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DieseArbeitsmappe"/>
  <mc:AlternateContent xmlns:mc="http://schemas.openxmlformats.org/markup-compatibility/2006">
    <mc:Choice Requires="x15">
      <x15ac:absPath xmlns:x15ac="http://schemas.microsoft.com/office/spreadsheetml/2010/11/ac" url="C:\Users\mail\Dropbox\ALPHA\KUNDEN\Polter\Trainingsunterlagen 2026\Excelrechner Verkaufshilfen\"/>
    </mc:Choice>
  </mc:AlternateContent>
  <xr:revisionPtr revIDLastSave="0" documentId="13_ncr:1_{E72790D3-2FEC-4A0B-906C-6837DA99DB3C}" xr6:coauthVersionLast="47" xr6:coauthVersionMax="47" xr10:uidLastSave="{00000000-0000-0000-0000-000000000000}"/>
  <workbookProtection lockStructure="1"/>
  <bookViews>
    <workbookView xWindow="-108" yWindow="-108" windowWidth="23256" windowHeight="12456" tabRatio="899" activeTab="2" xr2:uid="{00000000-000D-0000-FFFF-FFFF00000000}"/>
  </bookViews>
  <sheets>
    <sheet name="Anlagenrechner" sheetId="22" r:id="rId1"/>
    <sheet name="BAV" sheetId="25" r:id="rId2"/>
    <sheet name="Rürup" sheetId="23" r:id="rId3"/>
    <sheet name="PrivatRente" sheetId="27" r:id="rId4"/>
    <sheet name="Steuertabelle" sheetId="24" r:id="rId5"/>
  </sheets>
  <definedNames>
    <definedName name="_xlnm._FilterDatabase" localSheetId="1" hidden="1">BAV!$H$9:$I$11</definedName>
    <definedName name="_xlnm._FilterDatabase" localSheetId="2" hidden="1">Rürup!$M$2:$M$3</definedName>
    <definedName name="_xlnm._FilterDatabase" localSheetId="4" hidden="1">Steuertabelle!$A$2:$AG$9924</definedName>
    <definedName name="Aktienanleihe">#REF!</definedName>
    <definedName name="Andere_Finanzierung">#REF!</definedName>
    <definedName name="Anlagetabelle">#REF!</definedName>
    <definedName name="Aufträge___Verkauf">#REF!</definedName>
    <definedName name="Aufträge_Produkte">#REF!</definedName>
    <definedName name="Berufsunfähigkeits_Zusatzversicherungen_im_Vergleich">#REF!</definedName>
    <definedName name="Cashflowtabelle">#REF!</definedName>
    <definedName name="Daten">#REF!</definedName>
    <definedName name="_xlnm.Print_Area" localSheetId="0">Anlagenrechner!$A$1:$J$26</definedName>
    <definedName name="_xlnm.Print_Area" localSheetId="1">BAV!$B$1:$C$69</definedName>
    <definedName name="_xlnm.Print_Area" localSheetId="3">PrivatRente!$D$1:$E$32</definedName>
    <definedName name="_xlnm.Print_Area" localSheetId="2">Rürup!$B$1:$C$35</definedName>
    <definedName name="Einstellungen_Limit">#REF!</definedName>
    <definedName name="Ergebnisse">#REF!</definedName>
    <definedName name="Erläuterungen">#REF!</definedName>
    <definedName name="Finanzielle_Beweglichkeit">#REF!</definedName>
    <definedName name="Finanzierungen">#REF!</definedName>
    <definedName name="Finanzierungsvarianten">#REF!</definedName>
    <definedName name="Finanzinstrument1">#REF!</definedName>
    <definedName name="Firmenkunden">#REF!</definedName>
    <definedName name="FXindex">#REF!</definedName>
    <definedName name="Immoszenarien">#REF!</definedName>
    <definedName name="Investitionsrechnung">#REF!</definedName>
    <definedName name="Kapitalbedarf_Produkte">#REF!</definedName>
    <definedName name="Kapitalbedarfsplan">#REF!</definedName>
    <definedName name="KK_Skonto">#REF!</definedName>
    <definedName name="Kostenplan">#REF!</definedName>
    <definedName name="Kurzfr._Liquidität">#REF!</definedName>
    <definedName name="Länder_und_Delkredererisiken_Produkte">#REF!</definedName>
    <definedName name="Langfr._Kapitalbedarf">#REF!</definedName>
    <definedName name="Leben_und_Wohnen__Vorsorge">#REF!</definedName>
    <definedName name="Liquidität">#REF!</definedName>
    <definedName name="Liquidität_Produkte">#REF!</definedName>
    <definedName name="Liquiditätsplanung">#REF!</definedName>
    <definedName name="Liquiditätsübersicht_in_T">#REF!</definedName>
    <definedName name="Medienfonds">#REF!</definedName>
    <definedName name="Privatsphäre">#REF!</definedName>
    <definedName name="Privatsphäre_Produkte">#REF!</definedName>
    <definedName name="PVFPA">#REF!</definedName>
    <definedName name="Risiken">#REF!</definedName>
    <definedName name="Risiken_Produkte">#REF!</definedName>
    <definedName name="Schiffsbeteiligungen">#REF!</definedName>
    <definedName name="Sicherheit_für_sich_und_die_Familie">#REF!</definedName>
    <definedName name="Skonto">#REF!</definedName>
    <definedName name="sonstige_Risiken_Produkte">#REF!</definedName>
    <definedName name="Sparpläne">#REF!</definedName>
    <definedName name="Strategie___Gesellschafter">#REF!</definedName>
    <definedName name="Strategie_Gesellschafter">#REF!</definedName>
    <definedName name="Strategie_Produkte">#REF!</definedName>
    <definedName name="Szenarioübersicht">#REF!</definedName>
    <definedName name="Szenarioübersicht1">#REF!</definedName>
    <definedName name="Umsatzplan">#REF!</definedName>
    <definedName name="Valuta">#REF!</definedName>
    <definedName name="Vermögen_bilden_Kapital_anlegen">#REF!</definedName>
    <definedName name="Währungsrisiken_Produkte">#REF!</definedName>
    <definedName name="Zinsrisiken_Produk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 i="27" l="1"/>
  <c r="C14" i="23"/>
  <c r="L159" i="24"/>
  <c r="L160" i="24"/>
  <c r="L161" i="24"/>
  <c r="L162" i="24"/>
  <c r="L163" i="24"/>
  <c r="L164" i="24"/>
  <c r="L165" i="24"/>
  <c r="L166" i="24"/>
  <c r="L167" i="24"/>
  <c r="L168" i="24"/>
  <c r="L169" i="24"/>
  <c r="L170" i="24"/>
  <c r="K159" i="24"/>
  <c r="K160" i="24"/>
  <c r="K161" i="24"/>
  <c r="K162" i="24"/>
  <c r="K163" i="24"/>
  <c r="K164" i="24"/>
  <c r="K165" i="24"/>
  <c r="K166" i="24"/>
  <c r="K167" i="24"/>
  <c r="K168" i="24"/>
  <c r="K169" i="24"/>
  <c r="K170" i="24"/>
  <c r="C2" i="25"/>
  <c r="C101" i="25"/>
  <c r="B101" i="25"/>
  <c r="C100" i="25"/>
  <c r="L158" i="24"/>
  <c r="K158" i="24"/>
  <c r="E41" i="24"/>
  <c r="F41" i="24"/>
  <c r="E42" i="24"/>
  <c r="F42" i="24"/>
  <c r="E43" i="24"/>
  <c r="F43" i="24"/>
  <c r="E44" i="24"/>
  <c r="F44" i="24"/>
  <c r="E45" i="24"/>
  <c r="F45" i="24"/>
  <c r="E46" i="24"/>
  <c r="F46" i="24"/>
  <c r="E40" i="24"/>
  <c r="F40" i="24"/>
  <c r="D97" i="23"/>
  <c r="D98" i="23" s="1"/>
  <c r="D99" i="23" s="1"/>
  <c r="D100" i="23" s="1"/>
  <c r="D101" i="23" s="1"/>
  <c r="D102" i="23" s="1"/>
  <c r="D103" i="23" s="1"/>
  <c r="D104" i="23" s="1"/>
  <c r="D105" i="23" s="1"/>
  <c r="D106" i="23" s="1"/>
  <c r="D107" i="23" s="1"/>
  <c r="D108" i="23" s="1"/>
  <c r="D109" i="23" s="1"/>
  <c r="D110" i="23" s="1"/>
  <c r="D111" i="23" s="1"/>
  <c r="D112" i="23" s="1"/>
  <c r="D113" i="23" s="1"/>
  <c r="D114" i="23" s="1"/>
  <c r="D115" i="23" s="1"/>
  <c r="D116" i="23" s="1"/>
  <c r="D117" i="23" s="1"/>
  <c r="D118" i="23" s="1"/>
  <c r="D119" i="23" s="1"/>
  <c r="D120" i="23" s="1"/>
  <c r="D121" i="23" s="1"/>
  <c r="D122" i="23" s="1"/>
  <c r="D123" i="23" s="1"/>
  <c r="D124" i="23" s="1"/>
  <c r="D125" i="23" s="1"/>
  <c r="D126" i="23" s="1"/>
  <c r="D127" i="23" s="1"/>
  <c r="D128" i="23" s="1"/>
  <c r="D129" i="23" s="1"/>
  <c r="D130" i="23" s="1"/>
  <c r="D131" i="23" s="1"/>
  <c r="D132" i="23" s="1"/>
  <c r="D133" i="23" s="1"/>
  <c r="D134" i="23" s="1"/>
  <c r="D135" i="23" s="1"/>
  <c r="D136" i="23" s="1"/>
  <c r="D137" i="23" s="1"/>
  <c r="D138" i="23" s="1"/>
  <c r="D139" i="23" s="1"/>
  <c r="D140" i="23" s="1"/>
  <c r="D141" i="23" s="1"/>
  <c r="D142" i="23" s="1"/>
  <c r="D143" i="23" s="1"/>
  <c r="D144" i="23" s="1"/>
  <c r="D145" i="23" s="1"/>
  <c r="D146" i="23" s="1"/>
  <c r="D147" i="23" s="1"/>
  <c r="D148" i="23" s="1"/>
  <c r="D149" i="23" s="1"/>
  <c r="D150" i="23" s="1"/>
  <c r="D151" i="23" s="1"/>
  <c r="D152" i="23" s="1"/>
  <c r="D153" i="23" s="1"/>
  <c r="D154" i="23" s="1"/>
  <c r="D155" i="23" s="1"/>
  <c r="D156" i="23" s="1"/>
  <c r="D157" i="23" s="1"/>
  <c r="D158" i="23" s="1"/>
  <c r="D159" i="23" s="1"/>
  <c r="D160" i="23" s="1"/>
  <c r="D161" i="23" s="1"/>
  <c r="D162" i="23" s="1"/>
  <c r="D163" i="23" s="1"/>
  <c r="D164" i="23" s="1"/>
  <c r="D165" i="23" s="1"/>
  <c r="D166" i="23" s="1"/>
  <c r="D167" i="23" s="1"/>
  <c r="D168" i="23" s="1"/>
  <c r="D169" i="23" s="1"/>
  <c r="D170" i="23" s="1"/>
  <c r="D171" i="23" s="1"/>
  <c r="D172" i="23" s="1"/>
  <c r="D173" i="23" s="1"/>
  <c r="D174" i="23" s="1"/>
  <c r="D175" i="23" s="1"/>
  <c r="D176" i="23" s="1"/>
  <c r="D177" i="23" s="1"/>
  <c r="D178" i="23" s="1"/>
  <c r="D179" i="23" s="1"/>
  <c r="D180" i="23" s="1"/>
  <c r="D181" i="23" s="1"/>
  <c r="D182" i="23" s="1"/>
  <c r="D183" i="23" s="1"/>
  <c r="D184" i="23" s="1"/>
  <c r="D185" i="23" s="1"/>
  <c r="D186" i="23" s="1"/>
  <c r="C97" i="23"/>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3" i="25" l="1"/>
  <c r="C7" i="25"/>
  <c r="E23" i="24"/>
  <c r="F23" i="24"/>
  <c r="E24" i="24"/>
  <c r="F24" i="24"/>
  <c r="E25" i="24"/>
  <c r="F25" i="24"/>
  <c r="E26" i="24"/>
  <c r="F26" i="24"/>
  <c r="E27" i="24"/>
  <c r="F27" i="24"/>
  <c r="E28" i="24"/>
  <c r="F28" i="24"/>
  <c r="E29" i="24"/>
  <c r="F29" i="24"/>
  <c r="E30" i="24"/>
  <c r="F30" i="24"/>
  <c r="E31" i="24"/>
  <c r="F31" i="24"/>
  <c r="G23" i="24"/>
  <c r="H23" i="24"/>
  <c r="G24" i="24"/>
  <c r="H24" i="24"/>
  <c r="G25" i="24"/>
  <c r="H25" i="24"/>
  <c r="G26" i="24"/>
  <c r="H26" i="24"/>
  <c r="G27" i="24"/>
  <c r="H27" i="24"/>
  <c r="G28" i="24"/>
  <c r="H28" i="24"/>
  <c r="G29" i="24"/>
  <c r="H29" i="24"/>
  <c r="G30" i="24"/>
  <c r="H30" i="24"/>
  <c r="G31" i="24"/>
  <c r="H31" i="24"/>
  <c r="Y123" i="24"/>
  <c r="Z123" i="24"/>
  <c r="Z124" i="24"/>
  <c r="Y124" i="24"/>
  <c r="Y125" i="24"/>
  <c r="Z125" i="24"/>
  <c r="Z126" i="24"/>
  <c r="Y126" i="24"/>
  <c r="Y127" i="24"/>
  <c r="Z127" i="24"/>
  <c r="Z128" i="24"/>
  <c r="Y128" i="24"/>
  <c r="Y129" i="24"/>
  <c r="Z129" i="24"/>
  <c r="Z130" i="24"/>
  <c r="Y130" i="24"/>
  <c r="Y131" i="24"/>
  <c r="Z131" i="24"/>
  <c r="Z132" i="24"/>
  <c r="Y132" i="24"/>
  <c r="Y133" i="24"/>
  <c r="Z133" i="24"/>
  <c r="Z134" i="24"/>
  <c r="Y134" i="24"/>
  <c r="Y135" i="24"/>
  <c r="Z135" i="24"/>
  <c r="Z136" i="24"/>
  <c r="Y136" i="24"/>
  <c r="Y137" i="24"/>
  <c r="Z137" i="24"/>
  <c r="Z138" i="24"/>
  <c r="Y138" i="24"/>
  <c r="Y139" i="24"/>
  <c r="Z139" i="24"/>
  <c r="Z140" i="24"/>
  <c r="Y140" i="24"/>
  <c r="Y141" i="24"/>
  <c r="Z141" i="24"/>
  <c r="Z142" i="24"/>
  <c r="Y142" i="24"/>
  <c r="Y143" i="24"/>
  <c r="Z143" i="24"/>
  <c r="Z144" i="24"/>
  <c r="Y144" i="24"/>
  <c r="Y145" i="24"/>
  <c r="Z145" i="24"/>
  <c r="Z146" i="24"/>
  <c r="Y146" i="24"/>
  <c r="Y147" i="24"/>
  <c r="Z147" i="24"/>
  <c r="Z148" i="24"/>
  <c r="Y148" i="24"/>
  <c r="Y149" i="24"/>
  <c r="Z149" i="24"/>
  <c r="Z150" i="24"/>
  <c r="Y150" i="24"/>
  <c r="Y151" i="24"/>
  <c r="Z151" i="24"/>
  <c r="Z152" i="24"/>
  <c r="Y152" i="24"/>
  <c r="Y153" i="24"/>
  <c r="Z153" i="24"/>
  <c r="Z154" i="24"/>
  <c r="Y154" i="24"/>
  <c r="Y155" i="24"/>
  <c r="Z155" i="24"/>
  <c r="Z156" i="24"/>
  <c r="Y156" i="24"/>
  <c r="Y157" i="24"/>
  <c r="Z157" i="24"/>
  <c r="Z158" i="24"/>
  <c r="Y158" i="24"/>
  <c r="Y159" i="24"/>
  <c r="Z159" i="24"/>
  <c r="Z160" i="24"/>
  <c r="Y160" i="24"/>
  <c r="Y161" i="24"/>
  <c r="Z161" i="24"/>
  <c r="Z162" i="24"/>
  <c r="Y162" i="24"/>
  <c r="Y163" i="24"/>
  <c r="Z163" i="24"/>
  <c r="Z164" i="24"/>
  <c r="Y164" i="24"/>
  <c r="Y165" i="24"/>
  <c r="Z165" i="24"/>
  <c r="Z166" i="24"/>
  <c r="Y166" i="24"/>
  <c r="Y167" i="24"/>
  <c r="Z167" i="24"/>
  <c r="Z168" i="24"/>
  <c r="Y168" i="24"/>
  <c r="Y169" i="24"/>
  <c r="Z169" i="24"/>
  <c r="Z170" i="24"/>
  <c r="Y170" i="24"/>
  <c r="Y171" i="24"/>
  <c r="Z171" i="24"/>
  <c r="Z172" i="24"/>
  <c r="Y172" i="24"/>
  <c r="Y173" i="24"/>
  <c r="Z173" i="24"/>
  <c r="Z174" i="24"/>
  <c r="Y174" i="24"/>
  <c r="Y175" i="24"/>
  <c r="Z175" i="24"/>
  <c r="Z176" i="24"/>
  <c r="Y176" i="24"/>
  <c r="Y177" i="24"/>
  <c r="Z177" i="24"/>
  <c r="Z178" i="24"/>
  <c r="Y178" i="24"/>
  <c r="Y179" i="24"/>
  <c r="Z179" i="24"/>
  <c r="Z180" i="24"/>
  <c r="Y180" i="24"/>
  <c r="Y181" i="24"/>
  <c r="Z181" i="24"/>
  <c r="Z182" i="24"/>
  <c r="Y182" i="24"/>
  <c r="Y183" i="24"/>
  <c r="Z183" i="24"/>
  <c r="Z184" i="24"/>
  <c r="Y184" i="24"/>
  <c r="Y185" i="24"/>
  <c r="Z185" i="24"/>
  <c r="Z186" i="24"/>
  <c r="Y186" i="24"/>
  <c r="Y187" i="24"/>
  <c r="Z187" i="24"/>
  <c r="Z188" i="24"/>
  <c r="Y188" i="24"/>
  <c r="Y189" i="24"/>
  <c r="Z189" i="24"/>
  <c r="Z190" i="24"/>
  <c r="Y190" i="24"/>
  <c r="Y191" i="24"/>
  <c r="Z191" i="24"/>
  <c r="Z192" i="24"/>
  <c r="Y192" i="24"/>
  <c r="Y193" i="24"/>
  <c r="Z193" i="24"/>
  <c r="Z194" i="24"/>
  <c r="Y194" i="24"/>
  <c r="Y195" i="24"/>
  <c r="Z195" i="24"/>
  <c r="Z196" i="24"/>
  <c r="Y196" i="24"/>
  <c r="Y197" i="24"/>
  <c r="Z197" i="24"/>
  <c r="Z198" i="24"/>
  <c r="Y198" i="24"/>
  <c r="Y199" i="24"/>
  <c r="Z199" i="24"/>
  <c r="Z200" i="24"/>
  <c r="Y200" i="24"/>
  <c r="Y201" i="24"/>
  <c r="Z201" i="24"/>
  <c r="Z202" i="24"/>
  <c r="Y202" i="24"/>
  <c r="Y203" i="24"/>
  <c r="Z203" i="24"/>
  <c r="Z204" i="24"/>
  <c r="Y204" i="24"/>
  <c r="Y205" i="24"/>
  <c r="Z205" i="24"/>
  <c r="Z206" i="24"/>
  <c r="Y206" i="24"/>
  <c r="Y207" i="24"/>
  <c r="Z207" i="24"/>
  <c r="Z208" i="24"/>
  <c r="Y208" i="24"/>
  <c r="Y209" i="24"/>
  <c r="Z209" i="24"/>
  <c r="Z210" i="24"/>
  <c r="Y210" i="24"/>
  <c r="Y211" i="24"/>
  <c r="Z211" i="24"/>
  <c r="Z212" i="24"/>
  <c r="Y212" i="24"/>
  <c r="Y213" i="24"/>
  <c r="Z213" i="24"/>
  <c r="Z214" i="24"/>
  <c r="Y214" i="24"/>
  <c r="Y215" i="24"/>
  <c r="Z215" i="24"/>
  <c r="Z216" i="24"/>
  <c r="Y216" i="24"/>
  <c r="Y217" i="24"/>
  <c r="Z217" i="24"/>
  <c r="Z218" i="24"/>
  <c r="Y218" i="24"/>
  <c r="Y219" i="24"/>
  <c r="Z219" i="24"/>
  <c r="Z220" i="24"/>
  <c r="Y220" i="24"/>
  <c r="Y221" i="24"/>
  <c r="Z221" i="24"/>
  <c r="Z222" i="24"/>
  <c r="Y222" i="24"/>
  <c r="Y223" i="24"/>
  <c r="Z223" i="24"/>
  <c r="Z224" i="24"/>
  <c r="Y224" i="24"/>
  <c r="Y225" i="24"/>
  <c r="Z225" i="24"/>
  <c r="Z226" i="24"/>
  <c r="Y226" i="24"/>
  <c r="Y227" i="24"/>
  <c r="Z227" i="24"/>
  <c r="Z228" i="24"/>
  <c r="Y228" i="24"/>
  <c r="Y229" i="24"/>
  <c r="Z229" i="24"/>
  <c r="Z230" i="24"/>
  <c r="Y230" i="24"/>
  <c r="Y231" i="24"/>
  <c r="Z231" i="24"/>
  <c r="Z232" i="24"/>
  <c r="Y232" i="24"/>
  <c r="Y233" i="24"/>
  <c r="Z233" i="24"/>
  <c r="Y235" i="24"/>
  <c r="Z236" i="24"/>
  <c r="Y236" i="24"/>
  <c r="Y237" i="24"/>
  <c r="Z237" i="24"/>
  <c r="Z238" i="24"/>
  <c r="Y239" i="24"/>
  <c r="Z240" i="24"/>
  <c r="Y240" i="24"/>
  <c r="Y241" i="24"/>
  <c r="Z241" i="24"/>
  <c r="Y243" i="24"/>
  <c r="Z244" i="24"/>
  <c r="Y244" i="24"/>
  <c r="Y245" i="24"/>
  <c r="Z245" i="24"/>
  <c r="Z246" i="24"/>
  <c r="Y247" i="24"/>
  <c r="Z248" i="24"/>
  <c r="Y248" i="24"/>
  <c r="Y249" i="24"/>
  <c r="Z249" i="24"/>
  <c r="Y251" i="24"/>
  <c r="Z252" i="24"/>
  <c r="Y252" i="24"/>
  <c r="Y253" i="24"/>
  <c r="Z253" i="24"/>
  <c r="Z254" i="24"/>
  <c r="Y255" i="24"/>
  <c r="Z256" i="24"/>
  <c r="Y256" i="24"/>
  <c r="Y257" i="24"/>
  <c r="Z257" i="24"/>
  <c r="Y259" i="24"/>
  <c r="Z260" i="24"/>
  <c r="Y260" i="24"/>
  <c r="Y261" i="24"/>
  <c r="Z261" i="24"/>
  <c r="Z262" i="24"/>
  <c r="Y263" i="24"/>
  <c r="Z264" i="24"/>
  <c r="Y264" i="24"/>
  <c r="Y265" i="24"/>
  <c r="Z265" i="24"/>
  <c r="Y267" i="24"/>
  <c r="Z268" i="24"/>
  <c r="Y268" i="24"/>
  <c r="Y269" i="24"/>
  <c r="Z269" i="24"/>
  <c r="Z270" i="24"/>
  <c r="Y271" i="24"/>
  <c r="Z272" i="24"/>
  <c r="Y272" i="24"/>
  <c r="Y273" i="24"/>
  <c r="Z273" i="24"/>
  <c r="Y275" i="24"/>
  <c r="Z276" i="24"/>
  <c r="Y276" i="24"/>
  <c r="Y277" i="24"/>
  <c r="Z277" i="24"/>
  <c r="Z278" i="24"/>
  <c r="Y279" i="24"/>
  <c r="Z280" i="24"/>
  <c r="Y280" i="24"/>
  <c r="Y281" i="24"/>
  <c r="Z281" i="24"/>
  <c r="Y283" i="24"/>
  <c r="Z284" i="24"/>
  <c r="Y284" i="24"/>
  <c r="Y285" i="24"/>
  <c r="Z285" i="24"/>
  <c r="Z286" i="24"/>
  <c r="Y287" i="24"/>
  <c r="Z288" i="24"/>
  <c r="Y288" i="24"/>
  <c r="Y289" i="24"/>
  <c r="Z289" i="24"/>
  <c r="Y291" i="24"/>
  <c r="Z292" i="24"/>
  <c r="Y292" i="24"/>
  <c r="Z294" i="24"/>
  <c r="Y294" i="24"/>
  <c r="Y296" i="24"/>
  <c r="Z296" i="24"/>
  <c r="Y298" i="24"/>
  <c r="Y300" i="24"/>
  <c r="Z300" i="24"/>
  <c r="Z302" i="24"/>
  <c r="Y302" i="24"/>
  <c r="Y304" i="24"/>
  <c r="Z304" i="24"/>
  <c r="Y306" i="24"/>
  <c r="Y308" i="24"/>
  <c r="Z308" i="24"/>
  <c r="Z310" i="24"/>
  <c r="Y310" i="24"/>
  <c r="Y312" i="24"/>
  <c r="Z312" i="24"/>
  <c r="Y314" i="24"/>
  <c r="Y316" i="24"/>
  <c r="Z316" i="24"/>
  <c r="Z318" i="24"/>
  <c r="Y318" i="24"/>
  <c r="Y320" i="24"/>
  <c r="Z320" i="24"/>
  <c r="Y322" i="24"/>
  <c r="Y324" i="24"/>
  <c r="Z324" i="24"/>
  <c r="Z326" i="24"/>
  <c r="Y326" i="24"/>
  <c r="Y328" i="24"/>
  <c r="Z328" i="24"/>
  <c r="Y330" i="24"/>
  <c r="Y332" i="24"/>
  <c r="Z332" i="24"/>
  <c r="Z334" i="24"/>
  <c r="Y334" i="24"/>
  <c r="Y336" i="24"/>
  <c r="Z336" i="24"/>
  <c r="Y338" i="24"/>
  <c r="Y340" i="24"/>
  <c r="Z340" i="24"/>
  <c r="Z342" i="24"/>
  <c r="Y342" i="24"/>
  <c r="Y344" i="24"/>
  <c r="Z344" i="24"/>
  <c r="Y346" i="24"/>
  <c r="Y348" i="24"/>
  <c r="Z348" i="24"/>
  <c r="Z350" i="24"/>
  <c r="Y350" i="24"/>
  <c r="Y352" i="24"/>
  <c r="Z352" i="24"/>
  <c r="Y354" i="24"/>
  <c r="Y356" i="24"/>
  <c r="Z356" i="24"/>
  <c r="Z358" i="24"/>
  <c r="Y358" i="24"/>
  <c r="Y360" i="24"/>
  <c r="Z360" i="24"/>
  <c r="Y362" i="24"/>
  <c r="Y364" i="24"/>
  <c r="Z364" i="24"/>
  <c r="Z366" i="24"/>
  <c r="Y366" i="24"/>
  <c r="Y368" i="24"/>
  <c r="Z368" i="24"/>
  <c r="Y370" i="24"/>
  <c r="Y372" i="24"/>
  <c r="Z372" i="24"/>
  <c r="Z374" i="24"/>
  <c r="Y374" i="24"/>
  <c r="Y376" i="24"/>
  <c r="Z376" i="24"/>
  <c r="Y378" i="24"/>
  <c r="Y380" i="24"/>
  <c r="Z380" i="24"/>
  <c r="Z382" i="24"/>
  <c r="Y382" i="24"/>
  <c r="Y384" i="24"/>
  <c r="Z384" i="24"/>
  <c r="Y386" i="24"/>
  <c r="Y388" i="24"/>
  <c r="Z388" i="24"/>
  <c r="Z390" i="24"/>
  <c r="Y390" i="24"/>
  <c r="Y392" i="24"/>
  <c r="Z392" i="24"/>
  <c r="Y394" i="24"/>
  <c r="Y396" i="24"/>
  <c r="Z396" i="24"/>
  <c r="Z398" i="24"/>
  <c r="Y398" i="24"/>
  <c r="Y400" i="24"/>
  <c r="Z400" i="24"/>
  <c r="Y402" i="24"/>
  <c r="Y404" i="24"/>
  <c r="Z404" i="24"/>
  <c r="Z406" i="24"/>
  <c r="Y406" i="24"/>
  <c r="Y408" i="24"/>
  <c r="Z408" i="24"/>
  <c r="Y410" i="24"/>
  <c r="Y411" i="24"/>
  <c r="Z411" i="24"/>
  <c r="Y412" i="24"/>
  <c r="Y413" i="24"/>
  <c r="Z413" i="24"/>
  <c r="Y415" i="24"/>
  <c r="Y416" i="24"/>
  <c r="Y417" i="24"/>
  <c r="Z417" i="24"/>
  <c r="Y419" i="24"/>
  <c r="Y420" i="24"/>
  <c r="Y421" i="24"/>
  <c r="Z421" i="24"/>
  <c r="Y423" i="24"/>
  <c r="Y424" i="24"/>
  <c r="Y425" i="24"/>
  <c r="Z425" i="24"/>
  <c r="Y427" i="24"/>
  <c r="Y428" i="24"/>
  <c r="Y429" i="24"/>
  <c r="Z429" i="24"/>
  <c r="Y431" i="24"/>
  <c r="Y432" i="24"/>
  <c r="Z433" i="24"/>
  <c r="Y433" i="24"/>
  <c r="Y434" i="24"/>
  <c r="Z434" i="24"/>
  <c r="Z435" i="24"/>
  <c r="Y435" i="24"/>
  <c r="Y436" i="24"/>
  <c r="Z436" i="24"/>
  <c r="Z437" i="24"/>
  <c r="Y437" i="24"/>
  <c r="Y438" i="24"/>
  <c r="Z438" i="24"/>
  <c r="Z439" i="24"/>
  <c r="Y439" i="24"/>
  <c r="Y440" i="24"/>
  <c r="Z440" i="24"/>
  <c r="Z441" i="24"/>
  <c r="Y441" i="24"/>
  <c r="Y442" i="24"/>
  <c r="Z442" i="24"/>
  <c r="Z443" i="24"/>
  <c r="Y443" i="24"/>
  <c r="Y444" i="24"/>
  <c r="Z444" i="24"/>
  <c r="Z445" i="24"/>
  <c r="Y445" i="24"/>
  <c r="Y446" i="24"/>
  <c r="Z446" i="24"/>
  <c r="Z447" i="24"/>
  <c r="Y447" i="24"/>
  <c r="Y448" i="24"/>
  <c r="Z448" i="24"/>
  <c r="Z449" i="24"/>
  <c r="Y449" i="24"/>
  <c r="Y450" i="24"/>
  <c r="Z450" i="24"/>
  <c r="Z451" i="24"/>
  <c r="Y451" i="24"/>
  <c r="Y452" i="24"/>
  <c r="Z452" i="24"/>
  <c r="Z453" i="24"/>
  <c r="Y453" i="24"/>
  <c r="Y454" i="24"/>
  <c r="Z454" i="24"/>
  <c r="Z455" i="24"/>
  <c r="Y455" i="24"/>
  <c r="Y456" i="24"/>
  <c r="Z456" i="24"/>
  <c r="Z457" i="24"/>
  <c r="Y457" i="24"/>
  <c r="Y458" i="24"/>
  <c r="Z458" i="24"/>
  <c r="Z459" i="24"/>
  <c r="Y459" i="24"/>
  <c r="Y460" i="24"/>
  <c r="Z460" i="24"/>
  <c r="Z461" i="24"/>
  <c r="Y461" i="24"/>
  <c r="Y462" i="24"/>
  <c r="Z462" i="24"/>
  <c r="Z463" i="24"/>
  <c r="Y463" i="24"/>
  <c r="Y464" i="24"/>
  <c r="Z464" i="24"/>
  <c r="Z465" i="24"/>
  <c r="Y465" i="24"/>
  <c r="Y466" i="24"/>
  <c r="Z466" i="24"/>
  <c r="Z467" i="24"/>
  <c r="Y467" i="24"/>
  <c r="Y468" i="24"/>
  <c r="Z468" i="24"/>
  <c r="Z469" i="24"/>
  <c r="Y469" i="24"/>
  <c r="Y470" i="24"/>
  <c r="Z470" i="24"/>
  <c r="Z471" i="24"/>
  <c r="Y471" i="24"/>
  <c r="Y472" i="24"/>
  <c r="Z472" i="24"/>
  <c r="Z473" i="24"/>
  <c r="Y473" i="24"/>
  <c r="Y474" i="24"/>
  <c r="Z474" i="24"/>
  <c r="Z475" i="24"/>
  <c r="Y475" i="24"/>
  <c r="Y476" i="24"/>
  <c r="Z476" i="24"/>
  <c r="Z477" i="24"/>
  <c r="Y477" i="24"/>
  <c r="Y478" i="24"/>
  <c r="Z478" i="24"/>
  <c r="Z479" i="24"/>
  <c r="Y479" i="24"/>
  <c r="Y480" i="24"/>
  <c r="Z480" i="24"/>
  <c r="Z481" i="24"/>
  <c r="Y481" i="24"/>
  <c r="Y482" i="24"/>
  <c r="Z482" i="24"/>
  <c r="Z483" i="24"/>
  <c r="Y483" i="24"/>
  <c r="Y484" i="24"/>
  <c r="Z484" i="24"/>
  <c r="Z485" i="24"/>
  <c r="Y485" i="24"/>
  <c r="Y486" i="24"/>
  <c r="Z486" i="24"/>
  <c r="Z487" i="24"/>
  <c r="Y487" i="24"/>
  <c r="Y488" i="24"/>
  <c r="Z488" i="24"/>
  <c r="Z489" i="24"/>
  <c r="Y489" i="24"/>
  <c r="Y490" i="24"/>
  <c r="Z490" i="24"/>
  <c r="Z491" i="24"/>
  <c r="Y491" i="24"/>
  <c r="Y492" i="24"/>
  <c r="Z492" i="24"/>
  <c r="Z493" i="24"/>
  <c r="Y493" i="24"/>
  <c r="Y494" i="24"/>
  <c r="Z494" i="24"/>
  <c r="Z495" i="24"/>
  <c r="Y495" i="24"/>
  <c r="Y496" i="24"/>
  <c r="Z496" i="24"/>
  <c r="Z497" i="24"/>
  <c r="Y497" i="24"/>
  <c r="Y498" i="24"/>
  <c r="Z498" i="24"/>
  <c r="Z499" i="24"/>
  <c r="Y499" i="24"/>
  <c r="Y500" i="24"/>
  <c r="Z500" i="24"/>
  <c r="Z501" i="24"/>
  <c r="Y501" i="24"/>
  <c r="Y502" i="24"/>
  <c r="Z502" i="24"/>
  <c r="Z503" i="24"/>
  <c r="Y503" i="24"/>
  <c r="Y504" i="24"/>
  <c r="Z504" i="24"/>
  <c r="Z505" i="24"/>
  <c r="Y505" i="24"/>
  <c r="Y506" i="24"/>
  <c r="Z506" i="24"/>
  <c r="Z507" i="24"/>
  <c r="Y507" i="24"/>
  <c r="Y508" i="24"/>
  <c r="Z508" i="24"/>
  <c r="Z509" i="24"/>
  <c r="Y509" i="24"/>
  <c r="Y510" i="24"/>
  <c r="Z510" i="24"/>
  <c r="Z511" i="24"/>
  <c r="Y511" i="24"/>
  <c r="Y512" i="24"/>
  <c r="Z512" i="24"/>
  <c r="Z513" i="24"/>
  <c r="Y513" i="24"/>
  <c r="Y514" i="24"/>
  <c r="Z514" i="24"/>
  <c r="Z515" i="24"/>
  <c r="Y515" i="24"/>
  <c r="Y516" i="24"/>
  <c r="Z516" i="24"/>
  <c r="Z517" i="24"/>
  <c r="Y517" i="24"/>
  <c r="Y518" i="24"/>
  <c r="Z518" i="24"/>
  <c r="Z519" i="24"/>
  <c r="Y519" i="24"/>
  <c r="Y520" i="24"/>
  <c r="Z520" i="24"/>
  <c r="Z521" i="24"/>
  <c r="Y521" i="24"/>
  <c r="Y522" i="24"/>
  <c r="Z522" i="24"/>
  <c r="Z523" i="24"/>
  <c r="Y523" i="24"/>
  <c r="Y524" i="24"/>
  <c r="Z524" i="24"/>
  <c r="Z525" i="24"/>
  <c r="Y525" i="24"/>
  <c r="Y526" i="24"/>
  <c r="Z526" i="24"/>
  <c r="Z527" i="24"/>
  <c r="Y527" i="24"/>
  <c r="Y528" i="24"/>
  <c r="Z528" i="24"/>
  <c r="Z529" i="24"/>
  <c r="Y529" i="24"/>
  <c r="Y530" i="24"/>
  <c r="Z530" i="24"/>
  <c r="Z531" i="24"/>
  <c r="Y531" i="24"/>
  <c r="Y532" i="24"/>
  <c r="Z532" i="24"/>
  <c r="Z533" i="24"/>
  <c r="Y533" i="24"/>
  <c r="Y534" i="24"/>
  <c r="Z534" i="24"/>
  <c r="Z535" i="24"/>
  <c r="Y535" i="24"/>
  <c r="Y536" i="24"/>
  <c r="Z536" i="24"/>
  <c r="Z537" i="24"/>
  <c r="Y537" i="24"/>
  <c r="Y538" i="24"/>
  <c r="Z538" i="24"/>
  <c r="Z539" i="24"/>
  <c r="Y539" i="24"/>
  <c r="Y540" i="24"/>
  <c r="Z540" i="24"/>
  <c r="Z541" i="24"/>
  <c r="Y541" i="24"/>
  <c r="Y542" i="24"/>
  <c r="Z542" i="24"/>
  <c r="Z543" i="24"/>
  <c r="Y543" i="24"/>
  <c r="Y544" i="24"/>
  <c r="Z544" i="24"/>
  <c r="Z545" i="24"/>
  <c r="Y545" i="24"/>
  <c r="Y546" i="24"/>
  <c r="Z546" i="24"/>
  <c r="Z547" i="24"/>
  <c r="Y547" i="24"/>
  <c r="Y548" i="24"/>
  <c r="Z548" i="24"/>
  <c r="Z549" i="24"/>
  <c r="Y549" i="24"/>
  <c r="Y550" i="24"/>
  <c r="Z550" i="24"/>
  <c r="Z551" i="24"/>
  <c r="Y551" i="24"/>
  <c r="Y552" i="24"/>
  <c r="Z552" i="24"/>
  <c r="Z553" i="24"/>
  <c r="Y553" i="24"/>
  <c r="Y554" i="24"/>
  <c r="Z554" i="24"/>
  <c r="Z555" i="24"/>
  <c r="Y555" i="24"/>
  <c r="Y556" i="24"/>
  <c r="Z556" i="24"/>
  <c r="Z557" i="24"/>
  <c r="Y557" i="24"/>
  <c r="Y558" i="24"/>
  <c r="Z558" i="24"/>
  <c r="Z559" i="24"/>
  <c r="Y559" i="24"/>
  <c r="Y560" i="24"/>
  <c r="Z560" i="24"/>
  <c r="Z561" i="24"/>
  <c r="Y561" i="24"/>
  <c r="Y562" i="24"/>
  <c r="Z562" i="24"/>
  <c r="Z563" i="24"/>
  <c r="Y563" i="24"/>
  <c r="Y564" i="24"/>
  <c r="Z564" i="24"/>
  <c r="Z565" i="24"/>
  <c r="Y565" i="24"/>
  <c r="Y566" i="24"/>
  <c r="Z566" i="24"/>
  <c r="Z567" i="24"/>
  <c r="Y567" i="24"/>
  <c r="Y568" i="24"/>
  <c r="Z568" i="24"/>
  <c r="Z569" i="24"/>
  <c r="Y569" i="24"/>
  <c r="Y570" i="24"/>
  <c r="Z570" i="24"/>
  <c r="Z571" i="24"/>
  <c r="Y571" i="24"/>
  <c r="Y572" i="24"/>
  <c r="Z572" i="24"/>
  <c r="Z573" i="24"/>
  <c r="Y573" i="24"/>
  <c r="Y574" i="24"/>
  <c r="Z574" i="24"/>
  <c r="Z575" i="24"/>
  <c r="Y575" i="24"/>
  <c r="Y576" i="24"/>
  <c r="Z576" i="24"/>
  <c r="Z577" i="24"/>
  <c r="Y577" i="24"/>
  <c r="Y578" i="24"/>
  <c r="Z578" i="24"/>
  <c r="Z579" i="24"/>
  <c r="Y579" i="24"/>
  <c r="Y580" i="24"/>
  <c r="Z580" i="24"/>
  <c r="Z581" i="24"/>
  <c r="Y581" i="24"/>
  <c r="Y582" i="24"/>
  <c r="Z582" i="24"/>
  <c r="Z583" i="24"/>
  <c r="Y583" i="24"/>
  <c r="Y584" i="24"/>
  <c r="Z584" i="24"/>
  <c r="Z585" i="24"/>
  <c r="Y585" i="24"/>
  <c r="Y586" i="24"/>
  <c r="Z586" i="24"/>
  <c r="Z587" i="24"/>
  <c r="Y587" i="24"/>
  <c r="Y588" i="24"/>
  <c r="Z588" i="24"/>
  <c r="Z589" i="24"/>
  <c r="Y589" i="24"/>
  <c r="Y590" i="24"/>
  <c r="Z590" i="24"/>
  <c r="Z591" i="24"/>
  <c r="Y591" i="24"/>
  <c r="Y592" i="24"/>
  <c r="Z592" i="24"/>
  <c r="Z593" i="24"/>
  <c r="Y593" i="24"/>
  <c r="Y594" i="24"/>
  <c r="Z594" i="24"/>
  <c r="Z595" i="24"/>
  <c r="Y595" i="24"/>
  <c r="Y596" i="24"/>
  <c r="Z596" i="24"/>
  <c r="Z597" i="24"/>
  <c r="Y597" i="24"/>
  <c r="Y598" i="24"/>
  <c r="Z598" i="24"/>
  <c r="Z599" i="24"/>
  <c r="Y599" i="24"/>
  <c r="Y600" i="24"/>
  <c r="Z600" i="24"/>
  <c r="Z601" i="24"/>
  <c r="Y601" i="24"/>
  <c r="Y602" i="24"/>
  <c r="Z602" i="24"/>
  <c r="Z603" i="24"/>
  <c r="Y603" i="24"/>
  <c r="Y604" i="24"/>
  <c r="Z604" i="24"/>
  <c r="Z605" i="24"/>
  <c r="Y605" i="24"/>
  <c r="Y606" i="24"/>
  <c r="Z606" i="24"/>
  <c r="Z607" i="24"/>
  <c r="Y607" i="24"/>
  <c r="Y608" i="24"/>
  <c r="Z608" i="24"/>
  <c r="Z609" i="24"/>
  <c r="Y609" i="24"/>
  <c r="Y610" i="24"/>
  <c r="Z610" i="24"/>
  <c r="Z611" i="24"/>
  <c r="Y611" i="24"/>
  <c r="Y612" i="24"/>
  <c r="Z612" i="24"/>
  <c r="Z613" i="24"/>
  <c r="Y613" i="24"/>
  <c r="Y614" i="24"/>
  <c r="Z614" i="24"/>
  <c r="Z615" i="24"/>
  <c r="Y615" i="24"/>
  <c r="Y616" i="24"/>
  <c r="Z616" i="24"/>
  <c r="Z617" i="24"/>
  <c r="Y617" i="24"/>
  <c r="Y618" i="24"/>
  <c r="Z618" i="24"/>
  <c r="Z619" i="24"/>
  <c r="Y619" i="24"/>
  <c r="Y620" i="24"/>
  <c r="Z620" i="24"/>
  <c r="Z621" i="24"/>
  <c r="Y621" i="24"/>
  <c r="Y622" i="24"/>
  <c r="Z622" i="24"/>
  <c r="Z623" i="24"/>
  <c r="Y623" i="24"/>
  <c r="Y624" i="24"/>
  <c r="Z624" i="24"/>
  <c r="Z625" i="24"/>
  <c r="Y625" i="24"/>
  <c r="Y626" i="24"/>
  <c r="Z626" i="24"/>
  <c r="Z627" i="24"/>
  <c r="Y627" i="24"/>
  <c r="Y628" i="24"/>
  <c r="Z628" i="24"/>
  <c r="Z629" i="24"/>
  <c r="Y629" i="24"/>
  <c r="Y630" i="24"/>
  <c r="Z630" i="24"/>
  <c r="Z631" i="24"/>
  <c r="Y631" i="24"/>
  <c r="Y632" i="24"/>
  <c r="Z632" i="24"/>
  <c r="Z633" i="24"/>
  <c r="Y633" i="24"/>
  <c r="Y634" i="24"/>
  <c r="Z634" i="24"/>
  <c r="Z635" i="24"/>
  <c r="Y635" i="24"/>
  <c r="Y636" i="24"/>
  <c r="Z636" i="24"/>
  <c r="Z637" i="24"/>
  <c r="Y637" i="24"/>
  <c r="Y638" i="24"/>
  <c r="Z638" i="24"/>
  <c r="Z639" i="24"/>
  <c r="Y639" i="24"/>
  <c r="Y640" i="24"/>
  <c r="Z640" i="24"/>
  <c r="Z641" i="24"/>
  <c r="Y641" i="24"/>
  <c r="Y642" i="24"/>
  <c r="Z642" i="24"/>
  <c r="Z643" i="24"/>
  <c r="Y643" i="24"/>
  <c r="Y644" i="24"/>
  <c r="Z644" i="24"/>
  <c r="Z645" i="24"/>
  <c r="Y645" i="24"/>
  <c r="Y646" i="24"/>
  <c r="Z646" i="24"/>
  <c r="Z647" i="24"/>
  <c r="Y647" i="24"/>
  <c r="Y648" i="24"/>
  <c r="Z648" i="24"/>
  <c r="Z649" i="24"/>
  <c r="Y649" i="24"/>
  <c r="Y650" i="24"/>
  <c r="Z650" i="24"/>
  <c r="Z651" i="24"/>
  <c r="Y651" i="24"/>
  <c r="Y652" i="24"/>
  <c r="Z652" i="24"/>
  <c r="Z653" i="24"/>
  <c r="Y653" i="24"/>
  <c r="Y654" i="24"/>
  <c r="Z654" i="24"/>
  <c r="Z655" i="24"/>
  <c r="Y655" i="24"/>
  <c r="Y656" i="24"/>
  <c r="Z656" i="24"/>
  <c r="Z657" i="24"/>
  <c r="Y657" i="24"/>
  <c r="Y658" i="24"/>
  <c r="Z658" i="24"/>
  <c r="Z659" i="24"/>
  <c r="Y659" i="24"/>
  <c r="Y660" i="24"/>
  <c r="Z660" i="24"/>
  <c r="Z661" i="24"/>
  <c r="Y661" i="24"/>
  <c r="Y662" i="24"/>
  <c r="Z662" i="24"/>
  <c r="Z663" i="24"/>
  <c r="Y663" i="24"/>
  <c r="Y664" i="24"/>
  <c r="Z664" i="24"/>
  <c r="Z665" i="24"/>
  <c r="Y665" i="24"/>
  <c r="Y666" i="24"/>
  <c r="Z666" i="24"/>
  <c r="Z667" i="24"/>
  <c r="Y667" i="24"/>
  <c r="Y668" i="24"/>
  <c r="Z668" i="24"/>
  <c r="Z669" i="24"/>
  <c r="Y669" i="24"/>
  <c r="Y670" i="24"/>
  <c r="Z671" i="24"/>
  <c r="Y671" i="24"/>
  <c r="Y672" i="24"/>
  <c r="Z672" i="24"/>
  <c r="Z673" i="24"/>
  <c r="Y674" i="24"/>
  <c r="Z674" i="24"/>
  <c r="Y676" i="24"/>
  <c r="Z677" i="24"/>
  <c r="Y677" i="24"/>
  <c r="Y678" i="24"/>
  <c r="Z679" i="24"/>
  <c r="Y679" i="24"/>
  <c r="Y680" i="24"/>
  <c r="Z680" i="24"/>
  <c r="Z681" i="24"/>
  <c r="Y682" i="24"/>
  <c r="Z682" i="24"/>
  <c r="Y684" i="24"/>
  <c r="Z685" i="24"/>
  <c r="Y685" i="24"/>
  <c r="Y686" i="24"/>
  <c r="Z687" i="24"/>
  <c r="Y687" i="24"/>
  <c r="Y688" i="24"/>
  <c r="Z688" i="24"/>
  <c r="Z689" i="24"/>
  <c r="Y690" i="24"/>
  <c r="Z690" i="24"/>
  <c r="Y692" i="24"/>
  <c r="Z693" i="24"/>
  <c r="Y693" i="24"/>
  <c r="Y694" i="24"/>
  <c r="Z694" i="24"/>
  <c r="Z695" i="24"/>
  <c r="Y695" i="24"/>
  <c r="Y696" i="24"/>
  <c r="Z696" i="24"/>
  <c r="Z697" i="24"/>
  <c r="Y698" i="24"/>
  <c r="Z698" i="24"/>
  <c r="Y700" i="24"/>
  <c r="Z701" i="24"/>
  <c r="Y701" i="24"/>
  <c r="Y702" i="24"/>
  <c r="Z702" i="24"/>
  <c r="Z703" i="24"/>
  <c r="Y703" i="24"/>
  <c r="Y704" i="24"/>
  <c r="Z704" i="24"/>
  <c r="Z705" i="24"/>
  <c r="Y706" i="24"/>
  <c r="Z706" i="24"/>
  <c r="Y708" i="24"/>
  <c r="Z709" i="24"/>
  <c r="Y709" i="24"/>
  <c r="Y710" i="24"/>
  <c r="Z710" i="24"/>
  <c r="Z711" i="24"/>
  <c r="Y712" i="24"/>
  <c r="Z712" i="24"/>
  <c r="Z713" i="24"/>
  <c r="Y714" i="24"/>
  <c r="Z714" i="24"/>
  <c r="Y716" i="24"/>
  <c r="Z717" i="24"/>
  <c r="Y717" i="24"/>
  <c r="Y718" i="24"/>
  <c r="Z718" i="24"/>
  <c r="Z719" i="24"/>
  <c r="Y720" i="24"/>
  <c r="Z720" i="24"/>
  <c r="Z721" i="24"/>
  <c r="Y722" i="24"/>
  <c r="Z722" i="24"/>
  <c r="Y724" i="24"/>
  <c r="Y725" i="24"/>
  <c r="Z725" i="24"/>
  <c r="Y726" i="24"/>
  <c r="Y727" i="24"/>
  <c r="Z727" i="24"/>
  <c r="Y728" i="24"/>
  <c r="Y729" i="24"/>
  <c r="Z729" i="24"/>
  <c r="Y730" i="24"/>
  <c r="Y731" i="24"/>
  <c r="Z731" i="24"/>
  <c r="Y732" i="24"/>
  <c r="Y733" i="24"/>
  <c r="Z733" i="24"/>
  <c r="Y734" i="24"/>
  <c r="Y735" i="24"/>
  <c r="Z735" i="24"/>
  <c r="Y736" i="24"/>
  <c r="Y737" i="24"/>
  <c r="Z737" i="24"/>
  <c r="Y738" i="24"/>
  <c r="Y739" i="24"/>
  <c r="Z739" i="24"/>
  <c r="Y740" i="24"/>
  <c r="Y741" i="24"/>
  <c r="Z741" i="24"/>
  <c r="Y742" i="24"/>
  <c r="Y743" i="24"/>
  <c r="Z743" i="24"/>
  <c r="Y744" i="24"/>
  <c r="Y745" i="24"/>
  <c r="Z745" i="24"/>
  <c r="Y746" i="24"/>
  <c r="Y747" i="24"/>
  <c r="Z747" i="24"/>
  <c r="Y748" i="24"/>
  <c r="Y749" i="24"/>
  <c r="Z749" i="24"/>
  <c r="Y750" i="24"/>
  <c r="Y751" i="24"/>
  <c r="Z751" i="24"/>
  <c r="Y752" i="24"/>
  <c r="Y753" i="24"/>
  <c r="Z753" i="24"/>
  <c r="Y754" i="24"/>
  <c r="Y755" i="24"/>
  <c r="Z755" i="24"/>
  <c r="Y756" i="24"/>
  <c r="Y757" i="24"/>
  <c r="Z757" i="24"/>
  <c r="Y758" i="24"/>
  <c r="Y759" i="24"/>
  <c r="Z759" i="24"/>
  <c r="Y760" i="24"/>
  <c r="Y761" i="24"/>
  <c r="Z761" i="24"/>
  <c r="Y762" i="24"/>
  <c r="Y763" i="24"/>
  <c r="Z763" i="24"/>
  <c r="Y764" i="24"/>
  <c r="Y765" i="24"/>
  <c r="Z765" i="24"/>
  <c r="Y766" i="24"/>
  <c r="Y767" i="24"/>
  <c r="Z767" i="24"/>
  <c r="Y768" i="24"/>
  <c r="Y769" i="24"/>
  <c r="Z769" i="24"/>
  <c r="Y770" i="24"/>
  <c r="Y771" i="24"/>
  <c r="Z771" i="24"/>
  <c r="Y772" i="24"/>
  <c r="Y773" i="24"/>
  <c r="Z773" i="24"/>
  <c r="Y774" i="24"/>
  <c r="Y775" i="24"/>
  <c r="Z775" i="24"/>
  <c r="Y776" i="24"/>
  <c r="Y777" i="24"/>
  <c r="Z777" i="24"/>
  <c r="Y778" i="24"/>
  <c r="Y779" i="24"/>
  <c r="Z779" i="24"/>
  <c r="Y780" i="24"/>
  <c r="Y781" i="24"/>
  <c r="Z781" i="24"/>
  <c r="Y782" i="24"/>
  <c r="Y783" i="24"/>
  <c r="Z783" i="24"/>
  <c r="Y784" i="24"/>
  <c r="Y785" i="24"/>
  <c r="Z785" i="24"/>
  <c r="Y786" i="24"/>
  <c r="Y787" i="24"/>
  <c r="Z787" i="24"/>
  <c r="Y788" i="24"/>
  <c r="Y789" i="24"/>
  <c r="Z789" i="24"/>
  <c r="Y790" i="24"/>
  <c r="Y791" i="24"/>
  <c r="Z791" i="24"/>
  <c r="Y792" i="24"/>
  <c r="Y793" i="24"/>
  <c r="Z793" i="24"/>
  <c r="Y794" i="24"/>
  <c r="Y795" i="24"/>
  <c r="Z795" i="24"/>
  <c r="Y796" i="24"/>
  <c r="Y797" i="24"/>
  <c r="Z797" i="24"/>
  <c r="Y798" i="24"/>
  <c r="Y799" i="24"/>
  <c r="Z799" i="24"/>
  <c r="Y800" i="24"/>
  <c r="Y801" i="24"/>
  <c r="Z801" i="24"/>
  <c r="Y802" i="24"/>
  <c r="Y803" i="24"/>
  <c r="Z803" i="24"/>
  <c r="Y804" i="24"/>
  <c r="Y805" i="24"/>
  <c r="Z805" i="24"/>
  <c r="Y806" i="24"/>
  <c r="Y807" i="24"/>
  <c r="Z807" i="24"/>
  <c r="Y808" i="24"/>
  <c r="Y809" i="24"/>
  <c r="Z809" i="24"/>
  <c r="Y810" i="24"/>
  <c r="Y811" i="24"/>
  <c r="Z811" i="24"/>
  <c r="Y812" i="24"/>
  <c r="Y813" i="24"/>
  <c r="Z813" i="24"/>
  <c r="Y814" i="24"/>
  <c r="Y815" i="24"/>
  <c r="Z815" i="24"/>
  <c r="Y816" i="24"/>
  <c r="Y817" i="24"/>
  <c r="Z817" i="24"/>
  <c r="Y818" i="24"/>
  <c r="Y819" i="24"/>
  <c r="Z819" i="24"/>
  <c r="Y820" i="24"/>
  <c r="Y821" i="24"/>
  <c r="Z821" i="24"/>
  <c r="Y822" i="24"/>
  <c r="Y823" i="24"/>
  <c r="Z823" i="24"/>
  <c r="Y824" i="24"/>
  <c r="Y825" i="24"/>
  <c r="Z825" i="24"/>
  <c r="Y827" i="24"/>
  <c r="Z827" i="24"/>
  <c r="Y829" i="24"/>
  <c r="Y831" i="24"/>
  <c r="Z831" i="24"/>
  <c r="Y833" i="24"/>
  <c r="Y835" i="24"/>
  <c r="Z835" i="24"/>
  <c r="Y837" i="24"/>
  <c r="Y839" i="24"/>
  <c r="Z839" i="24"/>
  <c r="Y841" i="24"/>
  <c r="Y843" i="24"/>
  <c r="Z843" i="24"/>
  <c r="Y845" i="24"/>
  <c r="Y847" i="24"/>
  <c r="Z847" i="24"/>
  <c r="Y849" i="24"/>
  <c r="Y851" i="24"/>
  <c r="Z851" i="24"/>
  <c r="Y853" i="24"/>
  <c r="Y855" i="24"/>
  <c r="Z855" i="24"/>
  <c r="Y857" i="24"/>
  <c r="Y859" i="24"/>
  <c r="Z859" i="24"/>
  <c r="Y861" i="24"/>
  <c r="Y863" i="24"/>
  <c r="Z863" i="24"/>
  <c r="Y865" i="24"/>
  <c r="Y867" i="24"/>
  <c r="Z867" i="24"/>
  <c r="Y869" i="24"/>
  <c r="Y871" i="24"/>
  <c r="Z871" i="24"/>
  <c r="Y873" i="24"/>
  <c r="Y874" i="24"/>
  <c r="Z874" i="24"/>
  <c r="Y875" i="24"/>
  <c r="Y876" i="24"/>
  <c r="Z876" i="24"/>
  <c r="Y877" i="24"/>
  <c r="Y878" i="24"/>
  <c r="Z878" i="24"/>
  <c r="Y879" i="24"/>
  <c r="Y880" i="24"/>
  <c r="Z880" i="24"/>
  <c r="Y881" i="24"/>
  <c r="Y882" i="24"/>
  <c r="Z882" i="24"/>
  <c r="Y883" i="24"/>
  <c r="Y884" i="24"/>
  <c r="Z884" i="24"/>
  <c r="Y885" i="24"/>
  <c r="Y886" i="24"/>
  <c r="Z886" i="24"/>
  <c r="Y887" i="24"/>
  <c r="Y888" i="24"/>
  <c r="Z888" i="24"/>
  <c r="Y889" i="24"/>
  <c r="Y890" i="24"/>
  <c r="Z890" i="24"/>
  <c r="Y891" i="24"/>
  <c r="Y892" i="24"/>
  <c r="Z892" i="24"/>
  <c r="Y893" i="24"/>
  <c r="Y894" i="24"/>
  <c r="Z894" i="24"/>
  <c r="Y895" i="24"/>
  <c r="Y896" i="24"/>
  <c r="Z896" i="24"/>
  <c r="Y897" i="24"/>
  <c r="Y898" i="24"/>
  <c r="Z898" i="24"/>
  <c r="Y899" i="24"/>
  <c r="Y900" i="24"/>
  <c r="Z900" i="24"/>
  <c r="Y901" i="24"/>
  <c r="Y902" i="24"/>
  <c r="Z902" i="24"/>
  <c r="Y903" i="24"/>
  <c r="Y904" i="24"/>
  <c r="Z904" i="24"/>
  <c r="Y905" i="24"/>
  <c r="Y906" i="24"/>
  <c r="Z906" i="24"/>
  <c r="Y907" i="24"/>
  <c r="Y908" i="24"/>
  <c r="Z908" i="24"/>
  <c r="Y909" i="24"/>
  <c r="Y910" i="24"/>
  <c r="Z910" i="24"/>
  <c r="Y911" i="24"/>
  <c r="Y912" i="24"/>
  <c r="Z912" i="24"/>
  <c r="Y913" i="24"/>
  <c r="Y914" i="24"/>
  <c r="Z914" i="24"/>
  <c r="Y915" i="24"/>
  <c r="Y916" i="24"/>
  <c r="Z916" i="24"/>
  <c r="Y917" i="24"/>
  <c r="Y918" i="24"/>
  <c r="Z918" i="24"/>
  <c r="Y919" i="24"/>
  <c r="Y920" i="24"/>
  <c r="Z920" i="24"/>
  <c r="Y921" i="24"/>
  <c r="Y922" i="24"/>
  <c r="Z922" i="24"/>
  <c r="Y923" i="24"/>
  <c r="Y924" i="24"/>
  <c r="Z924" i="24"/>
  <c r="Y925" i="24"/>
  <c r="Y926" i="24"/>
  <c r="Z926" i="24"/>
  <c r="Y927" i="24"/>
  <c r="Y928" i="24"/>
  <c r="Z928" i="24"/>
  <c r="Y929" i="24"/>
  <c r="Y930" i="24"/>
  <c r="Z930" i="24"/>
  <c r="Y931" i="24"/>
  <c r="Y932" i="24"/>
  <c r="Z932" i="24"/>
  <c r="Y933" i="24"/>
  <c r="Y934" i="24"/>
  <c r="Z934" i="24"/>
  <c r="Y935" i="24"/>
  <c r="Y936" i="24"/>
  <c r="Z936" i="24"/>
  <c r="Y937" i="24"/>
  <c r="Y938" i="24"/>
  <c r="Z938" i="24"/>
  <c r="Y939" i="24"/>
  <c r="Y940" i="24"/>
  <c r="Z940" i="24"/>
  <c r="Y941" i="24"/>
  <c r="Y942" i="24"/>
  <c r="Z942" i="24"/>
  <c r="Y943" i="24"/>
  <c r="Y944" i="24"/>
  <c r="Z944" i="24"/>
  <c r="Y945" i="24"/>
  <c r="Y946" i="24"/>
  <c r="Z946" i="24"/>
  <c r="Y947" i="24"/>
  <c r="Y948" i="24"/>
  <c r="Z948" i="24"/>
  <c r="Y949" i="24"/>
  <c r="Y950" i="24"/>
  <c r="Z950" i="24"/>
  <c r="Y951" i="24"/>
  <c r="Y952" i="24"/>
  <c r="Z952" i="24"/>
  <c r="Y953" i="24"/>
  <c r="Y954" i="24"/>
  <c r="Z954" i="24"/>
  <c r="Y955" i="24"/>
  <c r="Y956" i="24"/>
  <c r="Z956" i="24"/>
  <c r="Y957" i="24"/>
  <c r="Y958" i="24"/>
  <c r="Z958" i="24"/>
  <c r="Y959" i="24"/>
  <c r="Y960" i="24"/>
  <c r="Z960" i="24"/>
  <c r="Y961" i="24"/>
  <c r="Y962" i="24"/>
  <c r="Z962" i="24"/>
  <c r="Y963" i="24"/>
  <c r="Y964" i="24"/>
  <c r="Z964" i="24"/>
  <c r="Y965" i="24"/>
  <c r="Y966" i="24"/>
  <c r="Z966" i="24"/>
  <c r="Y967" i="24"/>
  <c r="Y968" i="24"/>
  <c r="Z968" i="24"/>
  <c r="Y969" i="24"/>
  <c r="Y970" i="24"/>
  <c r="Z970" i="24"/>
  <c r="Y971" i="24"/>
  <c r="Y972" i="24"/>
  <c r="Z972" i="24"/>
  <c r="Z974" i="24"/>
  <c r="Y974" i="24"/>
  <c r="Y976" i="24"/>
  <c r="Z976" i="24"/>
  <c r="Z978" i="24"/>
  <c r="Y978" i="24"/>
  <c r="Y980" i="24"/>
  <c r="Z980" i="24"/>
  <c r="Z982" i="24"/>
  <c r="Y982" i="24"/>
  <c r="Y984" i="24"/>
  <c r="Z984" i="24"/>
  <c r="Z986" i="24"/>
  <c r="Y986" i="24"/>
  <c r="Y988" i="24"/>
  <c r="Z988" i="24"/>
  <c r="Z990" i="24"/>
  <c r="Y990" i="24"/>
  <c r="Y992" i="24"/>
  <c r="Z992" i="24"/>
  <c r="Z994" i="24"/>
  <c r="Y994" i="24"/>
  <c r="Y996" i="24"/>
  <c r="Z996" i="24"/>
  <c r="Z998" i="24"/>
  <c r="Y998" i="24"/>
  <c r="Y1000" i="24"/>
  <c r="Z1000" i="24"/>
  <c r="Z1002" i="24"/>
  <c r="Y1002" i="24"/>
  <c r="Y1004" i="24"/>
  <c r="Z1004" i="24"/>
  <c r="Z1006" i="24"/>
  <c r="Y1006" i="24"/>
  <c r="Y1008" i="24"/>
  <c r="Z1008" i="24"/>
  <c r="Z1010" i="24"/>
  <c r="Y1010" i="24"/>
  <c r="Y1012" i="24"/>
  <c r="Z1012" i="24"/>
  <c r="Z1014" i="24"/>
  <c r="Y1014" i="24"/>
  <c r="Y1016" i="24"/>
  <c r="Z1016" i="24"/>
  <c r="Z1018" i="24"/>
  <c r="Y1018" i="24"/>
  <c r="Y1020" i="24"/>
  <c r="Z1020" i="24"/>
  <c r="Z1022" i="24"/>
  <c r="Y1022" i="24"/>
  <c r="Y1024" i="24"/>
  <c r="Z1024" i="24"/>
  <c r="Z1026" i="24"/>
  <c r="Y1026" i="24"/>
  <c r="Y1028" i="24"/>
  <c r="Z1028" i="24"/>
  <c r="Z1030" i="24"/>
  <c r="Y1030" i="24"/>
  <c r="Y1032" i="24"/>
  <c r="Z1032" i="24"/>
  <c r="Z1034" i="24"/>
  <c r="Y1034" i="24"/>
  <c r="Y1036" i="24"/>
  <c r="Z1036" i="24"/>
  <c r="Z1038" i="24"/>
  <c r="Y1038" i="24"/>
  <c r="Y1040" i="24"/>
  <c r="Z1040" i="24"/>
  <c r="Z1042" i="24"/>
  <c r="Y1042" i="24"/>
  <c r="Y1044" i="24"/>
  <c r="Z1044" i="24"/>
  <c r="Z1046" i="24"/>
  <c r="Y1046" i="24"/>
  <c r="Y1048" i="24"/>
  <c r="Z1048" i="24"/>
  <c r="Z1050" i="24"/>
  <c r="Y1050" i="24"/>
  <c r="Y1052" i="24"/>
  <c r="Z1052" i="24"/>
  <c r="Z1054" i="24"/>
  <c r="Y1054" i="24"/>
  <c r="Y1056" i="24"/>
  <c r="Z1056" i="24"/>
  <c r="Z1058" i="24"/>
  <c r="Y1058" i="24"/>
  <c r="Y1060" i="24"/>
  <c r="Z1060" i="24"/>
  <c r="Z1062" i="24"/>
  <c r="Y1062" i="24"/>
  <c r="Y1064" i="24"/>
  <c r="Z1064" i="24"/>
  <c r="Z1066" i="24"/>
  <c r="Y1066" i="24"/>
  <c r="Y1068" i="24"/>
  <c r="Z1068" i="24"/>
  <c r="Z1070" i="24"/>
  <c r="Y1070" i="24"/>
  <c r="Y1072" i="24"/>
  <c r="Z1072" i="24"/>
  <c r="Z1074" i="24"/>
  <c r="Y1074" i="24"/>
  <c r="Y1076" i="24"/>
  <c r="Z1076" i="24"/>
  <c r="Z1078" i="24"/>
  <c r="Y1078" i="24"/>
  <c r="Y1080" i="24"/>
  <c r="Z1080" i="24"/>
  <c r="Z1082" i="24"/>
  <c r="Y1082" i="24"/>
  <c r="Y1084" i="24"/>
  <c r="Z1084" i="24"/>
  <c r="Z1086" i="24"/>
  <c r="Y1086" i="24"/>
  <c r="Y1088" i="24"/>
  <c r="Z1088" i="24"/>
  <c r="Z1090" i="24"/>
  <c r="Y1090" i="24"/>
  <c r="Y1092" i="24"/>
  <c r="Z1092" i="24"/>
  <c r="Z1094" i="24"/>
  <c r="Y1094" i="24"/>
  <c r="Y1096" i="24"/>
  <c r="Z1096" i="24"/>
  <c r="Z1098" i="24"/>
  <c r="Y1098" i="24"/>
  <c r="Y1100" i="24"/>
  <c r="Z1100" i="24"/>
  <c r="Z1102" i="24"/>
  <c r="Y1102" i="24"/>
  <c r="Y1104" i="24"/>
  <c r="Z1104" i="24"/>
  <c r="Z1106" i="24"/>
  <c r="Y1106" i="24"/>
  <c r="Y1108" i="24"/>
  <c r="Z1108" i="24"/>
  <c r="Z1110" i="24"/>
  <c r="Y1110" i="24"/>
  <c r="Y1112" i="24"/>
  <c r="Z1112" i="24"/>
  <c r="Z1114" i="24"/>
  <c r="Y1114" i="24"/>
  <c r="Y1116" i="24"/>
  <c r="Z1116" i="24"/>
  <c r="Z1118" i="24"/>
  <c r="Y1118" i="24"/>
  <c r="Y1120" i="24"/>
  <c r="Z1120" i="24"/>
  <c r="Z1122" i="24"/>
  <c r="Y1122" i="24"/>
  <c r="Y1124" i="24"/>
  <c r="Z1124" i="24"/>
  <c r="Z1126" i="24"/>
  <c r="Y1126" i="24"/>
  <c r="Y1128" i="24"/>
  <c r="Z1128" i="24"/>
  <c r="Z1130" i="24"/>
  <c r="Y1130" i="24"/>
  <c r="Y1132" i="24"/>
  <c r="Z1132" i="24"/>
  <c r="Z1134" i="24"/>
  <c r="Y1134" i="24"/>
  <c r="Y1136" i="24"/>
  <c r="Z1136" i="24"/>
  <c r="Z1138" i="24"/>
  <c r="Y1138" i="24"/>
  <c r="Y1140" i="24"/>
  <c r="Z1140" i="24"/>
  <c r="Z1142" i="24"/>
  <c r="Y1142" i="24"/>
  <c r="Y1144" i="24"/>
  <c r="Z1144" i="24"/>
  <c r="Z1146" i="24"/>
  <c r="Y1146" i="24"/>
  <c r="Y1148" i="24"/>
  <c r="Z1148" i="24"/>
  <c r="Z1150" i="24"/>
  <c r="Y1150" i="24"/>
  <c r="Y1152" i="24"/>
  <c r="Z1152" i="24"/>
  <c r="Z1154" i="24"/>
  <c r="Y1154" i="24"/>
  <c r="Y1156" i="24"/>
  <c r="Z1156" i="24"/>
  <c r="Z1158" i="24"/>
  <c r="Y1158" i="24"/>
  <c r="Y1160" i="24"/>
  <c r="Z1160" i="24"/>
  <c r="Z1162" i="24"/>
  <c r="Y1162" i="24"/>
  <c r="Z1163" i="24"/>
  <c r="Y1164" i="24"/>
  <c r="Z1165" i="24"/>
  <c r="Y1165" i="24"/>
  <c r="Y1166" i="24"/>
  <c r="Z1166" i="24"/>
  <c r="Z1167" i="24"/>
  <c r="Y1168" i="24"/>
  <c r="Z1169" i="24"/>
  <c r="Y1169" i="24"/>
  <c r="Y1170" i="24"/>
  <c r="Z1170" i="24"/>
  <c r="Z1171" i="24"/>
  <c r="Y1172" i="24"/>
  <c r="Z1173" i="24"/>
  <c r="Y1173" i="24"/>
  <c r="Y1174" i="24"/>
  <c r="Z1174" i="24"/>
  <c r="Z1175" i="24"/>
  <c r="Y1176" i="24"/>
  <c r="Z1177" i="24"/>
  <c r="Y1177" i="24"/>
  <c r="Y1178" i="24"/>
  <c r="Z1178" i="24"/>
  <c r="Z1179" i="24"/>
  <c r="Z1180" i="24"/>
  <c r="Y1180" i="24"/>
  <c r="Y1181" i="24"/>
  <c r="Z1181" i="24"/>
  <c r="Z1182" i="24"/>
  <c r="Y1182" i="24"/>
  <c r="Y1183" i="24"/>
  <c r="Z1183" i="24"/>
  <c r="Z1184" i="24"/>
  <c r="Y1184" i="24"/>
  <c r="Y1185" i="24"/>
  <c r="Z1185" i="24"/>
  <c r="Z1186" i="24"/>
  <c r="Y1186" i="24"/>
  <c r="Y1187" i="24"/>
  <c r="Z1187" i="24"/>
  <c r="Z1188" i="24"/>
  <c r="Y1188" i="24"/>
  <c r="Y1189" i="24"/>
  <c r="Z1189" i="24"/>
  <c r="Z1190" i="24"/>
  <c r="Y1190" i="24"/>
  <c r="Y1191" i="24"/>
  <c r="Z1191" i="24"/>
  <c r="Z1192" i="24"/>
  <c r="Y1192" i="24"/>
  <c r="Y1193" i="24"/>
  <c r="Z1193" i="24"/>
  <c r="Z1194" i="24"/>
  <c r="Y1194" i="24"/>
  <c r="Y1195" i="24"/>
  <c r="Z1195" i="24"/>
  <c r="Z1196" i="24"/>
  <c r="Y1196" i="24"/>
  <c r="Y1197" i="24"/>
  <c r="Z1197" i="24"/>
  <c r="Z1198" i="24"/>
  <c r="Y1198" i="24"/>
  <c r="Y1199" i="24"/>
  <c r="Z1199" i="24"/>
  <c r="Z1200" i="24"/>
  <c r="Y1200" i="24"/>
  <c r="Y1201" i="24"/>
  <c r="Z1201" i="24"/>
  <c r="Z1202" i="24"/>
  <c r="Y1202" i="24"/>
  <c r="Y1203" i="24"/>
  <c r="Z1203" i="24"/>
  <c r="Z1204" i="24"/>
  <c r="Y1204" i="24"/>
  <c r="Y1205" i="24"/>
  <c r="Z1205" i="24"/>
  <c r="Z1206" i="24"/>
  <c r="Y1206" i="24"/>
  <c r="Y1207" i="24"/>
  <c r="Z1207" i="24"/>
  <c r="Z1208" i="24"/>
  <c r="Y1208" i="24"/>
  <c r="Y1209" i="24"/>
  <c r="Z1209" i="24"/>
  <c r="Z1210" i="24"/>
  <c r="Y1210" i="24"/>
  <c r="Y1211" i="24"/>
  <c r="Z1211" i="24"/>
  <c r="Z1212" i="24"/>
  <c r="Y1212" i="24"/>
  <c r="Y1213" i="24"/>
  <c r="Z1213" i="24"/>
  <c r="Z1214" i="24"/>
  <c r="Y1214" i="24"/>
  <c r="Y1215" i="24"/>
  <c r="Z1215" i="24"/>
  <c r="Z1216" i="24"/>
  <c r="Y1216" i="24"/>
  <c r="Y1217" i="24"/>
  <c r="Z1217" i="24"/>
  <c r="Z1218" i="24"/>
  <c r="Y1218" i="24"/>
  <c r="Y1219" i="24"/>
  <c r="Z1219" i="24"/>
  <c r="Z1220" i="24"/>
  <c r="Y1220" i="24"/>
  <c r="Y1221" i="24"/>
  <c r="Z1221" i="24"/>
  <c r="Z1222" i="24"/>
  <c r="Y1222" i="24"/>
  <c r="Y1223" i="24"/>
  <c r="Z1223" i="24"/>
  <c r="Z1224" i="24"/>
  <c r="Y1224" i="24"/>
  <c r="Y1225" i="24"/>
  <c r="Z1225" i="24"/>
  <c r="Z1226" i="24"/>
  <c r="Y1226" i="24"/>
  <c r="Y1227" i="24"/>
  <c r="Z1227" i="24"/>
  <c r="Z1228" i="24"/>
  <c r="Y1228" i="24"/>
  <c r="Y1229" i="24"/>
  <c r="Z1229" i="24"/>
  <c r="Z1230" i="24"/>
  <c r="Y1230" i="24"/>
  <c r="Y1231" i="24"/>
  <c r="Z1231" i="24"/>
  <c r="Z1232" i="24"/>
  <c r="Y1232" i="24"/>
  <c r="Y1233" i="24"/>
  <c r="Z1233" i="24"/>
  <c r="Z1234" i="24"/>
  <c r="Y1234" i="24"/>
  <c r="Y1235" i="24"/>
  <c r="Z1235" i="24"/>
  <c r="Z1236" i="24"/>
  <c r="Y1236" i="24"/>
  <c r="Y1237" i="24"/>
  <c r="Z1237" i="24"/>
  <c r="Z1238" i="24"/>
  <c r="Y1238" i="24"/>
  <c r="Y1239" i="24"/>
  <c r="Z1239" i="24"/>
  <c r="Z1240" i="24"/>
  <c r="Y1240" i="24"/>
  <c r="Y1241" i="24"/>
  <c r="Z1241" i="24"/>
  <c r="Z1242" i="24"/>
  <c r="Y1242" i="24"/>
  <c r="Y1243" i="24"/>
  <c r="Z1243" i="24"/>
  <c r="Z1244" i="24"/>
  <c r="Y1244" i="24"/>
  <c r="Y1245" i="24"/>
  <c r="Z1245" i="24"/>
  <c r="Z1246" i="24"/>
  <c r="Y1246" i="24"/>
  <c r="Y1247" i="24"/>
  <c r="Z1247" i="24"/>
  <c r="Z1248" i="24"/>
  <c r="Y1248" i="24"/>
  <c r="Y1249" i="24"/>
  <c r="Z1249" i="24"/>
  <c r="Z1250" i="24"/>
  <c r="Y1250" i="24"/>
  <c r="Y1251" i="24"/>
  <c r="Z1251" i="24"/>
  <c r="Z1252" i="24"/>
  <c r="Y1252" i="24"/>
  <c r="Y1253" i="24"/>
  <c r="Z1253" i="24"/>
  <c r="Z1254" i="24"/>
  <c r="Y1254" i="24"/>
  <c r="Y1255" i="24"/>
  <c r="Z1255" i="24"/>
  <c r="Z1256" i="24"/>
  <c r="Y1256" i="24"/>
  <c r="Y1257" i="24"/>
  <c r="Z1257" i="24"/>
  <c r="Z1258" i="24"/>
  <c r="Y1258" i="24"/>
  <c r="Y1259" i="24"/>
  <c r="Z1259" i="24"/>
  <c r="Z1260" i="24"/>
  <c r="Y1260" i="24"/>
  <c r="Y1261" i="24"/>
  <c r="Z1261" i="24"/>
  <c r="Z1262" i="24"/>
  <c r="Y1262" i="24"/>
  <c r="Y1263" i="24"/>
  <c r="Z1263" i="24"/>
  <c r="Z1264" i="24"/>
  <c r="Y1264" i="24"/>
  <c r="Y1265" i="24"/>
  <c r="Z1265" i="24"/>
  <c r="Z1266" i="24"/>
  <c r="Y1266" i="24"/>
  <c r="Y1267" i="24"/>
  <c r="Z1267" i="24"/>
  <c r="Z1268" i="24"/>
  <c r="Y1268" i="24"/>
  <c r="Y1269" i="24"/>
  <c r="Z1269" i="24"/>
  <c r="Z1270" i="24"/>
  <c r="Y1270" i="24"/>
  <c r="Y1271" i="24"/>
  <c r="Z1271" i="24"/>
  <c r="Z1272" i="24"/>
  <c r="Y1272" i="24"/>
  <c r="Y1273" i="24"/>
  <c r="Z1273" i="24"/>
  <c r="Z1274" i="24"/>
  <c r="Y1274" i="24"/>
  <c r="Y1275" i="24"/>
  <c r="Z1275" i="24"/>
  <c r="Z1276" i="24"/>
  <c r="Y1276" i="24"/>
  <c r="Y1277" i="24"/>
  <c r="Z1277" i="24"/>
  <c r="Z1278" i="24"/>
  <c r="Y1278" i="24"/>
  <c r="Y1279" i="24"/>
  <c r="Z1279" i="24"/>
  <c r="Z1280" i="24"/>
  <c r="Y1280" i="24"/>
  <c r="Y1281" i="24"/>
  <c r="Z1281" i="24"/>
  <c r="Z1282" i="24"/>
  <c r="Y1282" i="24"/>
  <c r="Y1283" i="24"/>
  <c r="Z1283" i="24"/>
  <c r="Z1284" i="24"/>
  <c r="Y1284" i="24"/>
  <c r="Y1285" i="24"/>
  <c r="Z1285" i="24"/>
  <c r="Z1286" i="24"/>
  <c r="Y1286" i="24"/>
  <c r="Y1287" i="24"/>
  <c r="Z1287" i="24"/>
  <c r="Z1288" i="24"/>
  <c r="Y1288" i="24"/>
  <c r="Y1289" i="24"/>
  <c r="Z1289" i="24"/>
  <c r="Z1290" i="24"/>
  <c r="Y1290" i="24"/>
  <c r="Y1291" i="24"/>
  <c r="Z1291" i="24"/>
  <c r="Z1292" i="24"/>
  <c r="Y1292" i="24"/>
  <c r="Y1293" i="24"/>
  <c r="Z1293" i="24"/>
  <c r="Z1294" i="24"/>
  <c r="Y1294" i="24"/>
  <c r="Y1295" i="24"/>
  <c r="Z1295" i="24"/>
  <c r="Z1296" i="24"/>
  <c r="Y1296" i="24"/>
  <c r="Y1297" i="24"/>
  <c r="Z1297" i="24"/>
  <c r="Z1298" i="24"/>
  <c r="Y1298" i="24"/>
  <c r="Y1299" i="24"/>
  <c r="Z1299" i="24"/>
  <c r="Z1300" i="24"/>
  <c r="Y1300" i="24"/>
  <c r="Y1301" i="24"/>
  <c r="Z1301" i="24"/>
  <c r="Z1302" i="24"/>
  <c r="Y1302" i="24"/>
  <c r="Y1303" i="24"/>
  <c r="Z1303" i="24"/>
  <c r="Z1304" i="24"/>
  <c r="Y1304" i="24"/>
  <c r="Y1305" i="24"/>
  <c r="Z1305" i="24"/>
  <c r="Z1306" i="24"/>
  <c r="Y1306" i="24"/>
  <c r="Y1307" i="24"/>
  <c r="Z1307" i="24"/>
  <c r="Z1308" i="24"/>
  <c r="Y1308" i="24"/>
  <c r="Y1309" i="24"/>
  <c r="Z1309" i="24"/>
  <c r="Z1310" i="24"/>
  <c r="Y1310" i="24"/>
  <c r="Y1311" i="24"/>
  <c r="Z1311" i="24"/>
  <c r="Z1312" i="24"/>
  <c r="Y1312" i="24"/>
  <c r="Y1313" i="24"/>
  <c r="Z1313" i="24"/>
  <c r="Z1314" i="24"/>
  <c r="Y1314" i="24"/>
  <c r="Y1315" i="24"/>
  <c r="Z1315" i="24"/>
  <c r="Z1316" i="24"/>
  <c r="Y1316" i="24"/>
  <c r="Y1317" i="24"/>
  <c r="Z1317" i="24"/>
  <c r="Z1318" i="24"/>
  <c r="Y1318" i="24"/>
  <c r="Y1319" i="24"/>
  <c r="Z1319" i="24"/>
  <c r="Z1320" i="24"/>
  <c r="Y1320" i="24"/>
  <c r="Y1321" i="24"/>
  <c r="Z1321" i="24"/>
  <c r="Z1322" i="24"/>
  <c r="Y1322" i="24"/>
  <c r="Y1323" i="24"/>
  <c r="Z1323" i="24"/>
  <c r="Z1324" i="24"/>
  <c r="Y1324" i="24"/>
  <c r="Y1325" i="24"/>
  <c r="Z1325" i="24"/>
  <c r="Z1326" i="24"/>
  <c r="Y1326" i="24"/>
  <c r="Y1327" i="24"/>
  <c r="Z1327" i="24"/>
  <c r="Z1328" i="24"/>
  <c r="Y1328" i="24"/>
  <c r="Y1329" i="24"/>
  <c r="Z1329" i="24"/>
  <c r="Z1330" i="24"/>
  <c r="Y1330" i="24"/>
  <c r="Y1331" i="24"/>
  <c r="Z1331" i="24"/>
  <c r="Z1332" i="24"/>
  <c r="Y1332" i="24"/>
  <c r="Y1333" i="24"/>
  <c r="Z1333" i="24"/>
  <c r="Z1334" i="24"/>
  <c r="Y1334" i="24"/>
  <c r="Y1335" i="24"/>
  <c r="Z1335" i="24"/>
  <c r="Z1336" i="24"/>
  <c r="Y1336" i="24"/>
  <c r="Y1337" i="24"/>
  <c r="Z1337" i="24"/>
  <c r="Z1338" i="24"/>
  <c r="Y1338" i="24"/>
  <c r="Y1339" i="24"/>
  <c r="Z1339" i="24"/>
  <c r="Z1340" i="24"/>
  <c r="Y1340" i="24"/>
  <c r="Y1341" i="24"/>
  <c r="Z1341" i="24"/>
  <c r="Z1342" i="24"/>
  <c r="Y1342" i="24"/>
  <c r="Y1343" i="24"/>
  <c r="Z1343" i="24"/>
  <c r="Z1344" i="24"/>
  <c r="Y1344" i="24"/>
  <c r="Y1345" i="24"/>
  <c r="Z1345" i="24"/>
  <c r="Z1346" i="24"/>
  <c r="Y1346" i="24"/>
  <c r="Y1347" i="24"/>
  <c r="Z1347" i="24"/>
  <c r="Z1348" i="24"/>
  <c r="Y1348" i="24"/>
  <c r="Y1349" i="24"/>
  <c r="Z1349" i="24"/>
  <c r="Z1350" i="24"/>
  <c r="Y1350" i="24"/>
  <c r="Y1351" i="24"/>
  <c r="Z1351" i="24"/>
  <c r="Z1352" i="24"/>
  <c r="Y1352" i="24"/>
  <c r="Y1353" i="24"/>
  <c r="Z1353" i="24"/>
  <c r="Z1354" i="24"/>
  <c r="Y1354" i="24"/>
  <c r="Y1355" i="24"/>
  <c r="Z1355" i="24"/>
  <c r="Z1356" i="24"/>
  <c r="Y1356" i="24"/>
  <c r="Y1357" i="24"/>
  <c r="Z1357" i="24"/>
  <c r="Z1358" i="24"/>
  <c r="Y1358" i="24"/>
  <c r="Y1359" i="24"/>
  <c r="Z1359" i="24"/>
  <c r="Z1360" i="24"/>
  <c r="Y1360" i="24"/>
  <c r="Y1361" i="24"/>
  <c r="Z1361" i="24"/>
  <c r="Z1362" i="24"/>
  <c r="Y1362" i="24"/>
  <c r="Y1363" i="24"/>
  <c r="Z1363" i="24"/>
  <c r="Z1364" i="24"/>
  <c r="Y1364" i="24"/>
  <c r="Y1365" i="24"/>
  <c r="Z1365" i="24"/>
  <c r="Z1366" i="24"/>
  <c r="Y1366" i="24"/>
  <c r="Y1367" i="24"/>
  <c r="Z1367" i="24"/>
  <c r="Z1368" i="24"/>
  <c r="Y1368" i="24"/>
  <c r="Y1369" i="24"/>
  <c r="Z1369" i="24"/>
  <c r="Z1370" i="24"/>
  <c r="Y1370" i="24"/>
  <c r="Y1371" i="24"/>
  <c r="Z1371" i="24"/>
  <c r="Z1372" i="24"/>
  <c r="Y1372" i="24"/>
  <c r="Y1373" i="24"/>
  <c r="Z1373" i="24"/>
  <c r="Z1374" i="24"/>
  <c r="Y1374" i="24"/>
  <c r="Y1375" i="24"/>
  <c r="Z1375" i="24"/>
  <c r="Z1376" i="24"/>
  <c r="Y1376" i="24"/>
  <c r="Y1377" i="24"/>
  <c r="Z1377" i="24"/>
  <c r="Z1378" i="24"/>
  <c r="Y1378" i="24"/>
  <c r="Y1379" i="24"/>
  <c r="Z1379" i="24"/>
  <c r="Z1380" i="24"/>
  <c r="Y1380" i="24"/>
  <c r="Y1381" i="24"/>
  <c r="Z1381" i="24"/>
  <c r="Z1382" i="24"/>
  <c r="Y1382" i="24"/>
  <c r="Y1383" i="24"/>
  <c r="Z1383" i="24"/>
  <c r="Z1384" i="24"/>
  <c r="Y1384" i="24"/>
  <c r="Y1385" i="24"/>
  <c r="Z1385" i="24"/>
  <c r="Z1386" i="24"/>
  <c r="Y1386" i="24"/>
  <c r="Y1387" i="24"/>
  <c r="Z1387" i="24"/>
  <c r="Z1388" i="24"/>
  <c r="Y1388" i="24"/>
  <c r="Y1389" i="24"/>
  <c r="Z1389" i="24"/>
  <c r="Z1390" i="24"/>
  <c r="Y1390" i="24"/>
  <c r="Y1391" i="24"/>
  <c r="Z1391" i="24"/>
  <c r="Z1392" i="24"/>
  <c r="Y1392" i="24"/>
  <c r="Y1393" i="24"/>
  <c r="Z1393" i="24"/>
  <c r="Z1394" i="24"/>
  <c r="Y1394" i="24"/>
  <c r="Y1395" i="24"/>
  <c r="Z1395" i="24"/>
  <c r="Z1396" i="24"/>
  <c r="Y1396" i="24"/>
  <c r="Y1397" i="24"/>
  <c r="Z1397" i="24"/>
  <c r="Y1398" i="24"/>
  <c r="Y1399" i="24"/>
  <c r="Z1399" i="24"/>
  <c r="Y1400" i="24"/>
  <c r="Y1401" i="24"/>
  <c r="Z1401" i="24"/>
  <c r="Y1402" i="24"/>
  <c r="Y1403" i="24"/>
  <c r="Z1403" i="24"/>
  <c r="Y1404" i="24"/>
  <c r="Y1405" i="24"/>
  <c r="Z1405" i="24"/>
  <c r="Y1406" i="24"/>
  <c r="Y1407" i="24"/>
  <c r="Z1407" i="24"/>
  <c r="Y1408" i="24"/>
  <c r="Y1409" i="24"/>
  <c r="Z1409" i="24"/>
  <c r="Y1410" i="24"/>
  <c r="Y1411" i="24"/>
  <c r="Z1411" i="24"/>
  <c r="Y1412" i="24"/>
  <c r="Y1413" i="24"/>
  <c r="Z1413" i="24"/>
  <c r="Y1414" i="24"/>
  <c r="Y1415" i="24"/>
  <c r="Z1415" i="24"/>
  <c r="Y1417" i="24"/>
  <c r="Z1417" i="24"/>
  <c r="Y1419" i="24"/>
  <c r="Z1421" i="24"/>
  <c r="Y1421" i="24"/>
  <c r="Y1423" i="24"/>
  <c r="Z1423" i="24"/>
  <c r="Z1425" i="24"/>
  <c r="Y1425" i="24"/>
  <c r="Y1427" i="24"/>
  <c r="Z1427" i="24"/>
  <c r="Z1429" i="24"/>
  <c r="Y1429" i="24"/>
  <c r="Y1431" i="24"/>
  <c r="Z1431" i="24"/>
  <c r="Z1433" i="24"/>
  <c r="Y1433" i="24"/>
  <c r="Y1435" i="24"/>
  <c r="Z1435" i="24"/>
  <c r="Z1437" i="24"/>
  <c r="Y1437" i="24"/>
  <c r="Y1439" i="24"/>
  <c r="Z1439" i="24"/>
  <c r="Z1441" i="24"/>
  <c r="Y1441" i="24"/>
  <c r="Y1443" i="24"/>
  <c r="Z1443" i="24"/>
  <c r="Z1445" i="24"/>
  <c r="Y1445" i="24"/>
  <c r="Y1447" i="24"/>
  <c r="Z1447" i="24"/>
  <c r="Z1449" i="24"/>
  <c r="Y1449" i="24"/>
  <c r="Y1451" i="24"/>
  <c r="Z1451" i="24"/>
  <c r="Z1453" i="24"/>
  <c r="Y1453" i="24"/>
  <c r="Y1455" i="24"/>
  <c r="Z1455" i="24"/>
  <c r="Z1457" i="24"/>
  <c r="Y1457" i="24"/>
  <c r="Y1459" i="24"/>
  <c r="Z1459" i="24"/>
  <c r="Z1461" i="24"/>
  <c r="Y1461" i="24"/>
  <c r="Z1462" i="24"/>
  <c r="Y1463" i="24"/>
  <c r="Z1464" i="24"/>
  <c r="Y1464" i="24"/>
  <c r="Y1465" i="24"/>
  <c r="Z1465" i="24"/>
  <c r="Z1466" i="24"/>
  <c r="Y1467" i="24"/>
  <c r="Z1468" i="24"/>
  <c r="Y1468" i="24"/>
  <c r="Y1469" i="24"/>
  <c r="Z1469" i="24"/>
  <c r="Z1470" i="24"/>
  <c r="Y1471" i="24"/>
  <c r="Z1472" i="24"/>
  <c r="Y1472" i="24"/>
  <c r="Y1473" i="24"/>
  <c r="Z1473" i="24"/>
  <c r="Z1474" i="24"/>
  <c r="Y1475" i="24"/>
  <c r="Z1476" i="24"/>
  <c r="Y1476" i="24"/>
  <c r="Y1477" i="24"/>
  <c r="Z1477" i="24"/>
  <c r="Z1478" i="24"/>
  <c r="Y1479" i="24"/>
  <c r="Z1480" i="24"/>
  <c r="Y1480" i="24"/>
  <c r="Y1481" i="24"/>
  <c r="Z1481" i="24"/>
  <c r="Z1482" i="24"/>
  <c r="Y1483" i="24"/>
  <c r="Z1484" i="24"/>
  <c r="Y1484" i="24"/>
  <c r="Y1485" i="24"/>
  <c r="Z1485" i="24"/>
  <c r="Z1486" i="24"/>
  <c r="Y1487" i="24"/>
  <c r="Z1488" i="24"/>
  <c r="Y1488" i="24"/>
  <c r="Y1489" i="24"/>
  <c r="Z1489" i="24"/>
  <c r="Z1490" i="24"/>
  <c r="Y1491" i="24"/>
  <c r="Z1492" i="24"/>
  <c r="Y1492" i="24"/>
  <c r="Y1493" i="24"/>
  <c r="Z1493" i="24"/>
  <c r="Z1494" i="24"/>
  <c r="Y1495" i="24"/>
  <c r="Z1496" i="24"/>
  <c r="Y1496" i="24"/>
  <c r="Y1497" i="24"/>
  <c r="Z1497" i="24"/>
  <c r="Z1498" i="24"/>
  <c r="Y1499" i="24"/>
  <c r="Z1500" i="24"/>
  <c r="Y1500" i="24"/>
  <c r="Y1501" i="24"/>
  <c r="Z1501" i="24"/>
  <c r="Z1502" i="24"/>
  <c r="Y1503" i="24"/>
  <c r="Z1504" i="24"/>
  <c r="Y1504" i="24"/>
  <c r="Y1505" i="24"/>
  <c r="Z1505" i="24"/>
  <c r="Z1506" i="24"/>
  <c r="Y1507" i="24"/>
  <c r="Z1508" i="24"/>
  <c r="Y1508" i="24"/>
  <c r="Y1509" i="24"/>
  <c r="Z1509" i="24"/>
  <c r="Z1510" i="24"/>
  <c r="Z1511" i="24"/>
  <c r="Y1511" i="24"/>
  <c r="Y1512" i="24"/>
  <c r="Z1512" i="24"/>
  <c r="Z1513" i="24"/>
  <c r="Y1513" i="24"/>
  <c r="Y1514" i="24"/>
  <c r="Z1514" i="24"/>
  <c r="Z1515" i="24"/>
  <c r="Y1515" i="24"/>
  <c r="Y1516" i="24"/>
  <c r="Z1516" i="24"/>
  <c r="Z1517" i="24"/>
  <c r="Y1517" i="24"/>
  <c r="Y1518" i="24"/>
  <c r="Z1518" i="24"/>
  <c r="Z1519" i="24"/>
  <c r="Y1519" i="24"/>
  <c r="Y1520" i="24"/>
  <c r="Z1520" i="24"/>
  <c r="Z1521" i="24"/>
  <c r="Y1521" i="24"/>
  <c r="Y1522" i="24"/>
  <c r="Z1522" i="24"/>
  <c r="Z1523" i="24"/>
  <c r="Y1523" i="24"/>
  <c r="Y1524" i="24"/>
  <c r="Z1524" i="24"/>
  <c r="Z1525" i="24"/>
  <c r="Y1525" i="24"/>
  <c r="Y1526" i="24"/>
  <c r="Z1526" i="24"/>
  <c r="Z1527" i="24"/>
  <c r="Y1527" i="24"/>
  <c r="Y1528" i="24"/>
  <c r="Z1528" i="24"/>
  <c r="Z1529" i="24"/>
  <c r="Y1529" i="24"/>
  <c r="Y1530" i="24"/>
  <c r="Z1530" i="24"/>
  <c r="Z1531" i="24"/>
  <c r="Y1531" i="24"/>
  <c r="Y1532" i="24"/>
  <c r="Z1532" i="24"/>
  <c r="Z1533" i="24"/>
  <c r="Y1533" i="24"/>
  <c r="Y1534" i="24"/>
  <c r="Z1534" i="24"/>
  <c r="Z1535" i="24"/>
  <c r="Y1535" i="24"/>
  <c r="Y1536" i="24"/>
  <c r="Z1536" i="24"/>
  <c r="Z1537" i="24"/>
  <c r="Y1537" i="24"/>
  <c r="Y1538" i="24"/>
  <c r="Z1538" i="24"/>
  <c r="Z1539" i="24"/>
  <c r="Y1539" i="24"/>
  <c r="Y1540" i="24"/>
  <c r="Z1540" i="24"/>
  <c r="Z1541" i="24"/>
  <c r="Y1541" i="24"/>
  <c r="Y1542" i="24"/>
  <c r="Z1542" i="24"/>
  <c r="Z1543" i="24"/>
  <c r="Y1543" i="24"/>
  <c r="Y1544" i="24"/>
  <c r="Z1544" i="24"/>
  <c r="Z1545" i="24"/>
  <c r="Y1545" i="24"/>
  <c r="Y1546" i="24"/>
  <c r="Z1546" i="24"/>
  <c r="Z1547" i="24"/>
  <c r="Y1547" i="24"/>
  <c r="Y1548" i="24"/>
  <c r="Z1548" i="24"/>
  <c r="Z1549" i="24"/>
  <c r="Y1549" i="24"/>
  <c r="Y1550" i="24"/>
  <c r="Z1550" i="24"/>
  <c r="Z1551" i="24"/>
  <c r="Y1551" i="24"/>
  <c r="Y1552" i="24"/>
  <c r="Z1552" i="24"/>
  <c r="Z1553" i="24"/>
  <c r="Y1553" i="24"/>
  <c r="Y1554" i="24"/>
  <c r="Z1554" i="24"/>
  <c r="Z1555" i="24"/>
  <c r="Y1555" i="24"/>
  <c r="Y1556" i="24"/>
  <c r="Z1556" i="24"/>
  <c r="Z1557" i="24"/>
  <c r="Y1557" i="24"/>
  <c r="Y1558" i="24"/>
  <c r="Z1558" i="24"/>
  <c r="Z1559" i="24"/>
  <c r="Y1559" i="24"/>
  <c r="Y1560" i="24"/>
  <c r="Z1560" i="24"/>
  <c r="Z1561" i="24"/>
  <c r="Y1561" i="24"/>
  <c r="Y1562" i="24"/>
  <c r="Z1562" i="24"/>
  <c r="Z1563" i="24"/>
  <c r="Y1563" i="24"/>
  <c r="Y1564" i="24"/>
  <c r="Z1564" i="24"/>
  <c r="Z1565" i="24"/>
  <c r="Y1565" i="24"/>
  <c r="Y1566" i="24"/>
  <c r="Z1566" i="24"/>
  <c r="Z1567" i="24"/>
  <c r="Y1567" i="24"/>
  <c r="Y1568" i="24"/>
  <c r="Z1568" i="24"/>
  <c r="Z1569" i="24"/>
  <c r="Y1569" i="24"/>
  <c r="Y1570" i="24"/>
  <c r="Z1570" i="24"/>
  <c r="Z1571" i="24"/>
  <c r="Y1571" i="24"/>
  <c r="Y1572" i="24"/>
  <c r="Z1572" i="24"/>
  <c r="Z1573" i="24"/>
  <c r="Y1573" i="24"/>
  <c r="Y1574" i="24"/>
  <c r="Z1574" i="24"/>
  <c r="Z1575" i="24"/>
  <c r="Y1575" i="24"/>
  <c r="Y1576" i="24"/>
  <c r="Z1576" i="24"/>
  <c r="Z1577" i="24"/>
  <c r="Y1577" i="24"/>
  <c r="Y1578" i="24"/>
  <c r="Z1578" i="24"/>
  <c r="Z1579" i="24"/>
  <c r="Y1579" i="24"/>
  <c r="Y1580" i="24"/>
  <c r="Z1580" i="24"/>
  <c r="Z1581" i="24"/>
  <c r="Y1581" i="24"/>
  <c r="Y1582" i="24"/>
  <c r="Z1582" i="24"/>
  <c r="Z1583" i="24"/>
  <c r="Y1583" i="24"/>
  <c r="Y1584" i="24"/>
  <c r="Z1584" i="24"/>
  <c r="Z1585" i="24"/>
  <c r="Y1585" i="24"/>
  <c r="Y1586" i="24"/>
  <c r="Z1586" i="24"/>
  <c r="Z1587" i="24"/>
  <c r="Y1587" i="24"/>
  <c r="Y1588" i="24"/>
  <c r="Z1588" i="24"/>
  <c r="Z1589" i="24"/>
  <c r="Y1589" i="24"/>
  <c r="Y1590" i="24"/>
  <c r="Z1590" i="24"/>
  <c r="Z1591" i="24"/>
  <c r="Y1591" i="24"/>
  <c r="Y1592" i="24"/>
  <c r="Z1592" i="24"/>
  <c r="Z1593" i="24"/>
  <c r="Y1593" i="24"/>
  <c r="Y1594" i="24"/>
  <c r="Z1594" i="24"/>
  <c r="Z1595" i="24"/>
  <c r="Y1595" i="24"/>
  <c r="Y1596" i="24"/>
  <c r="Z1596" i="24"/>
  <c r="Z1597" i="24"/>
  <c r="Y1597" i="24"/>
  <c r="Y1598" i="24"/>
  <c r="Z1598" i="24"/>
  <c r="Z1599" i="24"/>
  <c r="Y1599" i="24"/>
  <c r="Y1600" i="24"/>
  <c r="Z1600" i="24"/>
  <c r="Z1601" i="24"/>
  <c r="Y1601" i="24"/>
  <c r="Y1602" i="24"/>
  <c r="Z1602" i="24"/>
  <c r="Z1603" i="24"/>
  <c r="Y1603" i="24"/>
  <c r="Y1604" i="24"/>
  <c r="Z1604" i="24"/>
  <c r="Z1605" i="24"/>
  <c r="Y1605" i="24"/>
  <c r="Y1606" i="24"/>
  <c r="Z1606" i="24"/>
  <c r="Z1607" i="24"/>
  <c r="Y1607" i="24"/>
  <c r="Y1608" i="24"/>
  <c r="Z1608" i="24"/>
  <c r="Z1609" i="24"/>
  <c r="Y1609" i="24"/>
  <c r="Y1610" i="24"/>
  <c r="Z1610" i="24"/>
  <c r="Z1611" i="24"/>
  <c r="Y1611" i="24"/>
  <c r="Y1612" i="24"/>
  <c r="Z1612" i="24"/>
  <c r="Z1613" i="24"/>
  <c r="Y1613" i="24"/>
  <c r="Y1614" i="24"/>
  <c r="Z1614" i="24"/>
  <c r="Z1615" i="24"/>
  <c r="Y1615" i="24"/>
  <c r="Y1616" i="24"/>
  <c r="Z1616" i="24"/>
  <c r="Z1617" i="24"/>
  <c r="Y1617" i="24"/>
  <c r="Y1618" i="24"/>
  <c r="Z1618" i="24"/>
  <c r="Z1619" i="24"/>
  <c r="Y1619" i="24"/>
  <c r="Y1620" i="24"/>
  <c r="Z1620" i="24"/>
  <c r="Z1621" i="24"/>
  <c r="Y1621" i="24"/>
  <c r="Y1622" i="24"/>
  <c r="Z1622" i="24"/>
  <c r="Z1623" i="24"/>
  <c r="Y1623" i="24"/>
  <c r="Y1624" i="24"/>
  <c r="Z1624" i="24"/>
  <c r="Z1625" i="24"/>
  <c r="Y1625" i="24"/>
  <c r="Y1626" i="24"/>
  <c r="Z1626" i="24"/>
  <c r="Z1627" i="24"/>
  <c r="Y1627" i="24"/>
  <c r="Y1628" i="24"/>
  <c r="Z1628" i="24"/>
  <c r="Z1629" i="24"/>
  <c r="Y1629" i="24"/>
  <c r="Y1630" i="24"/>
  <c r="Z1630" i="24"/>
  <c r="Z1631" i="24"/>
  <c r="Y1631" i="24"/>
  <c r="Y1632" i="24"/>
  <c r="Z1632" i="24"/>
  <c r="Z1633" i="24"/>
  <c r="Y1633" i="24"/>
  <c r="Y1634" i="24"/>
  <c r="Z1634" i="24"/>
  <c r="Z1635" i="24"/>
  <c r="Y1635" i="24"/>
  <c r="Y1636" i="24"/>
  <c r="Z1636" i="24"/>
  <c r="Z1637" i="24"/>
  <c r="Y1637" i="24"/>
  <c r="Y1638" i="24"/>
  <c r="Z1638" i="24"/>
  <c r="Z1639" i="24"/>
  <c r="Y1639" i="24"/>
  <c r="Y1640" i="24"/>
  <c r="Z1640" i="24"/>
  <c r="Z1641" i="24"/>
  <c r="Y1641" i="24"/>
  <c r="Y1642" i="24"/>
  <c r="Z1642" i="24"/>
  <c r="Z1643" i="24"/>
  <c r="Y1643" i="24"/>
  <c r="Y1644" i="24"/>
  <c r="Z1644" i="24"/>
  <c r="Z1645" i="24"/>
  <c r="Y1645" i="24"/>
  <c r="Y1646" i="24"/>
  <c r="Z1646" i="24"/>
  <c r="Z1647" i="24"/>
  <c r="Y1647" i="24"/>
  <c r="Y1648" i="24"/>
  <c r="Z1648" i="24"/>
  <c r="Z1649" i="24"/>
  <c r="Y1649" i="24"/>
  <c r="Y1650" i="24"/>
  <c r="Z1650" i="24"/>
  <c r="Z1651" i="24"/>
  <c r="Y1651" i="24"/>
  <c r="Y1652" i="24"/>
  <c r="Z1652" i="24"/>
  <c r="Z1653" i="24"/>
  <c r="Y1653" i="24"/>
  <c r="Y1654" i="24"/>
  <c r="Z1654" i="24"/>
  <c r="Z1655" i="24"/>
  <c r="Y1655" i="24"/>
  <c r="Y1656" i="24"/>
  <c r="Z1656" i="24"/>
  <c r="Z1657" i="24"/>
  <c r="Y1657" i="24"/>
  <c r="Y1658" i="24"/>
  <c r="Z1658" i="24"/>
  <c r="Z1659" i="24"/>
  <c r="Y1659" i="24"/>
  <c r="Y1660" i="24"/>
  <c r="Z1660" i="24"/>
  <c r="Z1661" i="24"/>
  <c r="Y1661" i="24"/>
  <c r="Y1662" i="24"/>
  <c r="Z1662" i="24"/>
  <c r="Z1663" i="24"/>
  <c r="Y1663" i="24"/>
  <c r="Y1664" i="24"/>
  <c r="Z1664" i="24"/>
  <c r="Z1665" i="24"/>
  <c r="Y1665" i="24"/>
  <c r="Y1666" i="24"/>
  <c r="Z1666" i="24"/>
  <c r="Z1667" i="24"/>
  <c r="Y1667" i="24"/>
  <c r="Y1668" i="24"/>
  <c r="Z1668" i="24"/>
  <c r="Y1669" i="24"/>
  <c r="Y1670" i="24"/>
  <c r="Z1670" i="24"/>
  <c r="Y1671" i="24"/>
  <c r="Y1672" i="24"/>
  <c r="Z1672" i="24"/>
  <c r="Y1673" i="24"/>
  <c r="Y1674" i="24"/>
  <c r="Z1674" i="24"/>
  <c r="Y1675" i="24"/>
  <c r="Y1676" i="24"/>
  <c r="Z1676" i="24"/>
  <c r="Y1677" i="24"/>
  <c r="Y1678" i="24"/>
  <c r="Z1678" i="24"/>
  <c r="Y1679" i="24"/>
  <c r="Y1680" i="24"/>
  <c r="Z1680" i="24"/>
  <c r="Y1681" i="24"/>
  <c r="Y1682" i="24"/>
  <c r="Z1682" i="24"/>
  <c r="Y1683" i="24"/>
  <c r="Y1684" i="24"/>
  <c r="Z1684" i="24"/>
  <c r="Y1685" i="24"/>
  <c r="Y1686" i="24"/>
  <c r="Z1686" i="24"/>
  <c r="Y1687" i="24"/>
  <c r="Y1688" i="24"/>
  <c r="Z1688" i="24"/>
  <c r="Y1689" i="24"/>
  <c r="Y1690" i="24"/>
  <c r="Z1690" i="24"/>
  <c r="Y1691" i="24"/>
  <c r="Y1692" i="24"/>
  <c r="Z1692" i="24"/>
  <c r="Y1693" i="24"/>
  <c r="Y1694" i="24"/>
  <c r="Z1694" i="24"/>
  <c r="Y1695" i="24"/>
  <c r="Y1696" i="24"/>
  <c r="Z1696" i="24"/>
  <c r="Y1697" i="24"/>
  <c r="Y1698" i="24"/>
  <c r="Z1698" i="24"/>
  <c r="Y1699" i="24"/>
  <c r="Y1700" i="24"/>
  <c r="Z1700" i="24"/>
  <c r="Y1701" i="24"/>
  <c r="Y1702" i="24"/>
  <c r="Z1702" i="24"/>
  <c r="Y1703" i="24"/>
  <c r="Y1704" i="24"/>
  <c r="Z1704" i="24"/>
  <c r="Y1705" i="24"/>
  <c r="Y1706" i="24"/>
  <c r="Z1706" i="24"/>
  <c r="Y1707" i="24"/>
  <c r="Y1708" i="24"/>
  <c r="Z1708" i="24"/>
  <c r="Y1709" i="24"/>
  <c r="Y1710" i="24"/>
  <c r="Z1710" i="24"/>
  <c r="Y1711" i="24"/>
  <c r="Y1712" i="24"/>
  <c r="Z1712" i="24"/>
  <c r="Y1713" i="24"/>
  <c r="Y1714" i="24"/>
  <c r="Z1714" i="24"/>
  <c r="Y1715" i="24"/>
  <c r="Y1716" i="24"/>
  <c r="Z1716" i="24"/>
  <c r="Y1717" i="24"/>
  <c r="Y1718" i="24"/>
  <c r="Z1718" i="24"/>
  <c r="Y1719" i="24"/>
  <c r="Y1720" i="24"/>
  <c r="Z1720" i="24"/>
  <c r="Y1721" i="24"/>
  <c r="Y1722" i="24"/>
  <c r="Z1722" i="24"/>
  <c r="Y1723" i="24"/>
  <c r="Y1724" i="24"/>
  <c r="Z1724" i="24"/>
  <c r="Y1725" i="24"/>
  <c r="Y1726" i="24"/>
  <c r="Z1726" i="24"/>
  <c r="Y1727" i="24"/>
  <c r="Y1728" i="24"/>
  <c r="Z1728" i="24"/>
  <c r="Y1729" i="24"/>
  <c r="Y1730" i="24"/>
  <c r="Z1730" i="24"/>
  <c r="Y1731" i="24"/>
  <c r="Y1732" i="24"/>
  <c r="Z1732" i="24"/>
  <c r="Y1733" i="24"/>
  <c r="Y1734" i="24"/>
  <c r="Z1734" i="24"/>
  <c r="Y1735" i="24"/>
  <c r="Y1736" i="24"/>
  <c r="Z1736" i="24"/>
  <c r="Y1737" i="24"/>
  <c r="Y1738" i="24"/>
  <c r="Z1738" i="24"/>
  <c r="Y1739" i="24"/>
  <c r="Y1740" i="24"/>
  <c r="Z1740" i="24"/>
  <c r="Y1741" i="24"/>
  <c r="Y1742" i="24"/>
  <c r="Z1742" i="24"/>
  <c r="Y1743" i="24"/>
  <c r="Y1744" i="24"/>
  <c r="Z1744" i="24"/>
  <c r="Y1745" i="24"/>
  <c r="Y1746" i="24"/>
  <c r="Z1746" i="24"/>
  <c r="Y1747" i="24"/>
  <c r="Y1748" i="24"/>
  <c r="Z1748" i="24"/>
  <c r="Y1749" i="24"/>
  <c r="Y1750" i="24"/>
  <c r="Z1750" i="24"/>
  <c r="Y1751" i="24"/>
  <c r="Y1752" i="24"/>
  <c r="Z1752" i="24"/>
  <c r="Y1753" i="24"/>
  <c r="Y1754" i="24"/>
  <c r="Z1754" i="24"/>
  <c r="Y1755" i="24"/>
  <c r="Y1756" i="24"/>
  <c r="Z1756" i="24"/>
  <c r="Y1757" i="24"/>
  <c r="Y1758" i="24"/>
  <c r="Z1758" i="24"/>
  <c r="Y1759" i="24"/>
  <c r="Y1760" i="24"/>
  <c r="Z1760" i="24"/>
  <c r="Y1761" i="24"/>
  <c r="Y1762" i="24"/>
  <c r="Z1762" i="24"/>
  <c r="Y1763" i="24"/>
  <c r="Y1764" i="24"/>
  <c r="Z1764" i="24"/>
  <c r="Y1765" i="24"/>
  <c r="Y1766" i="24"/>
  <c r="Z1766" i="24"/>
  <c r="Y1767" i="24"/>
  <c r="Y1768" i="24"/>
  <c r="Z1768" i="24"/>
  <c r="Y1769" i="24"/>
  <c r="Y1770" i="24"/>
  <c r="Z1770" i="24"/>
  <c r="Y1771" i="24"/>
  <c r="Y1772" i="24"/>
  <c r="Z1772" i="24"/>
  <c r="Y1773" i="24"/>
  <c r="Y1774" i="24"/>
  <c r="Z1774" i="24"/>
  <c r="Y1775" i="24"/>
  <c r="Y1776" i="24"/>
  <c r="Z1776" i="24"/>
  <c r="Y1777" i="24"/>
  <c r="Y1778" i="24"/>
  <c r="Z1778" i="24"/>
  <c r="Y1779" i="24"/>
  <c r="Y1780" i="24"/>
  <c r="Z1780" i="24"/>
  <c r="Y1781" i="24"/>
  <c r="Y1782" i="24"/>
  <c r="Z1782" i="24"/>
  <c r="Y1783" i="24"/>
  <c r="Y1784" i="24"/>
  <c r="Z1784" i="24"/>
  <c r="Y1785" i="24"/>
  <c r="Y1786" i="24"/>
  <c r="Z1786" i="24"/>
  <c r="Y1787" i="24"/>
  <c r="Y1788" i="24"/>
  <c r="Z1788" i="24"/>
  <c r="Y1789" i="24"/>
  <c r="Y1790" i="24"/>
  <c r="Z1790" i="24"/>
  <c r="Y1791" i="24"/>
  <c r="Y1792" i="24"/>
  <c r="Z1792" i="24"/>
  <c r="Y1793" i="24"/>
  <c r="Y1794" i="24"/>
  <c r="Z1794" i="24"/>
  <c r="Y1795" i="24"/>
  <c r="Y1796" i="24"/>
  <c r="Z1796" i="24"/>
  <c r="Y1797" i="24"/>
  <c r="Y1798" i="24"/>
  <c r="Z1798" i="24"/>
  <c r="Y1799" i="24"/>
  <c r="Y1800" i="24"/>
  <c r="Z1800" i="24"/>
  <c r="Y1801" i="24"/>
  <c r="Y1802" i="24"/>
  <c r="Z1802" i="24"/>
  <c r="Y1803" i="24"/>
  <c r="Y1804" i="24"/>
  <c r="Z1804" i="24"/>
  <c r="Y1805" i="24"/>
  <c r="Y1806" i="24"/>
  <c r="Z1806" i="24"/>
  <c r="Y1807" i="24"/>
  <c r="Y1808" i="24"/>
  <c r="Z1808" i="24"/>
  <c r="Y1809" i="24"/>
  <c r="Y1810" i="24"/>
  <c r="Z1810" i="24"/>
  <c r="Y1811" i="24"/>
  <c r="Y1812" i="24"/>
  <c r="Z1812" i="24"/>
  <c r="Y1813" i="24"/>
  <c r="Y1814" i="24"/>
  <c r="Z1814" i="24"/>
  <c r="Y1815" i="24"/>
  <c r="Y1816" i="24"/>
  <c r="Z1816" i="24"/>
  <c r="Y1817" i="24"/>
  <c r="Y1818" i="24"/>
  <c r="Z1818" i="24"/>
  <c r="Y1819" i="24"/>
  <c r="Y1820" i="24"/>
  <c r="Z1820" i="24"/>
  <c r="Y1821" i="24"/>
  <c r="Y1822" i="24"/>
  <c r="Z1822" i="24"/>
  <c r="Y1823" i="24"/>
  <c r="Y1824" i="24"/>
  <c r="Z1824" i="24"/>
  <c r="Y1825" i="24"/>
  <c r="Y1826" i="24"/>
  <c r="Z1826" i="24"/>
  <c r="Y1827" i="24"/>
  <c r="Y1828" i="24"/>
  <c r="Z1828" i="24"/>
  <c r="Y1829" i="24"/>
  <c r="Y1830" i="24"/>
  <c r="Z1830" i="24"/>
  <c r="Y1831" i="24"/>
  <c r="Y1832" i="24"/>
  <c r="Z1832" i="24"/>
  <c r="Y1833" i="24"/>
  <c r="Y1834" i="24"/>
  <c r="Z1834" i="24"/>
  <c r="Y1835" i="24"/>
  <c r="Y1836" i="24"/>
  <c r="Z1836" i="24"/>
  <c r="Y1837" i="24"/>
  <c r="Y1838" i="24"/>
  <c r="Z1838" i="24"/>
  <c r="Y1839" i="24"/>
  <c r="Y1840" i="24"/>
  <c r="Z1840" i="24"/>
  <c r="Y1841" i="24"/>
  <c r="Y1842" i="24"/>
  <c r="Z1842" i="24"/>
  <c r="Y1843" i="24"/>
  <c r="Y1844" i="24"/>
  <c r="Z1844" i="24"/>
  <c r="Y1845" i="24"/>
  <c r="Y1846" i="24"/>
  <c r="Z1846" i="24"/>
  <c r="Y1847" i="24"/>
  <c r="Y1848" i="24"/>
  <c r="Z1848" i="24"/>
  <c r="Y1849" i="24"/>
  <c r="Y1850" i="24"/>
  <c r="Z1850" i="24"/>
  <c r="Y1851" i="24"/>
  <c r="Y1852" i="24"/>
  <c r="Z1852" i="24"/>
  <c r="Y1853" i="24"/>
  <c r="Y1854" i="24"/>
  <c r="Z1854" i="24"/>
  <c r="Y1855" i="24"/>
  <c r="Y1856" i="24"/>
  <c r="Z1856" i="24"/>
  <c r="Y1857" i="24"/>
  <c r="Y1858" i="24"/>
  <c r="Z1858" i="24"/>
  <c r="Y1859" i="24"/>
  <c r="Y1860" i="24"/>
  <c r="Z1860" i="24"/>
  <c r="Y1861" i="24"/>
  <c r="Y1862" i="24"/>
  <c r="Z1862" i="24"/>
  <c r="Y1863" i="24"/>
  <c r="Y1864" i="24"/>
  <c r="Z1864" i="24"/>
  <c r="Y1865" i="24"/>
  <c r="Y1866" i="24"/>
  <c r="Z1866" i="24"/>
  <c r="Y1867" i="24"/>
  <c r="Y1868" i="24"/>
  <c r="Z1868" i="24"/>
  <c r="Y1869" i="24"/>
  <c r="Y1870" i="24"/>
  <c r="Z1870" i="24"/>
  <c r="Y1871" i="24"/>
  <c r="Y1872" i="24"/>
  <c r="Z1872" i="24"/>
  <c r="Y1873" i="24"/>
  <c r="Y1874" i="24"/>
  <c r="Z1874" i="24"/>
  <c r="Y1875" i="24"/>
  <c r="Y1876" i="24"/>
  <c r="Z1876" i="24"/>
  <c r="Y1877" i="24"/>
  <c r="Y1878" i="24"/>
  <c r="Z1878" i="24"/>
  <c r="Y1879" i="24"/>
  <c r="Y1880" i="24"/>
  <c r="Z1880" i="24"/>
  <c r="Y1881" i="24"/>
  <c r="Y1882" i="24"/>
  <c r="Z1882" i="24"/>
  <c r="Y1883" i="24"/>
  <c r="Y1884" i="24"/>
  <c r="Z1884" i="24"/>
  <c r="Y1885" i="24"/>
  <c r="Y1886" i="24"/>
  <c r="Z1886" i="24"/>
  <c r="Y1887" i="24"/>
  <c r="Y1888" i="24"/>
  <c r="Z1888" i="24"/>
  <c r="Y1889" i="24"/>
  <c r="Y1890" i="24"/>
  <c r="Z1890" i="24"/>
  <c r="Y1891" i="24"/>
  <c r="Y1892" i="24"/>
  <c r="Z1892" i="24"/>
  <c r="Y1893" i="24"/>
  <c r="Y1894" i="24"/>
  <c r="Z1894" i="24"/>
  <c r="Y1895" i="24"/>
  <c r="Y1896" i="24"/>
  <c r="Z1896" i="24"/>
  <c r="Y1897" i="24"/>
  <c r="Y1898" i="24"/>
  <c r="Z1898" i="24"/>
  <c r="Y1899" i="24"/>
  <c r="Y1900" i="24"/>
  <c r="Z1900" i="24"/>
  <c r="Y1901" i="24"/>
  <c r="Y1902" i="24"/>
  <c r="Z1902" i="24"/>
  <c r="Y1903" i="24"/>
  <c r="Y1904" i="24"/>
  <c r="Z1904" i="24"/>
  <c r="Y1905" i="24"/>
  <c r="Y1906" i="24"/>
  <c r="Z1906" i="24"/>
  <c r="Y1907" i="24"/>
  <c r="Y1908" i="24"/>
  <c r="Z1908" i="24"/>
  <c r="Y1909" i="24"/>
  <c r="Y1910" i="24"/>
  <c r="Z1910" i="24"/>
  <c r="Y1911" i="24"/>
  <c r="Y1912" i="24"/>
  <c r="Z1912" i="24"/>
  <c r="Y1913" i="24"/>
  <c r="Y1914" i="24"/>
  <c r="Z1914" i="24"/>
  <c r="Y1915" i="24"/>
  <c r="Y1916" i="24"/>
  <c r="Z1916" i="24"/>
  <c r="Y1917" i="24"/>
  <c r="Y1918" i="24"/>
  <c r="Z1918" i="24"/>
  <c r="Y1919" i="24"/>
  <c r="Y1920" i="24"/>
  <c r="Z1920" i="24"/>
  <c r="Y1921" i="24"/>
  <c r="Y1922" i="24"/>
  <c r="Z1922" i="24"/>
  <c r="Y1923" i="24"/>
  <c r="Y1924" i="24"/>
  <c r="Z1924" i="24"/>
  <c r="Y1925" i="24"/>
  <c r="Y1926" i="24"/>
  <c r="Z1926" i="24"/>
  <c r="Y1927" i="24"/>
  <c r="Y1928" i="24"/>
  <c r="Z1928" i="24"/>
  <c r="Y1929" i="24"/>
  <c r="Y1930" i="24"/>
  <c r="Z1930" i="24"/>
  <c r="Y1931" i="24"/>
  <c r="Y1932" i="24"/>
  <c r="Z1932" i="24"/>
  <c r="Y1933" i="24"/>
  <c r="Y1934" i="24"/>
  <c r="Z1934" i="24"/>
  <c r="Y1935" i="24"/>
  <c r="Y1936" i="24"/>
  <c r="Z1936" i="24"/>
  <c r="Y1937" i="24"/>
  <c r="Y1938" i="24"/>
  <c r="Z1938" i="24"/>
  <c r="Y1939" i="24"/>
  <c r="Y1940" i="24"/>
  <c r="Z1940" i="24"/>
  <c r="Y1941" i="24"/>
  <c r="Y1942" i="24"/>
  <c r="Z1942" i="24"/>
  <c r="Y1943" i="24"/>
  <c r="Y1944" i="24"/>
  <c r="Z1944" i="24"/>
  <c r="Y1945" i="24"/>
  <c r="Y1946" i="24"/>
  <c r="Z1946" i="24"/>
  <c r="Y1947" i="24"/>
  <c r="Y1948" i="24"/>
  <c r="Z1948" i="24"/>
  <c r="Y1949" i="24"/>
  <c r="Y1950" i="24"/>
  <c r="Z1950" i="24"/>
  <c r="Y1951" i="24"/>
  <c r="Y1952" i="24"/>
  <c r="Z1952" i="24"/>
  <c r="Y1953" i="24"/>
  <c r="Y1954" i="24"/>
  <c r="Z1954" i="24"/>
  <c r="Y1955" i="24"/>
  <c r="Y1956" i="24"/>
  <c r="Z1956" i="24"/>
  <c r="Y1957" i="24"/>
  <c r="Y1958" i="24"/>
  <c r="Z1958" i="24"/>
  <c r="Y1959" i="24"/>
  <c r="Y1960" i="24"/>
  <c r="Z1960" i="24"/>
  <c r="Y1961" i="24"/>
  <c r="Y1962" i="24"/>
  <c r="Z1962" i="24"/>
  <c r="Y1963" i="24"/>
  <c r="Y1964" i="24"/>
  <c r="Z1964" i="24"/>
  <c r="Y1965" i="24"/>
  <c r="Y1966" i="24"/>
  <c r="Z1966" i="24"/>
  <c r="Y1967" i="24"/>
  <c r="Y1968" i="24"/>
  <c r="Z1968" i="24"/>
  <c r="Y1969" i="24"/>
  <c r="Y1970" i="24"/>
  <c r="Z1970" i="24"/>
  <c r="Y1971" i="24"/>
  <c r="Y1972" i="24"/>
  <c r="Z1972" i="24"/>
  <c r="Y1973" i="24"/>
  <c r="Y1974" i="24"/>
  <c r="Z1974" i="24"/>
  <c r="Y1975" i="24"/>
  <c r="Y1976" i="24"/>
  <c r="Z1976" i="24"/>
  <c r="Y1977" i="24"/>
  <c r="Y1978" i="24"/>
  <c r="Z1978" i="24"/>
  <c r="Y1979" i="24"/>
  <c r="Y1980" i="24"/>
  <c r="Z1980" i="24"/>
  <c r="Y1981" i="24"/>
  <c r="Y1982" i="24"/>
  <c r="Z1982" i="24"/>
  <c r="Y1983" i="24"/>
  <c r="Y1984" i="24"/>
  <c r="Z1984" i="24"/>
  <c r="Y1985" i="24"/>
  <c r="Y1986" i="24"/>
  <c r="Z1986" i="24"/>
  <c r="Y1987" i="24"/>
  <c r="Y1988" i="24"/>
  <c r="Z1988" i="24"/>
  <c r="Y1989" i="24"/>
  <c r="Y1990" i="24"/>
  <c r="Z1990" i="24"/>
  <c r="Y1991" i="24"/>
  <c r="Y1992" i="24"/>
  <c r="Z1992" i="24"/>
  <c r="Y1993" i="24"/>
  <c r="Y1994" i="24"/>
  <c r="Z1994" i="24"/>
  <c r="Y1995" i="24"/>
  <c r="Y1996" i="24"/>
  <c r="Z1996" i="24"/>
  <c r="Y1997" i="24"/>
  <c r="Y1998" i="24"/>
  <c r="Z1998" i="24"/>
  <c r="Y1999" i="24"/>
  <c r="Y2000" i="24"/>
  <c r="Z2000" i="24"/>
  <c r="Y2001" i="24"/>
  <c r="Y2002" i="24"/>
  <c r="Z2002" i="24"/>
  <c r="Y2003" i="24"/>
  <c r="Y2004" i="24"/>
  <c r="Z2004" i="24"/>
  <c r="Y2005" i="24"/>
  <c r="Y2006" i="24"/>
  <c r="Z2006" i="24"/>
  <c r="Y2007" i="24"/>
  <c r="Y2008" i="24"/>
  <c r="Z2008" i="24"/>
  <c r="Y2009" i="24"/>
  <c r="Y2010" i="24"/>
  <c r="Z2010" i="24"/>
  <c r="Y2011" i="24"/>
  <c r="Y2012" i="24"/>
  <c r="Z2012" i="24"/>
  <c r="Y2013" i="24"/>
  <c r="Y2014" i="24"/>
  <c r="Z2014" i="24"/>
  <c r="Y2015" i="24"/>
  <c r="Y2016" i="24"/>
  <c r="Z2016" i="24"/>
  <c r="Y2018" i="24"/>
  <c r="Y2020" i="24"/>
  <c r="Z2020" i="24"/>
  <c r="Y2022" i="24"/>
  <c r="Y2024" i="24"/>
  <c r="Z2024" i="24"/>
  <c r="Y2026" i="24"/>
  <c r="Y2028" i="24"/>
  <c r="Z2028" i="24"/>
  <c r="Y2030" i="24"/>
  <c r="Y2032" i="24"/>
  <c r="Z2032" i="24"/>
  <c r="Y2034" i="24"/>
  <c r="Y2036" i="24"/>
  <c r="Z2036" i="24"/>
  <c r="Y2038" i="24"/>
  <c r="Y2040" i="24"/>
  <c r="Z2040" i="24"/>
  <c r="Y2042" i="24"/>
  <c r="Y2044" i="24"/>
  <c r="Z2044" i="24"/>
  <c r="Y2046" i="24"/>
  <c r="Y2048" i="24"/>
  <c r="Z2048" i="24"/>
  <c r="Y2050" i="24"/>
  <c r="Y2052" i="24"/>
  <c r="Z2052" i="24"/>
  <c r="Y2054" i="24"/>
  <c r="Y2056" i="24"/>
  <c r="Z2056" i="24"/>
  <c r="Y2058" i="24"/>
  <c r="Y2060" i="24"/>
  <c r="Z2060" i="24"/>
  <c r="Y2062" i="24"/>
  <c r="Y2064" i="24"/>
  <c r="Z2064" i="24"/>
  <c r="Y2066" i="24"/>
  <c r="Y2068" i="24"/>
  <c r="Z2068" i="24"/>
  <c r="Y2070" i="24"/>
  <c r="Y2072" i="24"/>
  <c r="Z2072" i="24"/>
  <c r="Y2074" i="24"/>
  <c r="Y2076" i="24"/>
  <c r="Z2076" i="24"/>
  <c r="Y2078" i="24"/>
  <c r="Y2080" i="24"/>
  <c r="Z2080" i="24"/>
  <c r="Y2082" i="24"/>
  <c r="Y2084" i="24"/>
  <c r="Z2084" i="24"/>
  <c r="Y2086" i="24"/>
  <c r="Y2088" i="24"/>
  <c r="Z2088" i="24"/>
  <c r="Y2090" i="24"/>
  <c r="Y2092" i="24"/>
  <c r="Z2092" i="24"/>
  <c r="Y2094" i="24"/>
  <c r="Y2096" i="24"/>
  <c r="Z2096" i="24"/>
  <c r="Y2098" i="24"/>
  <c r="Y2100" i="24"/>
  <c r="Z2100" i="24"/>
  <c r="Y2102" i="24"/>
  <c r="Y2104" i="24"/>
  <c r="Z2104" i="24"/>
  <c r="Y2106" i="24"/>
  <c r="Y2108" i="24"/>
  <c r="Z2108" i="24"/>
  <c r="Y2110" i="24"/>
  <c r="Y2112" i="24"/>
  <c r="Z2112" i="24"/>
  <c r="Y2114" i="24"/>
  <c r="Y2116" i="24"/>
  <c r="Z2116" i="24"/>
  <c r="G32" i="24"/>
  <c r="G33" i="24"/>
  <c r="H33" i="24"/>
  <c r="G34" i="24"/>
  <c r="G35" i="24"/>
  <c r="H35" i="24"/>
  <c r="G36" i="24"/>
  <c r="G37" i="24"/>
  <c r="H37" i="24"/>
  <c r="G38" i="24"/>
  <c r="G39" i="24"/>
  <c r="H39" i="24"/>
  <c r="G40" i="24"/>
  <c r="G41" i="24"/>
  <c r="H41" i="24"/>
  <c r="G42" i="24"/>
  <c r="G43" i="24"/>
  <c r="H43" i="24"/>
  <c r="G44" i="24"/>
  <c r="G45" i="24"/>
  <c r="H45" i="24"/>
  <c r="G46" i="24"/>
  <c r="G47" i="24"/>
  <c r="H47" i="24"/>
  <c r="G48" i="24"/>
  <c r="G49" i="24"/>
  <c r="H49" i="24"/>
  <c r="G50" i="24"/>
  <c r="G51" i="24"/>
  <c r="H51" i="24"/>
  <c r="G52" i="24"/>
  <c r="G53" i="24"/>
  <c r="H53" i="24"/>
  <c r="G54" i="24"/>
  <c r="G55" i="24"/>
  <c r="H55" i="24"/>
  <c r="G56" i="24"/>
  <c r="G57" i="24"/>
  <c r="H57" i="24"/>
  <c r="G58" i="24"/>
  <c r="G59" i="24"/>
  <c r="H59" i="24"/>
  <c r="G60" i="24"/>
  <c r="G61" i="24"/>
  <c r="H61" i="24"/>
  <c r="G62" i="24"/>
  <c r="G63" i="24"/>
  <c r="H63" i="24"/>
  <c r="G64" i="24"/>
  <c r="G65" i="24"/>
  <c r="H65" i="24"/>
  <c r="G66" i="24"/>
  <c r="G67" i="24"/>
  <c r="H67" i="24"/>
  <c r="G68" i="24"/>
  <c r="G69" i="24"/>
  <c r="H69" i="24"/>
  <c r="G70" i="24"/>
  <c r="G71" i="24"/>
  <c r="H71" i="24"/>
  <c r="G72" i="24"/>
  <c r="G73" i="24"/>
  <c r="H73" i="24"/>
  <c r="G74" i="24"/>
  <c r="G75" i="24"/>
  <c r="H75" i="24"/>
  <c r="G76" i="24"/>
  <c r="G77" i="24"/>
  <c r="H77" i="24"/>
  <c r="G78" i="24"/>
  <c r="G79" i="24"/>
  <c r="H79" i="24"/>
  <c r="G80" i="24"/>
  <c r="G81" i="24"/>
  <c r="H81" i="24"/>
  <c r="G82" i="24"/>
  <c r="G83" i="24"/>
  <c r="H83" i="24"/>
  <c r="G84" i="24"/>
  <c r="G85" i="24"/>
  <c r="H85" i="24"/>
  <c r="G86" i="24"/>
  <c r="G87" i="24"/>
  <c r="H87" i="24"/>
  <c r="G88" i="24"/>
  <c r="G89" i="24"/>
  <c r="H89" i="24"/>
  <c r="G90" i="24"/>
  <c r="G91" i="24"/>
  <c r="H91" i="24"/>
  <c r="G92" i="24"/>
  <c r="G93" i="24"/>
  <c r="H93" i="24"/>
  <c r="G94" i="24"/>
  <c r="G95" i="24"/>
  <c r="H95" i="24"/>
  <c r="G96" i="24"/>
  <c r="G97" i="24"/>
  <c r="H97" i="24"/>
  <c r="G98" i="24"/>
  <c r="G99" i="24"/>
  <c r="H99" i="24"/>
  <c r="G100" i="24"/>
  <c r="G101" i="24"/>
  <c r="H101" i="24"/>
  <c r="G102" i="24"/>
  <c r="G103" i="24"/>
  <c r="H103" i="24"/>
  <c r="G104" i="24"/>
  <c r="G105" i="24"/>
  <c r="H105" i="24"/>
  <c r="G106" i="24"/>
  <c r="G107" i="24"/>
  <c r="H107" i="24"/>
  <c r="G108" i="24"/>
  <c r="G109" i="24"/>
  <c r="H109" i="24"/>
  <c r="G110" i="24"/>
  <c r="G111" i="24"/>
  <c r="H111" i="24"/>
  <c r="G112" i="24"/>
  <c r="G113" i="24"/>
  <c r="H113" i="24"/>
  <c r="G114" i="24"/>
  <c r="G115" i="24"/>
  <c r="H115" i="24"/>
  <c r="G116" i="24"/>
  <c r="G117" i="24"/>
  <c r="H117" i="24"/>
  <c r="G118" i="24"/>
  <c r="G119" i="24"/>
  <c r="H119" i="24"/>
  <c r="G120" i="24"/>
  <c r="G121" i="24"/>
  <c r="H121" i="24"/>
  <c r="G122" i="24"/>
  <c r="G123" i="24"/>
  <c r="H123" i="24"/>
  <c r="G124" i="24"/>
  <c r="G125" i="24"/>
  <c r="H125" i="24"/>
  <c r="G126" i="24"/>
  <c r="G127" i="24"/>
  <c r="H127" i="24"/>
  <c r="G128" i="24"/>
  <c r="G129" i="24"/>
  <c r="H129" i="24"/>
  <c r="G130" i="24"/>
  <c r="G131" i="24"/>
  <c r="H131" i="24"/>
  <c r="G132" i="24"/>
  <c r="G133" i="24"/>
  <c r="H133" i="24"/>
  <c r="G134" i="24"/>
  <c r="G135" i="24"/>
  <c r="H135" i="24"/>
  <c r="G136" i="24"/>
  <c r="G137" i="24"/>
  <c r="H137" i="24"/>
  <c r="G138" i="24"/>
  <c r="G139" i="24"/>
  <c r="H139" i="24"/>
  <c r="G140" i="24"/>
  <c r="G141" i="24"/>
  <c r="H141" i="24"/>
  <c r="G142" i="24"/>
  <c r="G143" i="24"/>
  <c r="H143" i="24"/>
  <c r="G144" i="24"/>
  <c r="G145" i="24"/>
  <c r="H145" i="24"/>
  <c r="G146" i="24"/>
  <c r="G147" i="24"/>
  <c r="H147" i="24"/>
  <c r="G148" i="24"/>
  <c r="G149" i="24"/>
  <c r="H149" i="24"/>
  <c r="G150" i="24"/>
  <c r="G151" i="24"/>
  <c r="H151" i="24"/>
  <c r="G152" i="24"/>
  <c r="G153" i="24"/>
  <c r="H153" i="24"/>
  <c r="G154" i="24"/>
  <c r="G155" i="24"/>
  <c r="H155" i="24"/>
  <c r="G156" i="24"/>
  <c r="G157" i="24"/>
  <c r="H157" i="24"/>
  <c r="G159" i="24"/>
  <c r="H161" i="24"/>
  <c r="G161" i="24"/>
  <c r="G163" i="24"/>
  <c r="H163" i="24"/>
  <c r="H165" i="24"/>
  <c r="G165" i="24"/>
  <c r="G167" i="24"/>
  <c r="H167" i="24"/>
  <c r="H169" i="24"/>
  <c r="G169" i="24"/>
  <c r="G171" i="24"/>
  <c r="H171" i="24"/>
  <c r="H173" i="24"/>
  <c r="G173" i="24"/>
  <c r="G175" i="24"/>
  <c r="H175" i="24"/>
  <c r="H177" i="24"/>
  <c r="G177" i="24"/>
  <c r="G179" i="24"/>
  <c r="H179" i="24"/>
  <c r="H181" i="24"/>
  <c r="G181" i="24"/>
  <c r="G183" i="24"/>
  <c r="H183" i="24"/>
  <c r="H185" i="24"/>
  <c r="G185" i="24"/>
  <c r="G187" i="24"/>
  <c r="H187" i="24"/>
  <c r="H189" i="24"/>
  <c r="G189" i="24"/>
  <c r="G191" i="24"/>
  <c r="H191" i="24"/>
  <c r="H192" i="24"/>
  <c r="G192" i="24"/>
  <c r="G193" i="24"/>
  <c r="H193" i="24"/>
  <c r="H195" i="24"/>
  <c r="G195" i="24"/>
  <c r="G197" i="24"/>
  <c r="H197" i="24"/>
  <c r="G199" i="24"/>
  <c r="G201" i="24"/>
  <c r="H201" i="24"/>
  <c r="H203" i="24"/>
  <c r="G203" i="24"/>
  <c r="G205" i="24"/>
  <c r="H205" i="24"/>
  <c r="G207" i="24"/>
  <c r="G209" i="24"/>
  <c r="H209" i="24"/>
  <c r="H211" i="24"/>
  <c r="G211" i="24"/>
  <c r="G213" i="24"/>
  <c r="H213" i="24"/>
  <c r="G215" i="24"/>
  <c r="G217" i="24"/>
  <c r="H217" i="24"/>
  <c r="H219" i="24"/>
  <c r="G219" i="24"/>
  <c r="G221" i="24"/>
  <c r="H221" i="24"/>
  <c r="G223" i="24"/>
  <c r="G225" i="24"/>
  <c r="H225" i="24"/>
  <c r="H227" i="24"/>
  <c r="G227" i="24"/>
  <c r="G229" i="24"/>
  <c r="H229" i="24"/>
  <c r="G231" i="24"/>
  <c r="G233" i="24"/>
  <c r="H233" i="24"/>
  <c r="H235" i="24"/>
  <c r="G235" i="24"/>
  <c r="G237" i="24"/>
  <c r="H237" i="24"/>
  <c r="G239" i="24"/>
  <c r="G241" i="24"/>
  <c r="H241" i="24"/>
  <c r="H243" i="24"/>
  <c r="G243" i="24"/>
  <c r="G245" i="24"/>
  <c r="H245" i="24"/>
  <c r="G247" i="24"/>
  <c r="G249" i="24"/>
  <c r="H249" i="24"/>
  <c r="H251" i="24"/>
  <c r="G251" i="24"/>
  <c r="G253" i="24"/>
  <c r="H253" i="24"/>
  <c r="G255" i="24"/>
  <c r="G257" i="24"/>
  <c r="H257" i="24"/>
  <c r="H259" i="24"/>
  <c r="G259" i="24"/>
  <c r="G261" i="24"/>
  <c r="H261" i="24"/>
  <c r="G263" i="24"/>
  <c r="G265" i="24"/>
  <c r="H265" i="24"/>
  <c r="H267" i="24"/>
  <c r="G267" i="24"/>
  <c r="G269" i="24"/>
  <c r="H269" i="24"/>
  <c r="G271" i="24"/>
  <c r="G273" i="24"/>
  <c r="H273" i="24"/>
  <c r="H275" i="24"/>
  <c r="G275" i="24"/>
  <c r="G277" i="24"/>
  <c r="H277" i="24"/>
  <c r="G279" i="24"/>
  <c r="G281" i="24"/>
  <c r="H281" i="24"/>
  <c r="H283" i="24"/>
  <c r="G283" i="24"/>
  <c r="G285" i="24"/>
  <c r="H285" i="24"/>
  <c r="G287" i="24"/>
  <c r="G289" i="24"/>
  <c r="H289" i="24"/>
  <c r="H291" i="24"/>
  <c r="G291" i="24"/>
  <c r="G293" i="24"/>
  <c r="H293" i="24"/>
  <c r="G295" i="24"/>
  <c r="G297" i="24"/>
  <c r="H297" i="24"/>
  <c r="H299" i="24"/>
  <c r="G299" i="24"/>
  <c r="G301" i="24"/>
  <c r="H301" i="24"/>
  <c r="G303" i="24"/>
  <c r="G305" i="24"/>
  <c r="H305" i="24"/>
  <c r="H307" i="24"/>
  <c r="G307" i="24"/>
  <c r="G309" i="24"/>
  <c r="H309" i="24"/>
  <c r="G311" i="24"/>
  <c r="G312" i="24"/>
  <c r="G313" i="24"/>
  <c r="H313" i="24"/>
  <c r="G315" i="24"/>
  <c r="G316" i="24"/>
  <c r="G317" i="24"/>
  <c r="H317" i="24"/>
  <c r="G319" i="24"/>
  <c r="G320" i="24"/>
  <c r="G321" i="24"/>
  <c r="H321" i="24"/>
  <c r="G323" i="24"/>
  <c r="G324" i="24"/>
  <c r="G325" i="24"/>
  <c r="H325" i="24"/>
  <c r="G327" i="24"/>
  <c r="G328" i="24"/>
  <c r="G329" i="24"/>
  <c r="H329" i="24"/>
  <c r="G331" i="24"/>
  <c r="G332" i="24"/>
  <c r="G333" i="24"/>
  <c r="H333" i="24"/>
  <c r="G335" i="24"/>
  <c r="G336" i="24"/>
  <c r="G337" i="24"/>
  <c r="H337" i="24"/>
  <c r="G339" i="24"/>
  <c r="G340" i="24"/>
  <c r="G341" i="24"/>
  <c r="H341" i="24"/>
  <c r="G343" i="24"/>
  <c r="G344" i="24"/>
  <c r="G345" i="24"/>
  <c r="H345" i="24"/>
  <c r="G347" i="24"/>
  <c r="G348" i="24"/>
  <c r="G349" i="24"/>
  <c r="H349" i="24"/>
  <c r="G351" i="24"/>
  <c r="G352" i="24"/>
  <c r="G353" i="24"/>
  <c r="H353" i="24"/>
  <c r="H355" i="24"/>
  <c r="G355" i="24"/>
  <c r="G356" i="24"/>
  <c r="H356" i="24"/>
  <c r="H357" i="24"/>
  <c r="G357" i="24"/>
  <c r="G358" i="24"/>
  <c r="H358" i="24"/>
  <c r="H359" i="24"/>
  <c r="G359" i="24"/>
  <c r="G360" i="24"/>
  <c r="H360" i="24"/>
  <c r="H361" i="24"/>
  <c r="G361" i="24"/>
  <c r="G362" i="24"/>
  <c r="H362" i="24"/>
  <c r="H363" i="24"/>
  <c r="G363" i="24"/>
  <c r="G364" i="24"/>
  <c r="H364" i="24"/>
  <c r="H365" i="24"/>
  <c r="G365" i="24"/>
  <c r="G366" i="24"/>
  <c r="H366" i="24"/>
  <c r="H367" i="24"/>
  <c r="G367" i="24"/>
  <c r="G368" i="24"/>
  <c r="H368" i="24"/>
  <c r="H369" i="24"/>
  <c r="G369" i="24"/>
  <c r="G370" i="24"/>
  <c r="H370" i="24"/>
  <c r="H371" i="24"/>
  <c r="G371" i="24"/>
  <c r="G372" i="24"/>
  <c r="H372" i="24"/>
  <c r="H373" i="24"/>
  <c r="G373" i="24"/>
  <c r="G374" i="24"/>
  <c r="H374" i="24"/>
  <c r="H375" i="24"/>
  <c r="G375" i="24"/>
  <c r="G376" i="24"/>
  <c r="H376" i="24"/>
  <c r="H377" i="24"/>
  <c r="G377" i="24"/>
  <c r="G378" i="24"/>
  <c r="H378" i="24"/>
  <c r="G379" i="24"/>
  <c r="G380" i="24"/>
  <c r="H380" i="24"/>
  <c r="G381" i="24"/>
  <c r="G382" i="24"/>
  <c r="H382" i="24"/>
  <c r="G383" i="24"/>
  <c r="G384" i="24"/>
  <c r="H384" i="24"/>
  <c r="G385" i="24"/>
  <c r="G386" i="24"/>
  <c r="H386" i="24"/>
  <c r="G387" i="24"/>
  <c r="G388" i="24"/>
  <c r="H388" i="24"/>
  <c r="G389" i="24"/>
  <c r="G390" i="24"/>
  <c r="H390" i="24"/>
  <c r="G391" i="24"/>
  <c r="G392" i="24"/>
  <c r="H392" i="24"/>
  <c r="G393" i="24"/>
  <c r="G394" i="24"/>
  <c r="H394" i="24"/>
  <c r="G395" i="24"/>
  <c r="G396" i="24"/>
  <c r="H396" i="24"/>
  <c r="G397" i="24"/>
  <c r="G398" i="24"/>
  <c r="H398" i="24"/>
  <c r="G399" i="24"/>
  <c r="G400" i="24"/>
  <c r="H400" i="24"/>
  <c r="G401" i="24"/>
  <c r="G402" i="24"/>
  <c r="H402" i="24"/>
  <c r="G403" i="24"/>
  <c r="G404" i="24"/>
  <c r="H404" i="24"/>
  <c r="G405" i="24"/>
  <c r="G406" i="24"/>
  <c r="H406" i="24"/>
  <c r="G407" i="24"/>
  <c r="G408" i="24"/>
  <c r="H408" i="24"/>
  <c r="G409" i="24"/>
  <c r="G410" i="24"/>
  <c r="H410" i="24"/>
  <c r="G411" i="24"/>
  <c r="G412" i="24"/>
  <c r="H412" i="24"/>
  <c r="G413" i="24"/>
  <c r="G414" i="24"/>
  <c r="H414" i="24"/>
  <c r="G415" i="24"/>
  <c r="G416" i="24"/>
  <c r="H416" i="24"/>
  <c r="G417" i="24"/>
  <c r="G418" i="24"/>
  <c r="H418" i="24"/>
  <c r="G419" i="24"/>
  <c r="G420" i="24"/>
  <c r="H420" i="24"/>
  <c r="G421" i="24"/>
  <c r="G422" i="24"/>
  <c r="H422" i="24"/>
  <c r="G423" i="24"/>
  <c r="G424" i="24"/>
  <c r="H424" i="24"/>
  <c r="G425" i="24"/>
  <c r="G426" i="24"/>
  <c r="H426" i="24"/>
  <c r="G427" i="24"/>
  <c r="G428" i="24"/>
  <c r="H428" i="24"/>
  <c r="G429" i="24"/>
  <c r="G430" i="24"/>
  <c r="H430" i="24"/>
  <c r="G431" i="24"/>
  <c r="G432" i="24"/>
  <c r="H432" i="24"/>
  <c r="G433" i="24"/>
  <c r="G434" i="24"/>
  <c r="H434" i="24"/>
  <c r="G435" i="24"/>
  <c r="G436" i="24"/>
  <c r="H436" i="24"/>
  <c r="G437" i="24"/>
  <c r="G438" i="24"/>
  <c r="H438" i="24"/>
  <c r="G439" i="24"/>
  <c r="G440" i="24"/>
  <c r="H440" i="24"/>
  <c r="G441" i="24"/>
  <c r="G442" i="24"/>
  <c r="H442" i="24"/>
  <c r="G443" i="24"/>
  <c r="G444" i="24"/>
  <c r="H444" i="24"/>
  <c r="G445" i="24"/>
  <c r="G446" i="24"/>
  <c r="H446" i="24"/>
  <c r="G447" i="24"/>
  <c r="G448" i="24"/>
  <c r="H448" i="24"/>
  <c r="G449" i="24"/>
  <c r="G450" i="24"/>
  <c r="H450" i="24"/>
  <c r="G451" i="24"/>
  <c r="G452" i="24"/>
  <c r="H452" i="24"/>
  <c r="G453" i="24"/>
  <c r="G454" i="24"/>
  <c r="H454" i="24"/>
  <c r="G455" i="24"/>
  <c r="G456" i="24"/>
  <c r="H456" i="24"/>
  <c r="G457" i="24"/>
  <c r="G458" i="24"/>
  <c r="H458" i="24"/>
  <c r="G459" i="24"/>
  <c r="G460" i="24"/>
  <c r="H460" i="24"/>
  <c r="G461" i="24"/>
  <c r="G462" i="24"/>
  <c r="H462" i="24"/>
  <c r="G463" i="24"/>
  <c r="G464" i="24"/>
  <c r="H464" i="24"/>
  <c r="G465" i="24"/>
  <c r="G466" i="24"/>
  <c r="H466" i="24"/>
  <c r="G467" i="24"/>
  <c r="G468" i="24"/>
  <c r="H468" i="24"/>
  <c r="G469" i="24"/>
  <c r="G470" i="24"/>
  <c r="H470" i="24"/>
  <c r="G471" i="24"/>
  <c r="G472" i="24"/>
  <c r="H472" i="24"/>
  <c r="G473" i="24"/>
  <c r="G474" i="24"/>
  <c r="H474" i="24"/>
  <c r="G476" i="24"/>
  <c r="H476" i="24"/>
  <c r="G478" i="24"/>
  <c r="G480" i="24"/>
  <c r="H480" i="24"/>
  <c r="G482" i="24"/>
  <c r="G484" i="24"/>
  <c r="H484" i="24"/>
  <c r="G486" i="24"/>
  <c r="G488" i="24"/>
  <c r="H488" i="24"/>
  <c r="G490" i="24"/>
  <c r="G492" i="24"/>
  <c r="H492" i="24"/>
  <c r="G494" i="24"/>
  <c r="G496" i="24"/>
  <c r="H496" i="24"/>
  <c r="G498" i="24"/>
  <c r="G500" i="24"/>
  <c r="H500" i="24"/>
  <c r="G502" i="24"/>
  <c r="G504" i="24"/>
  <c r="H504" i="24"/>
  <c r="G506" i="24"/>
  <c r="G508" i="24"/>
  <c r="H508" i="24"/>
  <c r="G510" i="24"/>
  <c r="G512" i="24"/>
  <c r="H512" i="24"/>
  <c r="G514" i="24"/>
  <c r="G516" i="24"/>
  <c r="H516" i="24"/>
  <c r="G518" i="24"/>
  <c r="H519" i="24"/>
  <c r="G519" i="24"/>
  <c r="G520" i="24"/>
  <c r="H521" i="24"/>
  <c r="G521" i="24"/>
  <c r="G522" i="24"/>
  <c r="H522" i="24"/>
  <c r="H523" i="24"/>
  <c r="G524" i="24"/>
  <c r="H524" i="24"/>
  <c r="G526" i="24"/>
  <c r="H527" i="24"/>
  <c r="G527" i="24"/>
  <c r="G528" i="24"/>
  <c r="H529" i="24"/>
  <c r="G529" i="24"/>
  <c r="G530" i="24"/>
  <c r="H530" i="24"/>
  <c r="H531" i="24"/>
  <c r="G532" i="24"/>
  <c r="H532" i="24"/>
  <c r="G534" i="24"/>
  <c r="H535" i="24"/>
  <c r="G535" i="24"/>
  <c r="G536" i="24"/>
  <c r="H536" i="24"/>
  <c r="H537" i="24"/>
  <c r="G537" i="24"/>
  <c r="G538" i="24"/>
  <c r="H538" i="24"/>
  <c r="H539" i="24"/>
  <c r="G539" i="24"/>
  <c r="G540" i="24"/>
  <c r="H540" i="24"/>
  <c r="H541" i="24"/>
  <c r="G541" i="24"/>
  <c r="G542" i="24"/>
  <c r="H542" i="24"/>
  <c r="H543" i="24"/>
  <c r="G543" i="24"/>
  <c r="G544" i="24"/>
  <c r="H544" i="24"/>
  <c r="H545" i="24"/>
  <c r="G545" i="24"/>
  <c r="G546" i="24"/>
  <c r="H546" i="24"/>
  <c r="H547" i="24"/>
  <c r="G547" i="24"/>
  <c r="G548" i="24"/>
  <c r="H548" i="24"/>
  <c r="H549" i="24"/>
  <c r="G549" i="24"/>
  <c r="G550" i="24"/>
  <c r="H550" i="24"/>
  <c r="H551" i="24"/>
  <c r="G551" i="24"/>
  <c r="G552" i="24"/>
  <c r="H552" i="24"/>
  <c r="H553" i="24"/>
  <c r="G553" i="24"/>
  <c r="G554" i="24"/>
  <c r="H554" i="24"/>
  <c r="H555" i="24"/>
  <c r="G555" i="24"/>
  <c r="G556" i="24"/>
  <c r="H556" i="24"/>
  <c r="H557" i="24"/>
  <c r="G557" i="24"/>
  <c r="G558" i="24"/>
  <c r="H558" i="24"/>
  <c r="H559" i="24"/>
  <c r="G559" i="24"/>
  <c r="G560" i="24"/>
  <c r="H560" i="24"/>
  <c r="H561" i="24"/>
  <c r="G561" i="24"/>
  <c r="G562" i="24"/>
  <c r="H562" i="24"/>
  <c r="H563" i="24"/>
  <c r="G563" i="24"/>
  <c r="G564" i="24"/>
  <c r="H564" i="24"/>
  <c r="H565" i="24"/>
  <c r="G565" i="24"/>
  <c r="G566" i="24"/>
  <c r="H566" i="24"/>
  <c r="H567" i="24"/>
  <c r="G567" i="24"/>
  <c r="G568" i="24"/>
  <c r="H568" i="24"/>
  <c r="H569" i="24"/>
  <c r="G569" i="24"/>
  <c r="G570" i="24"/>
  <c r="H570" i="24"/>
  <c r="H571" i="24"/>
  <c r="G571" i="24"/>
  <c r="G572" i="24"/>
  <c r="H572" i="24"/>
  <c r="H573" i="24"/>
  <c r="G573" i="24"/>
  <c r="G574" i="24"/>
  <c r="H574" i="24"/>
  <c r="H575" i="24"/>
  <c r="G575" i="24"/>
  <c r="G576" i="24"/>
  <c r="H576" i="24"/>
  <c r="H577" i="24"/>
  <c r="G577" i="24"/>
  <c r="G578" i="24"/>
  <c r="H578" i="24"/>
  <c r="H579" i="24"/>
  <c r="G579" i="24"/>
  <c r="G580" i="24"/>
  <c r="H580" i="24"/>
  <c r="H581" i="24"/>
  <c r="G581" i="24"/>
  <c r="G582" i="24"/>
  <c r="H582" i="24"/>
  <c r="H583" i="24"/>
  <c r="G583" i="24"/>
  <c r="G584" i="24"/>
  <c r="H584" i="24"/>
  <c r="H585" i="24"/>
  <c r="G585" i="24"/>
  <c r="G586" i="24"/>
  <c r="H586" i="24"/>
  <c r="H587" i="24"/>
  <c r="G587" i="24"/>
  <c r="G588" i="24"/>
  <c r="H588" i="24"/>
  <c r="H589" i="24"/>
  <c r="G589" i="24"/>
  <c r="G590" i="24"/>
  <c r="H590" i="24"/>
  <c r="H591" i="24"/>
  <c r="G591" i="24"/>
  <c r="G592" i="24"/>
  <c r="H592" i="24"/>
  <c r="H593" i="24"/>
  <c r="G593" i="24"/>
  <c r="G594" i="24"/>
  <c r="H594" i="24"/>
  <c r="H595" i="24"/>
  <c r="G595" i="24"/>
  <c r="G596" i="24"/>
  <c r="H596" i="24"/>
  <c r="H597" i="24"/>
  <c r="G597" i="24"/>
  <c r="G598" i="24"/>
  <c r="H598" i="24"/>
  <c r="H599" i="24"/>
  <c r="G599" i="24"/>
  <c r="G600" i="24"/>
  <c r="H600" i="24"/>
  <c r="H601" i="24"/>
  <c r="G601" i="24"/>
  <c r="G602" i="24"/>
  <c r="H602" i="24"/>
  <c r="H603" i="24"/>
  <c r="G603" i="24"/>
  <c r="G604" i="24"/>
  <c r="H604" i="24"/>
  <c r="H605" i="24"/>
  <c r="G605" i="24"/>
  <c r="G606" i="24"/>
  <c r="H606" i="24"/>
  <c r="H607" i="24"/>
  <c r="G607" i="24"/>
  <c r="G608" i="24"/>
  <c r="H608" i="24"/>
  <c r="H609" i="24"/>
  <c r="G609" i="24"/>
  <c r="G610" i="24"/>
  <c r="H610" i="24"/>
  <c r="H611" i="24"/>
  <c r="G611" i="24"/>
  <c r="G612" i="24"/>
  <c r="H612" i="24"/>
  <c r="H613" i="24"/>
  <c r="G613" i="24"/>
  <c r="G614" i="24"/>
  <c r="H614" i="24"/>
  <c r="H615" i="24"/>
  <c r="G615" i="24"/>
  <c r="G616" i="24"/>
  <c r="H616" i="24"/>
  <c r="H617" i="24"/>
  <c r="G617" i="24"/>
  <c r="G618" i="24"/>
  <c r="H618" i="24"/>
  <c r="H619" i="24"/>
  <c r="G619" i="24"/>
  <c r="G620" i="24"/>
  <c r="H620" i="24"/>
  <c r="H621" i="24"/>
  <c r="G621" i="24"/>
  <c r="G622" i="24"/>
  <c r="H622" i="24"/>
  <c r="H623" i="24"/>
  <c r="G623" i="24"/>
  <c r="G624" i="24"/>
  <c r="H624" i="24"/>
  <c r="H625" i="24"/>
  <c r="G625" i="24"/>
  <c r="G626" i="24"/>
  <c r="H626" i="24"/>
  <c r="H627" i="24"/>
  <c r="G627" i="24"/>
  <c r="G628" i="24"/>
  <c r="H628" i="24"/>
  <c r="H629" i="24"/>
  <c r="G629" i="24"/>
  <c r="G630" i="24"/>
  <c r="H630" i="24"/>
  <c r="H631" i="24"/>
  <c r="G631" i="24"/>
  <c r="G632" i="24"/>
  <c r="H632" i="24"/>
  <c r="H633" i="24"/>
  <c r="G633" i="24"/>
  <c r="G634" i="24"/>
  <c r="H634" i="24"/>
  <c r="H635" i="24"/>
  <c r="G635" i="24"/>
  <c r="G636" i="24"/>
  <c r="H636" i="24"/>
  <c r="H637" i="24"/>
  <c r="G637" i="24"/>
  <c r="G638" i="24"/>
  <c r="H638" i="24"/>
  <c r="H639" i="24"/>
  <c r="G639" i="24"/>
  <c r="G640" i="24"/>
  <c r="H640" i="24"/>
  <c r="H641" i="24"/>
  <c r="G641" i="24"/>
  <c r="G642" i="24"/>
  <c r="H642" i="24"/>
  <c r="H643" i="24"/>
  <c r="G643" i="24"/>
  <c r="G644" i="24"/>
  <c r="H644" i="24"/>
  <c r="H645" i="24"/>
  <c r="G645" i="24"/>
  <c r="G646" i="24"/>
  <c r="H646" i="24"/>
  <c r="H647" i="24"/>
  <c r="G647" i="24"/>
  <c r="G648" i="24"/>
  <c r="H648" i="24"/>
  <c r="H649" i="24"/>
  <c r="G649" i="24"/>
  <c r="G650" i="24"/>
  <c r="H650" i="24"/>
  <c r="H651" i="24"/>
  <c r="G651" i="24"/>
  <c r="G652" i="24"/>
  <c r="H652" i="24"/>
  <c r="H653" i="24"/>
  <c r="G653" i="24"/>
  <c r="G654" i="24"/>
  <c r="H654" i="24"/>
  <c r="H655" i="24"/>
  <c r="G655" i="24"/>
  <c r="G656" i="24"/>
  <c r="H656" i="24"/>
  <c r="H657" i="24"/>
  <c r="G657" i="24"/>
  <c r="G658" i="24"/>
  <c r="H658" i="24"/>
  <c r="H659" i="24"/>
  <c r="G659" i="24"/>
  <c r="G660" i="24"/>
  <c r="H660" i="24"/>
  <c r="H661" i="24"/>
  <c r="G661" i="24"/>
  <c r="G662" i="24"/>
  <c r="H662" i="24"/>
  <c r="H663" i="24"/>
  <c r="G663" i="24"/>
  <c r="G664" i="24"/>
  <c r="H664" i="24"/>
  <c r="H665" i="24"/>
  <c r="G665" i="24"/>
  <c r="G666" i="24"/>
  <c r="H666" i="24"/>
  <c r="H667" i="24"/>
  <c r="G667" i="24"/>
  <c r="G668" i="24"/>
  <c r="H668" i="24"/>
  <c r="H669" i="24"/>
  <c r="G669" i="24"/>
  <c r="G670" i="24"/>
  <c r="H670" i="24"/>
  <c r="H671" i="24"/>
  <c r="G671" i="24"/>
  <c r="G672" i="24"/>
  <c r="H672" i="24"/>
  <c r="H673" i="24"/>
  <c r="G673" i="24"/>
  <c r="G674" i="24"/>
  <c r="H674" i="24"/>
  <c r="H675" i="24"/>
  <c r="G675" i="24"/>
  <c r="G676" i="24"/>
  <c r="H676" i="24"/>
  <c r="H677" i="24"/>
  <c r="G677" i="24"/>
  <c r="G678" i="24"/>
  <c r="H678" i="24"/>
  <c r="H679" i="24"/>
  <c r="G679" i="24"/>
  <c r="G680" i="24"/>
  <c r="H680" i="24"/>
  <c r="H681" i="24"/>
  <c r="G681" i="24"/>
  <c r="G682" i="24"/>
  <c r="H682" i="24"/>
  <c r="H683" i="24"/>
  <c r="G683" i="24"/>
  <c r="G684" i="24"/>
  <c r="H684" i="24"/>
  <c r="H685" i="24"/>
  <c r="G685" i="24"/>
  <c r="G686" i="24"/>
  <c r="H686" i="24"/>
  <c r="H687" i="24"/>
  <c r="G687" i="24"/>
  <c r="G688" i="24"/>
  <c r="H688" i="24"/>
  <c r="H689" i="24"/>
  <c r="G689" i="24"/>
  <c r="G690" i="24"/>
  <c r="H690" i="24"/>
  <c r="H691" i="24"/>
  <c r="G691" i="24"/>
  <c r="G692" i="24"/>
  <c r="H692" i="24"/>
  <c r="H693" i="24"/>
  <c r="G693" i="24"/>
  <c r="G694" i="24"/>
  <c r="H694" i="24"/>
  <c r="H695" i="24"/>
  <c r="G695" i="24"/>
  <c r="G696" i="24"/>
  <c r="H696" i="24"/>
  <c r="H697" i="24"/>
  <c r="G697" i="24"/>
  <c r="G698" i="24"/>
  <c r="H698" i="24"/>
  <c r="H699" i="24"/>
  <c r="G699" i="24"/>
  <c r="G700" i="24"/>
  <c r="H700" i="24"/>
  <c r="H701" i="24"/>
  <c r="G701" i="24"/>
  <c r="G702" i="24"/>
  <c r="H702" i="24"/>
  <c r="H703" i="24"/>
  <c r="G703" i="24"/>
  <c r="G704" i="24"/>
  <c r="H704" i="24"/>
  <c r="H705" i="24"/>
  <c r="G705" i="24"/>
  <c r="G706" i="24"/>
  <c r="H706" i="24"/>
  <c r="H707" i="24"/>
  <c r="G707" i="24"/>
  <c r="G708" i="24"/>
  <c r="H708" i="24"/>
  <c r="H709" i="24"/>
  <c r="G709" i="24"/>
  <c r="G710" i="24"/>
  <c r="H710" i="24"/>
  <c r="H711" i="24"/>
  <c r="G711" i="24"/>
  <c r="G712" i="24"/>
  <c r="H712" i="24"/>
  <c r="H713" i="24"/>
  <c r="G713" i="24"/>
  <c r="G714" i="24"/>
  <c r="H714" i="24"/>
  <c r="H715" i="24"/>
  <c r="G715" i="24"/>
  <c r="G716" i="24"/>
  <c r="H716" i="24"/>
  <c r="H717" i="24"/>
  <c r="G717" i="24"/>
  <c r="G718" i="24"/>
  <c r="H718" i="24"/>
  <c r="H719" i="24"/>
  <c r="G719" i="24"/>
  <c r="G720" i="24"/>
  <c r="H720" i="24"/>
  <c r="H721" i="24"/>
  <c r="G721" i="24"/>
  <c r="G722" i="24"/>
  <c r="H722" i="24"/>
  <c r="H723" i="24"/>
  <c r="G723" i="24"/>
  <c r="G724" i="24"/>
  <c r="H724" i="24"/>
  <c r="H725" i="24"/>
  <c r="G725" i="24"/>
  <c r="G726" i="24"/>
  <c r="H726" i="24"/>
  <c r="H727" i="24"/>
  <c r="G727" i="24"/>
  <c r="G728" i="24"/>
  <c r="H728" i="24"/>
  <c r="H729" i="24"/>
  <c r="G729" i="24"/>
  <c r="G730" i="24"/>
  <c r="H730" i="24"/>
  <c r="H731" i="24"/>
  <c r="G731" i="24"/>
  <c r="G732" i="24"/>
  <c r="H732" i="24"/>
  <c r="H733" i="24"/>
  <c r="G733" i="24"/>
  <c r="G734" i="24"/>
  <c r="H734" i="24"/>
  <c r="H735" i="24"/>
  <c r="G735" i="24"/>
  <c r="G736" i="24"/>
  <c r="H736" i="24"/>
  <c r="H737" i="24"/>
  <c r="G737" i="24"/>
  <c r="G738" i="24"/>
  <c r="H738" i="24"/>
  <c r="H739" i="24"/>
  <c r="G739" i="24"/>
  <c r="G740" i="24"/>
  <c r="H740" i="24"/>
  <c r="H741" i="24"/>
  <c r="G741" i="24"/>
  <c r="G742" i="24"/>
  <c r="H742" i="24"/>
  <c r="H743" i="24"/>
  <c r="G743" i="24"/>
  <c r="G744" i="24"/>
  <c r="H744" i="24"/>
  <c r="H745" i="24"/>
  <c r="G745" i="24"/>
  <c r="G746" i="24"/>
  <c r="H746" i="24"/>
  <c r="H747" i="24"/>
  <c r="G747" i="24"/>
  <c r="G748" i="24"/>
  <c r="H748" i="24"/>
  <c r="H749" i="24"/>
  <c r="G749" i="24"/>
  <c r="G750" i="24"/>
  <c r="H750" i="24"/>
  <c r="H751" i="24"/>
  <c r="G751" i="24"/>
  <c r="G752" i="24"/>
  <c r="H752" i="24"/>
  <c r="H753" i="24"/>
  <c r="G753" i="24"/>
  <c r="G754" i="24"/>
  <c r="H754" i="24"/>
  <c r="H755" i="24"/>
  <c r="G755" i="24"/>
  <c r="G756" i="24"/>
  <c r="H756" i="24"/>
  <c r="H757" i="24"/>
  <c r="G757" i="24"/>
  <c r="G758" i="24"/>
  <c r="H758" i="24"/>
  <c r="H759" i="24"/>
  <c r="G759" i="24"/>
  <c r="G760" i="24"/>
  <c r="H760" i="24"/>
  <c r="H761" i="24"/>
  <c r="G761" i="24"/>
  <c r="G762" i="24"/>
  <c r="H762" i="24"/>
  <c r="H763" i="24"/>
  <c r="G763" i="24"/>
  <c r="G764" i="24"/>
  <c r="H764" i="24"/>
  <c r="H765" i="24"/>
  <c r="G765" i="24"/>
  <c r="G766" i="24"/>
  <c r="H766" i="24"/>
  <c r="H767" i="24"/>
  <c r="G767" i="24"/>
  <c r="G768" i="24"/>
  <c r="H768" i="24"/>
  <c r="H769" i="24"/>
  <c r="G769" i="24"/>
  <c r="G770" i="24"/>
  <c r="H770" i="24"/>
  <c r="H771" i="24"/>
  <c r="G771" i="24"/>
  <c r="G772" i="24"/>
  <c r="H772" i="24"/>
  <c r="H773" i="24"/>
  <c r="G773" i="24"/>
  <c r="G774" i="24"/>
  <c r="H774" i="24"/>
  <c r="H775" i="24"/>
  <c r="G775" i="24"/>
  <c r="G776" i="24"/>
  <c r="H776" i="24"/>
  <c r="H777" i="24"/>
  <c r="G777" i="24"/>
  <c r="G778" i="24"/>
  <c r="H778" i="24"/>
  <c r="H779" i="24"/>
  <c r="G779" i="24"/>
  <c r="G780" i="24"/>
  <c r="H780" i="24"/>
  <c r="H781" i="24"/>
  <c r="G781" i="24"/>
  <c r="G782" i="24"/>
  <c r="H782" i="24"/>
  <c r="H783" i="24"/>
  <c r="G783" i="24"/>
  <c r="G784" i="24"/>
  <c r="H784" i="24"/>
  <c r="H785" i="24"/>
  <c r="G785" i="24"/>
  <c r="G786" i="24"/>
  <c r="H787" i="24"/>
  <c r="G787" i="24"/>
  <c r="G788" i="24"/>
  <c r="H788" i="24"/>
  <c r="H789" i="24"/>
  <c r="G789" i="24"/>
  <c r="G790" i="24"/>
  <c r="H791" i="24"/>
  <c r="G791" i="24"/>
  <c r="G792" i="24"/>
  <c r="H792" i="24"/>
  <c r="H793" i="24"/>
  <c r="G793" i="24"/>
  <c r="G794" i="24"/>
  <c r="H795" i="24"/>
  <c r="G795" i="24"/>
  <c r="G796" i="24"/>
  <c r="H796" i="24"/>
  <c r="H797" i="24"/>
  <c r="G797" i="24"/>
  <c r="G798" i="24"/>
  <c r="H799" i="24"/>
  <c r="G799" i="24"/>
  <c r="G800" i="24"/>
  <c r="H800" i="24"/>
  <c r="H801" i="24"/>
  <c r="G801" i="24"/>
  <c r="G802" i="24"/>
  <c r="H803" i="24"/>
  <c r="G803" i="24"/>
  <c r="G804" i="24"/>
  <c r="H804" i="24"/>
  <c r="H805" i="24"/>
  <c r="G805" i="24"/>
  <c r="G806" i="24"/>
  <c r="H807" i="24"/>
  <c r="G807" i="24"/>
  <c r="G808" i="24"/>
  <c r="H808" i="24"/>
  <c r="H809" i="24"/>
  <c r="G809" i="24"/>
  <c r="G810" i="24"/>
  <c r="H811" i="24"/>
  <c r="G811" i="24"/>
  <c r="G812" i="24"/>
  <c r="H812" i="24"/>
  <c r="H813" i="24"/>
  <c r="G813" i="24"/>
  <c r="G814" i="24"/>
  <c r="H815" i="24"/>
  <c r="G815" i="24"/>
  <c r="G816" i="24"/>
  <c r="H816" i="24"/>
  <c r="H817" i="24"/>
  <c r="G817" i="24"/>
  <c r="G818" i="24"/>
  <c r="H819" i="24"/>
  <c r="G819" i="24"/>
  <c r="G820" i="24"/>
  <c r="H820" i="24"/>
  <c r="H821" i="24"/>
  <c r="G821" i="24"/>
  <c r="G822" i="24"/>
  <c r="H823" i="24"/>
  <c r="G823" i="24"/>
  <c r="G824" i="24"/>
  <c r="H824" i="24"/>
  <c r="H825" i="24"/>
  <c r="G825" i="24"/>
  <c r="G826" i="24"/>
  <c r="H827" i="24"/>
  <c r="G827" i="24"/>
  <c r="G828" i="24"/>
  <c r="H828" i="24"/>
  <c r="H829" i="24"/>
  <c r="G829" i="24"/>
  <c r="G830" i="24"/>
  <c r="H830" i="24"/>
  <c r="G832" i="24"/>
  <c r="G833" i="24"/>
  <c r="G834" i="24"/>
  <c r="H834" i="24"/>
  <c r="G835" i="24"/>
  <c r="H835" i="24"/>
  <c r="H837" i="24"/>
  <c r="G837" i="24"/>
  <c r="G838" i="24"/>
  <c r="H838" i="24"/>
  <c r="G840" i="24"/>
  <c r="H840" i="24"/>
  <c r="H842" i="24"/>
  <c r="G842" i="24"/>
  <c r="G844" i="24"/>
  <c r="H844" i="24"/>
  <c r="G846" i="24"/>
  <c r="G848" i="24"/>
  <c r="H848" i="24"/>
  <c r="H850" i="24"/>
  <c r="G850" i="24"/>
  <c r="G852" i="24"/>
  <c r="H852" i="24"/>
  <c r="G854" i="24"/>
  <c r="G856" i="24"/>
  <c r="H856" i="24"/>
  <c r="H858" i="24"/>
  <c r="G858" i="24"/>
  <c r="G860" i="24"/>
  <c r="H860" i="24"/>
  <c r="G862" i="24"/>
  <c r="G864" i="24"/>
  <c r="H864" i="24"/>
  <c r="H866" i="24"/>
  <c r="G866" i="24"/>
  <c r="G868" i="24"/>
  <c r="H868" i="24"/>
  <c r="G870" i="24"/>
  <c r="G872" i="24"/>
  <c r="H872" i="24"/>
  <c r="H874" i="24"/>
  <c r="G874" i="24"/>
  <c r="G876" i="24"/>
  <c r="H876" i="24"/>
  <c r="G878" i="24"/>
  <c r="G880" i="24"/>
  <c r="H880" i="24"/>
  <c r="H882" i="24"/>
  <c r="G882" i="24"/>
  <c r="G884" i="24"/>
  <c r="H884" i="24"/>
  <c r="G886" i="24"/>
  <c r="G888" i="24"/>
  <c r="H888" i="24"/>
  <c r="H890" i="24"/>
  <c r="G890" i="24"/>
  <c r="G892" i="24"/>
  <c r="H892" i="24"/>
  <c r="G894" i="24"/>
  <c r="G896" i="24"/>
  <c r="H896" i="24"/>
  <c r="H898" i="24"/>
  <c r="G898" i="24"/>
  <c r="G900" i="24"/>
  <c r="H900" i="24"/>
  <c r="G902" i="24"/>
  <c r="G904" i="24"/>
  <c r="H904" i="24"/>
  <c r="H906" i="24"/>
  <c r="G906" i="24"/>
  <c r="G908" i="24"/>
  <c r="H908" i="24"/>
  <c r="G910" i="24"/>
  <c r="G912" i="24"/>
  <c r="H912" i="24"/>
  <c r="H914" i="24"/>
  <c r="G914" i="24"/>
  <c r="G916" i="24"/>
  <c r="H916" i="24"/>
  <c r="G918" i="24"/>
  <c r="G920" i="24"/>
  <c r="H920" i="24"/>
  <c r="H922" i="24"/>
  <c r="G922" i="24"/>
  <c r="G924" i="24"/>
  <c r="H924" i="24"/>
  <c r="G926" i="24"/>
  <c r="G928" i="24"/>
  <c r="H928" i="24"/>
  <c r="H930" i="24"/>
  <c r="G930" i="24"/>
  <c r="G932" i="24"/>
  <c r="H932" i="24"/>
  <c r="G934" i="24"/>
  <c r="G936" i="24"/>
  <c r="H936" i="24"/>
  <c r="H938" i="24"/>
  <c r="G938" i="24"/>
  <c r="G940" i="24"/>
  <c r="H940" i="24"/>
  <c r="G942" i="24"/>
  <c r="G944" i="24"/>
  <c r="H944" i="24"/>
  <c r="H946" i="24"/>
  <c r="G946" i="24"/>
  <c r="G948" i="24"/>
  <c r="H948" i="24"/>
  <c r="G950" i="24"/>
  <c r="G952" i="24"/>
  <c r="H952" i="24"/>
  <c r="H954" i="24"/>
  <c r="G954" i="24"/>
  <c r="G956" i="24"/>
  <c r="H956" i="24"/>
  <c r="G958" i="24"/>
  <c r="G960" i="24"/>
  <c r="H960" i="24"/>
  <c r="H962" i="24"/>
  <c r="G962" i="24"/>
  <c r="G964" i="24"/>
  <c r="H964" i="24"/>
  <c r="G966" i="24"/>
  <c r="G968" i="24"/>
  <c r="H968" i="24"/>
  <c r="H970" i="24"/>
  <c r="G970" i="24"/>
  <c r="G972" i="24"/>
  <c r="H972" i="24"/>
  <c r="G974" i="24"/>
  <c r="G976" i="24"/>
  <c r="H976" i="24"/>
  <c r="H978" i="24"/>
  <c r="G978" i="24"/>
  <c r="G980" i="24"/>
  <c r="H980" i="24"/>
  <c r="G982" i="24"/>
  <c r="G984" i="24"/>
  <c r="H984" i="24"/>
  <c r="H986" i="24"/>
  <c r="G986" i="24"/>
  <c r="G988" i="24"/>
  <c r="H988" i="24"/>
  <c r="G990" i="24"/>
  <c r="G992" i="24"/>
  <c r="H992" i="24"/>
  <c r="H994" i="24"/>
  <c r="G994" i="24"/>
  <c r="G996" i="24"/>
  <c r="H996" i="24"/>
  <c r="G998" i="24"/>
  <c r="D16" i="27"/>
  <c r="C29" i="27"/>
  <c r="C33" i="27" s="1"/>
  <c r="H22" i="27"/>
  <c r="F1" i="25"/>
  <c r="F6" i="25" s="1"/>
  <c r="Y2117" i="24" l="1"/>
  <c r="Z2117" i="24"/>
  <c r="Y2113" i="24"/>
  <c r="Z2113" i="24"/>
  <c r="Y2109" i="24"/>
  <c r="Z2109" i="24"/>
  <c r="Y2105" i="24"/>
  <c r="Z2105" i="24"/>
  <c r="Y2101" i="24"/>
  <c r="Z2101" i="24"/>
  <c r="Y2097" i="24"/>
  <c r="Z2097" i="24"/>
  <c r="Y2093" i="24"/>
  <c r="Z2093" i="24"/>
  <c r="Y2089" i="24"/>
  <c r="Z2089" i="24"/>
  <c r="Y2085" i="24"/>
  <c r="Z2085" i="24"/>
  <c r="Y2081" i="24"/>
  <c r="Z2081" i="24"/>
  <c r="Y2077" i="24"/>
  <c r="Z2077" i="24"/>
  <c r="Y2073" i="24"/>
  <c r="Z2073" i="24"/>
  <c r="Y2069" i="24"/>
  <c r="Z2069" i="24"/>
  <c r="Y2065" i="24"/>
  <c r="Z2065" i="24"/>
  <c r="Y2061" i="24"/>
  <c r="Z2061" i="24"/>
  <c r="Y2057" i="24"/>
  <c r="Z2057" i="24"/>
  <c r="Y2053" i="24"/>
  <c r="Z2053" i="24"/>
  <c r="Y2049" i="24"/>
  <c r="Z2049" i="24"/>
  <c r="Y2045" i="24"/>
  <c r="Z2045" i="24"/>
  <c r="Y2041" i="24"/>
  <c r="Z2041" i="24"/>
  <c r="Y2037" i="24"/>
  <c r="Z2037" i="24"/>
  <c r="Y2033" i="24"/>
  <c r="Z2033" i="24"/>
  <c r="Y2029" i="24"/>
  <c r="Z2029" i="24"/>
  <c r="Y2025" i="24"/>
  <c r="Z2025" i="24"/>
  <c r="Y2021" i="24"/>
  <c r="Z2021" i="24"/>
  <c r="Y2017" i="24"/>
  <c r="Z2017" i="24"/>
  <c r="Y2115" i="24"/>
  <c r="Z2115" i="24"/>
  <c r="Z2114" i="24"/>
  <c r="Y2111" i="24"/>
  <c r="Z2111" i="24"/>
  <c r="Z2110" i="24"/>
  <c r="Y2107" i="24"/>
  <c r="Z2107" i="24"/>
  <c r="Z2106" i="24"/>
  <c r="Y2103" i="24"/>
  <c r="Z2103" i="24"/>
  <c r="Z2102" i="24"/>
  <c r="Y2099" i="24"/>
  <c r="Z2099" i="24"/>
  <c r="Z2098" i="24"/>
  <c r="Y2095" i="24"/>
  <c r="Z2095" i="24"/>
  <c r="Z2094" i="24"/>
  <c r="Y2091" i="24"/>
  <c r="Z2091" i="24"/>
  <c r="Z2090" i="24"/>
  <c r="Y2087" i="24"/>
  <c r="Z2087" i="24"/>
  <c r="Z2086" i="24"/>
  <c r="Y2083" i="24"/>
  <c r="Z2083" i="24"/>
  <c r="Z2082" i="24"/>
  <c r="Y2079" i="24"/>
  <c r="Z2079" i="24"/>
  <c r="Z2078" i="24"/>
  <c r="Y2075" i="24"/>
  <c r="Z2075" i="24"/>
  <c r="Z2074" i="24"/>
  <c r="Y2071" i="24"/>
  <c r="Z2071" i="24"/>
  <c r="Z2070" i="24"/>
  <c r="Y2067" i="24"/>
  <c r="Z2067" i="24"/>
  <c r="Z2066" i="24"/>
  <c r="Y2063" i="24"/>
  <c r="Z2063" i="24"/>
  <c r="Z2062" i="24"/>
  <c r="Y2059" i="24"/>
  <c r="Z2059" i="24"/>
  <c r="Z2058" i="24"/>
  <c r="Y2055" i="24"/>
  <c r="Z2055" i="24"/>
  <c r="Z2054" i="24"/>
  <c r="Y2051" i="24"/>
  <c r="Z2051" i="24"/>
  <c r="Z2050" i="24"/>
  <c r="Y2047" i="24"/>
  <c r="Z2047" i="24"/>
  <c r="Z2046" i="24"/>
  <c r="Y2043" i="24"/>
  <c r="Z2043" i="24"/>
  <c r="Z2042" i="24"/>
  <c r="Y2039" i="24"/>
  <c r="Z2039" i="24"/>
  <c r="Z2038" i="24"/>
  <c r="Y2035" i="24"/>
  <c r="Z2035" i="24"/>
  <c r="Z2034" i="24"/>
  <c r="Y2031" i="24"/>
  <c r="Z2031" i="24"/>
  <c r="Z2030" i="24"/>
  <c r="Y2027" i="24"/>
  <c r="Z2027" i="24"/>
  <c r="Z2026" i="24"/>
  <c r="Y2023" i="24"/>
  <c r="Z2023" i="24"/>
  <c r="Z2022" i="24"/>
  <c r="Y2019" i="24"/>
  <c r="Z2019" i="24"/>
  <c r="Z2018" i="24"/>
  <c r="Y1510" i="24"/>
  <c r="Z1507" i="24"/>
  <c r="Y1502" i="24"/>
  <c r="Z1499" i="24"/>
  <c r="Y1494" i="24"/>
  <c r="Z1491" i="24"/>
  <c r="Y1486" i="24"/>
  <c r="Z1483" i="24"/>
  <c r="Y1478" i="24"/>
  <c r="Z1475" i="24"/>
  <c r="Y1470" i="24"/>
  <c r="Z1467" i="24"/>
  <c r="Y1462" i="24"/>
  <c r="Y1458" i="24"/>
  <c r="Z1458" i="24"/>
  <c r="Y1454" i="24"/>
  <c r="Z1454" i="24"/>
  <c r="Y1450" i="24"/>
  <c r="Z1450" i="24"/>
  <c r="Y1446" i="24"/>
  <c r="Z1446" i="24"/>
  <c r="Y1442" i="24"/>
  <c r="Z1442" i="24"/>
  <c r="Y1438" i="24"/>
  <c r="Z1438" i="24"/>
  <c r="Y1434" i="24"/>
  <c r="Z1434" i="24"/>
  <c r="Y1430" i="24"/>
  <c r="Z1430" i="24"/>
  <c r="Y1426" i="24"/>
  <c r="Z1426" i="24"/>
  <c r="Y1422" i="24"/>
  <c r="Z1422" i="24"/>
  <c r="Y1418" i="24"/>
  <c r="Z1418" i="24"/>
  <c r="Z2015" i="24"/>
  <c r="Z2013" i="24"/>
  <c r="Z2011" i="24"/>
  <c r="Z2009" i="24"/>
  <c r="Z2007" i="24"/>
  <c r="Z2005" i="24"/>
  <c r="Z2003" i="24"/>
  <c r="Z2001" i="24"/>
  <c r="Z1999" i="24"/>
  <c r="Z1997" i="24"/>
  <c r="Z1995" i="24"/>
  <c r="Z1993" i="24"/>
  <c r="Z1991" i="24"/>
  <c r="Z1989" i="24"/>
  <c r="Z1987" i="24"/>
  <c r="Z1985" i="24"/>
  <c r="Z1983" i="24"/>
  <c r="Z1981" i="24"/>
  <c r="Z1979" i="24"/>
  <c r="Z1977" i="24"/>
  <c r="Z1975" i="24"/>
  <c r="Z1973" i="24"/>
  <c r="Z1971" i="24"/>
  <c r="Z1969" i="24"/>
  <c r="Z1967" i="24"/>
  <c r="Z1965" i="24"/>
  <c r="Z1963" i="24"/>
  <c r="Z1961" i="24"/>
  <c r="Z1959" i="24"/>
  <c r="Z1957" i="24"/>
  <c r="Z1955" i="24"/>
  <c r="Z1953" i="24"/>
  <c r="Z1951" i="24"/>
  <c r="Z1949" i="24"/>
  <c r="Z1947" i="24"/>
  <c r="Z1945" i="24"/>
  <c r="Z1943" i="24"/>
  <c r="Z1941" i="24"/>
  <c r="Z1939" i="24"/>
  <c r="Z1937" i="24"/>
  <c r="Z1935" i="24"/>
  <c r="Z1933" i="24"/>
  <c r="Z1931" i="24"/>
  <c r="Z1929" i="24"/>
  <c r="Z1927" i="24"/>
  <c r="Z1925" i="24"/>
  <c r="Z1923" i="24"/>
  <c r="Z1921" i="24"/>
  <c r="Z1919" i="24"/>
  <c r="Z1917" i="24"/>
  <c r="Z1915" i="24"/>
  <c r="Z1913" i="24"/>
  <c r="Z1911" i="24"/>
  <c r="Z1909" i="24"/>
  <c r="Z1907" i="24"/>
  <c r="Z1905" i="24"/>
  <c r="Z1903" i="24"/>
  <c r="Z1901" i="24"/>
  <c r="Z1899" i="24"/>
  <c r="Z1897" i="24"/>
  <c r="Z1895" i="24"/>
  <c r="Z1893" i="24"/>
  <c r="Z1891" i="24"/>
  <c r="Z1889" i="24"/>
  <c r="Z1887" i="24"/>
  <c r="Z1885" i="24"/>
  <c r="Z1883" i="24"/>
  <c r="Z1881" i="24"/>
  <c r="Z1879" i="24"/>
  <c r="Z1877" i="24"/>
  <c r="Z1875" i="24"/>
  <c r="Z1873" i="24"/>
  <c r="Z1871" i="24"/>
  <c r="Z1869" i="24"/>
  <c r="Z1867" i="24"/>
  <c r="Z1865" i="24"/>
  <c r="Z1863" i="24"/>
  <c r="Z1861" i="24"/>
  <c r="Z1859" i="24"/>
  <c r="Z1857" i="24"/>
  <c r="Z1855" i="24"/>
  <c r="Z1853" i="24"/>
  <c r="Z1851" i="24"/>
  <c r="Z1849" i="24"/>
  <c r="Z1847" i="24"/>
  <c r="Z1845" i="24"/>
  <c r="Z1843" i="24"/>
  <c r="Z1841" i="24"/>
  <c r="Z1839" i="24"/>
  <c r="Z1837" i="24"/>
  <c r="Z1835" i="24"/>
  <c r="Z1833" i="24"/>
  <c r="Z1831" i="24"/>
  <c r="Z1829" i="24"/>
  <c r="Z1827" i="24"/>
  <c r="Z1825" i="24"/>
  <c r="Z1823" i="24"/>
  <c r="Z1821" i="24"/>
  <c r="Z1819" i="24"/>
  <c r="Z1817" i="24"/>
  <c r="Z1815" i="24"/>
  <c r="Z1813" i="24"/>
  <c r="Z1811" i="24"/>
  <c r="Z1809" i="24"/>
  <c r="Z1807" i="24"/>
  <c r="Z1805" i="24"/>
  <c r="Z1803" i="24"/>
  <c r="Z1801" i="24"/>
  <c r="Z1799" i="24"/>
  <c r="Z1797" i="24"/>
  <c r="Z1795" i="24"/>
  <c r="Z1793" i="24"/>
  <c r="Z1791" i="24"/>
  <c r="Z1789" i="24"/>
  <c r="Z1787" i="24"/>
  <c r="Z1785" i="24"/>
  <c r="Z1783" i="24"/>
  <c r="Z1781" i="24"/>
  <c r="Z1779" i="24"/>
  <c r="Z1777" i="24"/>
  <c r="Z1775" i="24"/>
  <c r="Z1773" i="24"/>
  <c r="Z1771" i="24"/>
  <c r="Z1769" i="24"/>
  <c r="Z1767" i="24"/>
  <c r="Z1765" i="24"/>
  <c r="Z1763" i="24"/>
  <c r="Z1761" i="24"/>
  <c r="Z1759" i="24"/>
  <c r="Z1757" i="24"/>
  <c r="Z1755" i="24"/>
  <c r="Z1753" i="24"/>
  <c r="Z1751" i="24"/>
  <c r="Z1749" i="24"/>
  <c r="Z1747" i="24"/>
  <c r="Z1745" i="24"/>
  <c r="Z1743" i="24"/>
  <c r="Z1741" i="24"/>
  <c r="Z1739" i="24"/>
  <c r="Z1737" i="24"/>
  <c r="Z1735" i="24"/>
  <c r="Z1733" i="24"/>
  <c r="Z1731" i="24"/>
  <c r="Z1729" i="24"/>
  <c r="Z1727" i="24"/>
  <c r="Z1725" i="24"/>
  <c r="Z1723" i="24"/>
  <c r="Z1721" i="24"/>
  <c r="Z1719" i="24"/>
  <c r="Z1717" i="24"/>
  <c r="Z1715" i="24"/>
  <c r="Z1713" i="24"/>
  <c r="Z1711" i="24"/>
  <c r="Z1709" i="24"/>
  <c r="Z1707" i="24"/>
  <c r="Z1705" i="24"/>
  <c r="Z1703" i="24"/>
  <c r="Z1701" i="24"/>
  <c r="Z1699" i="24"/>
  <c r="Z1697" i="24"/>
  <c r="Z1695" i="24"/>
  <c r="Z1693" i="24"/>
  <c r="Z1691" i="24"/>
  <c r="Z1689" i="24"/>
  <c r="Z1687" i="24"/>
  <c r="Z1685" i="24"/>
  <c r="Z1683" i="24"/>
  <c r="Z1681" i="24"/>
  <c r="Z1679" i="24"/>
  <c r="Z1677" i="24"/>
  <c r="Z1675" i="24"/>
  <c r="Z1673" i="24"/>
  <c r="Z1671" i="24"/>
  <c r="Z1669" i="24"/>
  <c r="Y1506" i="24"/>
  <c r="Z1503" i="24"/>
  <c r="Y1498" i="24"/>
  <c r="Z1495" i="24"/>
  <c r="Y1490" i="24"/>
  <c r="Z1487" i="24"/>
  <c r="Y1482" i="24"/>
  <c r="Z1479" i="24"/>
  <c r="Y1474" i="24"/>
  <c r="Z1471" i="24"/>
  <c r="Y1466" i="24"/>
  <c r="Z1463" i="24"/>
  <c r="Y1460" i="24"/>
  <c r="Z1460" i="24"/>
  <c r="Y1456" i="24"/>
  <c r="Z1456" i="24"/>
  <c r="Y1452" i="24"/>
  <c r="Z1452" i="24"/>
  <c r="Y1448" i="24"/>
  <c r="Z1448" i="24"/>
  <c r="Y1444" i="24"/>
  <c r="Z1444" i="24"/>
  <c r="Y1440" i="24"/>
  <c r="Z1440" i="24"/>
  <c r="Y1436" i="24"/>
  <c r="Z1436" i="24"/>
  <c r="Y1432" i="24"/>
  <c r="Z1432" i="24"/>
  <c r="Y1428" i="24"/>
  <c r="Z1428" i="24"/>
  <c r="Y1424" i="24"/>
  <c r="Z1424" i="24"/>
  <c r="Y1420" i="24"/>
  <c r="Z1420" i="24"/>
  <c r="Z1419" i="24"/>
  <c r="Y1416" i="24"/>
  <c r="Z1416" i="24"/>
  <c r="Y1159" i="24"/>
  <c r="Z1159" i="24"/>
  <c r="Y1155" i="24"/>
  <c r="Z1155" i="24"/>
  <c r="Y1151" i="24"/>
  <c r="Z1151" i="24"/>
  <c r="Y1147" i="24"/>
  <c r="Z1147" i="24"/>
  <c r="Y1143" i="24"/>
  <c r="Z1143" i="24"/>
  <c r="Y1139" i="24"/>
  <c r="Z1139" i="24"/>
  <c r="Y1135" i="24"/>
  <c r="Z1135" i="24"/>
  <c r="Y1131" i="24"/>
  <c r="Z1131" i="24"/>
  <c r="Y1127" i="24"/>
  <c r="Z1127" i="24"/>
  <c r="Y1123" i="24"/>
  <c r="Z1123" i="24"/>
  <c r="Y1119" i="24"/>
  <c r="Z1119" i="24"/>
  <c r="Y1115" i="24"/>
  <c r="Z1115" i="24"/>
  <c r="Y1111" i="24"/>
  <c r="Z1111" i="24"/>
  <c r="Y1107" i="24"/>
  <c r="Z1107" i="24"/>
  <c r="Y1103" i="24"/>
  <c r="Z1103" i="24"/>
  <c r="Y1099" i="24"/>
  <c r="Z1099" i="24"/>
  <c r="Y1095" i="24"/>
  <c r="Z1095" i="24"/>
  <c r="Y1091" i="24"/>
  <c r="Z1091" i="24"/>
  <c r="Y1087" i="24"/>
  <c r="Z1087" i="24"/>
  <c r="Y1083" i="24"/>
  <c r="Z1083" i="24"/>
  <c r="Y1079" i="24"/>
  <c r="Z1079" i="24"/>
  <c r="Y1075" i="24"/>
  <c r="Z1075" i="24"/>
  <c r="Y1071" i="24"/>
  <c r="Z1071" i="24"/>
  <c r="Y1067" i="24"/>
  <c r="Z1067" i="24"/>
  <c r="Y1063" i="24"/>
  <c r="Z1063" i="24"/>
  <c r="Y1059" i="24"/>
  <c r="Z1059" i="24"/>
  <c r="Y1055" i="24"/>
  <c r="Z1055" i="24"/>
  <c r="Y1051" i="24"/>
  <c r="Z1051" i="24"/>
  <c r="Y1047" i="24"/>
  <c r="Z1047" i="24"/>
  <c r="Y1043" i="24"/>
  <c r="Z1043" i="24"/>
  <c r="Y1039" i="24"/>
  <c r="Z1039" i="24"/>
  <c r="Y1035" i="24"/>
  <c r="Z1035" i="24"/>
  <c r="Y1031" i="24"/>
  <c r="Z1031" i="24"/>
  <c r="Y1027" i="24"/>
  <c r="Z1027" i="24"/>
  <c r="Y1023" i="24"/>
  <c r="Z1023" i="24"/>
  <c r="Y1019" i="24"/>
  <c r="Z1019" i="24"/>
  <c r="Y1015" i="24"/>
  <c r="Z1015" i="24"/>
  <c r="Y1011" i="24"/>
  <c r="Z1011" i="24"/>
  <c r="Y1007" i="24"/>
  <c r="Z1007" i="24"/>
  <c r="Y1003" i="24"/>
  <c r="Z1003" i="24"/>
  <c r="Y999" i="24"/>
  <c r="Z999" i="24"/>
  <c r="Y995" i="24"/>
  <c r="Z995" i="24"/>
  <c r="Y991" i="24"/>
  <c r="Z991" i="24"/>
  <c r="Y987" i="24"/>
  <c r="Z987" i="24"/>
  <c r="Y983" i="24"/>
  <c r="Z983" i="24"/>
  <c r="Y979" i="24"/>
  <c r="Z979" i="24"/>
  <c r="Y975" i="24"/>
  <c r="Z975" i="24"/>
  <c r="Z1414" i="24"/>
  <c r="Z1412" i="24"/>
  <c r="Z1410" i="24"/>
  <c r="Z1408" i="24"/>
  <c r="Z1406" i="24"/>
  <c r="Z1404" i="24"/>
  <c r="Z1402" i="24"/>
  <c r="Z1400" i="24"/>
  <c r="Z1398" i="24"/>
  <c r="Y1175" i="24"/>
  <c r="Z1172" i="24"/>
  <c r="Y1167" i="24"/>
  <c r="Z1164" i="24"/>
  <c r="Y1161" i="24"/>
  <c r="Z1161" i="24"/>
  <c r="Y1157" i="24"/>
  <c r="Z1157" i="24"/>
  <c r="Y1153" i="24"/>
  <c r="Z1153" i="24"/>
  <c r="Y1149" i="24"/>
  <c r="Z1149" i="24"/>
  <c r="Y1145" i="24"/>
  <c r="Z1145" i="24"/>
  <c r="Y1141" i="24"/>
  <c r="Z1141" i="24"/>
  <c r="Y1137" i="24"/>
  <c r="Z1137" i="24"/>
  <c r="Y1133" i="24"/>
  <c r="Z1133" i="24"/>
  <c r="Y1129" i="24"/>
  <c r="Z1129" i="24"/>
  <c r="Y1125" i="24"/>
  <c r="Z1125" i="24"/>
  <c r="Y1121" i="24"/>
  <c r="Z1121" i="24"/>
  <c r="Y1117" i="24"/>
  <c r="Z1117" i="24"/>
  <c r="Y1113" i="24"/>
  <c r="Z1113" i="24"/>
  <c r="Y1109" i="24"/>
  <c r="Z1109" i="24"/>
  <c r="Y1105" i="24"/>
  <c r="Z1105" i="24"/>
  <c r="Y1101" i="24"/>
  <c r="Z1101" i="24"/>
  <c r="Y1097" i="24"/>
  <c r="Z1097" i="24"/>
  <c r="Y1093" i="24"/>
  <c r="Z1093" i="24"/>
  <c r="Y1089" i="24"/>
  <c r="Z1089" i="24"/>
  <c r="Y1085" i="24"/>
  <c r="Z1085" i="24"/>
  <c r="Y1081" i="24"/>
  <c r="Z1081" i="24"/>
  <c r="Y1077" i="24"/>
  <c r="Z1077" i="24"/>
  <c r="Y1073" i="24"/>
  <c r="Z1073" i="24"/>
  <c r="Y1069" i="24"/>
  <c r="Z1069" i="24"/>
  <c r="Y1065" i="24"/>
  <c r="Z1065" i="24"/>
  <c r="Y1061" i="24"/>
  <c r="Z1061" i="24"/>
  <c r="Y1057" i="24"/>
  <c r="Z1057" i="24"/>
  <c r="Y1053" i="24"/>
  <c r="Z1053" i="24"/>
  <c r="Y1049" i="24"/>
  <c r="Z1049" i="24"/>
  <c r="Y1045" i="24"/>
  <c r="Z1045" i="24"/>
  <c r="Y1041" i="24"/>
  <c r="Z1041" i="24"/>
  <c r="Y1037" i="24"/>
  <c r="Z1037" i="24"/>
  <c r="Y1033" i="24"/>
  <c r="Z1033" i="24"/>
  <c r="Y1029" i="24"/>
  <c r="Z1029" i="24"/>
  <c r="Y1025" i="24"/>
  <c r="Z1025" i="24"/>
  <c r="Y1021" i="24"/>
  <c r="Z1021" i="24"/>
  <c r="Y1017" i="24"/>
  <c r="Z1017" i="24"/>
  <c r="Y1013" i="24"/>
  <c r="Z1013" i="24"/>
  <c r="Y1009" i="24"/>
  <c r="Z1009" i="24"/>
  <c r="Y1005" i="24"/>
  <c r="Z1005" i="24"/>
  <c r="Y1001" i="24"/>
  <c r="Z1001" i="24"/>
  <c r="Y997" i="24"/>
  <c r="Z997" i="24"/>
  <c r="Y993" i="24"/>
  <c r="Z993" i="24"/>
  <c r="Y989" i="24"/>
  <c r="Z989" i="24"/>
  <c r="Y985" i="24"/>
  <c r="Z985" i="24"/>
  <c r="Y981" i="24"/>
  <c r="Z981" i="24"/>
  <c r="Y977" i="24"/>
  <c r="Z977" i="24"/>
  <c r="Y973" i="24"/>
  <c r="Z973" i="24"/>
  <c r="Y1179" i="24"/>
  <c r="Z1176" i="24"/>
  <c r="Y1171" i="24"/>
  <c r="Z1168" i="24"/>
  <c r="Y1163" i="24"/>
  <c r="Y872" i="24"/>
  <c r="Z872" i="24"/>
  <c r="Y868" i="24"/>
  <c r="Z868" i="24"/>
  <c r="Y864" i="24"/>
  <c r="Z864" i="24"/>
  <c r="Y860" i="24"/>
  <c r="Z860" i="24"/>
  <c r="Y856" i="24"/>
  <c r="Z856" i="24"/>
  <c r="Y852" i="24"/>
  <c r="Z852" i="24"/>
  <c r="Y848" i="24"/>
  <c r="Z848" i="24"/>
  <c r="Y844" i="24"/>
  <c r="Z844" i="24"/>
  <c r="Y840" i="24"/>
  <c r="Z840" i="24"/>
  <c r="Y836" i="24"/>
  <c r="Z836" i="24"/>
  <c r="Y832" i="24"/>
  <c r="Z832" i="24"/>
  <c r="Y828" i="24"/>
  <c r="Z828" i="24"/>
  <c r="Z723" i="24"/>
  <c r="Y723" i="24"/>
  <c r="Z715" i="24"/>
  <c r="Y715" i="24"/>
  <c r="Z716" i="24"/>
  <c r="Z707" i="24"/>
  <c r="Y707" i="24"/>
  <c r="Z708" i="24"/>
  <c r="Y426" i="24"/>
  <c r="Z426" i="24"/>
  <c r="Z427" i="24"/>
  <c r="Z290" i="24"/>
  <c r="Y290" i="24"/>
  <c r="Z291" i="24"/>
  <c r="Z282" i="24"/>
  <c r="Y282" i="24"/>
  <c r="Z283" i="24"/>
  <c r="Z274" i="24"/>
  <c r="Y274" i="24"/>
  <c r="Z275" i="24"/>
  <c r="Z266" i="24"/>
  <c r="Y266" i="24"/>
  <c r="Z267" i="24"/>
  <c r="Z258" i="24"/>
  <c r="Y258" i="24"/>
  <c r="Z259" i="24"/>
  <c r="Z250" i="24"/>
  <c r="Y250" i="24"/>
  <c r="Z251" i="24"/>
  <c r="Z242" i="24"/>
  <c r="Y242" i="24"/>
  <c r="Z243" i="24"/>
  <c r="Z234" i="24"/>
  <c r="Y234" i="24"/>
  <c r="Z235" i="24"/>
  <c r="Z699" i="24"/>
  <c r="Y699" i="24"/>
  <c r="Z700" i="24"/>
  <c r="Z971" i="24"/>
  <c r="Z969" i="24"/>
  <c r="Z967" i="24"/>
  <c r="Z965" i="24"/>
  <c r="Z963" i="24"/>
  <c r="Z961" i="24"/>
  <c r="Z959" i="24"/>
  <c r="Z957" i="24"/>
  <c r="Z955" i="24"/>
  <c r="Z953" i="24"/>
  <c r="Z951" i="24"/>
  <c r="Z949" i="24"/>
  <c r="Z947" i="24"/>
  <c r="Z945" i="24"/>
  <c r="Z943" i="24"/>
  <c r="Z941" i="24"/>
  <c r="Z939" i="24"/>
  <c r="Z937" i="24"/>
  <c r="Z935" i="24"/>
  <c r="Z933" i="24"/>
  <c r="Z931" i="24"/>
  <c r="Z929" i="24"/>
  <c r="Z927" i="24"/>
  <c r="Z925" i="24"/>
  <c r="Z923" i="24"/>
  <c r="Z921" i="24"/>
  <c r="Z919" i="24"/>
  <c r="Z917" i="24"/>
  <c r="Z915" i="24"/>
  <c r="Z913" i="24"/>
  <c r="Z911" i="24"/>
  <c r="Z909" i="24"/>
  <c r="Z907" i="24"/>
  <c r="Z905" i="24"/>
  <c r="Z903" i="24"/>
  <c r="Z901" i="24"/>
  <c r="Z899" i="24"/>
  <c r="Z897" i="24"/>
  <c r="Z895" i="24"/>
  <c r="Z893" i="24"/>
  <c r="Z891" i="24"/>
  <c r="Z889" i="24"/>
  <c r="Z887" i="24"/>
  <c r="Z885" i="24"/>
  <c r="Z883" i="24"/>
  <c r="Z881" i="24"/>
  <c r="Z879" i="24"/>
  <c r="Z877" i="24"/>
  <c r="Z875" i="24"/>
  <c r="Z873" i="24"/>
  <c r="Y870" i="24"/>
  <c r="Z870" i="24"/>
  <c r="Z869" i="24"/>
  <c r="Y866" i="24"/>
  <c r="Z866" i="24"/>
  <c r="Z865" i="24"/>
  <c r="Y862" i="24"/>
  <c r="Z862" i="24"/>
  <c r="Z861" i="24"/>
  <c r="Y858" i="24"/>
  <c r="Z858" i="24"/>
  <c r="Z857" i="24"/>
  <c r="Y854" i="24"/>
  <c r="Z854" i="24"/>
  <c r="Z853" i="24"/>
  <c r="Y850" i="24"/>
  <c r="Z850" i="24"/>
  <c r="Z849" i="24"/>
  <c r="Y846" i="24"/>
  <c r="Z846" i="24"/>
  <c r="Z845" i="24"/>
  <c r="Y842" i="24"/>
  <c r="Z842" i="24"/>
  <c r="Z841" i="24"/>
  <c r="Y838" i="24"/>
  <c r="Z838" i="24"/>
  <c r="Z837" i="24"/>
  <c r="Y834" i="24"/>
  <c r="Z834" i="24"/>
  <c r="Z833" i="24"/>
  <c r="Y830" i="24"/>
  <c r="Z830" i="24"/>
  <c r="Z829" i="24"/>
  <c r="Y826" i="24"/>
  <c r="Z826" i="24"/>
  <c r="Z691" i="24"/>
  <c r="Y691" i="24"/>
  <c r="Z692" i="24"/>
  <c r="Z683" i="24"/>
  <c r="Y683" i="24"/>
  <c r="Z684" i="24"/>
  <c r="Z675" i="24"/>
  <c r="Y675" i="24"/>
  <c r="Z676" i="24"/>
  <c r="Z824" i="24"/>
  <c r="Z822" i="24"/>
  <c r="Z820" i="24"/>
  <c r="Z818" i="24"/>
  <c r="Z816" i="24"/>
  <c r="Z814" i="24"/>
  <c r="Z812" i="24"/>
  <c r="Z810" i="24"/>
  <c r="Z808" i="24"/>
  <c r="Z806" i="24"/>
  <c r="Z804" i="24"/>
  <c r="Z802" i="24"/>
  <c r="Z800" i="24"/>
  <c r="Z798" i="24"/>
  <c r="Z796" i="24"/>
  <c r="Z794" i="24"/>
  <c r="Z792" i="24"/>
  <c r="Z790" i="24"/>
  <c r="Z788" i="24"/>
  <c r="Z786" i="24"/>
  <c r="Z784" i="24"/>
  <c r="Z782" i="24"/>
  <c r="Z780" i="24"/>
  <c r="Z778" i="24"/>
  <c r="Z776" i="24"/>
  <c r="Z774" i="24"/>
  <c r="Z772" i="24"/>
  <c r="Z770" i="24"/>
  <c r="Z768" i="24"/>
  <c r="Z766" i="24"/>
  <c r="Z764" i="24"/>
  <c r="Z762" i="24"/>
  <c r="Z760" i="24"/>
  <c r="Z758" i="24"/>
  <c r="Z756" i="24"/>
  <c r="Z754" i="24"/>
  <c r="Z752" i="24"/>
  <c r="Z750" i="24"/>
  <c r="Z748" i="24"/>
  <c r="Z746" i="24"/>
  <c r="Z744" i="24"/>
  <c r="Z742" i="24"/>
  <c r="Z740" i="24"/>
  <c r="Z738" i="24"/>
  <c r="Z736" i="24"/>
  <c r="Z734" i="24"/>
  <c r="Z732" i="24"/>
  <c r="Z730" i="24"/>
  <c r="Z728" i="24"/>
  <c r="Z726" i="24"/>
  <c r="Z724" i="24"/>
  <c r="Y719" i="24"/>
  <c r="Y711" i="24"/>
  <c r="Y422" i="24"/>
  <c r="Z422" i="24"/>
  <c r="Z423" i="24"/>
  <c r="Y409" i="24"/>
  <c r="Z409" i="24"/>
  <c r="Z410" i="24"/>
  <c r="Y393" i="24"/>
  <c r="Z393" i="24"/>
  <c r="Z394" i="24"/>
  <c r="Y377" i="24"/>
  <c r="Z377" i="24"/>
  <c r="Z378" i="24"/>
  <c r="Y361" i="24"/>
  <c r="Z361" i="24"/>
  <c r="Z362" i="24"/>
  <c r="Y345" i="24"/>
  <c r="Z345" i="24"/>
  <c r="Z346" i="24"/>
  <c r="Y329" i="24"/>
  <c r="Z329" i="24"/>
  <c r="Z330" i="24"/>
  <c r="Y313" i="24"/>
  <c r="Z313" i="24"/>
  <c r="Z314" i="24"/>
  <c r="Y297" i="24"/>
  <c r="Z297" i="24"/>
  <c r="Z298" i="24"/>
  <c r="Y721" i="24"/>
  <c r="Y713" i="24"/>
  <c r="Y705" i="24"/>
  <c r="Y697" i="24"/>
  <c r="Y689" i="24"/>
  <c r="Z686" i="24"/>
  <c r="Y681" i="24"/>
  <c r="Z678" i="24"/>
  <c r="Y673" i="24"/>
  <c r="Z670" i="24"/>
  <c r="Y418" i="24"/>
  <c r="Z418" i="24"/>
  <c r="Z419" i="24"/>
  <c r="Y430" i="24"/>
  <c r="Z430" i="24"/>
  <c r="Z431" i="24"/>
  <c r="Y414" i="24"/>
  <c r="Z414" i="24"/>
  <c r="Z415" i="24"/>
  <c r="Y401" i="24"/>
  <c r="Z401" i="24"/>
  <c r="Z402" i="24"/>
  <c r="Y385" i="24"/>
  <c r="Z385" i="24"/>
  <c r="Z386" i="24"/>
  <c r="Y369" i="24"/>
  <c r="Z369" i="24"/>
  <c r="Z370" i="24"/>
  <c r="Y353" i="24"/>
  <c r="Z353" i="24"/>
  <c r="Z354" i="24"/>
  <c r="Y337" i="24"/>
  <c r="Z337" i="24"/>
  <c r="Z338" i="24"/>
  <c r="Y321" i="24"/>
  <c r="Z321" i="24"/>
  <c r="Z322" i="24"/>
  <c r="Y305" i="24"/>
  <c r="Z305" i="24"/>
  <c r="Z306" i="24"/>
  <c r="Z432" i="24"/>
  <c r="Z428" i="24"/>
  <c r="Z424" i="24"/>
  <c r="Z420" i="24"/>
  <c r="Z416" i="24"/>
  <c r="Z412" i="24"/>
  <c r="Y407" i="24"/>
  <c r="Z407" i="24"/>
  <c r="Y399" i="24"/>
  <c r="Z399" i="24"/>
  <c r="Y391" i="24"/>
  <c r="Z391" i="24"/>
  <c r="Y383" i="24"/>
  <c r="Z383" i="24"/>
  <c r="Y375" i="24"/>
  <c r="Z375" i="24"/>
  <c r="Y367" i="24"/>
  <c r="Z367" i="24"/>
  <c r="Y359" i="24"/>
  <c r="Z359" i="24"/>
  <c r="Y351" i="24"/>
  <c r="Z351" i="24"/>
  <c r="Y343" i="24"/>
  <c r="Z343" i="24"/>
  <c r="Y335" i="24"/>
  <c r="Z335" i="24"/>
  <c r="Y327" i="24"/>
  <c r="Z327" i="24"/>
  <c r="Y319" i="24"/>
  <c r="Z319" i="24"/>
  <c r="Y311" i="24"/>
  <c r="Z311" i="24"/>
  <c r="Y303" i="24"/>
  <c r="Z303" i="24"/>
  <c r="Y295" i="24"/>
  <c r="Z295" i="24"/>
  <c r="Y405" i="24"/>
  <c r="Z405" i="24"/>
  <c r="Y397" i="24"/>
  <c r="Z397" i="24"/>
  <c r="Y389" i="24"/>
  <c r="Z389" i="24"/>
  <c r="Y381" i="24"/>
  <c r="Z381" i="24"/>
  <c r="Y373" i="24"/>
  <c r="Z373" i="24"/>
  <c r="Y365" i="24"/>
  <c r="Z365" i="24"/>
  <c r="Y357" i="24"/>
  <c r="Z357" i="24"/>
  <c r="Y349" i="24"/>
  <c r="Z349" i="24"/>
  <c r="Y341" i="24"/>
  <c r="Z341" i="24"/>
  <c r="Y333" i="24"/>
  <c r="Z333" i="24"/>
  <c r="Y325" i="24"/>
  <c r="Z325" i="24"/>
  <c r="Y317" i="24"/>
  <c r="Z317" i="24"/>
  <c r="Y309" i="24"/>
  <c r="Z309" i="24"/>
  <c r="Y301" i="24"/>
  <c r="Z301" i="24"/>
  <c r="Y293" i="24"/>
  <c r="Z293" i="24"/>
  <c r="Y403" i="24"/>
  <c r="Z403" i="24"/>
  <c r="Y395" i="24"/>
  <c r="Z395" i="24"/>
  <c r="Y387" i="24"/>
  <c r="Z387" i="24"/>
  <c r="Y379" i="24"/>
  <c r="Z379" i="24"/>
  <c r="Y371" i="24"/>
  <c r="Z371" i="24"/>
  <c r="Y363" i="24"/>
  <c r="Z363" i="24"/>
  <c r="Y355" i="24"/>
  <c r="Z355" i="24"/>
  <c r="Y347" i="24"/>
  <c r="Z347" i="24"/>
  <c r="Y339" i="24"/>
  <c r="Z339" i="24"/>
  <c r="Y331" i="24"/>
  <c r="Z331" i="24"/>
  <c r="Y323" i="24"/>
  <c r="Z323" i="24"/>
  <c r="Y315" i="24"/>
  <c r="Z315" i="24"/>
  <c r="Y307" i="24"/>
  <c r="Z307" i="24"/>
  <c r="Y299" i="24"/>
  <c r="Z299" i="24"/>
  <c r="Y286" i="24"/>
  <c r="Y278" i="24"/>
  <c r="Y270" i="24"/>
  <c r="Y262" i="24"/>
  <c r="Y254" i="24"/>
  <c r="Y246" i="24"/>
  <c r="Y238" i="24"/>
  <c r="Z287" i="24"/>
  <c r="Z279" i="24"/>
  <c r="Z271" i="24"/>
  <c r="Z263" i="24"/>
  <c r="Z255" i="24"/>
  <c r="Z247" i="24"/>
  <c r="Z239" i="24"/>
  <c r="G831" i="24"/>
  <c r="H831" i="24"/>
  <c r="G509" i="24"/>
  <c r="H509" i="24"/>
  <c r="H510" i="24"/>
  <c r="G493" i="24"/>
  <c r="H493" i="24"/>
  <c r="H494" i="24"/>
  <c r="G477" i="24"/>
  <c r="H477" i="24"/>
  <c r="H478" i="24"/>
  <c r="G346" i="24"/>
  <c r="H346" i="24"/>
  <c r="H347" i="24"/>
  <c r="G330" i="24"/>
  <c r="H330" i="24"/>
  <c r="H331" i="24"/>
  <c r="G314" i="24"/>
  <c r="H314" i="24"/>
  <c r="H315" i="24"/>
  <c r="G989" i="24"/>
  <c r="H989" i="24"/>
  <c r="H990" i="24"/>
  <c r="G973" i="24"/>
  <c r="H973" i="24"/>
  <c r="H974" i="24"/>
  <c r="G957" i="24"/>
  <c r="H957" i="24"/>
  <c r="H958" i="24"/>
  <c r="G941" i="24"/>
  <c r="H941" i="24"/>
  <c r="H942" i="24"/>
  <c r="G925" i="24"/>
  <c r="H925" i="24"/>
  <c r="H926" i="24"/>
  <c r="G909" i="24"/>
  <c r="H909" i="24"/>
  <c r="H910" i="24"/>
  <c r="G893" i="24"/>
  <c r="H893" i="24"/>
  <c r="H894" i="24"/>
  <c r="G877" i="24"/>
  <c r="H877" i="24"/>
  <c r="H878" i="24"/>
  <c r="G861" i="24"/>
  <c r="H861" i="24"/>
  <c r="H862" i="24"/>
  <c r="G845" i="24"/>
  <c r="H845" i="24"/>
  <c r="H846" i="24"/>
  <c r="G997" i="24"/>
  <c r="H997" i="24"/>
  <c r="H998" i="24"/>
  <c r="G981" i="24"/>
  <c r="H981" i="24"/>
  <c r="H982" i="24"/>
  <c r="G965" i="24"/>
  <c r="H965" i="24"/>
  <c r="H966" i="24"/>
  <c r="G949" i="24"/>
  <c r="H949" i="24"/>
  <c r="H950" i="24"/>
  <c r="G933" i="24"/>
  <c r="H933" i="24"/>
  <c r="H934" i="24"/>
  <c r="G917" i="24"/>
  <c r="H917" i="24"/>
  <c r="H918" i="24"/>
  <c r="G901" i="24"/>
  <c r="H901" i="24"/>
  <c r="H902" i="24"/>
  <c r="G885" i="24"/>
  <c r="H885" i="24"/>
  <c r="H886" i="24"/>
  <c r="G869" i="24"/>
  <c r="H869" i="24"/>
  <c r="H870" i="24"/>
  <c r="G853" i="24"/>
  <c r="H853" i="24"/>
  <c r="H854" i="24"/>
  <c r="G995" i="24"/>
  <c r="H995" i="24"/>
  <c r="G987" i="24"/>
  <c r="H987" i="24"/>
  <c r="G979" i="24"/>
  <c r="H979" i="24"/>
  <c r="G971" i="24"/>
  <c r="H971" i="24"/>
  <c r="G963" i="24"/>
  <c r="H963" i="24"/>
  <c r="G955" i="24"/>
  <c r="H955" i="24"/>
  <c r="G947" i="24"/>
  <c r="H947" i="24"/>
  <c r="G939" i="24"/>
  <c r="H939" i="24"/>
  <c r="G931" i="24"/>
  <c r="H931" i="24"/>
  <c r="G923" i="24"/>
  <c r="H923" i="24"/>
  <c r="G915" i="24"/>
  <c r="H915" i="24"/>
  <c r="G907" i="24"/>
  <c r="H907" i="24"/>
  <c r="G899" i="24"/>
  <c r="H899" i="24"/>
  <c r="G891" i="24"/>
  <c r="H891" i="24"/>
  <c r="G883" i="24"/>
  <c r="H883" i="24"/>
  <c r="G875" i="24"/>
  <c r="H875" i="24"/>
  <c r="G867" i="24"/>
  <c r="H867" i="24"/>
  <c r="G859" i="24"/>
  <c r="H859" i="24"/>
  <c r="G851" i="24"/>
  <c r="H851" i="24"/>
  <c r="G843" i="24"/>
  <c r="H843" i="24"/>
  <c r="G836" i="24"/>
  <c r="H836" i="24"/>
  <c r="G993" i="24"/>
  <c r="H993" i="24"/>
  <c r="G985" i="24"/>
  <c r="H985" i="24"/>
  <c r="G977" i="24"/>
  <c r="H977" i="24"/>
  <c r="G969" i="24"/>
  <c r="H969" i="24"/>
  <c r="G961" i="24"/>
  <c r="H961" i="24"/>
  <c r="G953" i="24"/>
  <c r="H953" i="24"/>
  <c r="G945" i="24"/>
  <c r="H945" i="24"/>
  <c r="G937" i="24"/>
  <c r="H937" i="24"/>
  <c r="G929" i="24"/>
  <c r="H929" i="24"/>
  <c r="G921" i="24"/>
  <c r="H921" i="24"/>
  <c r="G913" i="24"/>
  <c r="H913" i="24"/>
  <c r="G905" i="24"/>
  <c r="H905" i="24"/>
  <c r="G897" i="24"/>
  <c r="H897" i="24"/>
  <c r="G889" i="24"/>
  <c r="H889" i="24"/>
  <c r="G881" i="24"/>
  <c r="H881" i="24"/>
  <c r="G873" i="24"/>
  <c r="H873" i="24"/>
  <c r="G865" i="24"/>
  <c r="H865" i="24"/>
  <c r="G857" i="24"/>
  <c r="H857" i="24"/>
  <c r="G849" i="24"/>
  <c r="H849" i="24"/>
  <c r="G841" i="24"/>
  <c r="H841" i="24"/>
  <c r="G999" i="24"/>
  <c r="H999" i="24"/>
  <c r="G991" i="24"/>
  <c r="H991" i="24"/>
  <c r="G983" i="24"/>
  <c r="H983" i="24"/>
  <c r="G975" i="24"/>
  <c r="H975" i="24"/>
  <c r="G967" i="24"/>
  <c r="H967" i="24"/>
  <c r="G959" i="24"/>
  <c r="H959" i="24"/>
  <c r="G951" i="24"/>
  <c r="H951" i="24"/>
  <c r="G943" i="24"/>
  <c r="H943" i="24"/>
  <c r="G935" i="24"/>
  <c r="H935" i="24"/>
  <c r="G927" i="24"/>
  <c r="H927" i="24"/>
  <c r="G919" i="24"/>
  <c r="H919" i="24"/>
  <c r="G911" i="24"/>
  <c r="H911" i="24"/>
  <c r="G903" i="24"/>
  <c r="H903" i="24"/>
  <c r="G895" i="24"/>
  <c r="H895" i="24"/>
  <c r="G887" i="24"/>
  <c r="H887" i="24"/>
  <c r="G879" i="24"/>
  <c r="H879" i="24"/>
  <c r="G871" i="24"/>
  <c r="H871" i="24"/>
  <c r="G863" i="24"/>
  <c r="H863" i="24"/>
  <c r="G855" i="24"/>
  <c r="H855" i="24"/>
  <c r="G847" i="24"/>
  <c r="H847" i="24"/>
  <c r="G839" i="24"/>
  <c r="H839" i="24"/>
  <c r="H832" i="24"/>
  <c r="H826" i="24"/>
  <c r="H822" i="24"/>
  <c r="H818" i="24"/>
  <c r="H814" i="24"/>
  <c r="H810" i="24"/>
  <c r="H806" i="24"/>
  <c r="H802" i="24"/>
  <c r="H798" i="24"/>
  <c r="H794" i="24"/>
  <c r="H790" i="24"/>
  <c r="H786" i="24"/>
  <c r="G513" i="24"/>
  <c r="H513" i="24"/>
  <c r="H514" i="24"/>
  <c r="G497" i="24"/>
  <c r="H497" i="24"/>
  <c r="H498" i="24"/>
  <c r="G481" i="24"/>
  <c r="H481" i="24"/>
  <c r="H482" i="24"/>
  <c r="H533" i="24"/>
  <c r="G533" i="24"/>
  <c r="H534" i="24"/>
  <c r="H525" i="24"/>
  <c r="G525" i="24"/>
  <c r="H526" i="24"/>
  <c r="H517" i="24"/>
  <c r="G517" i="24"/>
  <c r="H518" i="24"/>
  <c r="G501" i="24"/>
  <c r="H501" i="24"/>
  <c r="H502" i="24"/>
  <c r="G485" i="24"/>
  <c r="H485" i="24"/>
  <c r="H486" i="24"/>
  <c r="H833" i="24"/>
  <c r="G505" i="24"/>
  <c r="H505" i="24"/>
  <c r="H506" i="24"/>
  <c r="G489" i="24"/>
  <c r="H489" i="24"/>
  <c r="H490" i="24"/>
  <c r="G342" i="24"/>
  <c r="H342" i="24"/>
  <c r="H343" i="24"/>
  <c r="G326" i="24"/>
  <c r="H326" i="24"/>
  <c r="H327" i="24"/>
  <c r="G310" i="24"/>
  <c r="H310" i="24"/>
  <c r="H311" i="24"/>
  <c r="G294" i="24"/>
  <c r="H294" i="24"/>
  <c r="H295" i="24"/>
  <c r="G278" i="24"/>
  <c r="H278" i="24"/>
  <c r="H279" i="24"/>
  <c r="G262" i="24"/>
  <c r="H262" i="24"/>
  <c r="H263" i="24"/>
  <c r="G246" i="24"/>
  <c r="H246" i="24"/>
  <c r="H247" i="24"/>
  <c r="G230" i="24"/>
  <c r="H230" i="24"/>
  <c r="H231" i="24"/>
  <c r="G214" i="24"/>
  <c r="H214" i="24"/>
  <c r="H215" i="24"/>
  <c r="G198" i="24"/>
  <c r="H198" i="24"/>
  <c r="H199" i="24"/>
  <c r="G531" i="24"/>
  <c r="H528" i="24"/>
  <c r="G523" i="24"/>
  <c r="H520" i="24"/>
  <c r="G515" i="24"/>
  <c r="H515" i="24"/>
  <c r="G511" i="24"/>
  <c r="H511" i="24"/>
  <c r="G507" i="24"/>
  <c r="H507" i="24"/>
  <c r="G503" i="24"/>
  <c r="H503" i="24"/>
  <c r="G499" i="24"/>
  <c r="H499" i="24"/>
  <c r="G495" i="24"/>
  <c r="H495" i="24"/>
  <c r="G491" i="24"/>
  <c r="H491" i="24"/>
  <c r="G487" i="24"/>
  <c r="H487" i="24"/>
  <c r="G483" i="24"/>
  <c r="H483" i="24"/>
  <c r="G479" i="24"/>
  <c r="H479" i="24"/>
  <c r="G475" i="24"/>
  <c r="H475" i="24"/>
  <c r="G354" i="24"/>
  <c r="H354" i="24"/>
  <c r="G338" i="24"/>
  <c r="H338" i="24"/>
  <c r="H339" i="24"/>
  <c r="G322" i="24"/>
  <c r="H322" i="24"/>
  <c r="H323" i="24"/>
  <c r="G350" i="24"/>
  <c r="H350" i="24"/>
  <c r="H351" i="24"/>
  <c r="G334" i="24"/>
  <c r="H334" i="24"/>
  <c r="H335" i="24"/>
  <c r="G318" i="24"/>
  <c r="H318" i="24"/>
  <c r="H319" i="24"/>
  <c r="G302" i="24"/>
  <c r="H302" i="24"/>
  <c r="H303" i="24"/>
  <c r="G286" i="24"/>
  <c r="H286" i="24"/>
  <c r="H287" i="24"/>
  <c r="G270" i="24"/>
  <c r="H270" i="24"/>
  <c r="H271" i="24"/>
  <c r="G254" i="24"/>
  <c r="H254" i="24"/>
  <c r="H255" i="24"/>
  <c r="G238" i="24"/>
  <c r="H238" i="24"/>
  <c r="H239" i="24"/>
  <c r="G222" i="24"/>
  <c r="H222" i="24"/>
  <c r="H223" i="24"/>
  <c r="G206" i="24"/>
  <c r="H206" i="24"/>
  <c r="H207" i="24"/>
  <c r="H473" i="24"/>
  <c r="H471" i="24"/>
  <c r="H469" i="24"/>
  <c r="H467" i="24"/>
  <c r="H465" i="24"/>
  <c r="H463" i="24"/>
  <c r="H461" i="24"/>
  <c r="H459" i="24"/>
  <c r="H457" i="24"/>
  <c r="H455" i="24"/>
  <c r="H453" i="24"/>
  <c r="H451" i="24"/>
  <c r="H449" i="24"/>
  <c r="H447" i="24"/>
  <c r="H445" i="24"/>
  <c r="H443" i="24"/>
  <c r="H441" i="24"/>
  <c r="H439" i="24"/>
  <c r="H437" i="24"/>
  <c r="H435" i="24"/>
  <c r="H433" i="24"/>
  <c r="H431" i="24"/>
  <c r="H429" i="24"/>
  <c r="H427" i="24"/>
  <c r="H425" i="24"/>
  <c r="H423" i="24"/>
  <c r="H421" i="24"/>
  <c r="H419" i="24"/>
  <c r="H417" i="24"/>
  <c r="H415" i="24"/>
  <c r="H413" i="24"/>
  <c r="H411" i="24"/>
  <c r="H409" i="24"/>
  <c r="H407" i="24"/>
  <c r="H405" i="24"/>
  <c r="H403" i="24"/>
  <c r="H401" i="24"/>
  <c r="H399" i="24"/>
  <c r="H397" i="24"/>
  <c r="H395" i="24"/>
  <c r="H393" i="24"/>
  <c r="H391" i="24"/>
  <c r="H389" i="24"/>
  <c r="H387" i="24"/>
  <c r="H385" i="24"/>
  <c r="H383" i="24"/>
  <c r="H381" i="24"/>
  <c r="H379" i="24"/>
  <c r="H352" i="24"/>
  <c r="H348" i="24"/>
  <c r="H344" i="24"/>
  <c r="H340" i="24"/>
  <c r="H336" i="24"/>
  <c r="H332" i="24"/>
  <c r="H328" i="24"/>
  <c r="H324" i="24"/>
  <c r="H320" i="24"/>
  <c r="H316" i="24"/>
  <c r="H312" i="24"/>
  <c r="G308" i="24"/>
  <c r="H308" i="24"/>
  <c r="G300" i="24"/>
  <c r="H300" i="24"/>
  <c r="G292" i="24"/>
  <c r="H292" i="24"/>
  <c r="G284" i="24"/>
  <c r="H284" i="24"/>
  <c r="G276" i="24"/>
  <c r="H276" i="24"/>
  <c r="G268" i="24"/>
  <c r="H268" i="24"/>
  <c r="G260" i="24"/>
  <c r="H260" i="24"/>
  <c r="G252" i="24"/>
  <c r="H252" i="24"/>
  <c r="G244" i="24"/>
  <c r="H244" i="24"/>
  <c r="G236" i="24"/>
  <c r="H236" i="24"/>
  <c r="G228" i="24"/>
  <c r="H228" i="24"/>
  <c r="G220" i="24"/>
  <c r="H220" i="24"/>
  <c r="G212" i="24"/>
  <c r="H212" i="24"/>
  <c r="G204" i="24"/>
  <c r="H204" i="24"/>
  <c r="G196" i="24"/>
  <c r="H196" i="24"/>
  <c r="G306" i="24"/>
  <c r="H306" i="24"/>
  <c r="G298" i="24"/>
  <c r="H298" i="24"/>
  <c r="G290" i="24"/>
  <c r="H290" i="24"/>
  <c r="G282" i="24"/>
  <c r="H282" i="24"/>
  <c r="G274" i="24"/>
  <c r="H274" i="24"/>
  <c r="G266" i="24"/>
  <c r="H266" i="24"/>
  <c r="G258" i="24"/>
  <c r="H258" i="24"/>
  <c r="G250" i="24"/>
  <c r="H250" i="24"/>
  <c r="G242" i="24"/>
  <c r="H242" i="24"/>
  <c r="G234" i="24"/>
  <c r="H234" i="24"/>
  <c r="G226" i="24"/>
  <c r="H226" i="24"/>
  <c r="G218" i="24"/>
  <c r="H218" i="24"/>
  <c r="G210" i="24"/>
  <c r="H210" i="24"/>
  <c r="G202" i="24"/>
  <c r="H202" i="24"/>
  <c r="G194" i="24"/>
  <c r="H194" i="24"/>
  <c r="G304" i="24"/>
  <c r="H304" i="24"/>
  <c r="G296" i="24"/>
  <c r="H296" i="24"/>
  <c r="G288" i="24"/>
  <c r="H288" i="24"/>
  <c r="G280" i="24"/>
  <c r="H280" i="24"/>
  <c r="G272" i="24"/>
  <c r="H272" i="24"/>
  <c r="G264" i="24"/>
  <c r="H264" i="24"/>
  <c r="G256" i="24"/>
  <c r="H256" i="24"/>
  <c r="G248" i="24"/>
  <c r="H248" i="24"/>
  <c r="G240" i="24"/>
  <c r="H240" i="24"/>
  <c r="G232" i="24"/>
  <c r="H232" i="24"/>
  <c r="G224" i="24"/>
  <c r="H224" i="24"/>
  <c r="G216" i="24"/>
  <c r="H216" i="24"/>
  <c r="G208" i="24"/>
  <c r="H208" i="24"/>
  <c r="G200" i="24"/>
  <c r="H200" i="24"/>
  <c r="G190" i="24"/>
  <c r="H190" i="24"/>
  <c r="G186" i="24"/>
  <c r="H186" i="24"/>
  <c r="G182" i="24"/>
  <c r="H182" i="24"/>
  <c r="G178" i="24"/>
  <c r="H178" i="24"/>
  <c r="G174" i="24"/>
  <c r="H174" i="24"/>
  <c r="G170" i="24"/>
  <c r="H170" i="24"/>
  <c r="G166" i="24"/>
  <c r="H166" i="24"/>
  <c r="G162" i="24"/>
  <c r="H162" i="24"/>
  <c r="G158" i="24"/>
  <c r="H158" i="24"/>
  <c r="G188" i="24"/>
  <c r="H188" i="24"/>
  <c r="G184" i="24"/>
  <c r="H184" i="24"/>
  <c r="G180" i="24"/>
  <c r="H180" i="24"/>
  <c r="G176" i="24"/>
  <c r="H176" i="24"/>
  <c r="G172" i="24"/>
  <c r="H172" i="24"/>
  <c r="G168" i="24"/>
  <c r="H168" i="24"/>
  <c r="G164" i="24"/>
  <c r="H164" i="24"/>
  <c r="G160" i="24"/>
  <c r="H160" i="24"/>
  <c r="H159" i="24"/>
  <c r="H156" i="24"/>
  <c r="H154" i="24"/>
  <c r="H152" i="24"/>
  <c r="H150" i="24"/>
  <c r="H148" i="24"/>
  <c r="H146" i="24"/>
  <c r="H144" i="24"/>
  <c r="H142" i="24"/>
  <c r="H140" i="24"/>
  <c r="H138" i="24"/>
  <c r="H136" i="24"/>
  <c r="H134" i="24"/>
  <c r="H132" i="24"/>
  <c r="H130" i="24"/>
  <c r="H128" i="24"/>
  <c r="H126" i="24"/>
  <c r="H124" i="24"/>
  <c r="H122" i="24"/>
  <c r="H120" i="24"/>
  <c r="H118" i="24"/>
  <c r="H116" i="24"/>
  <c r="H114" i="24"/>
  <c r="H112" i="24"/>
  <c r="H110" i="24"/>
  <c r="H108" i="24"/>
  <c r="H106" i="24"/>
  <c r="H104" i="24"/>
  <c r="H102" i="24"/>
  <c r="H100" i="24"/>
  <c r="H98" i="24"/>
  <c r="H96" i="24"/>
  <c r="H94" i="24"/>
  <c r="H92" i="24"/>
  <c r="H90" i="24"/>
  <c r="H88" i="24"/>
  <c r="H86" i="24"/>
  <c r="H84" i="24"/>
  <c r="H82" i="24"/>
  <c r="H80" i="24"/>
  <c r="H78" i="24"/>
  <c r="H76" i="24"/>
  <c r="H74" i="24"/>
  <c r="H72" i="24"/>
  <c r="H70" i="24"/>
  <c r="H68" i="24"/>
  <c r="H66" i="24"/>
  <c r="H64" i="24"/>
  <c r="H62" i="24"/>
  <c r="H60" i="24"/>
  <c r="H58" i="24"/>
  <c r="H56" i="24"/>
  <c r="H54" i="24"/>
  <c r="H52" i="24"/>
  <c r="H50" i="24"/>
  <c r="H48" i="24"/>
  <c r="H46" i="24"/>
  <c r="H44" i="24"/>
  <c r="H42" i="24"/>
  <c r="H40" i="24"/>
  <c r="H38" i="24"/>
  <c r="H36" i="24"/>
  <c r="H34" i="24"/>
  <c r="H32" i="24"/>
  <c r="F4" i="25"/>
  <c r="G1" i="25"/>
  <c r="G6" i="25" s="1"/>
  <c r="D1" i="25"/>
  <c r="D4" i="25" s="1"/>
  <c r="T5" i="23"/>
  <c r="U5" i="23" s="1"/>
  <c r="H1001" i="24" l="1"/>
  <c r="G1001" i="24"/>
  <c r="G1000" i="24"/>
  <c r="H1000" i="24"/>
  <c r="G4" i="25"/>
  <c r="G5" i="25" s="1"/>
  <c r="D6" i="25"/>
  <c r="E1" i="25"/>
  <c r="F5" i="25"/>
  <c r="U11" i="23"/>
  <c r="U17" i="23"/>
  <c r="U9" i="23"/>
  <c r="U10" i="23" s="1"/>
  <c r="U15" i="23"/>
  <c r="U16" i="23" s="1"/>
  <c r="D5" i="25"/>
  <c r="Y2118" i="24" l="1"/>
  <c r="Z2118" i="24"/>
  <c r="H1002" i="24"/>
  <c r="G1002" i="24"/>
  <c r="C16" i="25"/>
  <c r="E6" i="25"/>
  <c r="E4" i="25"/>
  <c r="E5" i="25" s="1"/>
  <c r="U12" i="23"/>
  <c r="U18" i="23"/>
  <c r="H4" i="25"/>
  <c r="Y2119" i="24" l="1"/>
  <c r="Z2119" i="24"/>
  <c r="G1003" i="24"/>
  <c r="H1003" i="24"/>
  <c r="H6" i="25"/>
  <c r="I4" i="25" s="1"/>
  <c r="B11" i="25"/>
  <c r="U20" i="23"/>
  <c r="K4" i="24"/>
  <c r="L4" i="24"/>
  <c r="K5" i="24"/>
  <c r="L5" i="24"/>
  <c r="K6" i="24"/>
  <c r="L6" i="24"/>
  <c r="K7" i="24"/>
  <c r="L7" i="24"/>
  <c r="K8" i="24"/>
  <c r="L8" i="24"/>
  <c r="K9" i="24"/>
  <c r="L9" i="24"/>
  <c r="K10" i="24"/>
  <c r="L10" i="24"/>
  <c r="K11" i="24"/>
  <c r="L11" i="24"/>
  <c r="K12" i="24"/>
  <c r="L12" i="24"/>
  <c r="K13" i="24"/>
  <c r="L13" i="24"/>
  <c r="K14" i="24"/>
  <c r="L14" i="24"/>
  <c r="K15" i="24"/>
  <c r="L15" i="24"/>
  <c r="K16" i="24"/>
  <c r="L16" i="24"/>
  <c r="K17" i="24"/>
  <c r="L17" i="24"/>
  <c r="K18" i="24"/>
  <c r="L18" i="24"/>
  <c r="K19" i="24"/>
  <c r="L19" i="24"/>
  <c r="K20" i="24"/>
  <c r="L20" i="24"/>
  <c r="K21" i="24"/>
  <c r="L21" i="24"/>
  <c r="K22" i="24"/>
  <c r="L22" i="24"/>
  <c r="K23" i="24"/>
  <c r="L23" i="24"/>
  <c r="K24" i="24"/>
  <c r="L24" i="24"/>
  <c r="K25" i="24"/>
  <c r="L25" i="24"/>
  <c r="K26" i="24"/>
  <c r="L26" i="24"/>
  <c r="K27" i="24"/>
  <c r="L27" i="24"/>
  <c r="K28" i="24"/>
  <c r="L28" i="24"/>
  <c r="K29" i="24"/>
  <c r="L29" i="24"/>
  <c r="K30" i="24"/>
  <c r="L30" i="24"/>
  <c r="K31" i="24"/>
  <c r="L31" i="24"/>
  <c r="K32" i="24"/>
  <c r="L32" i="24"/>
  <c r="K33" i="24"/>
  <c r="L33" i="24"/>
  <c r="K34" i="24"/>
  <c r="L34" i="24"/>
  <c r="K35" i="24"/>
  <c r="L35" i="24"/>
  <c r="K36" i="24"/>
  <c r="L36" i="24"/>
  <c r="K37" i="24"/>
  <c r="L37" i="24"/>
  <c r="K38" i="24"/>
  <c r="L38" i="24"/>
  <c r="K39" i="24"/>
  <c r="L39" i="24"/>
  <c r="K40" i="24"/>
  <c r="L40" i="24"/>
  <c r="K41" i="24"/>
  <c r="L41" i="24"/>
  <c r="K42" i="24"/>
  <c r="L42" i="24"/>
  <c r="K43" i="24"/>
  <c r="L43" i="24"/>
  <c r="K44" i="24"/>
  <c r="L44" i="24"/>
  <c r="K45" i="24"/>
  <c r="L45" i="24"/>
  <c r="K46" i="24"/>
  <c r="L46" i="24"/>
  <c r="K47" i="24"/>
  <c r="L47" i="24"/>
  <c r="K48" i="24"/>
  <c r="L48" i="24"/>
  <c r="K49" i="24"/>
  <c r="L49" i="24"/>
  <c r="K50" i="24"/>
  <c r="L50" i="24"/>
  <c r="K51" i="24"/>
  <c r="L51" i="24"/>
  <c r="K52" i="24"/>
  <c r="L52" i="24"/>
  <c r="K53" i="24"/>
  <c r="L53" i="24"/>
  <c r="K54" i="24"/>
  <c r="L54" i="24"/>
  <c r="K55" i="24"/>
  <c r="L55" i="24"/>
  <c r="K56" i="24"/>
  <c r="L56" i="24"/>
  <c r="K57" i="24"/>
  <c r="L57" i="24"/>
  <c r="K58" i="24"/>
  <c r="L58" i="24"/>
  <c r="K59" i="24"/>
  <c r="L59" i="24"/>
  <c r="K60" i="24"/>
  <c r="L60" i="24"/>
  <c r="K61" i="24"/>
  <c r="L61" i="24"/>
  <c r="K62" i="24"/>
  <c r="L62" i="24"/>
  <c r="K63" i="24"/>
  <c r="L63" i="24"/>
  <c r="K64" i="24"/>
  <c r="L64" i="24"/>
  <c r="K65" i="24"/>
  <c r="L65" i="24"/>
  <c r="K66" i="24"/>
  <c r="L66" i="24"/>
  <c r="K67" i="24"/>
  <c r="L67" i="24"/>
  <c r="K68" i="24"/>
  <c r="L68" i="24"/>
  <c r="K69" i="24"/>
  <c r="L69" i="24"/>
  <c r="K70" i="24"/>
  <c r="L70" i="24"/>
  <c r="K71" i="24"/>
  <c r="L71" i="24"/>
  <c r="K72" i="24"/>
  <c r="L72" i="24"/>
  <c r="K73" i="24"/>
  <c r="L73" i="24"/>
  <c r="K74" i="24"/>
  <c r="L74" i="24"/>
  <c r="K75" i="24"/>
  <c r="L75" i="24"/>
  <c r="K76" i="24"/>
  <c r="L76" i="24"/>
  <c r="K77" i="24"/>
  <c r="L77" i="24"/>
  <c r="K78" i="24"/>
  <c r="L78" i="24"/>
  <c r="K79" i="24"/>
  <c r="L79" i="24"/>
  <c r="K80" i="24"/>
  <c r="L80" i="24"/>
  <c r="K81" i="24"/>
  <c r="L81" i="24"/>
  <c r="K82" i="24"/>
  <c r="L82" i="24"/>
  <c r="K83" i="24"/>
  <c r="L83" i="24"/>
  <c r="K84" i="24"/>
  <c r="L84" i="24"/>
  <c r="K85" i="24"/>
  <c r="L85" i="24"/>
  <c r="K86" i="24"/>
  <c r="L86" i="24"/>
  <c r="K87" i="24"/>
  <c r="L87" i="24"/>
  <c r="K88" i="24"/>
  <c r="L88" i="24"/>
  <c r="K89" i="24"/>
  <c r="L89" i="24"/>
  <c r="K90" i="24"/>
  <c r="L90" i="24"/>
  <c r="K91" i="24"/>
  <c r="L91" i="24"/>
  <c r="K92" i="24"/>
  <c r="L92" i="24"/>
  <c r="K93" i="24"/>
  <c r="L93" i="24"/>
  <c r="K94" i="24"/>
  <c r="L94" i="24"/>
  <c r="K95" i="24"/>
  <c r="L95" i="24"/>
  <c r="K96" i="24"/>
  <c r="L96" i="24"/>
  <c r="K97" i="24"/>
  <c r="L97" i="24"/>
  <c r="K98" i="24"/>
  <c r="L98" i="24"/>
  <c r="K99" i="24"/>
  <c r="L99" i="24"/>
  <c r="K100" i="24"/>
  <c r="L100" i="24"/>
  <c r="K101" i="24"/>
  <c r="L101" i="24"/>
  <c r="K102" i="24"/>
  <c r="L102" i="24"/>
  <c r="K103" i="24"/>
  <c r="L103" i="24"/>
  <c r="K104" i="24"/>
  <c r="L104" i="24"/>
  <c r="K105" i="24"/>
  <c r="L105" i="24"/>
  <c r="K106" i="24"/>
  <c r="L106" i="24"/>
  <c r="K107" i="24"/>
  <c r="L107" i="24"/>
  <c r="K108" i="24"/>
  <c r="L108" i="24"/>
  <c r="K109" i="24"/>
  <c r="L109" i="24"/>
  <c r="K110" i="24"/>
  <c r="L110" i="24"/>
  <c r="K111" i="24"/>
  <c r="L111" i="24"/>
  <c r="K112" i="24"/>
  <c r="L112" i="24"/>
  <c r="K113" i="24"/>
  <c r="L113" i="24"/>
  <c r="K114" i="24"/>
  <c r="L114" i="24"/>
  <c r="K115" i="24"/>
  <c r="L115" i="24"/>
  <c r="K116" i="24"/>
  <c r="L116" i="24"/>
  <c r="K117" i="24"/>
  <c r="L117" i="24"/>
  <c r="K118" i="24"/>
  <c r="L118" i="24"/>
  <c r="K119" i="24"/>
  <c r="L119" i="24"/>
  <c r="K120" i="24"/>
  <c r="L120" i="24"/>
  <c r="K121" i="24"/>
  <c r="L121" i="24"/>
  <c r="L3" i="24"/>
  <c r="K3" i="24"/>
  <c r="F4" i="24"/>
  <c r="F5" i="24"/>
  <c r="F6" i="24"/>
  <c r="F7" i="24"/>
  <c r="F8" i="24"/>
  <c r="F9" i="24"/>
  <c r="F10" i="24"/>
  <c r="F11" i="24"/>
  <c r="F12" i="24"/>
  <c r="F13" i="24"/>
  <c r="F14" i="24"/>
  <c r="F15" i="24"/>
  <c r="F16" i="24"/>
  <c r="F17" i="24"/>
  <c r="F18" i="24"/>
  <c r="F19" i="24"/>
  <c r="F20" i="24"/>
  <c r="F21" i="24"/>
  <c r="F22" i="24"/>
  <c r="M26" i="24"/>
  <c r="M27" i="24"/>
  <c r="M28" i="24"/>
  <c r="M30" i="24"/>
  <c r="M31" i="24"/>
  <c r="M32" i="24"/>
  <c r="M34" i="24"/>
  <c r="M35" i="24"/>
  <c r="M36" i="24"/>
  <c r="M38" i="24"/>
  <c r="M39" i="24"/>
  <c r="M40" i="24"/>
  <c r="M42" i="24"/>
  <c r="M43" i="24"/>
  <c r="M44" i="24"/>
  <c r="M46" i="24"/>
  <c r="M47" i="24"/>
  <c r="M48" i="24"/>
  <c r="M50" i="24"/>
  <c r="M51" i="24"/>
  <c r="M52" i="24"/>
  <c r="M54" i="24"/>
  <c r="M55" i="24"/>
  <c r="M56" i="24"/>
  <c r="M58" i="24"/>
  <c r="M59" i="24"/>
  <c r="M60" i="24"/>
  <c r="M62" i="24"/>
  <c r="M63" i="24"/>
  <c r="M64" i="24"/>
  <c r="M66" i="24"/>
  <c r="M67" i="24"/>
  <c r="M68" i="24"/>
  <c r="M70" i="24"/>
  <c r="M71" i="24"/>
  <c r="M72" i="24"/>
  <c r="M74" i="24"/>
  <c r="M75" i="24"/>
  <c r="M76" i="24"/>
  <c r="M78" i="24"/>
  <c r="M79" i="24"/>
  <c r="M80" i="24"/>
  <c r="M82" i="24"/>
  <c r="M83" i="24"/>
  <c r="M84" i="24"/>
  <c r="M86" i="24"/>
  <c r="M87" i="24"/>
  <c r="M88" i="24"/>
  <c r="M90" i="24"/>
  <c r="M91" i="24"/>
  <c r="M92" i="24"/>
  <c r="M94" i="24"/>
  <c r="M95" i="24"/>
  <c r="M96" i="24"/>
  <c r="M98" i="24"/>
  <c r="M99" i="24"/>
  <c r="M100" i="24"/>
  <c r="M102" i="24"/>
  <c r="M103" i="24"/>
  <c r="M104" i="24"/>
  <c r="M106" i="24"/>
  <c r="M107" i="24"/>
  <c r="M108" i="24"/>
  <c r="M110" i="24"/>
  <c r="M111" i="24"/>
  <c r="M112" i="24"/>
  <c r="M114" i="24"/>
  <c r="M115" i="24"/>
  <c r="M116" i="24"/>
  <c r="M118" i="24"/>
  <c r="M119" i="24"/>
  <c r="M120" i="24"/>
  <c r="M122" i="24"/>
  <c r="M123" i="24"/>
  <c r="M124" i="24"/>
  <c r="M126" i="24"/>
  <c r="M127" i="24"/>
  <c r="M128" i="24"/>
  <c r="M130" i="24"/>
  <c r="M131" i="24"/>
  <c r="M132" i="24"/>
  <c r="M134" i="24"/>
  <c r="M135" i="24"/>
  <c r="M136" i="24"/>
  <c r="M138" i="24"/>
  <c r="M139" i="24"/>
  <c r="M140" i="24"/>
  <c r="M142" i="24"/>
  <c r="M143" i="24"/>
  <c r="M144" i="24"/>
  <c r="M146" i="24"/>
  <c r="M147" i="24"/>
  <c r="M148" i="24"/>
  <c r="M150" i="24"/>
  <c r="M151" i="24"/>
  <c r="M152" i="24"/>
  <c r="M154" i="24"/>
  <c r="M155" i="24"/>
  <c r="M156" i="24"/>
  <c r="M158" i="24"/>
  <c r="M159" i="24"/>
  <c r="M160" i="24"/>
  <c r="M162" i="24"/>
  <c r="M163" i="24"/>
  <c r="M164" i="24"/>
  <c r="M166" i="24"/>
  <c r="M167" i="24"/>
  <c r="M168" i="24"/>
  <c r="M170" i="24"/>
  <c r="M171" i="24"/>
  <c r="M172" i="24"/>
  <c r="M174" i="24"/>
  <c r="M175" i="24"/>
  <c r="M176" i="24"/>
  <c r="M178" i="24"/>
  <c r="M179" i="24"/>
  <c r="M180" i="24"/>
  <c r="M182" i="24"/>
  <c r="M183" i="24"/>
  <c r="M184" i="24"/>
  <c r="M186" i="24"/>
  <c r="M187" i="24"/>
  <c r="M188" i="24"/>
  <c r="M190" i="24"/>
  <c r="M191" i="24"/>
  <c r="M192" i="24"/>
  <c r="M194" i="24"/>
  <c r="M195" i="24"/>
  <c r="M196" i="24"/>
  <c r="M198" i="24"/>
  <c r="M199" i="24"/>
  <c r="M200" i="24"/>
  <c r="M202" i="24"/>
  <c r="M203" i="24"/>
  <c r="M204" i="24"/>
  <c r="M206" i="24"/>
  <c r="M207" i="24"/>
  <c r="M208" i="24"/>
  <c r="M210" i="24"/>
  <c r="M211" i="24"/>
  <c r="M212" i="24"/>
  <c r="M214" i="24"/>
  <c r="M215" i="24"/>
  <c r="M216" i="24"/>
  <c r="M218" i="24"/>
  <c r="M219" i="24"/>
  <c r="M220" i="24"/>
  <c r="M222" i="24"/>
  <c r="M223" i="24"/>
  <c r="M224" i="24"/>
  <c r="M226" i="24"/>
  <c r="M227" i="24"/>
  <c r="M228" i="24"/>
  <c r="M230" i="24"/>
  <c r="M231" i="24"/>
  <c r="M232" i="24"/>
  <c r="M234" i="24"/>
  <c r="M235" i="24"/>
  <c r="M236" i="24"/>
  <c r="M238" i="24"/>
  <c r="M239" i="24"/>
  <c r="M240" i="24"/>
  <c r="M242" i="24"/>
  <c r="M243" i="24"/>
  <c r="M244" i="24"/>
  <c r="M246" i="24"/>
  <c r="M247" i="24"/>
  <c r="M248" i="24"/>
  <c r="M250" i="24"/>
  <c r="M251" i="24"/>
  <c r="M252" i="24"/>
  <c r="M254" i="24"/>
  <c r="M255" i="24"/>
  <c r="M256" i="24"/>
  <c r="M258" i="24"/>
  <c r="M259" i="24"/>
  <c r="M260" i="24"/>
  <c r="M262" i="24"/>
  <c r="M263" i="24"/>
  <c r="M264" i="24"/>
  <c r="M266" i="24"/>
  <c r="M267" i="24"/>
  <c r="M268" i="24"/>
  <c r="M270" i="24"/>
  <c r="M271" i="24"/>
  <c r="M272" i="24"/>
  <c r="M274" i="24"/>
  <c r="M275" i="24"/>
  <c r="M276" i="24"/>
  <c r="M278" i="24"/>
  <c r="M279" i="24"/>
  <c r="M280" i="24"/>
  <c r="M282" i="24"/>
  <c r="M283" i="24"/>
  <c r="M284" i="24"/>
  <c r="M286" i="24"/>
  <c r="M287" i="24"/>
  <c r="M288" i="24"/>
  <c r="M290" i="24"/>
  <c r="M291" i="24"/>
  <c r="M292" i="24"/>
  <c r="M294" i="24"/>
  <c r="M295" i="24"/>
  <c r="M296" i="24"/>
  <c r="M298" i="24"/>
  <c r="M299" i="24"/>
  <c r="M300" i="24"/>
  <c r="M302" i="24"/>
  <c r="M303" i="24"/>
  <c r="M304" i="24"/>
  <c r="M306" i="24"/>
  <c r="M307" i="24"/>
  <c r="M308" i="24"/>
  <c r="M310" i="24"/>
  <c r="M311" i="24"/>
  <c r="M312" i="24"/>
  <c r="M314" i="24"/>
  <c r="M315" i="24"/>
  <c r="M316" i="24"/>
  <c r="M318" i="24"/>
  <c r="M319" i="24"/>
  <c r="M320" i="24"/>
  <c r="M322" i="24"/>
  <c r="M323" i="24"/>
  <c r="M324" i="24"/>
  <c r="M326" i="24"/>
  <c r="M327" i="24"/>
  <c r="M328" i="24"/>
  <c r="M330" i="24"/>
  <c r="M331" i="24"/>
  <c r="M332" i="24"/>
  <c r="M334" i="24"/>
  <c r="M335" i="24"/>
  <c r="M336" i="24"/>
  <c r="M338" i="24"/>
  <c r="M339" i="24"/>
  <c r="M340" i="24"/>
  <c r="M342" i="24"/>
  <c r="M343" i="24"/>
  <c r="M344" i="24"/>
  <c r="M346" i="24"/>
  <c r="M347" i="24"/>
  <c r="M348" i="24"/>
  <c r="M350" i="24"/>
  <c r="M351" i="24"/>
  <c r="M352" i="24"/>
  <c r="M354" i="24"/>
  <c r="M355" i="24"/>
  <c r="M356" i="24"/>
  <c r="M358" i="24"/>
  <c r="M359" i="24"/>
  <c r="M360" i="24"/>
  <c r="M362" i="24"/>
  <c r="M363" i="24"/>
  <c r="M364" i="24"/>
  <c r="M366" i="24"/>
  <c r="M367" i="24"/>
  <c r="M368" i="24"/>
  <c r="M370" i="24"/>
  <c r="M371" i="24"/>
  <c r="M372" i="24"/>
  <c r="M374" i="24"/>
  <c r="M375" i="24"/>
  <c r="M376" i="24"/>
  <c r="M378" i="24"/>
  <c r="M379" i="24"/>
  <c r="M380" i="24"/>
  <c r="M382" i="24"/>
  <c r="M383" i="24"/>
  <c r="M384" i="24"/>
  <c r="M386" i="24"/>
  <c r="M387" i="24"/>
  <c r="M388" i="24"/>
  <c r="M390" i="24"/>
  <c r="M391" i="24"/>
  <c r="M392" i="24"/>
  <c r="M394" i="24"/>
  <c r="M395" i="24"/>
  <c r="M396" i="24"/>
  <c r="M398" i="24"/>
  <c r="M399" i="24"/>
  <c r="M400" i="24"/>
  <c r="M402" i="24"/>
  <c r="M403" i="24"/>
  <c r="M404" i="24"/>
  <c r="M406" i="24"/>
  <c r="M407" i="24"/>
  <c r="M408" i="24"/>
  <c r="M410" i="24"/>
  <c r="M411" i="24"/>
  <c r="M412" i="24"/>
  <c r="M414" i="24"/>
  <c r="M415" i="24"/>
  <c r="M416" i="24"/>
  <c r="M418" i="24"/>
  <c r="M419" i="24"/>
  <c r="M420" i="24"/>
  <c r="M422" i="24"/>
  <c r="M423" i="24"/>
  <c r="M424" i="24"/>
  <c r="M426" i="24"/>
  <c r="M427" i="24"/>
  <c r="M428" i="24"/>
  <c r="M430" i="24"/>
  <c r="M431" i="24"/>
  <c r="M432" i="24"/>
  <c r="M434" i="24"/>
  <c r="M435" i="24"/>
  <c r="M436" i="24"/>
  <c r="M438" i="24"/>
  <c r="M439" i="24"/>
  <c r="M440" i="24"/>
  <c r="M442" i="24"/>
  <c r="M443" i="24"/>
  <c r="M444" i="24"/>
  <c r="M446" i="24"/>
  <c r="M447" i="24"/>
  <c r="M448" i="24"/>
  <c r="M450" i="24"/>
  <c r="M451" i="24"/>
  <c r="M452" i="24"/>
  <c r="M454" i="24"/>
  <c r="M455" i="24"/>
  <c r="M456" i="24"/>
  <c r="M458" i="24"/>
  <c r="M459" i="24"/>
  <c r="M460" i="24"/>
  <c r="M462" i="24"/>
  <c r="M463" i="24"/>
  <c r="M464" i="24"/>
  <c r="M466" i="24"/>
  <c r="M467" i="24"/>
  <c r="M468" i="24"/>
  <c r="M470" i="24"/>
  <c r="M471" i="24"/>
  <c r="M472" i="24"/>
  <c r="M474" i="24"/>
  <c r="M475" i="24"/>
  <c r="M476" i="24"/>
  <c r="M478" i="24"/>
  <c r="M479" i="24"/>
  <c r="M480" i="24"/>
  <c r="M482" i="24"/>
  <c r="M483" i="24"/>
  <c r="M484" i="24"/>
  <c r="M486" i="24"/>
  <c r="M487" i="24"/>
  <c r="M488" i="24"/>
  <c r="M490" i="24"/>
  <c r="M491" i="24"/>
  <c r="M492" i="24"/>
  <c r="M494" i="24"/>
  <c r="M495" i="24"/>
  <c r="M496" i="24"/>
  <c r="M498" i="24"/>
  <c r="M499" i="24"/>
  <c r="M500" i="24"/>
  <c r="M502" i="24"/>
  <c r="M503" i="24"/>
  <c r="M504" i="24"/>
  <c r="M506" i="24"/>
  <c r="M507" i="24"/>
  <c r="M508" i="24"/>
  <c r="M510" i="24"/>
  <c r="M511" i="24"/>
  <c r="M512" i="24"/>
  <c r="M514" i="24"/>
  <c r="M515" i="24"/>
  <c r="M516" i="24"/>
  <c r="M518" i="24"/>
  <c r="M519" i="24"/>
  <c r="M520" i="24"/>
  <c r="M522" i="24"/>
  <c r="M523" i="24"/>
  <c r="M524" i="24"/>
  <c r="M526" i="24"/>
  <c r="M527" i="24"/>
  <c r="M528" i="24"/>
  <c r="M530" i="24"/>
  <c r="M531" i="24"/>
  <c r="M532" i="24"/>
  <c r="M534" i="24"/>
  <c r="M535" i="24"/>
  <c r="M536" i="24"/>
  <c r="M538" i="24"/>
  <c r="M539" i="24"/>
  <c r="M540" i="24"/>
  <c r="M542" i="24"/>
  <c r="M543" i="24"/>
  <c r="M544" i="24"/>
  <c r="M546" i="24"/>
  <c r="M547" i="24"/>
  <c r="M548" i="24"/>
  <c r="M550" i="24"/>
  <c r="M551" i="24"/>
  <c r="M552" i="24"/>
  <c r="M554" i="24"/>
  <c r="M555" i="24"/>
  <c r="M556" i="24"/>
  <c r="M558" i="24"/>
  <c r="M559" i="24"/>
  <c r="M560" i="24"/>
  <c r="M562" i="24"/>
  <c r="M563" i="24"/>
  <c r="M564" i="24"/>
  <c r="M566" i="24"/>
  <c r="M567" i="24"/>
  <c r="M568" i="24"/>
  <c r="M570" i="24"/>
  <c r="M571" i="24"/>
  <c r="M572" i="24"/>
  <c r="M574" i="24"/>
  <c r="M575" i="24"/>
  <c r="M576" i="24"/>
  <c r="M578" i="24"/>
  <c r="M579" i="24"/>
  <c r="M580" i="24"/>
  <c r="M582" i="24"/>
  <c r="M583" i="24"/>
  <c r="M584" i="24"/>
  <c r="M586" i="24"/>
  <c r="M587" i="24"/>
  <c r="M588" i="24"/>
  <c r="M590" i="24"/>
  <c r="M591" i="24"/>
  <c r="M592" i="24"/>
  <c r="M594" i="24"/>
  <c r="M595" i="24"/>
  <c r="M596" i="24"/>
  <c r="M598" i="24"/>
  <c r="M599" i="24"/>
  <c r="M600" i="24"/>
  <c r="M602" i="24"/>
  <c r="M603" i="24"/>
  <c r="M604" i="24"/>
  <c r="M606" i="24"/>
  <c r="M607" i="24"/>
  <c r="M608" i="24"/>
  <c r="M610" i="24"/>
  <c r="M611" i="24"/>
  <c r="M612" i="24"/>
  <c r="M614" i="24"/>
  <c r="M615" i="24"/>
  <c r="M616" i="24"/>
  <c r="M618" i="24"/>
  <c r="M619" i="24"/>
  <c r="M620" i="24"/>
  <c r="M622" i="24"/>
  <c r="M623" i="24"/>
  <c r="M624" i="24"/>
  <c r="M626" i="24"/>
  <c r="M627" i="24"/>
  <c r="M628" i="24"/>
  <c r="M630" i="24"/>
  <c r="M631" i="24"/>
  <c r="M632" i="24"/>
  <c r="M634" i="24"/>
  <c r="M635" i="24"/>
  <c r="M636" i="24"/>
  <c r="M638" i="24"/>
  <c r="M639" i="24"/>
  <c r="M640" i="24"/>
  <c r="M642" i="24"/>
  <c r="M643" i="24"/>
  <c r="M644" i="24"/>
  <c r="M646" i="24"/>
  <c r="M647" i="24"/>
  <c r="M648" i="24"/>
  <c r="M650" i="24"/>
  <c r="M651" i="24"/>
  <c r="M652" i="24"/>
  <c r="M654" i="24"/>
  <c r="M655" i="24"/>
  <c r="M656" i="24"/>
  <c r="M658" i="24"/>
  <c r="M659" i="24"/>
  <c r="M660" i="24"/>
  <c r="M662" i="24"/>
  <c r="M663" i="24"/>
  <c r="M664" i="24"/>
  <c r="M666" i="24"/>
  <c r="M667" i="24"/>
  <c r="M668" i="24"/>
  <c r="M670" i="24"/>
  <c r="M671" i="24"/>
  <c r="M672" i="24"/>
  <c r="M674" i="24"/>
  <c r="M675" i="24"/>
  <c r="M676" i="24"/>
  <c r="M678" i="24"/>
  <c r="M679" i="24"/>
  <c r="M680" i="24"/>
  <c r="M682" i="24"/>
  <c r="M683" i="24"/>
  <c r="M684" i="24"/>
  <c r="M686" i="24"/>
  <c r="M687" i="24"/>
  <c r="M688" i="24"/>
  <c r="M690" i="24"/>
  <c r="M691" i="24"/>
  <c r="M692" i="24"/>
  <c r="M694" i="24"/>
  <c r="M695" i="24"/>
  <c r="M696" i="24"/>
  <c r="M698" i="24"/>
  <c r="M699" i="24"/>
  <c r="M700" i="24"/>
  <c r="M702" i="24"/>
  <c r="M703" i="24"/>
  <c r="M704" i="24"/>
  <c r="M706" i="24"/>
  <c r="M707" i="24"/>
  <c r="M708" i="24"/>
  <c r="M710" i="24"/>
  <c r="M711" i="24"/>
  <c r="M712" i="24"/>
  <c r="M714" i="24"/>
  <c r="M715" i="24"/>
  <c r="M716" i="24"/>
  <c r="M718" i="24"/>
  <c r="M719" i="24"/>
  <c r="M720" i="24"/>
  <c r="M722" i="24"/>
  <c r="M723" i="24"/>
  <c r="M724" i="24"/>
  <c r="M726" i="24"/>
  <c r="M727" i="24"/>
  <c r="M728" i="24"/>
  <c r="M730" i="24"/>
  <c r="M731" i="24"/>
  <c r="M732" i="24"/>
  <c r="M734" i="24"/>
  <c r="M735" i="24"/>
  <c r="M736" i="24"/>
  <c r="M738" i="24"/>
  <c r="M739" i="24"/>
  <c r="M740" i="24"/>
  <c r="M742" i="24"/>
  <c r="M743" i="24"/>
  <c r="M744" i="24"/>
  <c r="M746" i="24"/>
  <c r="M747" i="24"/>
  <c r="M748" i="24"/>
  <c r="M750" i="24"/>
  <c r="M751" i="24"/>
  <c r="M752" i="24"/>
  <c r="M754" i="24"/>
  <c r="M755" i="24"/>
  <c r="M756" i="24"/>
  <c r="M758" i="24"/>
  <c r="M759" i="24"/>
  <c r="M760" i="24"/>
  <c r="M762" i="24"/>
  <c r="M763" i="24"/>
  <c r="M764" i="24"/>
  <c r="M766" i="24"/>
  <c r="M767" i="24"/>
  <c r="M768" i="24"/>
  <c r="M770" i="24"/>
  <c r="M771" i="24"/>
  <c r="M772" i="24"/>
  <c r="M774" i="24"/>
  <c r="M775" i="24"/>
  <c r="M776" i="24"/>
  <c r="M778" i="24"/>
  <c r="M779" i="24"/>
  <c r="M780" i="24"/>
  <c r="M782" i="24"/>
  <c r="M783" i="24"/>
  <c r="M784" i="24"/>
  <c r="M786" i="24"/>
  <c r="M787" i="24"/>
  <c r="M788" i="24"/>
  <c r="M790" i="24"/>
  <c r="M791" i="24"/>
  <c r="M792" i="24"/>
  <c r="M794" i="24"/>
  <c r="M795" i="24"/>
  <c r="M796" i="24"/>
  <c r="M798" i="24"/>
  <c r="M799" i="24"/>
  <c r="M800" i="24"/>
  <c r="M802" i="24"/>
  <c r="M803" i="24"/>
  <c r="M804" i="24"/>
  <c r="M806" i="24"/>
  <c r="M807" i="24"/>
  <c r="M808" i="24"/>
  <c r="M810" i="24"/>
  <c r="M811" i="24"/>
  <c r="M812" i="24"/>
  <c r="M814" i="24"/>
  <c r="M815" i="24"/>
  <c r="M816" i="24"/>
  <c r="M818" i="24"/>
  <c r="M819" i="24"/>
  <c r="M820" i="24"/>
  <c r="M822" i="24"/>
  <c r="M823" i="24"/>
  <c r="M824" i="24"/>
  <c r="M826" i="24"/>
  <c r="M827" i="24"/>
  <c r="M828" i="24"/>
  <c r="M830" i="24"/>
  <c r="M831" i="24"/>
  <c r="M832" i="24"/>
  <c r="M834" i="24"/>
  <c r="M835" i="24"/>
  <c r="M836" i="24"/>
  <c r="M838" i="24"/>
  <c r="M839" i="24"/>
  <c r="M840" i="24"/>
  <c r="M842" i="24"/>
  <c r="M843" i="24"/>
  <c r="M844" i="24"/>
  <c r="M846" i="24"/>
  <c r="M847" i="24"/>
  <c r="M848" i="24"/>
  <c r="M850" i="24"/>
  <c r="M851" i="24"/>
  <c r="M852" i="24"/>
  <c r="M854" i="24"/>
  <c r="M855" i="24"/>
  <c r="M856" i="24"/>
  <c r="M858" i="24"/>
  <c r="M859" i="24"/>
  <c r="M860" i="24"/>
  <c r="M862" i="24"/>
  <c r="M863" i="24"/>
  <c r="M864" i="24"/>
  <c r="M866" i="24"/>
  <c r="M867" i="24"/>
  <c r="M868" i="24"/>
  <c r="M870" i="24"/>
  <c r="M871" i="24"/>
  <c r="M872" i="24"/>
  <c r="M874" i="24"/>
  <c r="M875" i="24"/>
  <c r="M876" i="24"/>
  <c r="M878" i="24"/>
  <c r="M879" i="24"/>
  <c r="M880" i="24"/>
  <c r="M882" i="24"/>
  <c r="M883" i="24"/>
  <c r="M884" i="24"/>
  <c r="M886" i="24"/>
  <c r="M887" i="24"/>
  <c r="M888" i="24"/>
  <c r="M890" i="24"/>
  <c r="M891" i="24"/>
  <c r="M892" i="24"/>
  <c r="M894" i="24"/>
  <c r="M895" i="24"/>
  <c r="M896" i="24"/>
  <c r="M898" i="24"/>
  <c r="M899" i="24"/>
  <c r="M900" i="24"/>
  <c r="M902" i="24"/>
  <c r="M903" i="24"/>
  <c r="M904" i="24"/>
  <c r="M906" i="24"/>
  <c r="M907" i="24"/>
  <c r="M908" i="24"/>
  <c r="M910" i="24"/>
  <c r="M911" i="24"/>
  <c r="M912" i="24"/>
  <c r="M914" i="24"/>
  <c r="M915" i="24"/>
  <c r="M916" i="24"/>
  <c r="M918" i="24"/>
  <c r="M919" i="24"/>
  <c r="M920" i="24"/>
  <c r="M922" i="24"/>
  <c r="M923" i="24"/>
  <c r="M924" i="24"/>
  <c r="M926" i="24"/>
  <c r="M927" i="24"/>
  <c r="M928" i="24"/>
  <c r="M930" i="24"/>
  <c r="M931" i="24"/>
  <c r="M932" i="24"/>
  <c r="M934" i="24"/>
  <c r="M935" i="24"/>
  <c r="M936" i="24"/>
  <c r="M938" i="24"/>
  <c r="M939" i="24"/>
  <c r="M940" i="24"/>
  <c r="M942" i="24"/>
  <c r="M943" i="24"/>
  <c r="M944" i="24"/>
  <c r="M946" i="24"/>
  <c r="M947" i="24"/>
  <c r="M948" i="24"/>
  <c r="M950" i="24"/>
  <c r="M951" i="24"/>
  <c r="M952" i="24"/>
  <c r="M954" i="24"/>
  <c r="M955" i="24"/>
  <c r="M956" i="24"/>
  <c r="M958" i="24"/>
  <c r="M959" i="24"/>
  <c r="M960" i="24"/>
  <c r="M962" i="24"/>
  <c r="M963" i="24"/>
  <c r="M964" i="24"/>
  <c r="M966" i="24"/>
  <c r="M967" i="24"/>
  <c r="M968" i="24"/>
  <c r="M970" i="24"/>
  <c r="M971" i="24"/>
  <c r="M972" i="24"/>
  <c r="M974" i="24"/>
  <c r="M975" i="24"/>
  <c r="M976" i="24"/>
  <c r="M978" i="24"/>
  <c r="M979" i="24"/>
  <c r="M980" i="24"/>
  <c r="M982" i="24"/>
  <c r="M983" i="24"/>
  <c r="M984" i="24"/>
  <c r="M986" i="24"/>
  <c r="M987" i="24"/>
  <c r="M988" i="24"/>
  <c r="M990" i="24"/>
  <c r="M991" i="24"/>
  <c r="M992" i="24"/>
  <c r="M994" i="24"/>
  <c r="M995" i="24"/>
  <c r="M996" i="24"/>
  <c r="M998" i="24"/>
  <c r="M999" i="24"/>
  <c r="M1000" i="24"/>
  <c r="M1002" i="24"/>
  <c r="M1003" i="24"/>
  <c r="F3" i="24"/>
  <c r="E4" i="24"/>
  <c r="E5" i="24"/>
  <c r="E6" i="24"/>
  <c r="E7" i="24"/>
  <c r="E8" i="24"/>
  <c r="E9" i="24"/>
  <c r="E10" i="24"/>
  <c r="E11" i="24"/>
  <c r="E12" i="24"/>
  <c r="E13" i="24"/>
  <c r="E14" i="24"/>
  <c r="E15" i="24"/>
  <c r="E16" i="24"/>
  <c r="E17" i="24"/>
  <c r="E18" i="24"/>
  <c r="E19" i="24"/>
  <c r="E20" i="24"/>
  <c r="E21" i="24"/>
  <c r="E22" i="24"/>
  <c r="E3" i="24"/>
  <c r="Y2120" i="24" l="1"/>
  <c r="Z2120" i="24"/>
  <c r="M16" i="24"/>
  <c r="M8" i="24"/>
  <c r="M13" i="24"/>
  <c r="M5" i="24"/>
  <c r="M18" i="24"/>
  <c r="M10" i="24"/>
  <c r="G1004" i="24"/>
  <c r="H1004" i="24"/>
  <c r="M22" i="24"/>
  <c r="M14" i="24"/>
  <c r="M6" i="24"/>
  <c r="M19" i="24"/>
  <c r="M11" i="24"/>
  <c r="M12" i="24"/>
  <c r="M15" i="24"/>
  <c r="M7" i="24"/>
  <c r="M4" i="24"/>
  <c r="M17" i="24"/>
  <c r="M9" i="24"/>
  <c r="M24" i="24"/>
  <c r="M23" i="24"/>
  <c r="M1001" i="24"/>
  <c r="M997" i="24"/>
  <c r="M993" i="24"/>
  <c r="M989" i="24"/>
  <c r="M985" i="24"/>
  <c r="M981" i="24"/>
  <c r="M977" i="24"/>
  <c r="M973" i="24"/>
  <c r="M969" i="24"/>
  <c r="M965" i="24"/>
  <c r="M961" i="24"/>
  <c r="M957" i="24"/>
  <c r="M953" i="24"/>
  <c r="M949" i="24"/>
  <c r="M945" i="24"/>
  <c r="M941" i="24"/>
  <c r="M937" i="24"/>
  <c r="M933" i="24"/>
  <c r="M929" i="24"/>
  <c r="M925" i="24"/>
  <c r="M921" i="24"/>
  <c r="M917" i="24"/>
  <c r="M913" i="24"/>
  <c r="M909" i="24"/>
  <c r="M905" i="24"/>
  <c r="M901" i="24"/>
  <c r="M897" i="24"/>
  <c r="M893" i="24"/>
  <c r="M889" i="24"/>
  <c r="M885" i="24"/>
  <c r="M881" i="24"/>
  <c r="M877" i="24"/>
  <c r="M873" i="24"/>
  <c r="M869" i="24"/>
  <c r="M865" i="24"/>
  <c r="M861" i="24"/>
  <c r="M857" i="24"/>
  <c r="M853" i="24"/>
  <c r="M849" i="24"/>
  <c r="M845" i="24"/>
  <c r="M841" i="24"/>
  <c r="M837" i="24"/>
  <c r="M833" i="24"/>
  <c r="M829" i="24"/>
  <c r="M825" i="24"/>
  <c r="M821" i="24"/>
  <c r="M817" i="24"/>
  <c r="M813" i="24"/>
  <c r="M809" i="24"/>
  <c r="M805" i="24"/>
  <c r="M801" i="24"/>
  <c r="M797" i="24"/>
  <c r="M793" i="24"/>
  <c r="M789" i="24"/>
  <c r="M785" i="24"/>
  <c r="M781" i="24"/>
  <c r="M777" i="24"/>
  <c r="M773" i="24"/>
  <c r="M769" i="24"/>
  <c r="M765" i="24"/>
  <c r="M761" i="24"/>
  <c r="M757" i="24"/>
  <c r="M753" i="24"/>
  <c r="M749" i="24"/>
  <c r="M745" i="24"/>
  <c r="M741" i="24"/>
  <c r="M737" i="24"/>
  <c r="M733" i="24"/>
  <c r="M729" i="24"/>
  <c r="M725" i="24"/>
  <c r="M721" i="24"/>
  <c r="M717" i="24"/>
  <c r="M713" i="24"/>
  <c r="M709" i="24"/>
  <c r="M705" i="24"/>
  <c r="M701" i="24"/>
  <c r="M697" i="24"/>
  <c r="M693" i="24"/>
  <c r="M689" i="24"/>
  <c r="M685" i="24"/>
  <c r="M681" i="24"/>
  <c r="M677" i="24"/>
  <c r="M673" i="24"/>
  <c r="M669" i="24"/>
  <c r="M665" i="24"/>
  <c r="M661" i="24"/>
  <c r="M657" i="24"/>
  <c r="M653" i="24"/>
  <c r="M649" i="24"/>
  <c r="M645" i="24"/>
  <c r="M641" i="24"/>
  <c r="M637" i="24"/>
  <c r="M633" i="24"/>
  <c r="M629" i="24"/>
  <c r="M625" i="24"/>
  <c r="M621" i="24"/>
  <c r="M617" i="24"/>
  <c r="M613" i="24"/>
  <c r="M609" i="24"/>
  <c r="M605" i="24"/>
  <c r="M601" i="24"/>
  <c r="M597" i="24"/>
  <c r="M593" i="24"/>
  <c r="M589" i="24"/>
  <c r="M585" i="24"/>
  <c r="M581" i="24"/>
  <c r="M577" i="24"/>
  <c r="M573" i="24"/>
  <c r="M569" i="24"/>
  <c r="M565" i="24"/>
  <c r="M561" i="24"/>
  <c r="M557" i="24"/>
  <c r="M553" i="24"/>
  <c r="M549" i="24"/>
  <c r="M545" i="24"/>
  <c r="M541" i="24"/>
  <c r="M537" i="24"/>
  <c r="M533" i="24"/>
  <c r="M529" i="24"/>
  <c r="M525" i="24"/>
  <c r="M521" i="24"/>
  <c r="M517" i="24"/>
  <c r="M513" i="24"/>
  <c r="M509" i="24"/>
  <c r="M505" i="24"/>
  <c r="M501" i="24"/>
  <c r="M497" i="24"/>
  <c r="M493" i="24"/>
  <c r="M489" i="24"/>
  <c r="M485" i="24"/>
  <c r="M481" i="24"/>
  <c r="M477" i="24"/>
  <c r="M473" i="24"/>
  <c r="M469" i="24"/>
  <c r="M465" i="24"/>
  <c r="M461" i="24"/>
  <c r="M457" i="24"/>
  <c r="M453" i="24"/>
  <c r="M449" i="24"/>
  <c r="M445" i="24"/>
  <c r="M441" i="24"/>
  <c r="M437" i="24"/>
  <c r="M433" i="24"/>
  <c r="M429" i="24"/>
  <c r="M425" i="24"/>
  <c r="M421" i="24"/>
  <c r="M417" i="24"/>
  <c r="M413" i="24"/>
  <c r="M409" i="24"/>
  <c r="M405" i="24"/>
  <c r="M401" i="24"/>
  <c r="M397" i="24"/>
  <c r="M393" i="24"/>
  <c r="M389" i="24"/>
  <c r="M385" i="24"/>
  <c r="M381" i="24"/>
  <c r="M377" i="24"/>
  <c r="M373" i="24"/>
  <c r="M369" i="24"/>
  <c r="M365" i="24"/>
  <c r="M361" i="24"/>
  <c r="M357" i="24"/>
  <c r="M353" i="24"/>
  <c r="M349" i="24"/>
  <c r="M345" i="24"/>
  <c r="M341" i="24"/>
  <c r="M337" i="24"/>
  <c r="M333" i="24"/>
  <c r="M329" i="24"/>
  <c r="M325" i="24"/>
  <c r="M321" i="24"/>
  <c r="M317" i="24"/>
  <c r="M313" i="24"/>
  <c r="M309" i="24"/>
  <c r="M305" i="24"/>
  <c r="M301" i="24"/>
  <c r="M297" i="24"/>
  <c r="M293" i="24"/>
  <c r="M289" i="24"/>
  <c r="M285" i="24"/>
  <c r="M281" i="24"/>
  <c r="M277" i="24"/>
  <c r="M273" i="24"/>
  <c r="M269" i="24"/>
  <c r="M265" i="24"/>
  <c r="M261" i="24"/>
  <c r="M257" i="24"/>
  <c r="M253" i="24"/>
  <c r="M249" i="24"/>
  <c r="M245" i="24"/>
  <c r="M241" i="24"/>
  <c r="M237" i="24"/>
  <c r="M233" i="24"/>
  <c r="M229" i="24"/>
  <c r="M225" i="24"/>
  <c r="M221" i="24"/>
  <c r="M217" i="24"/>
  <c r="M213" i="24"/>
  <c r="M209" i="24"/>
  <c r="M205" i="24"/>
  <c r="M201" i="24"/>
  <c r="M197" i="24"/>
  <c r="M193" i="24"/>
  <c r="M189" i="24"/>
  <c r="M185" i="24"/>
  <c r="M181" i="24"/>
  <c r="M177" i="24"/>
  <c r="M173" i="24"/>
  <c r="M169" i="24"/>
  <c r="M165" i="24"/>
  <c r="M161" i="24"/>
  <c r="M157" i="24"/>
  <c r="M153" i="24"/>
  <c r="M149" i="24"/>
  <c r="M145" i="24"/>
  <c r="M141" i="24"/>
  <c r="M137" i="24"/>
  <c r="M133" i="24"/>
  <c r="M129" i="24"/>
  <c r="M125" i="24"/>
  <c r="M121" i="24"/>
  <c r="M117" i="24"/>
  <c r="M113" i="24"/>
  <c r="M109" i="24"/>
  <c r="M105" i="24"/>
  <c r="M101" i="24"/>
  <c r="M97" i="24"/>
  <c r="M93" i="24"/>
  <c r="M89" i="24"/>
  <c r="M85" i="24"/>
  <c r="M81" i="24"/>
  <c r="M77" i="24"/>
  <c r="M73" i="24"/>
  <c r="M69" i="24"/>
  <c r="M65" i="24"/>
  <c r="M61" i="24"/>
  <c r="M57" i="24"/>
  <c r="M53" i="24"/>
  <c r="M49" i="24"/>
  <c r="M45" i="24"/>
  <c r="M41" i="24"/>
  <c r="M37" i="24"/>
  <c r="M33" i="24"/>
  <c r="M29" i="24"/>
  <c r="M25" i="24"/>
  <c r="M20" i="24"/>
  <c r="M21" i="24"/>
  <c r="C126" i="25"/>
  <c r="Y2121" i="24" l="1"/>
  <c r="Z2121" i="24"/>
  <c r="M1004" i="24"/>
  <c r="G1005" i="24"/>
  <c r="H1005" i="24"/>
  <c r="B30" i="25"/>
  <c r="B23" i="25"/>
  <c r="E108" i="25"/>
  <c r="B32" i="25"/>
  <c r="Y2122" i="24" l="1"/>
  <c r="Z2122" i="24"/>
  <c r="G1006" i="24"/>
  <c r="H1006" i="24"/>
  <c r="M1005" i="24"/>
  <c r="E101" i="25"/>
  <c r="Y2123" i="24" l="1"/>
  <c r="Z2123" i="24"/>
  <c r="M1006" i="24"/>
  <c r="H1007" i="24"/>
  <c r="G1007" i="24"/>
  <c r="B1" i="24"/>
  <c r="I1" i="24"/>
  <c r="M1007" i="24" l="1"/>
  <c r="Y2124" i="24"/>
  <c r="Z2124" i="24"/>
  <c r="H1008" i="24"/>
  <c r="G1008" i="24"/>
  <c r="Y5" i="24"/>
  <c r="Z5" i="24"/>
  <c r="Y6" i="24"/>
  <c r="Z6" i="24"/>
  <c r="Y7" i="24"/>
  <c r="Z7" i="24"/>
  <c r="Y8" i="24"/>
  <c r="Z8" i="24"/>
  <c r="Y9" i="24"/>
  <c r="Z9" i="24"/>
  <c r="Y10" i="24"/>
  <c r="Z10" i="24"/>
  <c r="Y11" i="24"/>
  <c r="Z11" i="24"/>
  <c r="Y12" i="24"/>
  <c r="Z12" i="24"/>
  <c r="Y13" i="24"/>
  <c r="Z13" i="24"/>
  <c r="Y14" i="24"/>
  <c r="Z14" i="24"/>
  <c r="Y15" i="24"/>
  <c r="Z15" i="24"/>
  <c r="Y16" i="24"/>
  <c r="Z16" i="24"/>
  <c r="Y17" i="24"/>
  <c r="Z17" i="24"/>
  <c r="Y18" i="24"/>
  <c r="Z18" i="24"/>
  <c r="Y19" i="24"/>
  <c r="Z19" i="24"/>
  <c r="Y20" i="24"/>
  <c r="Z20" i="24"/>
  <c r="Y21" i="24"/>
  <c r="Z21" i="24"/>
  <c r="Y22" i="24"/>
  <c r="Z22" i="24"/>
  <c r="Y23" i="24"/>
  <c r="Z23" i="24"/>
  <c r="Y24" i="24"/>
  <c r="Z24" i="24"/>
  <c r="Y25" i="24"/>
  <c r="Z25" i="24"/>
  <c r="Y26" i="24"/>
  <c r="Z26" i="24"/>
  <c r="Y27" i="24"/>
  <c r="Z27" i="24"/>
  <c r="Y28" i="24"/>
  <c r="Z28" i="24"/>
  <c r="Y29" i="24"/>
  <c r="Z29" i="24"/>
  <c r="Y30" i="24"/>
  <c r="Z30" i="24"/>
  <c r="Y31" i="24"/>
  <c r="Z31" i="24"/>
  <c r="Y32" i="24"/>
  <c r="Z32" i="24"/>
  <c r="Y33" i="24"/>
  <c r="Z33" i="24"/>
  <c r="Y34" i="24"/>
  <c r="Z34" i="24"/>
  <c r="Y35" i="24"/>
  <c r="Z35" i="24"/>
  <c r="Y36" i="24"/>
  <c r="Z36" i="24"/>
  <c r="Y37" i="24"/>
  <c r="Z37" i="24"/>
  <c r="Y38" i="24"/>
  <c r="Z38" i="24"/>
  <c r="Y39" i="24"/>
  <c r="Z39" i="24"/>
  <c r="Y40" i="24"/>
  <c r="Z40" i="24"/>
  <c r="Y41" i="24"/>
  <c r="Z41" i="24"/>
  <c r="Y42" i="24"/>
  <c r="Z42" i="24"/>
  <c r="Y43" i="24"/>
  <c r="Z43" i="24"/>
  <c r="Y44" i="24"/>
  <c r="Z44" i="24"/>
  <c r="Y45" i="24"/>
  <c r="Z45" i="24"/>
  <c r="Y46" i="24"/>
  <c r="Z46" i="24"/>
  <c r="Y47" i="24"/>
  <c r="Z47" i="24"/>
  <c r="Y48" i="24"/>
  <c r="Z48" i="24"/>
  <c r="Y49" i="24"/>
  <c r="Z49" i="24"/>
  <c r="Y50" i="24"/>
  <c r="Z50" i="24"/>
  <c r="Y51" i="24"/>
  <c r="Z51" i="24"/>
  <c r="Y52" i="24"/>
  <c r="Z52" i="24"/>
  <c r="Y53" i="24"/>
  <c r="Z53" i="24"/>
  <c r="Y54" i="24"/>
  <c r="Z54" i="24"/>
  <c r="Y55" i="24"/>
  <c r="Z55" i="24"/>
  <c r="Y56" i="24"/>
  <c r="Z56" i="24"/>
  <c r="Y57" i="24"/>
  <c r="Z57" i="24"/>
  <c r="Y58" i="24"/>
  <c r="Z58" i="24"/>
  <c r="Y59" i="24"/>
  <c r="Z59" i="24"/>
  <c r="Y60" i="24"/>
  <c r="Z60" i="24"/>
  <c r="Y61" i="24"/>
  <c r="Z61" i="24"/>
  <c r="Y62" i="24"/>
  <c r="Z62" i="24"/>
  <c r="Y63" i="24"/>
  <c r="Z63" i="24"/>
  <c r="Y64" i="24"/>
  <c r="Z64" i="24"/>
  <c r="Y65" i="24"/>
  <c r="Z65" i="24"/>
  <c r="Y66" i="24"/>
  <c r="Z66" i="24"/>
  <c r="Y67" i="24"/>
  <c r="Z67" i="24"/>
  <c r="Y68" i="24"/>
  <c r="Z68" i="24"/>
  <c r="Y69" i="24"/>
  <c r="Z69" i="24"/>
  <c r="Y70" i="24"/>
  <c r="Z70" i="24"/>
  <c r="Y71" i="24"/>
  <c r="Z71" i="24"/>
  <c r="Y72" i="24"/>
  <c r="Z72" i="24"/>
  <c r="Y73" i="24"/>
  <c r="Z73" i="24"/>
  <c r="Y74" i="24"/>
  <c r="Z74" i="24"/>
  <c r="Y75" i="24"/>
  <c r="Z75" i="24"/>
  <c r="Y76" i="24"/>
  <c r="Z76" i="24"/>
  <c r="Y77" i="24"/>
  <c r="Z77" i="24"/>
  <c r="Y78" i="24"/>
  <c r="Z78" i="24"/>
  <c r="Y79" i="24"/>
  <c r="Z79" i="24"/>
  <c r="Y80" i="24"/>
  <c r="Z80" i="24"/>
  <c r="Y81" i="24"/>
  <c r="Z81" i="24"/>
  <c r="Y82" i="24"/>
  <c r="Z82" i="24"/>
  <c r="Y83" i="24"/>
  <c r="Z83" i="24"/>
  <c r="Y84" i="24"/>
  <c r="Z84" i="24"/>
  <c r="Y85" i="24"/>
  <c r="Z85" i="24"/>
  <c r="Y86" i="24"/>
  <c r="Z86" i="24"/>
  <c r="Y87" i="24"/>
  <c r="Z87" i="24"/>
  <c r="Y88" i="24"/>
  <c r="Z88" i="24"/>
  <c r="Y89" i="24"/>
  <c r="Z89" i="24"/>
  <c r="Y90" i="24"/>
  <c r="Z90" i="24"/>
  <c r="Y91" i="24"/>
  <c r="Z91" i="24"/>
  <c r="Y92" i="24"/>
  <c r="Z92" i="24"/>
  <c r="Y93" i="24"/>
  <c r="Z93" i="24"/>
  <c r="Y94" i="24"/>
  <c r="Z94" i="24"/>
  <c r="Y95" i="24"/>
  <c r="Z95" i="24"/>
  <c r="Y96" i="24"/>
  <c r="Z96" i="24"/>
  <c r="Y97" i="24"/>
  <c r="Z97" i="24"/>
  <c r="Y98" i="24"/>
  <c r="Z98" i="24"/>
  <c r="Y99" i="24"/>
  <c r="Z99" i="24"/>
  <c r="Y100" i="24"/>
  <c r="Z100" i="24"/>
  <c r="Y101" i="24"/>
  <c r="Z101" i="24"/>
  <c r="Y102" i="24"/>
  <c r="Z102" i="24"/>
  <c r="Y103" i="24"/>
  <c r="Z103" i="24"/>
  <c r="Y104" i="24"/>
  <c r="Z104" i="24"/>
  <c r="Y105" i="24"/>
  <c r="Z105" i="24"/>
  <c r="Y106" i="24"/>
  <c r="Z106" i="24"/>
  <c r="Y107" i="24"/>
  <c r="Z107" i="24"/>
  <c r="Y108" i="24"/>
  <c r="Z108" i="24"/>
  <c r="Y109" i="24"/>
  <c r="Z109" i="24"/>
  <c r="Y110" i="24"/>
  <c r="Z110" i="24"/>
  <c r="Y111" i="24"/>
  <c r="Z111" i="24"/>
  <c r="Y112" i="24"/>
  <c r="Z112" i="24"/>
  <c r="Y113" i="24"/>
  <c r="Z113" i="24"/>
  <c r="Y114" i="24"/>
  <c r="Z114" i="24"/>
  <c r="Y115" i="24"/>
  <c r="Z115" i="24"/>
  <c r="Y116" i="24"/>
  <c r="Z116" i="24"/>
  <c r="Y117" i="24"/>
  <c r="Z117" i="24"/>
  <c r="Y118" i="24"/>
  <c r="Z118" i="24"/>
  <c r="Y119" i="24"/>
  <c r="Z119" i="24"/>
  <c r="Y120" i="24"/>
  <c r="Z120" i="24"/>
  <c r="Y121" i="24"/>
  <c r="Z121" i="24"/>
  <c r="Y122" i="24"/>
  <c r="Z122" i="24"/>
  <c r="Z4" i="24"/>
  <c r="Y4" i="24"/>
  <c r="Y3" i="24"/>
  <c r="G3" i="24"/>
  <c r="Z2125" i="24" l="1"/>
  <c r="Y2125" i="24"/>
  <c r="M1008" i="24"/>
  <c r="G1009" i="24"/>
  <c r="H1009" i="24"/>
  <c r="C109" i="25"/>
  <c r="C23" i="25" l="1"/>
  <c r="B2" i="25"/>
  <c r="Y2126" i="24"/>
  <c r="Z2126" i="24"/>
  <c r="M1009" i="24"/>
  <c r="M1010" i="24"/>
  <c r="H1010" i="24"/>
  <c r="G1010" i="24"/>
  <c r="H22" i="24"/>
  <c r="G22" i="24"/>
  <c r="H21" i="24"/>
  <c r="G21" i="24"/>
  <c r="H20" i="24"/>
  <c r="G20" i="24"/>
  <c r="H19" i="24"/>
  <c r="G19" i="24"/>
  <c r="H18" i="24"/>
  <c r="G18" i="24"/>
  <c r="H17" i="24"/>
  <c r="G17" i="24"/>
  <c r="H16" i="24"/>
  <c r="G16" i="24"/>
  <c r="H15" i="24"/>
  <c r="G15" i="24"/>
  <c r="H14" i="24"/>
  <c r="G14" i="24"/>
  <c r="H13" i="24"/>
  <c r="G13" i="24"/>
  <c r="H12" i="24"/>
  <c r="G12" i="24"/>
  <c r="H11" i="24"/>
  <c r="G11" i="24"/>
  <c r="H10" i="24"/>
  <c r="G10" i="24"/>
  <c r="H9" i="24"/>
  <c r="G9" i="24"/>
  <c r="H8" i="24"/>
  <c r="G8" i="24"/>
  <c r="H7" i="24"/>
  <c r="G7" i="24"/>
  <c r="H6" i="24"/>
  <c r="G6" i="24"/>
  <c r="H5" i="24"/>
  <c r="G5" i="24"/>
  <c r="H4" i="24"/>
  <c r="G4" i="24"/>
  <c r="Z2127" i="24" l="1"/>
  <c r="Y2127" i="24"/>
  <c r="G1011" i="24"/>
  <c r="H1011" i="24"/>
  <c r="C22" i="22"/>
  <c r="C21" i="22"/>
  <c r="C20" i="22"/>
  <c r="C19" i="22"/>
  <c r="I6" i="22"/>
  <c r="Y2128" i="24" l="1"/>
  <c r="Z2128" i="24"/>
  <c r="M1011" i="24"/>
  <c r="G1012" i="24"/>
  <c r="H1012" i="24"/>
  <c r="C12" i="27"/>
  <c r="E12" i="27" s="1"/>
  <c r="C11" i="27" s="1"/>
  <c r="C42" i="23"/>
  <c r="C2" i="23"/>
  <c r="C16" i="23"/>
  <c r="V5" i="23" s="1"/>
  <c r="C44" i="23"/>
  <c r="C136" i="25"/>
  <c r="C123" i="25"/>
  <c r="C121" i="25"/>
  <c r="D133" i="25" s="1"/>
  <c r="D29" i="25"/>
  <c r="D24" i="25"/>
  <c r="D27" i="25" s="1"/>
  <c r="B25" i="25"/>
  <c r="B12" i="25"/>
  <c r="C104" i="25"/>
  <c r="E4" i="27"/>
  <c r="C14" i="22"/>
  <c r="C13" i="22"/>
  <c r="C8" i="27"/>
  <c r="C7" i="27" s="1"/>
  <c r="C6" i="27"/>
  <c r="C9" i="27"/>
  <c r="C19" i="27"/>
  <c r="C23" i="27"/>
  <c r="C24" i="27" s="1"/>
  <c r="C26" i="27" s="1"/>
  <c r="C32" i="27" s="1"/>
  <c r="D23" i="27"/>
  <c r="D24" i="27"/>
  <c r="C28" i="27"/>
  <c r="A5" i="27"/>
  <c r="D15" i="27"/>
  <c r="C110" i="25"/>
  <c r="C125" i="25" s="1"/>
  <c r="B20" i="25"/>
  <c r="G2" i="23"/>
  <c r="G3" i="23" s="1"/>
  <c r="G4" i="23" s="1"/>
  <c r="G5" i="23" s="1"/>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H20" i="23"/>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8" i="23" s="1"/>
  <c r="H69" i="23" s="1"/>
  <c r="H70" i="23" s="1"/>
  <c r="H71" i="23" s="1"/>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O2" i="23"/>
  <c r="O3" i="23" s="1"/>
  <c r="O4" i="23" s="1"/>
  <c r="O5" i="23" s="1"/>
  <c r="O6" i="23" s="1"/>
  <c r="O7" i="23" s="1"/>
  <c r="O8" i="23" s="1"/>
  <c r="O9" i="23" s="1"/>
  <c r="O10" i="23" s="1"/>
  <c r="O12" i="23"/>
  <c r="O13" i="23" s="1"/>
  <c r="O14" i="23" s="1"/>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F29" i="22"/>
  <c r="F30" i="22"/>
  <c r="C29" i="22"/>
  <c r="C30" i="22"/>
  <c r="I13" i="22"/>
  <c r="I14" i="22"/>
  <c r="F13" i="22"/>
  <c r="F14" i="22"/>
  <c r="C106" i="25"/>
  <c r="C122" i="25"/>
  <c r="C200" i="25"/>
  <c r="D206" i="25"/>
  <c r="D204" i="25" s="1"/>
  <c r="E204" i="25"/>
  <c r="C205" i="25"/>
  <c r="C206" i="25"/>
  <c r="C210" i="25"/>
  <c r="E213" i="25"/>
  <c r="B214" i="25"/>
  <c r="E221" i="25"/>
  <c r="E222" i="25" s="1"/>
  <c r="E223" i="25" s="1"/>
  <c r="Y2129" i="24" l="1"/>
  <c r="Z2129" i="24"/>
  <c r="M1012" i="24"/>
  <c r="M1013" i="24"/>
  <c r="H1013" i="24"/>
  <c r="G1013" i="24"/>
  <c r="W5" i="23"/>
  <c r="W9" i="23" s="1"/>
  <c r="W10" i="23" s="1"/>
  <c r="C20" i="27"/>
  <c r="H21" i="27"/>
  <c r="H23" i="27" s="1"/>
  <c r="C47" i="23"/>
  <c r="B16" i="23"/>
  <c r="C19" i="23" s="1"/>
  <c r="C108" i="25"/>
  <c r="C12" i="25"/>
  <c r="C29" i="25"/>
  <c r="C25" i="25"/>
  <c r="C21" i="27"/>
  <c r="C9" i="22"/>
  <c r="C25" i="22" s="1"/>
  <c r="C24" i="22" s="1"/>
  <c r="F19" i="22"/>
  <c r="M1" i="23"/>
  <c r="D18" i="27"/>
  <c r="D25" i="25"/>
  <c r="D28" i="25"/>
  <c r="D26" i="25"/>
  <c r="D132" i="25"/>
  <c r="C10" i="27"/>
  <c r="C14" i="27" s="1"/>
  <c r="E132" i="25"/>
  <c r="C107" i="25"/>
  <c r="F5" i="22"/>
  <c r="A1" i="23"/>
  <c r="E13" i="27"/>
  <c r="I4" i="22"/>
  <c r="D213" i="25"/>
  <c r="D221" i="25"/>
  <c r="D222" i="25" s="1"/>
  <c r="D223" i="25" s="1"/>
  <c r="E225" i="25" s="1"/>
  <c r="C15" i="27"/>
  <c r="G52" i="23"/>
  <c r="G53" i="23" s="1"/>
  <c r="G54" i="23" s="1"/>
  <c r="C207" i="25"/>
  <c r="D207" i="25" s="1"/>
  <c r="D205" i="25"/>
  <c r="C25" i="27"/>
  <c r="C208" i="25"/>
  <c r="D208" i="25" s="1"/>
  <c r="D127" i="25"/>
  <c r="D128" i="25" s="1"/>
  <c r="C127" i="25"/>
  <c r="C128" i="25" s="1"/>
  <c r="Y2130" i="24" l="1"/>
  <c r="Z2130" i="24"/>
  <c r="G1014" i="24"/>
  <c r="H1014" i="24"/>
  <c r="M1014" i="24"/>
  <c r="E224" i="25"/>
  <c r="W11" i="23"/>
  <c r="W12" i="23" s="1"/>
  <c r="B18" i="23"/>
  <c r="I1" i="23"/>
  <c r="I2" i="23" s="1"/>
  <c r="I3" i="23" s="1"/>
  <c r="I4" i="23" s="1"/>
  <c r="I5" i="23" s="1"/>
  <c r="I6" i="23" s="1"/>
  <c r="I7" i="23" s="1"/>
  <c r="I8" i="23" s="1"/>
  <c r="I9" i="23" s="1"/>
  <c r="C18" i="23"/>
  <c r="D19" i="23"/>
  <c r="C45" i="23"/>
  <c r="C24" i="23" s="1"/>
  <c r="C17" i="27"/>
  <c r="C18" i="27" s="1"/>
  <c r="E15" i="27" s="1"/>
  <c r="G55" i="23"/>
  <c r="G56" i="23" s="1"/>
  <c r="C17" i="23"/>
  <c r="B17" i="23"/>
  <c r="D181" i="25"/>
  <c r="C134" i="25" s="1"/>
  <c r="D180" i="25"/>
  <c r="C133" i="25" s="1"/>
  <c r="D209" i="25"/>
  <c r="D211" i="25" s="1"/>
  <c r="E205" i="25"/>
  <c r="C209" i="25"/>
  <c r="C211" i="25" s="1"/>
  <c r="Y2131" i="24" l="1"/>
  <c r="Z2131" i="24"/>
  <c r="G1015" i="24"/>
  <c r="H1015" i="24"/>
  <c r="M1015" i="24"/>
  <c r="J8" i="23"/>
  <c r="J5" i="23"/>
  <c r="J4" i="23"/>
  <c r="J3" i="23"/>
  <c r="J7" i="23"/>
  <c r="J6" i="23"/>
  <c r="J1" i="23"/>
  <c r="K1" i="23" s="1"/>
  <c r="L1" i="23" s="1"/>
  <c r="J2" i="23"/>
  <c r="C22" i="27"/>
  <c r="C19" i="25"/>
  <c r="E208" i="25"/>
  <c r="E207" i="25"/>
  <c r="G57" i="23"/>
  <c r="G58" i="23" s="1"/>
  <c r="G59" i="23" s="1"/>
  <c r="G60" i="23" s="1"/>
  <c r="G61" i="23" s="1"/>
  <c r="G62" i="23" s="1"/>
  <c r="G63" i="23" s="1"/>
  <c r="G64" i="23" s="1"/>
  <c r="G65" i="23" s="1"/>
  <c r="G66" i="23" s="1"/>
  <c r="G67" i="23" s="1"/>
  <c r="G68" i="23" s="1"/>
  <c r="G69" i="23" s="1"/>
  <c r="G70" i="23" s="1"/>
  <c r="G71" i="23" s="1"/>
  <c r="G72" i="23" s="1"/>
  <c r="G73" i="23" s="1"/>
  <c r="G74" i="23" s="1"/>
  <c r="G75" i="23" s="1"/>
  <c r="G76" i="23" s="1"/>
  <c r="G77" i="23" s="1"/>
  <c r="G78" i="23" s="1"/>
  <c r="G79" i="23" s="1"/>
  <c r="G80" i="23" s="1"/>
  <c r="G81" i="23" s="1"/>
  <c r="G82" i="23" s="1"/>
  <c r="G83" i="23" s="1"/>
  <c r="G84" i="23" s="1"/>
  <c r="G85" i="23" s="1"/>
  <c r="G86" i="23" s="1"/>
  <c r="G87" i="23" s="1"/>
  <c r="G88" i="23" s="1"/>
  <c r="G89" i="23" s="1"/>
  <c r="G90" i="23" s="1"/>
  <c r="G91" i="23" s="1"/>
  <c r="G92" i="23" s="1"/>
  <c r="G93" i="23" s="1"/>
  <c r="G94" i="23" s="1"/>
  <c r="G95" i="23" s="1"/>
  <c r="G96" i="23" s="1"/>
  <c r="G97" i="23" s="1"/>
  <c r="G98" i="23" s="1"/>
  <c r="G99" i="23" s="1"/>
  <c r="G100" i="23" s="1"/>
  <c r="G101" i="23" s="1"/>
  <c r="G102" i="23" s="1"/>
  <c r="G103" i="23" s="1"/>
  <c r="G104" i="23" s="1"/>
  <c r="G105" i="23" s="1"/>
  <c r="G106" i="23" s="1"/>
  <c r="G107" i="23" s="1"/>
  <c r="G108" i="23" s="1"/>
  <c r="D212" i="25"/>
  <c r="C18" i="25"/>
  <c r="B18" i="25" s="1"/>
  <c r="I10" i="23"/>
  <c r="J9" i="23"/>
  <c r="E134" i="25"/>
  <c r="E133" i="25"/>
  <c r="Z2132" i="24" l="1"/>
  <c r="Y2132" i="24"/>
  <c r="M1016" i="24"/>
  <c r="G1016" i="24"/>
  <c r="H1016" i="24"/>
  <c r="H25" i="27"/>
  <c r="E16" i="27"/>
  <c r="E17" i="27"/>
  <c r="K4" i="23"/>
  <c r="L4" i="23" s="1"/>
  <c r="K6" i="23"/>
  <c r="L6" i="23" s="1"/>
  <c r="K2" i="23"/>
  <c r="L2" i="23" s="1"/>
  <c r="K8" i="23"/>
  <c r="L8" i="23" s="1"/>
  <c r="K3" i="23"/>
  <c r="L3" i="23" s="1"/>
  <c r="K5" i="23"/>
  <c r="L5" i="23" s="1"/>
  <c r="K7" i="23"/>
  <c r="L7" i="23" s="1"/>
  <c r="E209" i="25"/>
  <c r="E211" i="25" s="1"/>
  <c r="F211" i="25" s="1"/>
  <c r="E135" i="25"/>
  <c r="J10" i="23"/>
  <c r="L11" i="23" s="1"/>
  <c r="I11" i="23"/>
  <c r="I12" i="23" s="1"/>
  <c r="K9" i="23"/>
  <c r="L9" i="23" s="1"/>
  <c r="C22" i="25"/>
  <c r="B19" i="25"/>
  <c r="Y2133" i="24" l="1"/>
  <c r="Z2133" i="24"/>
  <c r="H1017" i="24"/>
  <c r="G1017" i="24"/>
  <c r="E212" i="25"/>
  <c r="E21" i="27"/>
  <c r="E22" i="27" s="1"/>
  <c r="D22" i="27"/>
  <c r="K10" i="23"/>
  <c r="L10" i="23" s="1"/>
  <c r="C30" i="25"/>
  <c r="C32" i="25" s="1"/>
  <c r="D30" i="25"/>
  <c r="I13" i="23"/>
  <c r="J12" i="23"/>
  <c r="B22" i="25"/>
  <c r="Y2134" i="24" l="1"/>
  <c r="Z2134" i="24"/>
  <c r="M1017" i="24"/>
  <c r="M1018" i="24"/>
  <c r="H1018" i="24"/>
  <c r="G1018" i="24"/>
  <c r="E23" i="27"/>
  <c r="E24" i="27"/>
  <c r="K12" i="23"/>
  <c r="L12" i="23" s="1"/>
  <c r="I14" i="23"/>
  <c r="J13" i="23"/>
  <c r="Y2135" i="24" l="1"/>
  <c r="Z2135" i="24"/>
  <c r="H1019" i="24"/>
  <c r="G1019" i="24"/>
  <c r="I15" i="23"/>
  <c r="J14" i="23"/>
  <c r="K14" i="23" s="1"/>
  <c r="L14" i="23" s="1"/>
  <c r="K13" i="23"/>
  <c r="L13" i="23" s="1"/>
  <c r="Y2136" i="24" l="1"/>
  <c r="Z2136" i="24"/>
  <c r="M1019" i="24"/>
  <c r="M1020" i="24"/>
  <c r="G1020" i="24"/>
  <c r="H1020" i="24"/>
  <c r="I16" i="23"/>
  <c r="J15" i="23"/>
  <c r="Y2137" i="24" l="1"/>
  <c r="Z2137" i="24"/>
  <c r="G1021" i="24"/>
  <c r="H1021" i="24"/>
  <c r="J16" i="23"/>
  <c r="K16" i="23" s="1"/>
  <c r="L16" i="23" s="1"/>
  <c r="I17" i="23"/>
  <c r="K15" i="23"/>
  <c r="L15" i="23" s="1"/>
  <c r="Y2138" i="24" l="1"/>
  <c r="Z2138" i="24"/>
  <c r="M1021" i="24"/>
  <c r="G1022" i="24"/>
  <c r="H1022" i="24"/>
  <c r="J17" i="23"/>
  <c r="K17" i="23" s="1"/>
  <c r="L17" i="23" s="1"/>
  <c r="I18" i="23"/>
  <c r="Y2139" i="24" l="1"/>
  <c r="Z2139" i="24"/>
  <c r="M1022" i="24"/>
  <c r="G1023" i="24"/>
  <c r="H1023" i="24"/>
  <c r="I19" i="23"/>
  <c r="J18" i="23"/>
  <c r="K18" i="23" s="1"/>
  <c r="L18" i="23" s="1"/>
  <c r="Y2140" i="24" l="1"/>
  <c r="Z2140" i="24"/>
  <c r="M1023" i="24"/>
  <c r="M1024" i="24"/>
  <c r="G1024" i="24"/>
  <c r="H1024" i="24"/>
  <c r="J19" i="23"/>
  <c r="K19" i="23" s="1"/>
  <c r="L19" i="23" s="1"/>
  <c r="I20" i="23"/>
  <c r="Z2141" i="24" l="1"/>
  <c r="Y2141" i="24"/>
  <c r="H1025" i="24"/>
  <c r="G1025" i="24"/>
  <c r="J20" i="23"/>
  <c r="K20" i="23" s="1"/>
  <c r="L20" i="23" s="1"/>
  <c r="I21" i="23"/>
  <c r="Y2142" i="24" l="1"/>
  <c r="Z2142" i="24"/>
  <c r="M1025" i="24"/>
  <c r="M1026" i="24"/>
  <c r="G1026" i="24"/>
  <c r="H1026" i="24"/>
  <c r="I22" i="23"/>
  <c r="J21" i="23"/>
  <c r="K21" i="23" s="1"/>
  <c r="L21" i="23" s="1"/>
  <c r="Y2143" i="24" l="1"/>
  <c r="Z2143" i="24"/>
  <c r="H1027" i="24"/>
  <c r="G1027" i="24"/>
  <c r="I23" i="23"/>
  <c r="J22" i="23"/>
  <c r="K22" i="23" s="1"/>
  <c r="L22" i="23" s="1"/>
  <c r="Y2144" i="24" l="1"/>
  <c r="Z2144" i="24"/>
  <c r="M1027" i="24"/>
  <c r="G1028" i="24"/>
  <c r="M1028" i="24"/>
  <c r="H1028" i="24"/>
  <c r="J23" i="23"/>
  <c r="K23" i="23" s="1"/>
  <c r="L23" i="23" s="1"/>
  <c r="I24" i="23"/>
  <c r="Y2145" i="24" l="1"/>
  <c r="Z2145" i="24"/>
  <c r="M1029" i="24"/>
  <c r="H1029" i="24"/>
  <c r="G1029" i="24"/>
  <c r="I25" i="23"/>
  <c r="J24" i="23"/>
  <c r="K24" i="23" s="1"/>
  <c r="L24" i="23" s="1"/>
  <c r="Y2146" i="24" l="1"/>
  <c r="Z2146" i="24"/>
  <c r="G1030" i="24"/>
  <c r="H1030" i="24"/>
  <c r="I26" i="23"/>
  <c r="J25" i="23"/>
  <c r="K25" i="23" s="1"/>
  <c r="L25" i="23" s="1"/>
  <c r="Y2147" i="24" l="1"/>
  <c r="Z2147" i="24"/>
  <c r="M1030" i="24"/>
  <c r="M1031" i="24"/>
  <c r="G1031" i="24"/>
  <c r="H1031" i="24"/>
  <c r="I27" i="23"/>
  <c r="J26" i="23"/>
  <c r="K26" i="23" s="1"/>
  <c r="L26" i="23" s="1"/>
  <c r="Y2148" i="24" l="1"/>
  <c r="Z2148" i="24"/>
  <c r="G1032" i="24"/>
  <c r="H1032" i="24"/>
  <c r="I28" i="23"/>
  <c r="J27" i="23"/>
  <c r="K27" i="23" s="1"/>
  <c r="L27" i="23" s="1"/>
  <c r="Z2149" i="24" l="1"/>
  <c r="Y2149" i="24"/>
  <c r="M1032" i="24"/>
  <c r="H1033" i="24"/>
  <c r="G1033" i="24"/>
  <c r="M1033" i="24"/>
  <c r="I29" i="23"/>
  <c r="J28" i="23"/>
  <c r="K28" i="23" s="1"/>
  <c r="L28" i="23" s="1"/>
  <c r="Y2150" i="24" l="1"/>
  <c r="Z2150" i="24"/>
  <c r="H1034" i="24"/>
  <c r="G1034" i="24"/>
  <c r="J29" i="23"/>
  <c r="K29" i="23" s="1"/>
  <c r="L29" i="23" s="1"/>
  <c r="I30" i="23"/>
  <c r="Y2151" i="24" l="1"/>
  <c r="Z2151" i="24"/>
  <c r="M1034" i="24"/>
  <c r="H1035" i="24"/>
  <c r="G1035" i="24"/>
  <c r="J30" i="23"/>
  <c r="K30" i="23" s="1"/>
  <c r="L30" i="23" s="1"/>
  <c r="I31" i="23"/>
  <c r="M1035" i="24" l="1"/>
  <c r="Y2152" i="24"/>
  <c r="Z2152" i="24"/>
  <c r="G1036" i="24"/>
  <c r="H1036" i="24"/>
  <c r="I32" i="23"/>
  <c r="J31" i="23"/>
  <c r="K31" i="23" s="1"/>
  <c r="L31" i="23" s="1"/>
  <c r="Z2153" i="24" l="1"/>
  <c r="Y2153" i="24"/>
  <c r="M1036" i="24"/>
  <c r="M1037" i="24"/>
  <c r="H1037" i="24"/>
  <c r="G1037" i="24"/>
  <c r="J32" i="23"/>
  <c r="K32" i="23" s="1"/>
  <c r="L32" i="23" s="1"/>
  <c r="I33" i="23"/>
  <c r="Y2154" i="24" l="1"/>
  <c r="Z2154" i="24"/>
  <c r="G1038" i="24"/>
  <c r="H1038" i="24"/>
  <c r="I34" i="23"/>
  <c r="J33" i="23"/>
  <c r="K33" i="23" s="1"/>
  <c r="L33" i="23" s="1"/>
  <c r="Z2155" i="24" l="1"/>
  <c r="Y2155" i="24"/>
  <c r="M1038" i="24"/>
  <c r="H1039" i="24"/>
  <c r="G1039" i="24"/>
  <c r="I35" i="23"/>
  <c r="J34" i="23"/>
  <c r="K34" i="23" s="1"/>
  <c r="L34" i="23" s="1"/>
  <c r="Z2156" i="24" l="1"/>
  <c r="Y2156" i="24"/>
  <c r="M1039" i="24"/>
  <c r="M1040" i="24"/>
  <c r="G1040" i="24"/>
  <c r="H1040" i="24"/>
  <c r="I36" i="23"/>
  <c r="J35" i="23"/>
  <c r="K35" i="23" s="1"/>
  <c r="L35" i="23" s="1"/>
  <c r="Z2157" i="24" l="1"/>
  <c r="Y2157" i="24"/>
  <c r="G1041" i="24"/>
  <c r="H1041" i="24"/>
  <c r="I37" i="23"/>
  <c r="J36" i="23"/>
  <c r="K36" i="23" s="1"/>
  <c r="L36" i="23" s="1"/>
  <c r="Y2158" i="24" l="1"/>
  <c r="Z2158" i="24"/>
  <c r="M1041" i="24"/>
  <c r="M1042" i="24"/>
  <c r="H1042" i="24"/>
  <c r="G1042" i="24"/>
  <c r="I38" i="23"/>
  <c r="J37" i="23"/>
  <c r="K37" i="23" s="1"/>
  <c r="L37" i="23" s="1"/>
  <c r="Z2159" i="24" l="1"/>
  <c r="Y2159" i="24"/>
  <c r="G1043" i="24"/>
  <c r="H1043" i="24"/>
  <c r="M1043" i="24"/>
  <c r="I39" i="23"/>
  <c r="J38" i="23"/>
  <c r="K38" i="23" s="1"/>
  <c r="L38" i="23" s="1"/>
  <c r="Y2160" i="24" l="1"/>
  <c r="Z2160" i="24"/>
  <c r="H1044" i="24"/>
  <c r="M1044" i="24"/>
  <c r="G1044" i="24"/>
  <c r="I40" i="23"/>
  <c r="J39" i="23"/>
  <c r="K39" i="23" s="1"/>
  <c r="L39" i="23" s="1"/>
  <c r="Z2161" i="24" l="1"/>
  <c r="Y2161" i="24"/>
  <c r="G1045" i="24"/>
  <c r="H1045" i="24"/>
  <c r="M1045" i="24"/>
  <c r="I41" i="23"/>
  <c r="J40" i="23"/>
  <c r="K40" i="23" s="1"/>
  <c r="L40" i="23" s="1"/>
  <c r="Y2162" i="24" l="1"/>
  <c r="Z2162" i="24"/>
  <c r="G1046" i="24"/>
  <c r="M1046" i="24"/>
  <c r="H1046" i="24"/>
  <c r="J41" i="23"/>
  <c r="K41" i="23" s="1"/>
  <c r="L41" i="23" s="1"/>
  <c r="I42" i="23"/>
  <c r="Z2163" i="24" l="1"/>
  <c r="Y2163" i="24"/>
  <c r="G1047" i="24"/>
  <c r="H1047" i="24"/>
  <c r="I43" i="23"/>
  <c r="J42" i="23"/>
  <c r="K42" i="23" s="1"/>
  <c r="L42" i="23" s="1"/>
  <c r="M1047" i="24" l="1"/>
  <c r="Y2164" i="24"/>
  <c r="Z2164" i="24"/>
  <c r="G1048" i="24"/>
  <c r="H1048" i="24"/>
  <c r="I44" i="23"/>
  <c r="J43" i="23"/>
  <c r="K43" i="23" s="1"/>
  <c r="L43" i="23" s="1"/>
  <c r="Z2165" i="24" l="1"/>
  <c r="Y2165" i="24"/>
  <c r="M1048" i="24"/>
  <c r="M1049" i="24"/>
  <c r="H1049" i="24"/>
  <c r="G1049" i="24"/>
  <c r="I45" i="23"/>
  <c r="J44" i="23"/>
  <c r="K44" i="23" s="1"/>
  <c r="L44" i="23" s="1"/>
  <c r="Y2166" i="24" l="1"/>
  <c r="Z2166" i="24"/>
  <c r="H1050" i="24"/>
  <c r="G1050" i="24"/>
  <c r="M1050" i="24"/>
  <c r="I46" i="23"/>
  <c r="J45" i="23"/>
  <c r="K45" i="23" s="1"/>
  <c r="L45" i="23" s="1"/>
  <c r="Y2167" i="24" l="1"/>
  <c r="Z2167" i="24"/>
  <c r="M1051" i="24"/>
  <c r="H1051" i="24"/>
  <c r="G1051" i="24"/>
  <c r="I47" i="23"/>
  <c r="J46" i="23"/>
  <c r="K46" i="23" s="1"/>
  <c r="L46" i="23" s="1"/>
  <c r="Y2168" i="24" l="1"/>
  <c r="Z2168" i="24"/>
  <c r="G1052" i="24"/>
  <c r="H1052" i="24"/>
  <c r="I48" i="23"/>
  <c r="J47" i="23"/>
  <c r="K47" i="23" s="1"/>
  <c r="L47" i="23" s="1"/>
  <c r="Y2169" i="24" l="1"/>
  <c r="Z2169" i="24"/>
  <c r="M1052" i="24"/>
  <c r="M1053" i="24"/>
  <c r="G1053" i="24"/>
  <c r="H1053" i="24"/>
  <c r="J48" i="23"/>
  <c r="K48" i="23" s="1"/>
  <c r="L48" i="23" s="1"/>
  <c r="I49" i="23"/>
  <c r="Y2170" i="24" l="1"/>
  <c r="Z2170" i="24"/>
  <c r="G1054" i="24"/>
  <c r="H1054" i="24"/>
  <c r="M1054" i="24"/>
  <c r="I50" i="23"/>
  <c r="J49" i="23"/>
  <c r="K49" i="23" s="1"/>
  <c r="L49" i="23" s="1"/>
  <c r="Y2171" i="24" l="1"/>
  <c r="Z2171" i="24"/>
  <c r="G1055" i="24"/>
  <c r="H1055" i="24"/>
  <c r="M1055" i="24"/>
  <c r="J50" i="23"/>
  <c r="K50" i="23" s="1"/>
  <c r="L50" i="23" s="1"/>
  <c r="I51" i="23"/>
  <c r="Y2172" i="24" l="1"/>
  <c r="Z2172" i="24"/>
  <c r="G1056" i="24"/>
  <c r="H1056" i="24"/>
  <c r="J51" i="23"/>
  <c r="K51" i="23" s="1"/>
  <c r="L51" i="23" s="1"/>
  <c r="I52" i="23"/>
  <c r="B25" i="23"/>
  <c r="Y2173" i="24" l="1"/>
  <c r="Z2173" i="24"/>
  <c r="M1056" i="24"/>
  <c r="H1057" i="24"/>
  <c r="G1057" i="24"/>
  <c r="C25" i="23"/>
  <c r="B45" i="23"/>
  <c r="J52" i="23"/>
  <c r="K52" i="23" s="1"/>
  <c r="L52" i="23" s="1"/>
  <c r="I53" i="23"/>
  <c r="Y2174" i="24" l="1"/>
  <c r="Z2174" i="24"/>
  <c r="M1057" i="24"/>
  <c r="H1058" i="24"/>
  <c r="G1058" i="24"/>
  <c r="J53" i="23"/>
  <c r="K53" i="23" s="1"/>
  <c r="L53" i="23" s="1"/>
  <c r="I54" i="23"/>
  <c r="Y2175" i="24" l="1"/>
  <c r="Z2175" i="24"/>
  <c r="M1058" i="24"/>
  <c r="G1059" i="24"/>
  <c r="H1059" i="24"/>
  <c r="J54" i="23"/>
  <c r="K54" i="23" s="1"/>
  <c r="L54" i="23" s="1"/>
  <c r="I55" i="23"/>
  <c r="M1059" i="24" l="1"/>
  <c r="Y2176" i="24"/>
  <c r="Z2176" i="24"/>
  <c r="G1060" i="24"/>
  <c r="H1060" i="24"/>
  <c r="I56" i="23"/>
  <c r="J55" i="23"/>
  <c r="K55" i="23" s="1"/>
  <c r="L55" i="23" s="1"/>
  <c r="B21" i="23"/>
  <c r="C21" i="23" s="1"/>
  <c r="T21" i="23" s="1"/>
  <c r="Z25" i="23"/>
  <c r="C20" i="23"/>
  <c r="Y2177" i="24" l="1"/>
  <c r="Z2177" i="24"/>
  <c r="M1060" i="24"/>
  <c r="M1061" i="24"/>
  <c r="H1061" i="24"/>
  <c r="G1061" i="24"/>
  <c r="J56" i="23"/>
  <c r="K56" i="23" s="1"/>
  <c r="L56" i="23" s="1"/>
  <c r="I57" i="23"/>
  <c r="C48" i="23"/>
  <c r="Y2178" i="24" l="1"/>
  <c r="Z2178" i="24"/>
  <c r="M1062" i="24"/>
  <c r="G1062" i="24"/>
  <c r="H1062" i="24"/>
  <c r="J57" i="23"/>
  <c r="K57" i="23" s="1"/>
  <c r="L57" i="23" s="1"/>
  <c r="I58" i="23"/>
  <c r="Y2179" i="24" l="1"/>
  <c r="Z2179" i="24"/>
  <c r="G1063" i="24"/>
  <c r="H1063" i="24"/>
  <c r="M1063" i="24"/>
  <c r="J58" i="23"/>
  <c r="K58" i="23" s="1"/>
  <c r="L58" i="23" s="1"/>
  <c r="I59" i="23"/>
  <c r="Y2180" i="24" l="1"/>
  <c r="Z2180" i="24"/>
  <c r="G1064" i="24"/>
  <c r="H1064" i="24"/>
  <c r="I60" i="23"/>
  <c r="J59" i="23"/>
  <c r="K59" i="23" s="1"/>
  <c r="L59" i="23" s="1"/>
  <c r="Y2181" i="24" l="1"/>
  <c r="Z2181" i="24"/>
  <c r="M1064" i="24"/>
  <c r="M1065" i="24"/>
  <c r="H1065" i="24"/>
  <c r="G1065" i="24"/>
  <c r="I61" i="23"/>
  <c r="J60" i="23"/>
  <c r="K60" i="23" s="1"/>
  <c r="L60" i="23" s="1"/>
  <c r="Y2182" i="24" l="1"/>
  <c r="Z2182" i="24"/>
  <c r="H1066" i="24"/>
  <c r="G1066" i="24"/>
  <c r="M1066" i="24"/>
  <c r="J61" i="23"/>
  <c r="K61" i="23" s="1"/>
  <c r="L61" i="23" s="1"/>
  <c r="I62" i="23"/>
  <c r="Z2183" i="24" l="1"/>
  <c r="Y2183" i="24"/>
  <c r="H1067" i="24"/>
  <c r="G1067" i="24"/>
  <c r="J62" i="23"/>
  <c r="K62" i="23" s="1"/>
  <c r="L62" i="23" s="1"/>
  <c r="I63" i="23"/>
  <c r="Y2184" i="24" l="1"/>
  <c r="Z2184" i="24"/>
  <c r="M1067" i="24"/>
  <c r="G1068" i="24"/>
  <c r="M1068" i="24"/>
  <c r="H1068" i="24"/>
  <c r="I64" i="23"/>
  <c r="J63" i="23"/>
  <c r="K63" i="23" s="1"/>
  <c r="L63" i="23" s="1"/>
  <c r="Y2185" i="24" l="1"/>
  <c r="Z2185" i="24"/>
  <c r="G1069" i="24"/>
  <c r="H1069" i="24"/>
  <c r="J64" i="23"/>
  <c r="K64" i="23" s="1"/>
  <c r="L64" i="23" s="1"/>
  <c r="I65" i="23"/>
  <c r="M1069" i="24" l="1"/>
  <c r="Y2186" i="24"/>
  <c r="Z2186" i="24"/>
  <c r="G1070" i="24"/>
  <c r="H1070" i="24"/>
  <c r="J65" i="23"/>
  <c r="K65" i="23" s="1"/>
  <c r="L65" i="23" s="1"/>
  <c r="I66" i="23"/>
  <c r="Y2187" i="24" l="1"/>
  <c r="Z2187" i="24"/>
  <c r="M1070" i="24"/>
  <c r="H1071" i="24"/>
  <c r="G1071" i="24"/>
  <c r="I67" i="23"/>
  <c r="J66" i="23"/>
  <c r="K66" i="23" s="1"/>
  <c r="L66" i="23" s="1"/>
  <c r="M1071" i="24" l="1"/>
  <c r="Y2188" i="24"/>
  <c r="Z2188" i="24"/>
  <c r="M1072" i="24"/>
  <c r="H1072" i="24"/>
  <c r="G1072" i="24"/>
  <c r="I68" i="23"/>
  <c r="J67" i="23"/>
  <c r="K67" i="23" s="1"/>
  <c r="L67" i="23" s="1"/>
  <c r="Y2189" i="24" l="1"/>
  <c r="Z2189" i="24"/>
  <c r="G1073" i="24"/>
  <c r="H1073" i="24"/>
  <c r="I69" i="23"/>
  <c r="J68" i="23"/>
  <c r="K68" i="23" s="1"/>
  <c r="L68" i="23" s="1"/>
  <c r="Y2190" i="24" l="1"/>
  <c r="Z2190" i="24"/>
  <c r="M1073" i="24"/>
  <c r="M1074" i="24"/>
  <c r="H1074" i="24"/>
  <c r="G1074" i="24"/>
  <c r="J69" i="23"/>
  <c r="K69" i="23" s="1"/>
  <c r="L69" i="23" s="1"/>
  <c r="I70" i="23"/>
  <c r="Y2191" i="24" l="1"/>
  <c r="Z2191" i="24"/>
  <c r="M1075" i="24"/>
  <c r="G1075" i="24"/>
  <c r="H1075" i="24"/>
  <c r="J70" i="23"/>
  <c r="K70" i="23" s="1"/>
  <c r="L70" i="23" s="1"/>
  <c r="I71" i="23"/>
  <c r="Y2192" i="24" l="1"/>
  <c r="Z2192" i="24"/>
  <c r="G1076" i="24"/>
  <c r="H1076" i="24"/>
  <c r="M1076" i="24"/>
  <c r="I72" i="23"/>
  <c r="J71" i="23"/>
  <c r="K71" i="23" s="1"/>
  <c r="L71" i="23" s="1"/>
  <c r="Y2193" i="24" l="1"/>
  <c r="Z2193" i="24"/>
  <c r="G1077" i="24"/>
  <c r="H1077" i="24"/>
  <c r="M1077" i="24"/>
  <c r="J72" i="23"/>
  <c r="K72" i="23" s="1"/>
  <c r="L72" i="23" s="1"/>
  <c r="I73" i="23"/>
  <c r="Y2194" i="24" l="1"/>
  <c r="Z2194" i="24"/>
  <c r="G1078" i="24"/>
  <c r="H1078" i="24"/>
  <c r="J73" i="23"/>
  <c r="K73" i="23" s="1"/>
  <c r="L73" i="23" s="1"/>
  <c r="I74" i="23"/>
  <c r="Y2195" i="24" l="1"/>
  <c r="Z2195" i="24"/>
  <c r="M1078" i="24"/>
  <c r="M1079" i="24"/>
  <c r="G1079" i="24"/>
  <c r="H1079" i="24"/>
  <c r="I75" i="23"/>
  <c r="J74" i="23"/>
  <c r="K74" i="23" s="1"/>
  <c r="L74" i="23" s="1"/>
  <c r="Y2196" i="24" l="1"/>
  <c r="Z2196" i="24"/>
  <c r="G1080" i="24"/>
  <c r="H1080" i="24"/>
  <c r="M1080" i="24"/>
  <c r="J75" i="23"/>
  <c r="K75" i="23" s="1"/>
  <c r="L75" i="23" s="1"/>
  <c r="I76" i="23"/>
  <c r="Y2197" i="24" l="1"/>
  <c r="Z2197" i="24"/>
  <c r="H1081" i="24"/>
  <c r="G1081" i="24"/>
  <c r="M1081" i="24"/>
  <c r="I77" i="23"/>
  <c r="J76" i="23"/>
  <c r="K76" i="23" s="1"/>
  <c r="L76" i="23" s="1"/>
  <c r="Y2198" i="24" l="1"/>
  <c r="Z2198" i="24"/>
  <c r="H1082" i="24"/>
  <c r="G1082" i="24"/>
  <c r="M1082" i="24"/>
  <c r="I78" i="23"/>
  <c r="J77" i="23"/>
  <c r="K77" i="23" s="1"/>
  <c r="L77" i="23" s="1"/>
  <c r="Z2199" i="24" l="1"/>
  <c r="Y2199" i="24"/>
  <c r="M1083" i="24"/>
  <c r="H1083" i="24"/>
  <c r="G1083" i="24"/>
  <c r="J78" i="23"/>
  <c r="K78" i="23" s="1"/>
  <c r="L78" i="23" s="1"/>
  <c r="I79" i="23"/>
  <c r="Y2200" i="24" l="1"/>
  <c r="Z2200" i="24"/>
  <c r="G1084" i="24"/>
  <c r="H1084" i="24"/>
  <c r="J79" i="23"/>
  <c r="K79" i="23" s="1"/>
  <c r="L79" i="23" s="1"/>
  <c r="I80" i="23"/>
  <c r="Y2201" i="24" l="1"/>
  <c r="Z2201" i="24"/>
  <c r="M1084" i="24"/>
  <c r="G1085" i="24"/>
  <c r="H1085" i="24"/>
  <c r="J80" i="23"/>
  <c r="K80" i="23" s="1"/>
  <c r="L80" i="23" s="1"/>
  <c r="I81" i="23"/>
  <c r="Y2202" i="24" l="1"/>
  <c r="Z2202" i="24"/>
  <c r="M1085" i="24"/>
  <c r="M1086" i="24"/>
  <c r="G1086" i="24"/>
  <c r="H1086" i="24"/>
  <c r="I82" i="23"/>
  <c r="J81" i="23"/>
  <c r="K81" i="23" s="1"/>
  <c r="L81" i="23" s="1"/>
  <c r="Y2203" i="24" l="1"/>
  <c r="Z2203" i="24"/>
  <c r="G1087" i="24"/>
  <c r="H1087" i="24"/>
  <c r="I83" i="23"/>
  <c r="J82" i="23"/>
  <c r="K82" i="23" s="1"/>
  <c r="L82" i="23" s="1"/>
  <c r="M1087" i="24" l="1"/>
  <c r="Y2204" i="24"/>
  <c r="Z2204" i="24"/>
  <c r="M1088" i="24"/>
  <c r="G1088" i="24"/>
  <c r="H1088" i="24"/>
  <c r="J83" i="23"/>
  <c r="K83" i="23" s="1"/>
  <c r="L83" i="23" s="1"/>
  <c r="I84" i="23"/>
  <c r="Y2205" i="24" l="1"/>
  <c r="Z2205" i="24"/>
  <c r="H1089" i="24"/>
  <c r="G1089" i="24"/>
  <c r="I85" i="23"/>
  <c r="J84" i="23"/>
  <c r="K84" i="23" s="1"/>
  <c r="L84" i="23" s="1"/>
  <c r="Y2206" i="24" l="1"/>
  <c r="Z2206" i="24"/>
  <c r="M1089" i="24"/>
  <c r="G1090" i="24"/>
  <c r="H1090" i="24"/>
  <c r="I86" i="23"/>
  <c r="J85" i="23"/>
  <c r="K85" i="23" s="1"/>
  <c r="L85" i="23" s="1"/>
  <c r="M1090" i="24" l="1"/>
  <c r="Y2207" i="24"/>
  <c r="Z2207" i="24"/>
  <c r="M1091" i="24"/>
  <c r="H1091" i="24"/>
  <c r="G1091" i="24"/>
  <c r="J86" i="23"/>
  <c r="K86" i="23" s="1"/>
  <c r="L86" i="23" s="1"/>
  <c r="I87" i="23"/>
  <c r="Y2208" i="24" l="1"/>
  <c r="Z2208" i="24"/>
  <c r="G1092" i="24"/>
  <c r="M1092" i="24"/>
  <c r="H1092" i="24"/>
  <c r="I88" i="23"/>
  <c r="J87" i="23"/>
  <c r="K87" i="23" s="1"/>
  <c r="L87" i="23" s="1"/>
  <c r="Y2209" i="24" l="1"/>
  <c r="Z2209" i="24"/>
  <c r="G1093" i="24"/>
  <c r="H1093" i="24"/>
  <c r="J88" i="23"/>
  <c r="K88" i="23" s="1"/>
  <c r="L88" i="23" s="1"/>
  <c r="I89" i="23"/>
  <c r="Y2210" i="24" l="1"/>
  <c r="Z2210" i="24"/>
  <c r="M1093" i="24"/>
  <c r="M1094" i="24"/>
  <c r="G1094" i="24"/>
  <c r="H1094" i="24"/>
  <c r="I90" i="23"/>
  <c r="J89" i="23"/>
  <c r="K89" i="23" s="1"/>
  <c r="L89" i="23" s="1"/>
  <c r="Y2211" i="24" l="1"/>
  <c r="Z2211" i="24"/>
  <c r="G1095" i="24"/>
  <c r="H1095" i="24"/>
  <c r="M1095" i="24"/>
  <c r="I91" i="23"/>
  <c r="J90" i="23"/>
  <c r="K90" i="23" s="1"/>
  <c r="L90" i="23" s="1"/>
  <c r="Y2212" i="24" l="1"/>
  <c r="Z2212" i="24"/>
  <c r="G1096" i="24"/>
  <c r="H1096" i="24"/>
  <c r="M1096" i="24"/>
  <c r="I92" i="23"/>
  <c r="J91" i="23"/>
  <c r="K91" i="23" s="1"/>
  <c r="L91" i="23" s="1"/>
  <c r="Y2213" i="24" l="1"/>
  <c r="Z2213" i="24"/>
  <c r="H1097" i="24"/>
  <c r="G1097" i="24"/>
  <c r="M1097" i="24"/>
  <c r="I93" i="23"/>
  <c r="J92" i="23"/>
  <c r="K92" i="23" s="1"/>
  <c r="L92" i="23" s="1"/>
  <c r="Y2214" i="24" l="1"/>
  <c r="Z2214" i="24"/>
  <c r="G1098" i="24"/>
  <c r="H1098" i="24"/>
  <c r="M1098" i="24"/>
  <c r="I94" i="23"/>
  <c r="J93" i="23"/>
  <c r="K93" i="23" s="1"/>
  <c r="L93" i="23" s="1"/>
  <c r="Z2215" i="24" l="1"/>
  <c r="Y2215" i="24"/>
  <c r="G1099" i="24"/>
  <c r="H1099" i="24"/>
  <c r="M1099" i="24"/>
  <c r="I95" i="23"/>
  <c r="J94" i="23"/>
  <c r="K94" i="23" s="1"/>
  <c r="L94" i="23" s="1"/>
  <c r="Y2216" i="24" l="1"/>
  <c r="Z2216" i="24"/>
  <c r="G1100" i="24"/>
  <c r="H1100" i="24"/>
  <c r="M1100" i="24"/>
  <c r="I96" i="23"/>
  <c r="J95" i="23"/>
  <c r="K95" i="23" s="1"/>
  <c r="L95" i="23" s="1"/>
  <c r="Y2217" i="24" l="1"/>
  <c r="Z2217" i="24"/>
  <c r="G1101" i="24"/>
  <c r="H1101" i="24"/>
  <c r="M1101" i="24"/>
  <c r="I97" i="23"/>
  <c r="J96" i="23"/>
  <c r="K96" i="23" s="1"/>
  <c r="L96" i="23" s="1"/>
  <c r="Y2218" i="24" l="1"/>
  <c r="Z2218" i="24"/>
  <c r="G1102" i="24"/>
  <c r="H1102" i="24"/>
  <c r="M1102" i="24"/>
  <c r="I98" i="23"/>
  <c r="J97" i="23"/>
  <c r="K97" i="23" s="1"/>
  <c r="L97" i="23" s="1"/>
  <c r="Y2219" i="24" l="1"/>
  <c r="Z2219" i="24"/>
  <c r="H1103" i="24"/>
  <c r="G1103" i="24"/>
  <c r="M1103" i="24"/>
  <c r="I99" i="23"/>
  <c r="J98" i="23"/>
  <c r="K98" i="23" s="1"/>
  <c r="L98" i="23" s="1"/>
  <c r="Y2220" i="24" l="1"/>
  <c r="Z2220" i="24"/>
  <c r="G1104" i="24"/>
  <c r="H1104" i="24"/>
  <c r="M1104" i="24"/>
  <c r="I100" i="23"/>
  <c r="J99" i="23"/>
  <c r="K99" i="23" s="1"/>
  <c r="L99" i="23" s="1"/>
  <c r="Y2221" i="24" l="1"/>
  <c r="Z2221" i="24"/>
  <c r="G1105" i="24"/>
  <c r="H1105" i="24"/>
  <c r="M1105" i="24"/>
  <c r="I101" i="23"/>
  <c r="J100" i="23"/>
  <c r="K100" i="23" s="1"/>
  <c r="L100" i="23" s="1"/>
  <c r="Y2222" i="24" l="1"/>
  <c r="Z2222" i="24"/>
  <c r="H1106" i="24"/>
  <c r="G1106" i="24"/>
  <c r="M1106" i="24"/>
  <c r="I102" i="23"/>
  <c r="J101" i="23"/>
  <c r="K101" i="23" s="1"/>
  <c r="L101" i="23" s="1"/>
  <c r="Y2223" i="24" l="1"/>
  <c r="Z2223" i="24"/>
  <c r="G1107" i="24"/>
  <c r="H1107" i="24"/>
  <c r="M1107" i="24"/>
  <c r="I103" i="23"/>
  <c r="J102" i="23"/>
  <c r="K102" i="23" s="1"/>
  <c r="L102" i="23" s="1"/>
  <c r="Y2224" i="24" l="1"/>
  <c r="Z2224" i="24"/>
  <c r="H1108" i="24"/>
  <c r="G1108" i="24"/>
  <c r="I104" i="23"/>
  <c r="J103" i="23"/>
  <c r="K103" i="23" s="1"/>
  <c r="L103" i="23" s="1"/>
  <c r="Y2225" i="24" l="1"/>
  <c r="Z2225" i="24"/>
  <c r="M1108" i="24"/>
  <c r="M1109" i="24"/>
  <c r="G1109" i="24"/>
  <c r="H1109" i="24"/>
  <c r="J104" i="23"/>
  <c r="K104" i="23" s="1"/>
  <c r="L104" i="23" s="1"/>
  <c r="I105" i="23"/>
  <c r="Y2226" i="24" l="1"/>
  <c r="Z2226" i="24"/>
  <c r="G1110" i="24"/>
  <c r="H1110" i="24"/>
  <c r="I106" i="23"/>
  <c r="J105" i="23"/>
  <c r="K105" i="23" s="1"/>
  <c r="L105" i="23" s="1"/>
  <c r="Y2227" i="24" l="1"/>
  <c r="Z2227" i="24"/>
  <c r="M1110" i="24"/>
  <c r="M1111" i="24"/>
  <c r="G1111" i="24"/>
  <c r="H1111" i="24"/>
  <c r="I107" i="23"/>
  <c r="J106" i="23"/>
  <c r="K106" i="23" s="1"/>
  <c r="L106" i="23" s="1"/>
  <c r="Y2228" i="24" l="1"/>
  <c r="Z2228" i="24"/>
  <c r="G1112" i="24"/>
  <c r="H1112" i="24"/>
  <c r="M1112" i="24"/>
  <c r="I108" i="23"/>
  <c r="J108" i="23" s="1"/>
  <c r="J107" i="23"/>
  <c r="K107" i="23" s="1"/>
  <c r="L107" i="23" s="1"/>
  <c r="Y2229" i="24" l="1"/>
  <c r="Z2229" i="24"/>
  <c r="M1113" i="24"/>
  <c r="H1113" i="24"/>
  <c r="G1113" i="24"/>
  <c r="K108" i="23"/>
  <c r="L108" i="23" s="1"/>
  <c r="Y2230" i="24" l="1"/>
  <c r="Z2230" i="24"/>
  <c r="H1114" i="24"/>
  <c r="G1114" i="24"/>
  <c r="M1114" i="24"/>
  <c r="Z2231" i="24" l="1"/>
  <c r="Y2231" i="24"/>
  <c r="H1115" i="24"/>
  <c r="G1115" i="24"/>
  <c r="M1115" i="24"/>
  <c r="Y2232" i="24" l="1"/>
  <c r="Z2232" i="24"/>
  <c r="M1116" i="24"/>
  <c r="G1116" i="24"/>
  <c r="H1116" i="24"/>
  <c r="Y2233" i="24" l="1"/>
  <c r="Z2233" i="24"/>
  <c r="H1117" i="24"/>
  <c r="G1117" i="24"/>
  <c r="M1117" i="24"/>
  <c r="C135" i="25"/>
  <c r="C31" i="25" s="1"/>
  <c r="C33" i="25" s="1"/>
  <c r="C11" i="25"/>
  <c r="C17" i="25" s="1"/>
  <c r="Y2234" i="24" l="1"/>
  <c r="Z2234" i="24"/>
  <c r="G1118" i="24"/>
  <c r="H1118" i="24"/>
  <c r="M1118" i="24"/>
  <c r="C13" i="25"/>
  <c r="C14" i="25" s="1"/>
  <c r="D134" i="25" s="1"/>
  <c r="Y2235" i="24" l="1"/>
  <c r="Z2235" i="24"/>
  <c r="G1119" i="24"/>
  <c r="H1119" i="24"/>
  <c r="Y2236" i="24" l="1"/>
  <c r="Z2236" i="24"/>
  <c r="M1119" i="24"/>
  <c r="M1120" i="24"/>
  <c r="G1120" i="24"/>
  <c r="H1120" i="24"/>
  <c r="Y2237" i="24" l="1"/>
  <c r="Z2237" i="24"/>
  <c r="G1121" i="24"/>
  <c r="H1121" i="24"/>
  <c r="M1121" i="24"/>
  <c r="Y2238" i="24" l="1"/>
  <c r="Z2238" i="24"/>
  <c r="H1122" i="24"/>
  <c r="G1122" i="24"/>
  <c r="M1122" i="24"/>
  <c r="Y2239" i="24" l="1"/>
  <c r="Z2239" i="24"/>
  <c r="H1123" i="24"/>
  <c r="G1123" i="24"/>
  <c r="M1123" i="24"/>
  <c r="Y2240" i="24" l="1"/>
  <c r="Z2240" i="24"/>
  <c r="G1124" i="24"/>
  <c r="H1124" i="24"/>
  <c r="M1124" i="24"/>
  <c r="Y2241" i="24" l="1"/>
  <c r="Z2241" i="24"/>
  <c r="H1125" i="24"/>
  <c r="G1125" i="24"/>
  <c r="M1125" i="24"/>
  <c r="Y2242" i="24" l="1"/>
  <c r="Z2242" i="24"/>
  <c r="G1126" i="24"/>
  <c r="H1126" i="24"/>
  <c r="M1126" i="24"/>
  <c r="X11" i="23"/>
  <c r="Y2243" i="24" l="1"/>
  <c r="Z2243" i="24"/>
  <c r="G1127" i="24"/>
  <c r="H1127" i="24"/>
  <c r="M1127" i="24"/>
  <c r="Y2244" i="24" l="1"/>
  <c r="Z2244" i="24"/>
  <c r="G1128" i="24"/>
  <c r="H1128" i="24"/>
  <c r="M1128" i="24"/>
  <c r="Y2245" i="24" l="1"/>
  <c r="Z2245" i="24"/>
  <c r="H1129" i="24"/>
  <c r="G1129" i="24"/>
  <c r="M1129" i="24"/>
  <c r="Y2246" i="24" l="1"/>
  <c r="Z2246" i="24"/>
  <c r="H1130" i="24"/>
  <c r="G1130" i="24"/>
  <c r="M1130" i="24"/>
  <c r="Z2247" i="24" l="1"/>
  <c r="Y2247" i="24"/>
  <c r="H1131" i="24"/>
  <c r="G1131" i="24"/>
  <c r="M1131" i="24"/>
  <c r="Y2248" i="24" l="1"/>
  <c r="Z2248" i="24"/>
  <c r="G1132" i="24"/>
  <c r="M1132" i="24"/>
  <c r="H1132" i="24"/>
  <c r="Y2249" i="24" l="1"/>
  <c r="Z2249" i="24"/>
  <c r="G1133" i="24"/>
  <c r="H1133" i="24"/>
  <c r="M1133" i="24"/>
  <c r="Y2250" i="24" l="1"/>
  <c r="Z2250" i="24"/>
  <c r="G1134" i="24"/>
  <c r="H1134" i="24"/>
  <c r="M1134" i="24"/>
  <c r="Y2251" i="24" l="1"/>
  <c r="Z2251" i="24"/>
  <c r="H1135" i="24"/>
  <c r="G1135" i="24"/>
  <c r="M1135" i="24"/>
  <c r="Y2252" i="24" l="1"/>
  <c r="Z2252" i="24"/>
  <c r="H1136" i="24"/>
  <c r="G1136" i="24"/>
  <c r="M1136" i="24"/>
  <c r="Y2253" i="24" l="1"/>
  <c r="Z2253" i="24"/>
  <c r="G1137" i="24"/>
  <c r="H1137" i="24"/>
  <c r="M1137" i="24"/>
  <c r="Y2254" i="24" l="1"/>
  <c r="Z2254" i="24"/>
  <c r="H1138" i="24"/>
  <c r="G1138" i="24"/>
  <c r="M1138" i="24"/>
  <c r="Y2255" i="24" l="1"/>
  <c r="Z2255" i="24"/>
  <c r="G1139" i="24"/>
  <c r="H1139" i="24"/>
  <c r="M1139" i="24"/>
  <c r="Y2256" i="24" l="1"/>
  <c r="Z2256" i="24"/>
  <c r="G1140" i="24"/>
  <c r="H1140" i="24"/>
  <c r="M1140" i="24"/>
  <c r="Y2257" i="24" l="1"/>
  <c r="Z2257" i="24"/>
  <c r="H1141" i="24"/>
  <c r="G1141" i="24"/>
  <c r="M1141" i="24"/>
  <c r="Y2258" i="24" l="1"/>
  <c r="Z2258" i="24"/>
  <c r="G1142" i="24"/>
  <c r="H1142" i="24"/>
  <c r="M1142" i="24"/>
  <c r="Y2259" i="24" l="1"/>
  <c r="Z2259" i="24"/>
  <c r="G1143" i="24"/>
  <c r="H1143" i="24"/>
  <c r="M1143" i="24"/>
  <c r="Y2260" i="24" l="1"/>
  <c r="Z2260" i="24"/>
  <c r="G1144" i="24"/>
  <c r="H1144" i="24"/>
  <c r="M1144" i="24"/>
  <c r="Y2261" i="24" l="1"/>
  <c r="Z2261" i="24"/>
  <c r="G1145" i="24"/>
  <c r="H1145" i="24"/>
  <c r="M1145" i="24"/>
  <c r="Y2262" i="24" l="1"/>
  <c r="Z2262" i="24"/>
  <c r="G1146" i="24"/>
  <c r="H1146" i="24"/>
  <c r="M1146" i="24"/>
  <c r="Z2263" i="24" l="1"/>
  <c r="Y2263" i="24"/>
  <c r="G1147" i="24"/>
  <c r="H1147" i="24"/>
  <c r="M1147" i="24"/>
  <c r="Y2264" i="24" l="1"/>
  <c r="Z2264" i="24"/>
  <c r="H1148" i="24"/>
  <c r="G1148" i="24"/>
  <c r="M1148" i="24"/>
  <c r="Y2265" i="24" l="1"/>
  <c r="Z2265" i="24"/>
  <c r="G1149" i="24"/>
  <c r="H1149" i="24"/>
  <c r="M1149" i="24"/>
  <c r="Y2266" i="24" l="1"/>
  <c r="Z2266" i="24"/>
  <c r="H1150" i="24"/>
  <c r="G1150" i="24"/>
  <c r="M1150" i="24"/>
  <c r="Y2267" i="24" l="1"/>
  <c r="Z2267" i="24"/>
  <c r="G1151" i="24"/>
  <c r="H1151" i="24"/>
  <c r="M1151" i="24"/>
  <c r="Y2268" i="24" l="1"/>
  <c r="Z2268" i="24"/>
  <c r="H1152" i="24"/>
  <c r="G1152" i="24"/>
  <c r="M1152" i="24"/>
  <c r="Y2269" i="24" l="1"/>
  <c r="Z2269" i="24"/>
  <c r="G1153" i="24"/>
  <c r="H1153" i="24"/>
  <c r="M1153" i="24"/>
  <c r="Y2270" i="24" l="1"/>
  <c r="Z2270" i="24"/>
  <c r="H1154" i="24"/>
  <c r="G1154" i="24"/>
  <c r="M1154" i="24"/>
  <c r="Y2271" i="24" l="1"/>
  <c r="Z2271" i="24"/>
  <c r="G1155" i="24"/>
  <c r="H1155" i="24"/>
  <c r="M1155" i="24"/>
  <c r="Y2272" i="24" l="1"/>
  <c r="Z2272" i="24"/>
  <c r="H1156" i="24"/>
  <c r="G1156" i="24"/>
  <c r="M1156" i="24"/>
  <c r="Y2273" i="24" l="1"/>
  <c r="Z2273" i="24"/>
  <c r="G1157" i="24"/>
  <c r="H1157" i="24"/>
  <c r="M1157" i="24"/>
  <c r="Y2274" i="24" l="1"/>
  <c r="Z2274" i="24"/>
  <c r="G1158" i="24"/>
  <c r="H1158" i="24"/>
  <c r="M1158" i="24"/>
  <c r="Y2275" i="24" l="1"/>
  <c r="Z2275" i="24"/>
  <c r="G1159" i="24"/>
  <c r="H1159" i="24"/>
  <c r="M1159" i="24"/>
  <c r="Y2276" i="24" l="1"/>
  <c r="Z2276" i="24"/>
  <c r="H1160" i="24"/>
  <c r="G1160" i="24"/>
  <c r="M1160" i="24"/>
  <c r="Y2277" i="24" l="1"/>
  <c r="Z2277" i="24"/>
  <c r="G1161" i="24"/>
  <c r="H1161" i="24"/>
  <c r="M1161" i="24"/>
  <c r="Y2278" i="24" l="1"/>
  <c r="Z2278" i="24"/>
  <c r="H1162" i="24"/>
  <c r="G1162" i="24"/>
  <c r="M1162" i="24"/>
  <c r="Z2279" i="24" l="1"/>
  <c r="Y2279" i="24"/>
  <c r="G1163" i="24"/>
  <c r="H1163" i="24"/>
  <c r="M1163" i="24"/>
  <c r="Y2280" i="24" l="1"/>
  <c r="Z2280" i="24"/>
  <c r="H1164" i="24"/>
  <c r="G1164" i="24"/>
  <c r="M1164" i="24"/>
  <c r="Y2281" i="24" l="1"/>
  <c r="Z2281" i="24"/>
  <c r="G1165" i="24"/>
  <c r="H1165" i="24"/>
  <c r="M1165" i="24"/>
  <c r="Y2282" i="24" l="1"/>
  <c r="Z2282" i="24"/>
  <c r="M1166" i="24"/>
  <c r="H1166" i="24"/>
  <c r="G1166" i="24"/>
  <c r="Y2283" i="24" l="1"/>
  <c r="Z2283" i="24"/>
  <c r="G1167" i="24"/>
  <c r="H1167" i="24"/>
  <c r="M1167" i="24"/>
  <c r="Y2284" i="24" l="1"/>
  <c r="Z2284" i="24"/>
  <c r="H1168" i="24"/>
  <c r="G1168" i="24"/>
  <c r="M1168" i="24"/>
  <c r="Y2285" i="24" l="1"/>
  <c r="Z2285" i="24"/>
  <c r="G1169" i="24"/>
  <c r="H1169" i="24"/>
  <c r="M1169" i="24"/>
  <c r="Y2286" i="24" l="1"/>
  <c r="Z2286" i="24"/>
  <c r="H1170" i="24"/>
  <c r="G1170" i="24"/>
  <c r="M1170" i="24"/>
  <c r="Y2287" i="24" l="1"/>
  <c r="Z2287" i="24"/>
  <c r="G1171" i="24"/>
  <c r="H1171" i="24"/>
  <c r="M1171" i="24"/>
  <c r="Y2288" i="24" l="1"/>
  <c r="Z2288" i="24"/>
  <c r="H1172" i="24"/>
  <c r="G1172" i="24"/>
  <c r="M1172" i="24"/>
  <c r="Y2289" i="24" l="1"/>
  <c r="Z2289" i="24"/>
  <c r="G1173" i="24"/>
  <c r="H1173" i="24"/>
  <c r="M1173" i="24"/>
  <c r="Y2290" i="24" l="1"/>
  <c r="Z2290" i="24"/>
  <c r="G1174" i="24"/>
  <c r="H1174" i="24"/>
  <c r="M1174" i="24"/>
  <c r="Y2291" i="24" l="1"/>
  <c r="Z2291" i="24"/>
  <c r="G1175" i="24"/>
  <c r="H1175" i="24"/>
  <c r="M1175" i="24"/>
  <c r="Y2292" i="24" l="1"/>
  <c r="Z2292" i="24"/>
  <c r="H1176" i="24"/>
  <c r="G1176" i="24"/>
  <c r="M1176" i="24"/>
  <c r="Y2293" i="24" l="1"/>
  <c r="Z2293" i="24"/>
  <c r="G1177" i="24"/>
  <c r="H1177" i="24"/>
  <c r="M1177" i="24"/>
  <c r="Y2294" i="24" l="1"/>
  <c r="Z2294" i="24"/>
  <c r="H1178" i="24"/>
  <c r="G1178" i="24"/>
  <c r="M1178" i="24"/>
  <c r="Z2295" i="24" l="1"/>
  <c r="Y2295" i="24"/>
  <c r="G1179" i="24"/>
  <c r="H1179" i="24"/>
  <c r="M1179" i="24"/>
  <c r="Y2296" i="24" l="1"/>
  <c r="Z2296" i="24"/>
  <c r="H1180" i="24"/>
  <c r="G1180" i="24"/>
  <c r="M1180" i="24"/>
  <c r="Y2297" i="24" l="1"/>
  <c r="Z2297" i="24"/>
  <c r="G1181" i="24"/>
  <c r="H1181" i="24"/>
  <c r="M1181" i="24"/>
  <c r="Y2298" i="24" l="1"/>
  <c r="Z2298" i="24"/>
  <c r="H1182" i="24"/>
  <c r="G1182" i="24"/>
  <c r="M1182" i="24"/>
  <c r="Y2299" i="24" l="1"/>
  <c r="Z2299" i="24"/>
  <c r="G1183" i="24"/>
  <c r="H1183" i="24"/>
  <c r="M1183" i="24"/>
  <c r="Y2300" i="24" l="1"/>
  <c r="Z2300" i="24"/>
  <c r="H1184" i="24"/>
  <c r="G1184" i="24"/>
  <c r="M1184" i="24"/>
  <c r="Y2301" i="24" l="1"/>
  <c r="Z2301" i="24"/>
  <c r="G1185" i="24"/>
  <c r="H1185" i="24"/>
  <c r="M1185" i="24"/>
  <c r="Y2302" i="24" l="1"/>
  <c r="Z2302" i="24"/>
  <c r="H1186" i="24"/>
  <c r="G1186" i="24"/>
  <c r="M1186" i="24"/>
  <c r="Y2303" i="24" l="1"/>
  <c r="Z2303" i="24"/>
  <c r="G1187" i="24"/>
  <c r="H1187" i="24"/>
  <c r="M1187" i="24"/>
  <c r="Y2304" i="24" l="1"/>
  <c r="Z2304" i="24"/>
  <c r="H1188" i="24"/>
  <c r="G1188" i="24"/>
  <c r="M1188" i="24"/>
  <c r="Y2305" i="24" l="1"/>
  <c r="Z2305" i="24"/>
  <c r="G1189" i="24"/>
  <c r="H1189" i="24"/>
  <c r="M1189" i="24"/>
  <c r="Y2306" i="24" l="1"/>
  <c r="Z2306" i="24"/>
  <c r="G1190" i="24"/>
  <c r="H1190" i="24"/>
  <c r="M1190" i="24"/>
  <c r="Y2307" i="24" l="1"/>
  <c r="Z2307" i="24"/>
  <c r="G1191" i="24"/>
  <c r="H1191" i="24"/>
  <c r="M1191" i="24"/>
  <c r="Y2308" i="24" l="1"/>
  <c r="Z2308" i="24"/>
  <c r="H1192" i="24"/>
  <c r="G1192" i="24"/>
  <c r="M1192" i="24"/>
  <c r="Y2309" i="24" l="1"/>
  <c r="Z2309" i="24"/>
  <c r="G1193" i="24"/>
  <c r="H1193" i="24"/>
  <c r="M1193" i="24"/>
  <c r="Y2310" i="24" l="1"/>
  <c r="Z2310" i="24"/>
  <c r="H1194" i="24"/>
  <c r="G1194" i="24"/>
  <c r="M1194" i="24"/>
  <c r="Z2311" i="24" l="1"/>
  <c r="Y2311" i="24"/>
  <c r="G1195" i="24"/>
  <c r="H1195" i="24"/>
  <c r="M1195" i="24"/>
  <c r="Y2312" i="24" l="1"/>
  <c r="Z2312" i="24"/>
  <c r="H1196" i="24"/>
  <c r="G1196" i="24"/>
  <c r="M1196" i="24"/>
  <c r="Y2313" i="24" l="1"/>
  <c r="Z2313" i="24"/>
  <c r="G1197" i="24"/>
  <c r="H1197" i="24"/>
  <c r="M1197" i="24"/>
  <c r="Y2314" i="24" l="1"/>
  <c r="Z2314" i="24"/>
  <c r="H1198" i="24"/>
  <c r="G1198" i="24"/>
  <c r="M1198" i="24"/>
  <c r="Y2315" i="24" l="1"/>
  <c r="Z2315" i="24"/>
  <c r="G1199" i="24"/>
  <c r="H1199" i="24"/>
  <c r="M1199" i="24"/>
  <c r="Y2316" i="24" l="1"/>
  <c r="Z2316" i="24"/>
  <c r="H1200" i="24"/>
  <c r="G1200" i="24"/>
  <c r="M1200" i="24"/>
  <c r="Y2317" i="24" l="1"/>
  <c r="Z2317" i="24"/>
  <c r="G1201" i="24"/>
  <c r="H1201" i="24"/>
  <c r="M1201" i="24"/>
  <c r="Y2318" i="24" l="1"/>
  <c r="Z2318" i="24"/>
  <c r="H1202" i="24"/>
  <c r="G1202" i="24"/>
  <c r="M1202" i="24"/>
  <c r="Y2319" i="24" l="1"/>
  <c r="Z2319" i="24"/>
  <c r="G1203" i="24"/>
  <c r="H1203" i="24"/>
  <c r="M1203" i="24"/>
  <c r="Y2320" i="24" l="1"/>
  <c r="Z2320" i="24"/>
  <c r="H1204" i="24"/>
  <c r="G1204" i="24"/>
  <c r="M1204" i="24"/>
  <c r="Y2321" i="24" l="1"/>
  <c r="Z2321" i="24"/>
  <c r="G1205" i="24"/>
  <c r="H1205" i="24"/>
  <c r="M1205" i="24"/>
  <c r="Y2322" i="24" l="1"/>
  <c r="Z2322" i="24"/>
  <c r="G1206" i="24"/>
  <c r="H1206" i="24"/>
  <c r="M1206" i="24"/>
  <c r="Y2323" i="24" l="1"/>
  <c r="Z2323" i="24"/>
  <c r="G1207" i="24"/>
  <c r="H1207" i="24"/>
  <c r="M1207" i="24"/>
  <c r="Y2324" i="24" l="1"/>
  <c r="Z2324" i="24"/>
  <c r="H1208" i="24"/>
  <c r="G1208" i="24"/>
  <c r="M1208" i="24"/>
  <c r="Y2325" i="24" l="1"/>
  <c r="Z2325" i="24"/>
  <c r="M1209" i="24"/>
  <c r="G1209" i="24"/>
  <c r="H1209" i="24"/>
  <c r="Y2326" i="24" l="1"/>
  <c r="Z2326" i="24"/>
  <c r="H1210" i="24"/>
  <c r="G1210" i="24"/>
  <c r="M1210" i="24"/>
  <c r="Z2327" i="24" l="1"/>
  <c r="Y2327" i="24"/>
  <c r="G1211" i="24"/>
  <c r="H1211" i="24"/>
  <c r="M1211" i="24"/>
  <c r="Y2328" i="24" l="1"/>
  <c r="Z2328" i="24"/>
  <c r="M1212" i="24"/>
  <c r="H1212" i="24"/>
  <c r="G1212" i="24"/>
  <c r="Y2329" i="24" l="1"/>
  <c r="Z2329" i="24"/>
  <c r="G1213" i="24"/>
  <c r="H1213" i="24"/>
  <c r="M1213" i="24"/>
  <c r="Y2330" i="24" l="1"/>
  <c r="Z2330" i="24"/>
  <c r="H1214" i="24"/>
  <c r="G1214" i="24"/>
  <c r="M1214" i="24"/>
  <c r="Y2331" i="24" l="1"/>
  <c r="Z2331" i="24"/>
  <c r="G1215" i="24"/>
  <c r="H1215" i="24"/>
  <c r="M1215" i="24"/>
  <c r="Y2332" i="24" l="1"/>
  <c r="Z2332" i="24"/>
  <c r="H1216" i="24"/>
  <c r="G1216" i="24"/>
  <c r="M1216" i="24"/>
  <c r="Y2333" i="24" l="1"/>
  <c r="Z2333" i="24"/>
  <c r="G1217" i="24"/>
  <c r="H1217" i="24"/>
  <c r="M1217" i="24"/>
  <c r="Y2334" i="24" l="1"/>
  <c r="Z2334" i="24"/>
  <c r="H1218" i="24"/>
  <c r="G1218" i="24"/>
  <c r="M1218" i="24"/>
  <c r="Y2335" i="24" l="1"/>
  <c r="Z2335" i="24"/>
  <c r="G1219" i="24"/>
  <c r="H1219" i="24"/>
  <c r="M1219" i="24"/>
  <c r="Y2336" i="24" l="1"/>
  <c r="Z2336" i="24"/>
  <c r="H1220" i="24"/>
  <c r="G1220" i="24"/>
  <c r="M1220" i="24"/>
  <c r="Y2337" i="24" l="1"/>
  <c r="Z2337" i="24"/>
  <c r="G1221" i="24"/>
  <c r="H1221" i="24"/>
  <c r="M1221" i="24"/>
  <c r="Y2338" i="24" l="1"/>
  <c r="Z2338" i="24"/>
  <c r="G1222" i="24"/>
  <c r="H1222" i="24"/>
  <c r="M1222" i="24"/>
  <c r="Y2339" i="24" l="1"/>
  <c r="Z2339" i="24"/>
  <c r="G1223" i="24"/>
  <c r="H1223" i="24"/>
  <c r="M1223" i="24"/>
  <c r="Y2340" i="24" l="1"/>
  <c r="Z2340" i="24"/>
  <c r="H1224" i="24"/>
  <c r="G1224" i="24"/>
  <c r="M1224" i="24"/>
  <c r="Y2341" i="24" l="1"/>
  <c r="Z2341" i="24"/>
  <c r="G1225" i="24"/>
  <c r="H1225" i="24"/>
  <c r="M1225" i="24"/>
  <c r="Y2342" i="24" l="1"/>
  <c r="Z2342" i="24"/>
  <c r="H1226" i="24"/>
  <c r="G1226" i="24"/>
  <c r="M1226" i="24"/>
  <c r="Z2343" i="24" l="1"/>
  <c r="Y2343" i="24"/>
  <c r="G1227" i="24"/>
  <c r="H1227" i="24"/>
  <c r="M1227" i="24"/>
  <c r="Y2344" i="24" l="1"/>
  <c r="Z2344" i="24"/>
  <c r="G1228" i="24"/>
  <c r="H1228" i="24"/>
  <c r="M1228" i="24"/>
  <c r="Y2345" i="24" l="1"/>
  <c r="Z2345" i="24"/>
  <c r="G1229" i="24"/>
  <c r="H1229" i="24"/>
  <c r="M1229" i="24"/>
  <c r="Y2346" i="24" l="1"/>
  <c r="Z2346" i="24"/>
  <c r="M1230" i="24"/>
  <c r="G1230" i="24"/>
  <c r="H1230" i="24"/>
  <c r="Y2347" i="24" l="1"/>
  <c r="Z2347" i="24"/>
  <c r="G1231" i="24"/>
  <c r="H1231" i="24"/>
  <c r="M1231" i="24"/>
  <c r="Y2348" i="24" l="1"/>
  <c r="Z2348" i="24"/>
  <c r="G1232" i="24"/>
  <c r="H1232" i="24"/>
  <c r="M1232" i="24"/>
  <c r="Y2349" i="24" l="1"/>
  <c r="Z2349" i="24"/>
  <c r="G1233" i="24"/>
  <c r="H1233" i="24"/>
  <c r="M1233" i="24"/>
  <c r="Y2350" i="24" l="1"/>
  <c r="Z2350" i="24"/>
  <c r="G1234" i="24"/>
  <c r="H1234" i="24"/>
  <c r="M1234" i="24"/>
  <c r="Y2351" i="24" l="1"/>
  <c r="Z2351" i="24"/>
  <c r="G1235" i="24"/>
  <c r="H1235" i="24"/>
  <c r="M1235" i="24"/>
  <c r="Y2352" i="24" l="1"/>
  <c r="Z2352" i="24"/>
  <c r="G1236" i="24"/>
  <c r="H1236" i="24"/>
  <c r="M1236" i="24"/>
  <c r="Y2353" i="24" l="1"/>
  <c r="Z2353" i="24"/>
  <c r="H1237" i="24"/>
  <c r="G1237" i="24"/>
  <c r="M1237" i="24"/>
  <c r="Y2354" i="24" l="1"/>
  <c r="Z2354" i="24"/>
  <c r="G1238" i="24"/>
  <c r="H1238" i="24"/>
  <c r="M1238" i="24"/>
  <c r="Y2355" i="24" l="1"/>
  <c r="Z2355" i="24"/>
  <c r="G1239" i="24"/>
  <c r="H1239" i="24"/>
  <c r="M1239" i="24"/>
  <c r="Y2356" i="24" l="1"/>
  <c r="Z2356" i="24"/>
  <c r="G1240" i="24"/>
  <c r="H1240" i="24"/>
  <c r="M1240" i="24"/>
  <c r="Y2357" i="24" l="1"/>
  <c r="Z2357" i="24"/>
  <c r="G1241" i="24"/>
  <c r="H1241" i="24"/>
  <c r="M1241" i="24"/>
  <c r="Y2358" i="24" l="1"/>
  <c r="Z2358" i="24"/>
  <c r="G1242" i="24"/>
  <c r="H1242" i="24"/>
  <c r="M1242" i="24"/>
  <c r="Z2359" i="24" l="1"/>
  <c r="Y2359" i="24"/>
  <c r="G1243" i="24"/>
  <c r="H1243" i="24"/>
  <c r="M1243" i="24"/>
  <c r="Y2360" i="24" l="1"/>
  <c r="Z2360" i="24"/>
  <c r="G1244" i="24"/>
  <c r="H1244" i="24"/>
  <c r="M1244" i="24"/>
  <c r="Y2361" i="24" l="1"/>
  <c r="Z2361" i="24"/>
  <c r="G1245" i="24"/>
  <c r="H1245" i="24"/>
  <c r="M1245" i="24"/>
  <c r="Y2362" i="24" l="1"/>
  <c r="Z2362" i="24"/>
  <c r="G1246" i="24"/>
  <c r="H1246" i="24"/>
  <c r="M1246" i="24"/>
  <c r="Y2363" i="24" l="1"/>
  <c r="Z2363" i="24"/>
  <c r="G1247" i="24"/>
  <c r="H1247" i="24"/>
  <c r="M1247" i="24"/>
  <c r="Y2364" i="24" l="1"/>
  <c r="Z2364" i="24"/>
  <c r="G1248" i="24"/>
  <c r="H1248" i="24"/>
  <c r="M1248" i="24"/>
  <c r="Y2365" i="24" l="1"/>
  <c r="Z2365" i="24"/>
  <c r="G1249" i="24"/>
  <c r="H1249" i="24"/>
  <c r="M1249" i="24"/>
  <c r="Y2366" i="24" l="1"/>
  <c r="Z2366" i="24"/>
  <c r="G1250" i="24"/>
  <c r="H1250" i="24"/>
  <c r="M1250" i="24"/>
  <c r="Y2367" i="24" l="1"/>
  <c r="Z2367" i="24"/>
  <c r="G1251" i="24"/>
  <c r="H1251" i="24"/>
  <c r="M1251" i="24"/>
  <c r="Y2368" i="24" l="1"/>
  <c r="Z2368" i="24"/>
  <c r="G1252" i="24"/>
  <c r="H1252" i="24"/>
  <c r="M1252" i="24"/>
  <c r="Y2369" i="24" l="1"/>
  <c r="Z2369" i="24"/>
  <c r="H1253" i="24"/>
  <c r="G1253" i="24"/>
  <c r="M1253" i="24"/>
  <c r="Y2370" i="24" l="1"/>
  <c r="Z2370" i="24"/>
  <c r="G1254" i="24"/>
  <c r="H1254" i="24"/>
  <c r="M1254" i="24"/>
  <c r="Y2371" i="24" l="1"/>
  <c r="Z2371" i="24"/>
  <c r="G1255" i="24"/>
  <c r="H1255" i="24"/>
  <c r="M1255" i="24"/>
  <c r="Y2372" i="24" l="1"/>
  <c r="Z2372" i="24"/>
  <c r="M1256" i="24"/>
  <c r="G1256" i="24"/>
  <c r="H1256" i="24"/>
  <c r="Y2373" i="24" l="1"/>
  <c r="Z2373" i="24"/>
  <c r="G1257" i="24"/>
  <c r="H1257" i="24"/>
  <c r="M1257" i="24"/>
  <c r="Y2374" i="24" l="1"/>
  <c r="Z2374" i="24"/>
  <c r="G1258" i="24"/>
  <c r="H1258" i="24"/>
  <c r="M1258" i="24"/>
  <c r="Z2375" i="24" l="1"/>
  <c r="Y2375" i="24"/>
  <c r="H1259" i="24"/>
  <c r="G1259" i="24"/>
  <c r="M1259" i="24"/>
  <c r="Y2376" i="24" l="1"/>
  <c r="Z2376" i="24"/>
  <c r="G1260" i="24"/>
  <c r="H1260" i="24"/>
  <c r="M1260" i="24"/>
  <c r="Y2377" i="24" l="1"/>
  <c r="Z2377" i="24"/>
  <c r="G1261" i="24"/>
  <c r="H1261" i="24"/>
  <c r="M1261" i="24"/>
  <c r="Y2378" i="24" l="1"/>
  <c r="Z2378" i="24"/>
  <c r="G1262" i="24"/>
  <c r="H1262" i="24"/>
  <c r="M1262" i="24"/>
  <c r="Y2379" i="24" l="1"/>
  <c r="Z2379" i="24"/>
  <c r="G1263" i="24"/>
  <c r="H1263" i="24"/>
  <c r="M1263" i="24"/>
  <c r="Y2380" i="24" l="1"/>
  <c r="Z2380" i="24"/>
  <c r="G1264" i="24"/>
  <c r="H1264" i="24"/>
  <c r="M1264" i="24"/>
  <c r="Y2381" i="24" l="1"/>
  <c r="Z2381" i="24"/>
  <c r="G1265" i="24"/>
  <c r="H1265" i="24"/>
  <c r="M1265" i="24"/>
  <c r="Y2382" i="24" l="1"/>
  <c r="Z2382" i="24"/>
  <c r="G1266" i="24"/>
  <c r="H1266" i="24"/>
  <c r="M1266" i="24"/>
  <c r="Y2383" i="24" l="1"/>
  <c r="Z2383" i="24"/>
  <c r="G1267" i="24"/>
  <c r="H1267" i="24"/>
  <c r="M1267" i="24"/>
  <c r="Y2384" i="24" l="1"/>
  <c r="Z2384" i="24"/>
  <c r="G1268" i="24"/>
  <c r="H1268" i="24"/>
  <c r="M1268" i="24"/>
  <c r="Y2385" i="24" l="1"/>
  <c r="Z2385" i="24"/>
  <c r="G1269" i="24"/>
  <c r="H1269" i="24"/>
  <c r="M1269" i="24"/>
  <c r="Y2386" i="24" l="1"/>
  <c r="Z2386" i="24"/>
  <c r="G1270" i="24"/>
  <c r="H1270" i="24"/>
  <c r="M1270" i="24"/>
  <c r="Y2387" i="24" l="1"/>
  <c r="Z2387" i="24"/>
  <c r="G1271" i="24"/>
  <c r="H1271" i="24"/>
  <c r="M1271" i="24"/>
  <c r="Y2388" i="24" l="1"/>
  <c r="Z2388" i="24"/>
  <c r="G1272" i="24"/>
  <c r="H1272" i="24"/>
  <c r="M1272" i="24"/>
  <c r="Y2389" i="24" l="1"/>
  <c r="Z2389" i="24"/>
  <c r="G1273" i="24"/>
  <c r="H1273" i="24"/>
  <c r="M1273" i="24"/>
  <c r="Y2390" i="24" l="1"/>
  <c r="Z2390" i="24"/>
  <c r="G1274" i="24"/>
  <c r="H1274" i="24"/>
  <c r="M1274" i="24"/>
  <c r="Z2391" i="24" l="1"/>
  <c r="Y2391" i="24"/>
  <c r="H1275" i="24"/>
  <c r="G1275" i="24"/>
  <c r="M1275" i="24"/>
  <c r="Y2392" i="24" l="1"/>
  <c r="Z2392" i="24"/>
  <c r="G1276" i="24"/>
  <c r="H1276" i="24"/>
  <c r="M1276" i="24"/>
  <c r="Y2393" i="24" l="1"/>
  <c r="Z2393" i="24"/>
  <c r="G1277" i="24"/>
  <c r="H1277" i="24"/>
  <c r="M1277" i="24"/>
  <c r="Y2394" i="24" l="1"/>
  <c r="Z2394" i="24"/>
  <c r="G1278" i="24"/>
  <c r="H1278" i="24"/>
  <c r="M1278" i="24"/>
  <c r="Y2395" i="24" l="1"/>
  <c r="Z2395" i="24"/>
  <c r="G1279" i="24"/>
  <c r="H1279" i="24"/>
  <c r="M1279" i="24"/>
  <c r="Y2396" i="24" l="1"/>
  <c r="Z2396" i="24"/>
  <c r="G1280" i="24"/>
  <c r="H1280" i="24"/>
  <c r="M1280" i="24"/>
  <c r="Y2397" i="24" l="1"/>
  <c r="Z2397" i="24"/>
  <c r="G1281" i="24"/>
  <c r="H1281" i="24"/>
  <c r="M1281" i="24"/>
  <c r="Y2398" i="24" l="1"/>
  <c r="Z2398" i="24"/>
  <c r="G1282" i="24"/>
  <c r="H1282" i="24"/>
  <c r="M1282" i="24"/>
  <c r="Y2399" i="24" l="1"/>
  <c r="Z2399" i="24"/>
  <c r="G1283" i="24"/>
  <c r="H1283" i="24"/>
  <c r="M1283" i="24"/>
  <c r="Y2400" i="24" l="1"/>
  <c r="Z2400" i="24"/>
  <c r="G1284" i="24"/>
  <c r="H1284" i="24"/>
  <c r="M1284" i="24"/>
  <c r="Y2401" i="24" l="1"/>
  <c r="Z2401" i="24"/>
  <c r="G1285" i="24"/>
  <c r="H1285" i="24"/>
  <c r="M1285" i="24"/>
  <c r="Y2402" i="24" l="1"/>
  <c r="Z2402" i="24"/>
  <c r="G1286" i="24"/>
  <c r="H1286" i="24"/>
  <c r="M1286" i="24"/>
  <c r="Y2403" i="24" l="1"/>
  <c r="Z2403" i="24"/>
  <c r="G1287" i="24"/>
  <c r="H1287" i="24"/>
  <c r="M1287" i="24"/>
  <c r="Y2404" i="24" l="1"/>
  <c r="Z2404" i="24"/>
  <c r="G1288" i="24"/>
  <c r="H1288" i="24"/>
  <c r="M1288" i="24"/>
  <c r="Y2405" i="24" l="1"/>
  <c r="Z2405" i="24"/>
  <c r="G1289" i="24"/>
  <c r="H1289" i="24"/>
  <c r="M1289" i="24"/>
  <c r="Y2406" i="24" l="1"/>
  <c r="Z2406" i="24"/>
  <c r="G1290" i="24"/>
  <c r="H1290" i="24"/>
  <c r="M1290" i="24"/>
  <c r="Z2407" i="24" l="1"/>
  <c r="Y2407" i="24"/>
  <c r="H1291" i="24"/>
  <c r="G1291" i="24"/>
  <c r="M1291" i="24"/>
  <c r="Y2408" i="24" l="1"/>
  <c r="Z2408" i="24"/>
  <c r="G1292" i="24"/>
  <c r="H1292" i="24"/>
  <c r="M1292" i="24"/>
  <c r="Y2409" i="24" l="1"/>
  <c r="Z2409" i="24"/>
  <c r="G1293" i="24"/>
  <c r="H1293" i="24"/>
  <c r="M1293" i="24"/>
  <c r="Y2410" i="24" l="1"/>
  <c r="Z2410" i="24"/>
  <c r="G1294" i="24"/>
  <c r="H1294" i="24"/>
  <c r="M1294" i="24"/>
  <c r="Y2411" i="24" l="1"/>
  <c r="Z2411" i="24"/>
  <c r="G1295" i="24"/>
  <c r="H1295" i="24"/>
  <c r="M1295" i="24"/>
  <c r="Y2412" i="24" l="1"/>
  <c r="Z2412" i="24"/>
  <c r="G1296" i="24"/>
  <c r="H1296" i="24"/>
  <c r="M1296" i="24"/>
  <c r="Y2413" i="24" l="1"/>
  <c r="Z2413" i="24"/>
  <c r="G1297" i="24"/>
  <c r="H1297" i="24"/>
  <c r="M1297" i="24"/>
  <c r="Y2414" i="24" l="1"/>
  <c r="Z2414" i="24"/>
  <c r="G1298" i="24"/>
  <c r="H1298" i="24"/>
  <c r="M1298" i="24"/>
  <c r="Y2415" i="24" l="1"/>
  <c r="Z2415" i="24"/>
  <c r="G1299" i="24"/>
  <c r="H1299" i="24"/>
  <c r="M1299" i="24"/>
  <c r="Y2416" i="24" l="1"/>
  <c r="Z2416" i="24"/>
  <c r="G1300" i="24"/>
  <c r="H1300" i="24"/>
  <c r="M1300" i="24"/>
  <c r="Y2417" i="24" l="1"/>
  <c r="Z2417" i="24"/>
  <c r="H1301" i="24"/>
  <c r="G1301" i="24"/>
  <c r="M1301" i="24"/>
  <c r="Y2418" i="24" l="1"/>
  <c r="Z2418" i="24"/>
  <c r="G1302" i="24"/>
  <c r="H1302" i="24"/>
  <c r="M1302" i="24"/>
  <c r="Y2419" i="24" l="1"/>
  <c r="Z2419" i="24"/>
  <c r="G1303" i="24"/>
  <c r="H1303" i="24"/>
  <c r="M1303" i="24"/>
  <c r="Y2420" i="24" l="1"/>
  <c r="Z2420" i="24"/>
  <c r="G1304" i="24"/>
  <c r="H1304" i="24"/>
  <c r="M1304" i="24"/>
  <c r="Y2421" i="24" l="1"/>
  <c r="Z2421" i="24"/>
  <c r="G1305" i="24"/>
  <c r="H1305" i="24"/>
  <c r="M1305" i="24"/>
  <c r="Y2422" i="24" l="1"/>
  <c r="Z2422" i="24"/>
  <c r="G1306" i="24"/>
  <c r="H1306" i="24"/>
  <c r="M1306" i="24"/>
  <c r="Z2423" i="24" l="1"/>
  <c r="Y2423" i="24"/>
  <c r="H1307" i="24"/>
  <c r="G1307" i="24"/>
  <c r="M1307" i="24"/>
  <c r="Y2424" i="24" l="1"/>
  <c r="Z2424" i="24"/>
  <c r="G1308" i="24"/>
  <c r="H1308" i="24"/>
  <c r="M1308" i="24"/>
  <c r="Y2425" i="24" l="1"/>
  <c r="Z2425" i="24"/>
  <c r="G1309" i="24"/>
  <c r="H1309" i="24"/>
  <c r="M1309" i="24"/>
  <c r="Y2426" i="24" l="1"/>
  <c r="Z2426" i="24"/>
  <c r="G1310" i="24"/>
  <c r="H1310" i="24"/>
  <c r="M1310" i="24"/>
  <c r="Y2427" i="24" l="1"/>
  <c r="Z2427" i="24"/>
  <c r="G1311" i="24"/>
  <c r="H1311" i="24"/>
  <c r="M1311" i="24"/>
  <c r="Y2428" i="24" l="1"/>
  <c r="Z2428" i="24"/>
  <c r="G1312" i="24"/>
  <c r="H1312" i="24"/>
  <c r="M1312" i="24"/>
  <c r="Y2429" i="24" l="1"/>
  <c r="Z2429" i="24"/>
  <c r="G1313" i="24"/>
  <c r="H1313" i="24"/>
  <c r="M1313" i="24"/>
  <c r="Y2430" i="24" l="1"/>
  <c r="Z2430" i="24"/>
  <c r="G1314" i="24"/>
  <c r="H1314" i="24"/>
  <c r="M1314" i="24"/>
  <c r="Y2431" i="24" l="1"/>
  <c r="Z2431" i="24"/>
  <c r="G1315" i="24"/>
  <c r="H1315" i="24"/>
  <c r="M1315" i="24"/>
  <c r="Y2432" i="24" l="1"/>
  <c r="Z2432" i="24"/>
  <c r="G1316" i="24"/>
  <c r="H1316" i="24"/>
  <c r="M1316" i="24"/>
  <c r="Y2433" i="24" l="1"/>
  <c r="Z2433" i="24"/>
  <c r="H1317" i="24"/>
  <c r="G1317" i="24"/>
  <c r="M1317" i="24"/>
  <c r="Y2434" i="24" l="1"/>
  <c r="Z2434" i="24"/>
  <c r="G1318" i="24"/>
  <c r="H1318" i="24"/>
  <c r="M1318" i="24"/>
  <c r="Y2435" i="24" l="1"/>
  <c r="Z2435" i="24"/>
  <c r="G1319" i="24"/>
  <c r="H1319" i="24"/>
  <c r="M1319" i="24"/>
  <c r="Y2436" i="24" l="1"/>
  <c r="Z2436" i="24"/>
  <c r="G1320" i="24"/>
  <c r="H1320" i="24"/>
  <c r="M1320" i="24"/>
  <c r="Y2437" i="24" l="1"/>
  <c r="Z2437" i="24"/>
  <c r="G1321" i="24"/>
  <c r="H1321" i="24"/>
  <c r="M1321" i="24"/>
  <c r="Y2438" i="24" l="1"/>
  <c r="Z2438" i="24"/>
  <c r="G1322" i="24"/>
  <c r="H1322" i="24"/>
  <c r="M1322" i="24"/>
  <c r="Z2439" i="24" l="1"/>
  <c r="Y2439" i="24"/>
  <c r="H1323" i="24"/>
  <c r="G1323" i="24"/>
  <c r="M1323" i="24"/>
  <c r="Y2440" i="24" l="1"/>
  <c r="Z2440" i="24"/>
  <c r="G1324" i="24"/>
  <c r="H1324" i="24"/>
  <c r="M1324" i="24"/>
  <c r="Y2441" i="24" l="1"/>
  <c r="Z2441" i="24"/>
  <c r="G1325" i="24"/>
  <c r="H1325" i="24"/>
  <c r="M1325" i="24"/>
  <c r="Y2442" i="24" l="1"/>
  <c r="Z2442" i="24"/>
  <c r="G1326" i="24"/>
  <c r="H1326" i="24"/>
  <c r="M1326" i="24"/>
  <c r="Y2443" i="24" l="1"/>
  <c r="Z2443" i="24"/>
  <c r="G1327" i="24"/>
  <c r="H1327" i="24"/>
  <c r="M1327" i="24"/>
  <c r="Y2444" i="24" l="1"/>
  <c r="Z2444" i="24"/>
  <c r="G1328" i="24"/>
  <c r="H1328" i="24"/>
  <c r="M1328" i="24"/>
  <c r="Y2445" i="24" l="1"/>
  <c r="Z2445" i="24"/>
  <c r="G1329" i="24"/>
  <c r="H1329" i="24"/>
  <c r="M1329" i="24"/>
  <c r="Y2446" i="24" l="1"/>
  <c r="Z2446" i="24"/>
  <c r="G1330" i="24"/>
  <c r="H1330" i="24"/>
  <c r="M1330" i="24"/>
  <c r="Y2447" i="24" l="1"/>
  <c r="Z2447" i="24"/>
  <c r="G1331" i="24"/>
  <c r="H1331" i="24"/>
  <c r="M1331" i="24"/>
  <c r="Y2448" i="24" l="1"/>
  <c r="Z2448" i="24"/>
  <c r="G1332" i="24"/>
  <c r="H1332" i="24"/>
  <c r="M1332" i="24"/>
  <c r="Y2449" i="24" l="1"/>
  <c r="Z2449" i="24"/>
  <c r="G1333" i="24"/>
  <c r="H1333" i="24"/>
  <c r="M1333" i="24"/>
  <c r="Y2450" i="24" l="1"/>
  <c r="Z2450" i="24"/>
  <c r="G1334" i="24"/>
  <c r="H1334" i="24"/>
  <c r="M1334" i="24"/>
  <c r="Y2451" i="24" l="1"/>
  <c r="Z2451" i="24"/>
  <c r="G1335" i="24"/>
  <c r="H1335" i="24"/>
  <c r="M1335" i="24"/>
  <c r="Y2452" i="24" l="1"/>
  <c r="Z2452" i="24"/>
  <c r="G1336" i="24"/>
  <c r="H1336" i="24"/>
  <c r="M1336" i="24"/>
  <c r="Y2453" i="24" l="1"/>
  <c r="Z2453" i="24"/>
  <c r="G1337" i="24"/>
  <c r="H1337" i="24"/>
  <c r="M1337" i="24"/>
  <c r="Y2454" i="24" l="1"/>
  <c r="Z2454" i="24"/>
  <c r="G1338" i="24"/>
  <c r="H1338" i="24"/>
  <c r="M1338" i="24"/>
  <c r="Z2455" i="24" l="1"/>
  <c r="Y2455" i="24"/>
  <c r="H1339" i="24"/>
  <c r="G1339" i="24"/>
  <c r="M1339" i="24"/>
  <c r="Y2456" i="24" l="1"/>
  <c r="Z2456" i="24"/>
  <c r="G1340" i="24"/>
  <c r="H1340" i="24"/>
  <c r="M1340" i="24"/>
  <c r="Y2457" i="24" l="1"/>
  <c r="Z2457" i="24"/>
  <c r="G1341" i="24"/>
  <c r="H1341" i="24"/>
  <c r="M1341" i="24"/>
  <c r="Y2458" i="24" l="1"/>
  <c r="Z2458" i="24"/>
  <c r="G1342" i="24"/>
  <c r="H1342" i="24"/>
  <c r="M1342" i="24"/>
  <c r="Y2459" i="24" l="1"/>
  <c r="Z2459" i="24"/>
  <c r="G1343" i="24"/>
  <c r="H1343" i="24"/>
  <c r="M1343" i="24"/>
  <c r="Y2460" i="24" l="1"/>
  <c r="Z2460" i="24"/>
  <c r="G1344" i="24"/>
  <c r="H1344" i="24"/>
  <c r="M1344" i="24"/>
  <c r="Y2461" i="24" l="1"/>
  <c r="Z2461" i="24"/>
  <c r="G1345" i="24"/>
  <c r="H1345" i="24"/>
  <c r="M1345" i="24"/>
  <c r="Y2462" i="24" l="1"/>
  <c r="Z2462" i="24"/>
  <c r="G1346" i="24"/>
  <c r="H1346" i="24"/>
  <c r="M1346" i="24"/>
  <c r="Y2463" i="24" l="1"/>
  <c r="Z2463" i="24"/>
  <c r="G1347" i="24"/>
  <c r="H1347" i="24"/>
  <c r="M1347" i="24"/>
  <c r="Y2464" i="24" l="1"/>
  <c r="Z2464" i="24"/>
  <c r="G1348" i="24"/>
  <c r="H1348" i="24"/>
  <c r="M1348" i="24"/>
  <c r="Y2465" i="24" l="1"/>
  <c r="Z2465" i="24"/>
  <c r="G1349" i="24"/>
  <c r="H1349" i="24"/>
  <c r="M1349" i="24"/>
  <c r="Y2466" i="24" l="1"/>
  <c r="Z2466" i="24"/>
  <c r="G1350" i="24"/>
  <c r="H1350" i="24"/>
  <c r="M1350" i="24"/>
  <c r="Y2467" i="24" l="1"/>
  <c r="Z2467" i="24"/>
  <c r="G1351" i="24"/>
  <c r="H1351" i="24"/>
  <c r="M1351" i="24"/>
  <c r="Y2468" i="24" l="1"/>
  <c r="Z2468" i="24"/>
  <c r="G1352" i="24"/>
  <c r="H1352" i="24"/>
  <c r="M1352" i="24"/>
  <c r="Y2469" i="24" l="1"/>
  <c r="Z2469" i="24"/>
  <c r="G1353" i="24"/>
  <c r="H1353" i="24"/>
  <c r="M1353" i="24"/>
  <c r="Y2470" i="24" l="1"/>
  <c r="Z2470" i="24"/>
  <c r="M1354" i="24"/>
  <c r="G1354" i="24"/>
  <c r="H1354" i="24"/>
  <c r="Z2471" i="24" l="1"/>
  <c r="Y2471" i="24"/>
  <c r="H1355" i="24"/>
  <c r="G1355" i="24"/>
  <c r="M1355" i="24"/>
  <c r="Y2472" i="24" l="1"/>
  <c r="Z2472" i="24"/>
  <c r="G1356" i="24"/>
  <c r="H1356" i="24"/>
  <c r="M1356" i="24"/>
  <c r="Y2473" i="24" l="1"/>
  <c r="Z2473" i="24"/>
  <c r="G1357" i="24"/>
  <c r="H1357" i="24"/>
  <c r="M1357" i="24"/>
  <c r="Y2474" i="24" l="1"/>
  <c r="Z2474" i="24"/>
  <c r="G1358" i="24"/>
  <c r="H1358" i="24"/>
  <c r="M1358" i="24"/>
  <c r="Y2475" i="24" l="1"/>
  <c r="Z2475" i="24"/>
  <c r="G1359" i="24"/>
  <c r="H1359" i="24"/>
  <c r="M1359" i="24"/>
  <c r="Y2476" i="24" l="1"/>
  <c r="Z2476" i="24"/>
  <c r="G1360" i="24"/>
  <c r="H1360" i="24"/>
  <c r="M1360" i="24"/>
  <c r="Y2477" i="24" l="1"/>
  <c r="Z2477" i="24"/>
  <c r="M1361" i="24"/>
  <c r="G1361" i="24"/>
  <c r="H1361" i="24"/>
  <c r="Y2478" i="24" l="1"/>
  <c r="Z2478" i="24"/>
  <c r="G1362" i="24"/>
  <c r="H1362" i="24"/>
  <c r="M1362" i="24"/>
  <c r="Y2479" i="24" l="1"/>
  <c r="Z2479" i="24"/>
  <c r="G1363" i="24"/>
  <c r="H1363" i="24"/>
  <c r="M1363" i="24"/>
  <c r="Y2480" i="24" l="1"/>
  <c r="Z2480" i="24"/>
  <c r="G1364" i="24"/>
  <c r="H1364" i="24"/>
  <c r="M1364" i="24"/>
  <c r="Y2481" i="24" l="1"/>
  <c r="Z2481" i="24"/>
  <c r="G1365" i="24"/>
  <c r="H1365" i="24"/>
  <c r="M1365" i="24"/>
  <c r="Y2482" i="24" l="1"/>
  <c r="Z2482" i="24"/>
  <c r="G1366" i="24"/>
  <c r="H1366" i="24"/>
  <c r="M1366" i="24"/>
  <c r="Y2483" i="24" l="1"/>
  <c r="Z2483" i="24"/>
  <c r="G1367" i="24"/>
  <c r="H1367" i="24"/>
  <c r="M1367" i="24"/>
  <c r="Y2484" i="24" l="1"/>
  <c r="Z2484" i="24"/>
  <c r="G1368" i="24"/>
  <c r="H1368" i="24"/>
  <c r="M1368" i="24"/>
  <c r="Y2485" i="24" l="1"/>
  <c r="Z2485" i="24"/>
  <c r="G1369" i="24"/>
  <c r="H1369" i="24"/>
  <c r="M1369" i="24"/>
  <c r="Y2486" i="24" l="1"/>
  <c r="Z2486" i="24"/>
  <c r="G1370" i="24"/>
  <c r="H1370" i="24"/>
  <c r="M1370" i="24"/>
  <c r="Z2487" i="24" l="1"/>
  <c r="Y2487" i="24"/>
  <c r="H1371" i="24"/>
  <c r="G1371" i="24"/>
  <c r="M1371" i="24"/>
  <c r="Y2488" i="24" l="1"/>
  <c r="Z2488" i="24"/>
  <c r="G1372" i="24"/>
  <c r="H1372" i="24"/>
  <c r="M1372" i="24"/>
  <c r="Y2489" i="24" l="1"/>
  <c r="Z2489" i="24"/>
  <c r="G1373" i="24"/>
  <c r="H1373" i="24"/>
  <c r="M1373" i="24"/>
  <c r="Y2490" i="24" l="1"/>
  <c r="Z2490" i="24"/>
  <c r="G1374" i="24"/>
  <c r="H1374" i="24"/>
  <c r="M1374" i="24"/>
  <c r="Y2491" i="24" l="1"/>
  <c r="Z2491" i="24"/>
  <c r="H1375" i="24"/>
  <c r="G1375" i="24"/>
  <c r="M1375" i="24"/>
  <c r="Y2492" i="24" l="1"/>
  <c r="Z2492" i="24"/>
  <c r="G1376" i="24"/>
  <c r="H1376" i="24"/>
  <c r="M1376" i="24"/>
  <c r="Y2493" i="24" l="1"/>
  <c r="Z2493" i="24"/>
  <c r="G1377" i="24"/>
  <c r="H1377" i="24"/>
  <c r="M1377" i="24"/>
  <c r="Y2494" i="24" l="1"/>
  <c r="Z2494" i="24"/>
  <c r="G1378" i="24"/>
  <c r="H1378" i="24"/>
  <c r="M1378" i="24"/>
  <c r="Y2495" i="24" l="1"/>
  <c r="Z2495" i="24"/>
  <c r="G1379" i="24"/>
  <c r="H1379" i="24"/>
  <c r="M1379" i="24"/>
  <c r="Y2496" i="24" l="1"/>
  <c r="Z2496" i="24"/>
  <c r="G1380" i="24"/>
  <c r="H1380" i="24"/>
  <c r="M1380" i="24"/>
  <c r="Y2497" i="24" l="1"/>
  <c r="Z2497" i="24"/>
  <c r="G1381" i="24"/>
  <c r="H1381" i="24"/>
  <c r="M1381" i="24"/>
  <c r="Y2498" i="24" l="1"/>
  <c r="Z2498" i="24"/>
  <c r="G1382" i="24"/>
  <c r="M1382" i="24"/>
  <c r="H1382" i="24"/>
  <c r="Y2499" i="24" l="1"/>
  <c r="Z2499" i="24"/>
  <c r="G1383" i="24"/>
  <c r="H1383" i="24"/>
  <c r="M1383" i="24"/>
  <c r="Y2500" i="24" l="1"/>
  <c r="Z2500" i="24"/>
  <c r="G1384" i="24"/>
  <c r="H1384" i="24"/>
  <c r="M1384" i="24"/>
  <c r="Y2501" i="24" l="1"/>
  <c r="Z2501" i="24"/>
  <c r="G1385" i="24"/>
  <c r="H1385" i="24"/>
  <c r="M1385" i="24"/>
  <c r="Y2502" i="24" l="1"/>
  <c r="Z2502" i="24"/>
  <c r="G1386" i="24"/>
  <c r="H1386" i="24"/>
  <c r="M1386" i="24"/>
  <c r="Z2503" i="24" l="1"/>
  <c r="Y2503" i="24"/>
  <c r="H1387" i="24"/>
  <c r="G1387" i="24"/>
  <c r="M1387" i="24"/>
  <c r="Y2504" i="24" l="1"/>
  <c r="Z2504" i="24"/>
  <c r="G1388" i="24"/>
  <c r="M1388" i="24"/>
  <c r="H1388" i="24"/>
  <c r="Y2505" i="24" l="1"/>
  <c r="Z2505" i="24"/>
  <c r="G1389" i="24"/>
  <c r="H1389" i="24"/>
  <c r="M1389" i="24"/>
  <c r="Y2506" i="24" l="1"/>
  <c r="Z2506" i="24"/>
  <c r="G1390" i="24"/>
  <c r="H1390" i="24"/>
  <c r="M1390" i="24"/>
  <c r="Y2507" i="24" l="1"/>
  <c r="Z2507" i="24"/>
  <c r="H1391" i="24"/>
  <c r="G1391" i="24"/>
  <c r="M1391" i="24"/>
  <c r="Y2508" i="24" l="1"/>
  <c r="Z2508" i="24"/>
  <c r="G1392" i="24"/>
  <c r="H1392" i="24"/>
  <c r="M1392" i="24"/>
  <c r="Y2509" i="24" l="1"/>
  <c r="Z2509" i="24"/>
  <c r="G1393" i="24"/>
  <c r="H1393" i="24"/>
  <c r="M1393" i="24"/>
  <c r="Y2510" i="24" l="1"/>
  <c r="Z2510" i="24"/>
  <c r="G1394" i="24"/>
  <c r="H1394" i="24"/>
  <c r="M1394" i="24"/>
  <c r="Y2511" i="24" l="1"/>
  <c r="Z2511" i="24"/>
  <c r="G1395" i="24"/>
  <c r="H1395" i="24"/>
  <c r="M1395" i="24"/>
  <c r="Y2512" i="24" l="1"/>
  <c r="Z2512" i="24"/>
  <c r="G1396" i="24"/>
  <c r="H1396" i="24"/>
  <c r="M1396" i="24"/>
  <c r="Y2513" i="24" l="1"/>
  <c r="Z2513" i="24"/>
  <c r="G1397" i="24"/>
  <c r="H1397" i="24"/>
  <c r="M1397" i="24"/>
  <c r="Y2514" i="24" l="1"/>
  <c r="Z2514" i="24"/>
  <c r="G1398" i="24"/>
  <c r="H1398" i="24"/>
  <c r="M1398" i="24"/>
  <c r="Y2515" i="24" l="1"/>
  <c r="Z2515" i="24"/>
  <c r="G1399" i="24"/>
  <c r="H1399" i="24"/>
  <c r="M1399" i="24"/>
  <c r="Y2516" i="24" l="1"/>
  <c r="Z2516" i="24"/>
  <c r="G1400" i="24"/>
  <c r="H1400" i="24"/>
  <c r="M1400" i="24"/>
  <c r="Y2517" i="24" l="1"/>
  <c r="Z2517" i="24"/>
  <c r="G1401" i="24"/>
  <c r="H1401" i="24"/>
  <c r="M1401" i="24"/>
  <c r="Y2518" i="24" l="1"/>
  <c r="Z2518" i="24"/>
  <c r="G1402" i="24"/>
  <c r="H1402" i="24"/>
  <c r="M1402" i="24"/>
  <c r="Z2519" i="24" l="1"/>
  <c r="Y2519" i="24"/>
  <c r="H1403" i="24"/>
  <c r="G1403" i="24"/>
  <c r="M1403" i="24"/>
  <c r="Y2520" i="24" l="1"/>
  <c r="Z2520" i="24"/>
  <c r="G1404" i="24"/>
  <c r="H1404" i="24"/>
  <c r="M1404" i="24"/>
  <c r="Y2521" i="24" l="1"/>
  <c r="Z2521" i="24"/>
  <c r="G1405" i="24"/>
  <c r="H1405" i="24"/>
  <c r="M1405" i="24"/>
  <c r="Y2522" i="24" l="1"/>
  <c r="Z2522" i="24"/>
  <c r="G1406" i="24"/>
  <c r="H1406" i="24"/>
  <c r="M1406" i="24"/>
  <c r="Y2523" i="24" l="1"/>
  <c r="Z2523" i="24"/>
  <c r="G1407" i="24"/>
  <c r="H1407" i="24"/>
  <c r="M1407" i="24"/>
  <c r="Y2524" i="24" l="1"/>
  <c r="Z2524" i="24"/>
  <c r="G1408" i="24"/>
  <c r="H1408" i="24"/>
  <c r="M1408" i="24"/>
  <c r="Y2525" i="24" l="1"/>
  <c r="Z2525" i="24"/>
  <c r="G1409" i="24"/>
  <c r="H1409" i="24"/>
  <c r="M1409" i="24"/>
  <c r="Y2526" i="24" l="1"/>
  <c r="Z2526" i="24"/>
  <c r="G1410" i="24"/>
  <c r="H1410" i="24"/>
  <c r="M1410" i="24"/>
  <c r="Y2527" i="24" l="1"/>
  <c r="Z2527" i="24"/>
  <c r="G1411" i="24"/>
  <c r="H1411" i="24"/>
  <c r="M1411" i="24"/>
  <c r="Y2528" i="24" l="1"/>
  <c r="Z2528" i="24"/>
  <c r="G1412" i="24"/>
  <c r="H1412" i="24"/>
  <c r="M1412" i="24"/>
  <c r="Y2529" i="24" l="1"/>
  <c r="Z2529" i="24"/>
  <c r="G1413" i="24"/>
  <c r="H1413" i="24"/>
  <c r="M1413" i="24"/>
  <c r="Y2530" i="24" l="1"/>
  <c r="Z2530" i="24"/>
  <c r="G1414" i="24"/>
  <c r="H1414" i="24"/>
  <c r="M1414" i="24"/>
  <c r="Y2531" i="24" l="1"/>
  <c r="Z2531" i="24"/>
  <c r="G1415" i="24"/>
  <c r="H1415" i="24"/>
  <c r="M1415" i="24"/>
  <c r="Y2532" i="24" l="1"/>
  <c r="Z2532" i="24"/>
  <c r="G1416" i="24"/>
  <c r="H1416" i="24"/>
  <c r="M1416" i="24"/>
  <c r="Y2533" i="24" l="1"/>
  <c r="Z2533" i="24"/>
  <c r="G1417" i="24"/>
  <c r="H1417" i="24"/>
  <c r="M1417" i="24"/>
  <c r="Y2534" i="24" l="1"/>
  <c r="Z2534" i="24"/>
  <c r="G1418" i="24"/>
  <c r="H1418" i="24"/>
  <c r="M1418" i="24"/>
  <c r="Z2535" i="24" l="1"/>
  <c r="Y2535" i="24"/>
  <c r="H1419" i="24"/>
  <c r="G1419" i="24"/>
  <c r="M1419" i="24"/>
  <c r="Y2536" i="24" l="1"/>
  <c r="Z2536" i="24"/>
  <c r="G1420" i="24"/>
  <c r="M1420" i="24"/>
  <c r="H1420" i="24"/>
  <c r="Y2537" i="24" l="1"/>
  <c r="Z2537" i="24"/>
  <c r="G1421" i="24"/>
  <c r="H1421" i="24"/>
  <c r="M1421" i="24"/>
  <c r="Y2538" i="24" l="1"/>
  <c r="Z2538" i="24"/>
  <c r="G1422" i="24"/>
  <c r="H1422" i="24"/>
  <c r="M1422" i="24"/>
  <c r="Y2539" i="24" l="1"/>
  <c r="Z2539" i="24"/>
  <c r="G1423" i="24"/>
  <c r="H1423" i="24"/>
  <c r="M1423" i="24"/>
  <c r="Y2540" i="24" l="1"/>
  <c r="Z2540" i="24"/>
  <c r="G1424" i="24"/>
  <c r="H1424" i="24"/>
  <c r="M1424" i="24"/>
  <c r="Y2541" i="24" l="1"/>
  <c r="Z2541" i="24"/>
  <c r="G1425" i="24"/>
  <c r="H1425" i="24"/>
  <c r="M1425" i="24"/>
  <c r="Y2542" i="24" l="1"/>
  <c r="Z2542" i="24"/>
  <c r="G1426" i="24"/>
  <c r="H1426" i="24"/>
  <c r="M1426" i="24"/>
  <c r="Y2543" i="24" l="1"/>
  <c r="Z2543" i="24"/>
  <c r="M1427" i="24"/>
  <c r="G1427" i="24"/>
  <c r="H1427" i="24"/>
  <c r="Y2544" i="24" l="1"/>
  <c r="Z2544" i="24"/>
  <c r="G1428" i="24"/>
  <c r="H1428" i="24"/>
  <c r="M1428" i="24"/>
  <c r="Y2545" i="24" l="1"/>
  <c r="Z2545" i="24"/>
  <c r="G1429" i="24"/>
  <c r="H1429" i="24"/>
  <c r="M1429" i="24"/>
  <c r="Y2546" i="24" l="1"/>
  <c r="Z2546" i="24"/>
  <c r="G1430" i="24"/>
  <c r="H1430" i="24"/>
  <c r="M1430" i="24"/>
  <c r="Y2547" i="24" l="1"/>
  <c r="Z2547" i="24"/>
  <c r="G1431" i="24"/>
  <c r="H1431" i="24"/>
  <c r="M1431" i="24"/>
  <c r="Y2548" i="24" l="1"/>
  <c r="Z2548" i="24"/>
  <c r="G1432" i="24"/>
  <c r="H1432" i="24"/>
  <c r="M1432" i="24"/>
  <c r="Y2549" i="24" l="1"/>
  <c r="Z2549" i="24"/>
  <c r="G1433" i="24"/>
  <c r="H1433" i="24"/>
  <c r="M1433" i="24"/>
  <c r="Y2550" i="24" l="1"/>
  <c r="Z2550" i="24"/>
  <c r="G1434" i="24"/>
  <c r="H1434" i="24"/>
  <c r="M1434" i="24"/>
  <c r="Z2551" i="24" l="1"/>
  <c r="Y2551" i="24"/>
  <c r="H1435" i="24"/>
  <c r="G1435" i="24"/>
  <c r="M1435" i="24"/>
  <c r="Y2552" i="24" l="1"/>
  <c r="Z2552" i="24"/>
  <c r="G1436" i="24"/>
  <c r="H1436" i="24"/>
  <c r="M1436" i="24"/>
  <c r="Y2553" i="24" l="1"/>
  <c r="Z2553" i="24"/>
  <c r="G1437" i="24"/>
  <c r="H1437" i="24"/>
  <c r="M1437" i="24"/>
  <c r="Y2554" i="24" l="1"/>
  <c r="Z2554" i="24"/>
  <c r="G1438" i="24"/>
  <c r="H1438" i="24"/>
  <c r="M1438" i="24"/>
  <c r="Y2555" i="24" l="1"/>
  <c r="Z2555" i="24"/>
  <c r="G1439" i="24"/>
  <c r="H1439" i="24"/>
  <c r="M1439" i="24"/>
  <c r="Y2556" i="24" l="1"/>
  <c r="Z2556" i="24"/>
  <c r="G1440" i="24"/>
  <c r="H1440" i="24"/>
  <c r="M1440" i="24"/>
  <c r="Y2557" i="24" l="1"/>
  <c r="Z2557" i="24"/>
  <c r="G1441" i="24"/>
  <c r="H1441" i="24"/>
  <c r="M1441" i="24"/>
  <c r="Y2558" i="24" l="1"/>
  <c r="Z2558" i="24"/>
  <c r="G1442" i="24"/>
  <c r="H1442" i="24"/>
  <c r="M1442" i="24"/>
  <c r="Y2559" i="24" l="1"/>
  <c r="Z2559" i="24"/>
  <c r="G1443" i="24"/>
  <c r="H1443" i="24"/>
  <c r="M1443" i="24"/>
  <c r="Y2560" i="24" l="1"/>
  <c r="Z2560" i="24"/>
  <c r="G1444" i="24"/>
  <c r="H1444" i="24"/>
  <c r="M1444" i="24"/>
  <c r="Y2561" i="24" l="1"/>
  <c r="Z2561" i="24"/>
  <c r="G1445" i="24"/>
  <c r="H1445" i="24"/>
  <c r="M1445" i="24"/>
  <c r="Y2562" i="24" l="1"/>
  <c r="Z2562" i="24"/>
  <c r="G1446" i="24"/>
  <c r="H1446" i="24"/>
  <c r="M1446" i="24"/>
  <c r="Y2563" i="24" l="1"/>
  <c r="Z2563" i="24"/>
  <c r="G1447" i="24"/>
  <c r="H1447" i="24"/>
  <c r="M1447" i="24"/>
  <c r="Y2564" i="24" l="1"/>
  <c r="Z2564" i="24"/>
  <c r="G1448" i="24"/>
  <c r="H1448" i="24"/>
  <c r="M1448" i="24"/>
  <c r="Y2565" i="24" l="1"/>
  <c r="Z2565" i="24"/>
  <c r="G1449" i="24"/>
  <c r="H1449" i="24"/>
  <c r="M1449" i="24"/>
  <c r="Y2566" i="24" l="1"/>
  <c r="Z2566" i="24"/>
  <c r="G1450" i="24"/>
  <c r="H1450" i="24"/>
  <c r="M1450" i="24"/>
  <c r="Z2567" i="24" l="1"/>
  <c r="Y2567" i="24"/>
  <c r="H1451" i="24"/>
  <c r="G1451" i="24"/>
  <c r="M1451" i="24"/>
  <c r="Y2568" i="24" l="1"/>
  <c r="Z2568" i="24"/>
  <c r="G1452" i="24"/>
  <c r="H1452" i="24"/>
  <c r="M1452" i="24"/>
  <c r="Y2569" i="24" l="1"/>
  <c r="Z2569" i="24"/>
  <c r="G1453" i="24"/>
  <c r="H1453" i="24"/>
  <c r="M1453" i="24"/>
  <c r="Y2570" i="24" l="1"/>
  <c r="Z2570" i="24"/>
  <c r="G1454" i="24"/>
  <c r="H1454" i="24"/>
  <c r="M1454" i="24"/>
  <c r="Y2571" i="24" l="1"/>
  <c r="Z2571" i="24"/>
  <c r="G1455" i="24"/>
  <c r="H1455" i="24"/>
  <c r="M1455" i="24"/>
  <c r="Y2572" i="24" l="1"/>
  <c r="Z2572" i="24"/>
  <c r="G1456" i="24"/>
  <c r="H1456" i="24"/>
  <c r="M1456" i="24"/>
  <c r="Y2573" i="24" l="1"/>
  <c r="Z2573" i="24"/>
  <c r="G1457" i="24"/>
  <c r="H1457" i="24"/>
  <c r="M1457" i="24"/>
  <c r="Y2574" i="24" l="1"/>
  <c r="Z2574" i="24"/>
  <c r="G1458" i="24"/>
  <c r="H1458" i="24"/>
  <c r="M1458" i="24"/>
  <c r="Y2575" i="24" l="1"/>
  <c r="Z2575" i="24"/>
  <c r="G1459" i="24"/>
  <c r="H1459" i="24"/>
  <c r="M1459" i="24"/>
  <c r="Y2576" i="24" l="1"/>
  <c r="Z2576" i="24"/>
  <c r="G1460" i="24"/>
  <c r="H1460" i="24"/>
  <c r="M1460" i="24"/>
  <c r="Y2577" i="24" l="1"/>
  <c r="Z2577" i="24"/>
  <c r="G1461" i="24"/>
  <c r="H1461" i="24"/>
  <c r="M1461" i="24"/>
  <c r="Y2578" i="24" l="1"/>
  <c r="Z2578" i="24"/>
  <c r="G1462" i="24"/>
  <c r="H1462" i="24"/>
  <c r="M1462" i="24"/>
  <c r="Y2579" i="24" l="1"/>
  <c r="Z2579" i="24"/>
  <c r="G1463" i="24"/>
  <c r="H1463" i="24"/>
  <c r="M1463" i="24"/>
  <c r="Y2580" i="24" l="1"/>
  <c r="Z2580" i="24"/>
  <c r="G1464" i="24"/>
  <c r="H1464" i="24"/>
  <c r="M1464" i="24"/>
  <c r="Y2581" i="24" l="1"/>
  <c r="Z2581" i="24"/>
  <c r="G1465" i="24"/>
  <c r="H1465" i="24"/>
  <c r="M1465" i="24"/>
  <c r="Y2582" i="24" l="1"/>
  <c r="Z2582" i="24"/>
  <c r="G1466" i="24"/>
  <c r="H1466" i="24"/>
  <c r="M1466" i="24"/>
  <c r="Z2583" i="24" l="1"/>
  <c r="Y2583" i="24"/>
  <c r="H1467" i="24"/>
  <c r="G1467" i="24"/>
  <c r="M1467" i="24"/>
  <c r="Y2584" i="24" l="1"/>
  <c r="Z2584" i="24"/>
  <c r="G1468" i="24"/>
  <c r="H1468" i="24"/>
  <c r="M1468" i="24"/>
  <c r="Y2585" i="24" l="1"/>
  <c r="Z2585" i="24"/>
  <c r="M1469" i="24"/>
  <c r="G1469" i="24"/>
  <c r="H1469" i="24"/>
  <c r="Y2586" i="24" l="1"/>
  <c r="Z2586" i="24"/>
  <c r="G1470" i="24"/>
  <c r="H1470" i="24"/>
  <c r="M1470" i="24"/>
  <c r="Y2587" i="24" l="1"/>
  <c r="Z2587" i="24"/>
  <c r="G1471" i="24"/>
  <c r="H1471" i="24"/>
  <c r="M1471" i="24"/>
  <c r="Y2588" i="24" l="1"/>
  <c r="Z2588" i="24"/>
  <c r="G1472" i="24"/>
  <c r="H1472" i="24"/>
  <c r="M1472" i="24"/>
  <c r="Y2589" i="24" l="1"/>
  <c r="Z2589" i="24"/>
  <c r="G1473" i="24"/>
  <c r="H1473" i="24"/>
  <c r="M1473" i="24"/>
  <c r="Y2590" i="24" l="1"/>
  <c r="Z2590" i="24"/>
  <c r="G1474" i="24"/>
  <c r="H1474" i="24"/>
  <c r="M1474" i="24"/>
  <c r="Y2591" i="24" l="1"/>
  <c r="Z2591" i="24"/>
  <c r="G1475" i="24"/>
  <c r="H1475" i="24"/>
  <c r="M1475" i="24"/>
  <c r="Y2592" i="24" l="1"/>
  <c r="Z2592" i="24"/>
  <c r="G1476" i="24"/>
  <c r="H1476" i="24"/>
  <c r="M1476" i="24"/>
  <c r="Y2593" i="24" l="1"/>
  <c r="Z2593" i="24"/>
  <c r="G1477" i="24"/>
  <c r="H1477" i="24"/>
  <c r="M1477" i="24"/>
  <c r="Y2594" i="24" l="1"/>
  <c r="Z2594" i="24"/>
  <c r="G1478" i="24"/>
  <c r="M1478" i="24"/>
  <c r="H1478" i="24"/>
  <c r="Y2595" i="24" l="1"/>
  <c r="Z2595" i="24"/>
  <c r="G1479" i="24"/>
  <c r="H1479" i="24"/>
  <c r="M1479" i="24"/>
  <c r="Y2596" i="24" l="1"/>
  <c r="Z2596" i="24"/>
  <c r="G1480" i="24"/>
  <c r="H1480" i="24"/>
  <c r="M1480" i="24"/>
  <c r="Y2597" i="24" l="1"/>
  <c r="Z2597" i="24"/>
  <c r="G1481" i="24"/>
  <c r="H1481" i="24"/>
  <c r="M1481" i="24"/>
  <c r="Y2598" i="24" l="1"/>
  <c r="Z2598" i="24"/>
  <c r="G1482" i="24"/>
  <c r="H1482" i="24"/>
  <c r="M1482" i="24"/>
  <c r="Z2599" i="24" l="1"/>
  <c r="Y2599" i="24"/>
  <c r="H1483" i="24"/>
  <c r="G1483" i="24"/>
  <c r="M1483" i="24"/>
  <c r="Y2600" i="24" l="1"/>
  <c r="Z2600" i="24"/>
  <c r="G1484" i="24"/>
  <c r="H1484" i="24"/>
  <c r="M1484" i="24"/>
  <c r="Y2601" i="24" l="1"/>
  <c r="Z2601" i="24"/>
  <c r="G1485" i="24"/>
  <c r="H1485" i="24"/>
  <c r="M1485" i="24"/>
  <c r="Y2602" i="24" l="1"/>
  <c r="Z2602" i="24"/>
  <c r="G1486" i="24"/>
  <c r="H1486" i="24"/>
  <c r="M1486" i="24"/>
  <c r="Y2603" i="24" l="1"/>
  <c r="Z2603" i="24"/>
  <c r="G1487" i="24"/>
  <c r="H1487" i="24"/>
  <c r="M1487" i="24"/>
  <c r="Y2604" i="24" l="1"/>
  <c r="Z2604" i="24"/>
  <c r="G1488" i="24"/>
  <c r="H1488" i="24"/>
  <c r="M1488" i="24"/>
  <c r="Y2605" i="24" l="1"/>
  <c r="Z2605" i="24"/>
  <c r="G1489" i="24"/>
  <c r="H1489" i="24"/>
  <c r="M1489" i="24"/>
  <c r="Y2606" i="24" l="1"/>
  <c r="Z2606" i="24"/>
  <c r="G1490" i="24"/>
  <c r="H1490" i="24"/>
  <c r="M1490" i="24"/>
  <c r="Y2607" i="24" l="1"/>
  <c r="Z2607" i="24"/>
  <c r="G1491" i="24"/>
  <c r="H1491" i="24"/>
  <c r="M1491" i="24"/>
  <c r="Y2608" i="24" l="1"/>
  <c r="Z2608" i="24"/>
  <c r="G1492" i="24"/>
  <c r="H1492" i="24"/>
  <c r="M1492" i="24"/>
  <c r="Y2609" i="24" l="1"/>
  <c r="Z2609" i="24"/>
  <c r="G1493" i="24"/>
  <c r="H1493" i="24"/>
  <c r="M1493" i="24"/>
  <c r="Y2610" i="24" l="1"/>
  <c r="Z2610" i="24"/>
  <c r="G1494" i="24"/>
  <c r="H1494" i="24"/>
  <c r="M1494" i="24"/>
  <c r="Y2611" i="24" l="1"/>
  <c r="Z2611" i="24"/>
  <c r="G1495" i="24"/>
  <c r="H1495" i="24"/>
  <c r="M1495" i="24"/>
  <c r="Y2612" i="24" l="1"/>
  <c r="Z2612" i="24"/>
  <c r="G1496" i="24"/>
  <c r="H1496" i="24"/>
  <c r="M1496" i="24"/>
  <c r="Y2613" i="24" l="1"/>
  <c r="Z2613" i="24"/>
  <c r="G1497" i="24"/>
  <c r="H1497" i="24"/>
  <c r="M1497" i="24"/>
  <c r="Y2614" i="24" l="1"/>
  <c r="Z2614" i="24"/>
  <c r="G1498" i="24"/>
  <c r="H1498" i="24"/>
  <c r="M1498" i="24"/>
  <c r="Z2615" i="24" l="1"/>
  <c r="Y2615" i="24"/>
  <c r="H1499" i="24"/>
  <c r="G1499" i="24"/>
  <c r="M1499" i="24"/>
  <c r="Y2616" i="24" l="1"/>
  <c r="Z2616" i="24"/>
  <c r="G1500" i="24"/>
  <c r="H1500" i="24"/>
  <c r="M1500" i="24"/>
  <c r="Y2617" i="24" l="1"/>
  <c r="Z2617" i="24"/>
  <c r="G1501" i="24"/>
  <c r="H1501" i="24"/>
  <c r="M1501" i="24"/>
  <c r="Y2618" i="24" l="1"/>
  <c r="Z2618" i="24"/>
  <c r="G1502" i="24"/>
  <c r="H1502" i="24"/>
  <c r="M1502" i="24"/>
  <c r="Y2619" i="24" l="1"/>
  <c r="Z2619" i="24"/>
  <c r="H1503" i="24"/>
  <c r="G1503" i="24"/>
  <c r="M1503" i="24"/>
  <c r="Y2620" i="24" l="1"/>
  <c r="Z2620" i="24"/>
  <c r="G1504" i="24"/>
  <c r="H1504" i="24"/>
  <c r="M1504" i="24"/>
  <c r="Y2621" i="24" l="1"/>
  <c r="Z2621" i="24"/>
  <c r="G1505" i="24"/>
  <c r="H1505" i="24"/>
  <c r="M1505" i="24"/>
  <c r="Y2622" i="24" l="1"/>
  <c r="Z2622" i="24"/>
  <c r="G1506" i="24"/>
  <c r="H1506" i="24"/>
  <c r="M1506" i="24"/>
  <c r="Y2623" i="24" l="1"/>
  <c r="Z2623" i="24"/>
  <c r="G1507" i="24"/>
  <c r="H1507" i="24"/>
  <c r="M1507" i="24"/>
  <c r="Y2624" i="24" l="1"/>
  <c r="Z2624" i="24"/>
  <c r="G1508" i="24"/>
  <c r="H1508" i="24"/>
  <c r="M1508" i="24"/>
  <c r="Y2625" i="24" l="1"/>
  <c r="Z2625" i="24"/>
  <c r="G1509" i="24"/>
  <c r="H1509" i="24"/>
  <c r="M1509" i="24"/>
  <c r="Y2626" i="24" l="1"/>
  <c r="Z2626" i="24"/>
  <c r="G1510" i="24"/>
  <c r="H1510" i="24"/>
  <c r="M1510" i="24"/>
  <c r="Y2627" i="24" l="1"/>
  <c r="Z2627" i="24"/>
  <c r="G1511" i="24"/>
  <c r="H1511" i="24"/>
  <c r="M1511" i="24"/>
  <c r="Y2628" i="24" l="1"/>
  <c r="Z2628" i="24"/>
  <c r="G1512" i="24"/>
  <c r="H1512" i="24"/>
  <c r="M1512" i="24"/>
  <c r="Y2629" i="24" l="1"/>
  <c r="Z2629" i="24"/>
  <c r="G1513" i="24"/>
  <c r="H1513" i="24"/>
  <c r="M1513" i="24"/>
  <c r="Y2630" i="24" l="1"/>
  <c r="Z2630" i="24"/>
  <c r="G1514" i="24"/>
  <c r="H1514" i="24"/>
  <c r="M1514" i="24"/>
  <c r="Z2631" i="24" l="1"/>
  <c r="Y2631" i="24"/>
  <c r="H1515" i="24"/>
  <c r="G1515" i="24"/>
  <c r="M1515" i="24"/>
  <c r="Y2632" i="24" l="1"/>
  <c r="Z2632" i="24"/>
  <c r="G1516" i="24"/>
  <c r="H1516" i="24"/>
  <c r="M1516" i="24"/>
  <c r="Y2633" i="24" l="1"/>
  <c r="Z2633" i="24"/>
  <c r="G1517" i="24"/>
  <c r="H1517" i="24"/>
  <c r="M1517" i="24"/>
  <c r="Y2634" i="24" l="1"/>
  <c r="Z2634" i="24"/>
  <c r="G1518" i="24"/>
  <c r="H1518" i="24"/>
  <c r="M1518" i="24"/>
  <c r="Y2635" i="24" l="1"/>
  <c r="Z2635" i="24"/>
  <c r="G1519" i="24"/>
  <c r="H1519" i="24"/>
  <c r="M1519" i="24"/>
  <c r="Y2636" i="24" l="1"/>
  <c r="Z2636" i="24"/>
  <c r="G1520" i="24"/>
  <c r="H1520" i="24"/>
  <c r="M1520" i="24"/>
  <c r="Y2637" i="24" l="1"/>
  <c r="Z2637" i="24"/>
  <c r="G1521" i="24"/>
  <c r="H1521" i="24"/>
  <c r="M1521" i="24"/>
  <c r="Y2638" i="24" l="1"/>
  <c r="Z2638" i="24"/>
  <c r="G1522" i="24"/>
  <c r="H1522" i="24"/>
  <c r="M1522" i="24"/>
  <c r="Y2639" i="24" l="1"/>
  <c r="Z2639" i="24"/>
  <c r="G1523" i="24"/>
  <c r="H1523" i="24"/>
  <c r="M1523" i="24"/>
  <c r="Y2640" i="24" l="1"/>
  <c r="Z2640" i="24"/>
  <c r="G1524" i="24"/>
  <c r="H1524" i="24"/>
  <c r="M1524" i="24"/>
  <c r="Y2641" i="24" l="1"/>
  <c r="Z2641" i="24"/>
  <c r="M1525" i="24"/>
  <c r="G1525" i="24"/>
  <c r="H1525" i="24"/>
  <c r="Y2642" i="24" l="1"/>
  <c r="Z2642" i="24"/>
  <c r="G1526" i="24"/>
  <c r="H1526" i="24"/>
  <c r="M1526" i="24"/>
  <c r="Y2643" i="24" l="1"/>
  <c r="Z2643" i="24"/>
  <c r="G1527" i="24"/>
  <c r="H1527" i="24"/>
  <c r="M1527" i="24"/>
  <c r="Y2644" i="24" l="1"/>
  <c r="Z2644" i="24"/>
  <c r="G1528" i="24"/>
  <c r="H1528" i="24"/>
  <c r="M1528" i="24"/>
  <c r="Y2645" i="24" l="1"/>
  <c r="Z2645" i="24"/>
  <c r="G1529" i="24"/>
  <c r="H1529" i="24"/>
  <c r="M1529" i="24"/>
  <c r="Y2646" i="24" l="1"/>
  <c r="Z2646" i="24"/>
  <c r="G1530" i="24"/>
  <c r="H1530" i="24"/>
  <c r="M1530" i="24"/>
  <c r="Z2647" i="24" l="1"/>
  <c r="Y2647" i="24"/>
  <c r="H1531" i="24"/>
  <c r="G1531" i="24"/>
  <c r="M1531" i="24"/>
  <c r="Y2648" i="24" l="1"/>
  <c r="Z2648" i="24"/>
  <c r="G1532" i="24"/>
  <c r="H1532" i="24"/>
  <c r="M1532" i="24"/>
  <c r="Y2649" i="24" l="1"/>
  <c r="Z2649" i="24"/>
  <c r="G1533" i="24"/>
  <c r="H1533" i="24"/>
  <c r="M1533" i="24"/>
  <c r="Y2650" i="24" l="1"/>
  <c r="Z2650" i="24"/>
  <c r="G1534" i="24"/>
  <c r="H1534" i="24"/>
  <c r="M1534" i="24"/>
  <c r="Y2651" i="24" l="1"/>
  <c r="Z2651" i="24"/>
  <c r="G1535" i="24"/>
  <c r="H1535" i="24"/>
  <c r="M1535" i="24"/>
  <c r="Y2652" i="24" l="1"/>
  <c r="Z2652" i="24"/>
  <c r="G1536" i="24"/>
  <c r="H1536" i="24"/>
  <c r="M1536" i="24"/>
  <c r="Y2653" i="24" l="1"/>
  <c r="Z2653" i="24"/>
  <c r="G1537" i="24"/>
  <c r="H1537" i="24"/>
  <c r="M1537" i="24"/>
  <c r="Y2654" i="24" l="1"/>
  <c r="Z2654" i="24"/>
  <c r="G1538" i="24"/>
  <c r="H1538" i="24"/>
  <c r="M1538" i="24"/>
  <c r="Y2655" i="24" l="1"/>
  <c r="Z2655" i="24"/>
  <c r="G1539" i="24"/>
  <c r="H1539" i="24"/>
  <c r="M1539" i="24"/>
  <c r="Y2656" i="24" l="1"/>
  <c r="Z2656" i="24"/>
  <c r="G1540" i="24"/>
  <c r="H1540" i="24"/>
  <c r="M1540" i="24"/>
  <c r="Y2657" i="24" l="1"/>
  <c r="Z2657" i="24"/>
  <c r="G1541" i="24"/>
  <c r="H1541" i="24"/>
  <c r="M1541" i="24"/>
  <c r="Y2658" i="24" l="1"/>
  <c r="Z2658" i="24"/>
  <c r="G1542" i="24"/>
  <c r="M1542" i="24"/>
  <c r="H1542" i="24"/>
  <c r="Y2659" i="24" l="1"/>
  <c r="Z2659" i="24"/>
  <c r="G1543" i="24"/>
  <c r="H1543" i="24"/>
  <c r="M1543" i="24"/>
  <c r="Y2660" i="24" l="1"/>
  <c r="Z2660" i="24"/>
  <c r="G1544" i="24"/>
  <c r="H1544" i="24"/>
  <c r="M1544" i="24"/>
  <c r="Y2661" i="24" l="1"/>
  <c r="Z2661" i="24"/>
  <c r="G1545" i="24"/>
  <c r="H1545" i="24"/>
  <c r="M1545" i="24"/>
  <c r="Y2662" i="24" l="1"/>
  <c r="Z2662" i="24"/>
  <c r="G1546" i="24"/>
  <c r="H1546" i="24"/>
  <c r="M1546" i="24"/>
  <c r="Z2663" i="24" l="1"/>
  <c r="Y2663" i="24"/>
  <c r="H1547" i="24"/>
  <c r="G1547" i="24"/>
  <c r="M1547" i="24"/>
  <c r="Y2664" i="24" l="1"/>
  <c r="Z2664" i="24"/>
  <c r="G1548" i="24"/>
  <c r="H1548" i="24"/>
  <c r="M1548" i="24"/>
  <c r="Y2665" i="24" l="1"/>
  <c r="Z2665" i="24"/>
  <c r="G1549" i="24"/>
  <c r="H1549" i="24"/>
  <c r="M1549" i="24"/>
  <c r="Y2666" i="24" l="1"/>
  <c r="Z2666" i="24"/>
  <c r="G1550" i="24"/>
  <c r="H1550" i="24"/>
  <c r="M1550" i="24"/>
  <c r="Y2667" i="24" l="1"/>
  <c r="Z2667" i="24"/>
  <c r="G1551" i="24"/>
  <c r="H1551" i="24"/>
  <c r="M1551" i="24"/>
  <c r="Y2668" i="24" l="1"/>
  <c r="Z2668" i="24"/>
  <c r="G1552" i="24"/>
  <c r="H1552" i="24"/>
  <c r="M1552" i="24"/>
  <c r="Y2669" i="24" l="1"/>
  <c r="Z2669" i="24"/>
  <c r="G1553" i="24"/>
  <c r="H1553" i="24"/>
  <c r="M1553" i="24"/>
  <c r="Y2670" i="24" l="1"/>
  <c r="Z2670" i="24"/>
  <c r="G1554" i="24"/>
  <c r="H1554" i="24"/>
  <c r="M1554" i="24"/>
  <c r="Y2671" i="24" l="1"/>
  <c r="Z2671" i="24"/>
  <c r="G1555" i="24"/>
  <c r="H1555" i="24"/>
  <c r="M1555" i="24"/>
  <c r="Y2672" i="24" l="1"/>
  <c r="Z2672" i="24"/>
  <c r="G1556" i="24"/>
  <c r="H1556" i="24"/>
  <c r="M1556" i="24"/>
  <c r="Y2673" i="24" l="1"/>
  <c r="Z2673" i="24"/>
  <c r="H1557" i="24"/>
  <c r="G1557" i="24"/>
  <c r="M1557" i="24"/>
  <c r="Y2674" i="24" l="1"/>
  <c r="Z2674" i="24"/>
  <c r="G1558" i="24"/>
  <c r="H1558" i="24"/>
  <c r="M1558" i="24"/>
  <c r="Y2675" i="24" l="1"/>
  <c r="Z2675" i="24"/>
  <c r="G1559" i="24"/>
  <c r="H1559" i="24"/>
  <c r="M1559" i="24"/>
  <c r="Y2676" i="24" l="1"/>
  <c r="Z2676" i="24"/>
  <c r="G1560" i="24"/>
  <c r="H1560" i="24"/>
  <c r="M1560" i="24"/>
  <c r="Y2677" i="24" l="1"/>
  <c r="Z2677" i="24"/>
  <c r="G1561" i="24"/>
  <c r="H1561" i="24"/>
  <c r="M1561" i="24"/>
  <c r="Y2678" i="24" l="1"/>
  <c r="Z2678" i="24"/>
  <c r="G1562" i="24"/>
  <c r="H1562" i="24"/>
  <c r="M1562" i="24"/>
  <c r="Z2679" i="24" l="1"/>
  <c r="Y2679" i="24"/>
  <c r="H1563" i="24"/>
  <c r="G1563" i="24"/>
  <c r="M1563" i="24"/>
  <c r="Y2680" i="24" l="1"/>
  <c r="Z2680" i="24"/>
  <c r="G1564" i="24"/>
  <c r="H1564" i="24"/>
  <c r="M1564" i="24"/>
  <c r="Y2681" i="24" l="1"/>
  <c r="Z2681" i="24"/>
  <c r="G1565" i="24"/>
  <c r="H1565" i="24"/>
  <c r="M1565" i="24"/>
  <c r="Y2682" i="24" l="1"/>
  <c r="Z2682" i="24"/>
  <c r="G1566" i="24"/>
  <c r="H1566" i="24"/>
  <c r="M1566" i="24"/>
  <c r="Y2683" i="24" l="1"/>
  <c r="Z2683" i="24"/>
  <c r="G1567" i="24"/>
  <c r="H1567" i="24"/>
  <c r="M1567" i="24"/>
  <c r="Y2684" i="24" l="1"/>
  <c r="Z2684" i="24"/>
  <c r="G1568" i="24"/>
  <c r="H1568" i="24"/>
  <c r="M1568" i="24"/>
  <c r="Y2685" i="24" l="1"/>
  <c r="Z2685" i="24"/>
  <c r="G1569" i="24"/>
  <c r="H1569" i="24"/>
  <c r="M1569" i="24"/>
  <c r="Y2686" i="24" l="1"/>
  <c r="Z2686" i="24"/>
  <c r="G1570" i="24"/>
  <c r="H1570" i="24"/>
  <c r="M1570" i="24"/>
  <c r="Y2687" i="24" l="1"/>
  <c r="Z2687" i="24"/>
  <c r="G1571" i="24"/>
  <c r="H1571" i="24"/>
  <c r="M1571" i="24"/>
  <c r="Y2688" i="24" l="1"/>
  <c r="Z2688" i="24"/>
  <c r="G1572" i="24"/>
  <c r="H1572" i="24"/>
  <c r="M1572" i="24"/>
  <c r="Y2689" i="24" l="1"/>
  <c r="Z2689" i="24"/>
  <c r="H1573" i="24"/>
  <c r="G1573" i="24"/>
  <c r="M1573" i="24"/>
  <c r="Y2690" i="24" l="1"/>
  <c r="Z2690" i="24"/>
  <c r="G1574" i="24"/>
  <c r="H1574" i="24"/>
  <c r="M1574" i="24"/>
  <c r="Y2691" i="24" l="1"/>
  <c r="Z2691" i="24"/>
  <c r="G1575" i="24"/>
  <c r="H1575" i="24"/>
  <c r="M1575" i="24"/>
  <c r="Y2692" i="24" l="1"/>
  <c r="Z2692" i="24"/>
  <c r="M1576" i="24"/>
  <c r="G1576" i="24"/>
  <c r="H1576" i="24"/>
  <c r="Y2693" i="24" l="1"/>
  <c r="Z2693" i="24"/>
  <c r="G1577" i="24"/>
  <c r="H1577" i="24"/>
  <c r="M1577" i="24"/>
  <c r="Y2694" i="24" l="1"/>
  <c r="Z2694" i="24"/>
  <c r="G1578" i="24"/>
  <c r="H1578" i="24"/>
  <c r="M1578" i="24"/>
  <c r="Z2695" i="24" l="1"/>
  <c r="Y2695" i="24"/>
  <c r="H1579" i="24"/>
  <c r="G1579" i="24"/>
  <c r="M1579" i="24"/>
  <c r="Y2696" i="24" l="1"/>
  <c r="Z2696" i="24"/>
  <c r="G1580" i="24"/>
  <c r="H1580" i="24"/>
  <c r="M1580" i="24"/>
  <c r="Y2697" i="24" l="1"/>
  <c r="Z2697" i="24"/>
  <c r="M1581" i="24"/>
  <c r="G1581" i="24"/>
  <c r="H1581" i="24"/>
  <c r="Y2698" i="24" l="1"/>
  <c r="Z2698" i="24"/>
  <c r="G1582" i="24"/>
  <c r="H1582" i="24"/>
  <c r="M1582" i="24"/>
  <c r="Y2699" i="24" l="1"/>
  <c r="Z2699" i="24"/>
  <c r="G1583" i="24"/>
  <c r="H1583" i="24"/>
  <c r="M1583" i="24"/>
  <c r="Y2700" i="24" l="1"/>
  <c r="Z2700" i="24"/>
  <c r="G1584" i="24"/>
  <c r="H1584" i="24"/>
  <c r="M1584" i="24"/>
  <c r="Y2701" i="24" l="1"/>
  <c r="Z2701" i="24"/>
  <c r="G1585" i="24"/>
  <c r="H1585" i="24"/>
  <c r="M1585" i="24"/>
  <c r="Y2702" i="24" l="1"/>
  <c r="Z2702" i="24"/>
  <c r="G1586" i="24"/>
  <c r="H1586" i="24"/>
  <c r="M1586" i="24"/>
  <c r="Y2703" i="24" l="1"/>
  <c r="Z2703" i="24"/>
  <c r="G1587" i="24"/>
  <c r="H1587" i="24"/>
  <c r="M1587" i="24"/>
  <c r="Y2704" i="24" l="1"/>
  <c r="Z2704" i="24"/>
  <c r="G1588" i="24"/>
  <c r="H1588" i="24"/>
  <c r="M1588" i="24"/>
  <c r="Y2705" i="24" l="1"/>
  <c r="Z2705" i="24"/>
  <c r="G1589" i="24"/>
  <c r="H1589" i="24"/>
  <c r="M1589" i="24"/>
  <c r="Y2706" i="24" l="1"/>
  <c r="Z2706" i="24"/>
  <c r="G1590" i="24"/>
  <c r="H1590" i="24"/>
  <c r="M1590" i="24"/>
  <c r="Y2707" i="24" l="1"/>
  <c r="Z2707" i="24"/>
  <c r="G1591" i="24"/>
  <c r="H1591" i="24"/>
  <c r="M1591" i="24"/>
  <c r="Y2708" i="24" l="1"/>
  <c r="Z2708" i="24"/>
  <c r="G1592" i="24"/>
  <c r="H1592" i="24"/>
  <c r="M1592" i="24"/>
  <c r="Y2709" i="24" l="1"/>
  <c r="Z2709" i="24"/>
  <c r="M1593" i="24"/>
  <c r="G1593" i="24"/>
  <c r="H1593" i="24"/>
  <c r="Y2710" i="24" l="1"/>
  <c r="Z2710" i="24"/>
  <c r="G1594" i="24"/>
  <c r="H1594" i="24"/>
  <c r="M1594" i="24"/>
  <c r="Y2711" i="24" l="1"/>
  <c r="Z2711" i="24"/>
  <c r="H1595" i="24"/>
  <c r="G1595" i="24"/>
  <c r="M1595" i="24"/>
  <c r="Y2712" i="24" l="1"/>
  <c r="Z2712" i="24"/>
  <c r="G1596" i="24"/>
  <c r="H1596" i="24"/>
  <c r="M1596" i="24"/>
  <c r="Y2713" i="24" l="1"/>
  <c r="Z2713" i="24"/>
  <c r="G1597" i="24"/>
  <c r="H1597" i="24"/>
  <c r="M1597" i="24"/>
  <c r="Y2714" i="24" l="1"/>
  <c r="Z2714" i="24"/>
  <c r="G1598" i="24"/>
  <c r="H1598" i="24"/>
  <c r="M1598" i="24"/>
  <c r="Y2715" i="24" l="1"/>
  <c r="Z2715" i="24"/>
  <c r="G1599" i="24"/>
  <c r="H1599" i="24"/>
  <c r="M1599" i="24"/>
  <c r="Y2716" i="24" l="1"/>
  <c r="Z2716" i="24"/>
  <c r="G1600" i="24"/>
  <c r="H1600" i="24"/>
  <c r="M1600" i="24"/>
  <c r="Y2717" i="24" l="1"/>
  <c r="Z2717" i="24"/>
  <c r="G1601" i="24"/>
  <c r="H1601" i="24"/>
  <c r="M1601" i="24"/>
  <c r="Y2718" i="24" l="1"/>
  <c r="Z2718" i="24"/>
  <c r="G1602" i="24"/>
  <c r="H1602" i="24"/>
  <c r="M1602" i="24"/>
  <c r="Z2719" i="24" l="1"/>
  <c r="Y2719" i="24"/>
  <c r="G1603" i="24"/>
  <c r="H1603" i="24"/>
  <c r="M1603" i="24"/>
  <c r="Y2720" i="24" l="1"/>
  <c r="Z2720" i="24"/>
  <c r="G1604" i="24"/>
  <c r="H1604" i="24"/>
  <c r="M1604" i="24"/>
  <c r="Y2721" i="24" l="1"/>
  <c r="Z2721" i="24"/>
  <c r="G1605" i="24"/>
  <c r="H1605" i="24"/>
  <c r="M1605" i="24"/>
  <c r="Z2722" i="24" l="1"/>
  <c r="Y2722" i="24"/>
  <c r="G1606" i="24"/>
  <c r="H1606" i="24"/>
  <c r="M1606" i="24"/>
  <c r="Y2723" i="24" l="1"/>
  <c r="Z2723" i="24"/>
  <c r="G1607" i="24"/>
  <c r="H1607" i="24"/>
  <c r="M1607" i="24"/>
  <c r="Y2724" i="24" l="1"/>
  <c r="Z2724" i="24"/>
  <c r="G1608" i="24"/>
  <c r="H1608" i="24"/>
  <c r="M1608" i="24"/>
  <c r="Y2725" i="24" l="1"/>
  <c r="Z2725" i="24"/>
  <c r="G1609" i="24"/>
  <c r="H1609" i="24"/>
  <c r="M1609" i="24"/>
  <c r="Y2726" i="24" l="1"/>
  <c r="Z2726" i="24"/>
  <c r="G1610" i="24"/>
  <c r="H1610" i="24"/>
  <c r="M1610" i="24"/>
  <c r="Y2727" i="24" l="1"/>
  <c r="Z2727" i="24"/>
  <c r="H1611" i="24"/>
  <c r="G1611" i="24"/>
  <c r="M1611" i="24"/>
  <c r="Y2728" i="24" l="1"/>
  <c r="Z2728" i="24"/>
  <c r="H1612" i="24"/>
  <c r="G1612" i="24"/>
  <c r="M1612" i="24"/>
  <c r="Y2729" i="24" l="1"/>
  <c r="Z2729" i="24"/>
  <c r="G1613" i="24"/>
  <c r="H1613" i="24"/>
  <c r="M1613" i="24"/>
  <c r="Y2730" i="24" l="1"/>
  <c r="Z2730" i="24"/>
  <c r="G1614" i="24"/>
  <c r="H1614" i="24"/>
  <c r="M1614" i="24"/>
  <c r="Y2731" i="24" l="1"/>
  <c r="Z2731" i="24"/>
  <c r="H1615" i="24"/>
  <c r="G1615" i="24"/>
  <c r="M1615" i="24"/>
  <c r="Y2732" i="24" l="1"/>
  <c r="Z2732" i="24"/>
  <c r="G1616" i="24"/>
  <c r="H1616" i="24"/>
  <c r="M1616" i="24"/>
  <c r="Y2733" i="24" l="1"/>
  <c r="Z2733" i="24"/>
  <c r="G1617" i="24"/>
  <c r="H1617" i="24"/>
  <c r="M1617" i="24"/>
  <c r="Y2734" i="24" l="1"/>
  <c r="Z2734" i="24"/>
  <c r="G1618" i="24"/>
  <c r="H1618" i="24"/>
  <c r="M1618" i="24"/>
  <c r="Y2735" i="24" l="1"/>
  <c r="Z2735" i="24"/>
  <c r="G1619" i="24"/>
  <c r="H1619" i="24"/>
  <c r="M1619" i="24"/>
  <c r="Y2736" i="24" l="1"/>
  <c r="Z2736" i="24"/>
  <c r="H1620" i="24"/>
  <c r="G1620" i="24"/>
  <c r="M1620" i="24"/>
  <c r="Y2737" i="24" l="1"/>
  <c r="Z2737" i="24"/>
  <c r="G1621" i="24"/>
  <c r="H1621" i="24"/>
  <c r="M1621" i="24"/>
  <c r="Y2738" i="24" l="1"/>
  <c r="Z2738" i="24"/>
  <c r="H1622" i="24"/>
  <c r="G1622" i="24"/>
  <c r="M1622" i="24"/>
  <c r="Y2739" i="24" l="1"/>
  <c r="Z2739" i="24"/>
  <c r="H1623" i="24"/>
  <c r="G1623" i="24"/>
  <c r="M1623" i="24"/>
  <c r="Y2740" i="24" l="1"/>
  <c r="Z2740" i="24"/>
  <c r="G1624" i="24"/>
  <c r="H1624" i="24"/>
  <c r="M1624" i="24"/>
  <c r="Y2741" i="24" l="1"/>
  <c r="Z2741" i="24"/>
  <c r="G1625" i="24"/>
  <c r="H1625" i="24"/>
  <c r="M1625" i="24"/>
  <c r="Y2742" i="24" l="1"/>
  <c r="Z2742" i="24"/>
  <c r="G1626" i="24"/>
  <c r="H1626" i="24"/>
  <c r="M1626" i="24"/>
  <c r="Y2743" i="24" l="1"/>
  <c r="Z2743" i="24"/>
  <c r="H1627" i="24"/>
  <c r="G1627" i="24"/>
  <c r="M1627" i="24"/>
  <c r="Y2744" i="24" l="1"/>
  <c r="Z2744" i="24"/>
  <c r="G1628" i="24"/>
  <c r="H1628" i="24"/>
  <c r="M1628" i="24"/>
  <c r="Y2745" i="24" l="1"/>
  <c r="Z2745" i="24"/>
  <c r="G1629" i="24"/>
  <c r="H1629" i="24"/>
  <c r="M1629" i="24"/>
  <c r="Y2746" i="24" l="1"/>
  <c r="Z2746" i="24"/>
  <c r="G1630" i="24"/>
  <c r="H1630" i="24"/>
  <c r="M1630" i="24"/>
  <c r="Y2747" i="24" l="1"/>
  <c r="Z2747" i="24"/>
  <c r="H1631" i="24"/>
  <c r="G1631" i="24"/>
  <c r="M1631" i="24"/>
  <c r="Y2748" i="24" l="1"/>
  <c r="Z2748" i="24"/>
  <c r="G1632" i="24"/>
  <c r="H1632" i="24"/>
  <c r="M1632" i="24"/>
  <c r="Y2749" i="24" l="1"/>
  <c r="Z2749" i="24"/>
  <c r="G1633" i="24"/>
  <c r="H1633" i="24"/>
  <c r="M1633" i="24"/>
  <c r="Y2750" i="24" l="1"/>
  <c r="Z2750" i="24"/>
  <c r="G1634" i="24"/>
  <c r="H1634" i="24"/>
  <c r="M1634" i="24"/>
  <c r="Z2751" i="24" l="1"/>
  <c r="Y2751" i="24"/>
  <c r="H1635" i="24"/>
  <c r="G1635" i="24"/>
  <c r="M1635" i="24"/>
  <c r="Y2752" i="24" l="1"/>
  <c r="Z2752" i="24"/>
  <c r="H1636" i="24"/>
  <c r="G1636" i="24"/>
  <c r="M1636" i="24"/>
  <c r="Y2753" i="24" l="1"/>
  <c r="Z2753" i="24"/>
  <c r="G1637" i="24"/>
  <c r="H1637" i="24"/>
  <c r="M1637" i="24"/>
  <c r="Z2754" i="24" l="1"/>
  <c r="Y2754" i="24"/>
  <c r="H1638" i="24"/>
  <c r="G1638" i="24"/>
  <c r="M1638" i="24"/>
  <c r="Y2755" i="24" l="1"/>
  <c r="Z2755" i="24"/>
  <c r="H1639" i="24"/>
  <c r="G1639" i="24"/>
  <c r="M1639" i="24"/>
  <c r="Y2756" i="24" l="1"/>
  <c r="Z2756" i="24"/>
  <c r="H1640" i="24"/>
  <c r="G1640" i="24"/>
  <c r="M1640" i="24"/>
  <c r="Y2757" i="24" l="1"/>
  <c r="Z2757" i="24"/>
  <c r="G1641" i="24"/>
  <c r="H1641" i="24"/>
  <c r="M1641" i="24"/>
  <c r="Y2758" i="24" l="1"/>
  <c r="Z2758" i="24"/>
  <c r="G1642" i="24"/>
  <c r="H1642" i="24"/>
  <c r="M1642" i="24"/>
  <c r="Y2759" i="24" l="1"/>
  <c r="Z2759" i="24"/>
  <c r="H1643" i="24"/>
  <c r="G1643" i="24"/>
  <c r="M1643" i="24"/>
  <c r="Y2760" i="24" l="1"/>
  <c r="Z2760" i="24"/>
  <c r="H1644" i="24"/>
  <c r="G1644" i="24"/>
  <c r="M1644" i="24"/>
  <c r="Y2761" i="24" l="1"/>
  <c r="Z2761" i="24"/>
  <c r="G1645" i="24"/>
  <c r="H1645" i="24"/>
  <c r="M1645" i="24"/>
  <c r="Y2762" i="24" l="1"/>
  <c r="Z2762" i="24"/>
  <c r="G1646" i="24"/>
  <c r="H1646" i="24"/>
  <c r="Y2763" i="24" l="1"/>
  <c r="Z2763" i="24"/>
  <c r="M1646" i="24"/>
  <c r="M1647" i="24"/>
  <c r="H1647" i="24"/>
  <c r="G1647" i="24"/>
  <c r="Y2764" i="24" l="1"/>
  <c r="Z2764" i="24"/>
  <c r="G1648" i="24"/>
  <c r="H1648" i="24"/>
  <c r="M1648" i="24"/>
  <c r="Y2765" i="24" l="1"/>
  <c r="Z2765" i="24"/>
  <c r="M1649" i="24"/>
  <c r="G1649" i="24"/>
  <c r="H1649" i="24"/>
  <c r="Y2766" i="24" l="1"/>
  <c r="Z2766" i="24"/>
  <c r="G1650" i="24"/>
  <c r="H1650" i="24"/>
  <c r="M1650" i="24"/>
  <c r="Y2767" i="24" l="1"/>
  <c r="Z2767" i="24"/>
  <c r="H1651" i="24"/>
  <c r="G1651" i="24"/>
  <c r="M1651" i="24"/>
  <c r="Y2768" i="24" l="1"/>
  <c r="Z2768" i="24"/>
  <c r="G1652" i="24"/>
  <c r="H1652" i="24"/>
  <c r="M1652" i="24"/>
  <c r="Y2769" i="24" l="1"/>
  <c r="Z2769" i="24"/>
  <c r="G1653" i="24"/>
  <c r="H1653" i="24"/>
  <c r="M1653" i="24"/>
  <c r="Y2770" i="24" l="1"/>
  <c r="Z2770" i="24"/>
  <c r="H1654" i="24"/>
  <c r="G1654" i="24"/>
  <c r="M1654" i="24"/>
  <c r="Y2771" i="24" l="1"/>
  <c r="Z2771" i="24"/>
  <c r="H1655" i="24"/>
  <c r="G1655" i="24"/>
  <c r="M1655" i="24"/>
  <c r="Y2772" i="24" l="1"/>
  <c r="Z2772" i="24"/>
  <c r="H1656" i="24"/>
  <c r="G1656" i="24"/>
  <c r="M1656" i="24"/>
  <c r="Y2773" i="24" l="1"/>
  <c r="Z2773" i="24"/>
  <c r="G1657" i="24"/>
  <c r="H1657" i="24"/>
  <c r="M1657" i="24"/>
  <c r="Y2774" i="24" l="1"/>
  <c r="Z2774" i="24"/>
  <c r="G1658" i="24"/>
  <c r="H1658" i="24"/>
  <c r="M1658" i="24"/>
  <c r="Y2775" i="24" l="1"/>
  <c r="Z2775" i="24"/>
  <c r="G1659" i="24"/>
  <c r="H1659" i="24"/>
  <c r="M1659" i="24"/>
  <c r="Y2776" i="24" l="1"/>
  <c r="Z2776" i="24"/>
  <c r="H1660" i="24"/>
  <c r="G1660" i="24"/>
  <c r="M1660" i="24"/>
  <c r="Y2777" i="24" l="1"/>
  <c r="Z2777" i="24"/>
  <c r="G1661" i="24"/>
  <c r="H1661" i="24"/>
  <c r="M1661" i="24"/>
  <c r="Y2778" i="24" l="1"/>
  <c r="Z2778" i="24"/>
  <c r="G1662" i="24"/>
  <c r="H1662" i="24"/>
  <c r="M1662" i="24"/>
  <c r="Y2779" i="24" l="1"/>
  <c r="Z2779" i="24"/>
  <c r="H1663" i="24"/>
  <c r="G1663" i="24"/>
  <c r="M1663" i="24"/>
  <c r="Y2780" i="24" l="1"/>
  <c r="Z2780" i="24"/>
  <c r="G1664" i="24"/>
  <c r="H1664" i="24"/>
  <c r="M1664" i="24"/>
  <c r="Y2781" i="24" l="1"/>
  <c r="Z2781" i="24"/>
  <c r="G1665" i="24"/>
  <c r="H1665" i="24"/>
  <c r="M1665" i="24"/>
  <c r="Y2782" i="24" l="1"/>
  <c r="Z2782" i="24"/>
  <c r="G1666" i="24"/>
  <c r="H1666" i="24"/>
  <c r="M1666" i="24"/>
  <c r="Z2783" i="24" l="1"/>
  <c r="Y2783" i="24"/>
  <c r="H1667" i="24"/>
  <c r="G1667" i="24"/>
  <c r="M1667" i="24"/>
  <c r="Y2784" i="24" l="1"/>
  <c r="Z2784" i="24"/>
  <c r="M1668" i="24"/>
  <c r="H1668" i="24"/>
  <c r="G1668" i="24"/>
  <c r="Y2785" i="24" l="1"/>
  <c r="Z2785" i="24"/>
  <c r="G1669" i="24"/>
  <c r="H1669" i="24"/>
  <c r="M1669" i="24"/>
  <c r="Z2786" i="24" l="1"/>
  <c r="Y2786" i="24"/>
  <c r="H1670" i="24"/>
  <c r="G1670" i="24"/>
  <c r="M1670" i="24"/>
  <c r="Y2787" i="24" l="1"/>
  <c r="Z2787" i="24"/>
  <c r="H1671" i="24"/>
  <c r="G1671" i="24"/>
  <c r="M1671" i="24"/>
  <c r="Y2788" i="24" l="1"/>
  <c r="Z2788" i="24"/>
  <c r="H1672" i="24"/>
  <c r="G1672" i="24"/>
  <c r="M1672" i="24"/>
  <c r="Y2789" i="24" l="1"/>
  <c r="Z2789" i="24"/>
  <c r="G1673" i="24"/>
  <c r="H1673" i="24"/>
  <c r="M1673" i="24"/>
  <c r="Y2790" i="24" l="1"/>
  <c r="Z2790" i="24"/>
  <c r="G1674" i="24"/>
  <c r="H1674" i="24"/>
  <c r="M1674" i="24"/>
  <c r="Y2791" i="24" l="1"/>
  <c r="Z2791" i="24"/>
  <c r="H1675" i="24"/>
  <c r="G1675" i="24"/>
  <c r="M1675" i="24"/>
  <c r="Y2792" i="24" l="1"/>
  <c r="Z2792" i="24"/>
  <c r="G1676" i="24"/>
  <c r="H1676" i="24"/>
  <c r="M1676" i="24"/>
  <c r="Y2793" i="24" l="1"/>
  <c r="Z2793" i="24"/>
  <c r="G1677" i="24"/>
  <c r="H1677" i="24"/>
  <c r="M1677" i="24"/>
  <c r="Y2794" i="24" l="1"/>
  <c r="Z2794" i="24"/>
  <c r="G1678" i="24"/>
  <c r="H1678" i="24"/>
  <c r="M1678" i="24"/>
  <c r="Y2795" i="24" l="1"/>
  <c r="Z2795" i="24"/>
  <c r="H1679" i="24"/>
  <c r="G1679" i="24"/>
  <c r="M1679" i="24"/>
  <c r="Y2796" i="24" l="1"/>
  <c r="Z2796" i="24"/>
  <c r="G1680" i="24"/>
  <c r="H1680" i="24"/>
  <c r="M1680" i="24"/>
  <c r="Y2797" i="24" l="1"/>
  <c r="Z2797" i="24"/>
  <c r="G1681" i="24"/>
  <c r="H1681" i="24"/>
  <c r="M1681" i="24"/>
  <c r="Y2798" i="24" l="1"/>
  <c r="Z2798" i="24"/>
  <c r="G1682" i="24"/>
  <c r="H1682" i="24"/>
  <c r="M1682" i="24"/>
  <c r="Y2799" i="24" l="1"/>
  <c r="Z2799" i="24"/>
  <c r="G1683" i="24"/>
  <c r="H1683" i="24"/>
  <c r="M1683" i="24"/>
  <c r="Y2800" i="24" l="1"/>
  <c r="Z2800" i="24"/>
  <c r="H1684" i="24"/>
  <c r="G1684" i="24"/>
  <c r="M1684" i="24"/>
  <c r="Y2801" i="24" l="1"/>
  <c r="Z2801" i="24"/>
  <c r="G1685" i="24"/>
  <c r="H1685" i="24"/>
  <c r="M1685" i="24"/>
  <c r="Y2802" i="24" l="1"/>
  <c r="Z2802" i="24"/>
  <c r="H1686" i="24"/>
  <c r="G1686" i="24"/>
  <c r="M1686" i="24"/>
  <c r="Y2803" i="24" l="1"/>
  <c r="Z2803" i="24"/>
  <c r="H1687" i="24"/>
  <c r="G1687" i="24"/>
  <c r="M1687" i="24"/>
  <c r="Y2804" i="24" l="1"/>
  <c r="Z2804" i="24"/>
  <c r="H1688" i="24"/>
  <c r="G1688" i="24"/>
  <c r="M1688" i="24"/>
  <c r="Y2805" i="24" l="1"/>
  <c r="Z2805" i="24"/>
  <c r="G1689" i="24"/>
  <c r="H1689" i="24"/>
  <c r="M1689" i="24"/>
  <c r="Y2806" i="24" l="1"/>
  <c r="Z2806" i="24"/>
  <c r="G1690" i="24"/>
  <c r="H1690" i="24"/>
  <c r="M1690" i="24"/>
  <c r="Y2807" i="24" l="1"/>
  <c r="Z2807" i="24"/>
  <c r="H1691" i="24"/>
  <c r="G1691" i="24"/>
  <c r="M1691" i="24"/>
  <c r="Y2808" i="24" l="1"/>
  <c r="Z2808" i="24"/>
  <c r="H1692" i="24"/>
  <c r="G1692" i="24"/>
  <c r="M1692" i="24"/>
  <c r="Y2809" i="24" l="1"/>
  <c r="Z2809" i="24"/>
  <c r="G1693" i="24"/>
  <c r="H1693" i="24"/>
  <c r="M1693" i="24"/>
  <c r="Y2810" i="24" l="1"/>
  <c r="Z2810" i="24"/>
  <c r="G1694" i="24"/>
  <c r="H1694" i="24"/>
  <c r="M1694" i="24"/>
  <c r="Y2811" i="24" l="1"/>
  <c r="Z2811" i="24"/>
  <c r="H1695" i="24"/>
  <c r="G1695" i="24"/>
  <c r="M1695" i="24"/>
  <c r="Y2812" i="24" l="1"/>
  <c r="Z2812" i="24"/>
  <c r="G1696" i="24"/>
  <c r="H1696" i="24"/>
  <c r="M1696" i="24"/>
  <c r="Y2813" i="24" l="1"/>
  <c r="Z2813" i="24"/>
  <c r="G1697" i="24"/>
  <c r="H1697" i="24"/>
  <c r="M1697" i="24"/>
  <c r="Y2814" i="24" l="1"/>
  <c r="Z2814" i="24"/>
  <c r="G1698" i="24"/>
  <c r="H1698" i="24"/>
  <c r="M1698" i="24"/>
  <c r="Z2815" i="24" l="1"/>
  <c r="Y2815" i="24"/>
  <c r="H1699" i="24"/>
  <c r="G1699" i="24"/>
  <c r="M1699" i="24"/>
  <c r="Y2816" i="24" l="1"/>
  <c r="Z2816" i="24"/>
  <c r="H1700" i="24"/>
  <c r="G1700" i="24"/>
  <c r="M1700" i="24"/>
  <c r="Y2817" i="24" l="1"/>
  <c r="Z2817" i="24"/>
  <c r="G1701" i="24"/>
  <c r="H1701" i="24"/>
  <c r="M1701" i="24"/>
  <c r="Z2818" i="24" l="1"/>
  <c r="Y2818" i="24"/>
  <c r="H1702" i="24"/>
  <c r="G1702" i="24"/>
  <c r="M1702" i="24"/>
  <c r="Y2819" i="24" l="1"/>
  <c r="Z2819" i="24"/>
  <c r="H1703" i="24"/>
  <c r="G1703" i="24"/>
  <c r="M1703" i="24"/>
  <c r="Y2820" i="24" l="1"/>
  <c r="Z2820" i="24"/>
  <c r="G1704" i="24"/>
  <c r="H1704" i="24"/>
  <c r="M1704" i="24"/>
  <c r="Y2821" i="24" l="1"/>
  <c r="Z2821" i="24"/>
  <c r="G1705" i="24"/>
  <c r="H1705" i="24"/>
  <c r="M1705" i="24"/>
  <c r="Y2822" i="24" l="1"/>
  <c r="Z2822" i="24"/>
  <c r="G1706" i="24"/>
  <c r="H1706" i="24"/>
  <c r="M1706" i="24"/>
  <c r="Y2823" i="24" l="1"/>
  <c r="Z2823" i="24"/>
  <c r="H1707" i="24"/>
  <c r="G1707" i="24"/>
  <c r="M1707" i="24"/>
  <c r="Y2824" i="24" l="1"/>
  <c r="Z2824" i="24"/>
  <c r="H1708" i="24"/>
  <c r="G1708" i="24"/>
  <c r="M1708" i="24"/>
  <c r="Y2825" i="24" l="1"/>
  <c r="Z2825" i="24"/>
  <c r="G1709" i="24"/>
  <c r="H1709" i="24"/>
  <c r="M1709" i="24"/>
  <c r="Y2826" i="24" l="1"/>
  <c r="Z2826" i="24"/>
  <c r="G1710" i="24"/>
  <c r="H1710" i="24"/>
  <c r="M1710" i="24"/>
  <c r="Y2827" i="24" l="1"/>
  <c r="Z2827" i="24"/>
  <c r="H1711" i="24"/>
  <c r="G1711" i="24"/>
  <c r="M1711" i="24"/>
  <c r="Y2828" i="24" l="1"/>
  <c r="Z2828" i="24"/>
  <c r="G1712" i="24"/>
  <c r="H1712" i="24"/>
  <c r="M1712" i="24"/>
  <c r="Y2829" i="24" l="1"/>
  <c r="Z2829" i="24"/>
  <c r="G1713" i="24"/>
  <c r="H1713" i="24"/>
  <c r="M1713" i="24"/>
  <c r="Y2830" i="24" l="1"/>
  <c r="Z2830" i="24"/>
  <c r="G1714" i="24"/>
  <c r="H1714" i="24"/>
  <c r="M1714" i="24"/>
  <c r="Y2831" i="24" l="1"/>
  <c r="Z2831" i="24"/>
  <c r="H1715" i="24"/>
  <c r="G1715" i="24"/>
  <c r="M1715" i="24"/>
  <c r="Y2832" i="24" l="1"/>
  <c r="Z2832" i="24"/>
  <c r="H1716" i="24"/>
  <c r="G1716" i="24"/>
  <c r="M1716" i="24"/>
  <c r="Y2833" i="24" l="1"/>
  <c r="Z2833" i="24"/>
  <c r="G1717" i="24"/>
  <c r="H1717" i="24"/>
  <c r="M1717" i="24"/>
  <c r="Y2834" i="24" l="1"/>
  <c r="Z2834" i="24"/>
  <c r="H1718" i="24"/>
  <c r="G1718" i="24"/>
  <c r="M1718" i="24"/>
  <c r="Y2835" i="24" l="1"/>
  <c r="Z2835" i="24"/>
  <c r="H1719" i="24"/>
  <c r="G1719" i="24"/>
  <c r="M1719" i="24"/>
  <c r="Y2836" i="24" l="1"/>
  <c r="Z2836" i="24"/>
  <c r="H1720" i="24"/>
  <c r="G1720" i="24"/>
  <c r="M1720" i="24"/>
  <c r="Y2837" i="24" l="1"/>
  <c r="Z2837" i="24"/>
  <c r="G1721" i="24"/>
  <c r="H1721" i="24"/>
  <c r="M1721" i="24"/>
  <c r="Y2838" i="24" l="1"/>
  <c r="Z2838" i="24"/>
  <c r="G1722" i="24"/>
  <c r="H1722" i="24"/>
  <c r="M1722" i="24"/>
  <c r="Y2839" i="24" l="1"/>
  <c r="Z2839" i="24"/>
  <c r="H1723" i="24"/>
  <c r="G1723" i="24"/>
  <c r="M1723" i="24"/>
  <c r="Z2840" i="24" l="1"/>
  <c r="Y2840" i="24"/>
  <c r="G1724" i="24"/>
  <c r="H1724" i="24"/>
  <c r="M1724" i="24"/>
  <c r="Y2841" i="24" l="1"/>
  <c r="Z2841" i="24"/>
  <c r="G1725" i="24"/>
  <c r="H1725" i="24"/>
  <c r="M1725" i="24"/>
  <c r="Z2842" i="24" l="1"/>
  <c r="Y2842" i="24"/>
  <c r="H1726" i="24"/>
  <c r="G1726" i="24"/>
  <c r="M1726" i="24"/>
  <c r="Z2843" i="24" l="1"/>
  <c r="Y2843" i="24"/>
  <c r="G1727" i="24"/>
  <c r="H1727" i="24"/>
  <c r="M1727" i="24"/>
  <c r="Z2844" i="24" l="1"/>
  <c r="Y2844" i="24"/>
  <c r="H1728" i="24"/>
  <c r="G1728" i="24"/>
  <c r="M1728" i="24"/>
  <c r="Y2845" i="24" l="1"/>
  <c r="Z2845" i="24"/>
  <c r="G1729" i="24"/>
  <c r="H1729" i="24"/>
  <c r="M1729" i="24"/>
  <c r="Z2846" i="24" l="1"/>
  <c r="Y2846" i="24"/>
  <c r="H1730" i="24"/>
  <c r="G1730" i="24"/>
  <c r="M1730" i="24"/>
  <c r="Y2847" i="24" l="1"/>
  <c r="Z2847" i="24"/>
  <c r="G1731" i="24"/>
  <c r="H1731" i="24"/>
  <c r="M1731" i="24"/>
  <c r="Z2848" i="24" l="1"/>
  <c r="Y2848" i="24"/>
  <c r="H1732" i="24"/>
  <c r="G1732" i="24"/>
  <c r="M1732" i="24"/>
  <c r="Y2849" i="24" l="1"/>
  <c r="Z2849" i="24"/>
  <c r="G1733" i="24"/>
  <c r="H1733" i="24"/>
  <c r="M1733" i="24"/>
  <c r="Z2850" i="24" l="1"/>
  <c r="Y2850" i="24"/>
  <c r="H1734" i="24"/>
  <c r="G1734" i="24"/>
  <c r="M1734" i="24"/>
  <c r="Y2851" i="24" l="1"/>
  <c r="Z2851" i="24"/>
  <c r="G1735" i="24"/>
  <c r="H1735" i="24"/>
  <c r="M1735" i="24"/>
  <c r="Z2852" i="24" l="1"/>
  <c r="Y2852" i="24"/>
  <c r="H1736" i="24"/>
  <c r="G1736" i="24"/>
  <c r="M1736" i="24"/>
  <c r="Y2853" i="24" l="1"/>
  <c r="Z2853" i="24"/>
  <c r="G1737" i="24"/>
  <c r="H1737" i="24"/>
  <c r="M1737" i="24"/>
  <c r="Y2854" i="24" l="1"/>
  <c r="Z2854" i="24"/>
  <c r="H1738" i="24"/>
  <c r="G1738" i="24"/>
  <c r="M1738" i="24"/>
  <c r="Y2855" i="24" l="1"/>
  <c r="Z2855" i="24"/>
  <c r="G1739" i="24"/>
  <c r="H1739" i="24"/>
  <c r="M1739" i="24"/>
  <c r="Z2856" i="24" l="1"/>
  <c r="Y2856" i="24"/>
  <c r="M1740" i="24"/>
  <c r="H1740" i="24"/>
  <c r="G1740" i="24"/>
  <c r="Y2857" i="24" l="1"/>
  <c r="Z2857" i="24"/>
  <c r="G1741" i="24"/>
  <c r="H1741" i="24"/>
  <c r="M1741" i="24"/>
  <c r="Z2858" i="24" l="1"/>
  <c r="Y2858" i="24"/>
  <c r="H1742" i="24"/>
  <c r="G1742" i="24"/>
  <c r="M1742" i="24"/>
  <c r="Z2859" i="24" l="1"/>
  <c r="Y2859" i="24"/>
  <c r="G1743" i="24"/>
  <c r="H1743" i="24"/>
  <c r="M1743" i="24"/>
  <c r="Z2860" i="24" l="1"/>
  <c r="Y2860" i="24"/>
  <c r="H1744" i="24"/>
  <c r="G1744" i="24"/>
  <c r="M1744" i="24"/>
  <c r="Y2861" i="24" l="1"/>
  <c r="Z2861" i="24"/>
  <c r="G1745" i="24"/>
  <c r="H1745" i="24"/>
  <c r="M1745" i="24"/>
  <c r="Z2862" i="24" l="1"/>
  <c r="Y2862" i="24"/>
  <c r="H1746" i="24"/>
  <c r="G1746" i="24"/>
  <c r="M1746" i="24"/>
  <c r="Y2863" i="24" l="1"/>
  <c r="Z2863" i="24"/>
  <c r="G1747" i="24"/>
  <c r="H1747" i="24"/>
  <c r="M1747" i="24"/>
  <c r="Z2864" i="24" l="1"/>
  <c r="Y2864" i="24"/>
  <c r="H1748" i="24"/>
  <c r="G1748" i="24"/>
  <c r="M1748" i="24"/>
  <c r="Y2865" i="24" l="1"/>
  <c r="Z2865" i="24"/>
  <c r="G1749" i="24"/>
  <c r="H1749" i="24"/>
  <c r="M1749" i="24"/>
  <c r="Z2866" i="24" l="1"/>
  <c r="Y2866" i="24"/>
  <c r="H1750" i="24"/>
  <c r="G1750" i="24"/>
  <c r="M1750" i="24"/>
  <c r="Y2867" i="24" l="1"/>
  <c r="Z2867" i="24"/>
  <c r="G1751" i="24"/>
  <c r="H1751" i="24"/>
  <c r="M1751" i="24"/>
  <c r="Y2868" i="24" l="1"/>
  <c r="Z2868" i="24"/>
  <c r="H1752" i="24"/>
  <c r="G1752" i="24"/>
  <c r="M1752" i="24"/>
  <c r="Y2869" i="24" l="1"/>
  <c r="Z2869" i="24"/>
  <c r="G1753" i="24"/>
  <c r="H1753" i="24"/>
  <c r="M1753" i="24"/>
  <c r="Z2870" i="24" l="1"/>
  <c r="Y2870" i="24"/>
  <c r="H1754" i="24"/>
  <c r="G1754" i="24"/>
  <c r="M1754" i="24"/>
  <c r="Y2871" i="24" l="1"/>
  <c r="Z2871" i="24"/>
  <c r="G1755" i="24"/>
  <c r="H1755" i="24"/>
  <c r="M1755" i="24"/>
  <c r="Y2872" i="24" l="1"/>
  <c r="Z2872" i="24"/>
  <c r="G1756" i="24"/>
  <c r="H1756" i="24"/>
  <c r="M1756" i="24"/>
  <c r="Y2873" i="24" l="1"/>
  <c r="Z2873" i="24"/>
  <c r="G1757" i="24"/>
  <c r="H1757" i="24"/>
  <c r="M1757" i="24"/>
  <c r="Y2874" i="24" l="1"/>
  <c r="Z2874" i="24"/>
  <c r="H1758" i="24"/>
  <c r="G1758" i="24"/>
  <c r="M1758" i="24"/>
  <c r="Y2875" i="24" l="1"/>
  <c r="Z2875" i="24"/>
  <c r="G1759" i="24"/>
  <c r="H1759" i="24"/>
  <c r="M1759" i="24"/>
  <c r="Y2876" i="24" l="1"/>
  <c r="Z2876" i="24"/>
  <c r="H1760" i="24"/>
  <c r="G1760" i="24"/>
  <c r="M1760" i="24"/>
  <c r="Y2877" i="24" l="1"/>
  <c r="Z2877" i="24"/>
  <c r="G1761" i="24"/>
  <c r="H1761" i="24"/>
  <c r="M1761" i="24"/>
  <c r="Y2878" i="24" l="1"/>
  <c r="Z2878" i="24"/>
  <c r="M1762" i="24"/>
  <c r="H1762" i="24"/>
  <c r="G1762" i="24"/>
  <c r="Y2879" i="24" l="1"/>
  <c r="Z2879" i="24"/>
  <c r="G1763" i="24"/>
  <c r="H1763" i="24"/>
  <c r="M1763" i="24"/>
  <c r="Y2880" i="24" l="1"/>
  <c r="Z2880" i="24"/>
  <c r="H1764" i="24"/>
  <c r="G1764" i="24"/>
  <c r="M1764" i="24"/>
  <c r="Y2881" i="24" l="1"/>
  <c r="Z2881" i="24"/>
  <c r="G1765" i="24"/>
  <c r="H1765" i="24"/>
  <c r="M1765" i="24"/>
  <c r="Y2882" i="24" l="1"/>
  <c r="Z2882" i="24"/>
  <c r="H1766" i="24"/>
  <c r="G1766" i="24"/>
  <c r="M1766" i="24"/>
  <c r="Y2883" i="24" l="1"/>
  <c r="Z2883" i="24"/>
  <c r="G1767" i="24"/>
  <c r="H1767" i="24"/>
  <c r="M1767" i="24"/>
  <c r="Y2884" i="24" l="1"/>
  <c r="Z2884" i="24"/>
  <c r="G1768" i="24"/>
  <c r="H1768" i="24"/>
  <c r="M1768" i="24"/>
  <c r="Y2885" i="24" l="1"/>
  <c r="Z2885" i="24"/>
  <c r="G1769" i="24"/>
  <c r="H1769" i="24"/>
  <c r="M1769" i="24"/>
  <c r="Z2886" i="24" l="1"/>
  <c r="Y2886" i="24"/>
  <c r="H1770" i="24"/>
  <c r="G1770" i="24"/>
  <c r="M1770" i="24"/>
  <c r="Y2887" i="24" l="1"/>
  <c r="Z2887" i="24"/>
  <c r="G1771" i="24"/>
  <c r="H1771" i="24"/>
  <c r="M1771" i="24"/>
  <c r="Y2888" i="24" l="1"/>
  <c r="Z2888" i="24"/>
  <c r="H1772" i="24"/>
  <c r="G1772" i="24"/>
  <c r="M1772" i="24"/>
  <c r="Y2889" i="24" l="1"/>
  <c r="Z2889" i="24"/>
  <c r="G1773" i="24"/>
  <c r="H1773" i="24"/>
  <c r="M1773" i="24"/>
  <c r="Y2890" i="24" l="1"/>
  <c r="Z2890" i="24"/>
  <c r="H1774" i="24"/>
  <c r="G1774" i="24"/>
  <c r="M1774" i="24"/>
  <c r="Y2891" i="24" l="1"/>
  <c r="Z2891" i="24"/>
  <c r="G1775" i="24"/>
  <c r="H1775" i="24"/>
  <c r="M1775" i="24"/>
  <c r="Y2892" i="24" l="1"/>
  <c r="Z2892" i="24"/>
  <c r="H1776" i="24"/>
  <c r="G1776" i="24"/>
  <c r="M1776" i="24"/>
  <c r="Y2893" i="24" l="1"/>
  <c r="Z2893" i="24"/>
  <c r="G1777" i="24"/>
  <c r="H1777" i="24"/>
  <c r="M1777" i="24"/>
  <c r="Y2894" i="24" l="1"/>
  <c r="Z2894" i="24"/>
  <c r="H1778" i="24"/>
  <c r="G1778" i="24"/>
  <c r="M1778" i="24"/>
  <c r="Y2895" i="24" l="1"/>
  <c r="Z2895" i="24"/>
  <c r="G1779" i="24"/>
  <c r="H1779" i="24"/>
  <c r="Y2896" i="24" l="1"/>
  <c r="Z2896" i="24"/>
  <c r="M1779" i="24"/>
  <c r="M1780" i="24"/>
  <c r="H1780" i="24"/>
  <c r="G1780" i="24"/>
  <c r="Y2897" i="24" l="1"/>
  <c r="Z2897" i="24"/>
  <c r="G1781" i="24"/>
  <c r="H1781" i="24"/>
  <c r="M1781" i="24"/>
  <c r="Y2898" i="24" l="1"/>
  <c r="Z2898" i="24"/>
  <c r="H1782" i="24"/>
  <c r="G1782" i="24"/>
  <c r="M1782" i="24"/>
  <c r="Y2899" i="24" l="1"/>
  <c r="Z2899" i="24"/>
  <c r="G1783" i="24"/>
  <c r="H1783" i="24"/>
  <c r="M1783" i="24"/>
  <c r="Y2900" i="24" l="1"/>
  <c r="Z2900" i="24"/>
  <c r="H1784" i="24"/>
  <c r="G1784" i="24"/>
  <c r="M1784" i="24"/>
  <c r="Y2901" i="24" l="1"/>
  <c r="Z2901" i="24"/>
  <c r="G1785" i="24"/>
  <c r="H1785" i="24"/>
  <c r="M1785" i="24"/>
  <c r="Z2902" i="24" l="1"/>
  <c r="Y2902" i="24"/>
  <c r="H1786" i="24"/>
  <c r="G1786" i="24"/>
  <c r="M1786" i="24"/>
  <c r="Y2903" i="24" l="1"/>
  <c r="Z2903" i="24"/>
  <c r="G1787" i="24"/>
  <c r="H1787" i="24"/>
  <c r="M1787" i="24"/>
  <c r="Y2904" i="24" l="1"/>
  <c r="Z2904" i="24"/>
  <c r="H1788" i="24"/>
  <c r="G1788" i="24"/>
  <c r="M1788" i="24"/>
  <c r="Y2905" i="24" l="1"/>
  <c r="Z2905" i="24"/>
  <c r="G1789" i="24"/>
  <c r="H1789" i="24"/>
  <c r="M1789" i="24"/>
  <c r="Y2906" i="24" l="1"/>
  <c r="Z2906" i="24"/>
  <c r="H1790" i="24"/>
  <c r="G1790" i="24"/>
  <c r="M1790" i="24"/>
  <c r="Y2907" i="24" l="1"/>
  <c r="Z2907" i="24"/>
  <c r="G1791" i="24"/>
  <c r="H1791" i="24"/>
  <c r="M1791" i="24"/>
  <c r="Y2908" i="24" l="1"/>
  <c r="Z2908" i="24"/>
  <c r="H1792" i="24"/>
  <c r="G1792" i="24"/>
  <c r="M1792" i="24"/>
  <c r="Y2909" i="24" l="1"/>
  <c r="Z2909" i="24"/>
  <c r="G1793" i="24"/>
  <c r="H1793" i="24"/>
  <c r="M1793" i="24"/>
  <c r="Y2910" i="24" l="1"/>
  <c r="Z2910" i="24"/>
  <c r="H1794" i="24"/>
  <c r="G1794" i="24"/>
  <c r="M1794" i="24"/>
  <c r="Y2911" i="24" l="1"/>
  <c r="Z2911" i="24"/>
  <c r="G1795" i="24"/>
  <c r="H1795" i="24"/>
  <c r="M1795" i="24"/>
  <c r="Y2912" i="24" l="1"/>
  <c r="Z2912" i="24"/>
  <c r="H1796" i="24"/>
  <c r="G1796" i="24"/>
  <c r="M1796" i="24"/>
  <c r="Y2913" i="24" l="1"/>
  <c r="Z2913" i="24"/>
  <c r="G1797" i="24"/>
  <c r="H1797" i="24"/>
  <c r="M1797" i="24"/>
  <c r="Y2914" i="24" l="1"/>
  <c r="Z2914" i="24"/>
  <c r="H1798" i="24"/>
  <c r="G1798" i="24"/>
  <c r="M1798" i="24"/>
  <c r="Y2915" i="24" l="1"/>
  <c r="Z2915" i="24"/>
  <c r="G1799" i="24"/>
  <c r="H1799" i="24"/>
  <c r="M1799" i="24"/>
  <c r="Y2916" i="24" l="1"/>
  <c r="Z2916" i="24"/>
  <c r="H1800" i="24"/>
  <c r="G1800" i="24"/>
  <c r="M1800" i="24"/>
  <c r="Y2917" i="24" l="1"/>
  <c r="Z2917" i="24"/>
  <c r="M1801" i="24"/>
  <c r="G1801" i="24"/>
  <c r="H1801" i="24"/>
  <c r="Z2918" i="24" l="1"/>
  <c r="Y2918" i="24"/>
  <c r="H1802" i="24"/>
  <c r="G1802" i="24"/>
  <c r="M1802" i="24" l="1"/>
  <c r="Y2919" i="24"/>
  <c r="Z2919" i="24"/>
  <c r="M1803" i="24"/>
  <c r="G1803" i="24"/>
  <c r="H1803" i="24"/>
  <c r="Y2920" i="24" l="1"/>
  <c r="Z2920" i="24"/>
  <c r="M1804" i="24"/>
  <c r="H1804" i="24"/>
  <c r="G1804" i="24"/>
  <c r="Y2921" i="24" l="1"/>
  <c r="Z2921" i="24"/>
  <c r="M1805" i="24"/>
  <c r="G1805" i="24"/>
  <c r="H1805" i="24"/>
  <c r="Y2922" i="24" l="1"/>
  <c r="Z2922" i="24"/>
  <c r="M1806" i="24"/>
  <c r="H1806" i="24"/>
  <c r="G1806" i="24"/>
  <c r="Y2923" i="24" l="1"/>
  <c r="Z2923" i="24"/>
  <c r="M1807" i="24"/>
  <c r="G1807" i="24"/>
  <c r="H1807" i="24"/>
  <c r="Y2924" i="24" l="1"/>
  <c r="Z2924" i="24"/>
  <c r="M1808" i="24"/>
  <c r="H1808" i="24"/>
  <c r="G1808" i="24"/>
  <c r="Y2925" i="24" l="1"/>
  <c r="Z2925" i="24"/>
  <c r="M1809" i="24"/>
  <c r="G1809" i="24"/>
  <c r="H1809" i="24"/>
  <c r="Y2926" i="24" l="1"/>
  <c r="Z2926" i="24"/>
  <c r="M1810" i="24"/>
  <c r="H1810" i="24"/>
  <c r="G1810" i="24"/>
  <c r="Y2927" i="24" l="1"/>
  <c r="Z2927" i="24"/>
  <c r="M1811" i="24"/>
  <c r="G1811" i="24"/>
  <c r="H1811" i="24"/>
  <c r="Y2928" i="24" l="1"/>
  <c r="Z2928" i="24"/>
  <c r="M1812" i="24"/>
  <c r="G1812" i="24"/>
  <c r="H1812" i="24"/>
  <c r="Y2929" i="24" l="1"/>
  <c r="Z2929" i="24"/>
  <c r="M1813" i="24"/>
  <c r="G1813" i="24"/>
  <c r="H1813" i="24"/>
  <c r="Y2930" i="24" l="1"/>
  <c r="Z2930" i="24"/>
  <c r="H1814" i="24"/>
  <c r="G1814" i="24"/>
  <c r="M1814" i="24" l="1"/>
  <c r="Y2931" i="24"/>
  <c r="Z2931" i="24"/>
  <c r="M1815" i="24"/>
  <c r="G1815" i="24"/>
  <c r="H1815" i="24"/>
  <c r="Y2932" i="24" l="1"/>
  <c r="Z2932" i="24"/>
  <c r="M1816" i="24"/>
  <c r="H1816" i="24"/>
  <c r="G1816" i="24"/>
  <c r="Y2933" i="24" l="1"/>
  <c r="Z2933" i="24"/>
  <c r="M1817" i="24"/>
  <c r="G1817" i="24"/>
  <c r="H1817" i="24"/>
  <c r="Z2934" i="24" l="1"/>
  <c r="Y2934" i="24"/>
  <c r="H1818" i="24"/>
  <c r="G1818" i="24"/>
  <c r="M1818" i="24" l="1"/>
  <c r="Y2935" i="24"/>
  <c r="Z2935" i="24"/>
  <c r="M1819" i="24"/>
  <c r="G1819" i="24"/>
  <c r="H1819" i="24"/>
  <c r="Y2936" i="24" l="1"/>
  <c r="Z2936" i="24"/>
  <c r="M1820" i="24"/>
  <c r="G1820" i="24"/>
  <c r="H1820" i="24"/>
  <c r="Y2937" i="24" l="1"/>
  <c r="Z2937" i="24"/>
  <c r="M1821" i="24"/>
  <c r="G1821" i="24"/>
  <c r="H1821" i="24"/>
  <c r="Y2938" i="24" l="1"/>
  <c r="Z2938" i="24"/>
  <c r="M1822" i="24"/>
  <c r="H1822" i="24"/>
  <c r="G1822" i="24"/>
  <c r="Y2939" i="24" l="1"/>
  <c r="Z2939" i="24"/>
  <c r="M1823" i="24"/>
  <c r="G1823" i="24"/>
  <c r="H1823" i="24"/>
  <c r="Y2940" i="24" l="1"/>
  <c r="Z2940" i="24"/>
  <c r="M1824" i="24"/>
  <c r="H1824" i="24"/>
  <c r="G1824" i="24"/>
  <c r="Y2941" i="24" l="1"/>
  <c r="Z2941" i="24"/>
  <c r="M1825" i="24"/>
  <c r="G1825" i="24"/>
  <c r="H1825" i="24"/>
  <c r="Y2942" i="24" l="1"/>
  <c r="Z2942" i="24"/>
  <c r="M1826" i="24"/>
  <c r="H1826" i="24"/>
  <c r="G1826" i="24"/>
  <c r="Y2943" i="24" l="1"/>
  <c r="Z2943" i="24"/>
  <c r="M1827" i="24"/>
  <c r="G1827" i="24"/>
  <c r="H1827" i="24"/>
  <c r="Y2944" i="24" l="1"/>
  <c r="Z2944" i="24"/>
  <c r="M1828" i="24"/>
  <c r="H1828" i="24"/>
  <c r="G1828" i="24"/>
  <c r="Y2945" i="24" l="1"/>
  <c r="Z2945" i="24"/>
  <c r="M1829" i="24"/>
  <c r="G1829" i="24"/>
  <c r="H1829" i="24"/>
  <c r="Y2946" i="24" l="1"/>
  <c r="Z2946" i="24"/>
  <c r="H1830" i="24"/>
  <c r="G1830" i="24"/>
  <c r="M1830" i="24" l="1"/>
  <c r="Y2947" i="24"/>
  <c r="Z2947" i="24"/>
  <c r="M1831" i="24"/>
  <c r="G1831" i="24"/>
  <c r="H1831" i="24"/>
  <c r="Y2948" i="24" l="1"/>
  <c r="Z2948" i="24"/>
  <c r="M1832" i="24"/>
  <c r="G1832" i="24"/>
  <c r="H1832" i="24"/>
  <c r="Y2949" i="24" l="1"/>
  <c r="Z2949" i="24"/>
  <c r="M1833" i="24"/>
  <c r="G1833" i="24"/>
  <c r="H1833" i="24"/>
  <c r="Z2950" i="24" l="1"/>
  <c r="Y2950" i="24"/>
  <c r="H1834" i="24"/>
  <c r="G1834" i="24"/>
  <c r="M1834" i="24" l="1"/>
  <c r="Y2951" i="24"/>
  <c r="Z2951" i="24"/>
  <c r="G1835" i="24"/>
  <c r="H1835" i="24"/>
  <c r="M1835" i="24" l="1"/>
  <c r="Y2952" i="24"/>
  <c r="Z2952" i="24"/>
  <c r="M1836" i="24"/>
  <c r="H1836" i="24"/>
  <c r="G1836" i="24"/>
  <c r="Y2953" i="24" l="1"/>
  <c r="Z2953" i="24"/>
  <c r="M1837" i="24"/>
  <c r="G1837" i="24"/>
  <c r="H1837" i="24"/>
  <c r="Y2954" i="24" l="1"/>
  <c r="Z2954" i="24"/>
  <c r="M1838" i="24"/>
  <c r="H1838" i="24"/>
  <c r="G1838" i="24"/>
  <c r="Y2955" i="24" l="1"/>
  <c r="Z2955" i="24"/>
  <c r="M1839" i="24"/>
  <c r="G1839" i="24"/>
  <c r="H1839" i="24"/>
  <c r="Y2956" i="24" l="1"/>
  <c r="Z2956" i="24"/>
  <c r="M1840" i="24"/>
  <c r="H1840" i="24"/>
  <c r="G1840" i="24"/>
  <c r="Y2957" i="24" l="1"/>
  <c r="Z2957" i="24"/>
  <c r="M1841" i="24"/>
  <c r="G1841" i="24"/>
  <c r="H1841" i="24"/>
  <c r="Y2958" i="24" l="1"/>
  <c r="Z2958" i="24"/>
  <c r="M1842" i="24"/>
  <c r="H1842" i="24"/>
  <c r="G1842" i="24"/>
  <c r="Y2959" i="24" l="1"/>
  <c r="Z2959" i="24"/>
  <c r="M1843" i="24"/>
  <c r="G1843" i="24"/>
  <c r="H1843" i="24"/>
  <c r="Y2960" i="24" l="1"/>
  <c r="Z2960" i="24"/>
  <c r="M1844" i="24"/>
  <c r="H1844" i="24"/>
  <c r="G1844" i="24"/>
  <c r="Y2961" i="24" l="1"/>
  <c r="Z2961" i="24"/>
  <c r="M1845" i="24"/>
  <c r="G1845" i="24"/>
  <c r="H1845" i="24"/>
  <c r="Y2962" i="24" l="1"/>
  <c r="Z2962" i="24"/>
  <c r="H1846" i="24"/>
  <c r="G1846" i="24"/>
  <c r="M1846" i="24" l="1"/>
  <c r="Y2963" i="24"/>
  <c r="Z2963" i="24"/>
  <c r="M1847" i="24"/>
  <c r="G1847" i="24"/>
  <c r="H1847" i="24"/>
  <c r="Y2964" i="24" l="1"/>
  <c r="Z2964" i="24"/>
  <c r="M1848" i="24"/>
  <c r="H1848" i="24"/>
  <c r="G1848" i="24"/>
  <c r="Y2965" i="24" l="1"/>
  <c r="Z2965" i="24"/>
  <c r="M1849" i="24"/>
  <c r="G1849" i="24"/>
  <c r="H1849" i="24"/>
  <c r="Z2966" i="24" l="1"/>
  <c r="Y2966" i="24"/>
  <c r="H1850" i="24"/>
  <c r="G1850" i="24"/>
  <c r="M1850" i="24" l="1"/>
  <c r="Y2967" i="24"/>
  <c r="Z2967" i="24"/>
  <c r="G1851" i="24"/>
  <c r="H1851" i="24"/>
  <c r="Y2968" i="24" l="1"/>
  <c r="Z2968" i="24"/>
  <c r="M1851" i="24"/>
  <c r="M1852" i="24"/>
  <c r="H1852" i="24"/>
  <c r="G1852" i="24"/>
  <c r="Y2969" i="24" l="1"/>
  <c r="Z2969" i="24"/>
  <c r="M1853" i="24"/>
  <c r="G1853" i="24"/>
  <c r="H1853" i="24"/>
  <c r="Y2970" i="24" l="1"/>
  <c r="Z2970" i="24"/>
  <c r="M1854" i="24"/>
  <c r="H1854" i="24"/>
  <c r="G1854" i="24"/>
  <c r="Y2971" i="24" l="1"/>
  <c r="Z2971" i="24"/>
  <c r="M1855" i="24"/>
  <c r="G1855" i="24"/>
  <c r="H1855" i="24"/>
  <c r="Y2972" i="24" l="1"/>
  <c r="Z2972" i="24"/>
  <c r="M1856" i="24"/>
  <c r="H1856" i="24"/>
  <c r="G1856" i="24"/>
  <c r="Y2973" i="24" l="1"/>
  <c r="Z2973" i="24"/>
  <c r="M1857" i="24"/>
  <c r="G1857" i="24"/>
  <c r="H1857" i="24"/>
  <c r="Y2974" i="24" l="1"/>
  <c r="Z2974" i="24"/>
  <c r="M1858" i="24"/>
  <c r="H1858" i="24"/>
  <c r="G1858" i="24"/>
  <c r="Y2975" i="24" l="1"/>
  <c r="Z2975" i="24"/>
  <c r="M1859" i="24"/>
  <c r="G1859" i="24"/>
  <c r="H1859" i="24"/>
  <c r="Y2976" i="24" l="1"/>
  <c r="Z2976" i="24"/>
  <c r="M1860" i="24"/>
  <c r="H1860" i="24"/>
  <c r="G1860" i="24"/>
  <c r="Y2977" i="24" l="1"/>
  <c r="Z2977" i="24"/>
  <c r="M1861" i="24"/>
  <c r="G1861" i="24"/>
  <c r="H1861" i="24"/>
  <c r="Y2978" i="24" l="1"/>
  <c r="Z2978" i="24"/>
  <c r="H1862" i="24"/>
  <c r="G1862" i="24"/>
  <c r="M1862" i="24" l="1"/>
  <c r="Y2979" i="24"/>
  <c r="Z2979" i="24"/>
  <c r="M1863" i="24"/>
  <c r="G1863" i="24"/>
  <c r="H1863" i="24"/>
  <c r="Y2980" i="24" l="1"/>
  <c r="Z2980" i="24"/>
  <c r="M1864" i="24"/>
  <c r="H1864" i="24"/>
  <c r="G1864" i="24"/>
  <c r="Y2981" i="24" l="1"/>
  <c r="Z2981" i="24"/>
  <c r="M1865" i="24"/>
  <c r="G1865" i="24"/>
  <c r="H1865" i="24"/>
  <c r="Z2982" i="24" l="1"/>
  <c r="Y2982" i="24"/>
  <c r="H1866" i="24"/>
  <c r="G1866" i="24"/>
  <c r="M1866" i="24" l="1"/>
  <c r="Y2983" i="24"/>
  <c r="Z2983" i="24"/>
  <c r="G1867" i="24"/>
  <c r="H1867" i="24"/>
  <c r="Y2984" i="24" l="1"/>
  <c r="Z2984" i="24"/>
  <c r="M1867" i="24"/>
  <c r="M1868" i="24"/>
  <c r="H1868" i="24"/>
  <c r="G1868" i="24"/>
  <c r="Y2985" i="24" l="1"/>
  <c r="Z2985" i="24"/>
  <c r="M1869" i="24"/>
  <c r="G1869" i="24"/>
  <c r="H1869" i="24"/>
  <c r="Y2986" i="24" l="1"/>
  <c r="Z2986" i="24"/>
  <c r="M1870" i="24"/>
  <c r="H1870" i="24"/>
  <c r="G1870" i="24"/>
  <c r="Y2987" i="24" l="1"/>
  <c r="Z2987" i="24"/>
  <c r="M1871" i="24"/>
  <c r="G1871" i="24"/>
  <c r="H1871" i="24"/>
  <c r="Y2988" i="24" l="1"/>
  <c r="Z2988" i="24"/>
  <c r="M1872" i="24"/>
  <c r="H1872" i="24"/>
  <c r="G1872" i="24"/>
  <c r="Y2989" i="24" l="1"/>
  <c r="Z2989" i="24"/>
  <c r="M1873" i="24"/>
  <c r="G1873" i="24"/>
  <c r="H1873" i="24"/>
  <c r="Y2990" i="24" l="1"/>
  <c r="Z2990" i="24"/>
  <c r="M1874" i="24"/>
  <c r="H1874" i="24"/>
  <c r="G1874" i="24"/>
  <c r="Y2991" i="24" l="1"/>
  <c r="Z2991" i="24"/>
  <c r="M1875" i="24"/>
  <c r="G1875" i="24"/>
  <c r="H1875" i="24"/>
  <c r="Y2992" i="24" l="1"/>
  <c r="Z2992" i="24"/>
  <c r="M1876" i="24"/>
  <c r="H1876" i="24"/>
  <c r="G1876" i="24"/>
  <c r="Y2993" i="24" l="1"/>
  <c r="Z2993" i="24"/>
  <c r="M1877" i="24"/>
  <c r="G1877" i="24"/>
  <c r="H1877" i="24"/>
  <c r="Y2994" i="24" l="1"/>
  <c r="Z2994" i="24"/>
  <c r="H1878" i="24"/>
  <c r="G1878" i="24"/>
  <c r="M1878" i="24" l="1"/>
  <c r="Y2995" i="24"/>
  <c r="Z2995" i="24"/>
  <c r="M1879" i="24"/>
  <c r="G1879" i="24"/>
  <c r="H1879" i="24"/>
  <c r="Y2996" i="24" l="1"/>
  <c r="Z2996" i="24"/>
  <c r="M1880" i="24"/>
  <c r="H1880" i="24"/>
  <c r="G1880" i="24"/>
  <c r="Y2997" i="24" l="1"/>
  <c r="Z2997" i="24"/>
  <c r="M1881" i="24"/>
  <c r="G1881" i="24"/>
  <c r="H1881" i="24"/>
  <c r="Z2998" i="24" l="1"/>
  <c r="Y2998" i="24"/>
  <c r="H1882" i="24"/>
  <c r="G1882" i="24"/>
  <c r="M1882" i="24" l="1"/>
  <c r="Y2999" i="24"/>
  <c r="Z2999" i="24"/>
  <c r="G1883" i="24"/>
  <c r="H1883" i="24"/>
  <c r="M1883" i="24" l="1"/>
  <c r="Y3000" i="24"/>
  <c r="Z3000" i="24"/>
  <c r="M1884" i="24"/>
  <c r="H1884" i="24"/>
  <c r="G1884" i="24"/>
  <c r="Y3001" i="24" l="1"/>
  <c r="Z3001" i="24"/>
  <c r="M1885" i="24"/>
  <c r="G1885" i="24"/>
  <c r="H1885" i="24"/>
  <c r="Y3002" i="24" l="1"/>
  <c r="Z3002" i="24"/>
  <c r="M1886" i="24"/>
  <c r="H1886" i="24"/>
  <c r="G1886" i="24"/>
  <c r="Y3003" i="24" l="1"/>
  <c r="Z3003" i="24"/>
  <c r="M1887" i="24"/>
  <c r="G1887" i="24"/>
  <c r="H1887" i="24"/>
  <c r="Y3004" i="24" l="1"/>
  <c r="Z3004" i="24"/>
  <c r="M1888" i="24"/>
  <c r="H1888" i="24"/>
  <c r="G1888" i="24"/>
  <c r="Y3005" i="24" l="1"/>
  <c r="Z3005" i="24"/>
  <c r="M1889" i="24"/>
  <c r="G1889" i="24"/>
  <c r="H1889" i="24"/>
  <c r="Y3006" i="24" l="1"/>
  <c r="Z3006" i="24"/>
  <c r="M1890" i="24"/>
  <c r="H1890" i="24"/>
  <c r="G1890" i="24"/>
  <c r="Y3007" i="24" l="1"/>
  <c r="Z3007" i="24"/>
  <c r="M1891" i="24"/>
  <c r="G1891" i="24"/>
  <c r="H1891" i="24"/>
  <c r="Y3008" i="24" l="1"/>
  <c r="Z3008" i="24"/>
  <c r="H1892" i="24"/>
  <c r="G1892" i="24"/>
  <c r="Y3009" i="24" l="1"/>
  <c r="Z3009" i="24"/>
  <c r="M1892" i="24"/>
  <c r="M1893" i="24"/>
  <c r="G1893" i="24"/>
  <c r="H1893" i="24"/>
  <c r="Y3010" i="24" l="1"/>
  <c r="Z3010" i="24"/>
  <c r="M1894" i="24"/>
  <c r="H1894" i="24"/>
  <c r="G1894" i="24"/>
  <c r="Y3011" i="24" l="1"/>
  <c r="Z3011" i="24"/>
  <c r="M1895" i="24"/>
  <c r="G1895" i="24"/>
  <c r="H1895" i="24"/>
  <c r="Y3012" i="24" l="1"/>
  <c r="Z3012" i="24"/>
  <c r="M1896" i="24"/>
  <c r="H1896" i="24"/>
  <c r="G1896" i="24"/>
  <c r="Y3013" i="24" l="1"/>
  <c r="Z3013" i="24"/>
  <c r="M1897" i="24"/>
  <c r="G1897" i="24"/>
  <c r="H1897" i="24"/>
  <c r="Z3014" i="24" l="1"/>
  <c r="Y3014" i="24"/>
  <c r="H1898" i="24"/>
  <c r="G1898" i="24"/>
  <c r="M1898" i="24" l="1"/>
  <c r="Y3015" i="24"/>
  <c r="Z3015" i="24"/>
  <c r="M1899" i="24"/>
  <c r="G1899" i="24"/>
  <c r="H1899" i="24"/>
  <c r="Y3016" i="24" l="1"/>
  <c r="Z3016" i="24"/>
  <c r="M1900" i="24"/>
  <c r="H1900" i="24"/>
  <c r="G1900" i="24"/>
  <c r="Y3017" i="24" l="1"/>
  <c r="Z3017" i="24"/>
  <c r="M1901" i="24"/>
  <c r="G1901" i="24"/>
  <c r="H1901" i="24"/>
  <c r="Y3018" i="24" l="1"/>
  <c r="Z3018" i="24"/>
  <c r="M1902" i="24"/>
  <c r="H1902" i="24"/>
  <c r="G1902" i="24"/>
  <c r="Y3019" i="24" l="1"/>
  <c r="Z3019" i="24"/>
  <c r="M1903" i="24"/>
  <c r="G1903" i="24"/>
  <c r="H1903" i="24"/>
  <c r="Y3020" i="24" l="1"/>
  <c r="Z3020" i="24"/>
  <c r="M1904" i="24"/>
  <c r="G1904" i="24"/>
  <c r="H1904" i="24"/>
  <c r="Y3021" i="24" l="1"/>
  <c r="Z3021" i="24"/>
  <c r="M1905" i="24"/>
  <c r="G1905" i="24"/>
  <c r="H1905" i="24"/>
  <c r="Y3022" i="24" l="1"/>
  <c r="Z3022" i="24"/>
  <c r="M1906" i="24"/>
  <c r="H1906" i="24"/>
  <c r="G1906" i="24"/>
  <c r="Y3023" i="24" l="1"/>
  <c r="Z3023" i="24"/>
  <c r="M1907" i="24"/>
  <c r="G1907" i="24"/>
  <c r="H1907" i="24"/>
  <c r="Y3024" i="24" l="1"/>
  <c r="Z3024" i="24"/>
  <c r="M1908" i="24"/>
  <c r="H1908" i="24"/>
  <c r="G1908" i="24"/>
  <c r="Y3025" i="24" l="1"/>
  <c r="Z3025" i="24"/>
  <c r="M1909" i="24"/>
  <c r="G1909" i="24"/>
  <c r="H1909" i="24"/>
  <c r="Y3026" i="24" l="1"/>
  <c r="Z3026" i="24"/>
  <c r="H1910" i="24"/>
  <c r="G1910" i="24"/>
  <c r="M1910" i="24" l="1"/>
  <c r="Y3027" i="24"/>
  <c r="Z3027" i="24"/>
  <c r="M1911" i="24"/>
  <c r="G1911" i="24"/>
  <c r="H1911" i="24"/>
  <c r="Y3028" i="24" l="1"/>
  <c r="Z3028" i="24"/>
  <c r="M1912" i="24"/>
  <c r="H1912" i="24"/>
  <c r="G1912" i="24"/>
  <c r="Y3029" i="24" l="1"/>
  <c r="Z3029" i="24"/>
  <c r="M1913" i="24"/>
  <c r="G1913" i="24"/>
  <c r="H1913" i="24"/>
  <c r="Z3030" i="24" l="1"/>
  <c r="Y3030" i="24"/>
  <c r="H1914" i="24"/>
  <c r="G1914" i="24"/>
  <c r="M1914" i="24" l="1"/>
  <c r="Y3031" i="24"/>
  <c r="Z3031" i="24"/>
  <c r="M1915" i="24"/>
  <c r="G1915" i="24"/>
  <c r="H1915" i="24"/>
  <c r="Y3032" i="24" l="1"/>
  <c r="Z3032" i="24"/>
  <c r="M1916" i="24"/>
  <c r="H1916" i="24"/>
  <c r="G1916" i="24"/>
  <c r="Y3033" i="24" l="1"/>
  <c r="Z3033" i="24"/>
  <c r="M1917" i="24"/>
  <c r="G1917" i="24"/>
  <c r="H1917" i="24"/>
  <c r="Y3034" i="24" l="1"/>
  <c r="Z3034" i="24"/>
  <c r="M1918" i="24"/>
  <c r="H1918" i="24"/>
  <c r="G1918" i="24"/>
  <c r="Y3035" i="24" l="1"/>
  <c r="Z3035" i="24"/>
  <c r="M1919" i="24"/>
  <c r="G1919" i="24"/>
  <c r="H1919" i="24"/>
  <c r="Y3036" i="24" l="1"/>
  <c r="Z3036" i="24"/>
  <c r="M1920" i="24"/>
  <c r="G1920" i="24"/>
  <c r="H1920" i="24"/>
  <c r="Y3037" i="24" l="1"/>
  <c r="Z3037" i="24"/>
  <c r="M1921" i="24"/>
  <c r="G1921" i="24"/>
  <c r="H1921" i="24"/>
  <c r="Y3038" i="24" l="1"/>
  <c r="Z3038" i="24"/>
  <c r="M1922" i="24"/>
  <c r="H1922" i="24"/>
  <c r="G1922" i="24"/>
  <c r="Y3039" i="24" l="1"/>
  <c r="Z3039" i="24"/>
  <c r="M1923" i="24"/>
  <c r="G1923" i="24"/>
  <c r="H1923" i="24"/>
  <c r="Y3040" i="24" l="1"/>
  <c r="Z3040" i="24"/>
  <c r="M1924" i="24"/>
  <c r="H1924" i="24"/>
  <c r="G1924" i="24"/>
  <c r="Y3041" i="24" l="1"/>
  <c r="Z3041" i="24"/>
  <c r="M1925" i="24"/>
  <c r="G1925" i="24"/>
  <c r="H1925" i="24"/>
  <c r="Y3042" i="24" l="1"/>
  <c r="Z3042" i="24"/>
  <c r="H1926" i="24"/>
  <c r="G1926" i="24"/>
  <c r="M1926" i="24" l="1"/>
  <c r="Y3043" i="24"/>
  <c r="Z3043" i="24"/>
  <c r="M1927" i="24"/>
  <c r="G1927" i="24"/>
  <c r="H1927" i="24"/>
  <c r="Y3044" i="24" l="1"/>
  <c r="Z3044" i="24"/>
  <c r="M1928" i="24"/>
  <c r="H1928" i="24"/>
  <c r="G1928" i="24"/>
  <c r="Y3045" i="24" l="1"/>
  <c r="Z3045" i="24"/>
  <c r="M1929" i="24"/>
  <c r="G1929" i="24"/>
  <c r="H1929" i="24"/>
  <c r="Z3046" i="24" l="1"/>
  <c r="Y3046" i="24"/>
  <c r="H1930" i="24"/>
  <c r="G1930" i="24"/>
  <c r="M1930" i="24" l="1"/>
  <c r="Y3047" i="24"/>
  <c r="Z3047" i="24"/>
  <c r="M1931" i="24"/>
  <c r="G1931" i="24"/>
  <c r="H1931" i="24"/>
  <c r="Y3048" i="24" l="1"/>
  <c r="Z3048" i="24"/>
  <c r="M1932" i="24"/>
  <c r="H1932" i="24"/>
  <c r="G1932" i="24"/>
  <c r="Y3049" i="24" l="1"/>
  <c r="Z3049" i="24"/>
  <c r="M1933" i="24"/>
  <c r="G1933" i="24"/>
  <c r="H1933" i="24"/>
  <c r="Y3050" i="24" l="1"/>
  <c r="Z3050" i="24"/>
  <c r="M1934" i="24"/>
  <c r="H1934" i="24"/>
  <c r="G1934" i="24"/>
  <c r="Y3051" i="24" l="1"/>
  <c r="Z3051" i="24"/>
  <c r="M1935" i="24"/>
  <c r="G1935" i="24"/>
  <c r="H1935" i="24"/>
  <c r="Y3052" i="24" l="1"/>
  <c r="Z3052" i="24"/>
  <c r="M1936" i="24"/>
  <c r="H1936" i="24"/>
  <c r="G1936" i="24"/>
  <c r="Y3053" i="24" l="1"/>
  <c r="Z3053" i="24"/>
  <c r="M1937" i="24"/>
  <c r="G1937" i="24"/>
  <c r="H1937" i="24"/>
  <c r="Y3054" i="24" l="1"/>
  <c r="Z3054" i="24"/>
  <c r="M1938" i="24"/>
  <c r="H1938" i="24"/>
  <c r="G1938" i="24"/>
  <c r="Y3055" i="24" l="1"/>
  <c r="Z3055" i="24"/>
  <c r="M1939" i="24"/>
  <c r="G1939" i="24"/>
  <c r="H1939" i="24"/>
  <c r="Y3056" i="24" l="1"/>
  <c r="Z3056" i="24"/>
  <c r="M1940" i="24"/>
  <c r="H1940" i="24"/>
  <c r="G1940" i="24"/>
  <c r="Y3057" i="24" l="1"/>
  <c r="Z3057" i="24"/>
  <c r="M1941" i="24"/>
  <c r="G1941" i="24"/>
  <c r="H1941" i="24"/>
  <c r="Y3058" i="24" l="1"/>
  <c r="Z3058" i="24"/>
  <c r="H1942" i="24"/>
  <c r="G1942" i="24"/>
  <c r="M1942" i="24" l="1"/>
  <c r="Y3059" i="24"/>
  <c r="Z3059" i="24"/>
  <c r="M1943" i="24"/>
  <c r="G1943" i="24"/>
  <c r="H1943" i="24"/>
  <c r="Y3060" i="24" l="1"/>
  <c r="Z3060" i="24"/>
  <c r="M1944" i="24"/>
  <c r="H1944" i="24"/>
  <c r="G1944" i="24"/>
  <c r="Y3061" i="24" l="1"/>
  <c r="Z3061" i="24"/>
  <c r="M1945" i="24"/>
  <c r="G1945" i="24"/>
  <c r="H1945" i="24"/>
  <c r="Z3062" i="24" l="1"/>
  <c r="Y3062" i="24"/>
  <c r="H1946" i="24"/>
  <c r="G1946" i="24"/>
  <c r="M1946" i="24" l="1"/>
  <c r="Y3063" i="24"/>
  <c r="Z3063" i="24"/>
  <c r="G1947" i="24"/>
  <c r="H1947" i="24"/>
  <c r="M1947" i="24" l="1"/>
  <c r="Y3064" i="24"/>
  <c r="Z3064" i="24"/>
  <c r="M1948" i="24"/>
  <c r="H1948" i="24"/>
  <c r="G1948" i="24"/>
  <c r="Y3065" i="24" l="1"/>
  <c r="Z3065" i="24"/>
  <c r="M1949" i="24"/>
  <c r="G1949" i="24"/>
  <c r="H1949" i="24"/>
  <c r="Y3066" i="24" l="1"/>
  <c r="Z3066" i="24"/>
  <c r="M1950" i="24"/>
  <c r="H1950" i="24"/>
  <c r="G1950" i="24"/>
  <c r="Y3067" i="24" l="1"/>
  <c r="Z3067" i="24"/>
  <c r="M1951" i="24"/>
  <c r="G1951" i="24"/>
  <c r="H1951" i="24"/>
  <c r="Y3068" i="24" l="1"/>
  <c r="Z3068" i="24"/>
  <c r="M1952" i="24"/>
  <c r="G1952" i="24"/>
  <c r="H1952" i="24"/>
  <c r="Y3069" i="24" l="1"/>
  <c r="Z3069" i="24"/>
  <c r="M1953" i="24"/>
  <c r="G1953" i="24"/>
  <c r="H1953" i="24"/>
  <c r="Y3070" i="24" l="1"/>
  <c r="Z3070" i="24"/>
  <c r="M1954" i="24"/>
  <c r="H1954" i="24"/>
  <c r="G1954" i="24"/>
  <c r="Y3071" i="24" l="1"/>
  <c r="Z3071" i="24"/>
  <c r="M1955" i="24"/>
  <c r="G1955" i="24"/>
  <c r="H1955" i="24"/>
  <c r="Y3072" i="24" l="1"/>
  <c r="Z3072" i="24"/>
  <c r="M1956" i="24"/>
  <c r="H1956" i="24"/>
  <c r="G1956" i="24"/>
  <c r="Y3073" i="24" l="1"/>
  <c r="Z3073" i="24"/>
  <c r="M1957" i="24"/>
  <c r="G1957" i="24"/>
  <c r="H1957" i="24"/>
  <c r="Y3074" i="24" l="1"/>
  <c r="Z3074" i="24"/>
  <c r="H1958" i="24"/>
  <c r="G1958" i="24"/>
  <c r="M1958" i="24" l="1"/>
  <c r="Y3075" i="24"/>
  <c r="Z3075" i="24"/>
  <c r="M1959" i="24"/>
  <c r="G1959" i="24"/>
  <c r="H1959" i="24"/>
  <c r="Y3076" i="24" l="1"/>
  <c r="Z3076" i="24"/>
  <c r="G1960" i="24"/>
  <c r="H1960" i="24"/>
  <c r="Y3077" i="24" l="1"/>
  <c r="Z3077" i="24"/>
  <c r="M1960" i="24"/>
  <c r="M1961" i="24"/>
  <c r="G1961" i="24"/>
  <c r="H1961" i="24"/>
  <c r="Z3078" i="24" l="1"/>
  <c r="Y3078" i="24"/>
  <c r="H1962" i="24"/>
  <c r="G1962" i="24"/>
  <c r="M1962" i="24" l="1"/>
  <c r="Y3079" i="24"/>
  <c r="Z3079" i="24"/>
  <c r="G1963" i="24"/>
  <c r="H1963" i="24"/>
  <c r="M1963" i="24" l="1"/>
  <c r="Y3080" i="24"/>
  <c r="Z3080" i="24"/>
  <c r="M1964" i="24"/>
  <c r="H1964" i="24"/>
  <c r="G1964" i="24"/>
  <c r="Y3081" i="24" l="1"/>
  <c r="Z3081" i="24"/>
  <c r="M1965" i="24"/>
  <c r="G1965" i="24"/>
  <c r="H1965" i="24"/>
  <c r="Y3082" i="24" l="1"/>
  <c r="Z3082" i="24"/>
  <c r="M1966" i="24"/>
  <c r="H1966" i="24"/>
  <c r="G1966" i="24"/>
  <c r="Y3083" i="24" l="1"/>
  <c r="Z3083" i="24"/>
  <c r="M1967" i="24"/>
  <c r="G1967" i="24"/>
  <c r="H1967" i="24"/>
  <c r="Y3084" i="24" l="1"/>
  <c r="Z3084" i="24"/>
  <c r="M1968" i="24"/>
  <c r="G1968" i="24"/>
  <c r="H1968" i="24"/>
  <c r="Y3085" i="24" l="1"/>
  <c r="Z3085" i="24"/>
  <c r="M1969" i="24"/>
  <c r="G1969" i="24"/>
  <c r="H1969" i="24"/>
  <c r="Y3086" i="24" l="1"/>
  <c r="Z3086" i="24"/>
  <c r="M1970" i="24"/>
  <c r="H1970" i="24"/>
  <c r="G1970" i="24"/>
  <c r="Y3087" i="24" l="1"/>
  <c r="Z3087" i="24"/>
  <c r="M1971" i="24"/>
  <c r="G1971" i="24"/>
  <c r="H1971" i="24"/>
  <c r="Y3088" i="24" l="1"/>
  <c r="Z3088" i="24"/>
  <c r="M1972" i="24"/>
  <c r="H1972" i="24"/>
  <c r="G1972" i="24"/>
  <c r="Y3089" i="24" l="1"/>
  <c r="Z3089" i="24"/>
  <c r="M1973" i="24"/>
  <c r="G1973" i="24"/>
  <c r="H1973" i="24"/>
  <c r="Y3090" i="24" l="1"/>
  <c r="Z3090" i="24"/>
  <c r="H1974" i="24"/>
  <c r="G1974" i="24"/>
  <c r="M1974" i="24" l="1"/>
  <c r="Y3091" i="24"/>
  <c r="Z3091" i="24"/>
  <c r="M1975" i="24"/>
  <c r="G1975" i="24"/>
  <c r="H1975" i="24"/>
  <c r="Y3092" i="24" l="1"/>
  <c r="Z3092" i="24"/>
  <c r="M1976" i="24"/>
  <c r="H1976" i="24"/>
  <c r="G1976" i="24"/>
  <c r="Y3093" i="24" l="1"/>
  <c r="Z3093" i="24"/>
  <c r="M1977" i="24"/>
  <c r="G1977" i="24"/>
  <c r="H1977" i="24"/>
  <c r="Z3094" i="24" l="1"/>
  <c r="Y3094" i="24"/>
  <c r="H1978" i="24"/>
  <c r="G1978" i="24"/>
  <c r="M1978" i="24" l="1"/>
  <c r="Y3095" i="24"/>
  <c r="Z3095" i="24"/>
  <c r="G1979" i="24"/>
  <c r="H1979" i="24"/>
  <c r="M1979" i="24" l="1"/>
  <c r="Y3096" i="24"/>
  <c r="Z3096" i="24"/>
  <c r="M1980" i="24"/>
  <c r="H1980" i="24"/>
  <c r="G1980" i="24"/>
  <c r="Y3097" i="24" l="1"/>
  <c r="Z3097" i="24"/>
  <c r="M1981" i="24"/>
  <c r="G1981" i="24"/>
  <c r="H1981" i="24"/>
  <c r="Y3098" i="24" l="1"/>
  <c r="Z3098" i="24"/>
  <c r="M1982" i="24"/>
  <c r="H1982" i="24"/>
  <c r="G1982" i="24"/>
  <c r="Y3099" i="24" l="1"/>
  <c r="Z3099" i="24"/>
  <c r="M1983" i="24"/>
  <c r="G1983" i="24"/>
  <c r="H1983" i="24"/>
  <c r="Y3100" i="24" l="1"/>
  <c r="Z3100" i="24"/>
  <c r="M1984" i="24"/>
  <c r="H1984" i="24"/>
  <c r="G1984" i="24"/>
  <c r="Y3101" i="24" l="1"/>
  <c r="Z3101" i="24"/>
  <c r="M1985" i="24"/>
  <c r="G1985" i="24"/>
  <c r="H1985" i="24"/>
  <c r="Y3102" i="24" l="1"/>
  <c r="Z3102" i="24"/>
  <c r="M1986" i="24"/>
  <c r="H1986" i="24"/>
  <c r="G1986" i="24"/>
  <c r="Y3103" i="24" l="1"/>
  <c r="Z3103" i="24"/>
  <c r="M1987" i="24"/>
  <c r="G1987" i="24"/>
  <c r="H1987" i="24"/>
  <c r="Y3104" i="24" l="1"/>
  <c r="Z3104" i="24"/>
  <c r="M1988" i="24"/>
  <c r="H1988" i="24"/>
  <c r="G1988" i="24"/>
  <c r="Y3105" i="24" l="1"/>
  <c r="Z3105" i="24"/>
  <c r="M1989" i="24"/>
  <c r="G1989" i="24"/>
  <c r="H1989" i="24"/>
  <c r="Y3106" i="24" l="1"/>
  <c r="Z3106" i="24"/>
  <c r="H1990" i="24"/>
  <c r="G1990" i="24"/>
  <c r="M1990" i="24" l="1"/>
  <c r="Y3107" i="24"/>
  <c r="Z3107" i="24"/>
  <c r="M1991" i="24"/>
  <c r="G1991" i="24"/>
  <c r="H1991" i="24"/>
  <c r="Y3108" i="24" l="1"/>
  <c r="Z3108" i="24"/>
  <c r="M1992" i="24"/>
  <c r="G1992" i="24"/>
  <c r="H1992" i="24"/>
  <c r="Y3109" i="24" l="1"/>
  <c r="Z3109" i="24"/>
  <c r="M1993" i="24"/>
  <c r="G1993" i="24"/>
  <c r="H1993" i="24"/>
  <c r="Z3110" i="24" l="1"/>
  <c r="Y3110" i="24"/>
  <c r="H1994" i="24"/>
  <c r="G1994" i="24"/>
  <c r="M1994" i="24" l="1"/>
  <c r="Y3111" i="24"/>
  <c r="Z3111" i="24"/>
  <c r="M1995" i="24"/>
  <c r="G1995" i="24"/>
  <c r="H1995" i="24"/>
  <c r="Y3112" i="24" l="1"/>
  <c r="Z3112" i="24"/>
  <c r="M1996" i="24"/>
  <c r="H1996" i="24"/>
  <c r="G1996" i="24"/>
  <c r="Y3113" i="24" l="1"/>
  <c r="Z3113" i="24"/>
  <c r="M1997" i="24"/>
  <c r="G1997" i="24"/>
  <c r="H1997" i="24"/>
  <c r="Y3114" i="24" l="1"/>
  <c r="Z3114" i="24"/>
  <c r="M1998" i="24"/>
  <c r="H1998" i="24"/>
  <c r="G1998" i="24"/>
  <c r="Y3115" i="24" l="1"/>
  <c r="Z3115" i="24"/>
  <c r="M1999" i="24"/>
  <c r="G1999" i="24"/>
  <c r="H1999" i="24"/>
  <c r="Y3116" i="24" l="1"/>
  <c r="Z3116" i="24"/>
  <c r="M2000" i="24"/>
  <c r="H2000" i="24"/>
  <c r="G2000" i="24"/>
  <c r="Y3117" i="24" l="1"/>
  <c r="Z3117" i="24"/>
  <c r="M2001" i="24"/>
  <c r="G2001" i="24"/>
  <c r="H2001" i="24"/>
  <c r="Y3118" i="24" l="1"/>
  <c r="Z3118" i="24"/>
  <c r="M2002" i="24"/>
  <c r="H2002" i="24"/>
  <c r="G2002" i="24"/>
  <c r="Y3119" i="24" l="1"/>
  <c r="Z3119" i="24"/>
  <c r="M2003" i="24"/>
  <c r="G2003" i="24"/>
  <c r="H2003" i="24"/>
  <c r="Y3120" i="24" l="1"/>
  <c r="Z3120" i="24"/>
  <c r="M2004" i="24"/>
  <c r="H2004" i="24"/>
  <c r="G2004" i="24"/>
  <c r="Y3121" i="24" l="1"/>
  <c r="Z3121" i="24"/>
  <c r="M2005" i="24"/>
  <c r="G2005" i="24"/>
  <c r="H2005" i="24"/>
  <c r="Y3122" i="24" l="1"/>
  <c r="Z3122" i="24"/>
  <c r="H2006" i="24"/>
  <c r="G2006" i="24"/>
  <c r="M2006" i="24" l="1"/>
  <c r="Y3123" i="24"/>
  <c r="Z3123" i="24"/>
  <c r="M2007" i="24"/>
  <c r="G2007" i="24"/>
  <c r="H2007" i="24"/>
  <c r="Y3124" i="24" l="1"/>
  <c r="Z3124" i="24"/>
  <c r="M2008" i="24"/>
  <c r="G2008" i="24"/>
  <c r="H2008" i="24"/>
  <c r="Y3125" i="24" l="1"/>
  <c r="Z3125" i="24"/>
  <c r="M2009" i="24"/>
  <c r="H2009" i="24"/>
  <c r="G2009" i="24"/>
  <c r="Z3126" i="24" l="1"/>
  <c r="Y3126" i="24"/>
  <c r="H2010" i="24"/>
  <c r="M2010" i="24"/>
  <c r="G2010" i="24"/>
  <c r="Y3127" i="24" l="1"/>
  <c r="Z3127" i="24"/>
  <c r="M2011" i="24"/>
  <c r="G2011" i="24"/>
  <c r="H2011" i="24"/>
  <c r="Y3128" i="24" l="1"/>
  <c r="Z3128" i="24"/>
  <c r="M2012" i="24"/>
  <c r="H2012" i="24"/>
  <c r="G2012" i="24"/>
  <c r="Y3129" i="24" l="1"/>
  <c r="Z3129" i="24"/>
  <c r="M2013" i="24"/>
  <c r="H2013" i="24"/>
  <c r="G2013" i="24"/>
  <c r="Y3130" i="24" l="1"/>
  <c r="Z3130" i="24"/>
  <c r="M2014" i="24"/>
  <c r="H2014" i="24"/>
  <c r="G2014" i="24"/>
  <c r="Y3131" i="24" l="1"/>
  <c r="Z3131" i="24"/>
  <c r="M2015" i="24"/>
  <c r="G2015" i="24"/>
  <c r="H2015" i="24"/>
  <c r="Y3132" i="24" l="1"/>
  <c r="Z3132" i="24"/>
  <c r="M2016" i="24"/>
  <c r="H2016" i="24"/>
  <c r="G2016" i="24"/>
  <c r="Y3133" i="24" l="1"/>
  <c r="Z3133" i="24"/>
  <c r="M2017" i="24"/>
  <c r="H2017" i="24"/>
  <c r="G2017" i="24"/>
  <c r="Y3134" i="24" l="1"/>
  <c r="Z3134" i="24"/>
  <c r="M2018" i="24"/>
  <c r="H2018" i="24"/>
  <c r="G2018" i="24"/>
  <c r="Y3135" i="24" l="1"/>
  <c r="Z3135" i="24"/>
  <c r="M2019" i="24"/>
  <c r="H2019" i="24"/>
  <c r="G2019" i="24"/>
  <c r="Y3136" i="24" l="1"/>
  <c r="Z3136" i="24"/>
  <c r="M2020" i="24"/>
  <c r="H2020" i="24"/>
  <c r="G2020" i="24"/>
  <c r="Y3137" i="24" l="1"/>
  <c r="Z3137" i="24"/>
  <c r="M2021" i="24"/>
  <c r="H2021" i="24"/>
  <c r="G2021" i="24"/>
  <c r="Y3138" i="24" l="1"/>
  <c r="Z3138" i="24"/>
  <c r="H2022" i="24"/>
  <c r="M2022" i="24"/>
  <c r="G2022" i="24"/>
  <c r="Y3139" i="24" l="1"/>
  <c r="Z3139" i="24"/>
  <c r="M2023" i="24"/>
  <c r="G2023" i="24"/>
  <c r="H2023" i="24"/>
  <c r="Y3140" i="24" l="1"/>
  <c r="Z3140" i="24"/>
  <c r="M2024" i="24"/>
  <c r="H2024" i="24"/>
  <c r="G2024" i="24"/>
  <c r="Y3141" i="24" l="1"/>
  <c r="Z3141" i="24"/>
  <c r="M2025" i="24"/>
  <c r="H2025" i="24"/>
  <c r="G2025" i="24"/>
  <c r="Z3142" i="24" l="1"/>
  <c r="Y3142" i="24"/>
  <c r="H2026" i="24"/>
  <c r="M2026" i="24"/>
  <c r="G2026" i="24"/>
  <c r="Y3143" i="24" l="1"/>
  <c r="Z3143" i="24"/>
  <c r="M2027" i="24"/>
  <c r="G2027" i="24"/>
  <c r="H2027" i="24"/>
  <c r="Y3144" i="24" l="1"/>
  <c r="Z3144" i="24"/>
  <c r="M2028" i="24"/>
  <c r="H2028" i="24"/>
  <c r="G2028" i="24"/>
  <c r="Y3145" i="24" l="1"/>
  <c r="Z3145" i="24"/>
  <c r="M2029" i="24"/>
  <c r="H2029" i="24"/>
  <c r="G2029" i="24"/>
  <c r="Y3146" i="24" l="1"/>
  <c r="Z3146" i="24"/>
  <c r="M2030" i="24"/>
  <c r="H2030" i="24"/>
  <c r="G2030" i="24"/>
  <c r="Y3147" i="24" l="1"/>
  <c r="Z3147" i="24"/>
  <c r="M2031" i="24"/>
  <c r="G2031" i="24"/>
  <c r="H2031" i="24"/>
  <c r="Y3148" i="24" l="1"/>
  <c r="Z3148" i="24"/>
  <c r="M2032" i="24"/>
  <c r="H2032" i="24"/>
  <c r="G2032" i="24"/>
  <c r="Y3149" i="24" l="1"/>
  <c r="Z3149" i="24"/>
  <c r="M2033" i="24"/>
  <c r="H2033" i="24"/>
  <c r="G2033" i="24"/>
  <c r="Y3150" i="24" l="1"/>
  <c r="Z3150" i="24"/>
  <c r="M2034" i="24"/>
  <c r="H2034" i="24"/>
  <c r="G2034" i="24"/>
  <c r="Y3151" i="24" l="1"/>
  <c r="Z3151" i="24"/>
  <c r="M2035" i="24"/>
  <c r="G2035" i="24"/>
  <c r="H2035" i="24"/>
  <c r="Y3152" i="24" l="1"/>
  <c r="Z3152" i="24"/>
  <c r="M2036" i="24"/>
  <c r="H2036" i="24"/>
  <c r="G2036" i="24"/>
  <c r="Y3153" i="24" l="1"/>
  <c r="Z3153" i="24"/>
  <c r="M2037" i="24"/>
  <c r="H2037" i="24"/>
  <c r="G2037" i="24"/>
  <c r="Y3154" i="24" l="1"/>
  <c r="Z3154" i="24"/>
  <c r="H2038" i="24"/>
  <c r="M2038" i="24"/>
  <c r="G2038" i="24"/>
  <c r="Y3155" i="24" l="1"/>
  <c r="Z3155" i="24"/>
  <c r="M2039" i="24"/>
  <c r="G2039" i="24"/>
  <c r="H2039" i="24"/>
  <c r="Y3156" i="24" l="1"/>
  <c r="Z3156" i="24"/>
  <c r="M2040" i="24"/>
  <c r="H2040" i="24"/>
  <c r="G2040" i="24"/>
  <c r="Y3157" i="24" l="1"/>
  <c r="Z3157" i="24"/>
  <c r="M2041" i="24"/>
  <c r="H2041" i="24"/>
  <c r="G2041" i="24"/>
  <c r="Y3158" i="24" l="1"/>
  <c r="Z3158" i="24"/>
  <c r="H2042" i="24"/>
  <c r="M2042" i="24"/>
  <c r="G2042" i="24"/>
  <c r="Y3159" i="24" l="1"/>
  <c r="Z3159" i="24"/>
  <c r="M2043" i="24"/>
  <c r="G2043" i="24"/>
  <c r="H2043" i="24"/>
  <c r="Y3160" i="24" l="1"/>
  <c r="Z3160" i="24"/>
  <c r="M2044" i="24"/>
  <c r="H2044" i="24"/>
  <c r="G2044" i="24"/>
  <c r="Y3161" i="24" l="1"/>
  <c r="Z3161" i="24"/>
  <c r="M2045" i="24"/>
  <c r="H2045" i="24"/>
  <c r="G2045" i="24"/>
  <c r="Z3162" i="24" l="1"/>
  <c r="Y3162" i="24"/>
  <c r="M2046" i="24"/>
  <c r="H2046" i="24"/>
  <c r="G2046" i="24"/>
  <c r="Y3163" i="24" l="1"/>
  <c r="Z3163" i="24"/>
  <c r="M2047" i="24"/>
  <c r="G2047" i="24"/>
  <c r="H2047" i="24"/>
  <c r="Y3164" i="24" l="1"/>
  <c r="Z3164" i="24"/>
  <c r="M2048" i="24"/>
  <c r="H2048" i="24"/>
  <c r="G2048" i="24"/>
  <c r="Y3165" i="24" l="1"/>
  <c r="Z3165" i="24"/>
  <c r="M2049" i="24"/>
  <c r="H2049" i="24"/>
  <c r="G2049" i="24"/>
  <c r="Z3166" i="24" l="1"/>
  <c r="Y3166" i="24"/>
  <c r="M2050" i="24"/>
  <c r="H2050" i="24"/>
  <c r="G2050" i="24"/>
  <c r="Y3167" i="24" l="1"/>
  <c r="Z3167" i="24"/>
  <c r="M2051" i="24"/>
  <c r="G2051" i="24"/>
  <c r="H2051" i="24"/>
  <c r="Y3168" i="24" l="1"/>
  <c r="Z3168" i="24"/>
  <c r="M2052" i="24"/>
  <c r="H2052" i="24"/>
  <c r="G2052" i="24"/>
  <c r="Y3169" i="24" l="1"/>
  <c r="Z3169" i="24"/>
  <c r="M2053" i="24"/>
  <c r="H2053" i="24"/>
  <c r="G2053" i="24"/>
  <c r="Y3170" i="24" l="1"/>
  <c r="Z3170" i="24"/>
  <c r="H2054" i="24"/>
  <c r="M2054" i="24"/>
  <c r="G2054" i="24"/>
  <c r="Y3171" i="24" l="1"/>
  <c r="Z3171" i="24"/>
  <c r="M2055" i="24"/>
  <c r="G2055" i="24"/>
  <c r="H2055" i="24"/>
  <c r="Y3172" i="24" l="1"/>
  <c r="Z3172" i="24"/>
  <c r="M2056" i="24"/>
  <c r="G2056" i="24"/>
  <c r="H2056" i="24"/>
  <c r="Y3173" i="24" l="1"/>
  <c r="Z3173" i="24"/>
  <c r="M2057" i="24"/>
  <c r="H2057" i="24"/>
  <c r="G2057" i="24"/>
  <c r="Y3174" i="24" l="1"/>
  <c r="Z3174" i="24"/>
  <c r="H2058" i="24"/>
  <c r="M2058" i="24"/>
  <c r="G2058" i="24"/>
  <c r="Y3175" i="24" l="1"/>
  <c r="Z3175" i="24"/>
  <c r="M2059" i="24"/>
  <c r="G2059" i="24"/>
  <c r="H2059" i="24"/>
  <c r="Y3176" i="24" l="1"/>
  <c r="Z3176" i="24"/>
  <c r="M2060" i="24"/>
  <c r="H2060" i="24"/>
  <c r="G2060" i="24"/>
  <c r="Y3177" i="24" l="1"/>
  <c r="Z3177" i="24"/>
  <c r="M2061" i="24"/>
  <c r="H2061" i="24"/>
  <c r="G2061" i="24"/>
  <c r="Z3178" i="24" l="1"/>
  <c r="Y3178" i="24"/>
  <c r="M2062" i="24"/>
  <c r="H2062" i="24"/>
  <c r="G2062" i="24"/>
  <c r="Y3179" i="24" l="1"/>
  <c r="Z3179" i="24"/>
  <c r="M2063" i="24"/>
  <c r="G2063" i="24"/>
  <c r="H2063" i="24"/>
  <c r="Y3180" i="24" l="1"/>
  <c r="Z3180" i="24"/>
  <c r="M2064" i="24"/>
  <c r="H2064" i="24"/>
  <c r="G2064" i="24"/>
  <c r="Y3181" i="24" l="1"/>
  <c r="Z3181" i="24"/>
  <c r="M2065" i="24"/>
  <c r="H2065" i="24"/>
  <c r="G2065" i="24"/>
  <c r="Z3182" i="24" l="1"/>
  <c r="Y3182" i="24"/>
  <c r="M2066" i="24"/>
  <c r="H2066" i="24"/>
  <c r="G2066" i="24"/>
  <c r="Y3183" i="24" l="1"/>
  <c r="Z3183" i="24"/>
  <c r="M2067" i="24"/>
  <c r="G2067" i="24"/>
  <c r="H2067" i="24"/>
  <c r="Y3184" i="24" l="1"/>
  <c r="Z3184" i="24"/>
  <c r="M2068" i="24"/>
  <c r="H2068" i="24"/>
  <c r="G2068" i="24"/>
  <c r="Y3185" i="24" l="1"/>
  <c r="Z3185" i="24"/>
  <c r="M2069" i="24"/>
  <c r="H2069" i="24"/>
  <c r="G2069" i="24"/>
  <c r="Y3186" i="24" l="1"/>
  <c r="Z3186" i="24"/>
  <c r="H2070" i="24"/>
  <c r="M2070" i="24"/>
  <c r="G2070" i="24"/>
  <c r="Y3187" i="24" l="1"/>
  <c r="Z3187" i="24"/>
  <c r="M2071" i="24"/>
  <c r="G2071" i="24"/>
  <c r="H2071" i="24"/>
  <c r="Y3188" i="24" l="1"/>
  <c r="Z3188" i="24"/>
  <c r="M2072" i="24"/>
  <c r="H2072" i="24"/>
  <c r="G2072" i="24"/>
  <c r="Y3189" i="24" l="1"/>
  <c r="Z3189" i="24"/>
  <c r="M2073" i="24"/>
  <c r="H2073" i="24"/>
  <c r="G2073" i="24"/>
  <c r="Y3190" i="24" l="1"/>
  <c r="Z3190" i="24"/>
  <c r="H2074" i="24"/>
  <c r="M2074" i="24"/>
  <c r="G2074" i="24"/>
  <c r="Y3191" i="24" l="1"/>
  <c r="Z3191" i="24"/>
  <c r="M2075" i="24"/>
  <c r="G2075" i="24"/>
  <c r="H2075" i="24"/>
  <c r="Z3192" i="24" l="1"/>
  <c r="Y3192" i="24"/>
  <c r="M2076" i="24"/>
  <c r="H2076" i="24"/>
  <c r="G2076" i="24"/>
  <c r="Y3193" i="24" l="1"/>
  <c r="Z3193" i="24"/>
  <c r="M2077" i="24"/>
  <c r="H2077" i="24"/>
  <c r="G2077" i="24"/>
  <c r="Z3194" i="24" l="1"/>
  <c r="Y3194" i="24"/>
  <c r="M2078" i="24"/>
  <c r="H2078" i="24"/>
  <c r="G2078" i="24"/>
  <c r="Y3195" i="24" l="1"/>
  <c r="Z3195" i="24"/>
  <c r="M2079" i="24"/>
  <c r="G2079" i="24"/>
  <c r="H2079" i="24"/>
  <c r="Z3196" i="24" l="1"/>
  <c r="Y3196" i="24"/>
  <c r="M2080" i="24"/>
  <c r="H2080" i="24"/>
  <c r="G2080" i="24"/>
  <c r="Y3197" i="24" l="1"/>
  <c r="Z3197" i="24"/>
  <c r="M2081" i="24"/>
  <c r="H2081" i="24"/>
  <c r="G2081" i="24"/>
  <c r="Y3198" i="24" l="1"/>
  <c r="Z3198" i="24"/>
  <c r="M2082" i="24"/>
  <c r="G2082" i="24"/>
  <c r="H2082" i="24"/>
  <c r="Y3199" i="24" l="1"/>
  <c r="Z3199" i="24"/>
  <c r="M2083" i="24"/>
  <c r="H2083" i="24"/>
  <c r="G2083" i="24"/>
  <c r="Z3200" i="24" l="1"/>
  <c r="Y3200" i="24"/>
  <c r="M2084" i="24"/>
  <c r="H2084" i="24"/>
  <c r="G2084" i="24"/>
  <c r="Y3201" i="24" l="1"/>
  <c r="Z3201" i="24"/>
  <c r="M2085" i="24"/>
  <c r="H2085" i="24"/>
  <c r="G2085" i="24"/>
  <c r="Y3202" i="24" l="1"/>
  <c r="Z3202" i="24"/>
  <c r="M2086" i="24"/>
  <c r="H2086" i="24"/>
  <c r="G2086" i="24"/>
  <c r="Y3203" i="24" l="1"/>
  <c r="Z3203" i="24"/>
  <c r="M2087" i="24"/>
  <c r="G2087" i="24"/>
  <c r="H2087" i="24"/>
  <c r="Y3204" i="24" l="1"/>
  <c r="Z3204" i="24"/>
  <c r="H2088" i="24"/>
  <c r="G2088" i="24"/>
  <c r="M2088" i="24" l="1"/>
  <c r="Y3205" i="24"/>
  <c r="Z3205" i="24"/>
  <c r="M2089" i="24"/>
  <c r="H2089" i="24"/>
  <c r="G2089" i="24"/>
  <c r="Y3206" i="24" l="1"/>
  <c r="Z3206" i="24"/>
  <c r="M2090" i="24"/>
  <c r="H2090" i="24"/>
  <c r="G2090" i="24"/>
  <c r="Y3207" i="24" l="1"/>
  <c r="Z3207" i="24"/>
  <c r="H2091" i="24"/>
  <c r="M2091" i="24"/>
  <c r="G2091" i="24"/>
  <c r="Z3208" i="24" l="1"/>
  <c r="Y3208" i="24"/>
  <c r="M2092" i="24"/>
  <c r="G2092" i="24"/>
  <c r="H2092" i="24"/>
  <c r="Y3209" i="24" l="1"/>
  <c r="Z3209" i="24"/>
  <c r="M2093" i="24"/>
  <c r="H2093" i="24"/>
  <c r="G2093" i="24"/>
  <c r="Z3210" i="24" l="1"/>
  <c r="Y3210" i="24"/>
  <c r="M2094" i="24"/>
  <c r="H2094" i="24"/>
  <c r="G2094" i="24"/>
  <c r="Y3211" i="24" l="1"/>
  <c r="Z3211" i="24"/>
  <c r="M2095" i="24"/>
  <c r="G2095" i="24"/>
  <c r="H2095" i="24"/>
  <c r="Y3212" i="24" l="1"/>
  <c r="Z3212" i="24"/>
  <c r="M2096" i="24"/>
  <c r="G2096" i="24"/>
  <c r="H2096" i="24"/>
  <c r="Y3213" i="24" l="1"/>
  <c r="Z3213" i="24"/>
  <c r="M2097" i="24"/>
  <c r="H2097" i="24"/>
  <c r="G2097" i="24"/>
  <c r="Y3214" i="24" l="1"/>
  <c r="Z3214" i="24"/>
  <c r="M2098" i="24"/>
  <c r="H2098" i="24"/>
  <c r="G2098" i="24"/>
  <c r="Y3215" i="24" l="1"/>
  <c r="Z3215" i="24"/>
  <c r="M2099" i="24"/>
  <c r="G2099" i="24"/>
  <c r="H2099" i="24"/>
  <c r="Z3216" i="24" l="1"/>
  <c r="Y3216" i="24"/>
  <c r="M2100" i="24"/>
  <c r="H2100" i="24"/>
  <c r="G2100" i="24"/>
  <c r="Y3217" i="24" l="1"/>
  <c r="Z3217" i="24"/>
  <c r="M2101" i="24"/>
  <c r="H2101" i="24"/>
  <c r="G2101" i="24"/>
  <c r="Y3218" i="24" l="1"/>
  <c r="Z3218" i="24"/>
  <c r="M2102" i="24"/>
  <c r="H2102" i="24"/>
  <c r="G2102" i="24"/>
  <c r="Y3219" i="24" l="1"/>
  <c r="Z3219" i="24"/>
  <c r="M2103" i="24"/>
  <c r="G2103" i="24"/>
  <c r="H2103" i="24"/>
  <c r="Y3220" i="24" l="1"/>
  <c r="Z3220" i="24"/>
  <c r="M2104" i="24"/>
  <c r="H2104" i="24"/>
  <c r="G2104" i="24"/>
  <c r="Y3221" i="24" l="1"/>
  <c r="Z3221" i="24"/>
  <c r="M2105" i="24"/>
  <c r="H2105" i="24"/>
  <c r="G2105" i="24"/>
  <c r="Y3222" i="24" l="1"/>
  <c r="Z3222" i="24"/>
  <c r="M2106" i="24"/>
  <c r="G2106" i="24"/>
  <c r="H2106" i="24"/>
  <c r="Y3223" i="24" l="1"/>
  <c r="Z3223" i="24"/>
  <c r="G2107" i="24"/>
  <c r="H2107" i="24"/>
  <c r="M2107" i="24" l="1"/>
  <c r="Z3224" i="24"/>
  <c r="Y3224" i="24"/>
  <c r="M2108" i="24"/>
  <c r="H2108" i="24"/>
  <c r="G2108" i="24"/>
  <c r="Y3225" i="24" l="1"/>
  <c r="Z3225" i="24"/>
  <c r="M2109" i="24"/>
  <c r="H2109" i="24"/>
  <c r="G2109" i="24"/>
  <c r="Y3226" i="24" l="1"/>
  <c r="Z3226" i="24"/>
  <c r="M2110" i="24"/>
  <c r="G2110" i="24"/>
  <c r="H2110" i="24"/>
  <c r="Y3227" i="24" l="1"/>
  <c r="Z3227" i="24"/>
  <c r="M2111" i="24"/>
  <c r="G2111" i="24"/>
  <c r="H2111" i="24"/>
  <c r="Y3228" i="24" l="1"/>
  <c r="Z3228" i="24"/>
  <c r="M2112" i="24"/>
  <c r="H2112" i="24"/>
  <c r="G2112" i="24"/>
  <c r="Y3229" i="24" l="1"/>
  <c r="Z3229" i="24"/>
  <c r="M2113" i="24"/>
  <c r="H2113" i="24"/>
  <c r="G2113" i="24"/>
  <c r="Y3230" i="24" l="1"/>
  <c r="Z3230" i="24"/>
  <c r="M2114" i="24"/>
  <c r="G2114" i="24"/>
  <c r="H2114" i="24"/>
  <c r="Y3231" i="24" l="1"/>
  <c r="Z3231" i="24"/>
  <c r="M2115" i="24"/>
  <c r="H2115" i="24"/>
  <c r="G2115" i="24"/>
  <c r="Z3232" i="24" l="1"/>
  <c r="Y3232" i="24"/>
  <c r="M2116" i="24"/>
  <c r="H2116" i="24"/>
  <c r="G2116" i="24"/>
  <c r="Y3233" i="24" l="1"/>
  <c r="Z3233" i="24"/>
  <c r="M2117" i="24"/>
  <c r="H2117" i="24"/>
  <c r="G2117" i="24"/>
  <c r="Y3234" i="24" l="1"/>
  <c r="Z3234" i="24"/>
  <c r="M2118" i="24"/>
  <c r="H2118" i="24"/>
  <c r="G2118" i="24"/>
  <c r="Y3235" i="24" l="1"/>
  <c r="Z3235" i="24"/>
  <c r="M2119" i="24"/>
  <c r="H2119" i="24"/>
  <c r="G2119" i="24"/>
  <c r="Y3236" i="24" l="1"/>
  <c r="Z3236" i="24"/>
  <c r="M2120" i="24"/>
  <c r="H2120" i="24"/>
  <c r="G2120" i="24"/>
  <c r="Y3237" i="24" l="1"/>
  <c r="Z3237" i="24"/>
  <c r="M2121" i="24"/>
  <c r="H2121" i="24"/>
  <c r="G2121" i="24"/>
  <c r="Y3238" i="24" l="1"/>
  <c r="Z3238" i="24"/>
  <c r="M2122" i="24"/>
  <c r="H2122" i="24"/>
  <c r="G2122" i="24"/>
  <c r="Y3239" i="24" l="1"/>
  <c r="Z3239" i="24"/>
  <c r="H2123" i="24"/>
  <c r="M2123" i="24"/>
  <c r="G2123" i="24"/>
  <c r="Z3240" i="24" l="1"/>
  <c r="Y3240" i="24"/>
  <c r="M2124" i="24"/>
  <c r="G2124" i="24"/>
  <c r="H2124" i="24"/>
  <c r="Y3241" i="24" l="1"/>
  <c r="Z3241" i="24"/>
  <c r="M2125" i="24"/>
  <c r="H2125" i="24"/>
  <c r="G2125" i="24"/>
  <c r="Y3242" i="24" l="1"/>
  <c r="Z3242" i="24"/>
  <c r="M2126" i="24"/>
  <c r="H2126" i="24"/>
  <c r="G2126" i="24"/>
  <c r="Y3243" i="24" l="1"/>
  <c r="Z3243" i="24"/>
  <c r="M2127" i="24"/>
  <c r="G2127" i="24"/>
  <c r="H2127" i="24"/>
  <c r="Z3244" i="24" l="1"/>
  <c r="Y3244" i="24"/>
  <c r="M2128" i="24"/>
  <c r="H2128" i="24"/>
  <c r="G2128" i="24"/>
  <c r="Y3245" i="24" l="1"/>
  <c r="Z3245" i="24"/>
  <c r="M2129" i="24"/>
  <c r="H2129" i="24"/>
  <c r="G2129" i="24"/>
  <c r="Y3246" i="24" l="1"/>
  <c r="Z3246" i="24"/>
  <c r="M2130" i="24"/>
  <c r="H2130" i="24"/>
  <c r="G2130" i="24"/>
  <c r="Y3247" i="24" l="1"/>
  <c r="Z3247" i="24"/>
  <c r="M2131" i="24"/>
  <c r="G2131" i="24"/>
  <c r="H2131" i="24"/>
  <c r="Z3248" i="24" l="1"/>
  <c r="Y3248" i="24"/>
  <c r="M2132" i="24"/>
  <c r="H2132" i="24"/>
  <c r="G2132" i="24"/>
  <c r="Y3249" i="24" l="1"/>
  <c r="Z3249" i="24"/>
  <c r="M2133" i="24"/>
  <c r="H2133" i="24"/>
  <c r="G2133" i="24"/>
  <c r="Y3250" i="24" l="1"/>
  <c r="Z3250" i="24"/>
  <c r="M2134" i="24"/>
  <c r="H2134" i="24"/>
  <c r="G2134" i="24"/>
  <c r="Y3251" i="24" l="1"/>
  <c r="Z3251" i="24"/>
  <c r="M2135" i="24"/>
  <c r="G2135" i="24"/>
  <c r="H2135" i="24"/>
  <c r="Y3252" i="24" l="1"/>
  <c r="Z3252" i="24"/>
  <c r="M2136" i="24"/>
  <c r="H2136" i="24"/>
  <c r="G2136" i="24"/>
  <c r="Y3253" i="24" l="1"/>
  <c r="Z3253" i="24"/>
  <c r="M2137" i="24"/>
  <c r="H2137" i="24"/>
  <c r="G2137" i="24"/>
  <c r="Y3254" i="24" l="1"/>
  <c r="Z3254" i="24"/>
  <c r="M2138" i="24"/>
  <c r="H2138" i="24"/>
  <c r="G2138" i="24"/>
  <c r="Y3255" i="24" l="1"/>
  <c r="Z3255" i="24"/>
  <c r="G2139" i="24"/>
  <c r="M2139" i="24"/>
  <c r="H2139" i="24"/>
  <c r="Z3256" i="24" l="1"/>
  <c r="Y3256" i="24"/>
  <c r="M2140" i="24"/>
  <c r="H2140" i="24"/>
  <c r="G2140" i="24"/>
  <c r="Y3257" i="24" l="1"/>
  <c r="Z3257" i="24"/>
  <c r="M2141" i="24"/>
  <c r="H2141" i="24"/>
  <c r="G2141" i="24"/>
  <c r="Z3258" i="24" l="1"/>
  <c r="Y3258" i="24"/>
  <c r="M2142" i="24"/>
  <c r="G2142" i="24"/>
  <c r="H2142" i="24"/>
  <c r="Y3259" i="24" l="1"/>
  <c r="Z3259" i="24"/>
  <c r="M2143" i="24"/>
  <c r="G2143" i="24"/>
  <c r="H2143" i="24"/>
  <c r="Z3260" i="24" l="1"/>
  <c r="Y3260" i="24"/>
  <c r="M2144" i="24"/>
  <c r="H2144" i="24"/>
  <c r="G2144" i="24"/>
  <c r="Y3261" i="24" l="1"/>
  <c r="Z3261" i="24"/>
  <c r="M2145" i="24"/>
  <c r="H2145" i="24"/>
  <c r="G2145" i="24"/>
  <c r="Y3262" i="24" l="1"/>
  <c r="Z3262" i="24"/>
  <c r="M2146" i="24"/>
  <c r="G2146" i="24"/>
  <c r="H2146" i="24"/>
  <c r="Y3263" i="24" l="1"/>
  <c r="Z3263" i="24"/>
  <c r="M2147" i="24"/>
  <c r="H2147" i="24"/>
  <c r="G2147" i="24"/>
  <c r="Z3264" i="24" l="1"/>
  <c r="Y3264" i="24"/>
  <c r="M2148" i="24"/>
  <c r="H2148" i="24"/>
  <c r="G2148" i="24"/>
  <c r="Y3265" i="24" l="1"/>
  <c r="Z3265" i="24"/>
  <c r="M2149" i="24"/>
  <c r="H2149" i="24"/>
  <c r="G2149" i="24"/>
  <c r="Y3266" i="24" l="1"/>
  <c r="Z3266" i="24"/>
  <c r="M2150" i="24"/>
  <c r="H2150" i="24"/>
  <c r="G2150" i="24"/>
  <c r="Y3267" i="24" l="1"/>
  <c r="Z3267" i="24"/>
  <c r="M2151" i="24"/>
  <c r="G2151" i="24"/>
  <c r="H2151" i="24"/>
  <c r="Y3268" i="24" l="1"/>
  <c r="Z3268" i="24"/>
  <c r="M2152" i="24"/>
  <c r="H2152" i="24"/>
  <c r="G2152" i="24"/>
  <c r="Y3269" i="24" l="1"/>
  <c r="Z3269" i="24"/>
  <c r="M2153" i="24"/>
  <c r="H2153" i="24"/>
  <c r="G2153" i="24"/>
  <c r="Y3270" i="24" l="1"/>
  <c r="Z3270" i="24"/>
  <c r="M2154" i="24"/>
  <c r="H2154" i="24"/>
  <c r="G2154" i="24"/>
  <c r="Y3271" i="24" l="1"/>
  <c r="Z3271" i="24"/>
  <c r="M2155" i="24"/>
  <c r="G2155" i="24"/>
  <c r="H2155" i="24"/>
  <c r="Z3272" i="24" l="1"/>
  <c r="Y3272" i="24"/>
  <c r="M2156" i="24"/>
  <c r="G2156" i="24"/>
  <c r="H2156" i="24"/>
  <c r="Y3273" i="24" l="1"/>
  <c r="Z3273" i="24"/>
  <c r="M2157" i="24"/>
  <c r="G2157" i="24"/>
  <c r="H2157" i="24"/>
  <c r="Z3274" i="24" l="1"/>
  <c r="Y3274" i="24"/>
  <c r="M2158" i="24"/>
  <c r="H2158" i="24"/>
  <c r="G2158" i="24"/>
  <c r="Y3275" i="24" l="1"/>
  <c r="Z3275" i="24"/>
  <c r="M2159" i="24"/>
  <c r="H2159" i="24"/>
  <c r="G2159" i="24"/>
  <c r="Y3276" i="24" l="1"/>
  <c r="Z3276" i="24"/>
  <c r="M2160" i="24"/>
  <c r="H2160" i="24"/>
  <c r="G2160" i="24"/>
  <c r="Y3277" i="24" l="1"/>
  <c r="Z3277" i="24"/>
  <c r="M2161" i="24"/>
  <c r="G2161" i="24"/>
  <c r="H2161" i="24"/>
  <c r="Y3278" i="24" l="1"/>
  <c r="Z3278" i="24"/>
  <c r="M2162" i="24"/>
  <c r="H2162" i="24"/>
  <c r="G2162" i="24"/>
  <c r="Y3279" i="24" l="1"/>
  <c r="Z3279" i="24"/>
  <c r="M2163" i="24"/>
  <c r="H2163" i="24"/>
  <c r="G2163" i="24"/>
  <c r="Z3280" i="24" l="1"/>
  <c r="Y3280" i="24"/>
  <c r="M2164" i="24"/>
  <c r="G2164" i="24"/>
  <c r="H2164" i="24"/>
  <c r="Y3281" i="24" l="1"/>
  <c r="Z3281" i="24"/>
  <c r="M2165" i="24"/>
  <c r="G2165" i="24"/>
  <c r="H2165" i="24"/>
  <c r="Y3282" i="24" l="1"/>
  <c r="Z3282" i="24"/>
  <c r="M2166" i="24"/>
  <c r="H2166" i="24"/>
  <c r="G2166" i="24"/>
  <c r="Y3283" i="24" l="1"/>
  <c r="Z3283" i="24"/>
  <c r="M2167" i="24"/>
  <c r="G2167" i="24"/>
  <c r="H2167" i="24"/>
  <c r="Y3284" i="24" l="1"/>
  <c r="Z3284" i="24"/>
  <c r="M2168" i="24"/>
  <c r="G2168" i="24"/>
  <c r="H2168" i="24"/>
  <c r="Y3285" i="24" l="1"/>
  <c r="Z3285" i="24"/>
  <c r="M2169" i="24"/>
  <c r="G2169" i="24"/>
  <c r="H2169" i="24"/>
  <c r="Y3286" i="24" l="1"/>
  <c r="Z3286" i="24"/>
  <c r="M2170" i="24"/>
  <c r="H2170" i="24"/>
  <c r="G2170" i="24"/>
  <c r="Y3287" i="24" l="1"/>
  <c r="Z3287" i="24"/>
  <c r="M2171" i="24"/>
  <c r="H2171" i="24"/>
  <c r="G2171" i="24"/>
  <c r="Z3288" i="24" l="1"/>
  <c r="Y3288" i="24"/>
  <c r="M2172" i="24"/>
  <c r="G2172" i="24"/>
  <c r="H2172" i="24"/>
  <c r="Y3289" i="24" l="1"/>
  <c r="Z3289" i="24"/>
  <c r="M2173" i="24"/>
  <c r="G2173" i="24"/>
  <c r="H2173" i="24"/>
  <c r="Y3290" i="24" l="1"/>
  <c r="Z3290" i="24"/>
  <c r="M2174" i="24"/>
  <c r="G2174" i="24"/>
  <c r="H2174" i="24"/>
  <c r="Y3291" i="24" l="1"/>
  <c r="Z3291" i="24"/>
  <c r="M2175" i="24"/>
  <c r="G2175" i="24"/>
  <c r="H2175" i="24"/>
  <c r="Y3292" i="24" l="1"/>
  <c r="Z3292" i="24"/>
  <c r="M2176" i="24"/>
  <c r="G2176" i="24"/>
  <c r="H2176" i="24"/>
  <c r="Y3293" i="24" l="1"/>
  <c r="Z3293" i="24"/>
  <c r="M2177" i="24"/>
  <c r="G2177" i="24"/>
  <c r="H2177" i="24"/>
  <c r="Y3294" i="24" l="1"/>
  <c r="Z3294" i="24"/>
  <c r="M2178" i="24"/>
  <c r="G2178" i="24"/>
  <c r="H2178" i="24"/>
  <c r="Y3295" i="24" l="1"/>
  <c r="Z3295" i="24"/>
  <c r="M2179" i="24"/>
  <c r="H2179" i="24"/>
  <c r="G2179" i="24"/>
  <c r="Z3296" i="24" l="1"/>
  <c r="Y3296" i="24"/>
  <c r="M2180" i="24"/>
  <c r="G2180" i="24"/>
  <c r="H2180" i="24"/>
  <c r="Y3297" i="24" l="1"/>
  <c r="Z3297" i="24"/>
  <c r="M2181" i="24"/>
  <c r="G2181" i="24"/>
  <c r="H2181" i="24"/>
  <c r="Y3298" i="24" l="1"/>
  <c r="Z3298" i="24"/>
  <c r="M2182" i="24"/>
  <c r="H2182" i="24"/>
  <c r="G2182" i="24"/>
  <c r="Y3299" i="24" l="1"/>
  <c r="Z3299" i="24"/>
  <c r="M2183" i="24"/>
  <c r="G2183" i="24"/>
  <c r="H2183" i="24"/>
  <c r="Y3300" i="24" l="1"/>
  <c r="Z3300" i="24"/>
  <c r="M2184" i="24"/>
  <c r="H2184" i="24"/>
  <c r="G2184" i="24"/>
  <c r="Y3301" i="24" l="1"/>
  <c r="Z3301" i="24"/>
  <c r="M2185" i="24"/>
  <c r="G2185" i="24"/>
  <c r="H2185" i="24"/>
  <c r="Y3302" i="24" l="1"/>
  <c r="Z3302" i="24"/>
  <c r="M2186" i="24"/>
  <c r="G2186" i="24"/>
  <c r="H2186" i="24"/>
  <c r="Y3303" i="24" l="1"/>
  <c r="Z3303" i="24"/>
  <c r="M2187" i="24"/>
  <c r="H2187" i="24"/>
  <c r="G2187" i="24"/>
  <c r="Z3304" i="24" l="1"/>
  <c r="Y3304" i="24"/>
  <c r="M2188" i="24"/>
  <c r="G2188" i="24"/>
  <c r="H2188" i="24"/>
  <c r="Y3305" i="24" l="1"/>
  <c r="Z3305" i="24"/>
  <c r="M2189" i="24"/>
  <c r="G2189" i="24"/>
  <c r="H2189" i="24"/>
  <c r="Y3306" i="24" l="1"/>
  <c r="Z3306" i="24"/>
  <c r="M2190" i="24"/>
  <c r="G2190" i="24"/>
  <c r="H2190" i="24"/>
  <c r="Y3307" i="24" l="1"/>
  <c r="Z3307" i="24"/>
  <c r="M2191" i="24"/>
  <c r="H2191" i="24"/>
  <c r="G2191" i="24"/>
  <c r="Z3308" i="24" l="1"/>
  <c r="Y3308" i="24"/>
  <c r="M2192" i="24"/>
  <c r="G2192" i="24"/>
  <c r="H2192" i="24"/>
  <c r="Y3309" i="24" l="1"/>
  <c r="Z3309" i="24"/>
  <c r="M2193" i="24"/>
  <c r="G2193" i="24"/>
  <c r="H2193" i="24"/>
  <c r="Y3310" i="24" l="1"/>
  <c r="Z3310" i="24"/>
  <c r="M2194" i="24"/>
  <c r="G2194" i="24"/>
  <c r="H2194" i="24"/>
  <c r="Y3311" i="24" l="1"/>
  <c r="Z3311" i="24"/>
  <c r="M2195" i="24"/>
  <c r="G2195" i="24"/>
  <c r="H2195" i="24"/>
  <c r="Z3312" i="24" l="1"/>
  <c r="Y3312" i="24"/>
  <c r="M2196" i="24"/>
  <c r="G2196" i="24"/>
  <c r="H2196" i="24"/>
  <c r="Y3313" i="24" l="1"/>
  <c r="Z3313" i="24"/>
  <c r="M2197" i="24"/>
  <c r="G2197" i="24"/>
  <c r="H2197" i="24"/>
  <c r="Y3314" i="24" l="1"/>
  <c r="Z3314" i="24"/>
  <c r="M2198" i="24"/>
  <c r="G2198" i="24"/>
  <c r="H2198" i="24"/>
  <c r="Y3315" i="24" l="1"/>
  <c r="Z3315" i="24"/>
  <c r="M2199" i="24"/>
  <c r="H2199" i="24"/>
  <c r="G2199" i="24"/>
  <c r="Y3316" i="24" l="1"/>
  <c r="Z3316" i="24"/>
  <c r="M2200" i="24"/>
  <c r="G2200" i="24"/>
  <c r="H2200" i="24"/>
  <c r="Y3317" i="24" l="1"/>
  <c r="Z3317" i="24"/>
  <c r="M2201" i="24"/>
  <c r="G2201" i="24"/>
  <c r="H2201" i="24"/>
  <c r="Y3318" i="24" l="1"/>
  <c r="Z3318" i="24"/>
  <c r="M2202" i="24"/>
  <c r="H2202" i="24"/>
  <c r="G2202" i="24"/>
  <c r="Y3319" i="24" l="1"/>
  <c r="Z3319" i="24"/>
  <c r="M2203" i="24"/>
  <c r="G2203" i="24"/>
  <c r="H2203" i="24"/>
  <c r="Z3320" i="24" l="1"/>
  <c r="Y3320" i="24"/>
  <c r="M2204" i="24"/>
  <c r="H2204" i="24"/>
  <c r="G2204" i="24"/>
  <c r="Y3321" i="24" l="1"/>
  <c r="Z3321" i="24"/>
  <c r="M2205" i="24"/>
  <c r="G2205" i="24"/>
  <c r="H2205" i="24"/>
  <c r="Z3322" i="24" l="1"/>
  <c r="Y3322" i="24"/>
  <c r="M2206" i="24"/>
  <c r="G2206" i="24"/>
  <c r="H2206" i="24"/>
  <c r="Y3323" i="24" l="1"/>
  <c r="Z3323" i="24"/>
  <c r="M2207" i="24"/>
  <c r="H2207" i="24"/>
  <c r="G2207" i="24"/>
  <c r="Z3324" i="24" l="1"/>
  <c r="Y3324" i="24"/>
  <c r="M2208" i="24"/>
  <c r="G2208" i="24"/>
  <c r="H2208" i="24"/>
  <c r="Y3325" i="24" l="1"/>
  <c r="Z3325" i="24"/>
  <c r="M2209" i="24"/>
  <c r="G2209" i="24"/>
  <c r="H2209" i="24"/>
  <c r="Y3326" i="24" l="1"/>
  <c r="Z3326" i="24"/>
  <c r="M2210" i="24"/>
  <c r="H2210" i="24"/>
  <c r="G2210" i="24"/>
  <c r="Y3327" i="24" l="1"/>
  <c r="Z3327" i="24"/>
  <c r="M2211" i="24"/>
  <c r="G2211" i="24"/>
  <c r="H2211" i="24"/>
  <c r="Z3328" i="24" l="1"/>
  <c r="Y3328" i="24"/>
  <c r="M2212" i="24"/>
  <c r="G2212" i="24"/>
  <c r="H2212" i="24"/>
  <c r="Y3329" i="24" l="1"/>
  <c r="Z3329" i="24"/>
  <c r="M2213" i="24"/>
  <c r="G2213" i="24"/>
  <c r="H2213" i="24"/>
  <c r="Y3330" i="24" l="1"/>
  <c r="Z3330" i="24"/>
  <c r="G2214" i="24"/>
  <c r="H2214" i="24"/>
  <c r="Y3331" i="24" l="1"/>
  <c r="Z3331" i="24"/>
  <c r="M2214" i="24"/>
  <c r="M2215" i="24"/>
  <c r="H2215" i="24"/>
  <c r="G2215" i="24"/>
  <c r="Y3332" i="24" l="1"/>
  <c r="Z3332" i="24"/>
  <c r="M2216" i="24"/>
  <c r="G2216" i="24"/>
  <c r="H2216" i="24"/>
  <c r="Y3333" i="24" l="1"/>
  <c r="Z3333" i="24"/>
  <c r="M2217" i="24"/>
  <c r="G2217" i="24"/>
  <c r="H2217" i="24"/>
  <c r="Y3334" i="24" l="1"/>
  <c r="Z3334" i="24"/>
  <c r="M2218" i="24"/>
  <c r="G2218" i="24"/>
  <c r="H2218" i="24"/>
  <c r="Y3335" i="24" l="1"/>
  <c r="Z3335" i="24"/>
  <c r="H2219" i="24"/>
  <c r="M2219" i="24"/>
  <c r="G2219" i="24"/>
  <c r="Z3336" i="24" l="1"/>
  <c r="Y3336" i="24"/>
  <c r="M2220" i="24"/>
  <c r="G2220" i="24"/>
  <c r="H2220" i="24"/>
  <c r="Y3337" i="24" l="1"/>
  <c r="Z3337" i="24"/>
  <c r="M2221" i="24"/>
  <c r="G2221" i="24"/>
  <c r="H2221" i="24"/>
  <c r="Z3338" i="24" l="1"/>
  <c r="Y3338" i="24"/>
  <c r="M2222" i="24"/>
  <c r="H2222" i="24"/>
  <c r="G2222" i="24"/>
  <c r="Y3339" i="24" l="1"/>
  <c r="Z3339" i="24"/>
  <c r="M2223" i="24"/>
  <c r="G2223" i="24"/>
  <c r="H2223" i="24"/>
  <c r="Y3340" i="24" l="1"/>
  <c r="Z3340" i="24"/>
  <c r="M2224" i="24"/>
  <c r="G2224" i="24"/>
  <c r="H2224" i="24"/>
  <c r="Y3341" i="24" l="1"/>
  <c r="Z3341" i="24"/>
  <c r="M2225" i="24"/>
  <c r="G2225" i="24"/>
  <c r="H2225" i="24"/>
  <c r="Y3342" i="24" l="1"/>
  <c r="Z3342" i="24"/>
  <c r="M2226" i="24"/>
  <c r="H2226" i="24"/>
  <c r="G2226" i="24"/>
  <c r="Y3343" i="24" l="1"/>
  <c r="Z3343" i="24"/>
  <c r="M2227" i="24"/>
  <c r="H2227" i="24"/>
  <c r="G2227" i="24"/>
  <c r="Z3344" i="24" l="1"/>
  <c r="Y3344" i="24"/>
  <c r="M2228" i="24"/>
  <c r="H2228" i="24"/>
  <c r="G2228" i="24"/>
  <c r="Y3345" i="24" l="1"/>
  <c r="Z3345" i="24"/>
  <c r="M2229" i="24"/>
  <c r="G2229" i="24"/>
  <c r="H2229" i="24"/>
  <c r="Y3346" i="24" l="1"/>
  <c r="Z3346" i="24"/>
  <c r="M2230" i="24"/>
  <c r="G2230" i="24"/>
  <c r="H2230" i="24"/>
  <c r="Y3347" i="24" l="1"/>
  <c r="Z3347" i="24"/>
  <c r="M2231" i="24"/>
  <c r="H2231" i="24"/>
  <c r="G2231" i="24"/>
  <c r="Y3348" i="24" l="1"/>
  <c r="Z3348" i="24"/>
  <c r="M2232" i="24"/>
  <c r="G2232" i="24"/>
  <c r="H2232" i="24"/>
  <c r="Y3349" i="24" l="1"/>
  <c r="Z3349" i="24"/>
  <c r="M2233" i="24"/>
  <c r="G2233" i="24"/>
  <c r="H2233" i="24"/>
  <c r="Y3350" i="24" l="1"/>
  <c r="Z3350" i="24"/>
  <c r="M2234" i="24"/>
  <c r="G2234" i="24"/>
  <c r="H2234" i="24"/>
  <c r="Y3351" i="24" l="1"/>
  <c r="Z3351" i="24"/>
  <c r="M2235" i="24"/>
  <c r="G2235" i="24"/>
  <c r="H2235" i="24"/>
  <c r="Z3352" i="24" l="1"/>
  <c r="Y3352" i="24"/>
  <c r="M2236" i="24"/>
  <c r="G2236" i="24"/>
  <c r="H2236" i="24"/>
  <c r="Y3353" i="24" l="1"/>
  <c r="Z3353" i="24"/>
  <c r="M2237" i="24"/>
  <c r="G2237" i="24"/>
  <c r="H2237" i="24"/>
  <c r="Y3354" i="24" l="1"/>
  <c r="Z3354" i="24"/>
  <c r="M2238" i="24"/>
  <c r="H2238" i="24"/>
  <c r="G2238" i="24"/>
  <c r="Y3355" i="24" l="1"/>
  <c r="Z3355" i="24"/>
  <c r="M2239" i="24"/>
  <c r="H2239" i="24"/>
  <c r="G2239" i="24"/>
  <c r="Y3356" i="24" l="1"/>
  <c r="Z3356" i="24"/>
  <c r="M2240" i="24"/>
  <c r="G2240" i="24"/>
  <c r="H2240" i="24"/>
  <c r="Y3357" i="24" l="1"/>
  <c r="Z3357" i="24"/>
  <c r="M2241" i="24"/>
  <c r="G2241" i="24"/>
  <c r="H2241" i="24"/>
  <c r="Y3358" i="24" l="1"/>
  <c r="Z3358" i="24"/>
  <c r="M2242" i="24"/>
  <c r="G2242" i="24"/>
  <c r="H2242" i="24"/>
  <c r="Y3359" i="24" l="1"/>
  <c r="Z3359" i="24"/>
  <c r="M2243" i="24"/>
  <c r="G2243" i="24"/>
  <c r="H2243" i="24"/>
  <c r="Z3360" i="24" l="1"/>
  <c r="Y3360" i="24"/>
  <c r="M2244" i="24"/>
  <c r="G2244" i="24"/>
  <c r="H2244" i="24"/>
  <c r="Y3361" i="24" l="1"/>
  <c r="Z3361" i="24"/>
  <c r="M2245" i="24"/>
  <c r="G2245" i="24"/>
  <c r="H2245" i="24"/>
  <c r="Y3362" i="24" l="1"/>
  <c r="Z3362" i="24"/>
  <c r="M2246" i="24"/>
  <c r="G2246" i="24"/>
  <c r="H2246" i="24"/>
  <c r="Y3363" i="24" l="1"/>
  <c r="Z3363" i="24"/>
  <c r="M2247" i="24"/>
  <c r="H2247" i="24"/>
  <c r="G2247" i="24"/>
  <c r="Y3364" i="24" l="1"/>
  <c r="Z3364" i="24"/>
  <c r="M2248" i="24"/>
  <c r="G2248" i="24"/>
  <c r="H2248" i="24"/>
  <c r="Y3365" i="24" l="1"/>
  <c r="Z3365" i="24"/>
  <c r="M2249" i="24"/>
  <c r="G2249" i="24"/>
  <c r="H2249" i="24"/>
  <c r="Y3366" i="24" l="1"/>
  <c r="Z3366" i="24"/>
  <c r="M2250" i="24"/>
  <c r="H2250" i="24"/>
  <c r="G2250" i="24"/>
  <c r="Y3367" i="24" l="1"/>
  <c r="Z3367" i="24"/>
  <c r="H2251" i="24"/>
  <c r="M2251" i="24"/>
  <c r="G2251" i="24"/>
  <c r="Z3368" i="24" l="1"/>
  <c r="Y3368" i="24"/>
  <c r="M2252" i="24"/>
  <c r="G2252" i="24"/>
  <c r="H2252" i="24"/>
  <c r="Y3369" i="24" l="1"/>
  <c r="Z3369" i="24"/>
  <c r="M2253" i="24"/>
  <c r="G2253" i="24"/>
  <c r="H2253" i="24"/>
  <c r="Y3370" i="24" l="1"/>
  <c r="Z3370" i="24"/>
  <c r="M2254" i="24"/>
  <c r="G2254" i="24"/>
  <c r="H2254" i="24"/>
  <c r="Y3371" i="24" l="1"/>
  <c r="Z3371" i="24"/>
  <c r="M2255" i="24"/>
  <c r="H2255" i="24"/>
  <c r="G2255" i="24"/>
  <c r="Z3372" i="24" l="1"/>
  <c r="Y3372" i="24"/>
  <c r="M2256" i="24"/>
  <c r="H2256" i="24"/>
  <c r="G2256" i="24"/>
  <c r="Y3373" i="24" l="1"/>
  <c r="Z3373" i="24"/>
  <c r="M2257" i="24"/>
  <c r="G2257" i="24"/>
  <c r="H2257" i="24"/>
  <c r="Y3374" i="24" l="1"/>
  <c r="Z3374" i="24"/>
  <c r="M2258" i="24"/>
  <c r="G2258" i="24"/>
  <c r="H2258" i="24"/>
  <c r="Y3375" i="24" l="1"/>
  <c r="Z3375" i="24"/>
  <c r="M2259" i="24"/>
  <c r="G2259" i="24"/>
  <c r="H2259" i="24"/>
  <c r="Z3376" i="24" l="1"/>
  <c r="Y3376" i="24"/>
  <c r="M2260" i="24"/>
  <c r="G2260" i="24"/>
  <c r="H2260" i="24"/>
  <c r="Y3377" i="24" l="1"/>
  <c r="Z3377" i="24"/>
  <c r="M2261" i="24"/>
  <c r="G2261" i="24"/>
  <c r="H2261" i="24"/>
  <c r="Y3378" i="24" l="1"/>
  <c r="Z3378" i="24"/>
  <c r="M2262" i="24"/>
  <c r="H2262" i="24"/>
  <c r="G2262" i="24"/>
  <c r="Y3379" i="24" l="1"/>
  <c r="Z3379" i="24"/>
  <c r="M2263" i="24"/>
  <c r="H2263" i="24"/>
  <c r="G2263" i="24"/>
  <c r="Y3380" i="24" l="1"/>
  <c r="Z3380" i="24"/>
  <c r="M2264" i="24"/>
  <c r="G2264" i="24"/>
  <c r="H2264" i="24"/>
  <c r="Y3381" i="24" l="1"/>
  <c r="Z3381" i="24"/>
  <c r="M2265" i="24"/>
  <c r="G2265" i="24"/>
  <c r="H2265" i="24"/>
  <c r="Y3382" i="24" l="1"/>
  <c r="Z3382" i="24"/>
  <c r="M2266" i="24"/>
  <c r="G2266" i="24"/>
  <c r="H2266" i="24"/>
  <c r="Y3383" i="24" l="1"/>
  <c r="Z3383" i="24"/>
  <c r="H2267" i="24"/>
  <c r="G2267" i="24"/>
  <c r="M2267" i="24" l="1"/>
  <c r="Y3384" i="24"/>
  <c r="Z3384" i="24"/>
  <c r="M2268" i="24"/>
  <c r="G2268" i="24"/>
  <c r="H2268" i="24"/>
  <c r="Y3385" i="24" l="1"/>
  <c r="Z3385" i="24"/>
  <c r="M2269" i="24"/>
  <c r="G2269" i="24"/>
  <c r="H2269" i="24"/>
  <c r="Y3386" i="24" l="1"/>
  <c r="Z3386" i="24"/>
  <c r="M2270" i="24"/>
  <c r="G2270" i="24"/>
  <c r="H2270" i="24"/>
  <c r="Y3387" i="24" l="1"/>
  <c r="Z3387" i="24"/>
  <c r="M2271" i="24"/>
  <c r="G2271" i="24"/>
  <c r="H2271" i="24"/>
  <c r="Y3388" i="24" l="1"/>
  <c r="Z3388" i="24"/>
  <c r="M2272" i="24"/>
  <c r="G2272" i="24"/>
  <c r="H2272" i="24"/>
  <c r="Y3389" i="24" l="1"/>
  <c r="Z3389" i="24"/>
  <c r="M2273" i="24"/>
  <c r="G2273" i="24"/>
  <c r="H2273" i="24"/>
  <c r="Y3390" i="24" l="1"/>
  <c r="Z3390" i="24"/>
  <c r="M2274" i="24"/>
  <c r="G2274" i="24"/>
  <c r="H2274" i="24"/>
  <c r="Y3391" i="24" l="1"/>
  <c r="Z3391" i="24"/>
  <c r="M2275" i="24"/>
  <c r="G2275" i="24"/>
  <c r="H2275" i="24"/>
  <c r="Z3392" i="24" l="1"/>
  <c r="Y3392" i="24"/>
  <c r="M2276" i="24"/>
  <c r="G2276" i="24"/>
  <c r="H2276" i="24"/>
  <c r="Y3393" i="24" l="1"/>
  <c r="Z3393" i="24"/>
  <c r="M2277" i="24"/>
  <c r="G2277" i="24"/>
  <c r="H2277" i="24"/>
  <c r="Y3394" i="24" l="1"/>
  <c r="Z3394" i="24"/>
  <c r="M2278" i="24"/>
  <c r="G2278" i="24"/>
  <c r="H2278" i="24"/>
  <c r="Y3395" i="24" l="1"/>
  <c r="Z3395" i="24"/>
  <c r="M2279" i="24"/>
  <c r="H2279" i="24"/>
  <c r="G2279" i="24"/>
  <c r="Z3396" i="24" l="1"/>
  <c r="Y3396" i="24"/>
  <c r="M2280" i="24"/>
  <c r="G2280" i="24"/>
  <c r="H2280" i="24"/>
  <c r="Y3397" i="24" l="1"/>
  <c r="Z3397" i="24"/>
  <c r="M2281" i="24"/>
  <c r="G2281" i="24"/>
  <c r="H2281" i="24"/>
  <c r="Y3398" i="24" l="1"/>
  <c r="Z3398" i="24"/>
  <c r="M2282" i="24"/>
  <c r="G2282" i="24"/>
  <c r="H2282" i="24"/>
  <c r="Y3399" i="24" l="1"/>
  <c r="Z3399" i="24"/>
  <c r="M2283" i="24"/>
  <c r="H2283" i="24"/>
  <c r="G2283" i="24"/>
  <c r="Y3400" i="24" l="1"/>
  <c r="Z3400" i="24"/>
  <c r="M2284" i="24"/>
  <c r="G2284" i="24"/>
  <c r="H2284" i="24"/>
  <c r="Y3401" i="24" l="1"/>
  <c r="Z3401" i="24"/>
  <c r="M2285" i="24"/>
  <c r="G2285" i="24"/>
  <c r="H2285" i="24"/>
  <c r="Y3402" i="24" l="1"/>
  <c r="Z3402" i="24"/>
  <c r="M2286" i="24"/>
  <c r="G2286" i="24"/>
  <c r="H2286" i="24"/>
  <c r="Y3403" i="24" l="1"/>
  <c r="Z3403" i="24"/>
  <c r="M2287" i="24"/>
  <c r="G2287" i="24"/>
  <c r="H2287" i="24"/>
  <c r="Y3404" i="24" l="1"/>
  <c r="Z3404" i="24"/>
  <c r="M2288" i="24"/>
  <c r="G2288" i="24"/>
  <c r="H2288" i="24"/>
  <c r="Y3405" i="24" l="1"/>
  <c r="Z3405" i="24"/>
  <c r="M2289" i="24"/>
  <c r="H2289" i="24"/>
  <c r="G2289" i="24"/>
  <c r="Y3406" i="24" l="1"/>
  <c r="Z3406" i="24"/>
  <c r="M2290" i="24"/>
  <c r="G2290" i="24"/>
  <c r="H2290" i="24"/>
  <c r="Y3407" i="24" l="1"/>
  <c r="Z3407" i="24"/>
  <c r="M2291" i="24"/>
  <c r="G2291" i="24"/>
  <c r="H2291" i="24"/>
  <c r="Z3408" i="24" l="1"/>
  <c r="Y3408" i="24"/>
  <c r="M2292" i="24"/>
  <c r="G2292" i="24"/>
  <c r="H2292" i="24"/>
  <c r="Y3409" i="24" l="1"/>
  <c r="Z3409" i="24"/>
  <c r="M2293" i="24"/>
  <c r="G2293" i="24"/>
  <c r="H2293" i="24"/>
  <c r="Y3410" i="24" l="1"/>
  <c r="Z3410" i="24"/>
  <c r="M2294" i="24"/>
  <c r="G2294" i="24"/>
  <c r="H2294" i="24"/>
  <c r="Y3411" i="24" l="1"/>
  <c r="Z3411" i="24"/>
  <c r="M2295" i="24"/>
  <c r="H2295" i="24"/>
  <c r="G2295" i="24"/>
  <c r="Z3412" i="24" l="1"/>
  <c r="Y3412" i="24"/>
  <c r="M2296" i="24"/>
  <c r="G2296" i="24"/>
  <c r="H2296" i="24"/>
  <c r="Y3413" i="24" l="1"/>
  <c r="Z3413" i="24"/>
  <c r="M2297" i="24"/>
  <c r="G2297" i="24"/>
  <c r="H2297" i="24"/>
  <c r="Y3414" i="24" l="1"/>
  <c r="Z3414" i="24"/>
  <c r="M2298" i="24"/>
  <c r="G2298" i="24"/>
  <c r="H2298" i="24"/>
  <c r="Y3415" i="24" l="1"/>
  <c r="Z3415" i="24"/>
  <c r="M2299" i="24"/>
  <c r="H2299" i="24"/>
  <c r="G2299" i="24"/>
  <c r="Y3416" i="24" l="1"/>
  <c r="Z3416" i="24"/>
  <c r="M2300" i="24"/>
  <c r="G2300" i="24"/>
  <c r="H2300" i="24"/>
  <c r="Y3417" i="24" l="1"/>
  <c r="Z3417" i="24"/>
  <c r="M2301" i="24"/>
  <c r="G2301" i="24"/>
  <c r="H2301" i="24"/>
  <c r="Y3418" i="24" l="1"/>
  <c r="Z3418" i="24"/>
  <c r="M2302" i="24"/>
  <c r="G2302" i="24"/>
  <c r="H2302" i="24"/>
  <c r="Y3419" i="24" l="1"/>
  <c r="Z3419" i="24"/>
  <c r="M2303" i="24"/>
  <c r="G2303" i="24"/>
  <c r="H2303" i="24"/>
  <c r="Y3420" i="24" l="1"/>
  <c r="Z3420" i="24"/>
  <c r="M2304" i="24"/>
  <c r="G2304" i="24"/>
  <c r="H2304" i="24"/>
  <c r="Y3421" i="24" l="1"/>
  <c r="Z3421" i="24"/>
  <c r="M2305" i="24"/>
  <c r="H2305" i="24"/>
  <c r="G2305" i="24"/>
  <c r="Y3422" i="24" l="1"/>
  <c r="Z3422" i="24"/>
  <c r="M2306" i="24"/>
  <c r="G2306" i="24"/>
  <c r="H2306" i="24"/>
  <c r="Y3423" i="24" l="1"/>
  <c r="Z3423" i="24"/>
  <c r="M2307" i="24"/>
  <c r="G2307" i="24"/>
  <c r="H2307" i="24"/>
  <c r="Z3424" i="24" l="1"/>
  <c r="Y3424" i="24"/>
  <c r="M2308" i="24"/>
  <c r="G2308" i="24"/>
  <c r="H2308" i="24"/>
  <c r="Y3425" i="24" l="1"/>
  <c r="Z3425" i="24"/>
  <c r="M2309" i="24"/>
  <c r="G2309" i="24"/>
  <c r="H2309" i="24"/>
  <c r="Y3426" i="24" l="1"/>
  <c r="Z3426" i="24"/>
  <c r="M2310" i="24"/>
  <c r="G2310" i="24"/>
  <c r="H2310" i="24"/>
  <c r="Y3427" i="24" l="1"/>
  <c r="Z3427" i="24"/>
  <c r="M2311" i="24"/>
  <c r="H2311" i="24"/>
  <c r="G2311" i="24"/>
  <c r="Z3428" i="24" l="1"/>
  <c r="Y3428" i="24"/>
  <c r="M2312" i="24"/>
  <c r="G2312" i="24"/>
  <c r="H2312" i="24"/>
  <c r="Y3429" i="24" l="1"/>
  <c r="Z3429" i="24"/>
  <c r="M2313" i="24"/>
  <c r="G2313" i="24"/>
  <c r="H2313" i="24"/>
  <c r="Y3430" i="24" l="1"/>
  <c r="Z3430" i="24"/>
  <c r="M2314" i="24"/>
  <c r="G2314" i="24"/>
  <c r="H2314" i="24"/>
  <c r="Y3431" i="24" l="1"/>
  <c r="Z3431" i="24"/>
  <c r="M2315" i="24"/>
  <c r="H2315" i="24"/>
  <c r="G2315" i="24"/>
  <c r="Y3432" i="24" l="1"/>
  <c r="Z3432" i="24"/>
  <c r="M2316" i="24"/>
  <c r="G2316" i="24"/>
  <c r="H2316" i="24"/>
  <c r="Y3433" i="24" l="1"/>
  <c r="Z3433" i="24"/>
  <c r="M2317" i="24"/>
  <c r="G2317" i="24"/>
  <c r="H2317" i="24"/>
  <c r="Y3434" i="24" l="1"/>
  <c r="Z3434" i="24"/>
  <c r="M2318" i="24"/>
  <c r="G2318" i="24"/>
  <c r="H2318" i="24"/>
  <c r="Y3435" i="24" l="1"/>
  <c r="Z3435" i="24"/>
  <c r="M2319" i="24"/>
  <c r="G2319" i="24"/>
  <c r="H2319" i="24"/>
  <c r="Y3436" i="24" l="1"/>
  <c r="Z3436" i="24"/>
  <c r="M2320" i="24"/>
  <c r="G2320" i="24"/>
  <c r="H2320" i="24"/>
  <c r="Y3437" i="24" l="1"/>
  <c r="Z3437" i="24"/>
  <c r="M2321" i="24"/>
  <c r="H2321" i="24"/>
  <c r="G2321" i="24"/>
  <c r="Y3438" i="24" l="1"/>
  <c r="Z3438" i="24"/>
  <c r="M2322" i="24"/>
  <c r="G2322" i="24"/>
  <c r="H2322" i="24"/>
  <c r="Y3439" i="24" l="1"/>
  <c r="Z3439" i="24"/>
  <c r="M2323" i="24"/>
  <c r="G2323" i="24"/>
  <c r="H2323" i="24"/>
  <c r="Z3440" i="24" l="1"/>
  <c r="Y3440" i="24"/>
  <c r="M2324" i="24"/>
  <c r="G2324" i="24"/>
  <c r="H2324" i="24"/>
  <c r="Y3441" i="24" l="1"/>
  <c r="Z3441" i="24"/>
  <c r="M2325" i="24"/>
  <c r="G2325" i="24"/>
  <c r="H2325" i="24"/>
  <c r="Y3442" i="24" l="1"/>
  <c r="Z3442" i="24"/>
  <c r="M2326" i="24"/>
  <c r="G2326" i="24"/>
  <c r="H2326" i="24"/>
  <c r="Y3443" i="24" l="1"/>
  <c r="Z3443" i="24"/>
  <c r="M2327" i="24"/>
  <c r="G2327" i="24"/>
  <c r="H2327" i="24"/>
  <c r="Z3444" i="24" l="1"/>
  <c r="Y3444" i="24"/>
  <c r="M2328" i="24"/>
  <c r="G2328" i="24"/>
  <c r="H2328" i="24"/>
  <c r="Y3445" i="24" l="1"/>
  <c r="Z3445" i="24"/>
  <c r="M2329" i="24"/>
  <c r="G2329" i="24"/>
  <c r="H2329" i="24"/>
  <c r="Y3446" i="24" l="1"/>
  <c r="Z3446" i="24"/>
  <c r="M2330" i="24"/>
  <c r="G2330" i="24"/>
  <c r="H2330" i="24"/>
  <c r="Y3447" i="24" l="1"/>
  <c r="Z3447" i="24"/>
  <c r="H2331" i="24"/>
  <c r="M2331" i="24"/>
  <c r="G2331" i="24"/>
  <c r="Y3448" i="24" l="1"/>
  <c r="Z3448" i="24"/>
  <c r="M2332" i="24"/>
  <c r="G2332" i="24"/>
  <c r="H2332" i="24"/>
  <c r="Y3449" i="24" l="1"/>
  <c r="Z3449" i="24"/>
  <c r="M2333" i="24"/>
  <c r="G2333" i="24"/>
  <c r="H2333" i="24"/>
  <c r="Y3450" i="24" l="1"/>
  <c r="Z3450" i="24"/>
  <c r="M2334" i="24"/>
  <c r="G2334" i="24"/>
  <c r="H2334" i="24"/>
  <c r="Y3451" i="24" l="1"/>
  <c r="Z3451" i="24"/>
  <c r="M2335" i="24"/>
  <c r="G2335" i="24"/>
  <c r="H2335" i="24"/>
  <c r="Y3452" i="24" l="1"/>
  <c r="Z3452" i="24"/>
  <c r="M2336" i="24"/>
  <c r="G2336" i="24"/>
  <c r="H2336" i="24"/>
  <c r="Y3453" i="24" l="1"/>
  <c r="Z3453" i="24"/>
  <c r="M2337" i="24"/>
  <c r="H2337" i="24"/>
  <c r="G2337" i="24"/>
  <c r="Y3454" i="24" l="1"/>
  <c r="Z3454" i="24"/>
  <c r="M2338" i="24"/>
  <c r="G2338" i="24"/>
  <c r="H2338" i="24"/>
  <c r="Y3455" i="24" l="1"/>
  <c r="Z3455" i="24"/>
  <c r="M2339" i="24"/>
  <c r="G2339" i="24"/>
  <c r="H2339" i="24"/>
  <c r="Z3456" i="24" l="1"/>
  <c r="Y3456" i="24"/>
  <c r="M2340" i="24"/>
  <c r="G2340" i="24"/>
  <c r="H2340" i="24"/>
  <c r="Y3457" i="24" l="1"/>
  <c r="Z3457" i="24"/>
  <c r="M2341" i="24"/>
  <c r="G2341" i="24"/>
  <c r="H2341" i="24"/>
  <c r="Y3458" i="24" l="1"/>
  <c r="Z3458" i="24"/>
  <c r="M2342" i="24"/>
  <c r="G2342" i="24"/>
  <c r="H2342" i="24"/>
  <c r="Y3459" i="24" l="1"/>
  <c r="Z3459" i="24"/>
  <c r="M2343" i="24"/>
  <c r="H2343" i="24"/>
  <c r="G2343" i="24"/>
  <c r="Z3460" i="24" l="1"/>
  <c r="Y3460" i="24"/>
  <c r="M2344" i="24"/>
  <c r="G2344" i="24"/>
  <c r="H2344" i="24"/>
  <c r="Y3461" i="24" l="1"/>
  <c r="Z3461" i="24"/>
  <c r="M2345" i="24"/>
  <c r="G2345" i="24"/>
  <c r="H2345" i="24"/>
  <c r="Y3462" i="24" l="1"/>
  <c r="Z3462" i="24"/>
  <c r="M2346" i="24"/>
  <c r="G2346" i="24"/>
  <c r="H2346" i="24"/>
  <c r="Y3463" i="24" l="1"/>
  <c r="Z3463" i="24"/>
  <c r="H2347" i="24"/>
  <c r="M2347" i="24"/>
  <c r="G2347" i="24"/>
  <c r="Y3464" i="24" l="1"/>
  <c r="Z3464" i="24"/>
  <c r="M2348" i="24"/>
  <c r="G2348" i="24"/>
  <c r="H2348" i="24"/>
  <c r="Y3465" i="24" l="1"/>
  <c r="Z3465" i="24"/>
  <c r="M2349" i="24"/>
  <c r="G2349" i="24"/>
  <c r="H2349" i="24"/>
  <c r="Y3466" i="24" l="1"/>
  <c r="Z3466" i="24"/>
  <c r="M2350" i="24"/>
  <c r="G2350" i="24"/>
  <c r="H2350" i="24"/>
  <c r="Y3467" i="24" l="1"/>
  <c r="Z3467" i="24"/>
  <c r="M2351" i="24"/>
  <c r="G2351" i="24"/>
  <c r="H2351" i="24"/>
  <c r="Y3468" i="24" l="1"/>
  <c r="Z3468" i="24"/>
  <c r="M2352" i="24"/>
  <c r="G2352" i="24"/>
  <c r="H2352" i="24"/>
  <c r="Y3469" i="24" l="1"/>
  <c r="Z3469" i="24"/>
  <c r="M2353" i="24"/>
  <c r="H2353" i="24"/>
  <c r="G2353" i="24"/>
  <c r="Y3470" i="24" l="1"/>
  <c r="Z3470" i="24"/>
  <c r="M2354" i="24"/>
  <c r="G2354" i="24"/>
  <c r="H2354" i="24"/>
  <c r="Y3471" i="24" l="1"/>
  <c r="Z3471" i="24"/>
  <c r="M2355" i="24"/>
  <c r="G2355" i="24"/>
  <c r="H2355" i="24"/>
  <c r="Z3472" i="24" l="1"/>
  <c r="Y3472" i="24"/>
  <c r="M2356" i="24"/>
  <c r="G2356" i="24"/>
  <c r="H2356" i="24"/>
  <c r="Y3473" i="24" l="1"/>
  <c r="Z3473" i="24"/>
  <c r="M2357" i="24"/>
  <c r="G2357" i="24"/>
  <c r="H2357" i="24"/>
  <c r="Y3474" i="24" l="1"/>
  <c r="Z3474" i="24"/>
  <c r="M2358" i="24"/>
  <c r="G2358" i="24"/>
  <c r="H2358" i="24"/>
  <c r="Y3475" i="24" l="1"/>
  <c r="Z3475" i="24"/>
  <c r="M2359" i="24"/>
  <c r="H2359" i="24"/>
  <c r="G2359" i="24"/>
  <c r="Z3476" i="24" l="1"/>
  <c r="Y3476" i="24"/>
  <c r="M2360" i="24"/>
  <c r="G2360" i="24"/>
  <c r="H2360" i="24"/>
  <c r="Y3477" i="24" l="1"/>
  <c r="Z3477" i="24"/>
  <c r="M2361" i="24"/>
  <c r="G2361" i="24"/>
  <c r="H2361" i="24"/>
  <c r="Y3478" i="24" l="1"/>
  <c r="Z3478" i="24"/>
  <c r="M2362" i="24"/>
  <c r="G2362" i="24"/>
  <c r="H2362" i="24"/>
  <c r="Y3479" i="24" l="1"/>
  <c r="Z3479" i="24"/>
  <c r="H2363" i="24"/>
  <c r="M2363" i="24"/>
  <c r="G2363" i="24"/>
  <c r="Y3480" i="24" l="1"/>
  <c r="Z3480" i="24"/>
  <c r="M2364" i="24"/>
  <c r="G2364" i="24"/>
  <c r="H2364" i="24"/>
  <c r="Y3481" i="24" l="1"/>
  <c r="Z3481" i="24"/>
  <c r="M2365" i="24"/>
  <c r="G2365" i="24"/>
  <c r="H2365" i="24"/>
  <c r="Y3482" i="24" l="1"/>
  <c r="Z3482" i="24"/>
  <c r="M2366" i="24"/>
  <c r="G2366" i="24"/>
  <c r="H2366" i="24"/>
  <c r="Y3483" i="24" l="1"/>
  <c r="Z3483" i="24"/>
  <c r="M2367" i="24"/>
  <c r="G2367" i="24"/>
  <c r="H2367" i="24"/>
  <c r="Y3484" i="24" l="1"/>
  <c r="Z3484" i="24"/>
  <c r="M2368" i="24"/>
  <c r="G2368" i="24"/>
  <c r="H2368" i="24"/>
  <c r="Y3485" i="24" l="1"/>
  <c r="Z3485" i="24"/>
  <c r="M2369" i="24"/>
  <c r="H2369" i="24"/>
  <c r="G2369" i="24"/>
  <c r="Y3486" i="24" l="1"/>
  <c r="Z3486" i="24"/>
  <c r="M2370" i="24"/>
  <c r="G2370" i="24"/>
  <c r="H2370" i="24"/>
  <c r="Y3487" i="24" l="1"/>
  <c r="Z3487" i="24"/>
  <c r="M2371" i="24"/>
  <c r="G2371" i="24"/>
  <c r="H2371" i="24"/>
  <c r="Z3488" i="24" l="1"/>
  <c r="Y3488" i="24"/>
  <c r="M2372" i="24"/>
  <c r="G2372" i="24"/>
  <c r="H2372" i="24"/>
  <c r="Y3489" i="24" l="1"/>
  <c r="Z3489" i="24"/>
  <c r="M2373" i="24"/>
  <c r="G2373" i="24"/>
  <c r="H2373" i="24"/>
  <c r="Y3490" i="24" l="1"/>
  <c r="Z3490" i="24"/>
  <c r="M2374" i="24"/>
  <c r="G2374" i="24"/>
  <c r="H2374" i="24"/>
  <c r="Y3491" i="24" l="1"/>
  <c r="Z3491" i="24"/>
  <c r="M2375" i="24"/>
  <c r="H2375" i="24"/>
  <c r="G2375" i="24"/>
  <c r="Z3492" i="24" l="1"/>
  <c r="Y3492" i="24"/>
  <c r="M2376" i="24"/>
  <c r="G2376" i="24"/>
  <c r="H2376" i="24"/>
  <c r="Y3493" i="24" l="1"/>
  <c r="Z3493" i="24"/>
  <c r="M2377" i="24"/>
  <c r="G2377" i="24"/>
  <c r="H2377" i="24"/>
  <c r="Y3494" i="24" l="1"/>
  <c r="Z3494" i="24"/>
  <c r="M2378" i="24"/>
  <c r="G2378" i="24"/>
  <c r="H2378" i="24"/>
  <c r="Y3495" i="24" l="1"/>
  <c r="Z3495" i="24"/>
  <c r="H2379" i="24"/>
  <c r="M2379" i="24"/>
  <c r="G2379" i="24"/>
  <c r="Y3496" i="24" l="1"/>
  <c r="Z3496" i="24"/>
  <c r="M2380" i="24"/>
  <c r="G2380" i="24"/>
  <c r="H2380" i="24"/>
  <c r="Y3497" i="24" l="1"/>
  <c r="Z3497" i="24"/>
  <c r="M2381" i="24"/>
  <c r="G2381" i="24"/>
  <c r="H2381" i="24"/>
  <c r="Y3498" i="24" l="1"/>
  <c r="Z3498" i="24"/>
  <c r="M2382" i="24"/>
  <c r="G2382" i="24"/>
  <c r="H2382" i="24"/>
  <c r="Y3499" i="24" l="1"/>
  <c r="Z3499" i="24"/>
  <c r="M2383" i="24"/>
  <c r="H2383" i="24"/>
  <c r="G2383" i="24"/>
  <c r="Y3500" i="24" l="1"/>
  <c r="Z3500" i="24"/>
  <c r="M2384" i="24"/>
  <c r="G2384" i="24"/>
  <c r="H2384" i="24"/>
  <c r="Y3501" i="24" l="1"/>
  <c r="Z3501" i="24"/>
  <c r="M2385" i="24"/>
  <c r="H2385" i="24"/>
  <c r="G2385" i="24"/>
  <c r="Y3502" i="24" l="1"/>
  <c r="Z3502" i="24"/>
  <c r="M2386" i="24"/>
  <c r="G2386" i="24"/>
  <c r="H2386" i="24"/>
  <c r="Y3503" i="24" l="1"/>
  <c r="Z3503" i="24"/>
  <c r="M2387" i="24"/>
  <c r="G2387" i="24"/>
  <c r="H2387" i="24"/>
  <c r="Z3504" i="24" l="1"/>
  <c r="Y3504" i="24"/>
  <c r="M2388" i="24"/>
  <c r="G2388" i="24"/>
  <c r="H2388" i="24"/>
  <c r="Y3505" i="24" l="1"/>
  <c r="Z3505" i="24"/>
  <c r="M2389" i="24"/>
  <c r="G2389" i="24"/>
  <c r="H2389" i="24"/>
  <c r="Y3506" i="24" l="1"/>
  <c r="Z3506" i="24"/>
  <c r="M2390" i="24"/>
  <c r="G2390" i="24"/>
  <c r="H2390" i="24"/>
  <c r="Y3507" i="24" l="1"/>
  <c r="Z3507" i="24"/>
  <c r="M2391" i="24"/>
  <c r="H2391" i="24"/>
  <c r="G2391" i="24"/>
  <c r="Z3508" i="24" l="1"/>
  <c r="Y3508" i="24"/>
  <c r="M2392" i="24"/>
  <c r="G2392" i="24"/>
  <c r="H2392" i="24"/>
  <c r="Y3509" i="24" l="1"/>
  <c r="Z3509" i="24"/>
  <c r="M2393" i="24"/>
  <c r="G2393" i="24"/>
  <c r="H2393" i="24"/>
  <c r="Y3510" i="24" l="1"/>
  <c r="Z3510" i="24"/>
  <c r="M2394" i="24"/>
  <c r="G2394" i="24"/>
  <c r="H2394" i="24"/>
  <c r="Y3511" i="24" l="1"/>
  <c r="Z3511" i="24"/>
  <c r="M2395" i="24"/>
  <c r="H2395" i="24"/>
  <c r="G2395" i="24"/>
  <c r="Y3512" i="24" l="1"/>
  <c r="Z3512" i="24"/>
  <c r="M2396" i="24"/>
  <c r="G2396" i="24"/>
  <c r="H2396" i="24"/>
  <c r="Y3513" i="24" l="1"/>
  <c r="Z3513" i="24"/>
  <c r="M2397" i="24"/>
  <c r="G2397" i="24"/>
  <c r="H2397" i="24"/>
  <c r="Y3514" i="24" l="1"/>
  <c r="Z3514" i="24"/>
  <c r="M2398" i="24"/>
  <c r="G2398" i="24"/>
  <c r="H2398" i="24"/>
  <c r="Y3515" i="24" l="1"/>
  <c r="Z3515" i="24"/>
  <c r="M2399" i="24"/>
  <c r="H2399" i="24"/>
  <c r="G2399" i="24"/>
  <c r="Y3516" i="24" l="1"/>
  <c r="Z3516" i="24"/>
  <c r="M2400" i="24"/>
  <c r="G2400" i="24"/>
  <c r="H2400" i="24"/>
  <c r="Y3517" i="24" l="1"/>
  <c r="Z3517" i="24"/>
  <c r="M2401" i="24"/>
  <c r="H2401" i="24"/>
  <c r="G2401" i="24"/>
  <c r="Y3518" i="24" l="1"/>
  <c r="Z3518" i="24"/>
  <c r="M2402" i="24"/>
  <c r="G2402" i="24"/>
  <c r="H2402" i="24"/>
  <c r="Y3519" i="24" l="1"/>
  <c r="Z3519" i="24"/>
  <c r="M2403" i="24"/>
  <c r="G2403" i="24"/>
  <c r="H2403" i="24"/>
  <c r="Z3520" i="24" l="1"/>
  <c r="Y3520" i="24"/>
  <c r="M2404" i="24"/>
  <c r="G2404" i="24"/>
  <c r="H2404" i="24"/>
  <c r="Y3521" i="24" l="1"/>
  <c r="Z3521" i="24"/>
  <c r="M2405" i="24"/>
  <c r="G2405" i="24"/>
  <c r="H2405" i="24"/>
  <c r="Y3522" i="24" l="1"/>
  <c r="Z3522" i="24"/>
  <c r="M2406" i="24"/>
  <c r="G2406" i="24"/>
  <c r="H2406" i="24"/>
  <c r="Y3523" i="24" l="1"/>
  <c r="Z3523" i="24"/>
  <c r="M2407" i="24"/>
  <c r="H2407" i="24"/>
  <c r="G2407" i="24"/>
  <c r="Z3524" i="24" l="1"/>
  <c r="Y3524" i="24"/>
  <c r="M2408" i="24"/>
  <c r="G2408" i="24"/>
  <c r="H2408" i="24"/>
  <c r="Y3525" i="24" l="1"/>
  <c r="Z3525" i="24"/>
  <c r="M2409" i="24"/>
  <c r="G2409" i="24"/>
  <c r="H2409" i="24"/>
  <c r="Y3526" i="24" l="1"/>
  <c r="Z3526" i="24"/>
  <c r="M2410" i="24"/>
  <c r="G2410" i="24"/>
  <c r="H2410" i="24"/>
  <c r="Y3527" i="24" l="1"/>
  <c r="Z3527" i="24"/>
  <c r="M2411" i="24"/>
  <c r="H2411" i="24"/>
  <c r="G2411" i="24"/>
  <c r="Y3528" i="24" l="1"/>
  <c r="Z3528" i="24"/>
  <c r="M2412" i="24"/>
  <c r="G2412" i="24"/>
  <c r="H2412" i="24"/>
  <c r="Y3529" i="24" l="1"/>
  <c r="Z3529" i="24"/>
  <c r="M2413" i="24"/>
  <c r="G2413" i="24"/>
  <c r="H2413" i="24"/>
  <c r="Y3530" i="24" l="1"/>
  <c r="Z3530" i="24"/>
  <c r="M2414" i="24"/>
  <c r="G2414" i="24"/>
  <c r="H2414" i="24"/>
  <c r="Y3531" i="24" l="1"/>
  <c r="Z3531" i="24"/>
  <c r="M2415" i="24"/>
  <c r="H2415" i="24"/>
  <c r="G2415" i="24"/>
  <c r="Y3532" i="24" l="1"/>
  <c r="Z3532" i="24"/>
  <c r="M2416" i="24"/>
  <c r="G2416" i="24"/>
  <c r="H2416" i="24"/>
  <c r="Y3533" i="24" l="1"/>
  <c r="Z3533" i="24"/>
  <c r="M2417" i="24"/>
  <c r="H2417" i="24"/>
  <c r="G2417" i="24"/>
  <c r="Y3534" i="24" l="1"/>
  <c r="Z3534" i="24"/>
  <c r="M2418" i="24"/>
  <c r="G2418" i="24"/>
  <c r="H2418" i="24"/>
  <c r="Y3535" i="24" l="1"/>
  <c r="Z3535" i="24"/>
  <c r="M2419" i="24"/>
  <c r="G2419" i="24"/>
  <c r="H2419" i="24"/>
  <c r="Z3536" i="24" l="1"/>
  <c r="Y3536" i="24"/>
  <c r="M2420" i="24"/>
  <c r="G2420" i="24"/>
  <c r="H2420" i="24"/>
  <c r="Y3537" i="24" l="1"/>
  <c r="Z3537" i="24"/>
  <c r="M2421" i="24"/>
  <c r="G2421" i="24"/>
  <c r="H2421" i="24"/>
  <c r="Y3538" i="24" l="1"/>
  <c r="Z3538" i="24"/>
  <c r="M2422" i="24"/>
  <c r="G2422" i="24"/>
  <c r="H2422" i="24"/>
  <c r="Y3539" i="24" l="1"/>
  <c r="Z3539" i="24"/>
  <c r="M2423" i="24"/>
  <c r="H2423" i="24"/>
  <c r="G2423" i="24"/>
  <c r="Z3540" i="24" l="1"/>
  <c r="Y3540" i="24"/>
  <c r="M2424" i="24"/>
  <c r="G2424" i="24"/>
  <c r="H2424" i="24"/>
  <c r="Y3541" i="24" l="1"/>
  <c r="Z3541" i="24"/>
  <c r="M2425" i="24"/>
  <c r="G2425" i="24"/>
  <c r="H2425" i="24"/>
  <c r="Y3542" i="24" l="1"/>
  <c r="Z3542" i="24"/>
  <c r="M2426" i="24"/>
  <c r="G2426" i="24"/>
  <c r="H2426" i="24"/>
  <c r="Y3543" i="24" l="1"/>
  <c r="Z3543" i="24"/>
  <c r="M2427" i="24"/>
  <c r="H2427" i="24"/>
  <c r="G2427" i="24"/>
  <c r="Y3544" i="24" l="1"/>
  <c r="Z3544" i="24"/>
  <c r="M2428" i="24"/>
  <c r="G2428" i="24"/>
  <c r="H2428" i="24"/>
  <c r="Y3545" i="24" l="1"/>
  <c r="Z3545" i="24"/>
  <c r="M2429" i="24"/>
  <c r="G2429" i="24"/>
  <c r="H2429" i="24"/>
  <c r="Y3546" i="24" l="1"/>
  <c r="Z3546" i="24"/>
  <c r="M2430" i="24"/>
  <c r="G2430" i="24"/>
  <c r="H2430" i="24"/>
  <c r="Y3547" i="24" l="1"/>
  <c r="Z3547" i="24"/>
  <c r="M2431" i="24"/>
  <c r="H2431" i="24"/>
  <c r="G2431" i="24"/>
  <c r="Y3548" i="24" l="1"/>
  <c r="Z3548" i="24"/>
  <c r="M2432" i="24"/>
  <c r="G2432" i="24"/>
  <c r="H2432" i="24"/>
  <c r="Y3549" i="24" l="1"/>
  <c r="Z3549" i="24"/>
  <c r="M2433" i="24"/>
  <c r="G2433" i="24"/>
  <c r="H2433" i="24"/>
  <c r="Y3550" i="24" l="1"/>
  <c r="Z3550" i="24"/>
  <c r="G2434" i="24"/>
  <c r="H2434" i="24"/>
  <c r="Y3551" i="24" l="1"/>
  <c r="Z3551" i="24"/>
  <c r="M2434" i="24"/>
  <c r="M2435" i="24"/>
  <c r="G2435" i="24"/>
  <c r="H2435" i="24"/>
  <c r="Z3552" i="24" l="1"/>
  <c r="Y3552" i="24"/>
  <c r="M2436" i="24"/>
  <c r="G2436" i="24"/>
  <c r="H2436" i="24"/>
  <c r="Y3553" i="24" l="1"/>
  <c r="Z3553" i="24"/>
  <c r="M2437" i="24"/>
  <c r="G2437" i="24"/>
  <c r="H2437" i="24"/>
  <c r="Y3554" i="24" l="1"/>
  <c r="Z3554" i="24"/>
  <c r="M2438" i="24"/>
  <c r="G2438" i="24"/>
  <c r="H2438" i="24"/>
  <c r="Y3555" i="24" l="1"/>
  <c r="Z3555" i="24"/>
  <c r="M2439" i="24"/>
  <c r="H2439" i="24"/>
  <c r="G2439" i="24"/>
  <c r="Z3556" i="24" l="1"/>
  <c r="Y3556" i="24"/>
  <c r="M2440" i="24"/>
  <c r="G2440" i="24"/>
  <c r="H2440" i="24"/>
  <c r="Y3557" i="24" l="1"/>
  <c r="Z3557" i="24"/>
  <c r="M2441" i="24"/>
  <c r="G2441" i="24"/>
  <c r="H2441" i="24"/>
  <c r="Y3558" i="24" l="1"/>
  <c r="Z3558" i="24"/>
  <c r="M2442" i="24"/>
  <c r="G2442" i="24"/>
  <c r="H2442" i="24"/>
  <c r="Y3559" i="24" l="1"/>
  <c r="Z3559" i="24"/>
  <c r="M2443" i="24"/>
  <c r="G2443" i="24"/>
  <c r="H2443" i="24"/>
  <c r="Y3560" i="24" l="1"/>
  <c r="Z3560" i="24"/>
  <c r="M2444" i="24"/>
  <c r="G2444" i="24"/>
  <c r="H2444" i="24"/>
  <c r="Y3561" i="24" l="1"/>
  <c r="Z3561" i="24"/>
  <c r="M2445" i="24"/>
  <c r="G2445" i="24"/>
  <c r="H2445" i="24"/>
  <c r="Y3562" i="24" l="1"/>
  <c r="Z3562" i="24"/>
  <c r="M2446" i="24"/>
  <c r="G2446" i="24"/>
  <c r="H2446" i="24"/>
  <c r="Y3563" i="24" l="1"/>
  <c r="Z3563" i="24"/>
  <c r="M2447" i="24"/>
  <c r="H2447" i="24"/>
  <c r="G2447" i="24"/>
  <c r="Y3564" i="24" l="1"/>
  <c r="Z3564" i="24"/>
  <c r="M2448" i="24"/>
  <c r="G2448" i="24"/>
  <c r="H2448" i="24"/>
  <c r="Y3565" i="24" l="1"/>
  <c r="Z3565" i="24"/>
  <c r="M2449" i="24"/>
  <c r="H2449" i="24"/>
  <c r="G2449" i="24"/>
  <c r="Y3566" i="24" l="1"/>
  <c r="Z3566" i="24"/>
  <c r="M2450" i="24"/>
  <c r="G2450" i="24"/>
  <c r="H2450" i="24"/>
  <c r="Y3567" i="24" l="1"/>
  <c r="Z3567" i="24"/>
  <c r="M2451" i="24"/>
  <c r="G2451" i="24"/>
  <c r="H2451" i="24"/>
  <c r="Z3568" i="24" l="1"/>
  <c r="Y3568" i="24"/>
  <c r="G2452" i="24"/>
  <c r="H2452" i="24"/>
  <c r="Y3569" i="24" l="1"/>
  <c r="Z3569" i="24"/>
  <c r="M2452" i="24"/>
  <c r="M2453" i="24"/>
  <c r="G2453" i="24"/>
  <c r="H2453" i="24"/>
  <c r="Y3570" i="24" l="1"/>
  <c r="Z3570" i="24"/>
  <c r="M2454" i="24"/>
  <c r="G2454" i="24"/>
  <c r="H2454" i="24"/>
  <c r="Y3571" i="24" l="1"/>
  <c r="Z3571" i="24"/>
  <c r="H2455" i="24"/>
  <c r="M2455" i="24"/>
  <c r="G2455" i="24"/>
  <c r="Z3572" i="24" l="1"/>
  <c r="Y3572" i="24"/>
  <c r="M2456" i="24"/>
  <c r="G2456" i="24"/>
  <c r="H2456" i="24"/>
  <c r="Y3573" i="24" l="1"/>
  <c r="Z3573" i="24"/>
  <c r="M2457" i="24"/>
  <c r="G2457" i="24"/>
  <c r="H2457" i="24"/>
  <c r="Y3574" i="24" l="1"/>
  <c r="Z3574" i="24"/>
  <c r="M2458" i="24"/>
  <c r="G2458" i="24"/>
  <c r="H2458" i="24"/>
  <c r="Y3575" i="24" l="1"/>
  <c r="Z3575" i="24"/>
  <c r="M2459" i="24"/>
  <c r="G2459" i="24"/>
  <c r="H2459" i="24"/>
  <c r="Y3576" i="24" l="1"/>
  <c r="Z3576" i="24"/>
  <c r="M2460" i="24"/>
  <c r="G2460" i="24"/>
  <c r="H2460" i="24"/>
  <c r="Y3577" i="24" l="1"/>
  <c r="Z3577" i="24"/>
  <c r="M2461" i="24"/>
  <c r="G2461" i="24"/>
  <c r="H2461" i="24"/>
  <c r="Y3578" i="24" l="1"/>
  <c r="Z3578" i="24"/>
  <c r="M2462" i="24"/>
  <c r="G2462" i="24"/>
  <c r="H2462" i="24"/>
  <c r="Y3579" i="24" l="1"/>
  <c r="Z3579" i="24"/>
  <c r="M2463" i="24"/>
  <c r="H2463" i="24"/>
  <c r="G2463" i="24"/>
  <c r="Y3580" i="24" l="1"/>
  <c r="Z3580" i="24"/>
  <c r="M2464" i="24"/>
  <c r="G2464" i="24"/>
  <c r="H2464" i="24"/>
  <c r="Y3581" i="24" l="1"/>
  <c r="Z3581" i="24"/>
  <c r="M2465" i="24"/>
  <c r="H2465" i="24"/>
  <c r="G2465" i="24"/>
  <c r="Y3582" i="24" l="1"/>
  <c r="Z3582" i="24"/>
  <c r="M2466" i="24"/>
  <c r="G2466" i="24"/>
  <c r="H2466" i="24"/>
  <c r="Y3583" i="24" l="1"/>
  <c r="Z3583" i="24"/>
  <c r="M2467" i="24"/>
  <c r="G2467" i="24"/>
  <c r="H2467" i="24"/>
  <c r="Z3584" i="24" l="1"/>
  <c r="Y3584" i="24"/>
  <c r="M2468" i="24"/>
  <c r="G2468" i="24"/>
  <c r="H2468" i="24"/>
  <c r="Y3585" i="24" l="1"/>
  <c r="Z3585" i="24"/>
  <c r="M2469" i="24"/>
  <c r="G2469" i="24"/>
  <c r="H2469" i="24"/>
  <c r="Y3586" i="24" l="1"/>
  <c r="Z3586" i="24"/>
  <c r="M2470" i="24"/>
  <c r="G2470" i="24"/>
  <c r="H2470" i="24"/>
  <c r="Y3587" i="24" l="1"/>
  <c r="Z3587" i="24"/>
  <c r="M2471" i="24"/>
  <c r="H2471" i="24"/>
  <c r="G2471" i="24"/>
  <c r="Z3588" i="24" l="1"/>
  <c r="Y3588" i="24"/>
  <c r="M2472" i="24"/>
  <c r="G2472" i="24"/>
  <c r="H2472" i="24"/>
  <c r="Y3589" i="24" l="1"/>
  <c r="Z3589" i="24"/>
  <c r="M2473" i="24"/>
  <c r="G2473" i="24"/>
  <c r="H2473" i="24"/>
  <c r="Y3590" i="24" l="1"/>
  <c r="Z3590" i="24"/>
  <c r="M2474" i="24"/>
  <c r="G2474" i="24"/>
  <c r="H2474" i="24"/>
  <c r="Y3591" i="24" l="1"/>
  <c r="Z3591" i="24"/>
  <c r="M2475" i="24"/>
  <c r="H2475" i="24"/>
  <c r="G2475" i="24"/>
  <c r="Y3592" i="24" l="1"/>
  <c r="Z3592" i="24"/>
  <c r="M2476" i="24"/>
  <c r="G2476" i="24"/>
  <c r="H2476" i="24"/>
  <c r="Y3593" i="24" l="1"/>
  <c r="Z3593" i="24"/>
  <c r="M2477" i="24"/>
  <c r="G2477" i="24"/>
  <c r="H2477" i="24"/>
  <c r="Y3594" i="24" l="1"/>
  <c r="Z3594" i="24"/>
  <c r="M2478" i="24"/>
  <c r="G2478" i="24"/>
  <c r="H2478" i="24"/>
  <c r="Y3595" i="24" l="1"/>
  <c r="Z3595" i="24"/>
  <c r="M2479" i="24"/>
  <c r="H2479" i="24"/>
  <c r="G2479" i="24"/>
  <c r="Y3596" i="24" l="1"/>
  <c r="Z3596" i="24"/>
  <c r="M2480" i="24"/>
  <c r="G2480" i="24"/>
  <c r="H2480" i="24"/>
  <c r="Y3597" i="24" l="1"/>
  <c r="Z3597" i="24"/>
  <c r="M2481" i="24"/>
  <c r="H2481" i="24"/>
  <c r="G2481" i="24"/>
  <c r="Y3598" i="24" l="1"/>
  <c r="Z3598" i="24"/>
  <c r="G2482" i="24"/>
  <c r="M2482" i="24"/>
  <c r="H2482" i="24"/>
  <c r="Y3599" i="24" l="1"/>
  <c r="Z3599" i="24"/>
  <c r="M2483" i="24"/>
  <c r="G2483" i="24"/>
  <c r="H2483" i="24"/>
  <c r="Z3600" i="24" l="1"/>
  <c r="Y3600" i="24"/>
  <c r="M2484" i="24"/>
  <c r="G2484" i="24"/>
  <c r="H2484" i="24"/>
  <c r="Y3601" i="24" l="1"/>
  <c r="Z3601" i="24"/>
  <c r="M2485" i="24"/>
  <c r="G2485" i="24"/>
  <c r="H2485" i="24"/>
  <c r="Y3602" i="24" l="1"/>
  <c r="Z3602" i="24"/>
  <c r="M2486" i="24"/>
  <c r="G2486" i="24"/>
  <c r="H2486" i="24"/>
  <c r="Y3603" i="24" l="1"/>
  <c r="Z3603" i="24"/>
  <c r="M2487" i="24"/>
  <c r="H2487" i="24"/>
  <c r="G2487" i="24"/>
  <c r="Z3604" i="24" l="1"/>
  <c r="Y3604" i="24"/>
  <c r="M2488" i="24"/>
  <c r="G2488" i="24"/>
  <c r="H2488" i="24"/>
  <c r="Y3605" i="24" l="1"/>
  <c r="Z3605" i="24"/>
  <c r="M2489" i="24"/>
  <c r="G2489" i="24"/>
  <c r="H2489" i="24"/>
  <c r="Y3606" i="24" l="1"/>
  <c r="Z3606" i="24"/>
  <c r="M2490" i="24"/>
  <c r="G2490" i="24"/>
  <c r="H2490" i="24"/>
  <c r="Y3607" i="24" l="1"/>
  <c r="Z3607" i="24"/>
  <c r="M2491" i="24"/>
  <c r="H2491" i="24"/>
  <c r="G2491" i="24"/>
  <c r="Y3608" i="24" l="1"/>
  <c r="Z3608" i="24"/>
  <c r="M2492" i="24"/>
  <c r="G2492" i="24"/>
  <c r="H2492" i="24"/>
  <c r="Y3609" i="24" l="1"/>
  <c r="Z3609" i="24"/>
  <c r="M2493" i="24"/>
  <c r="G2493" i="24"/>
  <c r="H2493" i="24"/>
  <c r="Y3610" i="24" l="1"/>
  <c r="Z3610" i="24"/>
  <c r="G2494" i="24"/>
  <c r="M2494" i="24"/>
  <c r="H2494" i="24"/>
  <c r="Y3611" i="24" l="1"/>
  <c r="Z3611" i="24"/>
  <c r="M2495" i="24"/>
  <c r="H2495" i="24"/>
  <c r="G2495" i="24"/>
  <c r="Y3612" i="24" l="1"/>
  <c r="Z3612" i="24"/>
  <c r="M2496" i="24"/>
  <c r="G2496" i="24"/>
  <c r="H2496" i="24"/>
  <c r="Y3613" i="24" l="1"/>
  <c r="Z3613" i="24"/>
  <c r="M2497" i="24"/>
  <c r="G2497" i="24"/>
  <c r="H2497" i="24"/>
  <c r="Y3614" i="24" l="1"/>
  <c r="Z3614" i="24"/>
  <c r="M2498" i="24"/>
  <c r="G2498" i="24"/>
  <c r="H2498" i="24"/>
  <c r="Y3615" i="24" l="1"/>
  <c r="Z3615" i="24"/>
  <c r="M2499" i="24"/>
  <c r="G2499" i="24"/>
  <c r="H2499" i="24"/>
  <c r="Z3616" i="24" l="1"/>
  <c r="Y3616" i="24"/>
  <c r="M2500" i="24"/>
  <c r="G2500" i="24"/>
  <c r="H2500" i="24"/>
  <c r="Y3617" i="24" l="1"/>
  <c r="Z3617" i="24"/>
  <c r="M2501" i="24"/>
  <c r="G2501" i="24"/>
  <c r="H2501" i="24"/>
  <c r="Y3618" i="24" l="1"/>
  <c r="Z3618" i="24"/>
  <c r="M2502" i="24"/>
  <c r="G2502" i="24"/>
  <c r="H2502" i="24"/>
  <c r="Y3619" i="24" l="1"/>
  <c r="Z3619" i="24"/>
  <c r="M2503" i="24"/>
  <c r="H2503" i="24"/>
  <c r="G2503" i="24"/>
  <c r="Z3620" i="24" l="1"/>
  <c r="Y3620" i="24"/>
  <c r="M2504" i="24"/>
  <c r="G2504" i="24"/>
  <c r="H2504" i="24"/>
  <c r="Y3621" i="24" l="1"/>
  <c r="Z3621" i="24"/>
  <c r="M2505" i="24"/>
  <c r="G2505" i="24"/>
  <c r="H2505" i="24"/>
  <c r="Y3622" i="24" l="1"/>
  <c r="Z3622" i="24"/>
  <c r="M2506" i="24"/>
  <c r="G2506" i="24"/>
  <c r="H2506" i="24"/>
  <c r="Y3623" i="24" l="1"/>
  <c r="Z3623" i="24"/>
  <c r="H2507" i="24"/>
  <c r="G2507" i="24"/>
  <c r="M2507" i="24" l="1"/>
  <c r="Y3624" i="24"/>
  <c r="Z3624" i="24"/>
  <c r="M2508" i="24"/>
  <c r="G2508" i="24"/>
  <c r="H2508" i="24"/>
  <c r="Y3625" i="24" l="1"/>
  <c r="Z3625" i="24"/>
  <c r="M2509" i="24"/>
  <c r="G2509" i="24"/>
  <c r="H2509" i="24"/>
  <c r="Y3626" i="24" l="1"/>
  <c r="Z3626" i="24"/>
  <c r="M2510" i="24"/>
  <c r="G2510" i="24"/>
  <c r="H2510" i="24"/>
  <c r="Y3627" i="24" l="1"/>
  <c r="Z3627" i="24"/>
  <c r="M2511" i="24"/>
  <c r="H2511" i="24"/>
  <c r="G2511" i="24"/>
  <c r="Y3628" i="24" l="1"/>
  <c r="Z3628" i="24"/>
  <c r="M2512" i="24"/>
  <c r="G2512" i="24"/>
  <c r="H2512" i="24"/>
  <c r="Y3629" i="24" l="1"/>
  <c r="Z3629" i="24"/>
  <c r="M2513" i="24"/>
  <c r="G2513" i="24"/>
  <c r="H2513" i="24"/>
  <c r="Y3630" i="24" l="1"/>
  <c r="Z3630" i="24"/>
  <c r="M2514" i="24"/>
  <c r="G2514" i="24"/>
  <c r="H2514" i="24"/>
  <c r="Y3631" i="24" l="1"/>
  <c r="Z3631" i="24"/>
  <c r="M2515" i="24"/>
  <c r="G2515" i="24"/>
  <c r="H2515" i="24"/>
  <c r="Z3632" i="24" l="1"/>
  <c r="Y3632" i="24"/>
  <c r="M2516" i="24"/>
  <c r="G2516" i="24"/>
  <c r="H2516" i="24"/>
  <c r="Y3633" i="24" l="1"/>
  <c r="Z3633" i="24"/>
  <c r="M2517" i="24"/>
  <c r="G2517" i="24"/>
  <c r="H2517" i="24"/>
  <c r="Y3634" i="24" l="1"/>
  <c r="Z3634" i="24"/>
  <c r="M2518" i="24"/>
  <c r="G2518" i="24"/>
  <c r="H2518" i="24"/>
  <c r="Y3635" i="24" l="1"/>
  <c r="Z3635" i="24"/>
  <c r="M2519" i="24"/>
  <c r="H2519" i="24"/>
  <c r="G2519" i="24"/>
  <c r="Z3636" i="24" l="1"/>
  <c r="Y3636" i="24"/>
  <c r="M2520" i="24"/>
  <c r="G2520" i="24"/>
  <c r="H2520" i="24"/>
  <c r="Y3637" i="24" l="1"/>
  <c r="Z3637" i="24"/>
  <c r="M2521" i="24"/>
  <c r="G2521" i="24"/>
  <c r="H2521" i="24"/>
  <c r="Y3638" i="24" l="1"/>
  <c r="Z3638" i="24"/>
  <c r="M2522" i="24"/>
  <c r="G2522" i="24"/>
  <c r="H2522" i="24"/>
  <c r="Y3639" i="24" l="1"/>
  <c r="Z3639" i="24"/>
  <c r="M2523" i="24"/>
  <c r="G2523" i="24"/>
  <c r="H2523" i="24"/>
  <c r="Y3640" i="24" l="1"/>
  <c r="Z3640" i="24"/>
  <c r="M2524" i="24"/>
  <c r="G2524" i="24"/>
  <c r="H2524" i="24"/>
  <c r="Y3641" i="24" l="1"/>
  <c r="Z3641" i="24"/>
  <c r="M2525" i="24"/>
  <c r="G2525" i="24"/>
  <c r="H2525" i="24"/>
  <c r="Y3642" i="24" l="1"/>
  <c r="Z3642" i="24"/>
  <c r="M2526" i="24"/>
  <c r="G2526" i="24"/>
  <c r="H2526" i="24"/>
  <c r="Y3643" i="24" l="1"/>
  <c r="Z3643" i="24"/>
  <c r="M2527" i="24"/>
  <c r="H2527" i="24"/>
  <c r="G2527" i="24"/>
  <c r="Y3644" i="24" l="1"/>
  <c r="Z3644" i="24"/>
  <c r="M2528" i="24"/>
  <c r="G2528" i="24"/>
  <c r="H2528" i="24"/>
  <c r="Y3645" i="24" l="1"/>
  <c r="Z3645" i="24"/>
  <c r="M2529" i="24"/>
  <c r="H2529" i="24"/>
  <c r="G2529" i="24"/>
  <c r="Y3646" i="24" l="1"/>
  <c r="Z3646" i="24"/>
  <c r="M2530" i="24"/>
  <c r="G2530" i="24"/>
  <c r="H2530" i="24"/>
  <c r="Y3647" i="24" l="1"/>
  <c r="Z3647" i="24"/>
  <c r="M2531" i="24"/>
  <c r="G2531" i="24"/>
  <c r="H2531" i="24"/>
  <c r="Z3648" i="24" l="1"/>
  <c r="Y3648" i="24"/>
  <c r="M2532" i="24"/>
  <c r="G2532" i="24"/>
  <c r="H2532" i="24"/>
  <c r="Y3649" i="24" l="1"/>
  <c r="Z3649" i="24"/>
  <c r="M2533" i="24"/>
  <c r="G2533" i="24"/>
  <c r="H2533" i="24"/>
  <c r="Y3650" i="24" l="1"/>
  <c r="Z3650" i="24"/>
  <c r="M2534" i="24"/>
  <c r="G2534" i="24"/>
  <c r="H2534" i="24"/>
  <c r="Y3651" i="24" l="1"/>
  <c r="Z3651" i="24"/>
  <c r="M2535" i="24"/>
  <c r="G2535" i="24"/>
  <c r="H2535" i="24"/>
  <c r="Z3652" i="24" l="1"/>
  <c r="Y3652" i="24"/>
  <c r="M2536" i="24"/>
  <c r="G2536" i="24"/>
  <c r="H2536" i="24"/>
  <c r="Y3653" i="24" l="1"/>
  <c r="Z3653" i="24"/>
  <c r="M2537" i="24"/>
  <c r="G2537" i="24"/>
  <c r="H2537" i="24"/>
  <c r="Y3654" i="24" l="1"/>
  <c r="Z3654" i="24"/>
  <c r="M2538" i="24"/>
  <c r="G2538" i="24"/>
  <c r="H2538" i="24"/>
  <c r="Y3655" i="24" l="1"/>
  <c r="Z3655" i="24"/>
  <c r="M2539" i="24"/>
  <c r="G2539" i="24"/>
  <c r="H2539" i="24"/>
  <c r="Y3656" i="24" l="1"/>
  <c r="Z3656" i="24"/>
  <c r="M2540" i="24"/>
  <c r="G2540" i="24"/>
  <c r="H2540" i="24"/>
  <c r="Y3657" i="24" l="1"/>
  <c r="Z3657" i="24"/>
  <c r="M2541" i="24"/>
  <c r="G2541" i="24"/>
  <c r="H2541" i="24"/>
  <c r="Y3658" i="24" l="1"/>
  <c r="Z3658" i="24"/>
  <c r="M2542" i="24"/>
  <c r="G2542" i="24"/>
  <c r="H2542" i="24"/>
  <c r="Y3659" i="24" l="1"/>
  <c r="Z3659" i="24"/>
  <c r="M2543" i="24"/>
  <c r="H2543" i="24"/>
  <c r="G2543" i="24"/>
  <c r="Y3660" i="24" l="1"/>
  <c r="Z3660" i="24"/>
  <c r="M2544" i="24"/>
  <c r="G2544" i="24"/>
  <c r="H2544" i="24"/>
  <c r="Y3661" i="24" l="1"/>
  <c r="Z3661" i="24"/>
  <c r="H2545" i="24"/>
  <c r="M2545" i="24"/>
  <c r="G2545" i="24"/>
  <c r="Y3662" i="24" l="1"/>
  <c r="Z3662" i="24"/>
  <c r="M2546" i="24"/>
  <c r="G2546" i="24"/>
  <c r="H2546" i="24"/>
  <c r="Y3663" i="24" l="1"/>
  <c r="Z3663" i="24"/>
  <c r="M2547" i="24"/>
  <c r="G2547" i="24"/>
  <c r="H2547" i="24"/>
  <c r="Z3664" i="24" l="1"/>
  <c r="Y3664" i="24"/>
  <c r="M2548" i="24"/>
  <c r="G2548" i="24"/>
  <c r="H2548" i="24"/>
  <c r="Y3665" i="24" l="1"/>
  <c r="Z3665" i="24"/>
  <c r="M2549" i="24"/>
  <c r="G2549" i="24"/>
  <c r="H2549" i="24"/>
  <c r="Y3666" i="24" l="1"/>
  <c r="Z3666" i="24"/>
  <c r="M2550" i="24"/>
  <c r="G2550" i="24"/>
  <c r="H2550" i="24"/>
  <c r="Y3667" i="24" l="1"/>
  <c r="Z3667" i="24"/>
  <c r="M2551" i="24"/>
  <c r="H2551" i="24"/>
  <c r="G2551" i="24"/>
  <c r="Z3668" i="24" l="1"/>
  <c r="Y3668" i="24"/>
  <c r="M2552" i="24"/>
  <c r="G2552" i="24"/>
  <c r="H2552" i="24"/>
  <c r="Y3669" i="24" l="1"/>
  <c r="Z3669" i="24"/>
  <c r="M2553" i="24"/>
  <c r="G2553" i="24"/>
  <c r="H2553" i="24"/>
  <c r="Y3670" i="24" l="1"/>
  <c r="Z3670" i="24"/>
  <c r="M2554" i="24"/>
  <c r="G2554" i="24"/>
  <c r="H2554" i="24"/>
  <c r="Y3671" i="24" l="1"/>
  <c r="Z3671" i="24"/>
  <c r="M2555" i="24"/>
  <c r="H2555" i="24"/>
  <c r="G2555" i="24"/>
  <c r="Y3672" i="24" l="1"/>
  <c r="Z3672" i="24"/>
  <c r="M2556" i="24"/>
  <c r="G2556" i="24"/>
  <c r="H2556" i="24"/>
  <c r="Y3673" i="24" l="1"/>
  <c r="Z3673" i="24"/>
  <c r="M2557" i="24"/>
  <c r="G2557" i="24"/>
  <c r="H2557" i="24"/>
  <c r="Y3674" i="24" l="1"/>
  <c r="Z3674" i="24"/>
  <c r="M2558" i="24"/>
  <c r="G2558" i="24"/>
  <c r="H2558" i="24"/>
  <c r="Y3675" i="24" l="1"/>
  <c r="Z3675" i="24"/>
  <c r="M2559" i="24"/>
  <c r="H2559" i="24"/>
  <c r="G2559" i="24"/>
  <c r="Y3676" i="24" l="1"/>
  <c r="Z3676" i="24"/>
  <c r="M2560" i="24"/>
  <c r="G2560" i="24"/>
  <c r="H2560" i="24"/>
  <c r="Y3677" i="24" l="1"/>
  <c r="Z3677" i="24"/>
  <c r="M2561" i="24"/>
  <c r="H2561" i="24"/>
  <c r="G2561" i="24"/>
  <c r="Y3678" i="24" l="1"/>
  <c r="Z3678" i="24"/>
  <c r="M2562" i="24"/>
  <c r="G2562" i="24"/>
  <c r="H2562" i="24"/>
  <c r="Y3679" i="24" l="1"/>
  <c r="Z3679" i="24"/>
  <c r="M2563" i="24"/>
  <c r="G2563" i="24"/>
  <c r="H2563" i="24"/>
  <c r="Z3680" i="24" l="1"/>
  <c r="Y3680" i="24"/>
  <c r="M2564" i="24"/>
  <c r="G2564" i="24"/>
  <c r="H2564" i="24"/>
  <c r="Y3681" i="24" l="1"/>
  <c r="Z3681" i="24"/>
  <c r="M2565" i="24"/>
  <c r="G2565" i="24"/>
  <c r="H2565" i="24"/>
  <c r="Y3682" i="24" l="1"/>
  <c r="Z3682" i="24"/>
  <c r="M2566" i="24"/>
  <c r="G2566" i="24"/>
  <c r="H2566" i="24"/>
  <c r="Y3683" i="24" l="1"/>
  <c r="C49" i="23" s="1"/>
  <c r="C51" i="23" s="1"/>
  <c r="Z3683" i="24"/>
  <c r="M2567" i="24"/>
  <c r="G2567" i="24"/>
  <c r="H2567" i="24"/>
  <c r="Z3684" i="24" l="1"/>
  <c r="Y3684" i="24"/>
  <c r="M2568" i="24"/>
  <c r="G2568" i="24"/>
  <c r="H2568" i="24"/>
  <c r="Y3685" i="24" l="1"/>
  <c r="Z3685" i="24"/>
  <c r="M2569" i="24"/>
  <c r="G2569" i="24"/>
  <c r="H2569" i="24"/>
  <c r="Y3686" i="24" l="1"/>
  <c r="Z3686" i="24"/>
  <c r="M2570" i="24"/>
  <c r="G2570" i="24"/>
  <c r="H2570" i="24"/>
  <c r="Y3687" i="24" l="1"/>
  <c r="Z3687" i="24"/>
  <c r="M2571" i="24"/>
  <c r="H2571" i="24"/>
  <c r="G2571" i="24"/>
  <c r="Y3688" i="24" l="1"/>
  <c r="Z3688" i="24"/>
  <c r="G2572" i="24"/>
  <c r="M2572" i="24"/>
  <c r="H2572" i="24"/>
  <c r="Y3689" i="24" l="1"/>
  <c r="Z3689" i="24"/>
  <c r="M2573" i="24"/>
  <c r="G2573" i="24"/>
  <c r="H2573" i="24"/>
  <c r="Y3690" i="24" l="1"/>
  <c r="Z3690" i="24"/>
  <c r="M2574" i="24"/>
  <c r="G2574" i="24"/>
  <c r="H2574" i="24"/>
  <c r="Y3691" i="24" l="1"/>
  <c r="Z3691" i="24"/>
  <c r="M2575" i="24"/>
  <c r="H2575" i="24"/>
  <c r="G2575" i="24"/>
  <c r="Y3692" i="24" l="1"/>
  <c r="Z3692" i="24"/>
  <c r="M2576" i="24"/>
  <c r="G2576" i="24"/>
  <c r="H2576" i="24"/>
  <c r="Y3693" i="24" l="1"/>
  <c r="Z3693" i="24"/>
  <c r="M2577" i="24"/>
  <c r="G2577" i="24"/>
  <c r="H2577" i="24"/>
  <c r="Y3694" i="24" l="1"/>
  <c r="Z3694" i="24"/>
  <c r="M2578" i="24"/>
  <c r="G2578" i="24"/>
  <c r="H2578" i="24"/>
  <c r="Y3695" i="24" l="1"/>
  <c r="Z3695" i="24"/>
  <c r="M2579" i="24"/>
  <c r="G2579" i="24"/>
  <c r="H2579" i="24"/>
  <c r="Z3696" i="24" l="1"/>
  <c r="Y3696" i="24"/>
  <c r="M2580" i="24"/>
  <c r="G2580" i="24"/>
  <c r="H2580" i="24"/>
  <c r="Y3697" i="24" l="1"/>
  <c r="Z3697" i="24"/>
  <c r="M2581" i="24"/>
  <c r="G2581" i="24"/>
  <c r="H2581" i="24"/>
  <c r="Y3698" i="24" l="1"/>
  <c r="Z3698" i="24"/>
  <c r="M2582" i="24"/>
  <c r="G2582" i="24"/>
  <c r="H2582" i="24"/>
  <c r="Y3699" i="24" l="1"/>
  <c r="Z3699" i="24"/>
  <c r="M2583" i="24"/>
  <c r="H2583" i="24"/>
  <c r="G2583" i="24"/>
  <c r="Z3700" i="24" l="1"/>
  <c r="Y3700" i="24"/>
  <c r="M2584" i="24"/>
  <c r="G2584" i="24"/>
  <c r="H2584" i="24"/>
  <c r="Y3701" i="24" l="1"/>
  <c r="Z3701" i="24"/>
  <c r="M2585" i="24"/>
  <c r="G2585" i="24"/>
  <c r="H2585" i="24"/>
  <c r="Y3702" i="24" l="1"/>
  <c r="Z3702" i="24"/>
  <c r="M2586" i="24"/>
  <c r="G2586" i="24"/>
  <c r="H2586" i="24"/>
  <c r="Y3703" i="24" l="1"/>
  <c r="Z3703" i="24"/>
  <c r="M2587" i="24"/>
  <c r="H2587" i="24"/>
  <c r="G2587" i="24"/>
  <c r="Y3704" i="24" l="1"/>
  <c r="Z3704" i="24"/>
  <c r="M2588" i="24"/>
  <c r="G2588" i="24"/>
  <c r="H2588" i="24"/>
  <c r="Y3705" i="24" l="1"/>
  <c r="Z3705" i="24"/>
  <c r="M2589" i="24"/>
  <c r="G2589" i="24"/>
  <c r="H2589" i="24"/>
  <c r="Y3706" i="24" l="1"/>
  <c r="Z3706" i="24"/>
  <c r="M2590" i="24"/>
  <c r="G2590" i="24"/>
  <c r="H2590" i="24"/>
  <c r="Y3707" i="24" l="1"/>
  <c r="Z3707" i="24"/>
  <c r="M2591" i="24"/>
  <c r="H2591" i="24"/>
  <c r="G2591" i="24"/>
  <c r="Y3708" i="24" l="1"/>
  <c r="Z3708" i="24"/>
  <c r="M2592" i="24"/>
  <c r="G2592" i="24"/>
  <c r="H2592" i="24"/>
  <c r="Y3709" i="24" l="1"/>
  <c r="Z3709" i="24"/>
  <c r="M2593" i="24"/>
  <c r="G2593" i="24"/>
  <c r="H2593" i="24"/>
  <c r="Y3710" i="24" l="1"/>
  <c r="Z3710" i="24"/>
  <c r="M2594" i="24"/>
  <c r="G2594" i="24"/>
  <c r="H2594" i="24"/>
  <c r="Y3711" i="24" l="1"/>
  <c r="Z3711" i="24"/>
  <c r="M2595" i="24"/>
  <c r="G2595" i="24"/>
  <c r="H2595" i="24"/>
  <c r="Z3712" i="24" l="1"/>
  <c r="Y3712" i="24"/>
  <c r="M2596" i="24"/>
  <c r="G2596" i="24"/>
  <c r="H2596" i="24"/>
  <c r="Y3713" i="24" l="1"/>
  <c r="Z3713" i="24"/>
  <c r="M2597" i="24"/>
  <c r="G2597" i="24"/>
  <c r="H2597" i="24"/>
  <c r="Y3714" i="24" l="1"/>
  <c r="Z3714" i="24"/>
  <c r="M2598" i="24"/>
  <c r="G2598" i="24"/>
  <c r="H2598" i="24"/>
  <c r="Y3715" i="24" l="1"/>
  <c r="Z3715" i="24"/>
  <c r="M2599" i="24"/>
  <c r="G2599" i="24"/>
  <c r="H2599" i="24"/>
  <c r="Z3716" i="24" l="1"/>
  <c r="Y3716" i="24"/>
  <c r="M2600" i="24"/>
  <c r="G2600" i="24"/>
  <c r="H2600" i="24"/>
  <c r="Y3717" i="24" l="1"/>
  <c r="Z3717" i="24"/>
  <c r="M2601" i="24"/>
  <c r="G2601" i="24"/>
  <c r="H2601" i="24"/>
  <c r="Y3718" i="24" l="1"/>
  <c r="Z3718" i="24"/>
  <c r="M2602" i="24"/>
  <c r="G2602" i="24"/>
  <c r="H2602" i="24"/>
  <c r="Y3719" i="24" l="1"/>
  <c r="Z3719" i="24"/>
  <c r="M2603" i="24"/>
  <c r="H2603" i="24"/>
  <c r="G2603" i="24"/>
  <c r="Y3720" i="24" l="1"/>
  <c r="Z3720" i="24"/>
  <c r="M2604" i="24"/>
  <c r="G2604" i="24"/>
  <c r="H2604" i="24"/>
  <c r="Y3721" i="24" l="1"/>
  <c r="Z3721" i="24"/>
  <c r="M2605" i="24"/>
  <c r="G2605" i="24"/>
  <c r="H2605" i="24"/>
  <c r="Y3722" i="24" l="1"/>
  <c r="Z3722" i="24"/>
  <c r="M2606" i="24"/>
  <c r="G2606" i="24"/>
  <c r="H2606" i="24"/>
  <c r="Y3723" i="24" l="1"/>
  <c r="Z3723" i="24"/>
  <c r="M2607" i="24"/>
  <c r="H2607" i="24"/>
  <c r="G2607" i="24"/>
  <c r="Y3724" i="24" l="1"/>
  <c r="Z3724" i="24"/>
  <c r="M2608" i="24"/>
  <c r="G2608" i="24"/>
  <c r="H2608" i="24"/>
  <c r="Y3725" i="24" l="1"/>
  <c r="Z3725" i="24"/>
  <c r="M2609" i="24"/>
  <c r="G2609" i="24"/>
  <c r="H2609" i="24"/>
  <c r="Y3726" i="24" l="1"/>
  <c r="Z3726" i="24"/>
  <c r="M2610" i="24"/>
  <c r="G2610" i="24"/>
  <c r="H2610" i="24"/>
  <c r="Y3727" i="24" l="1"/>
  <c r="Z3727" i="24"/>
  <c r="M2611" i="24"/>
  <c r="G2611" i="24"/>
  <c r="H2611" i="24"/>
  <c r="Z3728" i="24" l="1"/>
  <c r="Y3728" i="24"/>
  <c r="M2612" i="24"/>
  <c r="G2612" i="24"/>
  <c r="H2612" i="24"/>
  <c r="Y3729" i="24" l="1"/>
  <c r="Z3729" i="24"/>
  <c r="M2613" i="24"/>
  <c r="G2613" i="24"/>
  <c r="H2613" i="24"/>
  <c r="Y3730" i="24" l="1"/>
  <c r="Z3730" i="24"/>
  <c r="M2614" i="24"/>
  <c r="G2614" i="24"/>
  <c r="H2614" i="24"/>
  <c r="Y3731" i="24" l="1"/>
  <c r="Z3731" i="24"/>
  <c r="M2615" i="24"/>
  <c r="H2615" i="24"/>
  <c r="G2615" i="24"/>
  <c r="Z3732" i="24" l="1"/>
  <c r="Y3732" i="24"/>
  <c r="M2616" i="24"/>
  <c r="G2616" i="24"/>
  <c r="H2616" i="24"/>
  <c r="Y3733" i="24" l="1"/>
  <c r="Z3733" i="24"/>
  <c r="M2617" i="24"/>
  <c r="G2617" i="24"/>
  <c r="H2617" i="24"/>
  <c r="Y3734" i="24" l="1"/>
  <c r="Z3734" i="24"/>
  <c r="M2618" i="24"/>
  <c r="G2618" i="24"/>
  <c r="H2618" i="24"/>
  <c r="Y3735" i="24" l="1"/>
  <c r="Z3735" i="24"/>
  <c r="M2619" i="24"/>
  <c r="G2619" i="24"/>
  <c r="H2619" i="24"/>
  <c r="Y3736" i="24" l="1"/>
  <c r="Z3736" i="24"/>
  <c r="M2620" i="24"/>
  <c r="G2620" i="24"/>
  <c r="H2620" i="24"/>
  <c r="Y3737" i="24" l="1"/>
  <c r="Z3737" i="24"/>
  <c r="M2621" i="24"/>
  <c r="G2621" i="24"/>
  <c r="H2621" i="24"/>
  <c r="Y3738" i="24" l="1"/>
  <c r="Z3738" i="24"/>
  <c r="M2622" i="24"/>
  <c r="G2622" i="24"/>
  <c r="H2622" i="24"/>
  <c r="Y3739" i="24" l="1"/>
  <c r="Z3739" i="24"/>
  <c r="M2623" i="24"/>
  <c r="H2623" i="24"/>
  <c r="G2623" i="24"/>
  <c r="Y3740" i="24" l="1"/>
  <c r="Z3740" i="24"/>
  <c r="M2624" i="24"/>
  <c r="G2624" i="24"/>
  <c r="H2624" i="24"/>
  <c r="Y3741" i="24" l="1"/>
  <c r="Z3741" i="24"/>
  <c r="M2625" i="24"/>
  <c r="G2625" i="24"/>
  <c r="H2625" i="24"/>
  <c r="Y3742" i="24" l="1"/>
  <c r="Z3742" i="24"/>
  <c r="M2626" i="24"/>
  <c r="G2626" i="24"/>
  <c r="H2626" i="24"/>
  <c r="Y3743" i="24" l="1"/>
  <c r="Z3743" i="24"/>
  <c r="G2627" i="24"/>
  <c r="H2627" i="24"/>
  <c r="M2627" i="24" l="1"/>
  <c r="Z3744" i="24"/>
  <c r="Y3744" i="24"/>
  <c r="M2628" i="24"/>
  <c r="G2628" i="24"/>
  <c r="H2628" i="24"/>
  <c r="Y3745" i="24" l="1"/>
  <c r="Z3745" i="24"/>
  <c r="G2629" i="24"/>
  <c r="M2629" i="24"/>
  <c r="H2629" i="24"/>
  <c r="Y3746" i="24" l="1"/>
  <c r="Z3746" i="24"/>
  <c r="G2630" i="24"/>
  <c r="H2630" i="24"/>
  <c r="Y3747" i="24" l="1"/>
  <c r="Z3747" i="24"/>
  <c r="M2630" i="24"/>
  <c r="M2631" i="24"/>
  <c r="H2631" i="24"/>
  <c r="G2631" i="24"/>
  <c r="Z3748" i="24" l="1"/>
  <c r="Y3748" i="24"/>
  <c r="M2632" i="24"/>
  <c r="G2632" i="24"/>
  <c r="H2632" i="24"/>
  <c r="Y3749" i="24" l="1"/>
  <c r="Z3749" i="24"/>
  <c r="M2633" i="24"/>
  <c r="G2633" i="24"/>
  <c r="H2633" i="24"/>
  <c r="Y3750" i="24" l="1"/>
  <c r="Z3750" i="24"/>
  <c r="M2634" i="24"/>
  <c r="G2634" i="24"/>
  <c r="H2634" i="24"/>
  <c r="Y3751" i="24" l="1"/>
  <c r="Z3751" i="24"/>
  <c r="M2635" i="24"/>
  <c r="H2635" i="24"/>
  <c r="G2635" i="24"/>
  <c r="Y3752" i="24" l="1"/>
  <c r="Z3752" i="24"/>
  <c r="G2636" i="24"/>
  <c r="M2636" i="24"/>
  <c r="H2636" i="24"/>
  <c r="Y3753" i="24" l="1"/>
  <c r="Z3753" i="24"/>
  <c r="M2637" i="24"/>
  <c r="G2637" i="24"/>
  <c r="H2637" i="24"/>
  <c r="Y3754" i="24" l="1"/>
  <c r="Z3754" i="24"/>
  <c r="M2638" i="24"/>
  <c r="G2638" i="24"/>
  <c r="H2638" i="24"/>
  <c r="Y3755" i="24" l="1"/>
  <c r="Z3755" i="24"/>
  <c r="M2639" i="24"/>
  <c r="H2639" i="24"/>
  <c r="G2639" i="24"/>
  <c r="Y3756" i="24" l="1"/>
  <c r="Z3756" i="24"/>
  <c r="M2640" i="24"/>
  <c r="G2640" i="24"/>
  <c r="H2640" i="24"/>
  <c r="Y3757" i="24" l="1"/>
  <c r="Z3757" i="24"/>
  <c r="M2641" i="24"/>
  <c r="H2641" i="24"/>
  <c r="G2641" i="24"/>
  <c r="Y3758" i="24" l="1"/>
  <c r="Z3758" i="24"/>
  <c r="M2642" i="24"/>
  <c r="G2642" i="24"/>
  <c r="H2642" i="24"/>
  <c r="Y3759" i="24" l="1"/>
  <c r="Z3759" i="24"/>
  <c r="M2643" i="24"/>
  <c r="G2643" i="24"/>
  <c r="H2643" i="24"/>
  <c r="Z3760" i="24" l="1"/>
  <c r="Y3760" i="24"/>
  <c r="M2644" i="24"/>
  <c r="G2644" i="24"/>
  <c r="H2644" i="24"/>
  <c r="Y3761" i="24" l="1"/>
  <c r="Z3761" i="24"/>
  <c r="M2645" i="24"/>
  <c r="G2645" i="24"/>
  <c r="H2645" i="24"/>
  <c r="Y3762" i="24" l="1"/>
  <c r="Z3762" i="24"/>
  <c r="G2646" i="24"/>
  <c r="M2646" i="24"/>
  <c r="H2646" i="24"/>
  <c r="Y3763" i="24" l="1"/>
  <c r="Z3763" i="24"/>
  <c r="M2647" i="24"/>
  <c r="G2647" i="24"/>
  <c r="H2647" i="24"/>
  <c r="Z3764" i="24" l="1"/>
  <c r="Y3764" i="24"/>
  <c r="M2648" i="24"/>
  <c r="G2648" i="24"/>
  <c r="H2648" i="24"/>
  <c r="Y3765" i="24" l="1"/>
  <c r="Z3765" i="24"/>
  <c r="M2649" i="24"/>
  <c r="G2649" i="24"/>
  <c r="H2649" i="24"/>
  <c r="Y3766" i="24" l="1"/>
  <c r="Z3766" i="24"/>
  <c r="M2650" i="24"/>
  <c r="G2650" i="24"/>
  <c r="H2650" i="24"/>
  <c r="Y3767" i="24" l="1"/>
  <c r="Z3767" i="24"/>
  <c r="M2651" i="24"/>
  <c r="H2651" i="24"/>
  <c r="G2651" i="24"/>
  <c r="Y3768" i="24" l="1"/>
  <c r="Z3768" i="24"/>
  <c r="M2652" i="24"/>
  <c r="G2652" i="24"/>
  <c r="H2652" i="24"/>
  <c r="Y3769" i="24" l="1"/>
  <c r="Z3769" i="24"/>
  <c r="M2653" i="24"/>
  <c r="G2653" i="24"/>
  <c r="H2653" i="24"/>
  <c r="Y3770" i="24" l="1"/>
  <c r="Z3770" i="24"/>
  <c r="M2654" i="24"/>
  <c r="G2654" i="24"/>
  <c r="H2654" i="24"/>
  <c r="Y3771" i="24" l="1"/>
  <c r="Z3771" i="24"/>
  <c r="M2655" i="24"/>
  <c r="G2655" i="24"/>
  <c r="H2655" i="24"/>
  <c r="Y3772" i="24" l="1"/>
  <c r="Z3772" i="24"/>
  <c r="M2656" i="24"/>
  <c r="G2656" i="24"/>
  <c r="H2656" i="24"/>
  <c r="Y3773" i="24" l="1"/>
  <c r="Z3773" i="24"/>
  <c r="M2657" i="24"/>
  <c r="G2657" i="24"/>
  <c r="H2657" i="24"/>
  <c r="Y3774" i="24" l="1"/>
  <c r="Z3774" i="24"/>
  <c r="M2658" i="24"/>
  <c r="G2658" i="24"/>
  <c r="H2658" i="24"/>
  <c r="Y3775" i="24" l="1"/>
  <c r="Z3775" i="24"/>
  <c r="M2659" i="24"/>
  <c r="G2659" i="24"/>
  <c r="H2659" i="24"/>
  <c r="Z3776" i="24" l="1"/>
  <c r="Y3776" i="24"/>
  <c r="M2660" i="24"/>
  <c r="G2660" i="24"/>
  <c r="H2660" i="24"/>
  <c r="Y3777" i="24" l="1"/>
  <c r="Z3777" i="24"/>
  <c r="M2661" i="24"/>
  <c r="G2661" i="24"/>
  <c r="H2661" i="24"/>
  <c r="Y3778" i="24" l="1"/>
  <c r="Z3778" i="24"/>
  <c r="M2662" i="24"/>
  <c r="G2662" i="24"/>
  <c r="H2662" i="24"/>
  <c r="Y3779" i="24" l="1"/>
  <c r="Z3779" i="24"/>
  <c r="M2663" i="24"/>
  <c r="H2663" i="24"/>
  <c r="G2663" i="24"/>
  <c r="Z3780" i="24" l="1"/>
  <c r="Y3780" i="24"/>
  <c r="M2664" i="24"/>
  <c r="G2664" i="24"/>
  <c r="H2664" i="24"/>
  <c r="Y3781" i="24" l="1"/>
  <c r="Z3781" i="24"/>
  <c r="M2665" i="24"/>
  <c r="G2665" i="24"/>
  <c r="H2665" i="24"/>
  <c r="Y3782" i="24" l="1"/>
  <c r="Z3782" i="24"/>
  <c r="M2666" i="24"/>
  <c r="G2666" i="24"/>
  <c r="H2666" i="24"/>
  <c r="Y3783" i="24" l="1"/>
  <c r="Z3783" i="24"/>
  <c r="M2667" i="24"/>
  <c r="H2667" i="24"/>
  <c r="G2667" i="24"/>
  <c r="Y3784" i="24" l="1"/>
  <c r="Z3784" i="24"/>
  <c r="M2668" i="24"/>
  <c r="G2668" i="24"/>
  <c r="H2668" i="24"/>
  <c r="Y3785" i="24" l="1"/>
  <c r="Z3785" i="24"/>
  <c r="M2669" i="24"/>
  <c r="G2669" i="24"/>
  <c r="H2669" i="24"/>
  <c r="Y3786" i="24" l="1"/>
  <c r="Z3786" i="24"/>
  <c r="M2670" i="24"/>
  <c r="G2670" i="24"/>
  <c r="H2670" i="24"/>
  <c r="Y3787" i="24" l="1"/>
  <c r="Z3787" i="24"/>
  <c r="M2671" i="24"/>
  <c r="H2671" i="24"/>
  <c r="G2671" i="24"/>
  <c r="Y3788" i="24" l="1"/>
  <c r="Z3788" i="24"/>
  <c r="M2672" i="24"/>
  <c r="G2672" i="24"/>
  <c r="H2672" i="24"/>
  <c r="Y3789" i="24" l="1"/>
  <c r="Z3789" i="24"/>
  <c r="H2673" i="24"/>
  <c r="M2673" i="24"/>
  <c r="G2673" i="24"/>
  <c r="Y3790" i="24" l="1"/>
  <c r="Z3790" i="24"/>
  <c r="M2674" i="24"/>
  <c r="G2674" i="24"/>
  <c r="H2674" i="24"/>
  <c r="Y3791" i="24" l="1"/>
  <c r="Z3791" i="24"/>
  <c r="M2675" i="24"/>
  <c r="G2675" i="24"/>
  <c r="H2675" i="24"/>
  <c r="Z3792" i="24" l="1"/>
  <c r="Y3792" i="24"/>
  <c r="M2676" i="24"/>
  <c r="G2676" i="24"/>
  <c r="H2676" i="24"/>
  <c r="Y3793" i="24" l="1"/>
  <c r="Z3793" i="24"/>
  <c r="M2677" i="24"/>
  <c r="H2677" i="24"/>
  <c r="G2677" i="24"/>
  <c r="Y3794" i="24" l="1"/>
  <c r="Z3794" i="24"/>
  <c r="M2678" i="24"/>
  <c r="G2678" i="24"/>
  <c r="H2678" i="24"/>
  <c r="Y3795" i="24" l="1"/>
  <c r="Z3795" i="24"/>
  <c r="M2679" i="24"/>
  <c r="G2679" i="24"/>
  <c r="H2679" i="24"/>
  <c r="Z3796" i="24" l="1"/>
  <c r="Y3796" i="24"/>
  <c r="M2680" i="24"/>
  <c r="G2680" i="24"/>
  <c r="H2680" i="24"/>
  <c r="Y3797" i="24" l="1"/>
  <c r="Z3797" i="24"/>
  <c r="M2681" i="24"/>
  <c r="G2681" i="24"/>
  <c r="H2681" i="24"/>
  <c r="Y3798" i="24" l="1"/>
  <c r="Z3798" i="24"/>
  <c r="M2682" i="24"/>
  <c r="H2682" i="24"/>
  <c r="G2682" i="24"/>
  <c r="Y3799" i="24" l="1"/>
  <c r="Z3799" i="24"/>
  <c r="M2683" i="24"/>
  <c r="G2683" i="24"/>
  <c r="H2683" i="24"/>
  <c r="Y3800" i="24" l="1"/>
  <c r="Z3800" i="24"/>
  <c r="M2684" i="24"/>
  <c r="G2684" i="24"/>
  <c r="H2684" i="24"/>
  <c r="Y3801" i="24" l="1"/>
  <c r="Z3801" i="24"/>
  <c r="M2685" i="24"/>
  <c r="G2685" i="24"/>
  <c r="H2685" i="24"/>
  <c r="Y3802" i="24" l="1"/>
  <c r="Z3802" i="24"/>
  <c r="M2686" i="24"/>
  <c r="G2686" i="24"/>
  <c r="H2686" i="24"/>
  <c r="Y3803" i="24" l="1"/>
  <c r="Z3803" i="24"/>
  <c r="M2687" i="24"/>
  <c r="G2687" i="24"/>
  <c r="H2687" i="24"/>
  <c r="Y3804" i="24" l="1"/>
  <c r="Z3804" i="24"/>
  <c r="M2688" i="24"/>
  <c r="H2688" i="24"/>
  <c r="G2688" i="24"/>
  <c r="Y3805" i="24" l="1"/>
  <c r="Z3805" i="24"/>
  <c r="M2689" i="24"/>
  <c r="G2689" i="24"/>
  <c r="H2689" i="24"/>
  <c r="Y3806" i="24" l="1"/>
  <c r="Z3806" i="24"/>
  <c r="M2690" i="24"/>
  <c r="G2690" i="24"/>
  <c r="H2690" i="24"/>
  <c r="Y3807" i="24" l="1"/>
  <c r="Z3807" i="24"/>
  <c r="M2691" i="24"/>
  <c r="G2691" i="24"/>
  <c r="H2691" i="24"/>
  <c r="Z3808" i="24" l="1"/>
  <c r="Y3808" i="24"/>
  <c r="M2692" i="24"/>
  <c r="H2692" i="24"/>
  <c r="G2692" i="24"/>
  <c r="Y3809" i="24" l="1"/>
  <c r="Z3809" i="24"/>
  <c r="M2693" i="24"/>
  <c r="H2693" i="24"/>
  <c r="G2693" i="24"/>
  <c r="Y3810" i="24" l="1"/>
  <c r="Z3810" i="24"/>
  <c r="M2694" i="24"/>
  <c r="G2694" i="24"/>
  <c r="H2694" i="24"/>
  <c r="Y3811" i="24" l="1"/>
  <c r="Z3811" i="24"/>
  <c r="M2695" i="24"/>
  <c r="G2695" i="24"/>
  <c r="H2695" i="24"/>
  <c r="Z3812" i="24" l="1"/>
  <c r="Y3812" i="24"/>
  <c r="M2696" i="24"/>
  <c r="G2696" i="24"/>
  <c r="H2696" i="24"/>
  <c r="Y3813" i="24" l="1"/>
  <c r="Z3813" i="24"/>
  <c r="M2697" i="24"/>
  <c r="G2697" i="24"/>
  <c r="H2697" i="24"/>
  <c r="Y3814" i="24" l="1"/>
  <c r="Z3814" i="24"/>
  <c r="M2698" i="24"/>
  <c r="H2698" i="24"/>
  <c r="G2698" i="24"/>
  <c r="Y3815" i="24" l="1"/>
  <c r="Z3815" i="24"/>
  <c r="M2699" i="24"/>
  <c r="G2699" i="24"/>
  <c r="H2699" i="24"/>
  <c r="Y3816" i="24" l="1"/>
  <c r="Z3816" i="24"/>
  <c r="M2700" i="24"/>
  <c r="H2700" i="24"/>
  <c r="G2700" i="24"/>
  <c r="Y3817" i="24" l="1"/>
  <c r="Z3817" i="24"/>
  <c r="M2701" i="24"/>
  <c r="H2701" i="24"/>
  <c r="G2701" i="24"/>
  <c r="Y3818" i="24" l="1"/>
  <c r="Z3818" i="24"/>
  <c r="M2702" i="24"/>
  <c r="G2702" i="24"/>
  <c r="H2702" i="24"/>
  <c r="Y3819" i="24" l="1"/>
  <c r="Z3819" i="24"/>
  <c r="G2703" i="24"/>
  <c r="M2703" i="24"/>
  <c r="H2703" i="24"/>
  <c r="Y3820" i="24" l="1"/>
  <c r="Z3820" i="24"/>
  <c r="G2704" i="24"/>
  <c r="H2704" i="24"/>
  <c r="M2704" i="24"/>
  <c r="Y3821" i="24" l="1"/>
  <c r="Z3821" i="24"/>
  <c r="M2705" i="24"/>
  <c r="G2705" i="24"/>
  <c r="H2705" i="24"/>
  <c r="Y3822" i="24" l="1"/>
  <c r="Z3822" i="24"/>
  <c r="G2706" i="24"/>
  <c r="H2706" i="24"/>
  <c r="M2706" i="24" l="1"/>
  <c r="Y3823" i="24"/>
  <c r="Z3823" i="24"/>
  <c r="H2707" i="24"/>
  <c r="G2707" i="24"/>
  <c r="M2707" i="24" l="1"/>
  <c r="Z3824" i="24"/>
  <c r="Y3824" i="24"/>
  <c r="G2708" i="24"/>
  <c r="H2708" i="24"/>
  <c r="Y3825" i="24" l="1"/>
  <c r="Z3825" i="24"/>
  <c r="M2708" i="24"/>
  <c r="H2709" i="24"/>
  <c r="M2709" i="24"/>
  <c r="G2709" i="24"/>
  <c r="Y3826" i="24" l="1"/>
  <c r="Z3826" i="24"/>
  <c r="M2710" i="24"/>
  <c r="G2710" i="24"/>
  <c r="H2710" i="24"/>
  <c r="Y3827" i="24" l="1"/>
  <c r="Z3827" i="24"/>
  <c r="G2711" i="24"/>
  <c r="H2711" i="24"/>
  <c r="M2711" i="24" l="1"/>
  <c r="Z3828" i="24"/>
  <c r="Y3828" i="24"/>
  <c r="G2712" i="24"/>
  <c r="M2712" i="24"/>
  <c r="H2712" i="24"/>
  <c r="Y3829" i="24" l="1"/>
  <c r="Z3829" i="24"/>
  <c r="H2713" i="24"/>
  <c r="M2713" i="24"/>
  <c r="G2713" i="24"/>
  <c r="Y3830" i="24" l="1"/>
  <c r="Z3830" i="24"/>
  <c r="G2714" i="24"/>
  <c r="H2714" i="24"/>
  <c r="M2714" i="24" l="1"/>
  <c r="Y3831" i="24"/>
  <c r="Z3831" i="24"/>
  <c r="M2715" i="24"/>
  <c r="G2715" i="24"/>
  <c r="H2715" i="24"/>
  <c r="Y3832" i="24" l="1"/>
  <c r="Z3832" i="24"/>
  <c r="M2716" i="24"/>
  <c r="G2716" i="24"/>
  <c r="H2716" i="24"/>
  <c r="Y3833" i="24" l="1"/>
  <c r="Z3833" i="24"/>
  <c r="M2717" i="24"/>
  <c r="G2717" i="24"/>
  <c r="H2717" i="24"/>
  <c r="Y3834" i="24" l="1"/>
  <c r="Z3834" i="24"/>
  <c r="M2718" i="24"/>
  <c r="G2718" i="24"/>
  <c r="H2718" i="24"/>
  <c r="Y3835" i="24" l="1"/>
  <c r="Z3835" i="24"/>
  <c r="M2719" i="24"/>
  <c r="G2719" i="24"/>
  <c r="H2719" i="24"/>
  <c r="Y3836" i="24" l="1"/>
  <c r="Z3836" i="24"/>
  <c r="M2720" i="24"/>
  <c r="H2720" i="24"/>
  <c r="G2720" i="24"/>
  <c r="Y3837" i="24" l="1"/>
  <c r="Z3837" i="24"/>
  <c r="H2721" i="24"/>
  <c r="M2721" i="24"/>
  <c r="G2721" i="24"/>
  <c r="Y3838" i="24" l="1"/>
  <c r="Z3838" i="24"/>
  <c r="H2722" i="24"/>
  <c r="M2722" i="24"/>
  <c r="G2722" i="24"/>
  <c r="Y3839" i="24" l="1"/>
  <c r="Z3839" i="24"/>
  <c r="G2723" i="24"/>
  <c r="H2723" i="24"/>
  <c r="M2723" i="24" l="1"/>
  <c r="Z3840" i="24"/>
  <c r="Y3840" i="24"/>
  <c r="G2724" i="24"/>
  <c r="H2724" i="24"/>
  <c r="Y3841" i="24" l="1"/>
  <c r="Z3841" i="24"/>
  <c r="M2724" i="24"/>
  <c r="M2725" i="24"/>
  <c r="G2725" i="24"/>
  <c r="H2725" i="24"/>
  <c r="Y3842" i="24" l="1"/>
  <c r="Z3842" i="24"/>
  <c r="M2726" i="24"/>
  <c r="G2726" i="24"/>
  <c r="H2726" i="24"/>
  <c r="Y3843" i="24" l="1"/>
  <c r="Z3843" i="24"/>
  <c r="M2727" i="24"/>
  <c r="H2727" i="24"/>
  <c r="G2727" i="24"/>
  <c r="Z3844" i="24" l="1"/>
  <c r="Y3844" i="24"/>
  <c r="H2728" i="24"/>
  <c r="M2728" i="24"/>
  <c r="G2728" i="24"/>
  <c r="Y3845" i="24" l="1"/>
  <c r="Z3845" i="24"/>
  <c r="G2729" i="24"/>
  <c r="H2729" i="24"/>
  <c r="M2729" i="24" l="1"/>
  <c r="Y3846" i="24"/>
  <c r="Z3846" i="24"/>
  <c r="G2730" i="24"/>
  <c r="H2730" i="24"/>
  <c r="M2730" i="24" l="1"/>
  <c r="Y3847" i="24"/>
  <c r="Z3847" i="24"/>
  <c r="G2731" i="24"/>
  <c r="H2731" i="24"/>
  <c r="M2731" i="24" l="1"/>
  <c r="Y3848" i="24"/>
  <c r="Z3848" i="24"/>
  <c r="H2732" i="24"/>
  <c r="G2732" i="24"/>
  <c r="M2732" i="24" l="1"/>
  <c r="Y3849" i="24"/>
  <c r="Z3849" i="24"/>
  <c r="M2733" i="24"/>
  <c r="G2733" i="24"/>
  <c r="H2733" i="24"/>
  <c r="Y3850" i="24" l="1"/>
  <c r="Z3850" i="24"/>
  <c r="M2734" i="24"/>
  <c r="G2734" i="24"/>
  <c r="H2734" i="24"/>
  <c r="Y3851" i="24" l="1"/>
  <c r="Z3851" i="24"/>
  <c r="G2735" i="24"/>
  <c r="H2735" i="24"/>
  <c r="M2735" i="24"/>
  <c r="Y3852" i="24" l="1"/>
  <c r="Z3852" i="24"/>
  <c r="G2736" i="24"/>
  <c r="M2736" i="24"/>
  <c r="H2736" i="24"/>
  <c r="Y3853" i="24" l="1"/>
  <c r="Z3853" i="24"/>
  <c r="H2737" i="24"/>
  <c r="G2737" i="24"/>
  <c r="M2737" i="24" l="1"/>
  <c r="Y3854" i="24"/>
  <c r="Z3854" i="24"/>
  <c r="H2738" i="24"/>
  <c r="G2738" i="24"/>
  <c r="Y3855" i="24" l="1"/>
  <c r="Z3855" i="24"/>
  <c r="M2738" i="24"/>
  <c r="G2739" i="24"/>
  <c r="H2739" i="24"/>
  <c r="M2739" i="24" l="1"/>
  <c r="Z3856" i="24"/>
  <c r="Y3856" i="24"/>
  <c r="G2740" i="24"/>
  <c r="H2740" i="24"/>
  <c r="M2740" i="24" l="1"/>
  <c r="Y3857" i="24"/>
  <c r="Z3857" i="24"/>
  <c r="M2741" i="24"/>
  <c r="H2741" i="24"/>
  <c r="G2741" i="24"/>
  <c r="Y3858" i="24" l="1"/>
  <c r="Z3858" i="24"/>
  <c r="M2742" i="24"/>
  <c r="G2742" i="24"/>
  <c r="H2742" i="24"/>
  <c r="Y3859" i="24" l="1"/>
  <c r="Z3859" i="24"/>
  <c r="G2743" i="24"/>
  <c r="H2743" i="24"/>
  <c r="M2743" i="24" l="1"/>
  <c r="Z3860" i="24"/>
  <c r="Y3860" i="24"/>
  <c r="G2744" i="24"/>
  <c r="H2744" i="24"/>
  <c r="Y3861" i="24" l="1"/>
  <c r="Z3861" i="24"/>
  <c r="M2744" i="24"/>
  <c r="M2745" i="24"/>
  <c r="G2745" i="24"/>
  <c r="H2745" i="24"/>
  <c r="Y3862" i="24" l="1"/>
  <c r="Z3862" i="24"/>
  <c r="M2746" i="24"/>
  <c r="H2746" i="24"/>
  <c r="G2746" i="24"/>
  <c r="Y3863" i="24" l="1"/>
  <c r="Z3863" i="24"/>
  <c r="G2747" i="24"/>
  <c r="H2747" i="24"/>
  <c r="Y3864" i="24" l="1"/>
  <c r="Z3864" i="24"/>
  <c r="M2747" i="24"/>
  <c r="M2748" i="24"/>
  <c r="G2748" i="24"/>
  <c r="H2748" i="24"/>
  <c r="Y3865" i="24" l="1"/>
  <c r="Z3865" i="24"/>
  <c r="M2749" i="24"/>
  <c r="H2749" i="24"/>
  <c r="G2749" i="24"/>
  <c r="Y3866" i="24" l="1"/>
  <c r="Z3866" i="24"/>
  <c r="M2750" i="24"/>
  <c r="G2750" i="24"/>
  <c r="H2750" i="24"/>
  <c r="Y3867" i="24" l="1"/>
  <c r="Z3867" i="24"/>
  <c r="G2751" i="24"/>
  <c r="H2751" i="24"/>
  <c r="M2751" i="24"/>
  <c r="Y3868" i="24" l="1"/>
  <c r="Z3868" i="24"/>
  <c r="H2752" i="24"/>
  <c r="G2752" i="24"/>
  <c r="M2752" i="24" l="1"/>
  <c r="Y3869" i="24"/>
  <c r="Z3869" i="24"/>
  <c r="G2753" i="24"/>
  <c r="M2753" i="24"/>
  <c r="H2753" i="24"/>
  <c r="Y3870" i="24" l="1"/>
  <c r="Z3870" i="24"/>
  <c r="M2754" i="24"/>
  <c r="G2754" i="24"/>
  <c r="H2754" i="24"/>
  <c r="Y3871" i="24" l="1"/>
  <c r="Z3871" i="24"/>
  <c r="G2755" i="24"/>
  <c r="H2755" i="24"/>
  <c r="M2755" i="24" l="1"/>
  <c r="Z3872" i="24"/>
  <c r="Y3872" i="24"/>
  <c r="G2756" i="24"/>
  <c r="H2756" i="24"/>
  <c r="Y3873" i="24" l="1"/>
  <c r="Z3873" i="24"/>
  <c r="M2756" i="24"/>
  <c r="M2757" i="24"/>
  <c r="G2757" i="24"/>
  <c r="H2757" i="24"/>
  <c r="Y3874" i="24" l="1"/>
  <c r="Z3874" i="24"/>
  <c r="H2758" i="24"/>
  <c r="M2758" i="24"/>
  <c r="G2758" i="24"/>
  <c r="Y3875" i="24" l="1"/>
  <c r="Z3875" i="24"/>
  <c r="H2759" i="24"/>
  <c r="G2759" i="24"/>
  <c r="M2759" i="24" l="1"/>
  <c r="Z3876" i="24"/>
  <c r="Y3876" i="24"/>
  <c r="G2760" i="24"/>
  <c r="H2760" i="24"/>
  <c r="Y3877" i="24" l="1"/>
  <c r="Z3877" i="24"/>
  <c r="M2760" i="24"/>
  <c r="M2761" i="24"/>
  <c r="G2761" i="24"/>
  <c r="H2761" i="24"/>
  <c r="Y3878" i="24" l="1"/>
  <c r="Z3878" i="24"/>
  <c r="H2762" i="24"/>
  <c r="M2762" i="24"/>
  <c r="G2762" i="24"/>
  <c r="Y3879" i="24" l="1"/>
  <c r="Z3879" i="24"/>
  <c r="H2763" i="24"/>
  <c r="M2763" i="24"/>
  <c r="G2763" i="24"/>
  <c r="Y3880" i="24" l="1"/>
  <c r="Z3880" i="24"/>
  <c r="H2764" i="24"/>
  <c r="G2764" i="24"/>
  <c r="Y3881" i="24" l="1"/>
  <c r="Z3881" i="24"/>
  <c r="M2764" i="24"/>
  <c r="G2765" i="24"/>
  <c r="H2765" i="24"/>
  <c r="Z3882" i="24" l="1"/>
  <c r="Y3882" i="24"/>
  <c r="M2765" i="24"/>
  <c r="M2766" i="24"/>
  <c r="G2766" i="24"/>
  <c r="H2766" i="24"/>
  <c r="Y3883" i="24" l="1"/>
  <c r="Z3883" i="24"/>
  <c r="H2767" i="24"/>
  <c r="G2767" i="24"/>
  <c r="M2767" i="24" l="1"/>
  <c r="Y3884" i="24"/>
  <c r="Z3884" i="24"/>
  <c r="M2768" i="24"/>
  <c r="G2768" i="24"/>
  <c r="H2768" i="24"/>
  <c r="Y3885" i="24" l="1"/>
  <c r="Z3885" i="24"/>
  <c r="M2769" i="24"/>
  <c r="H2769" i="24"/>
  <c r="G2769" i="24"/>
  <c r="Y3886" i="24" l="1"/>
  <c r="Z3886" i="24"/>
  <c r="M2770" i="24"/>
  <c r="G2770" i="24"/>
  <c r="H2770" i="24"/>
  <c r="Y3887" i="24" l="1"/>
  <c r="Z3887" i="24"/>
  <c r="G2771" i="24"/>
  <c r="H2771" i="24"/>
  <c r="Y3888" i="24" l="1"/>
  <c r="Z3888" i="24"/>
  <c r="M2771" i="24"/>
  <c r="H2772" i="24"/>
  <c r="G2772" i="24"/>
  <c r="M2772" i="24" l="1"/>
  <c r="Y3889" i="24"/>
  <c r="Z3889" i="24"/>
  <c r="H2773" i="24"/>
  <c r="M2773" i="24"/>
  <c r="G2773" i="24"/>
  <c r="Y3890" i="24" l="1"/>
  <c r="Z3890" i="24"/>
  <c r="G2774" i="24"/>
  <c r="H2774" i="24"/>
  <c r="Y3891" i="24" l="1"/>
  <c r="Z3891" i="24"/>
  <c r="M2774" i="24"/>
  <c r="M2775" i="24"/>
  <c r="G2775" i="24"/>
  <c r="H2775" i="24"/>
  <c r="Y3892" i="24" l="1"/>
  <c r="Z3892" i="24"/>
  <c r="H2776" i="24"/>
  <c r="G2776" i="24"/>
  <c r="Z3893" i="24" l="1"/>
  <c r="Y3893" i="24"/>
  <c r="M2776" i="24"/>
  <c r="M2777" i="24"/>
  <c r="G2777" i="24"/>
  <c r="H2777" i="24"/>
  <c r="Y3894" i="24" l="1"/>
  <c r="Z3894" i="24"/>
  <c r="G2778" i="24"/>
  <c r="H2778" i="24"/>
  <c r="Y3895" i="24" l="1"/>
  <c r="Z3895" i="24"/>
  <c r="M2778" i="24"/>
  <c r="M2779" i="24"/>
  <c r="H2779" i="24"/>
  <c r="G2779" i="24"/>
  <c r="Y3896" i="24" l="1"/>
  <c r="Z3896" i="24"/>
  <c r="G2780" i="24"/>
  <c r="H2780" i="24"/>
  <c r="M2780" i="24" l="1"/>
  <c r="Y3897" i="24"/>
  <c r="Z3897" i="24"/>
  <c r="H2781" i="24"/>
  <c r="G2781" i="24"/>
  <c r="Y3898" i="24" l="1"/>
  <c r="Z3898" i="24"/>
  <c r="M2781" i="24"/>
  <c r="M2782" i="24"/>
  <c r="H2782" i="24"/>
  <c r="G2782" i="24"/>
  <c r="Y3899" i="24" l="1"/>
  <c r="Z3899" i="24"/>
  <c r="G2783" i="24"/>
  <c r="H2783" i="24"/>
  <c r="M2783" i="24" l="1"/>
  <c r="Y3900" i="24"/>
  <c r="Z3900" i="24"/>
  <c r="G2784" i="24"/>
  <c r="H2784" i="24"/>
  <c r="Y3901" i="24" l="1"/>
  <c r="Z3901" i="24"/>
  <c r="M2784" i="24"/>
  <c r="M2785" i="24"/>
  <c r="H2785" i="24"/>
  <c r="G2785" i="24"/>
  <c r="Y3902" i="24" l="1"/>
  <c r="Z3902" i="24"/>
  <c r="M2786" i="24"/>
  <c r="G2786" i="24"/>
  <c r="H2786" i="24"/>
  <c r="Y3903" i="24" l="1"/>
  <c r="Z3903" i="24"/>
  <c r="G2787" i="24"/>
  <c r="H2787" i="24"/>
  <c r="M2787" i="24" l="1"/>
  <c r="Y3904" i="24"/>
  <c r="Z3904" i="24"/>
  <c r="H2788" i="24"/>
  <c r="G2788" i="24"/>
  <c r="Y3905" i="24" l="1"/>
  <c r="Z3905" i="24"/>
  <c r="M2788" i="24"/>
  <c r="G2789" i="24"/>
  <c r="M2789" i="24"/>
  <c r="H2789" i="24"/>
  <c r="Z3906" i="24" l="1"/>
  <c r="Y3906" i="24"/>
  <c r="H2790" i="24"/>
  <c r="M2790" i="24"/>
  <c r="G2790" i="24"/>
  <c r="Y3907" i="24" l="1"/>
  <c r="Z3907" i="24"/>
  <c r="G2791" i="24"/>
  <c r="H2791" i="24"/>
  <c r="M2791" i="24" l="1"/>
  <c r="Y3908" i="24"/>
  <c r="Z3908" i="24"/>
  <c r="G2792" i="24"/>
  <c r="H2792" i="24"/>
  <c r="M2792" i="24" l="1"/>
  <c r="Y3909" i="24"/>
  <c r="Z3909" i="24"/>
  <c r="M2793" i="24"/>
  <c r="G2793" i="24"/>
  <c r="H2793" i="24"/>
  <c r="Y3910" i="24" l="1"/>
  <c r="Z3910" i="24"/>
  <c r="M2794" i="24"/>
  <c r="G2794" i="24"/>
  <c r="H2794" i="24"/>
  <c r="Y3911" i="24" l="1"/>
  <c r="Z3911" i="24"/>
  <c r="G2795" i="24"/>
  <c r="H2795" i="24"/>
  <c r="M2795" i="24" l="1"/>
  <c r="Y3912" i="24"/>
  <c r="Z3912" i="24"/>
  <c r="H2796" i="24"/>
  <c r="G2796" i="24"/>
  <c r="M2796" i="24" l="1"/>
  <c r="Y3913" i="24"/>
  <c r="Z3913" i="24"/>
  <c r="M2797" i="24"/>
  <c r="G2797" i="24"/>
  <c r="H2797" i="24"/>
  <c r="Z3914" i="24" l="1"/>
  <c r="Y3914" i="24"/>
  <c r="M2798" i="24"/>
  <c r="G2798" i="24"/>
  <c r="H2798" i="24"/>
  <c r="Y3915" i="24" l="1"/>
  <c r="Z3915" i="24"/>
  <c r="G2799" i="24"/>
  <c r="H2799" i="24"/>
  <c r="M2799" i="24" l="1"/>
  <c r="Y3916" i="24"/>
  <c r="Z3916" i="24"/>
  <c r="H2800" i="24"/>
  <c r="G2800" i="24"/>
  <c r="Y3917" i="24" l="1"/>
  <c r="Z3917" i="24"/>
  <c r="M2800" i="24"/>
  <c r="M2801" i="24"/>
  <c r="G2801" i="24"/>
  <c r="H2801" i="24"/>
  <c r="Y3918" i="24" l="1"/>
  <c r="Z3918" i="24"/>
  <c r="M2802" i="24"/>
  <c r="H2802" i="24"/>
  <c r="G2802" i="24"/>
  <c r="Y3919" i="24" l="1"/>
  <c r="Z3919" i="24"/>
  <c r="M2803" i="24"/>
  <c r="G2803" i="24"/>
  <c r="H2803" i="24"/>
  <c r="Y3920" i="24" l="1"/>
  <c r="Z3920" i="24"/>
  <c r="G2804" i="24"/>
  <c r="H2804" i="24"/>
  <c r="Y3921" i="24" l="1"/>
  <c r="Z3921" i="24"/>
  <c r="M2804" i="24"/>
  <c r="M2805" i="24"/>
  <c r="H2805" i="24"/>
  <c r="G2805" i="24"/>
  <c r="Y3922" i="24" l="1"/>
  <c r="Z3922" i="24"/>
  <c r="G2806" i="24"/>
  <c r="M2806" i="24"/>
  <c r="H2806" i="24"/>
  <c r="Y3923" i="24" l="1"/>
  <c r="Z3923" i="24"/>
  <c r="H2807" i="24"/>
  <c r="G2807" i="24"/>
  <c r="M2807" i="24" l="1"/>
  <c r="Y3924" i="24"/>
  <c r="Z3924" i="24"/>
  <c r="H2808" i="24"/>
  <c r="G2808" i="24"/>
  <c r="M2808" i="24" l="1"/>
  <c r="Z3925" i="24"/>
  <c r="Y3925" i="24"/>
  <c r="G2809" i="24"/>
  <c r="H2809" i="24"/>
  <c r="M2809" i="24"/>
  <c r="Y3926" i="24" l="1"/>
  <c r="Z3926" i="24"/>
  <c r="G2810" i="24"/>
  <c r="M2810" i="24"/>
  <c r="H2810" i="24"/>
  <c r="Y3927" i="24" l="1"/>
  <c r="Z3927" i="24"/>
  <c r="H2811" i="24"/>
  <c r="M2811" i="24"/>
  <c r="G2811" i="24"/>
  <c r="Y3928" i="24" l="1"/>
  <c r="Z3928" i="24"/>
  <c r="G2812" i="24"/>
  <c r="H2812" i="24"/>
  <c r="M2812" i="24" l="1"/>
  <c r="Y3929" i="24"/>
  <c r="Z3929" i="24"/>
  <c r="H2813" i="24"/>
  <c r="M2813" i="24"/>
  <c r="G2813" i="24"/>
  <c r="Y3930" i="24" l="1"/>
  <c r="Z3930" i="24"/>
  <c r="G2814" i="24"/>
  <c r="M2814" i="24"/>
  <c r="H2814" i="24"/>
  <c r="Y3931" i="24" l="1"/>
  <c r="Z3931" i="24"/>
  <c r="M2815" i="24"/>
  <c r="G2815" i="24"/>
  <c r="H2815" i="24"/>
  <c r="Y3932" i="24" l="1"/>
  <c r="Z3932" i="24"/>
  <c r="G2816" i="24"/>
  <c r="H2816" i="24"/>
  <c r="M2816" i="24"/>
  <c r="Y3933" i="24" l="1"/>
  <c r="Z3933" i="24"/>
  <c r="G2817" i="24"/>
  <c r="M2817" i="24"/>
  <c r="H2817" i="24"/>
  <c r="Y3934" i="24" l="1"/>
  <c r="Z3934" i="24"/>
  <c r="M2818" i="24"/>
  <c r="G2818" i="24"/>
  <c r="H2818" i="24"/>
  <c r="Y3935" i="24" l="1"/>
  <c r="Z3935" i="24"/>
  <c r="G2819" i="24"/>
  <c r="H2819" i="24"/>
  <c r="M2819" i="24"/>
  <c r="Y3936" i="24" l="1"/>
  <c r="Z3936" i="24"/>
  <c r="H2820" i="24"/>
  <c r="G2820" i="24"/>
  <c r="M2820" i="24" l="1"/>
  <c r="Y3937" i="24"/>
  <c r="Z3937" i="24"/>
  <c r="M2821" i="24"/>
  <c r="G2821" i="24"/>
  <c r="H2821" i="24"/>
  <c r="Z3938" i="24" l="1"/>
  <c r="Y3938" i="24"/>
  <c r="M2822" i="24"/>
  <c r="H2822" i="24"/>
  <c r="G2822" i="24"/>
  <c r="Y3939" i="24" l="1"/>
  <c r="Z3939" i="24"/>
  <c r="G2823" i="24"/>
  <c r="H2823" i="24"/>
  <c r="M2823" i="24" l="1"/>
  <c r="Y3940" i="24"/>
  <c r="Z3940" i="24"/>
  <c r="G2824" i="24"/>
  <c r="H2824" i="24"/>
  <c r="M2824" i="24" l="1"/>
  <c r="Y3941" i="24"/>
  <c r="Z3941" i="24"/>
  <c r="M2825" i="24"/>
  <c r="G2825" i="24"/>
  <c r="H2825" i="24"/>
  <c r="Y3942" i="24" l="1"/>
  <c r="Z3942" i="24"/>
  <c r="G2826" i="24"/>
  <c r="M2826" i="24"/>
  <c r="H2826" i="24"/>
  <c r="Y3943" i="24" l="1"/>
  <c r="Z3943" i="24"/>
  <c r="G2827" i="24"/>
  <c r="H2827" i="24"/>
  <c r="Y3944" i="24" l="1"/>
  <c r="Z3944" i="24"/>
  <c r="M2827" i="24"/>
  <c r="H2828" i="24"/>
  <c r="G2828" i="24"/>
  <c r="M2828" i="24" l="1"/>
  <c r="Y3945" i="24"/>
  <c r="Z3945" i="24"/>
  <c r="M2829" i="24"/>
  <c r="H2829" i="24"/>
  <c r="G2829" i="24"/>
  <c r="Z3946" i="24" l="1"/>
  <c r="Y3946" i="24"/>
  <c r="M2830" i="24"/>
  <c r="H2830" i="24"/>
  <c r="G2830" i="24"/>
  <c r="Y3947" i="24" l="1"/>
  <c r="Z3947" i="24"/>
  <c r="G2831" i="24"/>
  <c r="H2831" i="24"/>
  <c r="Y3948" i="24" l="1"/>
  <c r="Z3948" i="24"/>
  <c r="M2831" i="24"/>
  <c r="H2832" i="24"/>
  <c r="G2832" i="24"/>
  <c r="M2832" i="24" l="1"/>
  <c r="Y3949" i="24"/>
  <c r="Z3949" i="24"/>
  <c r="M2833" i="24"/>
  <c r="G2833" i="24"/>
  <c r="H2833" i="24"/>
  <c r="Y3950" i="24" l="1"/>
  <c r="Z3950" i="24"/>
  <c r="G2834" i="24"/>
  <c r="M2834" i="24"/>
  <c r="H2834" i="24"/>
  <c r="Y3951" i="24" l="1"/>
  <c r="Z3951" i="24"/>
  <c r="H2835" i="24"/>
  <c r="M2835" i="24"/>
  <c r="G2835" i="24"/>
  <c r="Y3952" i="24" l="1"/>
  <c r="Z3952" i="24"/>
  <c r="G2836" i="24"/>
  <c r="H2836" i="24"/>
  <c r="M2836" i="24" l="1"/>
  <c r="Y3953" i="24"/>
  <c r="Z3953" i="24"/>
  <c r="G2837" i="24"/>
  <c r="M2837" i="24"/>
  <c r="H2837" i="24"/>
  <c r="Y3954" i="24" l="1"/>
  <c r="Z3954" i="24"/>
  <c r="H2838" i="24"/>
  <c r="M2838" i="24"/>
  <c r="G2838" i="24"/>
  <c r="Y3955" i="24" l="1"/>
  <c r="Z3955" i="24"/>
  <c r="M2839" i="24"/>
  <c r="G2839" i="24"/>
  <c r="H2839" i="24"/>
  <c r="Y3956" i="24" l="1"/>
  <c r="Z3956" i="24"/>
  <c r="H2840" i="24"/>
  <c r="G2840" i="24"/>
  <c r="M2840" i="24"/>
  <c r="Z3957" i="24" l="1"/>
  <c r="Y3957" i="24"/>
  <c r="H2841" i="24"/>
  <c r="M2841" i="24"/>
  <c r="G2841" i="24"/>
  <c r="Y3958" i="24" l="1"/>
  <c r="Z3958" i="24"/>
  <c r="M2842" i="24"/>
  <c r="G2842" i="24"/>
  <c r="H2842" i="24"/>
  <c r="Y3959" i="24" l="1"/>
  <c r="Z3959" i="24"/>
  <c r="M2843" i="24"/>
  <c r="G2843" i="24"/>
  <c r="H2843" i="24"/>
  <c r="Y3960" i="24" l="1"/>
  <c r="Z3960" i="24"/>
  <c r="M2844" i="24"/>
  <c r="G2844" i="24"/>
  <c r="H2844" i="24"/>
  <c r="Y3961" i="24" l="1"/>
  <c r="Z3961" i="24"/>
  <c r="G2845" i="24"/>
  <c r="M2845" i="24"/>
  <c r="H2845" i="24"/>
  <c r="Y3962" i="24" l="1"/>
  <c r="Z3962" i="24"/>
  <c r="H2846" i="24"/>
  <c r="M2846" i="24"/>
  <c r="G2846" i="24"/>
  <c r="Y3963" i="24" l="1"/>
  <c r="Z3963" i="24"/>
  <c r="H2847" i="24"/>
  <c r="G2847" i="24"/>
  <c r="M2847" i="24" l="1"/>
  <c r="Y3964" i="24"/>
  <c r="Z3964" i="24"/>
  <c r="M2848" i="24"/>
  <c r="G2848" i="24"/>
  <c r="H2848" i="24"/>
  <c r="Y3965" i="24" l="1"/>
  <c r="Z3965" i="24"/>
  <c r="H2849" i="24"/>
  <c r="M2849" i="24"/>
  <c r="G2849" i="24"/>
  <c r="Y3966" i="24" l="1"/>
  <c r="Z3966" i="24"/>
  <c r="H2850" i="24"/>
  <c r="M2850" i="24"/>
  <c r="G2850" i="24"/>
  <c r="Y3967" i="24" l="1"/>
  <c r="Z3967" i="24"/>
  <c r="M2851" i="24"/>
  <c r="G2851" i="24"/>
  <c r="H2851" i="24"/>
  <c r="Y3968" i="24" l="1"/>
  <c r="Z3968" i="24"/>
  <c r="G2852" i="24"/>
  <c r="H2852" i="24"/>
  <c r="Y3969" i="24" l="1"/>
  <c r="Z3969" i="24"/>
  <c r="M2852" i="24"/>
  <c r="M2853" i="24"/>
  <c r="G2853" i="24"/>
  <c r="H2853" i="24"/>
  <c r="Z3970" i="24" l="1"/>
  <c r="Y3970" i="24"/>
  <c r="G2854" i="24"/>
  <c r="M2854" i="24"/>
  <c r="H2854" i="24"/>
  <c r="Y3971" i="24" l="1"/>
  <c r="Z3971" i="24"/>
  <c r="M2855" i="24"/>
  <c r="G2855" i="24"/>
  <c r="H2855" i="24"/>
  <c r="Y3972" i="24" l="1"/>
  <c r="Z3972" i="24"/>
  <c r="M2856" i="24"/>
  <c r="G2856" i="24"/>
  <c r="H2856" i="24"/>
  <c r="Y3973" i="24" l="1"/>
  <c r="Z3973" i="24"/>
  <c r="M2857" i="24"/>
  <c r="G2857" i="24"/>
  <c r="H2857" i="24"/>
  <c r="Y3974" i="24" l="1"/>
  <c r="Z3974" i="24"/>
  <c r="H2858" i="24"/>
  <c r="M2858" i="24"/>
  <c r="G2858" i="24"/>
  <c r="Y3975" i="24" l="1"/>
  <c r="Z3975" i="24"/>
  <c r="G2859" i="24"/>
  <c r="H2859" i="24"/>
  <c r="M2859" i="24" l="1"/>
  <c r="Y3976" i="24"/>
  <c r="Z3976" i="24"/>
  <c r="M2860" i="24"/>
  <c r="H2860" i="24"/>
  <c r="G2860" i="24"/>
  <c r="Y3977" i="24" l="1"/>
  <c r="Z3977" i="24"/>
  <c r="M2861" i="24"/>
  <c r="G2861" i="24"/>
  <c r="H2861" i="24"/>
  <c r="Z3978" i="24" l="1"/>
  <c r="Y3978" i="24"/>
  <c r="H2862" i="24"/>
  <c r="M2862" i="24"/>
  <c r="G2862" i="24"/>
  <c r="Y3979" i="24" l="1"/>
  <c r="Z3979" i="24"/>
  <c r="G2863" i="24"/>
  <c r="H2863" i="24"/>
  <c r="M2863" i="24" l="1"/>
  <c r="Y3980" i="24"/>
  <c r="Z3980" i="24"/>
  <c r="H2864" i="24"/>
  <c r="G2864" i="24"/>
  <c r="M2864" i="24" l="1"/>
  <c r="Y3981" i="24"/>
  <c r="Z3981" i="24"/>
  <c r="H2865" i="24"/>
  <c r="G2865" i="24"/>
  <c r="Y3982" i="24" l="1"/>
  <c r="Z3982" i="24"/>
  <c r="M2865" i="24"/>
  <c r="H2866" i="24"/>
  <c r="M2866" i="24"/>
  <c r="G2866" i="24"/>
  <c r="Y3983" i="24" l="1"/>
  <c r="Z3983" i="24"/>
  <c r="G2867" i="24"/>
  <c r="H2867" i="24"/>
  <c r="Y3984" i="24" l="1"/>
  <c r="Z3984" i="24"/>
  <c r="M2867" i="24"/>
  <c r="H2868" i="24"/>
  <c r="G2868" i="24"/>
  <c r="M2868" i="24" l="1"/>
  <c r="Y3985" i="24"/>
  <c r="Z3985" i="24"/>
  <c r="M2869" i="24"/>
  <c r="H2869" i="24"/>
  <c r="G2869" i="24"/>
  <c r="Y3986" i="24" l="1"/>
  <c r="Z3986" i="24"/>
  <c r="M2870" i="24"/>
  <c r="H2870" i="24"/>
  <c r="G2870" i="24"/>
  <c r="Y3987" i="24" l="1"/>
  <c r="Z3987" i="24"/>
  <c r="M2871" i="24"/>
  <c r="G2871" i="24"/>
  <c r="H2871" i="24"/>
  <c r="Y3988" i="24" l="1"/>
  <c r="Z3988" i="24"/>
  <c r="M2872" i="24"/>
  <c r="H2872" i="24"/>
  <c r="G2872" i="24"/>
  <c r="Z3989" i="24" l="1"/>
  <c r="Y3989" i="24"/>
  <c r="M2873" i="24"/>
  <c r="H2873" i="24"/>
  <c r="G2873" i="24"/>
  <c r="Y3990" i="24" l="1"/>
  <c r="Z3990" i="24"/>
  <c r="H2874" i="24"/>
  <c r="M2874" i="24"/>
  <c r="G2874" i="24"/>
  <c r="Y3991" i="24" l="1"/>
  <c r="Z3991" i="24"/>
  <c r="G2875" i="24"/>
  <c r="H2875" i="24"/>
  <c r="Y3992" i="24" l="1"/>
  <c r="Z3992" i="24"/>
  <c r="M2875" i="24"/>
  <c r="M2876" i="24"/>
  <c r="G2876" i="24"/>
  <c r="H2876" i="24"/>
  <c r="Y3993" i="24" l="1"/>
  <c r="Z3993" i="24"/>
  <c r="M2877" i="24"/>
  <c r="G2877" i="24"/>
  <c r="H2877" i="24"/>
  <c r="Y3994" i="24" l="1"/>
  <c r="Z3994" i="24"/>
  <c r="M2878" i="24"/>
  <c r="H2878" i="24"/>
  <c r="G2878" i="24"/>
  <c r="Y3995" i="24" l="1"/>
  <c r="Z3995" i="24"/>
  <c r="M2879" i="24"/>
  <c r="G2879" i="24"/>
  <c r="H2879" i="24"/>
  <c r="Y3996" i="24" l="1"/>
  <c r="Z3996" i="24"/>
  <c r="H2880" i="24"/>
  <c r="G2880" i="24"/>
  <c r="Y3997" i="24" l="1"/>
  <c r="Z3997" i="24"/>
  <c r="M2880" i="24"/>
  <c r="M2881" i="24"/>
  <c r="G2881" i="24"/>
  <c r="H2881" i="24"/>
  <c r="Y3998" i="24" l="1"/>
  <c r="Z3998" i="24"/>
  <c r="H2882" i="24"/>
  <c r="M2882" i="24"/>
  <c r="G2882" i="24"/>
  <c r="Y3999" i="24" l="1"/>
  <c r="Z3999" i="24"/>
  <c r="G2883" i="24"/>
  <c r="H2883" i="24"/>
  <c r="Y4000" i="24" l="1"/>
  <c r="Z4000" i="24"/>
  <c r="M2883" i="24"/>
  <c r="H2884" i="24"/>
  <c r="G2884" i="24"/>
  <c r="M2884" i="24" l="1"/>
  <c r="Y4001" i="24"/>
  <c r="Z4001" i="24"/>
  <c r="G2885" i="24"/>
  <c r="M2885" i="24"/>
  <c r="H2885" i="24"/>
  <c r="Z4002" i="24" l="1"/>
  <c r="Y4002" i="24"/>
  <c r="M2886" i="24"/>
  <c r="H2886" i="24"/>
  <c r="G2886" i="24"/>
  <c r="Y4003" i="24" l="1"/>
  <c r="Z4003" i="24"/>
  <c r="G2887" i="24"/>
  <c r="H2887" i="24"/>
  <c r="M2887" i="24" l="1"/>
  <c r="Y4004" i="24"/>
  <c r="Z4004" i="24"/>
  <c r="H2888" i="24"/>
  <c r="G2888" i="24"/>
  <c r="M2888" i="24" l="1"/>
  <c r="Y4005" i="24"/>
  <c r="Z4005" i="24"/>
  <c r="M2889" i="24"/>
  <c r="H2889" i="24"/>
  <c r="G2889" i="24"/>
  <c r="Y4006" i="24" l="1"/>
  <c r="Z4006" i="24"/>
  <c r="M2890" i="24"/>
  <c r="H2890" i="24"/>
  <c r="G2890" i="24"/>
  <c r="Y4007" i="24" l="1"/>
  <c r="Z4007" i="24"/>
  <c r="M2891" i="24"/>
  <c r="G2891" i="24"/>
  <c r="H2891" i="24"/>
  <c r="Y4008" i="24" l="1"/>
  <c r="Z4008" i="24"/>
  <c r="H2892" i="24"/>
  <c r="G2892" i="24"/>
  <c r="M2892" i="24" l="1"/>
  <c r="Y4009" i="24"/>
  <c r="Z4009" i="24"/>
  <c r="M2893" i="24"/>
  <c r="H2893" i="24"/>
  <c r="G2893" i="24"/>
  <c r="Z4010" i="24" l="1"/>
  <c r="Y4010" i="24"/>
  <c r="M2894" i="24"/>
  <c r="G2894" i="24"/>
  <c r="H2894" i="24"/>
  <c r="Y4011" i="24" l="1"/>
  <c r="Z4011" i="24"/>
  <c r="H2895" i="24"/>
  <c r="G2895" i="24"/>
  <c r="M2895" i="24" l="1"/>
  <c r="Y4012" i="24"/>
  <c r="Z4012" i="24"/>
  <c r="H2896" i="24"/>
  <c r="G2896" i="24"/>
  <c r="M2896" i="24" l="1"/>
  <c r="Y4013" i="24"/>
  <c r="Z4013" i="24"/>
  <c r="M2897" i="24"/>
  <c r="G2897" i="24"/>
  <c r="H2897" i="24"/>
  <c r="Y4014" i="24" l="1"/>
  <c r="Z4014" i="24"/>
  <c r="M2898" i="24"/>
  <c r="H2898" i="24"/>
  <c r="G2898" i="24"/>
  <c r="Y4015" i="24" l="1"/>
  <c r="Z4015" i="24"/>
  <c r="G2899" i="24"/>
  <c r="H2899" i="24"/>
  <c r="Y4016" i="24" l="1"/>
  <c r="Z4016" i="24"/>
  <c r="M2899" i="24"/>
  <c r="G2900" i="24"/>
  <c r="H2900" i="24"/>
  <c r="M2900" i="24" l="1"/>
  <c r="Y4017" i="24"/>
  <c r="Z4017" i="24"/>
  <c r="M2901" i="24"/>
  <c r="G2901" i="24"/>
  <c r="H2901" i="24"/>
  <c r="Y4018" i="24" l="1"/>
  <c r="Z4018" i="24"/>
  <c r="H2902" i="24"/>
  <c r="M2902" i="24"/>
  <c r="G2902" i="24"/>
  <c r="Y4019" i="24" l="1"/>
  <c r="Z4019" i="24"/>
  <c r="G2903" i="24"/>
  <c r="H2903" i="24"/>
  <c r="M2903" i="24" l="1"/>
  <c r="Y4020" i="24"/>
  <c r="Z4020" i="24"/>
  <c r="M2904" i="24"/>
  <c r="H2904" i="24"/>
  <c r="G2904" i="24"/>
  <c r="Z4021" i="24" l="1"/>
  <c r="Y4021" i="24"/>
  <c r="M2905" i="24"/>
  <c r="H2905" i="24"/>
  <c r="G2905" i="24"/>
  <c r="Y4022" i="24" l="1"/>
  <c r="Z4022" i="24"/>
  <c r="H2906" i="24"/>
  <c r="G2906" i="24"/>
  <c r="M2906" i="24" l="1"/>
  <c r="Y4023" i="24"/>
  <c r="Z4023" i="24"/>
  <c r="H2907" i="24"/>
  <c r="G2907" i="24"/>
  <c r="M2907" i="24" l="1"/>
  <c r="Y4024" i="24"/>
  <c r="Z4024" i="24"/>
  <c r="H2908" i="24"/>
  <c r="G2908" i="24"/>
  <c r="Y4025" i="24" l="1"/>
  <c r="Z4025" i="24"/>
  <c r="M2908" i="24"/>
  <c r="M2909" i="24"/>
  <c r="G2909" i="24"/>
  <c r="H2909" i="24"/>
  <c r="Y4026" i="24" l="1"/>
  <c r="Z4026" i="24"/>
  <c r="M2910" i="24"/>
  <c r="G2910" i="24"/>
  <c r="H2910" i="24"/>
  <c r="Y4027" i="24" l="1"/>
  <c r="Z4027" i="24"/>
  <c r="G2911" i="24"/>
  <c r="H2911" i="24"/>
  <c r="M2911" i="24" l="1"/>
  <c r="Y4028" i="24"/>
  <c r="Z4028" i="24"/>
  <c r="G2912" i="24"/>
  <c r="H2912" i="24"/>
  <c r="Y4029" i="24" l="1"/>
  <c r="Z4029" i="24"/>
  <c r="M2912" i="24"/>
  <c r="G2913" i="24"/>
  <c r="H2913" i="24"/>
  <c r="M2913" i="24" l="1"/>
  <c r="Y4030" i="24"/>
  <c r="Z4030" i="24"/>
  <c r="M2914" i="24"/>
  <c r="G2914" i="24"/>
  <c r="H2914" i="24"/>
  <c r="Y4031" i="24" l="1"/>
  <c r="Z4031" i="24"/>
  <c r="H2915" i="24"/>
  <c r="M2915" i="24"/>
  <c r="G2915" i="24"/>
  <c r="Y4032" i="24" l="1"/>
  <c r="Z4032" i="24"/>
  <c r="M2916" i="24"/>
  <c r="G2916" i="24"/>
  <c r="H2916" i="24"/>
  <c r="Y4033" i="24" l="1"/>
  <c r="Z4033" i="24"/>
  <c r="M2917" i="24"/>
  <c r="G2917" i="24"/>
  <c r="H2917" i="24"/>
  <c r="Z4034" i="24" l="1"/>
  <c r="Y4034" i="24"/>
  <c r="M2918" i="24"/>
  <c r="G2918" i="24"/>
  <c r="H2918" i="24"/>
  <c r="Y4035" i="24" l="1"/>
  <c r="Z4035" i="24"/>
  <c r="G2919" i="24"/>
  <c r="M2919" i="24"/>
  <c r="H2919" i="24"/>
  <c r="Y4036" i="24" l="1"/>
  <c r="Z4036" i="24"/>
  <c r="M2920" i="24"/>
  <c r="G2920" i="24"/>
  <c r="H2920" i="24"/>
  <c r="Y4037" i="24" l="1"/>
  <c r="Z4037" i="24"/>
  <c r="M2921" i="24"/>
  <c r="G2921" i="24"/>
  <c r="H2921" i="24"/>
  <c r="Y4038" i="24" l="1"/>
  <c r="Z4038" i="24"/>
  <c r="M2922" i="24"/>
  <c r="H2922" i="24"/>
  <c r="G2922" i="24"/>
  <c r="Y4039" i="24" l="1"/>
  <c r="Z4039" i="24"/>
  <c r="G2923" i="24"/>
  <c r="H2923" i="24"/>
  <c r="Y4040" i="24" l="1"/>
  <c r="Z4040" i="24"/>
  <c r="M2923" i="24"/>
  <c r="H2924" i="24"/>
  <c r="G2924" i="24"/>
  <c r="M2924" i="24" l="1"/>
  <c r="Y4041" i="24"/>
  <c r="Z4041" i="24"/>
  <c r="M2925" i="24"/>
  <c r="H2925" i="24"/>
  <c r="G2925" i="24"/>
  <c r="Z4042" i="24" l="1"/>
  <c r="Y4042" i="24"/>
  <c r="H2926" i="24"/>
  <c r="M2926" i="24"/>
  <c r="G2926" i="24"/>
  <c r="Y4043" i="24" l="1"/>
  <c r="Z4043" i="24"/>
  <c r="H2927" i="24"/>
  <c r="G2927" i="24"/>
  <c r="M2927" i="24" l="1"/>
  <c r="Y4044" i="24"/>
  <c r="Z4044" i="24"/>
  <c r="G2928" i="24"/>
  <c r="M2928" i="24"/>
  <c r="H2928" i="24"/>
  <c r="Y4045" i="24" l="1"/>
  <c r="Z4045" i="24"/>
  <c r="G2929" i="24"/>
  <c r="M2929" i="24"/>
  <c r="H2929" i="24"/>
  <c r="Y4046" i="24" l="1"/>
  <c r="Z4046" i="24"/>
  <c r="G2930" i="24"/>
  <c r="M2930" i="24"/>
  <c r="H2930" i="24"/>
  <c r="Y4047" i="24" l="1"/>
  <c r="Z4047" i="24"/>
  <c r="M2931" i="24"/>
  <c r="G2931" i="24"/>
  <c r="H2931" i="24"/>
  <c r="Y4048" i="24" l="1"/>
  <c r="Z4048" i="24"/>
  <c r="G2932" i="24"/>
  <c r="M2932" i="24"/>
  <c r="H2932" i="24"/>
  <c r="Y4049" i="24" l="1"/>
  <c r="Z4049" i="24"/>
  <c r="G2933" i="24"/>
  <c r="M2933" i="24"/>
  <c r="H2933" i="24"/>
  <c r="Y4050" i="24" l="1"/>
  <c r="Z4050" i="24"/>
  <c r="G2934" i="24"/>
  <c r="M2934" i="24"/>
  <c r="H2934" i="24"/>
  <c r="Y4051" i="24" l="1"/>
  <c r="Z4051" i="24"/>
  <c r="H2935" i="24"/>
  <c r="G2935" i="24"/>
  <c r="M2935" i="24" l="1"/>
  <c r="Y4052" i="24"/>
  <c r="Z4052" i="24"/>
  <c r="H2936" i="24"/>
  <c r="G2936" i="24"/>
  <c r="M2936" i="24" l="1"/>
  <c r="Z4053" i="24"/>
  <c r="Y4053" i="24"/>
  <c r="M2937" i="24"/>
  <c r="H2937" i="24"/>
  <c r="G2937" i="24"/>
  <c r="Y4054" i="24" l="1"/>
  <c r="Z4054" i="24"/>
  <c r="M2938" i="24"/>
  <c r="H2938" i="24"/>
  <c r="G2938" i="24"/>
  <c r="Y4055" i="24" l="1"/>
  <c r="Z4055" i="24"/>
  <c r="M2939" i="24"/>
  <c r="H2939" i="24"/>
  <c r="G2939" i="24"/>
  <c r="Y4056" i="24" l="1"/>
  <c r="Z4056" i="24"/>
  <c r="G2940" i="24"/>
  <c r="H2940" i="24"/>
  <c r="M2940" i="24" l="1"/>
  <c r="Y4057" i="24"/>
  <c r="Z4057" i="24"/>
  <c r="M2941" i="24"/>
  <c r="G2941" i="24"/>
  <c r="H2941" i="24"/>
  <c r="Y4058" i="24" l="1"/>
  <c r="Z4058" i="24"/>
  <c r="M2942" i="24"/>
  <c r="G2942" i="24"/>
  <c r="H2942" i="24"/>
  <c r="Y4059" i="24" l="1"/>
  <c r="Z4059" i="24"/>
  <c r="H2943" i="24"/>
  <c r="G2943" i="24"/>
  <c r="M2943" i="24" l="1"/>
  <c r="Y4060" i="24"/>
  <c r="Z4060" i="24"/>
  <c r="H2944" i="24"/>
  <c r="G2944" i="24"/>
  <c r="Y4061" i="24" l="1"/>
  <c r="Z4061" i="24"/>
  <c r="M2944" i="24"/>
  <c r="G2945" i="24"/>
  <c r="M2945" i="24"/>
  <c r="H2945" i="24"/>
  <c r="Y4062" i="24" l="1"/>
  <c r="Z4062" i="24"/>
  <c r="G2946" i="24"/>
  <c r="M2946" i="24"/>
  <c r="H2946" i="24"/>
  <c r="Y4063" i="24" l="1"/>
  <c r="Z4063" i="24"/>
  <c r="M2947" i="24"/>
  <c r="G2947" i="24"/>
  <c r="H2947" i="24"/>
  <c r="Y4064" i="24" l="1"/>
  <c r="Z4064" i="24"/>
  <c r="G2948" i="24"/>
  <c r="H2948" i="24"/>
  <c r="M2948" i="24" l="1"/>
  <c r="Y4065" i="24"/>
  <c r="Z4065" i="24"/>
  <c r="M2949" i="24"/>
  <c r="G2949" i="24"/>
  <c r="H2949" i="24"/>
  <c r="Z4066" i="24" l="1"/>
  <c r="Y4066" i="24"/>
  <c r="H2950" i="24"/>
  <c r="M2950" i="24"/>
  <c r="G2950" i="24"/>
  <c r="Y4067" i="24" l="1"/>
  <c r="Z4067" i="24"/>
  <c r="M2951" i="24"/>
  <c r="G2951" i="24"/>
  <c r="H2951" i="24"/>
  <c r="Y4068" i="24" l="1"/>
  <c r="Z4068" i="24"/>
  <c r="M2952" i="24"/>
  <c r="G2952" i="24"/>
  <c r="H2952" i="24"/>
  <c r="Y4069" i="24" l="1"/>
  <c r="Z4069" i="24"/>
  <c r="G2953" i="24"/>
  <c r="M2953" i="24"/>
  <c r="H2953" i="24"/>
  <c r="Y4070" i="24" l="1"/>
  <c r="Z4070" i="24"/>
  <c r="M2954" i="24"/>
  <c r="H2954" i="24"/>
  <c r="G2954" i="24"/>
  <c r="Y4071" i="24" l="1"/>
  <c r="Z4071" i="24"/>
  <c r="G2955" i="24"/>
  <c r="H2955" i="24"/>
  <c r="Y4072" i="24" l="1"/>
  <c r="Z4072" i="24"/>
  <c r="M2955" i="24"/>
  <c r="H2956" i="24"/>
  <c r="G2956" i="24"/>
  <c r="Y4073" i="24" l="1"/>
  <c r="Z4073" i="24"/>
  <c r="M2956" i="24"/>
  <c r="M2957" i="24"/>
  <c r="G2957" i="24"/>
  <c r="H2957" i="24"/>
  <c r="Z4074" i="24" l="1"/>
  <c r="Y4074" i="24"/>
  <c r="M2958" i="24"/>
  <c r="G2958" i="24"/>
  <c r="H2958" i="24"/>
  <c r="Y4075" i="24" l="1"/>
  <c r="Z4075" i="24"/>
  <c r="G2959" i="24"/>
  <c r="H2959" i="24"/>
  <c r="M2959" i="24" l="1"/>
  <c r="Y4076" i="24"/>
  <c r="Z4076" i="24"/>
  <c r="H2960" i="24"/>
  <c r="G2960" i="24"/>
  <c r="M2960" i="24"/>
  <c r="Y4077" i="24" l="1"/>
  <c r="Z4077" i="24"/>
  <c r="G2961" i="24"/>
  <c r="M2961" i="24"/>
  <c r="H2961" i="24"/>
  <c r="Y4078" i="24" l="1"/>
  <c r="Z4078" i="24"/>
  <c r="H2962" i="24"/>
  <c r="M2962" i="24"/>
  <c r="G2962" i="24"/>
  <c r="Y4079" i="24" l="1"/>
  <c r="Z4079" i="24"/>
  <c r="M2963" i="24"/>
  <c r="G2963" i="24"/>
  <c r="H2963" i="24"/>
  <c r="Y4080" i="24" l="1"/>
  <c r="Z4080" i="24"/>
  <c r="H2964" i="24"/>
  <c r="G2964" i="24"/>
  <c r="Y4081" i="24" l="1"/>
  <c r="Z4081" i="24"/>
  <c r="M2964" i="24"/>
  <c r="M2965" i="24"/>
  <c r="G2965" i="24"/>
  <c r="H2965" i="24"/>
  <c r="Y4082" i="24" l="1"/>
  <c r="Z4082" i="24"/>
  <c r="H2966" i="24"/>
  <c r="M2966" i="24"/>
  <c r="G2966" i="24"/>
  <c r="Y4083" i="24" l="1"/>
  <c r="Z4083" i="24"/>
  <c r="H2967" i="24"/>
  <c r="M2967" i="24"/>
  <c r="G2967" i="24"/>
  <c r="Y4084" i="24" l="1"/>
  <c r="Z4084" i="24"/>
  <c r="H2968" i="24"/>
  <c r="G2968" i="24"/>
  <c r="M2968" i="24" l="1"/>
  <c r="Y4085" i="24"/>
  <c r="Z4085" i="24"/>
  <c r="H2969" i="24"/>
  <c r="M2969" i="24"/>
  <c r="G2969" i="24"/>
  <c r="Y4086" i="24" l="1"/>
  <c r="Z4086" i="24"/>
  <c r="M2970" i="24"/>
  <c r="H2970" i="24"/>
  <c r="G2970" i="24"/>
  <c r="Y4087" i="24" l="1"/>
  <c r="Z4087" i="24"/>
  <c r="H2971" i="24"/>
  <c r="G2971" i="24"/>
  <c r="M2971" i="24" l="1"/>
  <c r="Y4088" i="24"/>
  <c r="Z4088" i="24"/>
  <c r="G2972" i="24"/>
  <c r="H2972" i="24"/>
  <c r="M2972" i="24" l="1"/>
  <c r="Y4089" i="24"/>
  <c r="Z4089" i="24"/>
  <c r="M2973" i="24"/>
  <c r="G2973" i="24"/>
  <c r="H2973" i="24"/>
  <c r="Y4090" i="24" l="1"/>
  <c r="Z4090" i="24"/>
  <c r="G2974" i="24"/>
  <c r="M2974" i="24"/>
  <c r="H2974" i="24"/>
  <c r="Y4091" i="24" l="1"/>
  <c r="Z4091" i="24"/>
  <c r="M2975" i="24"/>
  <c r="G2975" i="24"/>
  <c r="H2975" i="24"/>
  <c r="Y4092" i="24" l="1"/>
  <c r="Z4092" i="24"/>
  <c r="M2976" i="24"/>
  <c r="G2976" i="24"/>
  <c r="H2976" i="24"/>
  <c r="Y4093" i="24" l="1"/>
  <c r="Z4093" i="24"/>
  <c r="M2977" i="24"/>
  <c r="G2977" i="24"/>
  <c r="H2977" i="24"/>
  <c r="Y4094" i="24" l="1"/>
  <c r="Z4094" i="24"/>
  <c r="H2978" i="24"/>
  <c r="M2978" i="24"/>
  <c r="G2978" i="24"/>
  <c r="Y4095" i="24" l="1"/>
  <c r="Z4095" i="24"/>
  <c r="M2979" i="24"/>
  <c r="G2979" i="24"/>
  <c r="H2979" i="24"/>
  <c r="Y4096" i="24" l="1"/>
  <c r="Z4096" i="24"/>
  <c r="H2980" i="24"/>
  <c r="G2980" i="24"/>
  <c r="M2980" i="24" l="1"/>
  <c r="Y4097" i="24"/>
  <c r="Z4097" i="24"/>
  <c r="H2981" i="24"/>
  <c r="M2981" i="24"/>
  <c r="G2981" i="24"/>
  <c r="Z4098" i="24" l="1"/>
  <c r="Y4098" i="24"/>
  <c r="H2982" i="24"/>
  <c r="M2982" i="24"/>
  <c r="G2982" i="24"/>
  <c r="Y4099" i="24" l="1"/>
  <c r="Z4099" i="24"/>
  <c r="G2983" i="24"/>
  <c r="H2983" i="24"/>
  <c r="M2983" i="24" l="1"/>
  <c r="Y4100" i="24"/>
  <c r="Z4100" i="24"/>
  <c r="H2984" i="24"/>
  <c r="G2984" i="24"/>
  <c r="M2984" i="24" l="1"/>
  <c r="Y4101" i="24"/>
  <c r="Z4101" i="24"/>
  <c r="G2985" i="24"/>
  <c r="M2985" i="24"/>
  <c r="H2985" i="24"/>
  <c r="Y4102" i="24" l="1"/>
  <c r="Z4102" i="24"/>
  <c r="H2986" i="24"/>
  <c r="M2986" i="24"/>
  <c r="G2986" i="24"/>
  <c r="Y4103" i="24" l="1"/>
  <c r="Z4103" i="24"/>
  <c r="M2987" i="24"/>
  <c r="G2987" i="24"/>
  <c r="H2987" i="24"/>
  <c r="Y4104" i="24" l="1"/>
  <c r="Z4104" i="24"/>
  <c r="M2988" i="24"/>
  <c r="H2988" i="24"/>
  <c r="G2988" i="24"/>
  <c r="Y4105" i="24" l="1"/>
  <c r="Z4105" i="24"/>
  <c r="H2989" i="24"/>
  <c r="G2989" i="24"/>
  <c r="M2989" i="24" l="1"/>
  <c r="Z4106" i="24"/>
  <c r="Y4106" i="24"/>
  <c r="M2990" i="24"/>
  <c r="H2990" i="24"/>
  <c r="G2990" i="24"/>
  <c r="Y4107" i="24" l="1"/>
  <c r="Z4107" i="24"/>
  <c r="H2991" i="24"/>
  <c r="M2991" i="24"/>
  <c r="G2991" i="24"/>
  <c r="Y4108" i="24" l="1"/>
  <c r="Z4108" i="24"/>
  <c r="H2992" i="24"/>
  <c r="M2992" i="24"/>
  <c r="G2992" i="24"/>
  <c r="Y4109" i="24" l="1"/>
  <c r="Z4109" i="24"/>
  <c r="H2993" i="24"/>
  <c r="M2993" i="24"/>
  <c r="G2993" i="24"/>
  <c r="Y4110" i="24" l="1"/>
  <c r="Z4110" i="24"/>
  <c r="H2994" i="24"/>
  <c r="M2994" i="24"/>
  <c r="G2994" i="24"/>
  <c r="Y4111" i="24" l="1"/>
  <c r="Z4111" i="24"/>
  <c r="G2995" i="24"/>
  <c r="H2995" i="24"/>
  <c r="Y4112" i="24" l="1"/>
  <c r="Z4112" i="24"/>
  <c r="M2995" i="24"/>
  <c r="M2996" i="24"/>
  <c r="G2996" i="24"/>
  <c r="H2996" i="24"/>
  <c r="Y4113" i="24" l="1"/>
  <c r="Z4113" i="24"/>
  <c r="M2997" i="24"/>
  <c r="H2997" i="24"/>
  <c r="G2997" i="24"/>
  <c r="Y4114" i="24" l="1"/>
  <c r="Z4114" i="24"/>
  <c r="M2998" i="24"/>
  <c r="H2998" i="24"/>
  <c r="G2998" i="24"/>
  <c r="Y4115" i="24" l="1"/>
  <c r="Z4115" i="24"/>
  <c r="G2999" i="24"/>
  <c r="H2999" i="24"/>
  <c r="Y4116" i="24" l="1"/>
  <c r="Z4116" i="24"/>
  <c r="M2999" i="24"/>
  <c r="M3000" i="24"/>
  <c r="G3000" i="24"/>
  <c r="H3000" i="24"/>
  <c r="Y4117" i="24" l="1"/>
  <c r="Z4117" i="24"/>
  <c r="M3001" i="24"/>
  <c r="H3001" i="24"/>
  <c r="G3001" i="24"/>
  <c r="Y4118" i="24" l="1"/>
  <c r="Z4118" i="24"/>
  <c r="M3002" i="24"/>
  <c r="G3002" i="24"/>
  <c r="H3002" i="24"/>
  <c r="Y4119" i="24" l="1"/>
  <c r="Z4119" i="24"/>
  <c r="H3003" i="24"/>
  <c r="G3003" i="24"/>
  <c r="M3003" i="24" l="1"/>
  <c r="Y4120" i="24"/>
  <c r="Z4120" i="24"/>
  <c r="M3004" i="24"/>
  <c r="G3004" i="24"/>
  <c r="H3004" i="24"/>
  <c r="Y4121" i="24" l="1"/>
  <c r="Z4121" i="24"/>
  <c r="M3005" i="24"/>
  <c r="G3005" i="24"/>
  <c r="H3005" i="24"/>
  <c r="Y4122" i="24" l="1"/>
  <c r="Z4122" i="24"/>
  <c r="M3006" i="24"/>
  <c r="H3006" i="24"/>
  <c r="G3006" i="24"/>
  <c r="Y4123" i="24" l="1"/>
  <c r="Z4123" i="24"/>
  <c r="H3007" i="24"/>
  <c r="G3007" i="24"/>
  <c r="M3007" i="24" l="1"/>
  <c r="Y4124" i="24"/>
  <c r="Z4124" i="24"/>
  <c r="G3008" i="24"/>
  <c r="H3008" i="24"/>
  <c r="Z4125" i="24" l="1"/>
  <c r="Y4125" i="24"/>
  <c r="M3008" i="24"/>
  <c r="M3009" i="24"/>
  <c r="H3009" i="24"/>
  <c r="G3009" i="24"/>
  <c r="Y4126" i="24" l="1"/>
  <c r="Z4126" i="24"/>
  <c r="G3010" i="24"/>
  <c r="M3010" i="24"/>
  <c r="H3010" i="24"/>
  <c r="Y4127" i="24" l="1"/>
  <c r="Z4127" i="24"/>
  <c r="H3011" i="24"/>
  <c r="M3011" i="24"/>
  <c r="G3011" i="24"/>
  <c r="Y4128" i="24" l="1"/>
  <c r="Z4128" i="24"/>
  <c r="M3012" i="24"/>
  <c r="H3012" i="24"/>
  <c r="G3012" i="24"/>
  <c r="Y4129" i="24" l="1"/>
  <c r="Z4129" i="24"/>
  <c r="M3013" i="24"/>
  <c r="G3013" i="24"/>
  <c r="H3013" i="24"/>
  <c r="Z4130" i="24" l="1"/>
  <c r="Y4130" i="24"/>
  <c r="H3014" i="24"/>
  <c r="G3014" i="24"/>
  <c r="Y4131" i="24" l="1"/>
  <c r="Z4131" i="24"/>
  <c r="M3014" i="24"/>
  <c r="G3015" i="24"/>
  <c r="H3015" i="24"/>
  <c r="M3015" i="24" l="1"/>
  <c r="Y4132" i="24"/>
  <c r="Z4132" i="24"/>
  <c r="M3016" i="24"/>
  <c r="H3016" i="24"/>
  <c r="G3016" i="24"/>
  <c r="Y4133" i="24" l="1"/>
  <c r="Z4133" i="24"/>
  <c r="M3017" i="24"/>
  <c r="G3017" i="24"/>
  <c r="H3017" i="24"/>
  <c r="Y4134" i="24" l="1"/>
  <c r="Z4134" i="24"/>
  <c r="H3018" i="24"/>
  <c r="M3018" i="24"/>
  <c r="G3018" i="24"/>
  <c r="Y4135" i="24" l="1"/>
  <c r="Z4135" i="24"/>
  <c r="H3019" i="24"/>
  <c r="G3019" i="24"/>
  <c r="M3019" i="24" l="1"/>
  <c r="Y4136" i="24"/>
  <c r="Z4136" i="24"/>
  <c r="G3020" i="24"/>
  <c r="H3020" i="24"/>
  <c r="M3020" i="24" l="1"/>
  <c r="Y4137" i="24"/>
  <c r="Z4137" i="24"/>
  <c r="M3021" i="24"/>
  <c r="G3021" i="24"/>
  <c r="H3021" i="24"/>
  <c r="Z4138" i="24" l="1"/>
  <c r="Y4138" i="24"/>
  <c r="H3022" i="24"/>
  <c r="G3022" i="24"/>
  <c r="M3022" i="24"/>
  <c r="Y4139" i="24" l="1"/>
  <c r="Z4139" i="24"/>
  <c r="G3023" i="24"/>
  <c r="H3023" i="24"/>
  <c r="M3023" i="24" l="1"/>
  <c r="Y4140" i="24"/>
  <c r="Z4140" i="24"/>
  <c r="H3024" i="24"/>
  <c r="G3024" i="24"/>
  <c r="Y4141" i="24" l="1"/>
  <c r="Z4141" i="24"/>
  <c r="M3024" i="24"/>
  <c r="M3025" i="24"/>
  <c r="H3025" i="24"/>
  <c r="G3025" i="24"/>
  <c r="Y4142" i="24" l="1"/>
  <c r="Z4142" i="24"/>
  <c r="M3026" i="24"/>
  <c r="H3026" i="24"/>
  <c r="G3026" i="24"/>
  <c r="Y4143" i="24" l="1"/>
  <c r="Z4143" i="24"/>
  <c r="G3027" i="24"/>
  <c r="H3027" i="24"/>
  <c r="M3027" i="24" l="1"/>
  <c r="Y4144" i="24"/>
  <c r="Z4144" i="24"/>
  <c r="M3028" i="24"/>
  <c r="G3028" i="24"/>
  <c r="H3028" i="24"/>
  <c r="Y4145" i="24" l="1"/>
  <c r="Z4145" i="24"/>
  <c r="M3029" i="24"/>
  <c r="G3029" i="24"/>
  <c r="H3029" i="24"/>
  <c r="Y4146" i="24" l="1"/>
  <c r="Z4146" i="24"/>
  <c r="M3030" i="24"/>
  <c r="H3030" i="24"/>
  <c r="G3030" i="24"/>
  <c r="Z4147" i="24" l="1"/>
  <c r="Y4147" i="24"/>
  <c r="G3031" i="24"/>
  <c r="H3031" i="24"/>
  <c r="M3031" i="24" l="1"/>
  <c r="Y4148" i="24"/>
  <c r="Z4148" i="24"/>
  <c r="G3032" i="24"/>
  <c r="M3032" i="24"/>
  <c r="H3032" i="24"/>
  <c r="Y4149" i="24" l="1"/>
  <c r="Z4149" i="24"/>
  <c r="M3033" i="24"/>
  <c r="G3033" i="24"/>
  <c r="H3033" i="24"/>
  <c r="Y4150" i="24" l="1"/>
  <c r="Z4150" i="24"/>
  <c r="M3034" i="24"/>
  <c r="G3034" i="24"/>
  <c r="H3034" i="24"/>
  <c r="Y4151" i="24" l="1"/>
  <c r="Z4151" i="24"/>
  <c r="H3035" i="24"/>
  <c r="G3035" i="24"/>
  <c r="M3035" i="24" l="1"/>
  <c r="Y4152" i="24"/>
  <c r="Z4152" i="24"/>
  <c r="G3036" i="24"/>
  <c r="H3036" i="24"/>
  <c r="Y4153" i="24" l="1"/>
  <c r="Z4153" i="24"/>
  <c r="M3036" i="24"/>
  <c r="M3037" i="24"/>
  <c r="G3037" i="24"/>
  <c r="H3037" i="24"/>
  <c r="Y4154" i="24" l="1"/>
  <c r="Z4154" i="24"/>
  <c r="M3038" i="24"/>
  <c r="H3038" i="24"/>
  <c r="G3038" i="24"/>
  <c r="Y4155" i="24" l="1"/>
  <c r="Z4155" i="24"/>
  <c r="H3039" i="24"/>
  <c r="G3039" i="24"/>
  <c r="Y4156" i="24" l="1"/>
  <c r="Z4156" i="24"/>
  <c r="M3039" i="24"/>
  <c r="M3040" i="24"/>
  <c r="H3040" i="24"/>
  <c r="G3040" i="24"/>
  <c r="Y4157" i="24" l="1"/>
  <c r="Z4157" i="24"/>
  <c r="H3041" i="24"/>
  <c r="M3041" i="24"/>
  <c r="G3041" i="24"/>
  <c r="Y4158" i="24" l="1"/>
  <c r="Z4158" i="24"/>
  <c r="G3042" i="24"/>
  <c r="M3042" i="24"/>
  <c r="H3042" i="24"/>
  <c r="Y4159" i="24" l="1"/>
  <c r="Z4159" i="24"/>
  <c r="H3043" i="24"/>
  <c r="G3043" i="24"/>
  <c r="M3043" i="24"/>
  <c r="Y4160" i="24" l="1"/>
  <c r="Z4160" i="24"/>
  <c r="G3044" i="24"/>
  <c r="H3044" i="24"/>
  <c r="M3044" i="24" l="1"/>
  <c r="Y4161" i="24"/>
  <c r="Z4161" i="24"/>
  <c r="G3045" i="24"/>
  <c r="H3045" i="24"/>
  <c r="Y4162" i="24" l="1"/>
  <c r="Z4162" i="24"/>
  <c r="M3045" i="24"/>
  <c r="M3046" i="24"/>
  <c r="G3046" i="24"/>
  <c r="H3046" i="24"/>
  <c r="Y4163" i="24" l="1"/>
  <c r="Z4163" i="24"/>
  <c r="M3047" i="24"/>
  <c r="H3047" i="24"/>
  <c r="G3047" i="24"/>
  <c r="Y4164" i="24" l="1"/>
  <c r="Z4164" i="24"/>
  <c r="M3048" i="24"/>
  <c r="H3048" i="24"/>
  <c r="G3048" i="24"/>
  <c r="Y4165" i="24" l="1"/>
  <c r="Z4165" i="24"/>
  <c r="M3049" i="24"/>
  <c r="G3049" i="24"/>
  <c r="H3049" i="24"/>
  <c r="Y4166" i="24" l="1"/>
  <c r="Z4166" i="24"/>
  <c r="M3050" i="24"/>
  <c r="H3050" i="24"/>
  <c r="G3050" i="24"/>
  <c r="Y4167" i="24" l="1"/>
  <c r="Z4167" i="24"/>
  <c r="M3051" i="24"/>
  <c r="G3051" i="24"/>
  <c r="H3051" i="24"/>
  <c r="Y4168" i="24" l="1"/>
  <c r="Z4168" i="24"/>
  <c r="M3052" i="24"/>
  <c r="G3052" i="24"/>
  <c r="H3052" i="24"/>
  <c r="Y4169" i="24" l="1"/>
  <c r="Z4169" i="24"/>
  <c r="M3053" i="24"/>
  <c r="H3053" i="24"/>
  <c r="G3053" i="24"/>
  <c r="Y4170" i="24" l="1"/>
  <c r="Z4170" i="24"/>
  <c r="M3054" i="24"/>
  <c r="G3054" i="24"/>
  <c r="H3054" i="24"/>
  <c r="Z4171" i="24" l="1"/>
  <c r="Y4171" i="24"/>
  <c r="M3055" i="24"/>
  <c r="G3055" i="24"/>
  <c r="H3055" i="24"/>
  <c r="Y4172" i="24" l="1"/>
  <c r="Z4172" i="24"/>
  <c r="M3056" i="24"/>
  <c r="H3056" i="24"/>
  <c r="G3056" i="24"/>
  <c r="Y4173" i="24" l="1"/>
  <c r="Z4173" i="24"/>
  <c r="H3057" i="24"/>
  <c r="M3057" i="24"/>
  <c r="G3057" i="24"/>
  <c r="Y4174" i="24" l="1"/>
  <c r="Z4174" i="24"/>
  <c r="M3058" i="24"/>
  <c r="H3058" i="24"/>
  <c r="G3058" i="24"/>
  <c r="Y4175" i="24" l="1"/>
  <c r="Z4175" i="24"/>
  <c r="G3059" i="24"/>
  <c r="M3059" i="24"/>
  <c r="H3059" i="24"/>
  <c r="Y4176" i="24" l="1"/>
  <c r="Z4176" i="24"/>
  <c r="M3060" i="24"/>
  <c r="H3060" i="24"/>
  <c r="G3060" i="24"/>
  <c r="Y4177" i="24" l="1"/>
  <c r="Z4177" i="24"/>
  <c r="M3061" i="24"/>
  <c r="G3061" i="24"/>
  <c r="H3061" i="24"/>
  <c r="Y4178" i="24" l="1"/>
  <c r="Z4178" i="24"/>
  <c r="M3062" i="24"/>
  <c r="G3062" i="24"/>
  <c r="H3062" i="24"/>
  <c r="Z4179" i="24" l="1"/>
  <c r="Y4179" i="24"/>
  <c r="G3063" i="24"/>
  <c r="M3063" i="24"/>
  <c r="H3063" i="24"/>
  <c r="Y4180" i="24" l="1"/>
  <c r="Z4180" i="24"/>
  <c r="M3064" i="24"/>
  <c r="H3064" i="24"/>
  <c r="G3064" i="24"/>
  <c r="Y4181" i="24" l="1"/>
  <c r="Z4181" i="24"/>
  <c r="G3065" i="24"/>
  <c r="M3065" i="24"/>
  <c r="H3065" i="24"/>
  <c r="Y4182" i="24" l="1"/>
  <c r="Z4182" i="24"/>
  <c r="M3066" i="24"/>
  <c r="G3066" i="24"/>
  <c r="H3066" i="24"/>
  <c r="Y4183" i="24" l="1"/>
  <c r="Z4183" i="24"/>
  <c r="M3067" i="24"/>
  <c r="G3067" i="24"/>
  <c r="H3067" i="24"/>
  <c r="Y4184" i="24" l="1"/>
  <c r="Z4184" i="24"/>
  <c r="H3068" i="24"/>
  <c r="M3068" i="24"/>
  <c r="G3068" i="24"/>
  <c r="Y4185" i="24" l="1"/>
  <c r="Z4185" i="24"/>
  <c r="G3069" i="24"/>
  <c r="M3069" i="24"/>
  <c r="H3069" i="24"/>
  <c r="Y4186" i="24" l="1"/>
  <c r="Z4186" i="24"/>
  <c r="G3070" i="24"/>
  <c r="M3070" i="24"/>
  <c r="H3070" i="24"/>
  <c r="Y4187" i="24" l="1"/>
  <c r="Z4187" i="24"/>
  <c r="M3071" i="24"/>
  <c r="G3071" i="24"/>
  <c r="H3071" i="24"/>
  <c r="Y4188" i="24" l="1"/>
  <c r="Z4188" i="24"/>
  <c r="M3072" i="24"/>
  <c r="G3072" i="24"/>
  <c r="H3072" i="24"/>
  <c r="Y4189" i="24" l="1"/>
  <c r="Z4189" i="24"/>
  <c r="M3073" i="24"/>
  <c r="G3073" i="24"/>
  <c r="H3073" i="24"/>
  <c r="Y4190" i="24" l="1"/>
  <c r="Z4190" i="24"/>
  <c r="G3074" i="24"/>
  <c r="M3074" i="24"/>
  <c r="H3074" i="24"/>
  <c r="Y4191" i="24" l="1"/>
  <c r="Z4191" i="24"/>
  <c r="G3075" i="24"/>
  <c r="H3075" i="24"/>
  <c r="M3075" i="24" l="1"/>
  <c r="Y4192" i="24"/>
  <c r="Z4192" i="24"/>
  <c r="G3076" i="24"/>
  <c r="M3076" i="24"/>
  <c r="H3076" i="24"/>
  <c r="Y4193" i="24" l="1"/>
  <c r="Z4193" i="24"/>
  <c r="H3077" i="24"/>
  <c r="M3077" i="24"/>
  <c r="G3077" i="24"/>
  <c r="Y4194" i="24" l="1"/>
  <c r="Z4194" i="24"/>
  <c r="M3078" i="24"/>
  <c r="H3078" i="24"/>
  <c r="G3078" i="24"/>
  <c r="Y4195" i="24" l="1"/>
  <c r="Z4195" i="24"/>
  <c r="H3079" i="24"/>
  <c r="M3079" i="24"/>
  <c r="G3079" i="24"/>
  <c r="Y4196" i="24" l="1"/>
  <c r="Z4196" i="24"/>
  <c r="G3080" i="24"/>
  <c r="M3080" i="24"/>
  <c r="H3080" i="24"/>
  <c r="Y4197" i="24" l="1"/>
  <c r="Z4197" i="24"/>
  <c r="M3081" i="24"/>
  <c r="G3081" i="24"/>
  <c r="H3081" i="24"/>
  <c r="Y4198" i="24" l="1"/>
  <c r="Z4198" i="24"/>
  <c r="H3082" i="24"/>
  <c r="M3082" i="24"/>
  <c r="G3082" i="24"/>
  <c r="Y4199" i="24" l="1"/>
  <c r="Z4199" i="24"/>
  <c r="G3083" i="24"/>
  <c r="M3083" i="24"/>
  <c r="H3083" i="24"/>
  <c r="Y4200" i="24" l="1"/>
  <c r="Z4200" i="24"/>
  <c r="H3084" i="24"/>
  <c r="G3084" i="24"/>
  <c r="M3084" i="24" l="1"/>
  <c r="Y4201" i="24"/>
  <c r="Z4201" i="24"/>
  <c r="M3085" i="24"/>
  <c r="G3085" i="24"/>
  <c r="H3085" i="24"/>
  <c r="Y4202" i="24" l="1"/>
  <c r="Z4202" i="24"/>
  <c r="M3086" i="24"/>
  <c r="G3086" i="24"/>
  <c r="H3086" i="24"/>
  <c r="Z4203" i="24" l="1"/>
  <c r="Y4203" i="24"/>
  <c r="M3087" i="24"/>
  <c r="G3087" i="24"/>
  <c r="H3087" i="24"/>
  <c r="Y4204" i="24" l="1"/>
  <c r="Z4204" i="24"/>
  <c r="M3088" i="24"/>
  <c r="G3088" i="24"/>
  <c r="H3088" i="24"/>
  <c r="Y4205" i="24" l="1"/>
  <c r="Z4205" i="24"/>
  <c r="H3089" i="24"/>
  <c r="M3089" i="24"/>
  <c r="G3089" i="24"/>
  <c r="Y4206" i="24" l="1"/>
  <c r="Z4206" i="24"/>
  <c r="M3090" i="24"/>
  <c r="G3090" i="24"/>
  <c r="H3090" i="24"/>
  <c r="Y4207" i="24" l="1"/>
  <c r="Z4207" i="24"/>
  <c r="M3091" i="24"/>
  <c r="G3091" i="24"/>
  <c r="H3091" i="24"/>
  <c r="Y4208" i="24" l="1"/>
  <c r="Z4208" i="24"/>
  <c r="M3092" i="24"/>
  <c r="H3092" i="24"/>
  <c r="G3092" i="24"/>
  <c r="Y4209" i="24" l="1"/>
  <c r="Z4209" i="24"/>
  <c r="H3093" i="24"/>
  <c r="M3093" i="24"/>
  <c r="G3093" i="24"/>
  <c r="Y4210" i="24" l="1"/>
  <c r="Z4210" i="24"/>
  <c r="M3094" i="24"/>
  <c r="G3094" i="24"/>
  <c r="H3094" i="24"/>
  <c r="Z4211" i="24" l="1"/>
  <c r="Y4211" i="24"/>
  <c r="M3095" i="24"/>
  <c r="G3095" i="24"/>
  <c r="H3095" i="24"/>
  <c r="Y4212" i="24" l="1"/>
  <c r="Z4212" i="24"/>
  <c r="M3096" i="24"/>
  <c r="H3096" i="24"/>
  <c r="G3096" i="24"/>
  <c r="Y4213" i="24" l="1"/>
  <c r="Z4213" i="24"/>
  <c r="H3097" i="24"/>
  <c r="M3097" i="24"/>
  <c r="G3097" i="24"/>
  <c r="Y4214" i="24" l="1"/>
  <c r="Z4214" i="24"/>
  <c r="M3098" i="24"/>
  <c r="G3098" i="24"/>
  <c r="H3098" i="24"/>
  <c r="Y4215" i="24" l="1"/>
  <c r="Z4215" i="24"/>
  <c r="M3099" i="24"/>
  <c r="G3099" i="24"/>
  <c r="H3099" i="24"/>
  <c r="Y4216" i="24" l="1"/>
  <c r="Z4216" i="24"/>
  <c r="G3100" i="24"/>
  <c r="H3100" i="24"/>
  <c r="Y4217" i="24" l="1"/>
  <c r="Z4217" i="24"/>
  <c r="M3100" i="24"/>
  <c r="H3101" i="24"/>
  <c r="M3101" i="24"/>
  <c r="G3101" i="24"/>
  <c r="Y4218" i="24" l="1"/>
  <c r="Z4218" i="24"/>
  <c r="M3102" i="24"/>
  <c r="G3102" i="24"/>
  <c r="H3102" i="24"/>
  <c r="Y4219" i="24" l="1"/>
  <c r="Z4219" i="24"/>
  <c r="G3103" i="24"/>
  <c r="M3103" i="24"/>
  <c r="H3103" i="24"/>
  <c r="Y4220" i="24" l="1"/>
  <c r="Z4220" i="24"/>
  <c r="H3104" i="24"/>
  <c r="M3104" i="24"/>
  <c r="G3104" i="24"/>
  <c r="Y4221" i="24" l="1"/>
  <c r="Z4221" i="24"/>
  <c r="M3105" i="24"/>
  <c r="H3105" i="24"/>
  <c r="G3105" i="24"/>
  <c r="Y4222" i="24" l="1"/>
  <c r="Z4222" i="24"/>
  <c r="G3106" i="24"/>
  <c r="M3106" i="24"/>
  <c r="H3106" i="24"/>
  <c r="Y4223" i="24" l="1"/>
  <c r="Z4223" i="24"/>
  <c r="M3107" i="24"/>
  <c r="G3107" i="24"/>
  <c r="H3107" i="24"/>
  <c r="Y4224" i="24" l="1"/>
  <c r="Z4224" i="24"/>
  <c r="G3108" i="24"/>
  <c r="H3108" i="24"/>
  <c r="M3108" i="24"/>
  <c r="Y4225" i="24" l="1"/>
  <c r="Z4225" i="24"/>
  <c r="H3109" i="24"/>
  <c r="M3109" i="24"/>
  <c r="G3109" i="24"/>
  <c r="Y4226" i="24" l="1"/>
  <c r="Z4226" i="24"/>
  <c r="M3110" i="24"/>
  <c r="G3110" i="24"/>
  <c r="H3110" i="24"/>
  <c r="Y4227" i="24" l="1"/>
  <c r="Z4227" i="24"/>
  <c r="M3111" i="24"/>
  <c r="G3111" i="24"/>
  <c r="H3111" i="24"/>
  <c r="Y4228" i="24" l="1"/>
  <c r="Z4228" i="24"/>
  <c r="G3112" i="24"/>
  <c r="H3112" i="24"/>
  <c r="M3112" i="24" l="1"/>
  <c r="Y4229" i="24"/>
  <c r="Z4229" i="24"/>
  <c r="M3113" i="24"/>
  <c r="G3113" i="24"/>
  <c r="H3113" i="24"/>
  <c r="Y4230" i="24" l="1"/>
  <c r="Z4230" i="24"/>
  <c r="M3114" i="24"/>
  <c r="G3114" i="24"/>
  <c r="H3114" i="24"/>
  <c r="Y4231" i="24" l="1"/>
  <c r="Z4231" i="24"/>
  <c r="M3115" i="24"/>
  <c r="G3115" i="24"/>
  <c r="H3115" i="24"/>
  <c r="Y4232" i="24" l="1"/>
  <c r="Z4232" i="24"/>
  <c r="G3116" i="24"/>
  <c r="H3116" i="24"/>
  <c r="M3116" i="24"/>
  <c r="Y4233" i="24" l="1"/>
  <c r="Z4233" i="24"/>
  <c r="M3117" i="24"/>
  <c r="G3117" i="24"/>
  <c r="H3117" i="24"/>
  <c r="Y4234" i="24" l="1"/>
  <c r="Z4234" i="24"/>
  <c r="G3118" i="24"/>
  <c r="H3118" i="24"/>
  <c r="M3118" i="24"/>
  <c r="Z4235" i="24" l="1"/>
  <c r="Y4235" i="24"/>
  <c r="G3119" i="24"/>
  <c r="M3119" i="24"/>
  <c r="H3119" i="24"/>
  <c r="Y4236" i="24" l="1"/>
  <c r="Z4236" i="24"/>
  <c r="M3120" i="24"/>
  <c r="H3120" i="24"/>
  <c r="G3120" i="24"/>
  <c r="Y4237" i="24" l="1"/>
  <c r="Z4237" i="24"/>
  <c r="M3121" i="24"/>
  <c r="H3121" i="24"/>
  <c r="G3121" i="24"/>
  <c r="Y4238" i="24" l="1"/>
  <c r="Z4238" i="24"/>
  <c r="G3122" i="24"/>
  <c r="M3122" i="24"/>
  <c r="H3122" i="24"/>
  <c r="Y4239" i="24" l="1"/>
  <c r="Z4239" i="24"/>
  <c r="G3123" i="24"/>
  <c r="H3123" i="24"/>
  <c r="M3123" i="24" l="1"/>
  <c r="Y4240" i="24"/>
  <c r="Z4240" i="24"/>
  <c r="M3124" i="24"/>
  <c r="G3124" i="24"/>
  <c r="H3124" i="24"/>
  <c r="Y4241" i="24" l="1"/>
  <c r="Z4241" i="24"/>
  <c r="M3125" i="24"/>
  <c r="G3125" i="24"/>
  <c r="H3125" i="24"/>
  <c r="Y4242" i="24" l="1"/>
  <c r="Z4242" i="24"/>
  <c r="G3126" i="24"/>
  <c r="M3126" i="24"/>
  <c r="H3126" i="24"/>
  <c r="Z4243" i="24" l="1"/>
  <c r="Y4243" i="24"/>
  <c r="G3127" i="24"/>
  <c r="M3127" i="24"/>
  <c r="H3127" i="24"/>
  <c r="Y4244" i="24" l="1"/>
  <c r="Z4244" i="24"/>
  <c r="M3128" i="24"/>
  <c r="H3128" i="24"/>
  <c r="G3128" i="24"/>
  <c r="Y4245" i="24" l="1"/>
  <c r="Z4245" i="24"/>
  <c r="H3129" i="24"/>
  <c r="M3129" i="24"/>
  <c r="G3129" i="24"/>
  <c r="Y4246" i="24" l="1"/>
  <c r="Z4246" i="24"/>
  <c r="H3130" i="24"/>
  <c r="M3130" i="24"/>
  <c r="G3130" i="24"/>
  <c r="Y4247" i="24" l="1"/>
  <c r="Z4247" i="24"/>
  <c r="G3131" i="24"/>
  <c r="M3131" i="24"/>
  <c r="H3131" i="24"/>
  <c r="Y4248" i="24" l="1"/>
  <c r="Z4248" i="24"/>
  <c r="H3132" i="24"/>
  <c r="G3132" i="24"/>
  <c r="M3132" i="24" l="1"/>
  <c r="Y4249" i="24"/>
  <c r="Z4249" i="24"/>
  <c r="H3133" i="24"/>
  <c r="M3133" i="24"/>
  <c r="G3133" i="24"/>
  <c r="Y4250" i="24" l="1"/>
  <c r="Z4250" i="24"/>
  <c r="M3134" i="24"/>
  <c r="H3134" i="24"/>
  <c r="G3134" i="24"/>
  <c r="Y4251" i="24" l="1"/>
  <c r="Z4251" i="24"/>
  <c r="G3135" i="24"/>
  <c r="M3135" i="24"/>
  <c r="H3135" i="24"/>
  <c r="Y4252" i="24" l="1"/>
  <c r="Z4252" i="24"/>
  <c r="M3136" i="24"/>
  <c r="G3136" i="24"/>
  <c r="H3136" i="24"/>
  <c r="Y4253" i="24" l="1"/>
  <c r="Z4253" i="24"/>
  <c r="M3137" i="24"/>
  <c r="G3137" i="24"/>
  <c r="H3137" i="24"/>
  <c r="Y4254" i="24" l="1"/>
  <c r="Z4254" i="24"/>
  <c r="M3138" i="24"/>
  <c r="H3138" i="24"/>
  <c r="G3138" i="24"/>
  <c r="Y4255" i="24" l="1"/>
  <c r="Z4255" i="24"/>
  <c r="G3139" i="24"/>
  <c r="M3139" i="24"/>
  <c r="H3139" i="24"/>
  <c r="Y4256" i="24" l="1"/>
  <c r="Z4256" i="24"/>
  <c r="G3140" i="24"/>
  <c r="H3140" i="24"/>
  <c r="M3140" i="24" l="1"/>
  <c r="Y4257" i="24"/>
  <c r="Z4257" i="24"/>
  <c r="M3141" i="24"/>
  <c r="G3141" i="24"/>
  <c r="H3141" i="24"/>
  <c r="Y4258" i="24" l="1"/>
  <c r="Z4258" i="24"/>
  <c r="M3142" i="24"/>
  <c r="G3142" i="24"/>
  <c r="H3142" i="24"/>
  <c r="Y4259" i="24" l="1"/>
  <c r="Z4259" i="24"/>
  <c r="M3143" i="24"/>
  <c r="G3143" i="24"/>
  <c r="H3143" i="24"/>
  <c r="Y4260" i="24" l="1"/>
  <c r="Z4260" i="24"/>
  <c r="G3144" i="24"/>
  <c r="M3144" i="24"/>
  <c r="H3144" i="24"/>
  <c r="Y4261" i="24" l="1"/>
  <c r="Z4261" i="24"/>
  <c r="M3145" i="24"/>
  <c r="H3145" i="24"/>
  <c r="G3145" i="24"/>
  <c r="Y4262" i="24" l="1"/>
  <c r="Z4262" i="24"/>
  <c r="G3146" i="24"/>
  <c r="M3146" i="24"/>
  <c r="H3146" i="24"/>
  <c r="Y4263" i="24" l="1"/>
  <c r="Z4263" i="24"/>
  <c r="G3147" i="24"/>
  <c r="M3147" i="24"/>
  <c r="H3147" i="24"/>
  <c r="Y4264" i="24" l="1"/>
  <c r="Z4264" i="24"/>
  <c r="G3148" i="24"/>
  <c r="M3148" i="24"/>
  <c r="H3148" i="24"/>
  <c r="Y4265" i="24" l="1"/>
  <c r="Z4265" i="24"/>
  <c r="G3149" i="24"/>
  <c r="M3149" i="24"/>
  <c r="H3149" i="24"/>
  <c r="Y4266" i="24" l="1"/>
  <c r="Z4266" i="24"/>
  <c r="G3150" i="24"/>
  <c r="M3150" i="24"/>
  <c r="H3150" i="24"/>
  <c r="Z4267" i="24" l="1"/>
  <c r="Y4267" i="24"/>
  <c r="M3151" i="24"/>
  <c r="H3151" i="24"/>
  <c r="G3151" i="24"/>
  <c r="Y4268" i="24" l="1"/>
  <c r="Z4268" i="24"/>
  <c r="M3152" i="24"/>
  <c r="G3152" i="24"/>
  <c r="H3152" i="24"/>
  <c r="Y4269" i="24" l="1"/>
  <c r="Z4269" i="24"/>
  <c r="M3153" i="24"/>
  <c r="G3153" i="24"/>
  <c r="H3153" i="24"/>
  <c r="Y4270" i="24" l="1"/>
  <c r="Z4270" i="24"/>
  <c r="M3154" i="24"/>
  <c r="H3154" i="24"/>
  <c r="G3154" i="24"/>
  <c r="Y4271" i="24" l="1"/>
  <c r="Z4271" i="24"/>
  <c r="M3155" i="24"/>
  <c r="G3155" i="24"/>
  <c r="H3155" i="24"/>
  <c r="Y4272" i="24" l="1"/>
  <c r="Z4272" i="24"/>
  <c r="M3156" i="24"/>
  <c r="G3156" i="24"/>
  <c r="H3156" i="24"/>
  <c r="Y4273" i="24" l="1"/>
  <c r="Z4273" i="24"/>
  <c r="M3157" i="24"/>
  <c r="G3157" i="24"/>
  <c r="H3157" i="24"/>
  <c r="Y4274" i="24" l="1"/>
  <c r="Z4274" i="24"/>
  <c r="M3158" i="24"/>
  <c r="H3158" i="24"/>
  <c r="G3158" i="24"/>
  <c r="Z4275" i="24" l="1"/>
  <c r="Y4275" i="24"/>
  <c r="M3159" i="24"/>
  <c r="G3159" i="24"/>
  <c r="H3159" i="24"/>
  <c r="Y4276" i="24" l="1"/>
  <c r="Z4276" i="24"/>
  <c r="G3160" i="24"/>
  <c r="M3160" i="24"/>
  <c r="H3160" i="24"/>
  <c r="Y4277" i="24" l="1"/>
  <c r="Z4277" i="24"/>
  <c r="M3161" i="24"/>
  <c r="G3161" i="24"/>
  <c r="H3161" i="24"/>
  <c r="Y4278" i="24" l="1"/>
  <c r="Z4278" i="24"/>
  <c r="M3162" i="24"/>
  <c r="G3162" i="24"/>
  <c r="H3162" i="24"/>
  <c r="Y4279" i="24" l="1"/>
  <c r="Z4279" i="24"/>
  <c r="M3163" i="24"/>
  <c r="H3163" i="24"/>
  <c r="G3163" i="24"/>
  <c r="Y4280" i="24" l="1"/>
  <c r="Z4280" i="24"/>
  <c r="G3164" i="24"/>
  <c r="H3164" i="24"/>
  <c r="Y4281" i="24" l="1"/>
  <c r="Z4281" i="24"/>
  <c r="M3164" i="24"/>
  <c r="H3165" i="24"/>
  <c r="M3165" i="24"/>
  <c r="G3165" i="24"/>
  <c r="Y4282" i="24" l="1"/>
  <c r="Z4282" i="24"/>
  <c r="M3166" i="24"/>
  <c r="G3166" i="24"/>
  <c r="H3166" i="24"/>
  <c r="Y4283" i="24" l="1"/>
  <c r="Z4283" i="24"/>
  <c r="G3167" i="24"/>
  <c r="M3167" i="24"/>
  <c r="H3167" i="24"/>
  <c r="Y4284" i="24" l="1"/>
  <c r="Z4284" i="24"/>
  <c r="M3168" i="24"/>
  <c r="G3168" i="24"/>
  <c r="H3168" i="24"/>
  <c r="Y4285" i="24" l="1"/>
  <c r="Z4285" i="24"/>
  <c r="H3169" i="24"/>
  <c r="M3169" i="24"/>
  <c r="G3169" i="24"/>
  <c r="Y4286" i="24" l="1"/>
  <c r="Z4286" i="24"/>
  <c r="G3170" i="24"/>
  <c r="M3170" i="24"/>
  <c r="H3170" i="24"/>
  <c r="Y4287" i="24" l="1"/>
  <c r="Z4287" i="24"/>
  <c r="M3171" i="24"/>
  <c r="G3171" i="24"/>
  <c r="H3171" i="24"/>
  <c r="Y4288" i="24" l="1"/>
  <c r="Z4288" i="24"/>
  <c r="G3172" i="24"/>
  <c r="H3172" i="24"/>
  <c r="M3172" i="24" l="1"/>
  <c r="Y4289" i="24"/>
  <c r="Z4289" i="24"/>
  <c r="M3173" i="24"/>
  <c r="H3173" i="24"/>
  <c r="G3173" i="24"/>
  <c r="Y4290" i="24" l="1"/>
  <c r="Z4290" i="24"/>
  <c r="M3174" i="24"/>
  <c r="G3174" i="24"/>
  <c r="H3174" i="24"/>
  <c r="Y4291" i="24" l="1"/>
  <c r="Z4291" i="24"/>
  <c r="M3175" i="24"/>
  <c r="G3175" i="24"/>
  <c r="H3175" i="24"/>
  <c r="Y4292" i="24" l="1"/>
  <c r="Z4292" i="24"/>
  <c r="M3176" i="24"/>
  <c r="H3176" i="24"/>
  <c r="G3176" i="24"/>
  <c r="Y4293" i="24" l="1"/>
  <c r="Z4293" i="24"/>
  <c r="G3177" i="24"/>
  <c r="M3177" i="24"/>
  <c r="H3177" i="24"/>
  <c r="Y4294" i="24" l="1"/>
  <c r="Z4294" i="24"/>
  <c r="M3178" i="24"/>
  <c r="H3178" i="24"/>
  <c r="G3178" i="24"/>
  <c r="Y4295" i="24" l="1"/>
  <c r="Z4295" i="24"/>
  <c r="M3179" i="24"/>
  <c r="H3179" i="24"/>
  <c r="G3179" i="24"/>
  <c r="Y4296" i="24" l="1"/>
  <c r="Z4296" i="24"/>
  <c r="G3180" i="24"/>
  <c r="M3180" i="24"/>
  <c r="H3180" i="24"/>
  <c r="Y4297" i="24" l="1"/>
  <c r="Z4297" i="24"/>
  <c r="H3181" i="24"/>
  <c r="M3181" i="24"/>
  <c r="G3181" i="24"/>
  <c r="Y4298" i="24" l="1"/>
  <c r="Z4298" i="24"/>
  <c r="M3182" i="24"/>
  <c r="G3182" i="24"/>
  <c r="H3182" i="24"/>
  <c r="Z4299" i="24" l="1"/>
  <c r="Y4299" i="24"/>
  <c r="G3183" i="24"/>
  <c r="H3183" i="24"/>
  <c r="M3183" i="24" l="1"/>
  <c r="Y4300" i="24"/>
  <c r="Z4300" i="24"/>
  <c r="G3184" i="24"/>
  <c r="M3184" i="24"/>
  <c r="H3184" i="24"/>
  <c r="Y4301" i="24" l="1"/>
  <c r="Z4301" i="24"/>
  <c r="H3185" i="24"/>
  <c r="M3185" i="24"/>
  <c r="G3185" i="24"/>
  <c r="Y4302" i="24" l="1"/>
  <c r="Z4302" i="24"/>
  <c r="M3186" i="24"/>
  <c r="G3186" i="24"/>
  <c r="H3186" i="24"/>
  <c r="Y4303" i="24" l="1"/>
  <c r="Z4303" i="24"/>
  <c r="H3187" i="24"/>
  <c r="G3187" i="24"/>
  <c r="Y4304" i="24" l="1"/>
  <c r="Z4304" i="24"/>
  <c r="M3187" i="24"/>
  <c r="M3188" i="24"/>
  <c r="G3188" i="24"/>
  <c r="H3188" i="24"/>
  <c r="Y4305" i="24" l="1"/>
  <c r="Z4305" i="24"/>
  <c r="H3189" i="24"/>
  <c r="M3189" i="24"/>
  <c r="G3189" i="24"/>
  <c r="Y4306" i="24" l="1"/>
  <c r="Z4306" i="24"/>
  <c r="H3190" i="24"/>
  <c r="M3190" i="24"/>
  <c r="G3190" i="24"/>
  <c r="Z4307" i="24" l="1"/>
  <c r="Y4307" i="24"/>
  <c r="M3191" i="24"/>
  <c r="G3191" i="24"/>
  <c r="H3191" i="24"/>
  <c r="Y4308" i="24" l="1"/>
  <c r="Z4308" i="24"/>
  <c r="G3192" i="24"/>
  <c r="M3192" i="24"/>
  <c r="H3192" i="24"/>
  <c r="Z4309" i="24" l="1"/>
  <c r="Y4309" i="24"/>
  <c r="M3193" i="24"/>
  <c r="G3193" i="24"/>
  <c r="H3193" i="24"/>
  <c r="Y4310" i="24" l="1"/>
  <c r="Z4310" i="24"/>
  <c r="M3194" i="24"/>
  <c r="H3194" i="24"/>
  <c r="G3194" i="24"/>
  <c r="Z4311" i="24" l="1"/>
  <c r="Y4311" i="24"/>
  <c r="H3195" i="24"/>
  <c r="M3195" i="24"/>
  <c r="G3195" i="24"/>
  <c r="Y4312" i="24" l="1"/>
  <c r="Z4312" i="24"/>
  <c r="G3196" i="24"/>
  <c r="H3196" i="24"/>
  <c r="M3196" i="24" l="1"/>
  <c r="Z4313" i="24"/>
  <c r="Y4313" i="24"/>
  <c r="M3197" i="24"/>
  <c r="G3197" i="24"/>
  <c r="H3197" i="24"/>
  <c r="Y4314" i="24" l="1"/>
  <c r="Z4314" i="24"/>
  <c r="H3198" i="24"/>
  <c r="G3198" i="24"/>
  <c r="Z4315" i="24" l="1"/>
  <c r="Y4315" i="24"/>
  <c r="M3198" i="24"/>
  <c r="M3199" i="24"/>
  <c r="G3199" i="24"/>
  <c r="H3199" i="24"/>
  <c r="Y4316" i="24" l="1"/>
  <c r="Z4316" i="24"/>
  <c r="M3200" i="24"/>
  <c r="G3200" i="24"/>
  <c r="H3200" i="24"/>
  <c r="Z4317" i="24" l="1"/>
  <c r="Y4317" i="24"/>
  <c r="H3201" i="24"/>
  <c r="M3201" i="24"/>
  <c r="G3201" i="24"/>
  <c r="Y4318" i="24" l="1"/>
  <c r="Z4318" i="24"/>
  <c r="H3202" i="24"/>
  <c r="M3202" i="24"/>
  <c r="G3202" i="24"/>
  <c r="Z4319" i="24" l="1"/>
  <c r="Y4319" i="24"/>
  <c r="M3203" i="24"/>
  <c r="G3203" i="24"/>
  <c r="H3203" i="24"/>
  <c r="Y4320" i="24" l="1"/>
  <c r="Z4320" i="24"/>
  <c r="G3204" i="24"/>
  <c r="H3204" i="24"/>
  <c r="Z4321" i="24" l="1"/>
  <c r="Y4321" i="24"/>
  <c r="M3204" i="24"/>
  <c r="M3205" i="24"/>
  <c r="G3205" i="24"/>
  <c r="H3205" i="24"/>
  <c r="Y4322" i="24" l="1"/>
  <c r="Z4322" i="24"/>
  <c r="M3206" i="24"/>
  <c r="H3206" i="24"/>
  <c r="G3206" i="24"/>
  <c r="Z4323" i="24" l="1"/>
  <c r="Y4323" i="24"/>
  <c r="M3207" i="24"/>
  <c r="G3207" i="24"/>
  <c r="H3207" i="24"/>
  <c r="Y4324" i="24" l="1"/>
  <c r="Z4324" i="24"/>
  <c r="M3208" i="24"/>
  <c r="H3208" i="24"/>
  <c r="G3208" i="24"/>
  <c r="Z4325" i="24" l="1"/>
  <c r="Y4325" i="24"/>
  <c r="G3209" i="24"/>
  <c r="M3209" i="24"/>
  <c r="H3209" i="24"/>
  <c r="Y4326" i="24" l="1"/>
  <c r="Z4326" i="24"/>
  <c r="G3210" i="24"/>
  <c r="M3210" i="24"/>
  <c r="H3210" i="24"/>
  <c r="Z4327" i="24" l="1"/>
  <c r="Y4327" i="24"/>
  <c r="G3211" i="24"/>
  <c r="M3211" i="24"/>
  <c r="H3211" i="24"/>
  <c r="Y4328" i="24" l="1"/>
  <c r="Z4328" i="24"/>
  <c r="M3212" i="24"/>
  <c r="G3212" i="24"/>
  <c r="H3212" i="24"/>
  <c r="Z4329" i="24" l="1"/>
  <c r="Y4329" i="24"/>
  <c r="H3213" i="24"/>
  <c r="M3213" i="24"/>
  <c r="G3213" i="24"/>
  <c r="Y4330" i="24" l="1"/>
  <c r="Z4330" i="24"/>
  <c r="M3214" i="24"/>
  <c r="G3214" i="24"/>
  <c r="H3214" i="24"/>
  <c r="Z4331" i="24" l="1"/>
  <c r="Y4331" i="24"/>
  <c r="H3215" i="24"/>
  <c r="M3215" i="24"/>
  <c r="G3215" i="24"/>
  <c r="Y4332" i="24" l="1"/>
  <c r="Z4332" i="24"/>
  <c r="M3216" i="24"/>
  <c r="G3216" i="24"/>
  <c r="H3216" i="24"/>
  <c r="Z4333" i="24" l="1"/>
  <c r="Y4333" i="24"/>
  <c r="M3217" i="24"/>
  <c r="G3217" i="24"/>
  <c r="H3217" i="24"/>
  <c r="Y4334" i="24" l="1"/>
  <c r="Z4334" i="24"/>
  <c r="M3218" i="24"/>
  <c r="H3218" i="24"/>
  <c r="G3218" i="24"/>
  <c r="Z4335" i="24" l="1"/>
  <c r="Y4335" i="24"/>
  <c r="M3219" i="24"/>
  <c r="G3219" i="24"/>
  <c r="H3219" i="24"/>
  <c r="Y4336" i="24" l="1"/>
  <c r="Z4336" i="24"/>
  <c r="H3220" i="24"/>
  <c r="M3220" i="24"/>
  <c r="G3220" i="24"/>
  <c r="Z4337" i="24" l="1"/>
  <c r="Y4337" i="24"/>
  <c r="M3221" i="24"/>
  <c r="G3221" i="24"/>
  <c r="H3221" i="24"/>
  <c r="Y4338" i="24" l="1"/>
  <c r="Z4338" i="24"/>
  <c r="M3222" i="24"/>
  <c r="G3222" i="24"/>
  <c r="H3222" i="24"/>
  <c r="Z4339" i="24" l="1"/>
  <c r="Y4339" i="24"/>
  <c r="M3223" i="24"/>
  <c r="G3223" i="24"/>
  <c r="H3223" i="24"/>
  <c r="Y4340" i="24" l="1"/>
  <c r="Z4340" i="24"/>
  <c r="M3224" i="24"/>
  <c r="H3224" i="24"/>
  <c r="G3224" i="24"/>
  <c r="Z4341" i="24" l="1"/>
  <c r="Y4341" i="24"/>
  <c r="G3225" i="24"/>
  <c r="M3225" i="24"/>
  <c r="H3225" i="24"/>
  <c r="Y4342" i="24" l="1"/>
  <c r="Z4342" i="24"/>
  <c r="M3226" i="24"/>
  <c r="G3226" i="24"/>
  <c r="H3226" i="24"/>
  <c r="Z4343" i="24" l="1"/>
  <c r="Y4343" i="24"/>
  <c r="G3227" i="24"/>
  <c r="M3227" i="24"/>
  <c r="H3227" i="24"/>
  <c r="Y4344" i="24" l="1"/>
  <c r="Z4344" i="24"/>
  <c r="G3228" i="24"/>
  <c r="H3228" i="24"/>
  <c r="M3228" i="24" l="1"/>
  <c r="Z4345" i="24"/>
  <c r="Y4345" i="24"/>
  <c r="M3229" i="24"/>
  <c r="G3229" i="24"/>
  <c r="H3229" i="24"/>
  <c r="Y4346" i="24" l="1"/>
  <c r="Z4346" i="24"/>
  <c r="G3230" i="24"/>
  <c r="M3230" i="24"/>
  <c r="H3230" i="24"/>
  <c r="Z4347" i="24" l="1"/>
  <c r="Y4347" i="24"/>
  <c r="M3231" i="24"/>
  <c r="G3231" i="24"/>
  <c r="H3231" i="24"/>
  <c r="Y4348" i="24" l="1"/>
  <c r="Z4348" i="24"/>
  <c r="M3232" i="24"/>
  <c r="H3232" i="24"/>
  <c r="G3232" i="24"/>
  <c r="Z4349" i="24" l="1"/>
  <c r="Y4349" i="24"/>
  <c r="H3233" i="24"/>
  <c r="M3233" i="24"/>
  <c r="G3233" i="24"/>
  <c r="Y4350" i="24" l="1"/>
  <c r="Z4350" i="24"/>
  <c r="H3234" i="24"/>
  <c r="M3234" i="24"/>
  <c r="G3234" i="24"/>
  <c r="Z4351" i="24" l="1"/>
  <c r="Y4351" i="24"/>
  <c r="H3235" i="24"/>
  <c r="M3235" i="24"/>
  <c r="G3235" i="24"/>
  <c r="Y4352" i="24" l="1"/>
  <c r="Z4352" i="24"/>
  <c r="G3236" i="24"/>
  <c r="H3236" i="24"/>
  <c r="M3236" i="24"/>
  <c r="Z4353" i="24" l="1"/>
  <c r="Y4353" i="24"/>
  <c r="G3237" i="24"/>
  <c r="H3237" i="24"/>
  <c r="Y4354" i="24" l="1"/>
  <c r="Z4354" i="24"/>
  <c r="M3237" i="24"/>
  <c r="M3238" i="24"/>
  <c r="G3238" i="24"/>
  <c r="H3238" i="24"/>
  <c r="Z4355" i="24" l="1"/>
  <c r="Y4355" i="24"/>
  <c r="M3239" i="24"/>
  <c r="G3239" i="24"/>
  <c r="H3239" i="24"/>
  <c r="Y4356" i="24" l="1"/>
  <c r="Z4356" i="24"/>
  <c r="H3240" i="24"/>
  <c r="M3240" i="24"/>
  <c r="G3240" i="24"/>
  <c r="Z4357" i="24" l="1"/>
  <c r="Y4357" i="24"/>
  <c r="H3241" i="24"/>
  <c r="M3241" i="24"/>
  <c r="G3241" i="24"/>
  <c r="Y4358" i="24" l="1"/>
  <c r="Z4358" i="24"/>
  <c r="M3242" i="24"/>
  <c r="G3242" i="24"/>
  <c r="H3242" i="24"/>
  <c r="Z4359" i="24" l="1"/>
  <c r="Y4359" i="24"/>
  <c r="G3243" i="24"/>
  <c r="M3243" i="24"/>
  <c r="H3243" i="24"/>
  <c r="Y4360" i="24" l="1"/>
  <c r="Z4360" i="24"/>
  <c r="G3244" i="24"/>
  <c r="M3244" i="24"/>
  <c r="H3244" i="24"/>
  <c r="Z4361" i="24" l="1"/>
  <c r="Y4361" i="24"/>
  <c r="G3245" i="24"/>
  <c r="M3245" i="24"/>
  <c r="H3245" i="24"/>
  <c r="Y4362" i="24" l="1"/>
  <c r="Z4362" i="24"/>
  <c r="M3246" i="24"/>
  <c r="H3246" i="24"/>
  <c r="G3246" i="24"/>
  <c r="Z4363" i="24" l="1"/>
  <c r="Y4363" i="24"/>
  <c r="H3247" i="24"/>
  <c r="G3247" i="24"/>
  <c r="Y4364" i="24" l="1"/>
  <c r="Z4364" i="24"/>
  <c r="M3247" i="24"/>
  <c r="M3248" i="24"/>
  <c r="H3248" i="24"/>
  <c r="G3248" i="24"/>
  <c r="Z4365" i="24" l="1"/>
  <c r="Y4365" i="24"/>
  <c r="M3249" i="24"/>
  <c r="G3249" i="24"/>
  <c r="H3249" i="24"/>
  <c r="Y4366" i="24" l="1"/>
  <c r="Z4366" i="24"/>
  <c r="M3250" i="24"/>
  <c r="H3250" i="24"/>
  <c r="G3250" i="24"/>
  <c r="Z4367" i="24" l="1"/>
  <c r="Y4367" i="24"/>
  <c r="H3251" i="24"/>
  <c r="M3251" i="24"/>
  <c r="G3251" i="24"/>
  <c r="Y4368" i="24" l="1"/>
  <c r="Z4368" i="24"/>
  <c r="M3252" i="24"/>
  <c r="G3252" i="24"/>
  <c r="H3252" i="24"/>
  <c r="Z4369" i="24" l="1"/>
  <c r="Y4369" i="24"/>
  <c r="H3253" i="24"/>
  <c r="G3253" i="24"/>
  <c r="M3253" i="24"/>
  <c r="Y4370" i="24" l="1"/>
  <c r="Z4370" i="24"/>
  <c r="H3254" i="24"/>
  <c r="M3254" i="24"/>
  <c r="G3254" i="24"/>
  <c r="Z4371" i="24" l="1"/>
  <c r="Y4371" i="24"/>
  <c r="G3255" i="24"/>
  <c r="M3255" i="24"/>
  <c r="H3255" i="24"/>
  <c r="Y4372" i="24" l="1"/>
  <c r="Z4372" i="24"/>
  <c r="M3256" i="24"/>
  <c r="G3256" i="24"/>
  <c r="H3256" i="24"/>
  <c r="Z4373" i="24" l="1"/>
  <c r="Y4373" i="24"/>
  <c r="G3257" i="24"/>
  <c r="M3257" i="24"/>
  <c r="H3257" i="24"/>
  <c r="Y4374" i="24" l="1"/>
  <c r="Z4374" i="24"/>
  <c r="G3258" i="24"/>
  <c r="M3258" i="24"/>
  <c r="H3258" i="24"/>
  <c r="Z4375" i="24" l="1"/>
  <c r="Y4375" i="24"/>
  <c r="H3259" i="24"/>
  <c r="M3259" i="24"/>
  <c r="G3259" i="24"/>
  <c r="Y4376" i="24" l="1"/>
  <c r="Z4376" i="24"/>
  <c r="G3260" i="24"/>
  <c r="M3260" i="24"/>
  <c r="H3260" i="24"/>
  <c r="Z4377" i="24" l="1"/>
  <c r="Y4377" i="24"/>
  <c r="G3261" i="24"/>
  <c r="H3261" i="24"/>
  <c r="Y4378" i="24" l="1"/>
  <c r="Z4378" i="24"/>
  <c r="M3261" i="24"/>
  <c r="H3262" i="24"/>
  <c r="M3262" i="24"/>
  <c r="G3262" i="24"/>
  <c r="Z4379" i="24" l="1"/>
  <c r="Y4379" i="24"/>
  <c r="M3263" i="24"/>
  <c r="G3263" i="24"/>
  <c r="H3263" i="24"/>
  <c r="Y4380" i="24" l="1"/>
  <c r="Z4380" i="24"/>
  <c r="M3264" i="24"/>
  <c r="H3264" i="24"/>
  <c r="G3264" i="24"/>
  <c r="Z4381" i="24" l="1"/>
  <c r="Y4381" i="24"/>
  <c r="M3265" i="24"/>
  <c r="G3265" i="24"/>
  <c r="H3265" i="24"/>
  <c r="Y4382" i="24" l="1"/>
  <c r="Z4382" i="24"/>
  <c r="M3266" i="24"/>
  <c r="G3266" i="24"/>
  <c r="H3266" i="24"/>
  <c r="Z4383" i="24" l="1"/>
  <c r="Y4383" i="24"/>
  <c r="H3267" i="24"/>
  <c r="M3267" i="24"/>
  <c r="G3267" i="24"/>
  <c r="Y4384" i="24" l="1"/>
  <c r="Z4384" i="24"/>
  <c r="G3268" i="24"/>
  <c r="H3268" i="24"/>
  <c r="M3268" i="24" l="1"/>
  <c r="Z4385" i="24"/>
  <c r="Y4385" i="24"/>
  <c r="M3269" i="24"/>
  <c r="G3269" i="24"/>
  <c r="H3269" i="24"/>
  <c r="Y4386" i="24" l="1"/>
  <c r="Z4386" i="24"/>
  <c r="H3270" i="24"/>
  <c r="M3270" i="24"/>
  <c r="G3270" i="24"/>
  <c r="Z4387" i="24" l="1"/>
  <c r="Y4387" i="24"/>
  <c r="M3271" i="24"/>
  <c r="H3271" i="24"/>
  <c r="G3271" i="24"/>
  <c r="Y4388" i="24" l="1"/>
  <c r="Z4388" i="24"/>
  <c r="M3272" i="24"/>
  <c r="H3272" i="24"/>
  <c r="G3272" i="24"/>
  <c r="Z4389" i="24" l="1"/>
  <c r="Y4389" i="24"/>
  <c r="G3273" i="24"/>
  <c r="H3273" i="24"/>
  <c r="M3273" i="24" l="1"/>
  <c r="Y4390" i="24"/>
  <c r="Z4390" i="24"/>
  <c r="M3274" i="24"/>
  <c r="H3274" i="24"/>
  <c r="G3274" i="24"/>
  <c r="Z4391" i="24" l="1"/>
  <c r="Y4391" i="24"/>
  <c r="M3275" i="24"/>
  <c r="H3275" i="24"/>
  <c r="G3275" i="24"/>
  <c r="Y4392" i="24" l="1"/>
  <c r="Z4392" i="24"/>
  <c r="G3276" i="24"/>
  <c r="H3276" i="24"/>
  <c r="Z4393" i="24" l="1"/>
  <c r="Y4393" i="24"/>
  <c r="M3276" i="24"/>
  <c r="H3277" i="24"/>
  <c r="G3277" i="24"/>
  <c r="M3277" i="24" l="1"/>
  <c r="Y4394" i="24"/>
  <c r="Z4394" i="24"/>
  <c r="M3278" i="24"/>
  <c r="H3278" i="24"/>
  <c r="G3278" i="24"/>
  <c r="Z4395" i="24" l="1"/>
  <c r="Y4395" i="24"/>
  <c r="M3279" i="24"/>
  <c r="H3279" i="24"/>
  <c r="G3279" i="24"/>
  <c r="Y4396" i="24" l="1"/>
  <c r="Z4396" i="24"/>
  <c r="M3280" i="24"/>
  <c r="H3280" i="24"/>
  <c r="G3280" i="24"/>
  <c r="Z4397" i="24" l="1"/>
  <c r="Y4397" i="24"/>
  <c r="M3281" i="24"/>
  <c r="G3281" i="24"/>
  <c r="H3281" i="24"/>
  <c r="Y4398" i="24" l="1"/>
  <c r="Z4398" i="24"/>
  <c r="H3282" i="24"/>
  <c r="M3282" i="24"/>
  <c r="G3282" i="24"/>
  <c r="Z4399" i="24" l="1"/>
  <c r="Y4399" i="24"/>
  <c r="G3283" i="24"/>
  <c r="H3283" i="24"/>
  <c r="Y4400" i="24" l="1"/>
  <c r="Z4400" i="24"/>
  <c r="M3283" i="24"/>
  <c r="M3284" i="24"/>
  <c r="G3284" i="24"/>
  <c r="H3284" i="24"/>
  <c r="Z4401" i="24" l="1"/>
  <c r="Y4401" i="24"/>
  <c r="M3285" i="24"/>
  <c r="H3285" i="24"/>
  <c r="G3285" i="24"/>
  <c r="Y4402" i="24" l="1"/>
  <c r="Z4402" i="24"/>
  <c r="G3286" i="24"/>
  <c r="M3286" i="24"/>
  <c r="H3286" i="24"/>
  <c r="Z4403" i="24" l="1"/>
  <c r="Y4403" i="24"/>
  <c r="M3287" i="24"/>
  <c r="H3287" i="24"/>
  <c r="G3287" i="24"/>
  <c r="Y4404" i="24" l="1"/>
  <c r="Z4404" i="24"/>
  <c r="G3288" i="24"/>
  <c r="M3288" i="24"/>
  <c r="H3288" i="24"/>
  <c r="Z4405" i="24" l="1"/>
  <c r="Y4405" i="24"/>
  <c r="M3289" i="24"/>
  <c r="H3289" i="24"/>
  <c r="G3289" i="24"/>
  <c r="Y4406" i="24" l="1"/>
  <c r="Z4406" i="24"/>
  <c r="M3290" i="24"/>
  <c r="H3290" i="24"/>
  <c r="G3290" i="24"/>
  <c r="Z4407" i="24" l="1"/>
  <c r="Y4407" i="24"/>
  <c r="M3291" i="24"/>
  <c r="G3291" i="24"/>
  <c r="H3291" i="24"/>
  <c r="Y4408" i="24" l="1"/>
  <c r="Z4408" i="24"/>
  <c r="M3292" i="24"/>
  <c r="G3292" i="24"/>
  <c r="H3292" i="24"/>
  <c r="Z4409" i="24" l="1"/>
  <c r="Y4409" i="24"/>
  <c r="G3293" i="24"/>
  <c r="M3293" i="24"/>
  <c r="H3293" i="24"/>
  <c r="Y4410" i="24" l="1"/>
  <c r="Z4410" i="24"/>
  <c r="M3294" i="24"/>
  <c r="G3294" i="24"/>
  <c r="H3294" i="24"/>
  <c r="Z4411" i="24" l="1"/>
  <c r="Y4411" i="24"/>
  <c r="M3295" i="24"/>
  <c r="H3295" i="24"/>
  <c r="G3295" i="24"/>
  <c r="Y4412" i="24" l="1"/>
  <c r="Z4412" i="24"/>
  <c r="H3296" i="24"/>
  <c r="M3296" i="24"/>
  <c r="G3296" i="24"/>
  <c r="Z4413" i="24" l="1"/>
  <c r="Y4413" i="24"/>
  <c r="H3297" i="24"/>
  <c r="M3297" i="24"/>
  <c r="G3297" i="24"/>
  <c r="Y4414" i="24" l="1"/>
  <c r="Z4414" i="24"/>
  <c r="M3298" i="24"/>
  <c r="H3298" i="24"/>
  <c r="G3298" i="24"/>
  <c r="Z4415" i="24" l="1"/>
  <c r="Y4415" i="24"/>
  <c r="G3299" i="24"/>
  <c r="H3299" i="24"/>
  <c r="M3299" i="24"/>
  <c r="Y4416" i="24" l="1"/>
  <c r="Z4416" i="24"/>
  <c r="M3300" i="24"/>
  <c r="G3300" i="24"/>
  <c r="H3300" i="24"/>
  <c r="Z4417" i="24" l="1"/>
  <c r="Y4417" i="24"/>
  <c r="G3301" i="24"/>
  <c r="H3301" i="24"/>
  <c r="M3301" i="24" l="1"/>
  <c r="Y4418" i="24"/>
  <c r="Z4418" i="24"/>
  <c r="G3302" i="24"/>
  <c r="M3302" i="24"/>
  <c r="H3302" i="24"/>
  <c r="Z4419" i="24" l="1"/>
  <c r="Y4419" i="24"/>
  <c r="M3303" i="24"/>
  <c r="G3303" i="24"/>
  <c r="H3303" i="24"/>
  <c r="Y4420" i="24" l="1"/>
  <c r="Z4420" i="24"/>
  <c r="H3304" i="24"/>
  <c r="M3304" i="24"/>
  <c r="G3304" i="24"/>
  <c r="Z4421" i="24" l="1"/>
  <c r="Y4421" i="24"/>
  <c r="G3305" i="24"/>
  <c r="M3305" i="24"/>
  <c r="H3305" i="24"/>
  <c r="Y4422" i="24" l="1"/>
  <c r="Z4422" i="24"/>
  <c r="M3306" i="24"/>
  <c r="H3306" i="24"/>
  <c r="G3306" i="24"/>
  <c r="Z4423" i="24" l="1"/>
  <c r="Y4423" i="24"/>
  <c r="M3307" i="24"/>
  <c r="G3307" i="24"/>
  <c r="H3307" i="24"/>
  <c r="Y4424" i="24" l="1"/>
  <c r="Z4424" i="24"/>
  <c r="M3308" i="24"/>
  <c r="G3308" i="24"/>
  <c r="H3308" i="24"/>
  <c r="Z4425" i="24" l="1"/>
  <c r="Y4425" i="24"/>
  <c r="M3309" i="24"/>
  <c r="H3309" i="24"/>
  <c r="G3309" i="24"/>
  <c r="Y4426" i="24" l="1"/>
  <c r="Z4426" i="24"/>
  <c r="M3310" i="24"/>
  <c r="H3310" i="24"/>
  <c r="G3310" i="24"/>
  <c r="Z4427" i="24" l="1"/>
  <c r="Y4427" i="24"/>
  <c r="M3311" i="24"/>
  <c r="G3311" i="24"/>
  <c r="H3311" i="24"/>
  <c r="Y4428" i="24" l="1"/>
  <c r="Z4428" i="24"/>
  <c r="G3312" i="24"/>
  <c r="M3312" i="24"/>
  <c r="H3312" i="24"/>
  <c r="Z4429" i="24" l="1"/>
  <c r="Y4429" i="24"/>
  <c r="M3313" i="24"/>
  <c r="G3313" i="24"/>
  <c r="H3313" i="24"/>
  <c r="Y4430" i="24" l="1"/>
  <c r="Z4430" i="24"/>
  <c r="H3314" i="24"/>
  <c r="M3314" i="24"/>
  <c r="G3314" i="24"/>
  <c r="Z4431" i="24" l="1"/>
  <c r="Y4431" i="24"/>
  <c r="G3315" i="24"/>
  <c r="H3315" i="24"/>
  <c r="Y4432" i="24" l="1"/>
  <c r="Z4432" i="24"/>
  <c r="M3315" i="24"/>
  <c r="M3316" i="24"/>
  <c r="G3316" i="24"/>
  <c r="H3316" i="24"/>
  <c r="Z4433" i="24" l="1"/>
  <c r="Y4433" i="24"/>
  <c r="H3317" i="24"/>
  <c r="M3317" i="24"/>
  <c r="G3317" i="24"/>
  <c r="Y4434" i="24" l="1"/>
  <c r="Z4434" i="24"/>
  <c r="G3318" i="24"/>
  <c r="M3318" i="24"/>
  <c r="H3318" i="24"/>
  <c r="Z4435" i="24" l="1"/>
  <c r="Y4435" i="24"/>
  <c r="M3319" i="24"/>
  <c r="H3319" i="24"/>
  <c r="G3319" i="24"/>
  <c r="Y4436" i="24" l="1"/>
  <c r="Z4436" i="24"/>
  <c r="H3320" i="24"/>
  <c r="M3320" i="24"/>
  <c r="G3320" i="24"/>
  <c r="Z4437" i="24" l="1"/>
  <c r="Y4437" i="24"/>
  <c r="M3321" i="24"/>
  <c r="G3321" i="24"/>
  <c r="H3321" i="24"/>
  <c r="Y4438" i="24" l="1"/>
  <c r="Z4438" i="24"/>
  <c r="G3322" i="24"/>
  <c r="M3322" i="24"/>
  <c r="H3322" i="24"/>
  <c r="Z4439" i="24" l="1"/>
  <c r="Y4439" i="24"/>
  <c r="M3323" i="24"/>
  <c r="G3323" i="24"/>
  <c r="H3323" i="24"/>
  <c r="Y4440" i="24" l="1"/>
  <c r="Z4440" i="24"/>
  <c r="H3324" i="24"/>
  <c r="M3324" i="24"/>
  <c r="G3324" i="24"/>
  <c r="Z4441" i="24" l="1"/>
  <c r="Y4441" i="24"/>
  <c r="M3325" i="24"/>
  <c r="G3325" i="24"/>
  <c r="H3325" i="24"/>
  <c r="Y4442" i="24" l="1"/>
  <c r="Z4442" i="24"/>
  <c r="M3326" i="24"/>
  <c r="G3326" i="24"/>
  <c r="H3326" i="24"/>
  <c r="Z4443" i="24" l="1"/>
  <c r="Y4443" i="24"/>
  <c r="M3327" i="24"/>
  <c r="G3327" i="24"/>
  <c r="H3327" i="24"/>
  <c r="Y4444" i="24" l="1"/>
  <c r="Z4444" i="24"/>
  <c r="M3328" i="24"/>
  <c r="H3328" i="24"/>
  <c r="G3328" i="24"/>
  <c r="Z4445" i="24" l="1"/>
  <c r="Y4445" i="24"/>
  <c r="M3329" i="24"/>
  <c r="G3329" i="24"/>
  <c r="H3329" i="24"/>
  <c r="Y4446" i="24" l="1"/>
  <c r="Z4446" i="24"/>
  <c r="H3330" i="24"/>
  <c r="M3330" i="24"/>
  <c r="G3330" i="24"/>
  <c r="Z4447" i="24" l="1"/>
  <c r="Y4447" i="24"/>
  <c r="H3331" i="24"/>
  <c r="M3331" i="24"/>
  <c r="G3331" i="24"/>
  <c r="Y4448" i="24" l="1"/>
  <c r="Z4448" i="24"/>
  <c r="M3332" i="24"/>
  <c r="G3332" i="24"/>
  <c r="H3332" i="24"/>
  <c r="Z4449" i="24" l="1"/>
  <c r="Y4449" i="24"/>
  <c r="M3333" i="24"/>
  <c r="G3333" i="24"/>
  <c r="H3333" i="24"/>
  <c r="Y4450" i="24" l="1"/>
  <c r="Z4450" i="24"/>
  <c r="M3334" i="24"/>
  <c r="H3334" i="24"/>
  <c r="G3334" i="24"/>
  <c r="Z4451" i="24" l="1"/>
  <c r="Y4451" i="24"/>
  <c r="M3335" i="24"/>
  <c r="G3335" i="24"/>
  <c r="H3335" i="24"/>
  <c r="Y4452" i="24" l="1"/>
  <c r="Z4452" i="24"/>
  <c r="M3336" i="24"/>
  <c r="H3336" i="24"/>
  <c r="G3336" i="24"/>
  <c r="Z4453" i="24" l="1"/>
  <c r="Y4453" i="24"/>
  <c r="M3337" i="24"/>
  <c r="H3337" i="24"/>
  <c r="G3337" i="24"/>
  <c r="Y4454" i="24" l="1"/>
  <c r="Z4454" i="24"/>
  <c r="M3338" i="24"/>
  <c r="G3338" i="24"/>
  <c r="H3338" i="24"/>
  <c r="Y4455" i="24" l="1"/>
  <c r="Z4455" i="24"/>
  <c r="H3339" i="24"/>
  <c r="G3339" i="24"/>
  <c r="Z4456" i="24" l="1"/>
  <c r="Y4456" i="24"/>
  <c r="M3339" i="24"/>
  <c r="M3340" i="24"/>
  <c r="G3340" i="24"/>
  <c r="H3340" i="24"/>
  <c r="Y4457" i="24" l="1"/>
  <c r="Z4457" i="24"/>
  <c r="M3341" i="24"/>
  <c r="G3341" i="24"/>
  <c r="H3341" i="24"/>
  <c r="Y4458" i="24" l="1"/>
  <c r="Z4458" i="24"/>
  <c r="M3342" i="24"/>
  <c r="G3342" i="24"/>
  <c r="H3342" i="24"/>
  <c r="Y4459" i="24" l="1"/>
  <c r="Z4459" i="24"/>
  <c r="M3343" i="24"/>
  <c r="H3343" i="24"/>
  <c r="G3343" i="24"/>
  <c r="Z4460" i="24" l="1"/>
  <c r="Y4460" i="24"/>
  <c r="G3344" i="24"/>
  <c r="M3344" i="24"/>
  <c r="H3344" i="24"/>
  <c r="Y4461" i="24" l="1"/>
  <c r="Z4461" i="24"/>
  <c r="M3345" i="24"/>
  <c r="G3345" i="24"/>
  <c r="H3345" i="24"/>
  <c r="Y4462" i="24" l="1"/>
  <c r="Z4462" i="24"/>
  <c r="M3346" i="24"/>
  <c r="H3346" i="24"/>
  <c r="G3346" i="24"/>
  <c r="Y4463" i="24" l="1"/>
  <c r="Z4463" i="24"/>
  <c r="G3347" i="24"/>
  <c r="H3347" i="24"/>
  <c r="M3347" i="24" l="1"/>
  <c r="Y4464" i="24"/>
  <c r="Z4464" i="24"/>
  <c r="H3348" i="24"/>
  <c r="M3348" i="24"/>
  <c r="G3348" i="24"/>
  <c r="Y4465" i="24" l="1"/>
  <c r="Z4465" i="24"/>
  <c r="M3349" i="24"/>
  <c r="G3349" i="24"/>
  <c r="H3349" i="24"/>
  <c r="Y4466" i="24" l="1"/>
  <c r="Z4466" i="24"/>
  <c r="M3350" i="24"/>
  <c r="H3350" i="24"/>
  <c r="G3350" i="24"/>
  <c r="Y4467" i="24" l="1"/>
  <c r="Z4467" i="24"/>
  <c r="M3351" i="24"/>
  <c r="G3351" i="24"/>
  <c r="H3351" i="24"/>
  <c r="Y4468" i="24" l="1"/>
  <c r="Z4468" i="24"/>
  <c r="M3352" i="24"/>
  <c r="H3352" i="24"/>
  <c r="G3352" i="24"/>
  <c r="Y4469" i="24" l="1"/>
  <c r="Z4469" i="24"/>
  <c r="M3353" i="24"/>
  <c r="G3353" i="24"/>
  <c r="H3353" i="24"/>
  <c r="Y4470" i="24" l="1"/>
  <c r="Z4470" i="24"/>
  <c r="M3354" i="24"/>
  <c r="H3354" i="24"/>
  <c r="G3354" i="24"/>
  <c r="Y4471" i="24" l="1"/>
  <c r="Z4471" i="24"/>
  <c r="M3355" i="24"/>
  <c r="G3355" i="24"/>
  <c r="H3355" i="24"/>
  <c r="Z4472" i="24" l="1"/>
  <c r="Y4472" i="24"/>
  <c r="M3356" i="24"/>
  <c r="G3356" i="24"/>
  <c r="H3356" i="24"/>
  <c r="Y4473" i="24" l="1"/>
  <c r="Z4473" i="24"/>
  <c r="M3357" i="24"/>
  <c r="G3357" i="24"/>
  <c r="H3357" i="24"/>
  <c r="Y4474" i="24" l="1"/>
  <c r="Z4474" i="24"/>
  <c r="G3358" i="24"/>
  <c r="H3358" i="24"/>
  <c r="M3358" i="24"/>
  <c r="Y4475" i="24" l="1"/>
  <c r="Z4475" i="24"/>
  <c r="H3359" i="24"/>
  <c r="G3359" i="24"/>
  <c r="M3359" i="24"/>
  <c r="Z4476" i="24" l="1"/>
  <c r="Y4476" i="24"/>
  <c r="M3360" i="24"/>
  <c r="G3360" i="24"/>
  <c r="H3360" i="24"/>
  <c r="Y4477" i="24" l="1"/>
  <c r="Z4477" i="24"/>
  <c r="M3361" i="24"/>
  <c r="H3361" i="24"/>
  <c r="G3361" i="24"/>
  <c r="Y4478" i="24" l="1"/>
  <c r="Z4478" i="24"/>
  <c r="G3362" i="24"/>
  <c r="M3362" i="24"/>
  <c r="H3362" i="24"/>
  <c r="Y4479" i="24" l="1"/>
  <c r="Z4479" i="24"/>
  <c r="M3363" i="24"/>
  <c r="G3363" i="24"/>
  <c r="H3363" i="24"/>
  <c r="Y4480" i="24" l="1"/>
  <c r="Z4480" i="24"/>
  <c r="M3364" i="24"/>
  <c r="G3364" i="24"/>
  <c r="H3364" i="24"/>
  <c r="Y4481" i="24" l="1"/>
  <c r="Z4481" i="24"/>
  <c r="M3365" i="24"/>
  <c r="H3365" i="24"/>
  <c r="G3365" i="24"/>
  <c r="Y4482" i="24" l="1"/>
  <c r="Z4482" i="24"/>
  <c r="H3366" i="24"/>
  <c r="M3366" i="24"/>
  <c r="G3366" i="24"/>
  <c r="Y4483" i="24" l="1"/>
  <c r="Z4483" i="24"/>
  <c r="M3367" i="24"/>
  <c r="G3367" i="24"/>
  <c r="H3367" i="24"/>
  <c r="Y4484" i="24" l="1"/>
  <c r="Z4484" i="24"/>
  <c r="G3368" i="24"/>
  <c r="M3368" i="24"/>
  <c r="H3368" i="24"/>
  <c r="Y4485" i="24" l="1"/>
  <c r="Z4485" i="24"/>
  <c r="M3369" i="24"/>
  <c r="H3369" i="24"/>
  <c r="G3369" i="24"/>
  <c r="Y4486" i="24" l="1"/>
  <c r="Z4486" i="24"/>
  <c r="M3370" i="24"/>
  <c r="H3370" i="24"/>
  <c r="G3370" i="24"/>
  <c r="Y4487" i="24" l="1"/>
  <c r="Z4487" i="24"/>
  <c r="H3371" i="24"/>
  <c r="G3371" i="24"/>
  <c r="M3371" i="24" l="1"/>
  <c r="Z4488" i="24"/>
  <c r="Y4488" i="24"/>
  <c r="M3372" i="24"/>
  <c r="G3372" i="24"/>
  <c r="H3372" i="24"/>
  <c r="Y4489" i="24" l="1"/>
  <c r="Z4489" i="24"/>
  <c r="H3373" i="24"/>
  <c r="M3373" i="24"/>
  <c r="G3373" i="24"/>
  <c r="Y4490" i="24" l="1"/>
  <c r="Z4490" i="24"/>
  <c r="H3374" i="24"/>
  <c r="M3374" i="24"/>
  <c r="G3374" i="24"/>
  <c r="Y4491" i="24" l="1"/>
  <c r="Z4491" i="24"/>
  <c r="G3375" i="24"/>
  <c r="M3375" i="24"/>
  <c r="H3375" i="24"/>
  <c r="Z4492" i="24" l="1"/>
  <c r="Y4492" i="24"/>
  <c r="H3376" i="24"/>
  <c r="M3376" i="24"/>
  <c r="G3376" i="24"/>
  <c r="Y4493" i="24" l="1"/>
  <c r="Z4493" i="24"/>
  <c r="M3377" i="24"/>
  <c r="G3377" i="24"/>
  <c r="H3377" i="24"/>
  <c r="Y4494" i="24" l="1"/>
  <c r="Z4494" i="24"/>
  <c r="H3378" i="24"/>
  <c r="M3378" i="24"/>
  <c r="G3378" i="24"/>
  <c r="Y4495" i="24" l="1"/>
  <c r="Z4495" i="24"/>
  <c r="G3379" i="24"/>
  <c r="H3379" i="24"/>
  <c r="Y4496" i="24" l="1"/>
  <c r="Z4496" i="24"/>
  <c r="M3379" i="24"/>
  <c r="H3380" i="24"/>
  <c r="M3380" i="24"/>
  <c r="G3380" i="24"/>
  <c r="Y4497" i="24" l="1"/>
  <c r="Z4497" i="24"/>
  <c r="H3381" i="24"/>
  <c r="M3381" i="24"/>
  <c r="G3381" i="24"/>
  <c r="Y4498" i="24" l="1"/>
  <c r="Z4498" i="24"/>
  <c r="G3382" i="24"/>
  <c r="M3382" i="24"/>
  <c r="H3382" i="24"/>
  <c r="Y4499" i="24" l="1"/>
  <c r="Z4499" i="24"/>
  <c r="H3383" i="24"/>
  <c r="M3383" i="24"/>
  <c r="G3383" i="24"/>
  <c r="Y4500" i="24" l="1"/>
  <c r="Z4500" i="24"/>
  <c r="M3384" i="24"/>
  <c r="G3384" i="24"/>
  <c r="H3384" i="24"/>
  <c r="Y4501" i="24" l="1"/>
  <c r="Z4501" i="24"/>
  <c r="H3385" i="24"/>
  <c r="M3385" i="24"/>
  <c r="G3385" i="24"/>
  <c r="Y4502" i="24" l="1"/>
  <c r="Z4502" i="24"/>
  <c r="G3386" i="24"/>
  <c r="M3386" i="24"/>
  <c r="H3386" i="24"/>
  <c r="Y4503" i="24" l="1"/>
  <c r="Z4503" i="24"/>
  <c r="M3387" i="24"/>
  <c r="G3387" i="24"/>
  <c r="H3387" i="24"/>
  <c r="Z4504" i="24" l="1"/>
  <c r="Y4504" i="24"/>
  <c r="G3388" i="24"/>
  <c r="H3388" i="24"/>
  <c r="M3388" i="24"/>
  <c r="Y4505" i="24" l="1"/>
  <c r="Z4505" i="24"/>
  <c r="G3389" i="24"/>
  <c r="M3389" i="24"/>
  <c r="H3389" i="24"/>
  <c r="Y4506" i="24" l="1"/>
  <c r="Z4506" i="24"/>
  <c r="G3390" i="24"/>
  <c r="M3390" i="24"/>
  <c r="H3390" i="24"/>
  <c r="Y4507" i="24" l="1"/>
  <c r="Z4507" i="24"/>
  <c r="M3391" i="24"/>
  <c r="G3391" i="24"/>
  <c r="H3391" i="24"/>
  <c r="Z4508" i="24" l="1"/>
  <c r="Y4508" i="24"/>
  <c r="H3392" i="24"/>
  <c r="M3392" i="24"/>
  <c r="G3392" i="24"/>
  <c r="Y4509" i="24" l="1"/>
  <c r="Z4509" i="24"/>
  <c r="M3393" i="24"/>
  <c r="G3393" i="24"/>
  <c r="H3393" i="24"/>
  <c r="Y4510" i="24" l="1"/>
  <c r="Z4510" i="24"/>
  <c r="G3394" i="24"/>
  <c r="M3394" i="24"/>
  <c r="H3394" i="24"/>
  <c r="Y4511" i="24" l="1"/>
  <c r="Z4511" i="24"/>
  <c r="G3395" i="24"/>
  <c r="H3395" i="24"/>
  <c r="Y4512" i="24" l="1"/>
  <c r="Z4512" i="24"/>
  <c r="M3395" i="24"/>
  <c r="H3396" i="24"/>
  <c r="M3396" i="24"/>
  <c r="G3396" i="24"/>
  <c r="Y4513" i="24" l="1"/>
  <c r="Z4513" i="24"/>
  <c r="G3397" i="24"/>
  <c r="H3397" i="24"/>
  <c r="M3397" i="24" l="1"/>
  <c r="Y4514" i="24"/>
  <c r="Z4514" i="24"/>
  <c r="G3398" i="24"/>
  <c r="H3398" i="24"/>
  <c r="Y4515" i="24" l="1"/>
  <c r="Z4515" i="24"/>
  <c r="M3398" i="24"/>
  <c r="G3399" i="24"/>
  <c r="H3399" i="24"/>
  <c r="M3399" i="24" l="1"/>
  <c r="Y4516" i="24"/>
  <c r="Z4516" i="24"/>
  <c r="G3400" i="24"/>
  <c r="M3400" i="24"/>
  <c r="H3400" i="24"/>
  <c r="Y4517" i="24" l="1"/>
  <c r="Z4517" i="24"/>
  <c r="M3401" i="24"/>
  <c r="H3401" i="24"/>
  <c r="G3401" i="24"/>
  <c r="Y4518" i="24" l="1"/>
  <c r="Z4518" i="24"/>
  <c r="G3402" i="24"/>
  <c r="M3402" i="24"/>
  <c r="H3402" i="24"/>
  <c r="Y4519" i="24" l="1"/>
  <c r="Z4519" i="24"/>
  <c r="G3403" i="24"/>
  <c r="H3403" i="24"/>
  <c r="M3403" i="24" l="1"/>
  <c r="Z4520" i="24"/>
  <c r="Y4520" i="24"/>
  <c r="M3404" i="24"/>
  <c r="G3404" i="24"/>
  <c r="H3404" i="24"/>
  <c r="Y4521" i="24" l="1"/>
  <c r="Z4521" i="24"/>
  <c r="M3405" i="24"/>
  <c r="G3405" i="24"/>
  <c r="H3405" i="24"/>
  <c r="Y4522" i="24" l="1"/>
  <c r="Z4522" i="24"/>
  <c r="H3406" i="24"/>
  <c r="M3406" i="24"/>
  <c r="G3406" i="24"/>
  <c r="Y4523" i="24" l="1"/>
  <c r="Z4523" i="24"/>
  <c r="G3407" i="24"/>
  <c r="H3407" i="24"/>
  <c r="M3407" i="24"/>
  <c r="Z4524" i="24" l="1"/>
  <c r="Y4524" i="24"/>
  <c r="G3408" i="24"/>
  <c r="H3408" i="24"/>
  <c r="M3408" i="24"/>
  <c r="Y4525" i="24" l="1"/>
  <c r="Z4525" i="24"/>
  <c r="M3409" i="24"/>
  <c r="G3409" i="24"/>
  <c r="H3409" i="24"/>
  <c r="Y4526" i="24" l="1"/>
  <c r="Z4526" i="24"/>
  <c r="M3410" i="24"/>
  <c r="G3410" i="24"/>
  <c r="H3410" i="24"/>
  <c r="Y4527" i="24" l="1"/>
  <c r="Z4527" i="24"/>
  <c r="G3411" i="24"/>
  <c r="M3411" i="24"/>
  <c r="H3411" i="24"/>
  <c r="Y4528" i="24" l="1"/>
  <c r="Z4528" i="24"/>
  <c r="M3412" i="24"/>
  <c r="H3412" i="24"/>
  <c r="G3412" i="24"/>
  <c r="Y4529" i="24" l="1"/>
  <c r="Z4529" i="24"/>
  <c r="M3413" i="24"/>
  <c r="G3413" i="24"/>
  <c r="H3413" i="24"/>
  <c r="Y4530" i="24" l="1"/>
  <c r="Z4530" i="24"/>
  <c r="G3414" i="24"/>
  <c r="M3414" i="24"/>
  <c r="H3414" i="24"/>
  <c r="Y4531" i="24" l="1"/>
  <c r="Z4531" i="24"/>
  <c r="H3415" i="24"/>
  <c r="M3415" i="24"/>
  <c r="G3415" i="24"/>
  <c r="Y4532" i="24" l="1"/>
  <c r="Z4532" i="24"/>
  <c r="M3416" i="24"/>
  <c r="G3416" i="24"/>
  <c r="H3416" i="24"/>
  <c r="Y4533" i="24" l="1"/>
  <c r="Z4533" i="24"/>
  <c r="H3417" i="24"/>
  <c r="M3417" i="24"/>
  <c r="G3417" i="24"/>
  <c r="Y4534" i="24" l="1"/>
  <c r="Z4534" i="24"/>
  <c r="G3418" i="24"/>
  <c r="H3418" i="24"/>
  <c r="M3418" i="24"/>
  <c r="Y4535" i="24" l="1"/>
  <c r="Z4535" i="24"/>
  <c r="G3419" i="24"/>
  <c r="M3419" i="24"/>
  <c r="H3419" i="24"/>
  <c r="Z4536" i="24" l="1"/>
  <c r="Y4536" i="24"/>
  <c r="G3420" i="24"/>
  <c r="M3420" i="24"/>
  <c r="H3420" i="24"/>
  <c r="Y4537" i="24" l="1"/>
  <c r="Z4537" i="24"/>
  <c r="M3421" i="24"/>
  <c r="G3421" i="24"/>
  <c r="H3421" i="24"/>
  <c r="Y4538" i="24" l="1"/>
  <c r="Z4538" i="24"/>
  <c r="M3422" i="24"/>
  <c r="H3422" i="24"/>
  <c r="G3422" i="24"/>
  <c r="Y4539" i="24" l="1"/>
  <c r="Z4539" i="24"/>
  <c r="M3423" i="24"/>
  <c r="G3423" i="24"/>
  <c r="H3423" i="24"/>
  <c r="Z4540" i="24" l="1"/>
  <c r="Y4540" i="24"/>
  <c r="M3424" i="24"/>
  <c r="G3424" i="24"/>
  <c r="H3424" i="24"/>
  <c r="Y4541" i="24" l="1"/>
  <c r="Z4541" i="24"/>
  <c r="H3425" i="24"/>
  <c r="M3425" i="24"/>
  <c r="G3425" i="24"/>
  <c r="Y4542" i="24" l="1"/>
  <c r="Z4542" i="24"/>
  <c r="M3426" i="24"/>
  <c r="H3426" i="24"/>
  <c r="G3426" i="24"/>
  <c r="Y4543" i="24" l="1"/>
  <c r="Z4543" i="24"/>
  <c r="M3427" i="24"/>
  <c r="H3427" i="24"/>
  <c r="G3427" i="24"/>
  <c r="Y4544" i="24" l="1"/>
  <c r="Z4544" i="24"/>
  <c r="H3428" i="24"/>
  <c r="M3428" i="24"/>
  <c r="G3428" i="24"/>
  <c r="Y4545" i="24" l="1"/>
  <c r="Z4545" i="24"/>
  <c r="M3429" i="24"/>
  <c r="G3429" i="24"/>
  <c r="H3429" i="24"/>
  <c r="Y4546" i="24" l="1"/>
  <c r="Z4546" i="24"/>
  <c r="G3430" i="24"/>
  <c r="M3430" i="24"/>
  <c r="H3430" i="24"/>
  <c r="Y4547" i="24" l="1"/>
  <c r="Z4547" i="24"/>
  <c r="H3431" i="24"/>
  <c r="M3431" i="24"/>
  <c r="G3431" i="24"/>
  <c r="Y4548" i="24" l="1"/>
  <c r="Z4548" i="24"/>
  <c r="G3432" i="24"/>
  <c r="M3432" i="24"/>
  <c r="H3432" i="24"/>
  <c r="Y4549" i="24" l="1"/>
  <c r="Z4549" i="24"/>
  <c r="M3433" i="24"/>
  <c r="H3433" i="24"/>
  <c r="G3433" i="24"/>
  <c r="Y4550" i="24" l="1"/>
  <c r="Z4550" i="24"/>
  <c r="M3434" i="24"/>
  <c r="G3434" i="24"/>
  <c r="H3434" i="24"/>
  <c r="Y4551" i="24" l="1"/>
  <c r="Z4551" i="24"/>
  <c r="H3435" i="24"/>
  <c r="G3435" i="24"/>
  <c r="M3435" i="24"/>
  <c r="Z4552" i="24" l="1"/>
  <c r="Y4552" i="24"/>
  <c r="M3436" i="24"/>
  <c r="H3436" i="24"/>
  <c r="G3436" i="24"/>
  <c r="Y4553" i="24" l="1"/>
  <c r="Z4553" i="24"/>
  <c r="H3437" i="24"/>
  <c r="M3437" i="24"/>
  <c r="G3437" i="24"/>
  <c r="Y4554" i="24" l="1"/>
  <c r="Z4554" i="24"/>
  <c r="M3438" i="24"/>
  <c r="H3438" i="24"/>
  <c r="G3438" i="24"/>
  <c r="Y4555" i="24" l="1"/>
  <c r="Z4555" i="24"/>
  <c r="M3439" i="24"/>
  <c r="H3439" i="24"/>
  <c r="G3439" i="24"/>
  <c r="Z4556" i="24" l="1"/>
  <c r="Y4556" i="24"/>
  <c r="M3440" i="24"/>
  <c r="G3440" i="24"/>
  <c r="H3440" i="24"/>
  <c r="Y4557" i="24" l="1"/>
  <c r="Z4557" i="24"/>
  <c r="M3441" i="24"/>
  <c r="G3441" i="24"/>
  <c r="H3441" i="24"/>
  <c r="Y4558" i="24" l="1"/>
  <c r="Z4558" i="24"/>
  <c r="M3442" i="24"/>
  <c r="H3442" i="24"/>
  <c r="G3442" i="24"/>
  <c r="Y4559" i="24" l="1"/>
  <c r="Z4559" i="24"/>
  <c r="M3443" i="24"/>
  <c r="G3443" i="24"/>
  <c r="H3443" i="24"/>
  <c r="Y4560" i="24" l="1"/>
  <c r="Z4560" i="24"/>
  <c r="M3444" i="24"/>
  <c r="H3444" i="24"/>
  <c r="G3444" i="24"/>
  <c r="Y4561" i="24" l="1"/>
  <c r="Z4561" i="24"/>
  <c r="G3445" i="24"/>
  <c r="H3445" i="24"/>
  <c r="M3445" i="24"/>
  <c r="Y4562" i="24" l="1"/>
  <c r="Z4562" i="24"/>
  <c r="H3446" i="24"/>
  <c r="M3446" i="24"/>
  <c r="G3446" i="24"/>
  <c r="Y4563" i="24" l="1"/>
  <c r="Z4563" i="24"/>
  <c r="M3447" i="24"/>
  <c r="G3447" i="24"/>
  <c r="H3447" i="24"/>
  <c r="Y4564" i="24" l="1"/>
  <c r="Z4564" i="24"/>
  <c r="G3448" i="24"/>
  <c r="M3448" i="24"/>
  <c r="H3448" i="24"/>
  <c r="Y4565" i="24" l="1"/>
  <c r="Z4565" i="24"/>
  <c r="G3449" i="24"/>
  <c r="H3449" i="24"/>
  <c r="M3449" i="24"/>
  <c r="Y4566" i="24" l="1"/>
  <c r="Z4566" i="24"/>
  <c r="M3450" i="24"/>
  <c r="G3450" i="24"/>
  <c r="H3450" i="24"/>
  <c r="Y4567" i="24" l="1"/>
  <c r="Z4567" i="24"/>
  <c r="M3451" i="24"/>
  <c r="G3451" i="24"/>
  <c r="H3451" i="24"/>
  <c r="Z4568" i="24" l="1"/>
  <c r="Y4568" i="24"/>
  <c r="G3452" i="24"/>
  <c r="M3452" i="24"/>
  <c r="H3452" i="24"/>
  <c r="Y4569" i="24" l="1"/>
  <c r="Z4569" i="24"/>
  <c r="G3453" i="24"/>
  <c r="M3453" i="24"/>
  <c r="H3453" i="24"/>
  <c r="Y4570" i="24" l="1"/>
  <c r="Z4570" i="24"/>
  <c r="M3454" i="24"/>
  <c r="G3454" i="24"/>
  <c r="H3454" i="24"/>
  <c r="Y4571" i="24" l="1"/>
  <c r="Z4571" i="24"/>
  <c r="H3455" i="24"/>
  <c r="M3455" i="24"/>
  <c r="G3455" i="24"/>
  <c r="Z4572" i="24" l="1"/>
  <c r="Y4572" i="24"/>
  <c r="M3456" i="24"/>
  <c r="G3456" i="24"/>
  <c r="H3456" i="24"/>
  <c r="Y4573" i="24" l="1"/>
  <c r="Z4573" i="24"/>
  <c r="H3457" i="24"/>
  <c r="M3457" i="24"/>
  <c r="G3457" i="24"/>
  <c r="Y4574" i="24" l="1"/>
  <c r="Z4574" i="24"/>
  <c r="M3458" i="24"/>
  <c r="G3458" i="24"/>
  <c r="H3458" i="24"/>
  <c r="Y4575" i="24" l="1"/>
  <c r="Z4575" i="24"/>
  <c r="H3459" i="24"/>
  <c r="M3459" i="24"/>
  <c r="G3459" i="24"/>
  <c r="Y4576" i="24" l="1"/>
  <c r="Z4576" i="24"/>
  <c r="M3460" i="24"/>
  <c r="H3460" i="24"/>
  <c r="G3460" i="24"/>
  <c r="Y4577" i="24" l="1"/>
  <c r="Z4577" i="24"/>
  <c r="H3461" i="24"/>
  <c r="M3461" i="24"/>
  <c r="G3461" i="24"/>
  <c r="Y4578" i="24" l="1"/>
  <c r="Z4578" i="24"/>
  <c r="H3462" i="24"/>
  <c r="M3462" i="24"/>
  <c r="G3462" i="24"/>
  <c r="Y4579" i="24" l="1"/>
  <c r="Z4579" i="24"/>
  <c r="H3463" i="24"/>
  <c r="M3463" i="24"/>
  <c r="G3463" i="24"/>
  <c r="Y4580" i="24" l="1"/>
  <c r="Z4580" i="24"/>
  <c r="H3464" i="24"/>
  <c r="M3464" i="24"/>
  <c r="G3464" i="24"/>
  <c r="Y4581" i="24" l="1"/>
  <c r="Z4581" i="24"/>
  <c r="M3465" i="24"/>
  <c r="G3465" i="24"/>
  <c r="H3465" i="24"/>
  <c r="Y4582" i="24" l="1"/>
  <c r="Z4582" i="24"/>
  <c r="H3466" i="24"/>
  <c r="M3466" i="24"/>
  <c r="G3466" i="24"/>
  <c r="Y4583" i="24" l="1"/>
  <c r="Z4583" i="24"/>
  <c r="M3467" i="24"/>
  <c r="G3467" i="24"/>
  <c r="H3467" i="24"/>
  <c r="Z4584" i="24" l="1"/>
  <c r="Y4584" i="24"/>
  <c r="M3468" i="24"/>
  <c r="G3468" i="24"/>
  <c r="H3468" i="24"/>
  <c r="Y4585" i="24" l="1"/>
  <c r="Z4585" i="24"/>
  <c r="M3469" i="24"/>
  <c r="H3469" i="24"/>
  <c r="G3469" i="24"/>
  <c r="Y4586" i="24" l="1"/>
  <c r="Z4586" i="24"/>
  <c r="M3470" i="24"/>
  <c r="H3470" i="24"/>
  <c r="G3470" i="24"/>
  <c r="Y4587" i="24" l="1"/>
  <c r="Z4587" i="24"/>
  <c r="G3471" i="24"/>
  <c r="M3471" i="24"/>
  <c r="H3471" i="24"/>
  <c r="Z4588" i="24" l="1"/>
  <c r="Y4588" i="24"/>
  <c r="M3472" i="24"/>
  <c r="G3472" i="24"/>
  <c r="H3472" i="24"/>
  <c r="Y4589" i="24" l="1"/>
  <c r="Z4589" i="24"/>
  <c r="M3473" i="24"/>
  <c r="H3473" i="24"/>
  <c r="G3473" i="24"/>
  <c r="Y4590" i="24" l="1"/>
  <c r="Z4590" i="24"/>
  <c r="G3474" i="24"/>
  <c r="M3474" i="24"/>
  <c r="H3474" i="24"/>
  <c r="Y4591" i="24" l="1"/>
  <c r="Z4591" i="24"/>
  <c r="M3475" i="24"/>
  <c r="G3475" i="24"/>
  <c r="H3475" i="24"/>
  <c r="Y4592" i="24" l="1"/>
  <c r="Z4592" i="24"/>
  <c r="M3476" i="24"/>
  <c r="G3476" i="24"/>
  <c r="H3476" i="24"/>
  <c r="Y4593" i="24" l="1"/>
  <c r="Z4593" i="24"/>
  <c r="H3477" i="24"/>
  <c r="M3477" i="24"/>
  <c r="G3477" i="24"/>
  <c r="Y4594" i="24" l="1"/>
  <c r="Z4594" i="24"/>
  <c r="M3478" i="24"/>
  <c r="H3478" i="24"/>
  <c r="G3478" i="24"/>
  <c r="Y4595" i="24" l="1"/>
  <c r="Z4595" i="24"/>
  <c r="H3479" i="24"/>
  <c r="M3479" i="24"/>
  <c r="G3479" i="24"/>
  <c r="Y4596" i="24" l="1"/>
  <c r="Z4596" i="24"/>
  <c r="M3480" i="24"/>
  <c r="G3480" i="24"/>
  <c r="H3480" i="24"/>
  <c r="Y4597" i="24" l="1"/>
  <c r="Z4597" i="24"/>
  <c r="M3481" i="24"/>
  <c r="G3481" i="24"/>
  <c r="H3481" i="24"/>
  <c r="Y4598" i="24" l="1"/>
  <c r="Z4598" i="24"/>
  <c r="H3482" i="24"/>
  <c r="M3482" i="24"/>
  <c r="G3482" i="24"/>
  <c r="Y4599" i="24" l="1"/>
  <c r="Z4599" i="24"/>
  <c r="G3483" i="24"/>
  <c r="M3483" i="24"/>
  <c r="H3483" i="24"/>
  <c r="Z4600" i="24" l="1"/>
  <c r="Y4600" i="24"/>
  <c r="H3484" i="24"/>
  <c r="M3484" i="24"/>
  <c r="G3484" i="24"/>
  <c r="Y4601" i="24" l="1"/>
  <c r="Z4601" i="24"/>
  <c r="G3485" i="24"/>
  <c r="M3485" i="24"/>
  <c r="H3485" i="24"/>
  <c r="Y4602" i="24" l="1"/>
  <c r="Z4602" i="24"/>
  <c r="H3486" i="24"/>
  <c r="G3486" i="24"/>
  <c r="M3486" i="24" l="1"/>
  <c r="Y4603" i="24"/>
  <c r="Z4603" i="24"/>
  <c r="G3487" i="24"/>
  <c r="H3487" i="24"/>
  <c r="M3487" i="24" l="1"/>
  <c r="Z4604" i="24"/>
  <c r="Y4604" i="24"/>
  <c r="M3488" i="24"/>
  <c r="G3488" i="24"/>
  <c r="H3488" i="24"/>
  <c r="Y4605" i="24" l="1"/>
  <c r="Z4605" i="24"/>
  <c r="G3489" i="24"/>
  <c r="M3489" i="24"/>
  <c r="H3489" i="24"/>
  <c r="Y4606" i="24" l="1"/>
  <c r="Z4606" i="24"/>
  <c r="H3490" i="24"/>
  <c r="G3490" i="24"/>
  <c r="M3490" i="24" l="1"/>
  <c r="Y4607" i="24"/>
  <c r="Z4607" i="24"/>
  <c r="G3491" i="24"/>
  <c r="H3491" i="24"/>
  <c r="M3491" i="24" l="1"/>
  <c r="Y4608" i="24"/>
  <c r="Z4608" i="24"/>
  <c r="M3492" i="24"/>
  <c r="G3492" i="24"/>
  <c r="H3492" i="24"/>
  <c r="Y4609" i="24" l="1"/>
  <c r="Z4609" i="24"/>
  <c r="M3493" i="24"/>
  <c r="G3493" i="24"/>
  <c r="H3493" i="24"/>
  <c r="Y4610" i="24" l="1"/>
  <c r="Z4610" i="24"/>
  <c r="M3494" i="24"/>
  <c r="H3494" i="24"/>
  <c r="G3494" i="24"/>
  <c r="Y4611" i="24" l="1"/>
  <c r="Z4611" i="24"/>
  <c r="M3495" i="24"/>
  <c r="H3495" i="24"/>
  <c r="G3495" i="24"/>
  <c r="Y4612" i="24" l="1"/>
  <c r="Z4612" i="24"/>
  <c r="H3496" i="24"/>
  <c r="M3496" i="24"/>
  <c r="G3496" i="24"/>
  <c r="Y4613" i="24" l="1"/>
  <c r="Z4613" i="24"/>
  <c r="H3497" i="24"/>
  <c r="M3497" i="24"/>
  <c r="G3497" i="24"/>
  <c r="Y4614" i="24" l="1"/>
  <c r="Z4614" i="24"/>
  <c r="H3498" i="24"/>
  <c r="G3498" i="24"/>
  <c r="Y4615" i="24" l="1"/>
  <c r="Z4615" i="24"/>
  <c r="M3498" i="24"/>
  <c r="G3499" i="24"/>
  <c r="M3499" i="24"/>
  <c r="H3499" i="24"/>
  <c r="Z4616" i="24" l="1"/>
  <c r="Y4616" i="24"/>
  <c r="M3500" i="24"/>
  <c r="H3500" i="24"/>
  <c r="G3500" i="24"/>
  <c r="Y4617" i="24" l="1"/>
  <c r="Z4617" i="24"/>
  <c r="M3501" i="24"/>
  <c r="H3501" i="24"/>
  <c r="G3501" i="24"/>
  <c r="Y4618" i="24" l="1"/>
  <c r="Z4618" i="24"/>
  <c r="H3502" i="24"/>
  <c r="M3502" i="24"/>
  <c r="G3502" i="24"/>
  <c r="Y4619" i="24" l="1"/>
  <c r="Z4619" i="24"/>
  <c r="G3503" i="24"/>
  <c r="H3503" i="24"/>
  <c r="M3503" i="24" l="1"/>
  <c r="Z4620" i="24"/>
  <c r="Y4620" i="24"/>
  <c r="M3504" i="24"/>
  <c r="G3504" i="24"/>
  <c r="H3504" i="24"/>
  <c r="Y4621" i="24" l="1"/>
  <c r="Z4621" i="24"/>
  <c r="G3505" i="24"/>
  <c r="M3505" i="24"/>
  <c r="H3505" i="24"/>
  <c r="Y4622" i="24" l="1"/>
  <c r="Z4622" i="24"/>
  <c r="M3506" i="24"/>
  <c r="H3506" i="24"/>
  <c r="G3506" i="24"/>
  <c r="Y4623" i="24" l="1"/>
  <c r="B129" i="25" s="1"/>
  <c r="C129" i="25" s="1"/>
  <c r="Z4623" i="24"/>
  <c r="H3507" i="24"/>
  <c r="G3507" i="24"/>
  <c r="Y4624" i="24" l="1"/>
  <c r="Z4624" i="24"/>
  <c r="M3507" i="24"/>
  <c r="G3508" i="24"/>
  <c r="M3508" i="24"/>
  <c r="H3508" i="24"/>
  <c r="Y4625" i="24" l="1"/>
  <c r="Z4625" i="24"/>
  <c r="G3509" i="24"/>
  <c r="M3509" i="24"/>
  <c r="H3509" i="24"/>
  <c r="Y4626" i="24" l="1"/>
  <c r="Z4626" i="24"/>
  <c r="H3510" i="24"/>
  <c r="G3510" i="24"/>
  <c r="Y4627" i="24" l="1"/>
  <c r="Z4627" i="24"/>
  <c r="M3510" i="24"/>
  <c r="H3511" i="24"/>
  <c r="G3511" i="24"/>
  <c r="M3511" i="24" l="1"/>
  <c r="Y4628" i="24"/>
  <c r="Z4628" i="24"/>
  <c r="M3512" i="24"/>
  <c r="G3512" i="24"/>
  <c r="H3512" i="24"/>
  <c r="Y4629" i="24" l="1"/>
  <c r="Z4629" i="24"/>
  <c r="G3513" i="24"/>
  <c r="H3513" i="24"/>
  <c r="M3513" i="24" l="1"/>
  <c r="Y4630" i="24"/>
  <c r="Z4630" i="24"/>
  <c r="M3514" i="24"/>
  <c r="H3514" i="24"/>
  <c r="G3514" i="24"/>
  <c r="Y4631" i="24" l="1"/>
  <c r="Z4631" i="24"/>
  <c r="G3515" i="24"/>
  <c r="H3515" i="24"/>
  <c r="Z4632" i="24" l="1"/>
  <c r="Y4632" i="24"/>
  <c r="M3515" i="24"/>
  <c r="M3516" i="24"/>
  <c r="G3516" i="24"/>
  <c r="H3516" i="24"/>
  <c r="Y4633" i="24" l="1"/>
  <c r="Z4633" i="24"/>
  <c r="M3517" i="24"/>
  <c r="G3517" i="24"/>
  <c r="H3517" i="24"/>
  <c r="Y4634" i="24" l="1"/>
  <c r="Z4634" i="24"/>
  <c r="H3518" i="24"/>
  <c r="G3518" i="24"/>
  <c r="M3518" i="24" l="1"/>
  <c r="Y4635" i="24"/>
  <c r="Z4635" i="24"/>
  <c r="G3519" i="24"/>
  <c r="H3519" i="24"/>
  <c r="Z4636" i="24" l="1"/>
  <c r="Y4636" i="24"/>
  <c r="M3519" i="24"/>
  <c r="M3520" i="24"/>
  <c r="H3520" i="24"/>
  <c r="G3520" i="24"/>
  <c r="Y4637" i="24" l="1"/>
  <c r="Z4637" i="24"/>
  <c r="M3521" i="24"/>
  <c r="G3521" i="24"/>
  <c r="H3521" i="24"/>
  <c r="Y4638" i="24" l="1"/>
  <c r="Z4638" i="24"/>
  <c r="G3522" i="24"/>
  <c r="M3522" i="24"/>
  <c r="H3522" i="24"/>
  <c r="Y4639" i="24" l="1"/>
  <c r="Z4639" i="24"/>
  <c r="G3523" i="24"/>
  <c r="H3523" i="24"/>
  <c r="M3523" i="24" l="1"/>
  <c r="Y4640" i="24"/>
  <c r="Z4640" i="24"/>
  <c r="G3524" i="24"/>
  <c r="M3524" i="24"/>
  <c r="H3524" i="24"/>
  <c r="Y4641" i="24" l="1"/>
  <c r="Z4641" i="24"/>
  <c r="M3525" i="24"/>
  <c r="H3525" i="24"/>
  <c r="G3525" i="24"/>
  <c r="Y4642" i="24" l="1"/>
  <c r="Z4642" i="24"/>
  <c r="H3526" i="24"/>
  <c r="G3526" i="24"/>
  <c r="Y4643" i="24" l="1"/>
  <c r="Z4643" i="24"/>
  <c r="M3526" i="24"/>
  <c r="G3527" i="24"/>
  <c r="H3527" i="24"/>
  <c r="M3527" i="24" l="1"/>
  <c r="Y4644" i="24"/>
  <c r="Z4644" i="24"/>
  <c r="H3528" i="24"/>
  <c r="M3528" i="24"/>
  <c r="G3528" i="24"/>
  <c r="Y4645" i="24" l="1"/>
  <c r="Z4645" i="24"/>
  <c r="H3529" i="24"/>
  <c r="M3529" i="24"/>
  <c r="G3529" i="24"/>
  <c r="Y4646" i="24" l="1"/>
  <c r="Z4646" i="24"/>
  <c r="M3530" i="24"/>
  <c r="H3530" i="24"/>
  <c r="G3530" i="24"/>
  <c r="Y4647" i="24" l="1"/>
  <c r="Z4647" i="24"/>
  <c r="G3531" i="24"/>
  <c r="H3531" i="24"/>
  <c r="M3531" i="24" l="1"/>
  <c r="Z4648" i="24"/>
  <c r="Y4648" i="24"/>
  <c r="G3532" i="24"/>
  <c r="M3532" i="24"/>
  <c r="H3532" i="24"/>
  <c r="Y4649" i="24" l="1"/>
  <c r="Z4649" i="24"/>
  <c r="M3533" i="24"/>
  <c r="G3533" i="24"/>
  <c r="H3533" i="24"/>
  <c r="Y4650" i="24" l="1"/>
  <c r="Z4650" i="24"/>
  <c r="H3534" i="24"/>
  <c r="M3534" i="24"/>
  <c r="G3534" i="24"/>
  <c r="Y4651" i="24" l="1"/>
  <c r="Z4651" i="24"/>
  <c r="G3535" i="24"/>
  <c r="H3535" i="24"/>
  <c r="M3535" i="24" l="1"/>
  <c r="Z4652" i="24"/>
  <c r="Y4652" i="24"/>
  <c r="H3536" i="24"/>
  <c r="M3536" i="24"/>
  <c r="G3536" i="24"/>
  <c r="Y4653" i="24" l="1"/>
  <c r="Z4653" i="24"/>
  <c r="H3537" i="24"/>
  <c r="M3537" i="24"/>
  <c r="G3537" i="24"/>
  <c r="Y4654" i="24" l="1"/>
  <c r="Z4654" i="24"/>
  <c r="G3538" i="24"/>
  <c r="H3538" i="24"/>
  <c r="M3538" i="24" l="1"/>
  <c r="Y4655" i="24"/>
  <c r="Z4655" i="24"/>
  <c r="M3539" i="24"/>
  <c r="G3539" i="24"/>
  <c r="H3539" i="24"/>
  <c r="Y4656" i="24" l="1"/>
  <c r="Z4656" i="24"/>
  <c r="M3540" i="24"/>
  <c r="H3540" i="24"/>
  <c r="G3540" i="24"/>
  <c r="Y4657" i="24" l="1"/>
  <c r="Z4657" i="24"/>
  <c r="H3541" i="24"/>
  <c r="M3541" i="24"/>
  <c r="G3541" i="24"/>
  <c r="Y4658" i="24" l="1"/>
  <c r="Z4658" i="24"/>
  <c r="M3542" i="24"/>
  <c r="H3542" i="24"/>
  <c r="G3542" i="24"/>
  <c r="Y4659" i="24" l="1"/>
  <c r="Z4659" i="24"/>
  <c r="H3543" i="24"/>
  <c r="G3543" i="24"/>
  <c r="Y4660" i="24" l="1"/>
  <c r="Z4660" i="24"/>
  <c r="M3543" i="24"/>
  <c r="M3544" i="24"/>
  <c r="G3544" i="24"/>
  <c r="H3544" i="24"/>
  <c r="Y4661" i="24" l="1"/>
  <c r="Z4661" i="24"/>
  <c r="G3545" i="24"/>
  <c r="M3545" i="24"/>
  <c r="H3545" i="24"/>
  <c r="Y4662" i="24" l="1"/>
  <c r="Z4662" i="24"/>
  <c r="M3546" i="24"/>
  <c r="H3546" i="24"/>
  <c r="G3546" i="24"/>
  <c r="Y4663" i="24" l="1"/>
  <c r="Z4663" i="24"/>
  <c r="H3547" i="24"/>
  <c r="G3547" i="24"/>
  <c r="M3547" i="24" l="1"/>
  <c r="Z4664" i="24"/>
  <c r="Y4664" i="24"/>
  <c r="M3548" i="24"/>
  <c r="G3548" i="24"/>
  <c r="H3548" i="24"/>
  <c r="Y4665" i="24" l="1"/>
  <c r="Z4665" i="24"/>
  <c r="M3549" i="24"/>
  <c r="H3549" i="24"/>
  <c r="G3549" i="24"/>
  <c r="Y4666" i="24" l="1"/>
  <c r="Z4666" i="24"/>
  <c r="G3550" i="24"/>
  <c r="M3550" i="24"/>
  <c r="H3550" i="24"/>
  <c r="Y4667" i="24" l="1"/>
  <c r="Z4667" i="24"/>
  <c r="H3551" i="24"/>
  <c r="G3551" i="24"/>
  <c r="M3551" i="24" l="1"/>
  <c r="Z4668" i="24"/>
  <c r="Y4668" i="24"/>
  <c r="H3552" i="24"/>
  <c r="G3552" i="24"/>
  <c r="M3552" i="24"/>
  <c r="Y4669" i="24" l="1"/>
  <c r="Z4669" i="24"/>
  <c r="M3553" i="24"/>
  <c r="H3553" i="24"/>
  <c r="G3553" i="24"/>
  <c r="Y4670" i="24" l="1"/>
  <c r="Z4670" i="24"/>
  <c r="H3554" i="24"/>
  <c r="G3554" i="24"/>
  <c r="M3554" i="24" l="1"/>
  <c r="Y4671" i="24"/>
  <c r="Z4671" i="24"/>
  <c r="H3555" i="24"/>
  <c r="G3555" i="24"/>
  <c r="Y4672" i="24" l="1"/>
  <c r="Z4672" i="24"/>
  <c r="M3555" i="24"/>
  <c r="M3556" i="24"/>
  <c r="H3556" i="24"/>
  <c r="G3556" i="24"/>
  <c r="Y4673" i="24" l="1"/>
  <c r="Z4673" i="24"/>
  <c r="M3557" i="24"/>
  <c r="G3557" i="24"/>
  <c r="H3557" i="24"/>
  <c r="Y4674" i="24" l="1"/>
  <c r="Z4674" i="24"/>
  <c r="M3558" i="24"/>
  <c r="G3558" i="24"/>
  <c r="H3558" i="24"/>
  <c r="Y4675" i="24" l="1"/>
  <c r="Z4675" i="24"/>
  <c r="G3559" i="24"/>
  <c r="M3559" i="24"/>
  <c r="H3559" i="24"/>
  <c r="Y4676" i="24" l="1"/>
  <c r="Z4676" i="24"/>
  <c r="M3560" i="24"/>
  <c r="G3560" i="24"/>
  <c r="H3560" i="24"/>
  <c r="Y4677" i="24" l="1"/>
  <c r="Z4677" i="24"/>
  <c r="H3561" i="24"/>
  <c r="M3561" i="24"/>
  <c r="G3561" i="24"/>
  <c r="Y4678" i="24" l="1"/>
  <c r="Z4678" i="24"/>
  <c r="G3562" i="24"/>
  <c r="H3562" i="24"/>
  <c r="M3562" i="24" l="1"/>
  <c r="Y4679" i="24"/>
  <c r="Z4679" i="24"/>
  <c r="H3563" i="24"/>
  <c r="M3563" i="24"/>
  <c r="G3563" i="24"/>
  <c r="Z4680" i="24" l="1"/>
  <c r="Y4680" i="24"/>
  <c r="H3564" i="24"/>
  <c r="M3564" i="24"/>
  <c r="G3564" i="24"/>
  <c r="Z4681" i="24" l="1"/>
  <c r="Y4681" i="24"/>
  <c r="G3565" i="24"/>
  <c r="M3565" i="24"/>
  <c r="H3565" i="24"/>
  <c r="Z4682" i="24" l="1"/>
  <c r="Y4682" i="24"/>
  <c r="M3566" i="24"/>
  <c r="H3566" i="24"/>
  <c r="G3566" i="24"/>
  <c r="Z4683" i="24" l="1"/>
  <c r="Y4683" i="24"/>
  <c r="M3567" i="24"/>
  <c r="G3567" i="24"/>
  <c r="H3567" i="24"/>
  <c r="Y4684" i="24" l="1"/>
  <c r="Z4684" i="24"/>
  <c r="G3568" i="24"/>
  <c r="M3568" i="24"/>
  <c r="H3568" i="24"/>
  <c r="Z4685" i="24" l="1"/>
  <c r="Y4685" i="24"/>
  <c r="M3569" i="24"/>
  <c r="G3569" i="24"/>
  <c r="H3569" i="24"/>
  <c r="Z4686" i="24" l="1"/>
  <c r="Y4686" i="24"/>
  <c r="H3570" i="24"/>
  <c r="G3570" i="24"/>
  <c r="Z4687" i="24" l="1"/>
  <c r="Y4687" i="24"/>
  <c r="M3570" i="24"/>
  <c r="H3571" i="24"/>
  <c r="G3571" i="24"/>
  <c r="M3571" i="24"/>
  <c r="Y4688" i="24" l="1"/>
  <c r="Z4688" i="24"/>
  <c r="H3572" i="24"/>
  <c r="G3572" i="24"/>
  <c r="M3572" i="24"/>
  <c r="Z4689" i="24" l="1"/>
  <c r="Y4689" i="24"/>
  <c r="G3573" i="24"/>
  <c r="M3573" i="24"/>
  <c r="H3573" i="24"/>
  <c r="Z4690" i="24" l="1"/>
  <c r="Y4690" i="24"/>
  <c r="G3574" i="24"/>
  <c r="M3574" i="24"/>
  <c r="H3574" i="24"/>
  <c r="Z4691" i="24" l="1"/>
  <c r="Y4691" i="24"/>
  <c r="M3575" i="24"/>
  <c r="H3575" i="24"/>
  <c r="G3575" i="24"/>
  <c r="Z4692" i="24" l="1"/>
  <c r="Y4692" i="24"/>
  <c r="G3576" i="24"/>
  <c r="M3576" i="24"/>
  <c r="H3576" i="24"/>
  <c r="Y4693" i="24" l="1"/>
  <c r="Z4693" i="24"/>
  <c r="G3577" i="24"/>
  <c r="H3577" i="24"/>
  <c r="M3577" i="24"/>
  <c r="Y4694" i="24" l="1"/>
  <c r="Z4694" i="24"/>
  <c r="G3578" i="24"/>
  <c r="M3578" i="24"/>
  <c r="H3578" i="24"/>
  <c r="Z4695" i="24" l="1"/>
  <c r="Y4695" i="24"/>
  <c r="M3579" i="24"/>
  <c r="H3579" i="24"/>
  <c r="G3579" i="24"/>
  <c r="Z4696" i="24" l="1"/>
  <c r="Y4696" i="24"/>
  <c r="M3580" i="24"/>
  <c r="H3580" i="24"/>
  <c r="G3580" i="24"/>
  <c r="Y4697" i="24" l="1"/>
  <c r="Z4697" i="24"/>
  <c r="M3581" i="24"/>
  <c r="G3581" i="24"/>
  <c r="H3581" i="24"/>
  <c r="Z4698" i="24" l="1"/>
  <c r="Y4698" i="24"/>
  <c r="H3582" i="24"/>
  <c r="M3582" i="24"/>
  <c r="G3582" i="24"/>
  <c r="Z4699" i="24" l="1"/>
  <c r="Y4699" i="24"/>
  <c r="G3583" i="24"/>
  <c r="H3583" i="24"/>
  <c r="Y4700" i="24" l="1"/>
  <c r="Z4700" i="24"/>
  <c r="M3583" i="24"/>
  <c r="M3584" i="24"/>
  <c r="G3584" i="24"/>
  <c r="H3584" i="24"/>
  <c r="Z4701" i="24" l="1"/>
  <c r="Y4701" i="24"/>
  <c r="M3585" i="24"/>
  <c r="H3585" i="24"/>
  <c r="G3585" i="24"/>
  <c r="Z4702" i="24" l="1"/>
  <c r="Y4702" i="24"/>
  <c r="M3586" i="24"/>
  <c r="H3586" i="24"/>
  <c r="G3586" i="24"/>
  <c r="Z4703" i="24" l="1"/>
  <c r="Y4703" i="24"/>
  <c r="H3587" i="24"/>
  <c r="G3587" i="24"/>
  <c r="Z4704" i="24" l="1"/>
  <c r="Y4704" i="24"/>
  <c r="M3587" i="24"/>
  <c r="M3588" i="24"/>
  <c r="G3588" i="24"/>
  <c r="H3588" i="24"/>
  <c r="Z4705" i="24" l="1"/>
  <c r="Y4705" i="24"/>
  <c r="G3589" i="24"/>
  <c r="M3589" i="24"/>
  <c r="H3589" i="24"/>
  <c r="Z4706" i="24" l="1"/>
  <c r="Y4706" i="24"/>
  <c r="M3590" i="24"/>
  <c r="H3590" i="24"/>
  <c r="G3590" i="24"/>
  <c r="Z4707" i="24" l="1"/>
  <c r="Y4707" i="24"/>
  <c r="G3591" i="24"/>
  <c r="H3591" i="24"/>
  <c r="Z4708" i="24" l="1"/>
  <c r="Y4708" i="24"/>
  <c r="M3591" i="24"/>
  <c r="M3592" i="24"/>
  <c r="H3592" i="24"/>
  <c r="G3592" i="24"/>
  <c r="Z4709" i="24" l="1"/>
  <c r="Y4709" i="24"/>
  <c r="H3593" i="24"/>
  <c r="M3593" i="24"/>
  <c r="G3593" i="24"/>
  <c r="Y4710" i="24" l="1"/>
  <c r="Z4710" i="24"/>
  <c r="H3594" i="24"/>
  <c r="G3594" i="24"/>
  <c r="Z4711" i="24" l="1"/>
  <c r="Y4711" i="24"/>
  <c r="M3594" i="24"/>
  <c r="G3595" i="24"/>
  <c r="H3595" i="24"/>
  <c r="Z4712" i="24" l="1"/>
  <c r="Y4712" i="24"/>
  <c r="M3595" i="24"/>
  <c r="M3596" i="24"/>
  <c r="H3596" i="24"/>
  <c r="G3596" i="24"/>
  <c r="Z4713" i="24" l="1"/>
  <c r="Y4713" i="24"/>
  <c r="H3597" i="24"/>
  <c r="M3597" i="24"/>
  <c r="G3597" i="24"/>
  <c r="Z4714" i="24" l="1"/>
  <c r="Y4714" i="24"/>
  <c r="M3598" i="24"/>
  <c r="H3598" i="24"/>
  <c r="G3598" i="24"/>
  <c r="Z4715" i="24" l="1"/>
  <c r="Y4715" i="24"/>
  <c r="G3599" i="24"/>
  <c r="H3599" i="24"/>
  <c r="Z4716" i="24" l="1"/>
  <c r="Y4716" i="24"/>
  <c r="M3599" i="24"/>
  <c r="G3600" i="24"/>
  <c r="M3600" i="24"/>
  <c r="H3600" i="24"/>
  <c r="Y4717" i="24" l="1"/>
  <c r="Z4717" i="24"/>
  <c r="G3601" i="24"/>
  <c r="M3601" i="24"/>
  <c r="H3601" i="24"/>
  <c r="Z4718" i="24" l="1"/>
  <c r="Y4718" i="24"/>
  <c r="M3602" i="24"/>
  <c r="H3602" i="24"/>
  <c r="G3602" i="24"/>
  <c r="Z4719" i="24" l="1"/>
  <c r="Y4719" i="24"/>
  <c r="G3603" i="24"/>
  <c r="H3603" i="24"/>
  <c r="Z4720" i="24" l="1"/>
  <c r="Y4720" i="24"/>
  <c r="M3603" i="24"/>
  <c r="M3604" i="24"/>
  <c r="G3604" i="24"/>
  <c r="H3604" i="24"/>
  <c r="Z4721" i="24" l="1"/>
  <c r="Y4721" i="24"/>
  <c r="M3605" i="24"/>
  <c r="G3605" i="24"/>
  <c r="H3605" i="24"/>
  <c r="Y4722" i="24" l="1"/>
  <c r="Z4722" i="24"/>
  <c r="H3606" i="24"/>
  <c r="M3606" i="24"/>
  <c r="G3606" i="24"/>
  <c r="Z4723" i="24" l="1"/>
  <c r="Y4723" i="24"/>
  <c r="H3607" i="24"/>
  <c r="G3607" i="24"/>
  <c r="Z4724" i="24" l="1"/>
  <c r="Y4724" i="24"/>
  <c r="M3607" i="24"/>
  <c r="M3608" i="24"/>
  <c r="G3608" i="24"/>
  <c r="H3608" i="24"/>
  <c r="Z4725" i="24" l="1"/>
  <c r="Y4725" i="24"/>
  <c r="M3609" i="24"/>
  <c r="G3609" i="24"/>
  <c r="H3609" i="24"/>
  <c r="Y4726" i="24" l="1"/>
  <c r="Z4726" i="24"/>
  <c r="M3610" i="24"/>
  <c r="H3610" i="24"/>
  <c r="G3610" i="24"/>
  <c r="Z4727" i="24" l="1"/>
  <c r="Y4727" i="24"/>
  <c r="H3611" i="24"/>
  <c r="G3611" i="24"/>
  <c r="Y4728" i="24" l="1"/>
  <c r="Z4728" i="24"/>
  <c r="M3611" i="24"/>
  <c r="M3612" i="24"/>
  <c r="H3612" i="24"/>
  <c r="G3612" i="24"/>
  <c r="Z4729" i="24" l="1"/>
  <c r="Y4729" i="24"/>
  <c r="M3613" i="24"/>
  <c r="H3613" i="24"/>
  <c r="G3613" i="24"/>
  <c r="Z4730" i="24" l="1"/>
  <c r="Y4730" i="24"/>
  <c r="H3614" i="24"/>
  <c r="G3614" i="24"/>
  <c r="Z4731" i="24" l="1"/>
  <c r="Y4731" i="24"/>
  <c r="M3614" i="24"/>
  <c r="H3615" i="24"/>
  <c r="M3615" i="24"/>
  <c r="G3615" i="24"/>
  <c r="Y4732" i="24" l="1"/>
  <c r="Z4732" i="24"/>
  <c r="M3616" i="24"/>
  <c r="H3616" i="24"/>
  <c r="G3616" i="24"/>
  <c r="Z4733" i="24" l="1"/>
  <c r="Y4733" i="24"/>
  <c r="H3617" i="24"/>
  <c r="M3617" i="24"/>
  <c r="G3617" i="24"/>
  <c r="Z4734" i="24" l="1"/>
  <c r="Y4734" i="24"/>
  <c r="M3618" i="24"/>
  <c r="G3618" i="24"/>
  <c r="H3618" i="24"/>
  <c r="Z4735" i="24" l="1"/>
  <c r="Y4735" i="24"/>
  <c r="H3619" i="24"/>
  <c r="G3619" i="24"/>
  <c r="Z4736" i="24" l="1"/>
  <c r="Y4736" i="24"/>
  <c r="M3619" i="24"/>
  <c r="H3620" i="24"/>
  <c r="M3620" i="24"/>
  <c r="G3620" i="24"/>
  <c r="Z4737" i="24" l="1"/>
  <c r="Y4737" i="24"/>
  <c r="M3621" i="24"/>
  <c r="G3621" i="24"/>
  <c r="H3621" i="24"/>
  <c r="Z4738" i="24" l="1"/>
  <c r="Y4738" i="24"/>
  <c r="G3622" i="24"/>
  <c r="H3622" i="24"/>
  <c r="Z4739" i="24" l="1"/>
  <c r="Y4739" i="24"/>
  <c r="M3622" i="24"/>
  <c r="H3623" i="24"/>
  <c r="M3623" i="24"/>
  <c r="G3623" i="24"/>
  <c r="Y4740" i="24" l="1"/>
  <c r="Z4740" i="24"/>
  <c r="H3624" i="24"/>
  <c r="M3624" i="24"/>
  <c r="G3624" i="24"/>
  <c r="Z4741" i="24" l="1"/>
  <c r="Y4741" i="24"/>
  <c r="M3625" i="24"/>
  <c r="G3625" i="24"/>
  <c r="H3625" i="24"/>
  <c r="Y4742" i="24" l="1"/>
  <c r="Z4742" i="24"/>
  <c r="H3626" i="24"/>
  <c r="M3626" i="24"/>
  <c r="G3626" i="24"/>
  <c r="Z4743" i="24" l="1"/>
  <c r="Y4743" i="24"/>
  <c r="G3627" i="24"/>
  <c r="M3627" i="24"/>
  <c r="H3627" i="24"/>
  <c r="Z4744" i="24" l="1"/>
  <c r="Y4744" i="24"/>
  <c r="M3628" i="24"/>
  <c r="H3628" i="24"/>
  <c r="G3628" i="24"/>
  <c r="Z4745" i="24" l="1"/>
  <c r="Y4745" i="24"/>
  <c r="G3629" i="24"/>
  <c r="M3629" i="24"/>
  <c r="H3629" i="24"/>
  <c r="Z4746" i="24" l="1"/>
  <c r="Y4746" i="24"/>
  <c r="G3630" i="24"/>
  <c r="H3630" i="24"/>
  <c r="Z4747" i="24" l="1"/>
  <c r="Y4747" i="24"/>
  <c r="M3630" i="24"/>
  <c r="G3631" i="24"/>
  <c r="H3631" i="24"/>
  <c r="Z4748" i="24" l="1"/>
  <c r="Y4748" i="24"/>
  <c r="M3631" i="24"/>
  <c r="M3632" i="24"/>
  <c r="H3632" i="24"/>
  <c r="G3632" i="24"/>
  <c r="Z4749" i="24" l="1"/>
  <c r="Y4749" i="24"/>
  <c r="M3633" i="24"/>
  <c r="G3633" i="24"/>
  <c r="H3633" i="24"/>
  <c r="Y4750" i="24" l="1"/>
  <c r="Z4750" i="24"/>
  <c r="G3634" i="24"/>
  <c r="M3634" i="24"/>
  <c r="H3634" i="24"/>
  <c r="Z4751" i="24" l="1"/>
  <c r="Y4751" i="24"/>
  <c r="H3635" i="24"/>
  <c r="G3635" i="24"/>
  <c r="Y4752" i="24" l="1"/>
  <c r="Z4752" i="24"/>
  <c r="M3635" i="24"/>
  <c r="M3636" i="24"/>
  <c r="G3636" i="24"/>
  <c r="H3636" i="24"/>
  <c r="Z4753" i="24" l="1"/>
  <c r="Y4753" i="24"/>
  <c r="G3637" i="24"/>
  <c r="H3637" i="24"/>
  <c r="M3637" i="24"/>
  <c r="Z4754" i="24" l="1"/>
  <c r="Y4754" i="24"/>
  <c r="H3638" i="24"/>
  <c r="G3638" i="24"/>
  <c r="Z4755" i="24" l="1"/>
  <c r="Y4755" i="24"/>
  <c r="M3638" i="24"/>
  <c r="G3639" i="24"/>
  <c r="H3639" i="24"/>
  <c r="M3639" i="24"/>
  <c r="Z4756" i="24" l="1"/>
  <c r="Y4756" i="24"/>
  <c r="M3640" i="24"/>
  <c r="G3640" i="24"/>
  <c r="H3640" i="24"/>
  <c r="Z4757" i="24" l="1"/>
  <c r="Y4757" i="24"/>
  <c r="M3641" i="24"/>
  <c r="G3641" i="24"/>
  <c r="H3641" i="24"/>
  <c r="Y4758" i="24" l="1"/>
  <c r="Z4758" i="24"/>
  <c r="H3642" i="24"/>
  <c r="M3642" i="24"/>
  <c r="G3642" i="24"/>
  <c r="Z4759" i="24" l="1"/>
  <c r="Y4759" i="24"/>
  <c r="G3643" i="24"/>
  <c r="H3643" i="24"/>
  <c r="Z4760" i="24" l="1"/>
  <c r="Y4760" i="24"/>
  <c r="M3643" i="24"/>
  <c r="G3644" i="24"/>
  <c r="M3644" i="24"/>
  <c r="H3644" i="24"/>
  <c r="Z4761" i="24" l="1"/>
  <c r="Y4761" i="24"/>
  <c r="M3645" i="24"/>
  <c r="G3645" i="24"/>
  <c r="H3645" i="24"/>
  <c r="Z4762" i="24" l="1"/>
  <c r="Y4762" i="24"/>
  <c r="M3646" i="24"/>
  <c r="G3646" i="24"/>
  <c r="H3646" i="24"/>
  <c r="Z4763" i="24" l="1"/>
  <c r="Y4763" i="24"/>
  <c r="G3647" i="24"/>
  <c r="H3647" i="24"/>
  <c r="Y4764" i="24" l="1"/>
  <c r="Z4764" i="24"/>
  <c r="M3647" i="24"/>
  <c r="M3648" i="24"/>
  <c r="G3648" i="24"/>
  <c r="H3648" i="24"/>
  <c r="Z4765" i="24" l="1"/>
  <c r="Y4765" i="24"/>
  <c r="H3649" i="24"/>
  <c r="M3649" i="24"/>
  <c r="G3649" i="24"/>
  <c r="Z4766" i="24" l="1"/>
  <c r="Y4766" i="24"/>
  <c r="H3650" i="24"/>
  <c r="G3650" i="24"/>
  <c r="Z4767" i="24" l="1"/>
  <c r="Y4767" i="24"/>
  <c r="M3650" i="24"/>
  <c r="G3651" i="24"/>
  <c r="H3651" i="24"/>
  <c r="Y4768" i="24" l="1"/>
  <c r="Z4768" i="24"/>
  <c r="M3651" i="24"/>
  <c r="M3652" i="24"/>
  <c r="H3652" i="24"/>
  <c r="G3652" i="24"/>
  <c r="Z4769" i="24" l="1"/>
  <c r="Y4769" i="24"/>
  <c r="G3653" i="24"/>
  <c r="M3653" i="24"/>
  <c r="H3653" i="24"/>
  <c r="Z4770" i="24" l="1"/>
  <c r="Y4770" i="24"/>
  <c r="H3654" i="24"/>
  <c r="M3654" i="24"/>
  <c r="G3654" i="24"/>
  <c r="Y4771" i="24" l="1"/>
  <c r="Z4771" i="24"/>
  <c r="H3655" i="24"/>
  <c r="G3655" i="24"/>
  <c r="Z4772" i="24" l="1"/>
  <c r="Y4772" i="24"/>
  <c r="M3655" i="24"/>
  <c r="M3656" i="24"/>
  <c r="G3656" i="24"/>
  <c r="H3656" i="24"/>
  <c r="Z4773" i="24" l="1"/>
  <c r="Y4773" i="24"/>
  <c r="M3657" i="24"/>
  <c r="G3657" i="24"/>
  <c r="H3657" i="24"/>
  <c r="Y4774" i="24" l="1"/>
  <c r="Z4774" i="24"/>
  <c r="G3658" i="24"/>
  <c r="H3658" i="24"/>
  <c r="Z4775" i="24" l="1"/>
  <c r="Y4775" i="24"/>
  <c r="M3658" i="24"/>
  <c r="M3659" i="24"/>
  <c r="G3659" i="24"/>
  <c r="H3659" i="24"/>
  <c r="Z4776" i="24" l="1"/>
  <c r="Y4776" i="24"/>
  <c r="M3660" i="24"/>
  <c r="G3660" i="24"/>
  <c r="H3660" i="24"/>
  <c r="Z4777" i="24" l="1"/>
  <c r="Y4777" i="24"/>
  <c r="M3661" i="24"/>
  <c r="H3661" i="24"/>
  <c r="G3661" i="24"/>
  <c r="Z4778" i="24" l="1"/>
  <c r="Y4778" i="24"/>
  <c r="G3662" i="24"/>
  <c r="H3662" i="24"/>
  <c r="Z4779" i="24" l="1"/>
  <c r="Y4779" i="24"/>
  <c r="M3662" i="24"/>
  <c r="M3663" i="24"/>
  <c r="H3663" i="24"/>
  <c r="G3663" i="24"/>
  <c r="Y4780" i="24" l="1"/>
  <c r="Z4780" i="24"/>
  <c r="M3664" i="24"/>
  <c r="G3664" i="24"/>
  <c r="H3664" i="24"/>
  <c r="Z4781" i="24" l="1"/>
  <c r="Y4781" i="24"/>
  <c r="M3665" i="24"/>
  <c r="G3665" i="24"/>
  <c r="H3665" i="24"/>
  <c r="Z4782" i="24" l="1"/>
  <c r="Y4782" i="24"/>
  <c r="H3666" i="24"/>
  <c r="M3666" i="24"/>
  <c r="G3666" i="24"/>
  <c r="Z4783" i="24" l="1"/>
  <c r="Y4783" i="24"/>
  <c r="M3667" i="24"/>
  <c r="H3667" i="24"/>
  <c r="G3667" i="24"/>
  <c r="Z4784" i="24" l="1"/>
  <c r="Y4784" i="24"/>
  <c r="M3668" i="24"/>
  <c r="H3668" i="24"/>
  <c r="G3668" i="24"/>
  <c r="Z4785" i="24" l="1"/>
  <c r="Y4785" i="24"/>
  <c r="M3669" i="24"/>
  <c r="H3669" i="24"/>
  <c r="G3669" i="24"/>
  <c r="Z4786" i="24" l="1"/>
  <c r="Y4786" i="24"/>
  <c r="G3670" i="24"/>
  <c r="H3670" i="24"/>
  <c r="Z4787" i="24" l="1"/>
  <c r="Y4787" i="24"/>
  <c r="M3670" i="24"/>
  <c r="H3671" i="24"/>
  <c r="M3671" i="24"/>
  <c r="G3671" i="24"/>
  <c r="Z4788" i="24" l="1"/>
  <c r="Y4788" i="24"/>
  <c r="M3672" i="24"/>
  <c r="G3672" i="24"/>
  <c r="H3672" i="24"/>
  <c r="Z4789" i="24" l="1"/>
  <c r="Y4789" i="24"/>
  <c r="M3673" i="24"/>
  <c r="G3673" i="24"/>
  <c r="H3673" i="24"/>
  <c r="Y4790" i="24" l="1"/>
  <c r="Z4790" i="24"/>
  <c r="G3674" i="24"/>
  <c r="M3674" i="24"/>
  <c r="H3674" i="24"/>
  <c r="Z4791" i="24" l="1"/>
  <c r="Y4791" i="24"/>
  <c r="H3675" i="24"/>
  <c r="G3675" i="24"/>
  <c r="Z4792" i="24" l="1"/>
  <c r="Y4792" i="24"/>
  <c r="M3675" i="24"/>
  <c r="G3676" i="24"/>
  <c r="M3676" i="24"/>
  <c r="H3676" i="24"/>
  <c r="Z4793" i="24" l="1"/>
  <c r="Y4793" i="24"/>
  <c r="G3677" i="24"/>
  <c r="M3677" i="24"/>
  <c r="H3677" i="24"/>
  <c r="Z4794" i="24" l="1"/>
  <c r="Y4794" i="24"/>
  <c r="H3678" i="24"/>
  <c r="G3678" i="24"/>
  <c r="Z4795" i="24" l="1"/>
  <c r="Y4795" i="24"/>
  <c r="M3678" i="24"/>
  <c r="M3679" i="24"/>
  <c r="G3679" i="24"/>
  <c r="H3679" i="24"/>
  <c r="Y4796" i="24" l="1"/>
  <c r="Z4796" i="24"/>
  <c r="M3680" i="24"/>
  <c r="G3680" i="24"/>
  <c r="H3680" i="24"/>
  <c r="Z4797" i="24" l="1"/>
  <c r="Y4797" i="24"/>
  <c r="M3681" i="24"/>
  <c r="G3681" i="24"/>
  <c r="H3681" i="24"/>
  <c r="Z4798" i="24" l="1"/>
  <c r="Y4798" i="24"/>
  <c r="G3682" i="24"/>
  <c r="H3682" i="24"/>
  <c r="Z4799" i="24" l="1"/>
  <c r="Y4799" i="24"/>
  <c r="M3682" i="24"/>
  <c r="V9" i="23"/>
  <c r="V10" i="23" s="1"/>
  <c r="V11" i="23"/>
  <c r="G3683" i="24"/>
  <c r="C50" i="23" s="1"/>
  <c r="C52" i="23" s="1"/>
  <c r="H3683" i="24"/>
  <c r="V12" i="23" l="1"/>
  <c r="B22" i="23" s="1"/>
  <c r="C36" i="23" s="1"/>
  <c r="C37" i="23" s="1"/>
  <c r="C38" i="23" s="1"/>
  <c r="Z4800" i="24"/>
  <c r="Y4800" i="24"/>
  <c r="M3683" i="24"/>
  <c r="H3684" i="24"/>
  <c r="G3684" i="24"/>
  <c r="Z4801" i="24" l="1"/>
  <c r="Y4801" i="24"/>
  <c r="M3684" i="24"/>
  <c r="M3685" i="24"/>
  <c r="G3685" i="24"/>
  <c r="H3685" i="24"/>
  <c r="Z4802" i="24" l="1"/>
  <c r="Y4802" i="24"/>
  <c r="H3686" i="24"/>
  <c r="G3686" i="24"/>
  <c r="Z4803" i="24" l="1"/>
  <c r="Y4803" i="24"/>
  <c r="M3686" i="24"/>
  <c r="G3687" i="24"/>
  <c r="H3687" i="24"/>
  <c r="Z4804" i="24" l="1"/>
  <c r="Y4804" i="24"/>
  <c r="M3687" i="24"/>
  <c r="M3688" i="24"/>
  <c r="G3688" i="24"/>
  <c r="H3688" i="24"/>
  <c r="Z4805" i="24" l="1"/>
  <c r="Y4805" i="24"/>
  <c r="G3689" i="24"/>
  <c r="H3689" i="24"/>
  <c r="M3689" i="24"/>
  <c r="Z4806" i="24" l="1"/>
  <c r="Y4806" i="24"/>
  <c r="H3690" i="24"/>
  <c r="G3690" i="24"/>
  <c r="Z4807" i="24" l="1"/>
  <c r="Y4807" i="24"/>
  <c r="M3690" i="24"/>
  <c r="G3691" i="24"/>
  <c r="M3691" i="24"/>
  <c r="H3691" i="24"/>
  <c r="Z4808" i="24" l="1"/>
  <c r="Y4808" i="24"/>
  <c r="M3692" i="24"/>
  <c r="G3692" i="24"/>
  <c r="H3692" i="24"/>
  <c r="Z4809" i="24" l="1"/>
  <c r="Y4809" i="24"/>
  <c r="G3693" i="24"/>
  <c r="M3693" i="24"/>
  <c r="H3693" i="24"/>
  <c r="Z4810" i="24" l="1"/>
  <c r="Y4810" i="24"/>
  <c r="M3694" i="24"/>
  <c r="H3694" i="24"/>
  <c r="G3694" i="24"/>
  <c r="Z4811" i="24" l="1"/>
  <c r="Y4811" i="24"/>
  <c r="H3695" i="24"/>
  <c r="G3695" i="24"/>
  <c r="Y4812" i="24" l="1"/>
  <c r="Z4812" i="24"/>
  <c r="M3695" i="24"/>
  <c r="M3696" i="24"/>
  <c r="G3696" i="24"/>
  <c r="H3696" i="24"/>
  <c r="Z4813" i="24" l="1"/>
  <c r="Y4813" i="24"/>
  <c r="M3697" i="24"/>
  <c r="H3697" i="24"/>
  <c r="G3697" i="24"/>
  <c r="Z4814" i="24" l="1"/>
  <c r="Y4814" i="24"/>
  <c r="H3698" i="24"/>
  <c r="M3698" i="24"/>
  <c r="G3698" i="24"/>
  <c r="Z4815" i="24" l="1"/>
  <c r="Y4815" i="24"/>
  <c r="H3699" i="24"/>
  <c r="G3699" i="24"/>
  <c r="Z4816" i="24" l="1"/>
  <c r="Y4816" i="24"/>
  <c r="M3699" i="24"/>
  <c r="H3700" i="24"/>
  <c r="M3700" i="24"/>
  <c r="G3700" i="24"/>
  <c r="Z4817" i="24" l="1"/>
  <c r="Y4817" i="24"/>
  <c r="M3701" i="24"/>
  <c r="G3701" i="24"/>
  <c r="H3701" i="24"/>
  <c r="Z4818" i="24" l="1"/>
  <c r="Y4818" i="24"/>
  <c r="G3702" i="24"/>
  <c r="H3702" i="24"/>
  <c r="Z4819" i="24" l="1"/>
  <c r="Y4819" i="24"/>
  <c r="M3702" i="24"/>
  <c r="G3703" i="24"/>
  <c r="H3703" i="24"/>
  <c r="M3703" i="24"/>
  <c r="Z4820" i="24" l="1"/>
  <c r="Y4820" i="24"/>
  <c r="G3704" i="24"/>
  <c r="M3704" i="24"/>
  <c r="H3704" i="24"/>
  <c r="Z4821" i="24" l="1"/>
  <c r="Y4821" i="24"/>
  <c r="M3705" i="24"/>
  <c r="G3705" i="24"/>
  <c r="H3705" i="24"/>
  <c r="Y4822" i="24" l="1"/>
  <c r="Z4822" i="24"/>
  <c r="H3706" i="24"/>
  <c r="G3706" i="24"/>
  <c r="Z4823" i="24" l="1"/>
  <c r="Y4823" i="24"/>
  <c r="M3706" i="24"/>
  <c r="G3707" i="24"/>
  <c r="H3707" i="24"/>
  <c r="Z4824" i="24" l="1"/>
  <c r="Y4824" i="24"/>
  <c r="M3707" i="24"/>
  <c r="M3708" i="24"/>
  <c r="H3708" i="24"/>
  <c r="G3708" i="24"/>
  <c r="Z4825" i="24" l="1"/>
  <c r="Y4825" i="24"/>
  <c r="G3709" i="24"/>
  <c r="H3709" i="24"/>
  <c r="Z4826" i="24" l="1"/>
  <c r="Y4826" i="24"/>
  <c r="M3709" i="24"/>
  <c r="M3710" i="24"/>
  <c r="G3710" i="24"/>
  <c r="H3710" i="24"/>
  <c r="Z4827" i="24" l="1"/>
  <c r="Y4827" i="24"/>
  <c r="H3711" i="24"/>
  <c r="G3711" i="24"/>
  <c r="Y4828" i="24" l="1"/>
  <c r="Z4828" i="24"/>
  <c r="M3711" i="24"/>
  <c r="M3712" i="24"/>
  <c r="G3712" i="24"/>
  <c r="H3712" i="24"/>
  <c r="Z4829" i="24" l="1"/>
  <c r="Y4829" i="24"/>
  <c r="M3713" i="24"/>
  <c r="H3713" i="24"/>
  <c r="G3713" i="24"/>
  <c r="Z4830" i="24" l="1"/>
  <c r="Y4830" i="24"/>
  <c r="M3714" i="24"/>
  <c r="H3714" i="24"/>
  <c r="G3714" i="24"/>
  <c r="Z4831" i="24" l="1"/>
  <c r="Y4831" i="24"/>
  <c r="M3715" i="24"/>
  <c r="H3715" i="24"/>
  <c r="G3715" i="24"/>
  <c r="Z4832" i="24" l="1"/>
  <c r="Y4832" i="24"/>
  <c r="M3716" i="24"/>
  <c r="G3716" i="24"/>
  <c r="H3716" i="24"/>
  <c r="Z4833" i="24" l="1"/>
  <c r="Y4833" i="24"/>
  <c r="M3717" i="24"/>
  <c r="G3717" i="24"/>
  <c r="H3717" i="24"/>
  <c r="Z4834" i="24" l="1"/>
  <c r="Y4834" i="24"/>
  <c r="H3718" i="24"/>
  <c r="G3718" i="24"/>
  <c r="Z4835" i="24" l="1"/>
  <c r="Y4835" i="24"/>
  <c r="M3718" i="24"/>
  <c r="G3719" i="24"/>
  <c r="H3719" i="24"/>
  <c r="M3719" i="24"/>
  <c r="Z4836" i="24" l="1"/>
  <c r="Y4836" i="24"/>
  <c r="M3720" i="24"/>
  <c r="G3720" i="24"/>
  <c r="H3720" i="24"/>
  <c r="Z4837" i="24" l="1"/>
  <c r="Y4837" i="24"/>
  <c r="M3721" i="24"/>
  <c r="H3721" i="24"/>
  <c r="G3721" i="24"/>
  <c r="Y4838" i="24" l="1"/>
  <c r="Z4838" i="24"/>
  <c r="M3722" i="24"/>
  <c r="H3722" i="24"/>
  <c r="G3722" i="24"/>
  <c r="Z4839" i="24" l="1"/>
  <c r="Y4839" i="24"/>
  <c r="G3723" i="24"/>
  <c r="H3723" i="24"/>
  <c r="Z4840" i="24" l="1"/>
  <c r="Y4840" i="24"/>
  <c r="M3723" i="24"/>
  <c r="M3724" i="24"/>
  <c r="G3724" i="24"/>
  <c r="H3724" i="24"/>
  <c r="Z4841" i="24" l="1"/>
  <c r="Y4841" i="24"/>
  <c r="M3725" i="24"/>
  <c r="H3725" i="24"/>
  <c r="G3725" i="24"/>
  <c r="Z4842" i="24" l="1"/>
  <c r="Y4842" i="24"/>
  <c r="H3726" i="24"/>
  <c r="M3726" i="24"/>
  <c r="G3726" i="24"/>
  <c r="Z4843" i="24" l="1"/>
  <c r="Y4843" i="24"/>
  <c r="G3727" i="24"/>
  <c r="M3727" i="24"/>
  <c r="H3727" i="24"/>
  <c r="Y4844" i="24" l="1"/>
  <c r="Z4844" i="24"/>
  <c r="G3728" i="24"/>
  <c r="M3728" i="24"/>
  <c r="H3728" i="24"/>
  <c r="Z4845" i="24" l="1"/>
  <c r="Y4845" i="24"/>
  <c r="M3729" i="24"/>
  <c r="H3729" i="24"/>
  <c r="G3729" i="24"/>
  <c r="Z4846" i="24" l="1"/>
  <c r="Y4846" i="24"/>
  <c r="M3730" i="24"/>
  <c r="H3730" i="24"/>
  <c r="G3730" i="24"/>
  <c r="Z4847" i="24" l="1"/>
  <c r="Y4847" i="24"/>
  <c r="G3731" i="24"/>
  <c r="H3731" i="24"/>
  <c r="Z4848" i="24" l="1"/>
  <c r="Y4848" i="24"/>
  <c r="M3731" i="24"/>
  <c r="M3732" i="24"/>
  <c r="H3732" i="24"/>
  <c r="G3732" i="24"/>
  <c r="Z4849" i="24" l="1"/>
  <c r="Y4849" i="24"/>
  <c r="G3733" i="24"/>
  <c r="H3733" i="24"/>
  <c r="M3733" i="24"/>
  <c r="Z4850" i="24" l="1"/>
  <c r="Y4850" i="24"/>
  <c r="H3734" i="24"/>
  <c r="G3734" i="24"/>
  <c r="Z4851" i="24" l="1"/>
  <c r="Y4851" i="24"/>
  <c r="M3734" i="24"/>
  <c r="M3735" i="24"/>
  <c r="H3735" i="24"/>
  <c r="G3735" i="24"/>
  <c r="Z4852" i="24" l="1"/>
  <c r="Y4852" i="24"/>
  <c r="M3736" i="24"/>
  <c r="G3736" i="24"/>
  <c r="H3736" i="24"/>
  <c r="Z4853" i="24" l="1"/>
  <c r="Y4853" i="24"/>
  <c r="G3737" i="24"/>
  <c r="M3737" i="24"/>
  <c r="H3737" i="24"/>
  <c r="Z4854" i="24" l="1"/>
  <c r="Y4854" i="24"/>
  <c r="M3738" i="24"/>
  <c r="G3738" i="24"/>
  <c r="H3738" i="24"/>
  <c r="Z4855" i="24" l="1"/>
  <c r="Y4855" i="24"/>
  <c r="H3739" i="24"/>
  <c r="M3739" i="24"/>
  <c r="G3739" i="24"/>
  <c r="Z4856" i="24" l="1"/>
  <c r="Y4856" i="24"/>
  <c r="M3740" i="24"/>
  <c r="G3740" i="24"/>
  <c r="H3740" i="24"/>
  <c r="Z4857" i="24" l="1"/>
  <c r="Y4857" i="24"/>
  <c r="M3741" i="24"/>
  <c r="G3741" i="24"/>
  <c r="H3741" i="24"/>
  <c r="Z4858" i="24" l="1"/>
  <c r="Y4858" i="24"/>
  <c r="M3742" i="24"/>
  <c r="H3742" i="24"/>
  <c r="G3742" i="24"/>
  <c r="Z4859" i="24" l="1"/>
  <c r="Y4859" i="24"/>
  <c r="G3743" i="24"/>
  <c r="M3743" i="24"/>
  <c r="H3743" i="24"/>
  <c r="Y4860" i="24" l="1"/>
  <c r="Z4860" i="24"/>
  <c r="M3744" i="24"/>
  <c r="H3744" i="24"/>
  <c r="G3744" i="24"/>
  <c r="Z4861" i="24" l="1"/>
  <c r="Y4861" i="24"/>
  <c r="M3745" i="24"/>
  <c r="G3745" i="24"/>
  <c r="H3745" i="24"/>
  <c r="Z4862" i="24" l="1"/>
  <c r="Y4862" i="24"/>
  <c r="H3746" i="24"/>
  <c r="M3746" i="24"/>
  <c r="G3746" i="24"/>
  <c r="Z4863" i="24" l="1"/>
  <c r="Y4863" i="24"/>
  <c r="M3747" i="24"/>
  <c r="G3747" i="24"/>
  <c r="H3747" i="24"/>
  <c r="Z4864" i="24" l="1"/>
  <c r="Y4864" i="24"/>
  <c r="M3748" i="24"/>
  <c r="H3748" i="24"/>
  <c r="G3748" i="24"/>
  <c r="Z4865" i="24" l="1"/>
  <c r="Y4865" i="24"/>
  <c r="M3749" i="24"/>
  <c r="G3749" i="24"/>
  <c r="H3749" i="24"/>
  <c r="Z4866" i="24" l="1"/>
  <c r="Y4866" i="24"/>
  <c r="H3750" i="24"/>
  <c r="M3750" i="24"/>
  <c r="G3750" i="24"/>
  <c r="Z4867" i="24" l="1"/>
  <c r="Y4867" i="24"/>
  <c r="M3751" i="24"/>
  <c r="G3751" i="24"/>
  <c r="H3751" i="24"/>
  <c r="Z4868" i="24" l="1"/>
  <c r="Y4868" i="24"/>
  <c r="M3752" i="24"/>
  <c r="G3752" i="24"/>
  <c r="H3752" i="24"/>
  <c r="Z4869" i="24" l="1"/>
  <c r="Y4869" i="24"/>
  <c r="M3753" i="24"/>
  <c r="G3753" i="24"/>
  <c r="H3753" i="24"/>
  <c r="Y4870" i="24" l="1"/>
  <c r="Z4870" i="24"/>
  <c r="M3754" i="24"/>
  <c r="H3754" i="24"/>
  <c r="G3754" i="24"/>
  <c r="Z4871" i="24" l="1"/>
  <c r="Y4871" i="24"/>
  <c r="G3755" i="24"/>
  <c r="M3755" i="24"/>
  <c r="H3755" i="24"/>
  <c r="Z4872" i="24" l="1"/>
  <c r="Y4872" i="24"/>
  <c r="G3756" i="24"/>
  <c r="M3756" i="24"/>
  <c r="H3756" i="24"/>
  <c r="Z4873" i="24" l="1"/>
  <c r="Y4873" i="24"/>
  <c r="G3757" i="24"/>
  <c r="H3757" i="24"/>
  <c r="Z4874" i="24" l="1"/>
  <c r="Y4874" i="24"/>
  <c r="M3757" i="24"/>
  <c r="G3758" i="24"/>
  <c r="M3758" i="24"/>
  <c r="H3758" i="24"/>
  <c r="Z4875" i="24" l="1"/>
  <c r="Y4875" i="24"/>
  <c r="M3759" i="24"/>
  <c r="G3759" i="24"/>
  <c r="H3759" i="24"/>
  <c r="Y4876" i="24" l="1"/>
  <c r="Z4876" i="24"/>
  <c r="M3760" i="24"/>
  <c r="G3760" i="24"/>
  <c r="H3760" i="24"/>
  <c r="Z4877" i="24" l="1"/>
  <c r="Y4877" i="24"/>
  <c r="M3761" i="24"/>
  <c r="G3761" i="24"/>
  <c r="H3761" i="24"/>
  <c r="Z4878" i="24" l="1"/>
  <c r="Y4878" i="24"/>
  <c r="M3762" i="24"/>
  <c r="H3762" i="24"/>
  <c r="G3762" i="24"/>
  <c r="Z4879" i="24" l="1"/>
  <c r="Y4879" i="24"/>
  <c r="M3763" i="24"/>
  <c r="H3763" i="24"/>
  <c r="G3763" i="24"/>
  <c r="Z4880" i="24" l="1"/>
  <c r="Y4880" i="24"/>
  <c r="H3764" i="24"/>
  <c r="M3764" i="24"/>
  <c r="G3764" i="24"/>
  <c r="Z4881" i="24" l="1"/>
  <c r="Y4881" i="24"/>
  <c r="H3765" i="24"/>
  <c r="M3765" i="24"/>
  <c r="G3765" i="24"/>
  <c r="Z4882" i="24" l="1"/>
  <c r="Y4882" i="24"/>
  <c r="M3766" i="24"/>
  <c r="H3766" i="24"/>
  <c r="G3766" i="24"/>
  <c r="Z4883" i="24" l="1"/>
  <c r="Y4883" i="24"/>
  <c r="M3767" i="24"/>
  <c r="G3767" i="24"/>
  <c r="H3767" i="24"/>
  <c r="Z4884" i="24" l="1"/>
  <c r="Y4884" i="24"/>
  <c r="M3768" i="24"/>
  <c r="G3768" i="24"/>
  <c r="H3768" i="24"/>
  <c r="Z4885" i="24" l="1"/>
  <c r="Y4885" i="24"/>
  <c r="M3769" i="24"/>
  <c r="G3769" i="24"/>
  <c r="H3769" i="24"/>
  <c r="Y4886" i="24" l="1"/>
  <c r="Z4886" i="24"/>
  <c r="M3770" i="24"/>
  <c r="H3770" i="24"/>
  <c r="G3770" i="24"/>
  <c r="Z4887" i="24" l="1"/>
  <c r="Y4887" i="24"/>
  <c r="M3771" i="24"/>
  <c r="H3771" i="24"/>
  <c r="G3771" i="24"/>
  <c r="Z4888" i="24" l="1"/>
  <c r="Y4888" i="24"/>
  <c r="M3772" i="24"/>
  <c r="G3772" i="24"/>
  <c r="H3772" i="24"/>
  <c r="Z4889" i="24" l="1"/>
  <c r="Y4889" i="24"/>
  <c r="M3773" i="24"/>
  <c r="G3773" i="24"/>
  <c r="H3773" i="24"/>
  <c r="Z4890" i="24" l="1"/>
  <c r="Y4890" i="24"/>
  <c r="M3774" i="24"/>
  <c r="H3774" i="24"/>
  <c r="G3774" i="24"/>
  <c r="Z4891" i="24" l="1"/>
  <c r="Y4891" i="24"/>
  <c r="M3775" i="24"/>
  <c r="H3775" i="24"/>
  <c r="G3775" i="24"/>
  <c r="Y4892" i="24" l="1"/>
  <c r="Z4892" i="24"/>
  <c r="G3776" i="24"/>
  <c r="M3776" i="24"/>
  <c r="H3776" i="24"/>
  <c r="Z4893" i="24" l="1"/>
  <c r="Y4893" i="24"/>
  <c r="H3777" i="24"/>
  <c r="M3777" i="24"/>
  <c r="G3777" i="24"/>
  <c r="Z4894" i="24" l="1"/>
  <c r="Y4894" i="24"/>
  <c r="M3778" i="24"/>
  <c r="G3778" i="24"/>
  <c r="H3778" i="24"/>
  <c r="Z4895" i="24" l="1"/>
  <c r="Y4895" i="24"/>
  <c r="M3779" i="24"/>
  <c r="H3779" i="24"/>
  <c r="G3779" i="24"/>
  <c r="Z4896" i="24" l="1"/>
  <c r="Y4896" i="24"/>
  <c r="H3780" i="24"/>
  <c r="G3780" i="24"/>
  <c r="M3780" i="24"/>
  <c r="Z4897" i="24" l="1"/>
  <c r="Y4897" i="24"/>
  <c r="M3781" i="24"/>
  <c r="G3781" i="24"/>
  <c r="H3781" i="24"/>
  <c r="Z4898" i="24" l="1"/>
  <c r="Y4898" i="24"/>
  <c r="M3782" i="24"/>
  <c r="H3782" i="24"/>
  <c r="G3782" i="24"/>
  <c r="Z4899" i="24" l="1"/>
  <c r="Y4899" i="24"/>
  <c r="M3783" i="24"/>
  <c r="G3783" i="24"/>
  <c r="H3783" i="24"/>
  <c r="Z4900" i="24" l="1"/>
  <c r="Y4900" i="24"/>
  <c r="M3784" i="24"/>
  <c r="G3784" i="24"/>
  <c r="H3784" i="24"/>
  <c r="Z4901" i="24" l="1"/>
  <c r="Y4901" i="24"/>
  <c r="H3785" i="24"/>
  <c r="M3785" i="24"/>
  <c r="G3785" i="24"/>
  <c r="Y4902" i="24" l="1"/>
  <c r="Z4902" i="24"/>
  <c r="M3786" i="24"/>
  <c r="H3786" i="24"/>
  <c r="G3786" i="24"/>
  <c r="Z4903" i="24" l="1"/>
  <c r="Y4903" i="24"/>
  <c r="M3787" i="24"/>
  <c r="G3787" i="24"/>
  <c r="H3787" i="24"/>
  <c r="Z4904" i="24" l="1"/>
  <c r="Y4904" i="24"/>
  <c r="H3788" i="24"/>
  <c r="G3788" i="24"/>
  <c r="M3788" i="24" l="1"/>
  <c r="Z4905" i="24"/>
  <c r="Y4905" i="24"/>
  <c r="M3789" i="24"/>
  <c r="G3789" i="24"/>
  <c r="H3789" i="24"/>
  <c r="Z4906" i="24" l="1"/>
  <c r="Y4906" i="24"/>
  <c r="H3790" i="24"/>
  <c r="M3790" i="24"/>
  <c r="G3790" i="24"/>
  <c r="Z4907" i="24" l="1"/>
  <c r="Y4907" i="24"/>
  <c r="M3791" i="24"/>
  <c r="H3791" i="24"/>
  <c r="G3791" i="24"/>
  <c r="Y4908" i="24" l="1"/>
  <c r="Z4908" i="24"/>
  <c r="M3792" i="24"/>
  <c r="G3792" i="24"/>
  <c r="H3792" i="24"/>
  <c r="Z4909" i="24" l="1"/>
  <c r="Y4909" i="24"/>
  <c r="M3793" i="24"/>
  <c r="H3793" i="24"/>
  <c r="G3793" i="24"/>
  <c r="Z4910" i="24" l="1"/>
  <c r="Y4910" i="24"/>
  <c r="M3794" i="24"/>
  <c r="G3794" i="24"/>
  <c r="H3794" i="24"/>
  <c r="Z4911" i="24" l="1"/>
  <c r="Y4911" i="24"/>
  <c r="H3795" i="24"/>
  <c r="M3795" i="24"/>
  <c r="G3795" i="24"/>
  <c r="Z4912" i="24" l="1"/>
  <c r="Y4912" i="24"/>
  <c r="G3796" i="24"/>
  <c r="M3796" i="24"/>
  <c r="H3796" i="24"/>
  <c r="Z4913" i="24" l="1"/>
  <c r="Y4913" i="24"/>
  <c r="G3797" i="24"/>
  <c r="M3797" i="24"/>
  <c r="H3797" i="24"/>
  <c r="Z4914" i="24" l="1"/>
  <c r="Y4914" i="24"/>
  <c r="H3798" i="24"/>
  <c r="M3798" i="24"/>
  <c r="G3798" i="24"/>
  <c r="Z4915" i="24" l="1"/>
  <c r="Y4915" i="24"/>
  <c r="M3799" i="24"/>
  <c r="G3799" i="24"/>
  <c r="H3799" i="24"/>
  <c r="Z4916" i="24" l="1"/>
  <c r="Y4916" i="24"/>
  <c r="H3800" i="24"/>
  <c r="M3800" i="24"/>
  <c r="G3800" i="24"/>
  <c r="Z4917" i="24" l="1"/>
  <c r="Y4917" i="24"/>
  <c r="G3801" i="24"/>
  <c r="M3801" i="24"/>
  <c r="H3801" i="24"/>
  <c r="Y4918" i="24" l="1"/>
  <c r="Z4918" i="24"/>
  <c r="M3802" i="24"/>
  <c r="G3802" i="24"/>
  <c r="H3802" i="24"/>
  <c r="Z4919" i="24" l="1"/>
  <c r="Y4919" i="24"/>
  <c r="M3803" i="24"/>
  <c r="G3803" i="24"/>
  <c r="H3803" i="24"/>
  <c r="Z4920" i="24" l="1"/>
  <c r="Y4920" i="24"/>
  <c r="G3804" i="24"/>
  <c r="M3804" i="24"/>
  <c r="H3804" i="24"/>
  <c r="Z4921" i="24" l="1"/>
  <c r="Y4921" i="24"/>
  <c r="H3805" i="24"/>
  <c r="M3805" i="24"/>
  <c r="G3805" i="24"/>
  <c r="Z4922" i="24" l="1"/>
  <c r="Y4922" i="24"/>
  <c r="M3806" i="24"/>
  <c r="H3806" i="24"/>
  <c r="G3806" i="24"/>
  <c r="Z4923" i="24" l="1"/>
  <c r="C131" i="25" s="1"/>
  <c r="C132" i="25" s="1"/>
  <c r="C130" i="25" s="1"/>
  <c r="C20" i="25" s="1"/>
  <c r="Y4923" i="24"/>
  <c r="M3807" i="24"/>
  <c r="G3807" i="24"/>
  <c r="H3807" i="24"/>
  <c r="C21" i="25" l="1"/>
  <c r="C26" i="25" s="1"/>
  <c r="C34" i="25"/>
  <c r="Y4924" i="24"/>
  <c r="Z4924" i="24"/>
  <c r="M3808" i="24"/>
  <c r="H3808" i="24"/>
  <c r="G3808" i="24"/>
  <c r="C27" i="25" l="1"/>
  <c r="C158" i="25" s="1"/>
  <c r="C159" i="25"/>
  <c r="Z4925" i="24"/>
  <c r="Y4925" i="24"/>
  <c r="M3809" i="24"/>
  <c r="G3809" i="24"/>
  <c r="H3809" i="24"/>
  <c r="C160" i="25" l="1"/>
  <c r="Z4926" i="24"/>
  <c r="Y4926" i="24"/>
  <c r="M3810" i="24"/>
  <c r="H3810" i="24"/>
  <c r="G3810" i="24"/>
  <c r="Z4927" i="24" l="1"/>
  <c r="Y4927" i="24"/>
  <c r="M3811" i="24"/>
  <c r="G3811" i="24"/>
  <c r="H3811" i="24"/>
  <c r="Z4928" i="24" l="1"/>
  <c r="Y4928" i="24"/>
  <c r="M3812" i="24"/>
  <c r="H3812" i="24"/>
  <c r="G3812" i="24"/>
  <c r="Z4929" i="24" l="1"/>
  <c r="Y4929" i="24"/>
  <c r="M3813" i="24"/>
  <c r="G3813" i="24"/>
  <c r="H3813" i="24"/>
  <c r="Z4930" i="24" l="1"/>
  <c r="Y4930" i="24"/>
  <c r="M3814" i="24"/>
  <c r="H3814" i="24"/>
  <c r="G3814" i="24"/>
  <c r="Z4931" i="24" l="1"/>
  <c r="Y4931" i="24"/>
  <c r="M3815" i="24"/>
  <c r="G3815" i="24"/>
  <c r="H3815" i="24"/>
  <c r="Z4932" i="24" l="1"/>
  <c r="Y4932" i="24"/>
  <c r="M3816" i="24"/>
  <c r="H3816" i="24"/>
  <c r="G3816" i="24"/>
  <c r="Z4933" i="24" l="1"/>
  <c r="Y4933" i="24"/>
  <c r="M3817" i="24"/>
  <c r="H3817" i="24"/>
  <c r="G3817" i="24"/>
  <c r="Y4934" i="24" l="1"/>
  <c r="Z4934" i="24"/>
  <c r="G3818" i="24"/>
  <c r="M3818" i="24"/>
  <c r="H3818" i="24"/>
  <c r="Z4935" i="24" l="1"/>
  <c r="Y4935" i="24"/>
  <c r="G3819" i="24"/>
  <c r="M3819" i="24"/>
  <c r="H3819" i="24"/>
  <c r="Z4936" i="24" l="1"/>
  <c r="Y4936" i="24"/>
  <c r="M3820" i="24"/>
  <c r="H3820" i="24"/>
  <c r="G3820" i="24"/>
  <c r="Z4937" i="24" l="1"/>
  <c r="Y4937" i="24"/>
  <c r="G3821" i="24"/>
  <c r="M3821" i="24"/>
  <c r="H3821" i="24"/>
  <c r="Z4938" i="24" l="1"/>
  <c r="Y4938" i="24"/>
  <c r="G3822" i="24"/>
  <c r="M3822" i="24"/>
  <c r="H3822" i="24"/>
  <c r="Z4939" i="24" l="1"/>
  <c r="Y4939" i="24"/>
  <c r="M3823" i="24"/>
  <c r="G3823" i="24"/>
  <c r="H3823" i="24"/>
  <c r="Y4940" i="24" l="1"/>
  <c r="Z4940" i="24"/>
  <c r="M3824" i="24"/>
  <c r="G3824" i="24"/>
  <c r="H3824" i="24"/>
  <c r="Z4941" i="24" l="1"/>
  <c r="Y4941" i="24"/>
  <c r="M3825" i="24"/>
  <c r="G3825" i="24"/>
  <c r="H3825" i="24"/>
  <c r="Z4942" i="24" l="1"/>
  <c r="Y4942" i="24"/>
  <c r="M3826" i="24"/>
  <c r="H3826" i="24"/>
  <c r="G3826" i="24"/>
  <c r="Z4943" i="24" l="1"/>
  <c r="Y4943" i="24"/>
  <c r="H3827" i="24"/>
  <c r="M3827" i="24"/>
  <c r="G3827" i="24"/>
  <c r="Z4944" i="24" l="1"/>
  <c r="Y4944" i="24"/>
  <c r="M3828" i="24"/>
  <c r="H3828" i="24"/>
  <c r="G3828" i="24"/>
  <c r="Z4945" i="24" l="1"/>
  <c r="Y4945" i="24"/>
  <c r="M3829" i="24"/>
  <c r="G3829" i="24"/>
  <c r="H3829" i="24"/>
  <c r="Z4946" i="24" l="1"/>
  <c r="Y4946" i="24"/>
  <c r="M3830" i="24"/>
  <c r="H3830" i="24"/>
  <c r="G3830" i="24"/>
  <c r="Z4947" i="24" l="1"/>
  <c r="Y4947" i="24"/>
  <c r="G3831" i="24"/>
  <c r="H3831" i="24"/>
  <c r="M3831" i="24" l="1"/>
  <c r="Z4948" i="24"/>
  <c r="Y4948" i="24"/>
  <c r="M3832" i="24"/>
  <c r="H3832" i="24"/>
  <c r="G3832" i="24"/>
  <c r="Z4949" i="24" l="1"/>
  <c r="Y4949" i="24"/>
  <c r="M3833" i="24"/>
  <c r="G3833" i="24"/>
  <c r="H3833" i="24"/>
  <c r="Y4950" i="24" l="1"/>
  <c r="Z4950" i="24"/>
  <c r="M3834" i="24"/>
  <c r="H3834" i="24"/>
  <c r="G3834" i="24"/>
  <c r="Z4951" i="24" l="1"/>
  <c r="Y4951" i="24"/>
  <c r="G3835" i="24"/>
  <c r="M3835" i="24"/>
  <c r="H3835" i="24"/>
  <c r="Z4952" i="24" l="1"/>
  <c r="Y4952" i="24"/>
  <c r="H3836" i="24"/>
  <c r="M3836" i="24"/>
  <c r="G3836" i="24"/>
  <c r="Z4953" i="24" l="1"/>
  <c r="Y4953" i="24"/>
  <c r="M3837" i="24"/>
  <c r="G3837" i="24"/>
  <c r="H3837" i="24"/>
  <c r="Z4954" i="24" l="1"/>
  <c r="Y4954" i="24"/>
  <c r="G3838" i="24"/>
  <c r="M3838" i="24"/>
  <c r="H3838" i="24"/>
  <c r="Z4955" i="24" l="1"/>
  <c r="Y4955" i="24"/>
  <c r="H3839" i="24"/>
  <c r="G3839" i="24"/>
  <c r="Y4956" i="24" l="1"/>
  <c r="Z4956" i="24"/>
  <c r="M3839" i="24"/>
  <c r="M3840" i="24"/>
  <c r="G3840" i="24"/>
  <c r="H3840" i="24"/>
  <c r="Z4957" i="24" l="1"/>
  <c r="Y4957" i="24"/>
  <c r="M3841" i="24"/>
  <c r="G3841" i="24"/>
  <c r="H3841" i="24"/>
  <c r="Z4958" i="24" l="1"/>
  <c r="Y4958" i="24"/>
  <c r="M3842" i="24"/>
  <c r="H3842" i="24"/>
  <c r="G3842" i="24"/>
  <c r="Z4959" i="24" l="1"/>
  <c r="Y4959" i="24"/>
  <c r="M3843" i="24"/>
  <c r="H3843" i="24"/>
  <c r="G3843" i="24"/>
  <c r="Z4960" i="24" l="1"/>
  <c r="Y4960" i="24"/>
  <c r="M3844" i="24"/>
  <c r="G3844" i="24"/>
  <c r="H3844" i="24"/>
  <c r="Z4961" i="24" l="1"/>
  <c r="Y4961" i="24"/>
  <c r="M3845" i="24"/>
  <c r="G3845" i="24"/>
  <c r="H3845" i="24"/>
  <c r="Z4962" i="24" l="1"/>
  <c r="Y4962" i="24"/>
  <c r="G3846" i="24"/>
  <c r="M3846" i="24"/>
  <c r="H3846" i="24"/>
  <c r="Z4963" i="24" l="1"/>
  <c r="Y4963" i="24"/>
  <c r="M3847" i="24"/>
  <c r="G3847" i="24"/>
  <c r="H3847" i="24"/>
  <c r="Z4964" i="24" l="1"/>
  <c r="Y4964" i="24"/>
  <c r="M3848" i="24"/>
  <c r="G3848" i="24"/>
  <c r="H3848" i="24"/>
  <c r="Z4965" i="24" l="1"/>
  <c r="Y4965" i="24"/>
  <c r="M3849" i="24"/>
  <c r="G3849" i="24"/>
  <c r="H3849" i="24"/>
  <c r="Y4966" i="24" l="1"/>
  <c r="Z4966" i="24"/>
  <c r="M3850" i="24"/>
  <c r="H3850" i="24"/>
  <c r="G3850" i="24"/>
  <c r="Z4967" i="24" l="1"/>
  <c r="Y4967" i="24"/>
  <c r="M3851" i="24"/>
  <c r="G3851" i="24"/>
  <c r="H3851" i="24"/>
  <c r="Z4968" i="24" l="1"/>
  <c r="Y4968" i="24"/>
  <c r="M3852" i="24"/>
  <c r="H3852" i="24"/>
  <c r="G3852" i="24"/>
  <c r="Z4969" i="24" l="1"/>
  <c r="Y4969" i="24"/>
  <c r="M3853" i="24"/>
  <c r="H3853" i="24"/>
  <c r="G3853" i="24"/>
  <c r="Z4970" i="24" l="1"/>
  <c r="Y4970" i="24"/>
  <c r="M3854" i="24"/>
  <c r="H3854" i="24"/>
  <c r="G3854" i="24"/>
  <c r="Z4971" i="24" l="1"/>
  <c r="Y4971" i="24"/>
  <c r="M3855" i="24"/>
  <c r="G3855" i="24"/>
  <c r="H3855" i="24"/>
  <c r="Y4972" i="24" l="1"/>
  <c r="Z4972" i="24"/>
  <c r="H3856" i="24"/>
  <c r="M3856" i="24"/>
  <c r="G3856" i="24"/>
  <c r="Z4973" i="24" l="1"/>
  <c r="Y4973" i="24"/>
  <c r="M3857" i="24"/>
  <c r="G3857" i="24"/>
  <c r="H3857" i="24"/>
  <c r="Z4974" i="24" l="1"/>
  <c r="Y4974" i="24"/>
  <c r="M3858" i="24"/>
  <c r="H3858" i="24"/>
  <c r="G3858" i="24"/>
  <c r="Z4975" i="24" l="1"/>
  <c r="Y4975" i="24"/>
  <c r="H3859" i="24"/>
  <c r="M3859" i="24"/>
  <c r="G3859" i="24"/>
  <c r="Z4976" i="24" l="1"/>
  <c r="Y4976" i="24"/>
  <c r="M3860" i="24"/>
  <c r="H3860" i="24"/>
  <c r="G3860" i="24"/>
  <c r="Z4977" i="24" l="1"/>
  <c r="Y4977" i="24"/>
  <c r="G3861" i="24"/>
  <c r="H3861" i="24"/>
  <c r="Z4978" i="24" l="1"/>
  <c r="Y4978" i="24"/>
  <c r="M3861" i="24"/>
  <c r="M3862" i="24"/>
  <c r="G3862" i="24"/>
  <c r="H3862" i="24"/>
  <c r="Z4979" i="24" l="1"/>
  <c r="Y4979" i="24"/>
  <c r="M3863" i="24"/>
  <c r="G3863" i="24"/>
  <c r="H3863" i="24"/>
  <c r="Z4980" i="24" l="1"/>
  <c r="Y4980" i="24"/>
  <c r="M3864" i="24"/>
  <c r="G3864" i="24"/>
  <c r="H3864" i="24"/>
  <c r="Z4981" i="24" l="1"/>
  <c r="Y4981" i="24"/>
  <c r="M3865" i="24"/>
  <c r="G3865" i="24"/>
  <c r="H3865" i="24"/>
  <c r="Y4982" i="24" l="1"/>
  <c r="Z4982" i="24"/>
  <c r="M3866" i="24"/>
  <c r="H3866" i="24"/>
  <c r="G3866" i="24"/>
  <c r="Z4983" i="24" l="1"/>
  <c r="Y4983" i="24"/>
  <c r="M3867" i="24"/>
  <c r="G3867" i="24"/>
  <c r="H3867" i="24"/>
  <c r="Z4984" i="24" l="1"/>
  <c r="Y4984" i="24"/>
  <c r="G3868" i="24"/>
  <c r="M3868" i="24"/>
  <c r="H3868" i="24"/>
  <c r="Z4985" i="24" l="1"/>
  <c r="Y4985" i="24"/>
  <c r="M3869" i="24"/>
  <c r="G3869" i="24"/>
  <c r="H3869" i="24"/>
  <c r="Z4986" i="24" l="1"/>
  <c r="Y4986" i="24"/>
  <c r="M3870" i="24"/>
  <c r="H3870" i="24"/>
  <c r="G3870" i="24"/>
  <c r="Z4987" i="24" l="1"/>
  <c r="Y4987" i="24"/>
  <c r="G3871" i="24"/>
  <c r="M3871" i="24"/>
  <c r="H3871" i="24"/>
  <c r="Y4988" i="24" l="1"/>
  <c r="Z4988" i="24"/>
  <c r="G3872" i="24"/>
  <c r="M3872" i="24"/>
  <c r="H3872" i="24"/>
  <c r="Z4989" i="24" l="1"/>
  <c r="Y4989" i="24"/>
  <c r="M3873" i="24"/>
  <c r="G3873" i="24"/>
  <c r="H3873" i="24"/>
  <c r="Z4990" i="24" l="1"/>
  <c r="Y4990" i="24"/>
  <c r="G3874" i="24"/>
  <c r="M3874" i="24"/>
  <c r="H3874" i="24"/>
  <c r="Z4991" i="24" l="1"/>
  <c r="Y4991" i="24"/>
  <c r="M3875" i="24"/>
  <c r="G3875" i="24"/>
  <c r="H3875" i="24"/>
  <c r="Z4992" i="24" l="1"/>
  <c r="Y4992" i="24"/>
  <c r="M3876" i="24"/>
  <c r="G3876" i="24"/>
  <c r="H3876" i="24"/>
  <c r="Z4993" i="24" l="1"/>
  <c r="Y4993" i="24"/>
  <c r="G3877" i="24"/>
  <c r="M3877" i="24"/>
  <c r="H3877" i="24"/>
  <c r="Z4994" i="24" l="1"/>
  <c r="Y4994" i="24"/>
  <c r="M3878" i="24"/>
  <c r="H3878" i="24"/>
  <c r="G3878" i="24"/>
  <c r="Z4995" i="24" l="1"/>
  <c r="Y4995" i="24"/>
  <c r="G3879" i="24"/>
  <c r="H3879" i="24"/>
  <c r="M3879" i="24"/>
  <c r="Z4996" i="24" l="1"/>
  <c r="Y4996" i="24"/>
  <c r="M3880" i="24"/>
  <c r="G3880" i="24"/>
  <c r="H3880" i="24"/>
  <c r="Z4997" i="24" l="1"/>
  <c r="Y4997" i="24"/>
  <c r="M3881" i="24"/>
  <c r="G3881" i="24"/>
  <c r="H3881" i="24"/>
  <c r="Y4998" i="24" l="1"/>
  <c r="Z4998" i="24"/>
  <c r="M3882" i="24"/>
  <c r="H3882" i="24"/>
  <c r="G3882" i="24"/>
  <c r="Z4999" i="24" l="1"/>
  <c r="Y4999" i="24"/>
  <c r="M3883" i="24"/>
  <c r="H3883" i="24"/>
  <c r="G3883" i="24"/>
  <c r="Z5000" i="24" l="1"/>
  <c r="Y5000" i="24"/>
  <c r="M3884" i="24"/>
  <c r="G3884" i="24"/>
  <c r="H3884" i="24"/>
  <c r="Z5001" i="24" l="1"/>
  <c r="Y5001" i="24"/>
  <c r="M3885" i="24"/>
  <c r="G3885" i="24"/>
  <c r="H3885" i="24"/>
  <c r="Z5002" i="24" l="1"/>
  <c r="Y5002" i="24"/>
  <c r="G3886" i="24"/>
  <c r="M3886" i="24"/>
  <c r="H3886" i="24"/>
  <c r="Z5003" i="24" l="1"/>
  <c r="Y5003" i="24"/>
  <c r="M3887" i="24"/>
  <c r="H3887" i="24"/>
  <c r="G3887" i="24"/>
  <c r="Y5004" i="24" l="1"/>
  <c r="Z5004" i="24"/>
  <c r="M3888" i="24"/>
  <c r="G3888" i="24"/>
  <c r="H3888" i="24"/>
  <c r="Z5005" i="24" l="1"/>
  <c r="Y5005" i="24"/>
  <c r="M3889" i="24"/>
  <c r="G3889" i="24"/>
  <c r="H3889" i="24"/>
  <c r="Z5006" i="24" l="1"/>
  <c r="Y5006" i="24"/>
  <c r="M3890" i="24"/>
  <c r="H3890" i="24"/>
  <c r="G3890" i="24"/>
  <c r="Z5007" i="24" l="1"/>
  <c r="Y5007" i="24"/>
  <c r="H3891" i="24"/>
  <c r="M3891" i="24"/>
  <c r="G3891" i="24"/>
  <c r="Z5008" i="24" l="1"/>
  <c r="Y5008" i="24"/>
  <c r="G3892" i="24"/>
  <c r="M3892" i="24"/>
  <c r="H3892" i="24"/>
  <c r="Z5009" i="24" l="1"/>
  <c r="Y5009" i="24"/>
  <c r="M3893" i="24"/>
  <c r="G3893" i="24"/>
  <c r="H3893" i="24"/>
  <c r="Z5010" i="24" l="1"/>
  <c r="Y5010" i="24"/>
  <c r="M3894" i="24"/>
  <c r="G3894" i="24"/>
  <c r="H3894" i="24"/>
  <c r="Z5011" i="24" l="1"/>
  <c r="Y5011" i="24"/>
  <c r="M3895" i="24"/>
  <c r="G3895" i="24"/>
  <c r="H3895" i="24"/>
  <c r="Z5012" i="24" l="1"/>
  <c r="Y5012" i="24"/>
  <c r="M3896" i="24"/>
  <c r="H3896" i="24"/>
  <c r="G3896" i="24"/>
  <c r="Z5013" i="24" l="1"/>
  <c r="Y5013" i="24"/>
  <c r="G3897" i="24"/>
  <c r="M3897" i="24"/>
  <c r="H3897" i="24"/>
  <c r="Y5014" i="24" l="1"/>
  <c r="Z5014" i="24"/>
  <c r="M3898" i="24"/>
  <c r="G3898" i="24"/>
  <c r="H3898" i="24"/>
  <c r="Z5015" i="24" l="1"/>
  <c r="Y5015" i="24"/>
  <c r="M3899" i="24"/>
  <c r="G3899" i="24"/>
  <c r="H3899" i="24"/>
  <c r="Z5016" i="24" l="1"/>
  <c r="Y5016" i="24"/>
  <c r="G3900" i="24"/>
  <c r="M3900" i="24"/>
  <c r="H3900" i="24"/>
  <c r="Z5017" i="24" l="1"/>
  <c r="Y5017" i="24"/>
  <c r="M3901" i="24"/>
  <c r="H3901" i="24"/>
  <c r="G3901" i="24"/>
  <c r="Z5018" i="24" l="1"/>
  <c r="Y5018" i="24"/>
  <c r="H3902" i="24"/>
  <c r="M3902" i="24"/>
  <c r="G3902" i="24"/>
  <c r="Z5019" i="24" l="1"/>
  <c r="Y5019" i="24"/>
  <c r="M3903" i="24"/>
  <c r="G3903" i="24"/>
  <c r="H3903" i="24"/>
  <c r="Y5020" i="24" l="1"/>
  <c r="Z5020" i="24"/>
  <c r="G3904" i="24"/>
  <c r="H3904" i="24"/>
  <c r="M3904" i="24"/>
  <c r="Z5021" i="24" l="1"/>
  <c r="Y5021" i="24"/>
  <c r="M3905" i="24"/>
  <c r="G3905" i="24"/>
  <c r="H3905" i="24"/>
  <c r="Z5022" i="24" l="1"/>
  <c r="Y5022" i="24"/>
  <c r="H3906" i="24"/>
  <c r="M3906" i="24"/>
  <c r="G3906" i="24"/>
  <c r="Z5023" i="24" l="1"/>
  <c r="Y5023" i="24"/>
  <c r="G3907" i="24"/>
  <c r="M3907" i="24"/>
  <c r="H3907" i="24"/>
  <c r="Z5024" i="24" l="1"/>
  <c r="Y5024" i="24"/>
  <c r="H3908" i="24"/>
  <c r="M3908" i="24"/>
  <c r="G3908" i="24"/>
  <c r="Z5025" i="24" l="1"/>
  <c r="Y5025" i="24"/>
  <c r="G3909" i="24"/>
  <c r="M3909" i="24"/>
  <c r="H3909" i="24"/>
  <c r="Z5026" i="24" l="1"/>
  <c r="Y5026" i="24"/>
  <c r="G3910" i="24"/>
  <c r="M3910" i="24"/>
  <c r="H3910" i="24"/>
  <c r="Z5027" i="24" l="1"/>
  <c r="Y5027" i="24"/>
  <c r="M3911" i="24"/>
  <c r="H3911" i="24"/>
  <c r="G3911" i="24"/>
  <c r="Z5028" i="24" l="1"/>
  <c r="Y5028" i="24"/>
  <c r="H3912" i="24"/>
  <c r="M3912" i="24"/>
  <c r="G3912" i="24"/>
  <c r="Z5029" i="24" l="1"/>
  <c r="Y5029" i="24"/>
  <c r="G3913" i="24"/>
  <c r="H3913" i="24"/>
  <c r="M3913" i="24"/>
  <c r="Y5030" i="24" l="1"/>
  <c r="Z5030" i="24"/>
  <c r="M3914" i="24"/>
  <c r="G3914" i="24"/>
  <c r="H3914" i="24"/>
  <c r="Z5031" i="24" l="1"/>
  <c r="Y5031" i="24"/>
  <c r="H3915" i="24"/>
  <c r="M3915" i="24"/>
  <c r="G3915" i="24"/>
  <c r="Z5032" i="24" l="1"/>
  <c r="Y5032" i="24"/>
  <c r="H3916" i="24"/>
  <c r="M3916" i="24"/>
  <c r="G3916" i="24"/>
  <c r="Z5033" i="24" l="1"/>
  <c r="Y5033" i="24"/>
  <c r="M3917" i="24"/>
  <c r="H3917" i="24"/>
  <c r="G3917" i="24"/>
  <c r="Z5034" i="24" l="1"/>
  <c r="Y5034" i="24"/>
  <c r="M3918" i="24"/>
  <c r="G3918" i="24"/>
  <c r="H3918" i="24"/>
  <c r="Z5035" i="24" l="1"/>
  <c r="Y5035" i="24"/>
  <c r="G3919" i="24"/>
  <c r="M3919" i="24"/>
  <c r="H3919" i="24"/>
  <c r="Y5036" i="24" l="1"/>
  <c r="Z5036" i="24"/>
  <c r="M3920" i="24"/>
  <c r="G3920" i="24"/>
  <c r="H3920" i="24"/>
  <c r="Z5037" i="24" l="1"/>
  <c r="Y5037" i="24"/>
  <c r="M3921" i="24"/>
  <c r="H3921" i="24"/>
  <c r="G3921" i="24"/>
  <c r="Z5038" i="24" l="1"/>
  <c r="Y5038" i="24"/>
  <c r="H3922" i="24"/>
  <c r="T17" i="23"/>
  <c r="G3922" i="24"/>
  <c r="T15" i="23"/>
  <c r="M3922" i="24" l="1"/>
  <c r="Z5039" i="24"/>
  <c r="Y5039" i="24"/>
  <c r="T16" i="23"/>
  <c r="T18" i="23" s="1"/>
  <c r="T11" i="23"/>
  <c r="G3923" i="24"/>
  <c r="T9" i="23"/>
  <c r="H3923" i="24"/>
  <c r="Z5040" i="24" l="1"/>
  <c r="Y5040" i="24"/>
  <c r="G3924" i="24"/>
  <c r="H3924" i="24"/>
  <c r="M3924" i="24"/>
  <c r="M3923" i="24"/>
  <c r="T10" i="23"/>
  <c r="T12" i="23" s="1"/>
  <c r="C11" i="23" s="1"/>
  <c r="B72" i="23" s="1"/>
  <c r="Z5041" i="24" l="1"/>
  <c r="Y5041" i="24"/>
  <c r="X9" i="23"/>
  <c r="B10" i="23"/>
  <c r="M3925" i="24"/>
  <c r="H3925" i="24"/>
  <c r="G3925" i="24"/>
  <c r="Z5042" i="24" l="1"/>
  <c r="Y5042" i="24"/>
  <c r="H3926" i="24"/>
  <c r="M3926" i="24"/>
  <c r="G3926" i="24"/>
  <c r="C10" i="23"/>
  <c r="B42" i="23"/>
  <c r="Z5043" i="24" l="1"/>
  <c r="Y5043" i="24"/>
  <c r="D10" i="23"/>
  <c r="D26" i="23" s="1"/>
  <c r="C26" i="23" s="1"/>
  <c r="C22" i="23"/>
  <c r="C23" i="23" s="1"/>
  <c r="C39" i="23"/>
  <c r="C40" i="23" s="1"/>
  <c r="C41" i="23" s="1"/>
  <c r="B43" i="23"/>
  <c r="B44" i="23" s="1"/>
  <c r="H3927" i="24"/>
  <c r="G3927" i="24"/>
  <c r="Z5044" i="24" l="1"/>
  <c r="Y5044" i="24"/>
  <c r="M3927" i="24"/>
  <c r="H3928" i="24"/>
  <c r="G3928" i="24"/>
  <c r="M3928" i="24"/>
  <c r="C27" i="23"/>
  <c r="B28" i="23"/>
  <c r="Z5045" i="24" l="1"/>
  <c r="Y5045" i="24"/>
  <c r="M3929" i="24"/>
  <c r="G3929" i="24"/>
  <c r="H3929" i="24"/>
  <c r="Y5046" i="24" l="1"/>
  <c r="Z5046" i="24"/>
  <c r="G3930" i="24"/>
  <c r="H3930" i="24"/>
  <c r="Z5047" i="24" l="1"/>
  <c r="Y5047" i="24"/>
  <c r="M3930" i="24"/>
  <c r="M3931" i="24"/>
  <c r="G3931" i="24"/>
  <c r="H3931" i="24"/>
  <c r="Z5048" i="24" l="1"/>
  <c r="Y5048" i="24"/>
  <c r="M3932" i="24"/>
  <c r="G3932" i="24"/>
  <c r="H3932" i="24"/>
  <c r="Z5049" i="24" l="1"/>
  <c r="Y5049" i="24"/>
  <c r="M3933" i="24"/>
  <c r="G3933" i="24"/>
  <c r="H3933" i="24"/>
  <c r="Z5050" i="24" l="1"/>
  <c r="Y5050" i="24"/>
  <c r="M3934" i="24"/>
  <c r="G3934" i="24"/>
  <c r="H3934" i="24"/>
  <c r="Z5051" i="24" l="1"/>
  <c r="Y5051" i="24"/>
  <c r="M3935" i="24"/>
  <c r="G3935" i="24"/>
  <c r="H3935" i="24"/>
  <c r="Y5052" i="24" l="1"/>
  <c r="Z5052" i="24"/>
  <c r="M3936" i="24"/>
  <c r="H3936" i="24"/>
  <c r="G3936" i="24"/>
  <c r="Z5053" i="24" l="1"/>
  <c r="Y5053" i="24"/>
  <c r="M3937" i="24"/>
  <c r="G3937" i="24"/>
  <c r="H3937" i="24"/>
  <c r="Z5054" i="24" l="1"/>
  <c r="Y5054" i="24"/>
  <c r="M3938" i="24"/>
  <c r="G3938" i="24"/>
  <c r="H3938" i="24"/>
  <c r="Z5055" i="24" l="1"/>
  <c r="Y5055" i="24"/>
  <c r="M3939" i="24"/>
  <c r="G3939" i="24"/>
  <c r="H3939" i="24"/>
  <c r="Z5056" i="24" l="1"/>
  <c r="Y5056" i="24"/>
  <c r="H3940" i="24"/>
  <c r="M3940" i="24"/>
  <c r="G3940" i="24"/>
  <c r="Z5057" i="24" l="1"/>
  <c r="Y5057" i="24"/>
  <c r="H3941" i="24"/>
  <c r="M3941" i="24"/>
  <c r="G3941" i="24"/>
  <c r="Z5058" i="24" l="1"/>
  <c r="Y5058" i="24"/>
  <c r="M3942" i="24"/>
  <c r="G3942" i="24"/>
  <c r="H3942" i="24"/>
  <c r="Z5059" i="24" l="1"/>
  <c r="Y5059" i="24"/>
  <c r="G3943" i="24"/>
  <c r="M3943" i="24"/>
  <c r="H3943" i="24"/>
  <c r="Z5060" i="24" l="1"/>
  <c r="Y5060" i="24"/>
  <c r="G3944" i="24"/>
  <c r="M3944" i="24"/>
  <c r="H3944" i="24"/>
  <c r="Z5061" i="24" l="1"/>
  <c r="Y5061" i="24"/>
  <c r="H3945" i="24"/>
  <c r="G3945" i="24"/>
  <c r="Y5062" i="24" l="1"/>
  <c r="Z5062" i="24"/>
  <c r="M3945" i="24"/>
  <c r="H3946" i="24"/>
  <c r="M3946" i="24"/>
  <c r="G3946" i="24"/>
  <c r="Z5063" i="24" l="1"/>
  <c r="Y5063" i="24"/>
  <c r="M3947" i="24"/>
  <c r="G3947" i="24"/>
  <c r="H3947" i="24"/>
  <c r="Z5064" i="24" l="1"/>
  <c r="Y5064" i="24"/>
  <c r="M3948" i="24"/>
  <c r="G3948" i="24"/>
  <c r="H3948" i="24"/>
  <c r="Z5065" i="24" l="1"/>
  <c r="Y5065" i="24"/>
  <c r="M3949" i="24"/>
  <c r="G3949" i="24"/>
  <c r="H3949" i="24"/>
  <c r="Z5066" i="24" l="1"/>
  <c r="Y5066" i="24"/>
  <c r="G3950" i="24"/>
  <c r="M3950" i="24"/>
  <c r="H3950" i="24"/>
  <c r="Z5067" i="24" l="1"/>
  <c r="Y5067" i="24"/>
  <c r="M3951" i="24"/>
  <c r="H3951" i="24"/>
  <c r="G3951" i="24"/>
  <c r="Y5068" i="24" l="1"/>
  <c r="Z5068" i="24"/>
  <c r="M3952" i="24"/>
  <c r="H3952" i="24"/>
  <c r="G3952" i="24"/>
  <c r="Z5069" i="24" l="1"/>
  <c r="Y5069" i="24"/>
  <c r="M3953" i="24"/>
  <c r="G3953" i="24"/>
  <c r="H3953" i="24"/>
  <c r="Z5070" i="24" l="1"/>
  <c r="Y5070" i="24"/>
  <c r="M3954" i="24"/>
  <c r="H3954" i="24"/>
  <c r="G3954" i="24"/>
  <c r="Z5071" i="24" l="1"/>
  <c r="Y5071" i="24"/>
  <c r="H3955" i="24"/>
  <c r="M3955" i="24"/>
  <c r="G3955" i="24"/>
  <c r="Z5072" i="24" l="1"/>
  <c r="Y5072" i="24"/>
  <c r="G3956" i="24"/>
  <c r="H3956" i="24"/>
  <c r="Z5073" i="24" l="1"/>
  <c r="Y5073" i="24"/>
  <c r="M3956" i="24"/>
  <c r="M3957" i="24"/>
  <c r="G3957" i="24"/>
  <c r="H3957" i="24"/>
  <c r="Z5074" i="24" l="1"/>
  <c r="Y5074" i="24"/>
  <c r="M3958" i="24"/>
  <c r="G3958" i="24"/>
  <c r="H3958" i="24"/>
  <c r="Z5075" i="24" l="1"/>
  <c r="Y5075" i="24"/>
  <c r="M3959" i="24"/>
  <c r="G3959" i="24"/>
  <c r="H3959" i="24"/>
  <c r="Z5076" i="24" l="1"/>
  <c r="Y5076" i="24"/>
  <c r="H3960" i="24"/>
  <c r="G3960" i="24"/>
  <c r="Z5077" i="24" l="1"/>
  <c r="Y5077" i="24"/>
  <c r="M3960" i="24"/>
  <c r="M3961" i="24"/>
  <c r="G3961" i="24"/>
  <c r="H3961" i="24"/>
  <c r="Y5078" i="24" l="1"/>
  <c r="Z5078" i="24"/>
  <c r="M3962" i="24"/>
  <c r="H3962" i="24"/>
  <c r="G3962" i="24"/>
  <c r="Z5079" i="24" l="1"/>
  <c r="Y5079" i="24"/>
  <c r="M3963" i="24"/>
  <c r="H3963" i="24"/>
  <c r="G3963" i="24"/>
  <c r="Z5080" i="24" l="1"/>
  <c r="Y5080" i="24"/>
  <c r="H3964" i="24"/>
  <c r="M3964" i="24"/>
  <c r="G3964" i="24"/>
  <c r="Z5081" i="24" l="1"/>
  <c r="Y5081" i="24"/>
  <c r="M3965" i="24"/>
  <c r="H3965" i="24"/>
  <c r="G3965" i="24"/>
  <c r="Z5082" i="24" l="1"/>
  <c r="Y5082" i="24"/>
  <c r="G3966" i="24"/>
  <c r="M3966" i="24"/>
  <c r="H3966" i="24"/>
  <c r="Z5083" i="24" l="1"/>
  <c r="Y5083" i="24"/>
  <c r="M3967" i="24"/>
  <c r="H3967" i="24"/>
  <c r="G3967" i="24"/>
  <c r="Y5084" i="24" l="1"/>
  <c r="Z5084" i="24"/>
  <c r="H3968" i="24"/>
  <c r="M3968" i="24"/>
  <c r="G3968" i="24"/>
  <c r="Z5085" i="24" l="1"/>
  <c r="Y5085" i="24"/>
  <c r="G3969" i="24"/>
  <c r="H3969" i="24"/>
  <c r="Z5086" i="24" l="1"/>
  <c r="Y5086" i="24"/>
  <c r="M3969" i="24"/>
  <c r="H3970" i="24"/>
  <c r="G3970" i="24"/>
  <c r="Z5087" i="24" l="1"/>
  <c r="Y5087" i="24"/>
  <c r="M3970" i="24"/>
  <c r="M3971" i="24"/>
  <c r="H3971" i="24"/>
  <c r="G3971" i="24"/>
  <c r="Z5088" i="24" l="1"/>
  <c r="Y5088" i="24"/>
  <c r="H3972" i="24"/>
  <c r="M3972" i="24"/>
  <c r="G3972" i="24"/>
  <c r="Z5089" i="24" l="1"/>
  <c r="Y5089" i="24"/>
  <c r="H3973" i="24"/>
  <c r="M3973" i="24"/>
  <c r="G3973" i="24"/>
  <c r="Z5090" i="24" l="1"/>
  <c r="Y5090" i="24"/>
  <c r="G3974" i="24"/>
  <c r="H3974" i="24"/>
  <c r="M3974" i="24"/>
  <c r="Z5091" i="24" l="1"/>
  <c r="Y5091" i="24"/>
  <c r="G3975" i="24"/>
  <c r="H3975" i="24"/>
  <c r="Z5092" i="24" l="1"/>
  <c r="Y5092" i="24"/>
  <c r="M3975" i="24"/>
  <c r="M3976" i="24"/>
  <c r="G3976" i="24"/>
  <c r="H3976" i="24"/>
  <c r="Z5093" i="24" l="1"/>
  <c r="Y5093" i="24"/>
  <c r="M3977" i="24"/>
  <c r="H3977" i="24"/>
  <c r="G3977" i="24"/>
  <c r="Y5094" i="24" l="1"/>
  <c r="Z5094" i="24"/>
  <c r="H3978" i="24"/>
  <c r="G3978" i="24"/>
  <c r="Z5095" i="24" l="1"/>
  <c r="Y5095" i="24"/>
  <c r="M3978" i="24"/>
  <c r="M3979" i="24"/>
  <c r="G3979" i="24"/>
  <c r="H3979" i="24"/>
  <c r="Z5096" i="24" l="1"/>
  <c r="Y5096" i="24"/>
  <c r="M3980" i="24"/>
  <c r="G3980" i="24"/>
  <c r="H3980" i="24"/>
  <c r="Z5097" i="24" l="1"/>
  <c r="Y5097" i="24"/>
  <c r="M3981" i="24"/>
  <c r="G3981" i="24"/>
  <c r="H3981" i="24"/>
  <c r="Z5098" i="24" l="1"/>
  <c r="Y5098" i="24"/>
  <c r="H3982" i="24"/>
  <c r="M3982" i="24"/>
  <c r="G3982" i="24"/>
  <c r="Z5099" i="24" l="1"/>
  <c r="Y5099" i="24"/>
  <c r="G3983" i="24"/>
  <c r="H3983" i="24"/>
  <c r="M3983" i="24"/>
  <c r="Y5100" i="24" l="1"/>
  <c r="Z5100" i="24"/>
  <c r="M3984" i="24"/>
  <c r="H3984" i="24"/>
  <c r="G3984" i="24"/>
  <c r="Z5101" i="24" l="1"/>
  <c r="Y5101" i="24"/>
  <c r="H3985" i="24"/>
  <c r="M3985" i="24"/>
  <c r="G3985" i="24"/>
  <c r="Z5102" i="24" l="1"/>
  <c r="Y5102" i="24"/>
  <c r="G3986" i="24"/>
  <c r="M3986" i="24"/>
  <c r="H3986" i="24"/>
  <c r="Z5103" i="24" l="1"/>
  <c r="Y5103" i="24"/>
  <c r="M3987" i="24"/>
  <c r="G3987" i="24"/>
  <c r="H3987" i="24"/>
  <c r="Z5104" i="24" l="1"/>
  <c r="Y5104" i="24"/>
  <c r="H3988" i="24"/>
  <c r="M3988" i="24"/>
  <c r="G3988" i="24"/>
  <c r="Z5105" i="24" l="1"/>
  <c r="Y5105" i="24"/>
  <c r="G3989" i="24"/>
  <c r="M3989" i="24"/>
  <c r="H3989" i="24"/>
  <c r="Z5106" i="24" l="1"/>
  <c r="Y5106" i="24"/>
  <c r="H3990" i="24"/>
  <c r="M3990" i="24"/>
  <c r="G3990" i="24"/>
  <c r="Z5107" i="24" l="1"/>
  <c r="Y5107" i="24"/>
  <c r="M3991" i="24"/>
  <c r="G3991" i="24"/>
  <c r="H3991" i="24"/>
  <c r="Z5108" i="24" l="1"/>
  <c r="Y5108" i="24"/>
  <c r="H3992" i="24"/>
  <c r="G3992" i="24"/>
  <c r="Z5109" i="24" l="1"/>
  <c r="Y5109" i="24"/>
  <c r="M3992" i="24"/>
  <c r="M3993" i="24"/>
  <c r="G3993" i="24"/>
  <c r="H3993" i="24"/>
  <c r="Y5110" i="24" l="1"/>
  <c r="Z5110" i="24"/>
  <c r="G3994" i="24"/>
  <c r="H3994" i="24"/>
  <c r="M3994" i="24"/>
  <c r="Z5111" i="24" l="1"/>
  <c r="Y5111" i="24"/>
  <c r="H3995" i="24"/>
  <c r="M3995" i="24"/>
  <c r="G3995" i="24"/>
  <c r="Z5112" i="24" l="1"/>
  <c r="Y5112" i="24"/>
  <c r="H3996" i="24"/>
  <c r="M3996" i="24"/>
  <c r="G3996" i="24"/>
  <c r="Z5113" i="24" l="1"/>
  <c r="Y5113" i="24"/>
  <c r="H3997" i="24"/>
  <c r="M3997" i="24"/>
  <c r="G3997" i="24"/>
  <c r="Z5114" i="24" l="1"/>
  <c r="Y5114" i="24"/>
  <c r="M3998" i="24"/>
  <c r="H3998" i="24"/>
  <c r="G3998" i="24"/>
  <c r="Z5115" i="24" l="1"/>
  <c r="Y5115" i="24"/>
  <c r="M3999" i="24"/>
  <c r="G3999" i="24"/>
  <c r="H3999" i="24"/>
  <c r="Y5116" i="24" l="1"/>
  <c r="Z5116" i="24"/>
  <c r="M4000" i="24"/>
  <c r="G4000" i="24"/>
  <c r="H4000" i="24"/>
  <c r="Z5117" i="24" l="1"/>
  <c r="Y5117" i="24"/>
  <c r="G4001" i="24"/>
  <c r="H4001" i="24"/>
  <c r="Z5118" i="24" l="1"/>
  <c r="Y5118" i="24"/>
  <c r="M4001" i="24"/>
  <c r="M4002" i="24"/>
  <c r="H4002" i="24"/>
  <c r="G4002" i="24"/>
  <c r="Z5119" i="24" l="1"/>
  <c r="Y5119" i="24"/>
  <c r="M4003" i="24"/>
  <c r="G4003" i="24"/>
  <c r="H4003" i="24"/>
  <c r="Z5120" i="24" l="1"/>
  <c r="Y5120" i="24"/>
  <c r="M4004" i="24"/>
  <c r="G4004" i="24"/>
  <c r="H4004" i="24"/>
  <c r="Z5121" i="24" l="1"/>
  <c r="Y5121" i="24"/>
  <c r="G4005" i="24"/>
  <c r="H4005" i="24"/>
  <c r="Z5122" i="24" l="1"/>
  <c r="Y5122" i="24"/>
  <c r="M4005" i="24"/>
  <c r="H4006" i="24"/>
  <c r="G4006" i="24"/>
  <c r="Z5123" i="24" l="1"/>
  <c r="Y5123" i="24"/>
  <c r="M4006" i="24"/>
  <c r="H4007" i="24"/>
  <c r="M4007" i="24"/>
  <c r="G4007" i="24"/>
  <c r="Z5124" i="24" l="1"/>
  <c r="Y5124" i="24"/>
  <c r="M4008" i="24"/>
  <c r="H4008" i="24"/>
  <c r="G4008" i="24"/>
  <c r="Z5125" i="24" l="1"/>
  <c r="Y5125" i="24"/>
  <c r="G4009" i="24"/>
  <c r="H4009" i="24"/>
  <c r="Y5126" i="24" l="1"/>
  <c r="Z5126" i="24"/>
  <c r="M4009" i="24"/>
  <c r="M4010" i="24"/>
  <c r="G4010" i="24"/>
  <c r="H4010" i="24"/>
  <c r="Z5127" i="24" l="1"/>
  <c r="Y5127" i="24"/>
  <c r="G4011" i="24"/>
  <c r="M4011" i="24"/>
  <c r="H4011" i="24"/>
  <c r="Z5128" i="24" l="1"/>
  <c r="Y5128" i="24"/>
  <c r="H4012" i="24"/>
  <c r="M4012" i="24"/>
  <c r="G4012" i="24"/>
  <c r="Z5129" i="24" l="1"/>
  <c r="Y5129" i="24"/>
  <c r="H4013" i="24"/>
  <c r="G4013" i="24"/>
  <c r="Z5130" i="24" l="1"/>
  <c r="Y5130" i="24"/>
  <c r="M4013" i="24"/>
  <c r="M4014" i="24"/>
  <c r="G4014" i="24"/>
  <c r="H4014" i="24"/>
  <c r="Z5131" i="24" l="1"/>
  <c r="Y5131" i="24"/>
  <c r="H4015" i="24"/>
  <c r="M4015" i="24"/>
  <c r="G4015" i="24"/>
  <c r="Y5132" i="24" l="1"/>
  <c r="Z5132" i="24"/>
  <c r="G4016" i="24"/>
  <c r="H4016" i="24"/>
  <c r="Z5133" i="24" l="1"/>
  <c r="Y5133" i="24"/>
  <c r="M4016" i="24"/>
  <c r="G4017" i="24"/>
  <c r="H4017" i="24"/>
  <c r="Z5134" i="24" l="1"/>
  <c r="Y5134" i="24"/>
  <c r="M4017" i="24"/>
  <c r="H4018" i="24"/>
  <c r="M4018" i="24"/>
  <c r="G4018" i="24"/>
  <c r="Z5135" i="24" l="1"/>
  <c r="Y5135" i="24"/>
  <c r="M4019" i="24"/>
  <c r="G4019" i="24"/>
  <c r="H4019" i="24"/>
  <c r="Z5136" i="24" l="1"/>
  <c r="Y5136" i="24"/>
  <c r="M4020" i="24"/>
  <c r="G4020" i="24"/>
  <c r="H4020" i="24"/>
  <c r="Z5137" i="24" l="1"/>
  <c r="Y5137" i="24"/>
  <c r="M4021" i="24"/>
  <c r="G4021" i="24"/>
  <c r="H4021" i="24"/>
  <c r="Z5138" i="24" l="1"/>
  <c r="Y5138" i="24"/>
  <c r="G4022" i="24"/>
  <c r="M4022" i="24"/>
  <c r="H4022" i="24"/>
  <c r="Z5139" i="24" l="1"/>
  <c r="Y5139" i="24"/>
  <c r="G4023" i="24"/>
  <c r="M4023" i="24"/>
  <c r="H4023" i="24"/>
  <c r="Z5140" i="24" l="1"/>
  <c r="Y5140" i="24"/>
  <c r="M4024" i="24"/>
  <c r="G4024" i="24"/>
  <c r="H4024" i="24"/>
  <c r="Z5141" i="24" l="1"/>
  <c r="Y5141" i="24"/>
  <c r="G4025" i="24"/>
  <c r="H4025" i="24"/>
  <c r="Y5142" i="24" l="1"/>
  <c r="Z5142" i="24"/>
  <c r="M4025" i="24"/>
  <c r="M4026" i="24"/>
  <c r="G4026" i="24"/>
  <c r="H4026" i="24"/>
  <c r="Z5143" i="24" l="1"/>
  <c r="Y5143" i="24"/>
  <c r="M4027" i="24"/>
  <c r="G4027" i="24"/>
  <c r="H4027" i="24"/>
  <c r="Z5144" i="24" l="1"/>
  <c r="Y5144" i="24"/>
  <c r="G4028" i="24"/>
  <c r="M4028" i="24"/>
  <c r="H4028" i="24"/>
  <c r="Z5145" i="24" l="1"/>
  <c r="Y5145" i="24"/>
  <c r="H4029" i="24"/>
  <c r="M4029" i="24"/>
  <c r="G4029" i="24"/>
  <c r="Z5146" i="24" l="1"/>
  <c r="Y5146" i="24"/>
  <c r="M4030" i="24"/>
  <c r="H4030" i="24"/>
  <c r="G4030" i="24"/>
  <c r="Z5147" i="24" l="1"/>
  <c r="Y5147" i="24"/>
  <c r="M4031" i="24"/>
  <c r="G4031" i="24"/>
  <c r="H4031" i="24"/>
  <c r="Y5148" i="24" l="1"/>
  <c r="Z5148" i="24"/>
  <c r="H4032" i="24"/>
  <c r="M4032" i="24"/>
  <c r="G4032" i="24"/>
  <c r="Z5149" i="24" l="1"/>
  <c r="Y5149" i="24"/>
  <c r="H4033" i="24"/>
  <c r="G4033" i="24"/>
  <c r="Z5150" i="24" l="1"/>
  <c r="Y5150" i="24"/>
  <c r="M4033" i="24"/>
  <c r="M4034" i="24"/>
  <c r="H4034" i="24"/>
  <c r="G4034" i="24"/>
  <c r="Z5151" i="24" l="1"/>
  <c r="Y5151" i="24"/>
  <c r="M4035" i="24"/>
  <c r="H4035" i="24"/>
  <c r="G4035" i="24"/>
  <c r="Z5152" i="24" l="1"/>
  <c r="Y5152" i="24"/>
  <c r="M4036" i="24"/>
  <c r="G4036" i="24"/>
  <c r="H4036" i="24"/>
  <c r="Z5153" i="24" l="1"/>
  <c r="Y5153" i="24"/>
  <c r="G4037" i="24"/>
  <c r="H4037" i="24"/>
  <c r="Z5154" i="24" l="1"/>
  <c r="Y5154" i="24"/>
  <c r="M4037" i="24"/>
  <c r="M4038" i="24"/>
  <c r="G4038" i="24"/>
  <c r="H4038" i="24"/>
  <c r="Z5155" i="24" l="1"/>
  <c r="Y5155" i="24"/>
  <c r="M4039" i="24"/>
  <c r="H4039" i="24"/>
  <c r="G4039" i="24"/>
  <c r="Z5156" i="24" l="1"/>
  <c r="Y5156" i="24"/>
  <c r="M4040" i="24"/>
  <c r="H4040" i="24"/>
  <c r="G4040" i="24"/>
  <c r="Z5157" i="24" l="1"/>
  <c r="Y5157" i="24"/>
  <c r="G4041" i="24"/>
  <c r="H4041" i="24"/>
  <c r="Y5158" i="24" l="1"/>
  <c r="Z5158" i="24"/>
  <c r="M4041" i="24"/>
  <c r="H4042" i="24"/>
  <c r="M4042" i="24"/>
  <c r="G4042" i="24"/>
  <c r="Z5159" i="24" l="1"/>
  <c r="Y5159" i="24"/>
  <c r="M4043" i="24"/>
  <c r="G4043" i="24"/>
  <c r="H4043" i="24"/>
  <c r="Z5160" i="24" l="1"/>
  <c r="Y5160" i="24"/>
  <c r="M4044" i="24"/>
  <c r="G4044" i="24"/>
  <c r="H4044" i="24"/>
  <c r="Z5161" i="24" l="1"/>
  <c r="Y5161" i="24"/>
  <c r="H4045" i="24"/>
  <c r="G4045" i="24"/>
  <c r="Z5162" i="24" l="1"/>
  <c r="Y5162" i="24"/>
  <c r="M4045" i="24"/>
  <c r="M4046" i="24"/>
  <c r="G4046" i="24"/>
  <c r="H4046" i="24"/>
  <c r="Z5163" i="24" l="1"/>
  <c r="Y5163" i="24"/>
  <c r="G4047" i="24"/>
  <c r="M4047" i="24"/>
  <c r="H4047" i="24"/>
  <c r="Y5164" i="24" l="1"/>
  <c r="Z5164" i="24"/>
  <c r="M4048" i="24"/>
  <c r="G4048" i="24"/>
  <c r="H4048" i="24"/>
  <c r="Z5165" i="24" l="1"/>
  <c r="Y5165" i="24"/>
  <c r="M4049" i="24"/>
  <c r="G4049" i="24"/>
  <c r="H4049" i="24"/>
  <c r="Z5166" i="24" l="1"/>
  <c r="Y5166" i="24"/>
  <c r="M4050" i="24"/>
  <c r="G4050" i="24"/>
  <c r="H4050" i="24"/>
  <c r="Z5167" i="24" l="1"/>
  <c r="Y5167" i="24"/>
  <c r="H4051" i="24"/>
  <c r="M4051" i="24"/>
  <c r="G4051" i="24"/>
  <c r="Z5168" i="24" l="1"/>
  <c r="Y5168" i="24"/>
  <c r="M4052" i="24"/>
  <c r="H4052" i="24"/>
  <c r="G4052" i="24"/>
  <c r="Z5169" i="24" l="1"/>
  <c r="Y5169" i="24"/>
  <c r="G4053" i="24"/>
  <c r="H4053" i="24"/>
  <c r="Z5170" i="24" l="1"/>
  <c r="Y5170" i="24"/>
  <c r="M4053" i="24"/>
  <c r="M4054" i="24"/>
  <c r="G4054" i="24"/>
  <c r="H4054" i="24"/>
  <c r="Z5171" i="24" l="1"/>
  <c r="Y5171" i="24"/>
  <c r="M4055" i="24"/>
  <c r="G4055" i="24"/>
  <c r="H4055" i="24"/>
  <c r="Z5172" i="24" l="1"/>
  <c r="Y5172" i="24"/>
  <c r="M4056" i="24"/>
  <c r="G4056" i="24"/>
  <c r="H4056" i="24"/>
  <c r="Z5173" i="24" l="1"/>
  <c r="Y5173" i="24"/>
  <c r="G4057" i="24"/>
  <c r="H4057" i="24"/>
  <c r="Y5174" i="24" l="1"/>
  <c r="Z5174" i="24"/>
  <c r="M4057" i="24"/>
  <c r="M4058" i="24"/>
  <c r="G4058" i="24"/>
  <c r="H4058" i="24"/>
  <c r="Z5175" i="24" l="1"/>
  <c r="Y5175" i="24"/>
  <c r="G4059" i="24"/>
  <c r="M4059" i="24"/>
  <c r="H4059" i="24"/>
  <c r="Z5176" i="24" l="1"/>
  <c r="Y5176" i="24"/>
  <c r="H4060" i="24"/>
  <c r="M4060" i="24"/>
  <c r="G4060" i="24"/>
  <c r="Z5177" i="24" l="1"/>
  <c r="Y5177" i="24"/>
  <c r="H4061" i="24"/>
  <c r="G4061" i="24"/>
  <c r="Z5178" i="24" l="1"/>
  <c r="Y5178" i="24"/>
  <c r="M4061" i="24"/>
  <c r="M4062" i="24"/>
  <c r="H4062" i="24"/>
  <c r="G4062" i="24"/>
  <c r="Z5179" i="24" l="1"/>
  <c r="Y5179" i="24"/>
  <c r="M4063" i="24"/>
  <c r="G4063" i="24"/>
  <c r="H4063" i="24"/>
  <c r="Y5180" i="24" l="1"/>
  <c r="Z5180" i="24"/>
  <c r="M4064" i="24"/>
  <c r="G4064" i="24"/>
  <c r="H4064" i="24"/>
  <c r="Z5181" i="24" l="1"/>
  <c r="Y5181" i="24"/>
  <c r="H4065" i="24"/>
  <c r="G4065" i="24"/>
  <c r="Z5182" i="24" l="1"/>
  <c r="Y5182" i="24"/>
  <c r="M4065" i="24"/>
  <c r="M4066" i="24"/>
  <c r="H4066" i="24"/>
  <c r="G4066" i="24"/>
  <c r="Y5183" i="24" l="1"/>
  <c r="Z5183" i="24"/>
  <c r="G4067" i="24"/>
  <c r="M4067" i="24"/>
  <c r="H4067" i="24"/>
  <c r="Z5184" i="24" l="1"/>
  <c r="Y5184" i="24"/>
  <c r="G4068" i="24"/>
  <c r="M4068" i="24"/>
  <c r="H4068" i="24"/>
  <c r="Y5185" i="24" l="1"/>
  <c r="Z5185" i="24"/>
  <c r="M4069" i="24"/>
  <c r="G4069" i="24"/>
  <c r="H4069" i="24"/>
  <c r="Z5186" i="24" l="1"/>
  <c r="Y5186" i="24"/>
  <c r="M4070" i="24"/>
  <c r="G4070" i="24"/>
  <c r="H4070" i="24"/>
  <c r="Y5187" i="24" l="1"/>
  <c r="Z5187" i="24"/>
  <c r="G4071" i="24"/>
  <c r="H4071" i="24"/>
  <c r="M4071" i="24"/>
  <c r="Y5188" i="24" l="1"/>
  <c r="Z5188" i="24"/>
  <c r="H4072" i="24"/>
  <c r="M4072" i="24"/>
  <c r="G4072" i="24"/>
  <c r="Z5189" i="24" l="1"/>
  <c r="Y5189" i="24"/>
  <c r="H4073" i="24"/>
  <c r="G4073" i="24"/>
  <c r="Y5190" i="24" l="1"/>
  <c r="Z5190" i="24"/>
  <c r="M4073" i="24"/>
  <c r="M4074" i="24"/>
  <c r="G4074" i="24"/>
  <c r="H4074" i="24"/>
  <c r="Z5191" i="24" l="1"/>
  <c r="Y5191" i="24"/>
  <c r="M4075" i="24"/>
  <c r="H4075" i="24"/>
  <c r="G4075" i="24"/>
  <c r="Z5192" i="24" l="1"/>
  <c r="Y5192" i="24"/>
  <c r="G4076" i="24"/>
  <c r="M4076" i="24"/>
  <c r="H4076" i="24"/>
  <c r="Y5193" i="24" l="1"/>
  <c r="Z5193" i="24"/>
  <c r="G4077" i="24"/>
  <c r="H4077" i="24"/>
  <c r="Z5194" i="24" l="1"/>
  <c r="Y5194" i="24"/>
  <c r="M4077" i="24"/>
  <c r="M4078" i="24"/>
  <c r="H4078" i="24"/>
  <c r="G4078" i="24"/>
  <c r="Z5195" i="24" l="1"/>
  <c r="Y5195" i="24"/>
  <c r="M4079" i="24"/>
  <c r="G4079" i="24"/>
  <c r="H4079" i="24"/>
  <c r="Y5196" i="24" l="1"/>
  <c r="Z5196" i="24"/>
  <c r="M4080" i="24"/>
  <c r="G4080" i="24"/>
  <c r="H4080" i="24"/>
  <c r="Z5197" i="24" l="1"/>
  <c r="Y5197" i="24"/>
  <c r="M4081" i="24"/>
  <c r="G4081" i="24"/>
  <c r="H4081" i="24"/>
  <c r="Z5198" i="24" l="1"/>
  <c r="Y5198" i="24"/>
  <c r="G4082" i="24"/>
  <c r="M4082" i="24"/>
  <c r="H4082" i="24"/>
  <c r="Y5199" i="24" l="1"/>
  <c r="Z5199" i="24"/>
  <c r="M4083" i="24"/>
  <c r="H4083" i="24"/>
  <c r="G4083" i="24"/>
  <c r="Y5200" i="24" l="1"/>
  <c r="Z5200" i="24"/>
  <c r="H4084" i="24"/>
  <c r="M4084" i="24"/>
  <c r="G4084" i="24"/>
  <c r="Z5201" i="24" l="1"/>
  <c r="Y5201" i="24"/>
  <c r="G4085" i="24"/>
  <c r="H4085" i="24"/>
  <c r="Z5202" i="24" l="1"/>
  <c r="Y5202" i="24"/>
  <c r="M4085" i="24"/>
  <c r="M4086" i="24"/>
  <c r="H4086" i="24"/>
  <c r="G4086" i="24"/>
  <c r="Z5203" i="24" l="1"/>
  <c r="Y5203" i="24"/>
  <c r="M4087" i="24"/>
  <c r="G4087" i="24"/>
  <c r="H4087" i="24"/>
  <c r="Y5204" i="24" l="1"/>
  <c r="Z5204" i="24"/>
  <c r="H4088" i="24"/>
  <c r="M4088" i="24"/>
  <c r="G4088" i="24"/>
  <c r="Z5205" i="24" l="1"/>
  <c r="Y5205" i="24"/>
  <c r="M4089" i="24"/>
  <c r="H4089" i="24"/>
  <c r="G4089" i="24"/>
  <c r="Z5206" i="24" l="1"/>
  <c r="Y5206" i="24"/>
  <c r="M4090" i="24"/>
  <c r="H4090" i="24"/>
  <c r="G4090" i="24"/>
  <c r="Z5207" i="24" l="1"/>
  <c r="Y5207" i="24"/>
  <c r="H4091" i="24"/>
  <c r="M4091" i="24"/>
  <c r="G4091" i="24"/>
  <c r="Z5208" i="24" l="1"/>
  <c r="Y5208" i="24"/>
  <c r="H4092" i="24"/>
  <c r="M4092" i="24"/>
  <c r="G4092" i="24"/>
  <c r="Y5209" i="24" l="1"/>
  <c r="Z5209" i="24"/>
  <c r="G4093" i="24"/>
  <c r="M4093" i="24"/>
  <c r="H4093" i="24"/>
  <c r="Y5210" i="24" l="1"/>
  <c r="Z5210" i="24"/>
  <c r="M4094" i="24"/>
  <c r="H4094" i="24"/>
  <c r="G4094" i="24"/>
  <c r="Y5211" i="24" l="1"/>
  <c r="Z5211" i="24"/>
  <c r="M4095" i="24"/>
  <c r="G4095" i="24"/>
  <c r="H4095" i="24"/>
  <c r="Y5212" i="24" l="1"/>
  <c r="Z5212" i="24"/>
  <c r="M4096" i="24"/>
  <c r="H4096" i="24"/>
  <c r="G4096" i="24"/>
  <c r="Z5213" i="24" l="1"/>
  <c r="Y5213" i="24"/>
  <c r="G4097" i="24"/>
  <c r="H4097" i="24"/>
  <c r="Z5214" i="24" l="1"/>
  <c r="Y5214" i="24"/>
  <c r="M4097" i="24"/>
  <c r="M4098" i="24"/>
  <c r="H4098" i="24"/>
  <c r="G4098" i="24"/>
  <c r="Z5215" i="24" l="1"/>
  <c r="Y5215" i="24"/>
  <c r="G4099" i="24"/>
  <c r="M4099" i="24"/>
  <c r="H4099" i="24"/>
  <c r="Y5216" i="24" l="1"/>
  <c r="Z5216" i="24"/>
  <c r="M4100" i="24"/>
  <c r="G4100" i="24"/>
  <c r="H4100" i="24"/>
  <c r="Z5217" i="24" l="1"/>
  <c r="Y5217" i="24"/>
  <c r="G4101" i="24"/>
  <c r="M4101" i="24"/>
  <c r="H4101" i="24"/>
  <c r="Z5218" i="24" l="1"/>
  <c r="Y5218" i="24"/>
  <c r="H4102" i="24"/>
  <c r="M4102" i="24"/>
  <c r="G4102" i="24"/>
  <c r="Z5219" i="24" l="1"/>
  <c r="Y5219" i="24"/>
  <c r="G4103" i="24"/>
  <c r="M4103" i="24"/>
  <c r="H4103" i="24"/>
  <c r="Z5220" i="24" l="1"/>
  <c r="Y5220" i="24"/>
  <c r="M4104" i="24"/>
  <c r="H4104" i="24"/>
  <c r="G4104" i="24"/>
  <c r="Z5221" i="24" l="1"/>
  <c r="Y5221" i="24"/>
  <c r="H4105" i="24"/>
  <c r="G4105" i="24"/>
  <c r="Z5222" i="24" l="1"/>
  <c r="Y5222" i="24"/>
  <c r="M4105" i="24"/>
  <c r="M4106" i="24"/>
  <c r="H4106" i="24"/>
  <c r="G4106" i="24"/>
  <c r="Z5223" i="24" l="1"/>
  <c r="Y5223" i="24"/>
  <c r="H4107" i="24"/>
  <c r="M4107" i="24"/>
  <c r="G4107" i="24"/>
  <c r="Z5224" i="24" l="1"/>
  <c r="Y5224" i="24"/>
  <c r="M4108" i="24"/>
  <c r="G4108" i="24"/>
  <c r="H4108" i="24"/>
  <c r="Z5225" i="24" l="1"/>
  <c r="Y5225" i="24"/>
  <c r="G4109" i="24"/>
  <c r="M4109" i="24"/>
  <c r="H4109" i="24"/>
  <c r="Y5226" i="24" l="1"/>
  <c r="Z5226" i="24"/>
  <c r="M4110" i="24"/>
  <c r="G4110" i="24"/>
  <c r="H4110" i="24"/>
  <c r="Y5227" i="24" l="1"/>
  <c r="Z5227" i="24"/>
  <c r="M4111" i="24"/>
  <c r="H4111" i="24"/>
  <c r="G4111" i="24"/>
  <c r="Z5228" i="24" l="1"/>
  <c r="Y5228" i="24"/>
  <c r="H4112" i="24"/>
  <c r="G4112" i="24"/>
  <c r="Y5229" i="24" l="1"/>
  <c r="Z5229" i="24"/>
  <c r="M4112" i="24"/>
  <c r="G4113" i="24"/>
  <c r="H4113" i="24"/>
  <c r="Z5230" i="24" l="1"/>
  <c r="Y5230" i="24"/>
  <c r="M4113" i="24"/>
  <c r="H4114" i="24"/>
  <c r="M4114" i="24"/>
  <c r="G4114" i="24"/>
  <c r="Y5231" i="24" l="1"/>
  <c r="Z5231" i="24"/>
  <c r="M4115" i="24"/>
  <c r="G4115" i="24"/>
  <c r="H4115" i="24"/>
  <c r="Z5232" i="24" l="1"/>
  <c r="Y5232" i="24"/>
  <c r="G4116" i="24"/>
  <c r="M4116" i="24"/>
  <c r="H4116" i="24"/>
  <c r="Y5233" i="24" l="1"/>
  <c r="Z5233" i="24"/>
  <c r="M4117" i="24"/>
  <c r="G4117" i="24"/>
  <c r="H4117" i="24"/>
  <c r="Z5234" i="24" l="1"/>
  <c r="Y5234" i="24"/>
  <c r="M4118" i="24"/>
  <c r="G4118" i="24"/>
  <c r="H4118" i="24"/>
  <c r="Y5235" i="24" l="1"/>
  <c r="Z5235" i="24"/>
  <c r="M4119" i="24"/>
  <c r="G4119" i="24"/>
  <c r="H4119" i="24"/>
  <c r="Y5236" i="24" l="1"/>
  <c r="Z5236" i="24"/>
  <c r="M4120" i="24"/>
  <c r="G4120" i="24"/>
  <c r="H4120" i="24"/>
  <c r="Y5237" i="24" l="1"/>
  <c r="Z5237" i="24"/>
  <c r="M4121" i="24"/>
  <c r="G4121" i="24"/>
  <c r="H4121" i="24"/>
  <c r="Y5238" i="24" l="1"/>
  <c r="Z5238" i="24"/>
  <c r="M4122" i="24"/>
  <c r="G4122" i="24"/>
  <c r="H4122" i="24"/>
  <c r="Z5239" i="24" l="1"/>
  <c r="Y5239" i="24"/>
  <c r="M4123" i="24"/>
  <c r="G4123" i="24"/>
  <c r="H4123" i="24"/>
  <c r="Z5240" i="24" l="1"/>
  <c r="Y5240" i="24"/>
  <c r="M4124" i="24"/>
  <c r="G4124" i="24"/>
  <c r="H4124" i="24"/>
  <c r="Z5241" i="24" l="1"/>
  <c r="Y5241" i="24"/>
  <c r="G4125" i="24"/>
  <c r="H4125" i="24"/>
  <c r="Y5242" i="24" l="1"/>
  <c r="Z5242" i="24"/>
  <c r="M4125" i="24"/>
  <c r="M4126" i="24"/>
  <c r="G4126" i="24"/>
  <c r="H4126" i="24"/>
  <c r="Z5243" i="24" l="1"/>
  <c r="Y5243" i="24"/>
  <c r="M4127" i="24"/>
  <c r="G4127" i="24"/>
  <c r="H4127" i="24"/>
  <c r="Z5244" i="24" l="1"/>
  <c r="Y5244" i="24"/>
  <c r="H4128" i="24"/>
  <c r="M4128" i="24"/>
  <c r="G4128" i="24"/>
  <c r="Y5245" i="24" l="1"/>
  <c r="Z5245" i="24"/>
  <c r="G4129" i="24"/>
  <c r="H4129" i="24"/>
  <c r="M4129" i="24" l="1"/>
  <c r="Y5246" i="24"/>
  <c r="Z5246" i="24"/>
  <c r="H4130" i="24"/>
  <c r="M4130" i="24"/>
  <c r="G4130" i="24"/>
  <c r="Y5247" i="24" l="1"/>
  <c r="Z5247" i="24"/>
  <c r="G4131" i="24"/>
  <c r="H4131" i="24"/>
  <c r="Y5248" i="24" l="1"/>
  <c r="Z5248" i="24"/>
  <c r="M4131" i="24"/>
  <c r="M4132" i="24"/>
  <c r="G4132" i="24"/>
  <c r="H4132" i="24"/>
  <c r="Z5249" i="24" l="1"/>
  <c r="Y5249" i="24"/>
  <c r="H4133" i="24"/>
  <c r="G4133" i="24"/>
  <c r="Z5250" i="24" l="1"/>
  <c r="Y5250" i="24"/>
  <c r="M4133" i="24"/>
  <c r="M4134" i="24"/>
  <c r="G4134" i="24"/>
  <c r="H4134" i="24"/>
  <c r="Y5251" i="24" l="1"/>
  <c r="Z5251" i="24"/>
  <c r="G4135" i="24"/>
  <c r="M4135" i="24"/>
  <c r="H4135" i="24"/>
  <c r="Y5252" i="24" l="1"/>
  <c r="Z5252" i="24"/>
  <c r="G4136" i="24"/>
  <c r="M4136" i="24"/>
  <c r="H4136" i="24"/>
  <c r="Z5253" i="24" l="1"/>
  <c r="Y5253" i="24"/>
  <c r="M4137" i="24"/>
  <c r="H4137" i="24"/>
  <c r="G4137" i="24"/>
  <c r="Z5254" i="24" l="1"/>
  <c r="Y5254" i="24"/>
  <c r="H4138" i="24"/>
  <c r="M4138" i="24"/>
  <c r="G4138" i="24"/>
  <c r="Y5255" i="24" l="1"/>
  <c r="Z5255" i="24"/>
  <c r="M4139" i="24"/>
  <c r="G4139" i="24"/>
  <c r="H4139" i="24"/>
  <c r="Z5256" i="24" l="1"/>
  <c r="Y5256" i="24"/>
  <c r="G4140" i="24"/>
  <c r="M4140" i="24"/>
  <c r="H4140" i="24"/>
  <c r="Y5257" i="24" l="1"/>
  <c r="Z5257" i="24"/>
  <c r="H4141" i="24"/>
  <c r="G4141" i="24"/>
  <c r="Z5258" i="24" l="1"/>
  <c r="Y5258" i="24"/>
  <c r="M4141" i="24"/>
  <c r="M4142" i="24"/>
  <c r="H4142" i="24"/>
  <c r="G4142" i="24"/>
  <c r="Z5259" i="24" l="1"/>
  <c r="Y5259" i="24"/>
  <c r="H4143" i="24"/>
  <c r="M4143" i="24"/>
  <c r="G4143" i="24"/>
  <c r="Y5260" i="24" l="1"/>
  <c r="Z5260" i="24"/>
  <c r="H4144" i="24"/>
  <c r="G4144" i="24"/>
  <c r="Z5261" i="24" l="1"/>
  <c r="Y5261" i="24"/>
  <c r="M4144" i="24"/>
  <c r="H4145" i="24"/>
  <c r="G4145" i="24"/>
  <c r="M4145" i="24" l="1"/>
  <c r="Y5262" i="24"/>
  <c r="Z5262" i="24"/>
  <c r="M4146" i="24"/>
  <c r="G4146" i="24"/>
  <c r="H4146" i="24"/>
  <c r="Z5263" i="24" l="1"/>
  <c r="Y5263" i="24"/>
  <c r="M4147" i="24"/>
  <c r="G4147" i="24"/>
  <c r="H4147" i="24"/>
  <c r="Y5264" i="24" l="1"/>
  <c r="Z5264" i="24"/>
  <c r="G4148" i="24"/>
  <c r="M4148" i="24"/>
  <c r="H4148" i="24"/>
  <c r="Z5265" i="24" l="1"/>
  <c r="Y5265" i="24"/>
  <c r="M4149" i="24"/>
  <c r="H4149" i="24"/>
  <c r="G4149" i="24"/>
  <c r="Z5266" i="24" l="1"/>
  <c r="Y5266" i="24"/>
  <c r="M4150" i="24"/>
  <c r="G4150" i="24"/>
  <c r="H4150" i="24"/>
  <c r="Y5267" i="24" l="1"/>
  <c r="Z5267" i="24"/>
  <c r="H4151" i="24"/>
  <c r="M4151" i="24"/>
  <c r="G4151" i="24"/>
  <c r="Y5268" i="24" l="1"/>
  <c r="Z5268" i="24"/>
  <c r="M4152" i="24"/>
  <c r="G4152" i="24"/>
  <c r="H4152" i="24"/>
  <c r="Y5269" i="24" l="1"/>
  <c r="Z5269" i="24"/>
  <c r="G4153" i="24"/>
  <c r="H4153" i="24"/>
  <c r="Y5270" i="24" l="1"/>
  <c r="Z5270" i="24"/>
  <c r="M4153" i="24"/>
  <c r="M4154" i="24"/>
  <c r="G4154" i="24"/>
  <c r="H4154" i="24"/>
  <c r="Z5271" i="24" l="1"/>
  <c r="Y5271" i="24"/>
  <c r="M4155" i="24"/>
  <c r="G4155" i="24"/>
  <c r="H4155" i="24"/>
  <c r="Y5272" i="24" l="1"/>
  <c r="Z5272" i="24"/>
  <c r="G4156" i="24"/>
  <c r="M4156" i="24"/>
  <c r="H4156" i="24"/>
  <c r="Z5273" i="24" l="1"/>
  <c r="Y5273" i="24"/>
  <c r="H4157" i="24"/>
  <c r="G4157" i="24"/>
  <c r="Y5274" i="24" l="1"/>
  <c r="Z5274" i="24"/>
  <c r="M4157" i="24"/>
  <c r="M4158" i="24"/>
  <c r="G4158" i="24"/>
  <c r="H4158" i="24"/>
  <c r="Z5275" i="24" l="1"/>
  <c r="Y5275" i="24"/>
  <c r="M4159" i="24"/>
  <c r="H4159" i="24"/>
  <c r="G4159" i="24"/>
  <c r="Z5276" i="24" l="1"/>
  <c r="Y5276" i="24"/>
  <c r="G4160" i="24"/>
  <c r="H4160" i="24"/>
  <c r="M4160" i="24"/>
  <c r="Y5277" i="24" l="1"/>
  <c r="Z5277" i="24"/>
  <c r="M4161" i="24"/>
  <c r="H4161" i="24"/>
  <c r="G4161" i="24"/>
  <c r="Z5278" i="24" l="1"/>
  <c r="Y5278" i="24"/>
  <c r="H4162" i="24"/>
  <c r="M4162" i="24"/>
  <c r="G4162" i="24"/>
  <c r="Z5279" i="24" l="1"/>
  <c r="Y5279" i="24"/>
  <c r="M4163" i="24"/>
  <c r="G4163" i="24"/>
  <c r="H4163" i="24"/>
  <c r="Z5280" i="24" l="1"/>
  <c r="Y5280" i="24"/>
  <c r="M4164" i="24"/>
  <c r="G4164" i="24"/>
  <c r="H4164" i="24"/>
  <c r="Z5281" i="24" l="1"/>
  <c r="Y5281" i="24"/>
  <c r="M4165" i="24"/>
  <c r="G4165" i="24"/>
  <c r="H4165" i="24"/>
  <c r="Z5282" i="24" l="1"/>
  <c r="Y5282" i="24"/>
  <c r="M4166" i="24"/>
  <c r="G4166" i="24"/>
  <c r="H4166" i="24"/>
  <c r="Y5283" i="24" l="1"/>
  <c r="Z5283" i="24"/>
  <c r="M4167" i="24"/>
  <c r="G4167" i="24"/>
  <c r="H4167" i="24"/>
  <c r="Z5284" i="24" l="1"/>
  <c r="Y5284" i="24"/>
  <c r="M4168" i="24"/>
  <c r="G4168" i="24"/>
  <c r="H4168" i="24"/>
  <c r="Z5285" i="24" l="1"/>
  <c r="Y5285" i="24"/>
  <c r="G4169" i="24"/>
  <c r="H4169" i="24"/>
  <c r="Y5286" i="24" l="1"/>
  <c r="Z5286" i="24"/>
  <c r="M4169" i="24"/>
  <c r="M4170" i="24"/>
  <c r="G4170" i="24"/>
  <c r="H4170" i="24"/>
  <c r="Z5287" i="24" l="1"/>
  <c r="Y5287" i="24"/>
  <c r="M4171" i="24"/>
  <c r="G4171" i="24"/>
  <c r="H4171" i="24"/>
  <c r="Y5288" i="24" l="1"/>
  <c r="Z5288" i="24"/>
  <c r="G4172" i="24"/>
  <c r="M4172" i="24"/>
  <c r="H4172" i="24"/>
  <c r="Y5289" i="24" l="1"/>
  <c r="Z5289" i="24"/>
  <c r="M4173" i="24"/>
  <c r="H4173" i="24"/>
  <c r="G4173" i="24"/>
  <c r="Y5290" i="24" l="1"/>
  <c r="Z5290" i="24"/>
  <c r="M4174" i="24"/>
  <c r="H4174" i="24"/>
  <c r="G4174" i="24"/>
  <c r="Z5291" i="24" l="1"/>
  <c r="Y5291" i="24"/>
  <c r="G4175" i="24"/>
  <c r="M4175" i="24"/>
  <c r="H4175" i="24"/>
  <c r="Y5292" i="24" l="1"/>
  <c r="Z5292" i="24"/>
  <c r="G4176" i="24"/>
  <c r="H4176" i="24"/>
  <c r="Z5293" i="24" l="1"/>
  <c r="Y5293" i="24"/>
  <c r="M4176" i="24"/>
  <c r="H4177" i="24"/>
  <c r="G4177" i="24"/>
  <c r="Y5294" i="24" l="1"/>
  <c r="Z5294" i="24"/>
  <c r="M4177" i="24"/>
  <c r="M4178" i="24"/>
  <c r="G4178" i="24"/>
  <c r="H4178" i="24"/>
  <c r="Y5295" i="24" l="1"/>
  <c r="Z5295" i="24"/>
  <c r="M4179" i="24"/>
  <c r="H4179" i="24"/>
  <c r="G4179" i="24"/>
  <c r="Z5296" i="24" l="1"/>
  <c r="Y5296" i="24"/>
  <c r="M4180" i="24"/>
  <c r="G4180" i="24"/>
  <c r="H4180" i="24"/>
  <c r="Y5297" i="24" l="1"/>
  <c r="Z5297" i="24"/>
  <c r="M4181" i="24"/>
  <c r="G4181" i="24"/>
  <c r="H4181" i="24"/>
  <c r="Y5298" i="24" l="1"/>
  <c r="Z5298" i="24"/>
  <c r="M4182" i="24"/>
  <c r="G4182" i="24"/>
  <c r="H4182" i="24"/>
  <c r="Z5299" i="24" l="1"/>
  <c r="Y5299" i="24"/>
  <c r="M4183" i="24"/>
  <c r="G4183" i="24"/>
  <c r="H4183" i="24"/>
  <c r="Z5300" i="24" l="1"/>
  <c r="Y5300" i="24"/>
  <c r="M4184" i="24"/>
  <c r="G4184" i="24"/>
  <c r="H4184" i="24"/>
  <c r="Y5301" i="24" l="1"/>
  <c r="Z5301" i="24"/>
  <c r="G4185" i="24"/>
  <c r="H4185" i="24"/>
  <c r="Y5302" i="24" l="1"/>
  <c r="Z5302" i="24"/>
  <c r="M4185" i="24"/>
  <c r="M4186" i="24"/>
  <c r="G4186" i="24"/>
  <c r="H4186" i="24"/>
  <c r="Z5303" i="24" l="1"/>
  <c r="Y5303" i="24"/>
  <c r="M4187" i="24"/>
  <c r="G4187" i="24"/>
  <c r="H4187" i="24"/>
  <c r="Y5304" i="24" l="1"/>
  <c r="Z5304" i="24"/>
  <c r="M4188" i="24"/>
  <c r="G4188" i="24"/>
  <c r="H4188" i="24"/>
  <c r="Z5305" i="24" l="1"/>
  <c r="Y5305" i="24"/>
  <c r="H4189" i="24"/>
  <c r="G4189" i="24"/>
  <c r="Y5306" i="24" l="1"/>
  <c r="Z5306" i="24"/>
  <c r="M4189" i="24"/>
  <c r="M4190" i="24"/>
  <c r="H4190" i="24"/>
  <c r="G4190" i="24"/>
  <c r="Y5307" i="24" l="1"/>
  <c r="Z5307" i="24"/>
  <c r="M4191" i="24"/>
  <c r="G4191" i="24"/>
  <c r="H4191" i="24"/>
  <c r="Z5308" i="24" l="1"/>
  <c r="Y5308" i="24"/>
  <c r="M4192" i="24"/>
  <c r="G4192" i="24"/>
  <c r="H4192" i="24"/>
  <c r="Z5309" i="24" l="1"/>
  <c r="Y5309" i="24"/>
  <c r="G4193" i="24"/>
  <c r="M4193" i="24"/>
  <c r="H4193" i="24"/>
  <c r="Z5310" i="24" l="1"/>
  <c r="Y5310" i="24"/>
  <c r="M4194" i="24"/>
  <c r="H4194" i="24"/>
  <c r="G4194" i="24"/>
  <c r="Y5311" i="24" l="1"/>
  <c r="Z5311" i="24"/>
  <c r="M4195" i="24"/>
  <c r="G4195" i="24"/>
  <c r="H4195" i="24"/>
  <c r="Y5312" i="24" l="1"/>
  <c r="Z5312" i="24"/>
  <c r="M4196" i="24"/>
  <c r="G4196" i="24"/>
  <c r="H4196" i="24"/>
  <c r="Z5313" i="24" l="1"/>
  <c r="Y5313" i="24"/>
  <c r="M4197" i="24"/>
  <c r="H4197" i="24"/>
  <c r="G4197" i="24"/>
  <c r="Y5314" i="24" l="1"/>
  <c r="Z5314" i="24"/>
  <c r="M4198" i="24"/>
  <c r="G4198" i="24"/>
  <c r="H4198" i="24"/>
  <c r="Y5315" i="24" l="1"/>
  <c r="Z5315" i="24"/>
  <c r="G4199" i="24"/>
  <c r="H4199" i="24"/>
  <c r="Z5316" i="24" l="1"/>
  <c r="Y5316" i="24"/>
  <c r="M4199" i="24"/>
  <c r="M4200" i="24"/>
  <c r="G4200" i="24"/>
  <c r="H4200" i="24"/>
  <c r="Z5317" i="24" l="1"/>
  <c r="Y5317" i="24"/>
  <c r="H4201" i="24"/>
  <c r="M4201" i="24"/>
  <c r="G4201" i="24"/>
  <c r="Y5318" i="24" l="1"/>
  <c r="Z5318" i="24"/>
  <c r="H4202" i="24"/>
  <c r="G4202" i="24"/>
  <c r="Z5319" i="24" l="1"/>
  <c r="Y5319" i="24"/>
  <c r="M4202" i="24"/>
  <c r="M4203" i="24"/>
  <c r="H4203" i="24"/>
  <c r="G4203" i="24"/>
  <c r="Z5320" i="24" l="1"/>
  <c r="Y5320" i="24"/>
  <c r="M4204" i="24"/>
  <c r="H4204" i="24"/>
  <c r="G4204" i="24"/>
  <c r="Y5321" i="24" l="1"/>
  <c r="Z5321" i="24"/>
  <c r="M4205" i="24"/>
  <c r="H4205" i="24"/>
  <c r="G4205" i="24"/>
  <c r="Y5322" i="24" l="1"/>
  <c r="Z5322" i="24"/>
  <c r="M4206" i="24"/>
  <c r="G4206" i="24"/>
  <c r="H4206" i="24"/>
  <c r="Z5323" i="24" l="1"/>
  <c r="Y5323" i="24"/>
  <c r="G4207" i="24"/>
  <c r="M4207" i="24"/>
  <c r="H4207" i="24"/>
  <c r="Y5324" i="24" l="1"/>
  <c r="Z5324" i="24"/>
  <c r="M4208" i="24"/>
  <c r="G4208" i="24"/>
  <c r="H4208" i="24"/>
  <c r="Y5325" i="24" l="1"/>
  <c r="Z5325" i="24"/>
  <c r="M4209" i="24"/>
  <c r="G4209" i="24"/>
  <c r="H4209" i="24"/>
  <c r="Y5326" i="24" l="1"/>
  <c r="Z5326" i="24"/>
  <c r="M4210" i="24"/>
  <c r="G4210" i="24"/>
  <c r="H4210" i="24"/>
  <c r="Z5327" i="24" l="1"/>
  <c r="Y5327" i="24"/>
  <c r="G4211" i="24"/>
  <c r="H4211" i="24"/>
  <c r="Z5328" i="24" l="1"/>
  <c r="Y5328" i="24"/>
  <c r="M4211" i="24"/>
  <c r="H4212" i="24"/>
  <c r="G4212" i="24"/>
  <c r="Z5329" i="24" l="1"/>
  <c r="Y5329" i="24"/>
  <c r="M4212" i="24"/>
  <c r="M4213" i="24"/>
  <c r="H4213" i="24"/>
  <c r="G4213" i="24"/>
  <c r="Y5330" i="24" l="1"/>
  <c r="Z5330" i="24"/>
  <c r="M4214" i="24"/>
  <c r="G4214" i="24"/>
  <c r="H4214" i="24"/>
  <c r="Z5331" i="24" l="1"/>
  <c r="Y5331" i="24"/>
  <c r="M4215" i="24"/>
  <c r="H4215" i="24"/>
  <c r="G4215" i="24"/>
  <c r="Y5332" i="24" l="1"/>
  <c r="Z5332" i="24"/>
  <c r="G4216" i="24"/>
  <c r="M4216" i="24"/>
  <c r="H4216" i="24"/>
  <c r="Y5333" i="24" l="1"/>
  <c r="Z5333" i="24"/>
  <c r="H4217" i="24"/>
  <c r="G4217" i="24"/>
  <c r="Y5334" i="24" l="1"/>
  <c r="Z5334" i="24"/>
  <c r="M4217" i="24"/>
  <c r="M4218" i="24"/>
  <c r="G4218" i="24"/>
  <c r="H4218" i="24"/>
  <c r="Y5335" i="24" l="1"/>
  <c r="Z5335" i="24"/>
  <c r="H4219" i="24"/>
  <c r="G4219" i="24"/>
  <c r="Z5336" i="24" l="1"/>
  <c r="Y5336" i="24"/>
  <c r="M4219" i="24"/>
  <c r="M4220" i="24"/>
  <c r="G4220" i="24"/>
  <c r="H4220" i="24"/>
  <c r="Z5337" i="24" l="1"/>
  <c r="Y5337" i="24"/>
  <c r="M4221" i="24"/>
  <c r="H4221" i="24"/>
  <c r="G4221" i="24"/>
  <c r="Z5338" i="24" l="1"/>
  <c r="Y5338" i="24"/>
  <c r="M4222" i="24"/>
  <c r="H4222" i="24"/>
  <c r="G4222" i="24"/>
  <c r="Y5339" i="24" l="1"/>
  <c r="Z5339" i="24"/>
  <c r="H4223" i="24"/>
  <c r="G4223" i="24"/>
  <c r="Z5340" i="24" l="1"/>
  <c r="Y5340" i="24"/>
  <c r="M4223" i="24"/>
  <c r="M4224" i="24"/>
  <c r="G4224" i="24"/>
  <c r="H4224" i="24"/>
  <c r="Z5341" i="24" l="1"/>
  <c r="Y5341" i="24"/>
  <c r="H4225" i="24"/>
  <c r="M4225" i="24"/>
  <c r="G4225" i="24"/>
  <c r="Z5342" i="24" l="1"/>
  <c r="Y5342" i="24"/>
  <c r="M4226" i="24"/>
  <c r="H4226" i="24"/>
  <c r="G4226" i="24"/>
  <c r="Y5343" i="24" l="1"/>
  <c r="Z5343" i="24"/>
  <c r="M4227" i="24"/>
  <c r="G4227" i="24"/>
  <c r="H4227" i="24"/>
  <c r="Z5344" i="24" l="1"/>
  <c r="Y5344" i="24"/>
  <c r="G4228" i="24"/>
  <c r="M4228" i="24"/>
  <c r="H4228" i="24"/>
  <c r="Z5345" i="24" l="1"/>
  <c r="Y5345" i="24"/>
  <c r="M4229" i="24"/>
  <c r="G4229" i="24"/>
  <c r="H4229" i="24"/>
  <c r="Y5346" i="24" l="1"/>
  <c r="Z5346" i="24"/>
  <c r="M4230" i="24"/>
  <c r="G4230" i="24"/>
  <c r="H4230" i="24"/>
  <c r="Z5347" i="24" l="1"/>
  <c r="Y5347" i="24"/>
  <c r="M4231" i="24"/>
  <c r="H4231" i="24"/>
  <c r="G4231" i="24"/>
  <c r="Z5348" i="24" l="1"/>
  <c r="Y5348" i="24"/>
  <c r="H4232" i="24"/>
  <c r="G4232" i="24"/>
  <c r="Z5349" i="24" l="1"/>
  <c r="Y5349" i="24"/>
  <c r="M4232" i="24"/>
  <c r="M4233" i="24"/>
  <c r="G4233" i="24"/>
  <c r="H4233" i="24"/>
  <c r="Z5350" i="24" l="1"/>
  <c r="Y5350" i="24"/>
  <c r="M4234" i="24"/>
  <c r="G4234" i="24"/>
  <c r="H4234" i="24"/>
  <c r="Z5351" i="24" l="1"/>
  <c r="Y5351" i="24"/>
  <c r="G4235" i="24"/>
  <c r="H4235" i="24"/>
  <c r="Z5352" i="24" l="1"/>
  <c r="Y5352" i="24"/>
  <c r="M4235" i="24"/>
  <c r="M4236" i="24"/>
  <c r="G4236" i="24"/>
  <c r="H4236" i="24"/>
  <c r="Y5353" i="24" l="1"/>
  <c r="Z5353" i="24"/>
  <c r="M4237" i="24"/>
  <c r="G4237" i="24"/>
  <c r="H4237" i="24"/>
  <c r="Y5354" i="24" l="1"/>
  <c r="Z5354" i="24"/>
  <c r="G4238" i="24"/>
  <c r="M4238" i="24"/>
  <c r="H4238" i="24"/>
  <c r="Z5355" i="24" l="1"/>
  <c r="Y5355" i="24"/>
  <c r="M4239" i="24"/>
  <c r="G4239" i="24"/>
  <c r="H4239" i="24"/>
  <c r="Z5356" i="24" l="1"/>
  <c r="Y5356" i="24"/>
  <c r="G4240" i="24"/>
  <c r="H4240" i="24"/>
  <c r="Y5357" i="24" l="1"/>
  <c r="Z5357" i="24"/>
  <c r="M4240" i="24"/>
  <c r="M4241" i="24"/>
  <c r="G4241" i="24"/>
  <c r="H4241" i="24"/>
  <c r="Y5358" i="24" l="1"/>
  <c r="Z5358" i="24"/>
  <c r="M4242" i="24"/>
  <c r="G4242" i="24"/>
  <c r="H4242" i="24"/>
  <c r="Z5359" i="24" l="1"/>
  <c r="Y5359" i="24"/>
  <c r="G4243" i="24"/>
  <c r="M4243" i="24"/>
  <c r="H4243" i="24"/>
  <c r="Z5360" i="24" l="1"/>
  <c r="Y5360" i="24"/>
  <c r="G4244" i="24"/>
  <c r="H4244" i="24"/>
  <c r="Y5361" i="24" l="1"/>
  <c r="Z5361" i="24"/>
  <c r="M4244" i="24"/>
  <c r="M4245" i="24"/>
  <c r="H4245" i="24"/>
  <c r="G4245" i="24"/>
  <c r="Z5362" i="24" l="1"/>
  <c r="Y5362" i="24"/>
  <c r="M4246" i="24"/>
  <c r="G4246" i="24"/>
  <c r="H4246" i="24"/>
  <c r="Z5363" i="24" l="1"/>
  <c r="Y5363" i="24"/>
  <c r="M4247" i="24"/>
  <c r="G4247" i="24"/>
  <c r="H4247" i="24"/>
  <c r="Z5364" i="24" l="1"/>
  <c r="Y5364" i="24"/>
  <c r="H4248" i="24"/>
  <c r="M4248" i="24"/>
  <c r="G4248" i="24"/>
  <c r="Z5365" i="24" l="1"/>
  <c r="Y5365" i="24"/>
  <c r="M4249" i="24"/>
  <c r="G4249" i="24"/>
  <c r="H4249" i="24"/>
  <c r="Y5366" i="24" l="1"/>
  <c r="Z5366" i="24"/>
  <c r="H4250" i="24"/>
  <c r="G4250" i="24"/>
  <c r="Z5367" i="24" l="1"/>
  <c r="Y5367" i="24"/>
  <c r="M4250" i="24"/>
  <c r="M4251" i="24"/>
  <c r="G4251" i="24"/>
  <c r="H4251" i="24"/>
  <c r="Z5368" i="24" l="1"/>
  <c r="Y5368" i="24"/>
  <c r="M4252" i="24"/>
  <c r="G4252" i="24"/>
  <c r="H4252" i="24"/>
  <c r="Z5369" i="24" l="1"/>
  <c r="Y5369" i="24"/>
  <c r="M4253" i="24"/>
  <c r="H4253" i="24"/>
  <c r="G4253" i="24"/>
  <c r="Z5370" i="24" l="1"/>
  <c r="Y5370" i="24"/>
  <c r="M4254" i="24"/>
  <c r="H4254" i="24"/>
  <c r="G4254" i="24"/>
  <c r="Y5371" i="24" l="1"/>
  <c r="Z5371" i="24"/>
  <c r="G4255" i="24"/>
  <c r="M4255" i="24"/>
  <c r="H4255" i="24"/>
  <c r="Y5372" i="24" l="1"/>
  <c r="Z5372" i="24"/>
  <c r="G4256" i="24"/>
  <c r="H4256" i="24"/>
  <c r="Y5373" i="24" l="1"/>
  <c r="Z5373" i="24"/>
  <c r="M4256" i="24"/>
  <c r="M4257" i="24"/>
  <c r="G4257" i="24"/>
  <c r="H4257" i="24"/>
  <c r="Z5374" i="24" l="1"/>
  <c r="Y5374" i="24"/>
  <c r="M4258" i="24"/>
  <c r="H4258" i="24"/>
  <c r="G4258" i="24"/>
  <c r="Z5375" i="24" l="1"/>
  <c r="Y5375" i="24"/>
  <c r="H4259" i="24"/>
  <c r="M4259" i="24"/>
  <c r="G4259" i="24"/>
  <c r="Z5376" i="24" l="1"/>
  <c r="Y5376" i="24"/>
  <c r="G4260" i="24"/>
  <c r="H4260" i="24"/>
  <c r="Y5377" i="24" l="1"/>
  <c r="Z5377" i="24"/>
  <c r="M4260" i="24"/>
  <c r="M4261" i="24"/>
  <c r="G4261" i="24"/>
  <c r="H4261" i="24"/>
  <c r="Y5378" i="24" l="1"/>
  <c r="Z5378" i="24"/>
  <c r="M4262" i="24"/>
  <c r="G4262" i="24"/>
  <c r="H4262" i="24"/>
  <c r="Z5379" i="24" l="1"/>
  <c r="Y5379" i="24"/>
  <c r="M4263" i="24"/>
  <c r="G4263" i="24"/>
  <c r="H4263" i="24"/>
  <c r="Z5380" i="24" l="1"/>
  <c r="Y5380" i="24"/>
  <c r="H4264" i="24"/>
  <c r="G4264" i="24"/>
  <c r="Z5381" i="24" l="1"/>
  <c r="Y5381" i="24"/>
  <c r="M4264" i="24"/>
  <c r="M4265" i="24"/>
  <c r="G4265" i="24"/>
  <c r="H4265" i="24"/>
  <c r="Y5382" i="24" l="1"/>
  <c r="Z5382" i="24"/>
  <c r="M4266" i="24"/>
  <c r="G4266" i="24"/>
  <c r="H4266" i="24"/>
  <c r="Z5383" i="24" l="1"/>
  <c r="Y5383" i="24"/>
  <c r="M4267" i="24"/>
  <c r="G4267" i="24"/>
  <c r="H4267" i="24"/>
  <c r="Y5384" i="24" l="1"/>
  <c r="Z5384" i="24"/>
  <c r="G4268" i="24"/>
  <c r="M4268" i="24"/>
  <c r="H4268" i="24"/>
  <c r="Y5385" i="24" l="1"/>
  <c r="Z5385" i="24"/>
  <c r="G4269" i="24"/>
  <c r="H4269" i="24"/>
  <c r="Z5386" i="24" l="1"/>
  <c r="Y5386" i="24"/>
  <c r="M4269" i="24"/>
  <c r="M4270" i="24"/>
  <c r="G4270" i="24"/>
  <c r="H4270" i="24"/>
  <c r="Z5387" i="24" l="1"/>
  <c r="Y5387" i="24"/>
  <c r="M4271" i="24"/>
  <c r="H4271" i="24"/>
  <c r="G4271" i="24"/>
  <c r="Y5388" i="24" l="1"/>
  <c r="Z5388" i="24"/>
  <c r="G4272" i="24"/>
  <c r="H4272" i="24"/>
  <c r="Y5389" i="24" l="1"/>
  <c r="Z5389" i="24"/>
  <c r="M4272" i="24"/>
  <c r="M4273" i="24"/>
  <c r="G4273" i="24"/>
  <c r="H4273" i="24"/>
  <c r="Y5390" i="24" l="1"/>
  <c r="Z5390" i="24"/>
  <c r="M4274" i="24"/>
  <c r="G4274" i="24"/>
  <c r="H4274" i="24"/>
  <c r="Y5391" i="24" l="1"/>
  <c r="Z5391" i="24"/>
  <c r="H4275" i="24"/>
  <c r="M4275" i="24"/>
  <c r="G4275" i="24"/>
  <c r="Z5392" i="24" l="1"/>
  <c r="Y5392" i="24"/>
  <c r="M4276" i="24"/>
  <c r="G4276" i="24"/>
  <c r="H4276" i="24"/>
  <c r="Y5393" i="24" l="1"/>
  <c r="Z5393" i="24"/>
  <c r="H4277" i="24"/>
  <c r="M4277" i="24"/>
  <c r="G4277" i="24"/>
  <c r="Y5394" i="24" l="1"/>
  <c r="Z5394" i="24"/>
  <c r="H4278" i="24"/>
  <c r="M4278" i="24"/>
  <c r="G4278" i="24"/>
  <c r="Z5395" i="24" l="1"/>
  <c r="Y5395" i="24"/>
  <c r="M4279" i="24"/>
  <c r="G4279" i="24"/>
  <c r="H4279" i="24"/>
  <c r="Z5396" i="24" l="1"/>
  <c r="Y5396" i="24"/>
  <c r="G4280" i="24"/>
  <c r="H4280" i="24"/>
  <c r="Z5397" i="24" l="1"/>
  <c r="Y5397" i="24"/>
  <c r="M4280" i="24"/>
  <c r="G4281" i="24"/>
  <c r="M4281" i="24"/>
  <c r="H4281" i="24"/>
  <c r="Y5398" i="24" l="1"/>
  <c r="Z5398" i="24"/>
  <c r="M4282" i="24"/>
  <c r="G4282" i="24"/>
  <c r="H4282" i="24"/>
  <c r="Z5399" i="24" l="1"/>
  <c r="Y5399" i="24"/>
  <c r="G4283" i="24"/>
  <c r="M4283" i="24"/>
  <c r="H4283" i="24"/>
  <c r="Z5400" i="24" l="1"/>
  <c r="Y5400" i="24"/>
  <c r="G4284" i="24"/>
  <c r="M4284" i="24"/>
  <c r="H4284" i="24"/>
  <c r="Z5401" i="24" l="1"/>
  <c r="Y5401" i="24"/>
  <c r="M4285" i="24"/>
  <c r="H4285" i="24"/>
  <c r="G4285" i="24"/>
  <c r="Z5402" i="24" l="1"/>
  <c r="Y5402" i="24"/>
  <c r="M4286" i="24"/>
  <c r="H4286" i="24"/>
  <c r="G4286" i="24"/>
  <c r="Z5403" i="24" l="1"/>
  <c r="Y5403" i="24"/>
  <c r="G4287" i="24"/>
  <c r="M4287" i="24"/>
  <c r="H4287" i="24"/>
  <c r="Y5404" i="24" l="1"/>
  <c r="Z5404" i="24"/>
  <c r="H4288" i="24"/>
  <c r="G4288" i="24"/>
  <c r="Y5405" i="24" l="1"/>
  <c r="Z5405" i="24"/>
  <c r="M4288" i="24"/>
  <c r="M4289" i="24"/>
  <c r="G4289" i="24"/>
  <c r="H4289" i="24"/>
  <c r="Z5406" i="24" l="1"/>
  <c r="Y5406" i="24"/>
  <c r="M4290" i="24"/>
  <c r="H4290" i="24"/>
  <c r="G4290" i="24"/>
  <c r="Y5407" i="24" l="1"/>
  <c r="Z5407" i="24"/>
  <c r="M4291" i="24"/>
  <c r="G4291" i="24"/>
  <c r="H4291" i="24"/>
  <c r="Z5408" i="24" l="1"/>
  <c r="Y5408" i="24"/>
  <c r="M4292" i="24"/>
  <c r="G4292" i="24"/>
  <c r="H4292" i="24"/>
  <c r="Y5409" i="24" l="1"/>
  <c r="Z5409" i="24"/>
  <c r="M4293" i="24"/>
  <c r="G4293" i="24"/>
  <c r="H4293" i="24"/>
  <c r="Y5410" i="24" l="1"/>
  <c r="Z5410" i="24"/>
  <c r="H4294" i="24"/>
  <c r="M4294" i="24"/>
  <c r="G4294" i="24"/>
  <c r="Z5411" i="24" l="1"/>
  <c r="Y5411" i="24"/>
  <c r="H4295" i="24"/>
  <c r="M4295" i="24"/>
  <c r="G4295" i="24"/>
  <c r="Y5412" i="24" l="1"/>
  <c r="Z5412" i="24"/>
  <c r="G4296" i="24"/>
  <c r="H4296" i="24"/>
  <c r="Y5413" i="24" l="1"/>
  <c r="Z5413" i="24"/>
  <c r="M4296" i="24"/>
  <c r="M4297" i="24"/>
  <c r="H4297" i="24"/>
  <c r="G4297" i="24"/>
  <c r="Z5414" i="24" l="1"/>
  <c r="Y5414" i="24"/>
  <c r="H4298" i="24"/>
  <c r="M4298" i="24"/>
  <c r="G4298" i="24"/>
  <c r="Y5415" i="24" l="1"/>
  <c r="Z5415" i="24"/>
  <c r="M4299" i="24"/>
  <c r="H4299" i="24"/>
  <c r="G4299" i="24"/>
  <c r="Y5416" i="24" l="1"/>
  <c r="Z5416" i="24"/>
  <c r="H4300" i="24"/>
  <c r="M4300" i="24"/>
  <c r="G4300" i="24"/>
  <c r="Z5417" i="24" l="1"/>
  <c r="Y5417" i="24"/>
  <c r="M4301" i="24"/>
  <c r="H4301" i="24"/>
  <c r="G4301" i="24"/>
  <c r="Z5418" i="24" l="1"/>
  <c r="Y5418" i="24"/>
  <c r="M4302" i="24"/>
  <c r="G4302" i="24"/>
  <c r="H4302" i="24"/>
  <c r="Y5419" i="24" l="1"/>
  <c r="Z5419" i="24"/>
  <c r="M4303" i="24"/>
  <c r="H4303" i="24"/>
  <c r="G4303" i="24"/>
  <c r="Z5420" i="24" l="1"/>
  <c r="Y5420" i="24"/>
  <c r="M4304" i="24"/>
  <c r="G4304" i="24"/>
  <c r="H4304" i="24"/>
  <c r="Y5421" i="24" l="1"/>
  <c r="Z5421" i="24"/>
  <c r="M4305" i="24"/>
  <c r="G4305" i="24"/>
  <c r="H4305" i="24"/>
  <c r="Z5422" i="24" l="1"/>
  <c r="Y5422" i="24"/>
  <c r="M4306" i="24"/>
  <c r="H4306" i="24"/>
  <c r="G4306" i="24"/>
  <c r="Y5423" i="24" l="1"/>
  <c r="Z5423" i="24"/>
  <c r="H4307" i="24"/>
  <c r="M4307" i="24"/>
  <c r="G4307" i="24"/>
  <c r="Z5424" i="24" l="1"/>
  <c r="Y5424" i="24"/>
  <c r="M4308" i="24"/>
  <c r="G4308" i="24"/>
  <c r="H4308" i="24"/>
  <c r="Z5425" i="24" l="1"/>
  <c r="Y5425" i="24"/>
  <c r="M4309" i="24"/>
  <c r="H4309" i="24"/>
  <c r="G4309" i="24"/>
  <c r="Z5426" i="24" l="1"/>
  <c r="Y5426" i="24"/>
  <c r="G4310" i="24"/>
  <c r="M4310" i="24"/>
  <c r="H4310" i="24"/>
  <c r="Z5427" i="24" l="1"/>
  <c r="Y5427" i="24"/>
  <c r="M4311" i="24"/>
  <c r="G4311" i="24"/>
  <c r="H4311" i="24"/>
  <c r="Y5428" i="24" l="1"/>
  <c r="Z5428" i="24"/>
  <c r="M4312" i="24"/>
  <c r="H4312" i="24"/>
  <c r="G4312" i="24"/>
  <c r="Z5429" i="24" l="1"/>
  <c r="Y5429" i="24"/>
  <c r="M4313" i="24"/>
  <c r="G4313" i="24"/>
  <c r="H4313" i="24"/>
  <c r="Z5430" i="24" l="1"/>
  <c r="Y5430" i="24"/>
  <c r="M4314" i="24"/>
  <c r="H4314" i="24"/>
  <c r="G4314" i="24"/>
  <c r="Z5431" i="24" l="1"/>
  <c r="Y5431" i="24"/>
  <c r="M4315" i="24"/>
  <c r="G4315" i="24"/>
  <c r="H4315" i="24"/>
  <c r="Y5432" i="24" l="1"/>
  <c r="Z5432" i="24"/>
  <c r="G4316" i="24"/>
  <c r="H4316" i="24"/>
  <c r="Y5433" i="24" l="1"/>
  <c r="Z5433" i="24"/>
  <c r="M4316" i="24"/>
  <c r="M4317" i="24"/>
  <c r="H4317" i="24"/>
  <c r="G4317" i="24"/>
  <c r="Z5434" i="24" l="1"/>
  <c r="Y5434" i="24"/>
  <c r="H4318" i="24"/>
  <c r="M4318" i="24"/>
  <c r="G4318" i="24"/>
  <c r="Z5435" i="24" l="1"/>
  <c r="Y5435" i="24"/>
  <c r="M4319" i="24"/>
  <c r="G4319" i="24"/>
  <c r="H4319" i="24"/>
  <c r="Z5436" i="24" l="1"/>
  <c r="Y5436" i="24"/>
  <c r="M4320" i="24"/>
  <c r="G4320" i="24"/>
  <c r="H4320" i="24"/>
  <c r="Y5437" i="24" l="1"/>
  <c r="Z5437" i="24"/>
  <c r="M4321" i="24"/>
  <c r="G4321" i="24"/>
  <c r="H4321" i="24"/>
  <c r="Y5438" i="24" l="1"/>
  <c r="Z5438" i="24"/>
  <c r="M4322" i="24"/>
  <c r="H4322" i="24"/>
  <c r="G4322" i="24"/>
  <c r="Y5439" i="24" l="1"/>
  <c r="Z5439" i="24"/>
  <c r="M4323" i="24"/>
  <c r="G4323" i="24"/>
  <c r="H4323" i="24"/>
  <c r="Y5440" i="24" l="1"/>
  <c r="Z5440" i="24"/>
  <c r="M4324" i="24"/>
  <c r="G4324" i="24"/>
  <c r="H4324" i="24"/>
  <c r="Y5441" i="24" l="1"/>
  <c r="Z5441" i="24"/>
  <c r="G4325" i="24"/>
  <c r="M4325" i="24"/>
  <c r="H4325" i="24"/>
  <c r="Z5442" i="24" l="1"/>
  <c r="Y5442" i="24"/>
  <c r="M4326" i="24"/>
  <c r="G4326" i="24"/>
  <c r="H4326" i="24"/>
  <c r="Z5443" i="24" l="1"/>
  <c r="Y5443" i="24"/>
  <c r="M4327" i="24"/>
  <c r="G4327" i="24"/>
  <c r="H4327" i="24"/>
  <c r="Y5444" i="24" l="1"/>
  <c r="Z5444" i="24"/>
  <c r="M4328" i="24"/>
  <c r="G4328" i="24"/>
  <c r="H4328" i="24"/>
  <c r="Z5445" i="24" l="1"/>
  <c r="Y5445" i="24"/>
  <c r="H4329" i="24"/>
  <c r="M4329" i="24"/>
  <c r="G4329" i="24"/>
  <c r="Z5446" i="24" l="1"/>
  <c r="Y5446" i="24"/>
  <c r="M4330" i="24"/>
  <c r="G4330" i="24"/>
  <c r="H4330" i="24"/>
  <c r="Y5447" i="24" l="1"/>
  <c r="Z5447" i="24"/>
  <c r="M4331" i="24"/>
  <c r="G4331" i="24"/>
  <c r="H4331" i="24"/>
  <c r="Y5448" i="24" l="1"/>
  <c r="Z5448" i="24"/>
  <c r="G4332" i="24"/>
  <c r="H4332" i="24"/>
  <c r="Z5449" i="24" l="1"/>
  <c r="Y5449" i="24"/>
  <c r="M4332" i="24"/>
  <c r="H4333" i="24"/>
  <c r="G4333" i="24"/>
  <c r="Z5450" i="24" l="1"/>
  <c r="Y5450" i="24"/>
  <c r="M4333" i="24"/>
  <c r="M4334" i="24"/>
  <c r="G4334" i="24"/>
  <c r="H4334" i="24"/>
  <c r="Y5451" i="24" l="1"/>
  <c r="Z5451" i="24"/>
  <c r="H4335" i="24"/>
  <c r="G4335" i="24"/>
  <c r="Z5452" i="24" l="1"/>
  <c r="Y5452" i="24"/>
  <c r="M4335" i="24"/>
  <c r="G4336" i="24"/>
  <c r="H4336" i="24"/>
  <c r="Y5453" i="24" l="1"/>
  <c r="Z5453" i="24"/>
  <c r="M4336" i="24"/>
  <c r="H4337" i="24"/>
  <c r="G4337" i="24"/>
  <c r="Z5454" i="24" l="1"/>
  <c r="Y5454" i="24"/>
  <c r="M4337" i="24"/>
  <c r="M4338" i="24"/>
  <c r="G4338" i="24"/>
  <c r="H4338" i="24"/>
  <c r="Y5455" i="24" l="1"/>
  <c r="Z5455" i="24"/>
  <c r="M4339" i="24"/>
  <c r="G4339" i="24"/>
  <c r="H4339" i="24"/>
  <c r="Z5456" i="24" l="1"/>
  <c r="Y5456" i="24"/>
  <c r="M4340" i="24"/>
  <c r="G4340" i="24"/>
  <c r="H4340" i="24"/>
  <c r="Z5457" i="24" l="1"/>
  <c r="Y5457" i="24"/>
  <c r="M4341" i="24"/>
  <c r="H4341" i="24"/>
  <c r="G4341" i="24"/>
  <c r="Z5458" i="24" l="1"/>
  <c r="Y5458" i="24"/>
  <c r="G4342" i="24"/>
  <c r="M4342" i="24"/>
  <c r="H4342" i="24"/>
  <c r="Z5459" i="24" l="1"/>
  <c r="Y5459" i="24"/>
  <c r="M4343" i="24"/>
  <c r="G4343" i="24"/>
  <c r="H4343" i="24"/>
  <c r="Z5460" i="24" l="1"/>
  <c r="Y5460" i="24"/>
  <c r="H4344" i="24"/>
  <c r="M4344" i="24"/>
  <c r="G4344" i="24"/>
  <c r="Z5461" i="24" l="1"/>
  <c r="Y5461" i="24"/>
  <c r="H4345" i="24"/>
  <c r="G4345" i="24"/>
  <c r="Z5462" i="24" l="1"/>
  <c r="Y5462" i="24"/>
  <c r="M4345" i="24"/>
  <c r="M4346" i="24"/>
  <c r="H4346" i="24"/>
  <c r="G4346" i="24"/>
  <c r="Y5463" i="24" l="1"/>
  <c r="Z5463" i="24"/>
  <c r="G4347" i="24"/>
  <c r="M4347" i="24"/>
  <c r="H4347" i="24"/>
  <c r="Y5464" i="24" l="1"/>
  <c r="Z5464" i="24"/>
  <c r="M4348" i="24"/>
  <c r="G4348" i="24"/>
  <c r="H4348" i="24"/>
  <c r="Y5465" i="24" l="1"/>
  <c r="Z5465" i="24"/>
  <c r="G4349" i="24"/>
  <c r="H4349" i="24"/>
  <c r="Z5466" i="24" l="1"/>
  <c r="Y5466" i="24"/>
  <c r="M4349" i="24"/>
  <c r="M4350" i="24"/>
  <c r="G4350" i="24"/>
  <c r="H4350" i="24"/>
  <c r="Z5467" i="24" l="1"/>
  <c r="Y5467" i="24"/>
  <c r="G4351" i="24"/>
  <c r="M4351" i="24"/>
  <c r="H4351" i="24"/>
  <c r="Y5468" i="24" l="1"/>
  <c r="Z5468" i="24"/>
  <c r="G4352" i="24"/>
  <c r="M4352" i="24"/>
  <c r="H4352" i="24"/>
  <c r="Z5469" i="24" l="1"/>
  <c r="Y5469" i="24"/>
  <c r="M4353" i="24"/>
  <c r="H4353" i="24"/>
  <c r="G4353" i="24"/>
  <c r="Y5470" i="24" l="1"/>
  <c r="Z5470" i="24"/>
  <c r="H4354" i="24"/>
  <c r="M4354" i="24"/>
  <c r="G4354" i="24"/>
  <c r="Z5471" i="24" l="1"/>
  <c r="Y5471" i="24"/>
  <c r="M4355" i="24"/>
  <c r="G4355" i="24"/>
  <c r="H4355" i="24"/>
  <c r="Z5472" i="24" l="1"/>
  <c r="Y5472" i="24"/>
  <c r="H4356" i="24"/>
  <c r="M4356" i="24"/>
  <c r="G4356" i="24"/>
  <c r="Z5473" i="24" l="1"/>
  <c r="Y5473" i="24"/>
  <c r="G4357" i="24"/>
  <c r="H4357" i="24"/>
  <c r="Z5474" i="24" l="1"/>
  <c r="Y5474" i="24"/>
  <c r="M4357" i="24"/>
  <c r="G4358" i="24"/>
  <c r="M4358" i="24"/>
  <c r="H4358" i="24"/>
  <c r="Z5475" i="24" l="1"/>
  <c r="Y5475" i="24"/>
  <c r="H4359" i="24"/>
  <c r="G4359" i="24"/>
  <c r="M4359" i="24"/>
  <c r="Z5476" i="24" l="1"/>
  <c r="Y5476" i="24"/>
  <c r="H4360" i="24"/>
  <c r="G4360" i="24"/>
  <c r="Z5477" i="24" l="1"/>
  <c r="Y5477" i="24"/>
  <c r="M4360" i="24"/>
  <c r="G4361" i="24"/>
  <c r="H4361" i="24"/>
  <c r="Y5478" i="24" l="1"/>
  <c r="Z5478" i="24"/>
  <c r="M4361" i="24"/>
  <c r="M4362" i="24"/>
  <c r="G4362" i="24"/>
  <c r="H4362" i="24"/>
  <c r="Z5479" i="24" l="1"/>
  <c r="Y5479" i="24"/>
  <c r="H4363" i="24"/>
  <c r="M4363" i="24"/>
  <c r="G4363" i="24"/>
  <c r="Z5480" i="24" l="1"/>
  <c r="Y5480" i="24"/>
  <c r="G4364" i="24"/>
  <c r="H4364" i="24"/>
  <c r="M4364" i="24" l="1"/>
  <c r="Y5481" i="24"/>
  <c r="Z5481" i="24"/>
  <c r="H4365" i="24"/>
  <c r="G4365" i="24"/>
  <c r="Z5482" i="24" l="1"/>
  <c r="Y5482" i="24"/>
  <c r="M4365" i="24"/>
  <c r="M4366" i="24"/>
  <c r="G4366" i="24"/>
  <c r="H4366" i="24"/>
  <c r="Y5483" i="24" l="1"/>
  <c r="Z5483" i="24"/>
  <c r="M4367" i="24"/>
  <c r="G4367" i="24"/>
  <c r="H4367" i="24"/>
  <c r="Z5484" i="24" l="1"/>
  <c r="Y5484" i="24"/>
  <c r="M4368" i="24"/>
  <c r="G4368" i="24"/>
  <c r="H4368" i="24"/>
  <c r="Y5485" i="24" l="1"/>
  <c r="Z5485" i="24"/>
  <c r="M4369" i="24"/>
  <c r="G4369" i="24"/>
  <c r="H4369" i="24"/>
  <c r="Z5486" i="24" l="1"/>
  <c r="Y5486" i="24"/>
  <c r="M4370" i="24"/>
  <c r="G4370" i="24"/>
  <c r="H4370" i="24"/>
  <c r="Z5487" i="24" l="1"/>
  <c r="Y5487" i="24"/>
  <c r="M4371" i="24"/>
  <c r="G4371" i="24"/>
  <c r="H4371" i="24"/>
  <c r="Z5488" i="24" l="1"/>
  <c r="Y5488" i="24"/>
  <c r="G4372" i="24"/>
  <c r="M4372" i="24"/>
  <c r="H4372" i="24"/>
  <c r="Y5489" i="24" l="1"/>
  <c r="Z5489" i="24"/>
  <c r="M4373" i="24"/>
  <c r="G4373" i="24"/>
  <c r="H4373" i="24"/>
  <c r="Y5490" i="24" l="1"/>
  <c r="Z5490" i="24"/>
  <c r="H4374" i="24"/>
  <c r="M4374" i="24"/>
  <c r="G4374" i="24"/>
  <c r="Z5491" i="24" l="1"/>
  <c r="Y5491" i="24"/>
  <c r="H4375" i="24"/>
  <c r="M4375" i="24"/>
  <c r="G4375" i="24"/>
  <c r="Z5492" i="24" l="1"/>
  <c r="Y5492" i="24"/>
  <c r="G4376" i="24"/>
  <c r="M4376" i="24"/>
  <c r="H4376" i="24"/>
  <c r="Y5493" i="24" l="1"/>
  <c r="Z5493" i="24"/>
  <c r="G4377" i="24"/>
  <c r="H4377" i="24"/>
  <c r="Z5494" i="24" l="1"/>
  <c r="Y5494" i="24"/>
  <c r="M4377" i="24"/>
  <c r="M4378" i="24"/>
  <c r="H4378" i="24"/>
  <c r="G4378" i="24"/>
  <c r="Z5495" i="24" l="1"/>
  <c r="Y5495" i="24"/>
  <c r="M4379" i="24"/>
  <c r="H4379" i="24"/>
  <c r="G4379" i="24"/>
  <c r="Y5496" i="24" l="1"/>
  <c r="Z5496" i="24"/>
  <c r="G4380" i="24"/>
  <c r="M4380" i="24"/>
  <c r="H4380" i="24"/>
  <c r="Y5497" i="24" l="1"/>
  <c r="Z5497" i="24"/>
  <c r="G4381" i="24"/>
  <c r="H4381" i="24"/>
  <c r="M4381" i="24"/>
  <c r="Z5498" i="24" l="1"/>
  <c r="Y5498" i="24"/>
  <c r="M4382" i="24"/>
  <c r="H4382" i="24"/>
  <c r="G4382" i="24"/>
  <c r="Y5499" i="24" l="1"/>
  <c r="Z5499" i="24"/>
  <c r="M4383" i="24"/>
  <c r="H4383" i="24"/>
  <c r="G4383" i="24"/>
  <c r="Y5500" i="24" l="1"/>
  <c r="Z5500" i="24"/>
  <c r="H4384" i="24"/>
  <c r="M4384" i="24"/>
  <c r="G4384" i="24"/>
  <c r="Z5501" i="24" l="1"/>
  <c r="Y5501" i="24"/>
  <c r="M4385" i="24"/>
  <c r="G4385" i="24"/>
  <c r="H4385" i="24"/>
  <c r="Y5502" i="24" l="1"/>
  <c r="Z5502" i="24"/>
  <c r="M4386" i="24"/>
  <c r="H4386" i="24"/>
  <c r="G4386" i="24"/>
  <c r="Z5503" i="24" l="1"/>
  <c r="Y5503" i="24"/>
  <c r="M4387" i="24"/>
  <c r="H4387" i="24"/>
  <c r="G4387" i="24"/>
  <c r="Z5504" i="24" l="1"/>
  <c r="Y5504" i="24"/>
  <c r="G4388" i="24"/>
  <c r="M4388" i="24"/>
  <c r="H4388" i="24"/>
  <c r="Y5505" i="24" l="1"/>
  <c r="Z5505" i="24"/>
  <c r="M4389" i="24"/>
  <c r="H4389" i="24"/>
  <c r="G4389" i="24"/>
  <c r="Y5506" i="24" l="1"/>
  <c r="Z5506" i="24"/>
  <c r="M4390" i="24"/>
  <c r="H4390" i="24"/>
  <c r="G4390" i="24"/>
  <c r="Z5507" i="24" l="1"/>
  <c r="Y5507" i="24"/>
  <c r="M4391" i="24"/>
  <c r="H4391" i="24"/>
  <c r="G4391" i="24"/>
  <c r="Z5508" i="24" l="1"/>
  <c r="Y5508" i="24"/>
  <c r="M4392" i="24"/>
  <c r="H4392" i="24"/>
  <c r="G4392" i="24"/>
  <c r="Y5509" i="24" l="1"/>
  <c r="Z5509" i="24"/>
  <c r="G4393" i="24"/>
  <c r="H4393" i="24"/>
  <c r="M4393" i="24" l="1"/>
  <c r="Y5510" i="24"/>
  <c r="Z5510" i="24"/>
  <c r="M4394" i="24"/>
  <c r="H4394" i="24"/>
  <c r="G4394" i="24"/>
  <c r="Z5511" i="24" l="1"/>
  <c r="Y5511" i="24"/>
  <c r="H4395" i="24"/>
  <c r="M4395" i="24"/>
  <c r="G4395" i="24"/>
  <c r="Y5512" i="24" l="1"/>
  <c r="Z5512" i="24"/>
  <c r="G4396" i="24"/>
  <c r="M4396" i="24"/>
  <c r="H4396" i="24"/>
  <c r="Y5513" i="24" l="1"/>
  <c r="Z5513" i="24"/>
  <c r="H4397" i="24"/>
  <c r="G4397" i="24"/>
  <c r="M4397" i="24" l="1"/>
  <c r="Y5514" i="24"/>
  <c r="Z5514" i="24"/>
  <c r="M4398" i="24"/>
  <c r="H4398" i="24"/>
  <c r="G4398" i="24"/>
  <c r="Z5515" i="24" l="1"/>
  <c r="Y5515" i="24"/>
  <c r="M4399" i="24"/>
  <c r="H4399" i="24"/>
  <c r="G4399" i="24"/>
  <c r="Y5516" i="24" l="1"/>
  <c r="Z5516" i="24"/>
  <c r="M4400" i="24"/>
  <c r="H4400" i="24"/>
  <c r="G4400" i="24"/>
  <c r="Z5517" i="24" l="1"/>
  <c r="Y5517" i="24"/>
  <c r="G4401" i="24"/>
  <c r="H4401" i="24"/>
  <c r="M4401" i="24" l="1"/>
  <c r="Z5518" i="24"/>
  <c r="Y5518" i="24"/>
  <c r="M4402" i="24"/>
  <c r="H4402" i="24"/>
  <c r="G4402" i="24"/>
  <c r="Z5519" i="24" l="1"/>
  <c r="Y5519" i="24"/>
  <c r="M4403" i="24"/>
  <c r="H4403" i="24"/>
  <c r="G4403" i="24"/>
  <c r="Z5520" i="24" l="1"/>
  <c r="Y5520" i="24"/>
  <c r="G4404" i="24"/>
  <c r="M4404" i="24"/>
  <c r="H4404" i="24"/>
  <c r="Z5521" i="24" l="1"/>
  <c r="Y5521" i="24"/>
  <c r="M4405" i="24"/>
  <c r="H4405" i="24"/>
  <c r="G4405" i="24"/>
  <c r="Y5522" i="24" l="1"/>
  <c r="Z5522" i="24"/>
  <c r="H4406" i="24"/>
  <c r="M4406" i="24"/>
  <c r="G4406" i="24"/>
  <c r="Z5523" i="24" l="1"/>
  <c r="Y5523" i="24"/>
  <c r="M4407" i="24"/>
  <c r="H4407" i="24"/>
  <c r="G4407" i="24"/>
  <c r="Z5524" i="24" l="1"/>
  <c r="Y5524" i="24"/>
  <c r="M4408" i="24"/>
  <c r="H4408" i="24"/>
  <c r="G4408" i="24"/>
  <c r="Z5525" i="24" l="1"/>
  <c r="Y5525" i="24"/>
  <c r="H4409" i="24"/>
  <c r="G4409" i="24"/>
  <c r="M4409" i="24" l="1"/>
  <c r="Y5526" i="24"/>
  <c r="Z5526" i="24"/>
  <c r="G4410" i="24"/>
  <c r="H4410" i="24"/>
  <c r="Y5527" i="24" l="1"/>
  <c r="Z5527" i="24"/>
  <c r="M4410" i="24"/>
  <c r="M4411" i="24"/>
  <c r="H4411" i="24"/>
  <c r="G4411" i="24"/>
  <c r="Z5528" i="24" l="1"/>
  <c r="Y5528" i="24"/>
  <c r="M4412" i="24"/>
  <c r="H4412" i="24"/>
  <c r="G4412" i="24"/>
  <c r="Y5529" i="24" l="1"/>
  <c r="Z5529" i="24"/>
  <c r="H4413" i="24"/>
  <c r="M4413" i="24"/>
  <c r="G4413" i="24"/>
  <c r="Y5530" i="24" l="1"/>
  <c r="Z5530" i="24"/>
  <c r="M4414" i="24"/>
  <c r="H4414" i="24"/>
  <c r="G4414" i="24"/>
  <c r="Z5531" i="24" l="1"/>
  <c r="Y5531" i="24"/>
  <c r="M4415" i="24"/>
  <c r="H4415" i="24"/>
  <c r="G4415" i="24"/>
  <c r="Y5532" i="24" l="1"/>
  <c r="Z5532" i="24"/>
  <c r="H4416" i="24"/>
  <c r="M4416" i="24"/>
  <c r="G4416" i="24"/>
  <c r="Y5533" i="24" l="1"/>
  <c r="Z5533" i="24"/>
  <c r="H4417" i="24"/>
  <c r="M4417" i="24"/>
  <c r="G4417" i="24"/>
  <c r="Z5534" i="24" l="1"/>
  <c r="Y5534" i="24"/>
  <c r="M4418" i="24"/>
  <c r="H4418" i="24"/>
  <c r="G4418" i="24"/>
  <c r="Y5535" i="24" l="1"/>
  <c r="Z5535" i="24"/>
  <c r="H4419" i="24"/>
  <c r="M4419" i="24"/>
  <c r="G4419" i="24"/>
  <c r="Y5536" i="24" l="1"/>
  <c r="Z5536" i="24"/>
  <c r="M4420" i="24"/>
  <c r="G4420" i="24"/>
  <c r="H4420" i="24"/>
  <c r="Y5537" i="24" l="1"/>
  <c r="Z5537" i="24"/>
  <c r="M4421" i="24"/>
  <c r="H4421" i="24"/>
  <c r="G4421" i="24"/>
  <c r="Y5538" i="24" l="1"/>
  <c r="Z5538" i="24"/>
  <c r="H4422" i="24"/>
  <c r="G4422" i="24"/>
  <c r="M4422" i="24" l="1"/>
  <c r="Y5539" i="24"/>
  <c r="Z5539" i="24"/>
  <c r="H4423" i="24"/>
  <c r="M4423" i="24"/>
  <c r="G4423" i="24"/>
  <c r="Y5540" i="24" l="1"/>
  <c r="Z5540" i="24"/>
  <c r="G4424" i="24"/>
  <c r="H4424" i="24"/>
  <c r="M4424" i="24" l="1"/>
  <c r="Z5541" i="24"/>
  <c r="Y5541" i="24"/>
  <c r="G4425" i="24"/>
  <c r="H4425" i="24"/>
  <c r="M4425" i="24" l="1"/>
  <c r="Y5542" i="24"/>
  <c r="Z5542" i="24"/>
  <c r="H4426" i="24"/>
  <c r="G4426" i="24"/>
  <c r="M4426" i="24" l="1"/>
  <c r="Z5543" i="24"/>
  <c r="Y5543" i="24"/>
  <c r="G4427" i="24"/>
  <c r="M4427" i="24"/>
  <c r="H4427" i="24"/>
  <c r="Z5544" i="24" l="1"/>
  <c r="Y5544" i="24"/>
  <c r="M4428" i="24"/>
  <c r="H4428" i="24"/>
  <c r="G4428" i="24"/>
  <c r="Z5545" i="24" l="1"/>
  <c r="Y5545" i="24"/>
  <c r="H4429" i="24"/>
  <c r="M4429" i="24"/>
  <c r="G4429" i="24"/>
  <c r="Z5546" i="24" l="1"/>
  <c r="Y5546" i="24"/>
  <c r="G4430" i="24"/>
  <c r="M4430" i="24"/>
  <c r="H4430" i="24"/>
  <c r="Z5547" i="24" l="1"/>
  <c r="Y5547" i="24"/>
  <c r="H4431" i="24"/>
  <c r="M4431" i="24"/>
  <c r="G4431" i="24"/>
  <c r="Z5548" i="24" l="1"/>
  <c r="Y5548" i="24"/>
  <c r="G4432" i="24"/>
  <c r="H4432" i="24"/>
  <c r="M4432" i="24" l="1"/>
  <c r="Z5549" i="24"/>
  <c r="Y5549" i="24"/>
  <c r="H4433" i="24"/>
  <c r="G4433" i="24"/>
  <c r="M4433" i="24" l="1"/>
  <c r="Z5550" i="24"/>
  <c r="Y5550" i="24"/>
  <c r="M4434" i="24"/>
  <c r="G4434" i="24"/>
  <c r="H4434" i="24"/>
  <c r="Z5551" i="24" l="1"/>
  <c r="Y5551" i="24"/>
  <c r="G4435" i="24"/>
  <c r="M4435" i="24"/>
  <c r="H4435" i="24"/>
  <c r="Z5552" i="24" l="1"/>
  <c r="Y5552" i="24"/>
  <c r="H4436" i="24"/>
  <c r="M4436" i="24"/>
  <c r="G4436" i="24"/>
  <c r="Z5553" i="24" l="1"/>
  <c r="Y5553" i="24"/>
  <c r="H4437" i="24"/>
  <c r="G4437" i="24"/>
  <c r="M4437" i="24" l="1"/>
  <c r="Z5554" i="24"/>
  <c r="Y5554" i="24"/>
  <c r="G4438" i="24"/>
  <c r="M4438" i="24"/>
  <c r="H4438" i="24"/>
  <c r="Y5555" i="24" l="1"/>
  <c r="Z5555" i="24"/>
  <c r="M4439" i="24"/>
  <c r="G4439" i="24"/>
  <c r="H4439" i="24"/>
  <c r="Z5556" i="24" l="1"/>
  <c r="Y5556" i="24"/>
  <c r="G4440" i="24"/>
  <c r="M4440" i="24"/>
  <c r="H4440" i="24"/>
  <c r="Y5557" i="24" l="1"/>
  <c r="Z5557" i="24"/>
  <c r="H4441" i="24"/>
  <c r="G4441" i="24"/>
  <c r="Z5558" i="24" l="1"/>
  <c r="Y5558" i="24"/>
  <c r="M4441" i="24"/>
  <c r="M4442" i="24"/>
  <c r="G4442" i="24"/>
  <c r="H4442" i="24"/>
  <c r="Y5559" i="24" l="1"/>
  <c r="Z5559" i="24"/>
  <c r="M4443" i="24"/>
  <c r="G4443" i="24"/>
  <c r="H4443" i="24"/>
  <c r="Z5560" i="24" l="1"/>
  <c r="Y5560" i="24"/>
  <c r="G4444" i="24"/>
  <c r="M4444" i="24"/>
  <c r="H4444" i="24"/>
  <c r="Z5561" i="24" l="1"/>
  <c r="Y5561" i="24"/>
  <c r="M4445" i="24"/>
  <c r="G4445" i="24"/>
  <c r="H4445" i="24"/>
  <c r="Y5562" i="24" l="1"/>
  <c r="Z5562" i="24"/>
  <c r="H4446" i="24"/>
  <c r="M4446" i="24"/>
  <c r="G4446" i="24"/>
  <c r="Y5563" i="24" l="1"/>
  <c r="Z5563" i="24"/>
  <c r="H4447" i="24"/>
  <c r="G4447" i="24"/>
  <c r="Z5564" i="24" l="1"/>
  <c r="Y5564" i="24"/>
  <c r="M4447" i="24"/>
  <c r="G4448" i="24"/>
  <c r="M4448" i="24"/>
  <c r="H4448" i="24"/>
  <c r="Z5565" i="24" l="1"/>
  <c r="Y5565" i="24"/>
  <c r="M4449" i="24"/>
  <c r="H4449" i="24"/>
  <c r="G4449" i="24"/>
  <c r="Z5566" i="24" l="1"/>
  <c r="Y5566" i="24"/>
  <c r="H4450" i="24"/>
  <c r="G4450" i="24"/>
  <c r="M4450" i="24" l="1"/>
  <c r="Y5567" i="24"/>
  <c r="Z5567" i="24"/>
  <c r="M4451" i="24"/>
  <c r="G4451" i="24"/>
  <c r="H4451" i="24"/>
  <c r="Y5568" i="24" l="1"/>
  <c r="Z5568" i="24"/>
  <c r="H4452" i="24"/>
  <c r="M4452" i="24"/>
  <c r="G4452" i="24"/>
  <c r="Y5569" i="24" l="1"/>
  <c r="Z5569" i="24"/>
  <c r="G4453" i="24"/>
  <c r="H4453" i="24"/>
  <c r="M4453" i="24" l="1"/>
  <c r="Y5570" i="24"/>
  <c r="Z5570" i="24"/>
  <c r="H4454" i="24"/>
  <c r="M4454" i="24"/>
  <c r="G4454" i="24"/>
  <c r="Z5571" i="24" l="1"/>
  <c r="Y5571" i="24"/>
  <c r="H4455" i="24"/>
  <c r="M4455" i="24"/>
  <c r="G4455" i="24"/>
  <c r="Z5572" i="24" l="1"/>
  <c r="Y5572" i="24"/>
  <c r="M4456" i="24"/>
  <c r="G4456" i="24"/>
  <c r="H4456" i="24"/>
  <c r="Z5573" i="24" l="1"/>
  <c r="Y5573" i="24"/>
  <c r="G4457" i="24"/>
  <c r="M4457" i="24"/>
  <c r="H4457" i="24"/>
  <c r="Y5574" i="24" l="1"/>
  <c r="Z5574" i="24"/>
  <c r="M4458" i="24"/>
  <c r="H4458" i="24"/>
  <c r="G4458" i="24"/>
  <c r="Z5575" i="24" l="1"/>
  <c r="Y5575" i="24"/>
  <c r="H4459" i="24"/>
  <c r="M4459" i="24"/>
  <c r="G4459" i="24"/>
  <c r="Z5576" i="24" l="1"/>
  <c r="Y5576" i="24"/>
  <c r="G4460" i="24"/>
  <c r="H4460" i="24"/>
  <c r="M4460" i="24" l="1"/>
  <c r="Z5577" i="24"/>
  <c r="Y5577" i="24"/>
  <c r="M4461" i="24"/>
  <c r="G4461" i="24"/>
  <c r="H4461" i="24"/>
  <c r="Y5578" i="24" l="1"/>
  <c r="Z5578" i="24"/>
  <c r="M4462" i="24"/>
  <c r="G4462" i="24"/>
  <c r="H4462" i="24"/>
  <c r="Z5579" i="24" l="1"/>
  <c r="Y5579" i="24"/>
  <c r="M4463" i="24"/>
  <c r="H4463" i="24"/>
  <c r="G4463" i="24"/>
  <c r="Y5580" i="24" l="1"/>
  <c r="Z5580" i="24"/>
  <c r="M4464" i="24"/>
  <c r="H4464" i="24"/>
  <c r="G4464" i="24"/>
  <c r="Y5581" i="24" l="1"/>
  <c r="Z5581" i="24"/>
  <c r="M4465" i="24"/>
  <c r="H4465" i="24"/>
  <c r="G4465" i="24"/>
  <c r="Z5582" i="24" l="1"/>
  <c r="Y5582" i="24"/>
  <c r="H4466" i="24"/>
  <c r="M4466" i="24"/>
  <c r="G4466" i="24"/>
  <c r="Y5583" i="24" l="1"/>
  <c r="Z5583" i="24"/>
  <c r="H4467" i="24"/>
  <c r="G4467" i="24"/>
  <c r="M4467" i="24" l="1"/>
  <c r="Y5584" i="24"/>
  <c r="Z5584" i="24"/>
  <c r="M4468" i="24"/>
  <c r="G4468" i="24"/>
  <c r="H4468" i="24"/>
  <c r="Y5585" i="24" l="1"/>
  <c r="Z5585" i="24"/>
  <c r="G4469" i="24"/>
  <c r="H4469" i="24"/>
  <c r="M4469" i="24" l="1"/>
  <c r="Y5586" i="24"/>
  <c r="Z5586" i="24"/>
  <c r="G4470" i="24"/>
  <c r="M4470" i="24"/>
  <c r="H4470" i="24"/>
  <c r="Z5587" i="24" l="1"/>
  <c r="Y5587" i="24"/>
  <c r="M4471" i="24"/>
  <c r="G4471" i="24"/>
  <c r="H4471" i="24"/>
  <c r="Y5588" i="24" l="1"/>
  <c r="Z5588" i="24"/>
  <c r="M4472" i="24"/>
  <c r="G4472" i="24"/>
  <c r="H4472" i="24"/>
  <c r="Y5589" i="24" l="1"/>
  <c r="Z5589" i="24"/>
  <c r="H4473" i="24"/>
  <c r="G4473" i="24"/>
  <c r="Z5590" i="24" l="1"/>
  <c r="Y5590" i="24"/>
  <c r="M4473" i="24"/>
  <c r="G4474" i="24"/>
  <c r="H4474" i="24"/>
  <c r="M4474" i="24" l="1"/>
  <c r="Z5591" i="24"/>
  <c r="Y5591" i="24"/>
  <c r="M4475" i="24"/>
  <c r="H4475" i="24"/>
  <c r="G4475" i="24"/>
  <c r="Z5592" i="24" l="1"/>
  <c r="Y5592" i="24"/>
  <c r="M4476" i="24"/>
  <c r="G4476" i="24"/>
  <c r="H4476" i="24"/>
  <c r="Z5593" i="24" l="1"/>
  <c r="Y5593" i="24"/>
  <c r="M4477" i="24"/>
  <c r="H4477" i="24"/>
  <c r="G4477" i="24"/>
  <c r="Z5594" i="24" l="1"/>
  <c r="Y5594" i="24"/>
  <c r="G4478" i="24"/>
  <c r="H4478" i="24"/>
  <c r="M4478" i="24" l="1"/>
  <c r="Z5595" i="24"/>
  <c r="Y5595" i="24"/>
  <c r="M4479" i="24"/>
  <c r="G4479" i="24"/>
  <c r="H4479" i="24"/>
  <c r="Y5596" i="24" l="1"/>
  <c r="Z5596" i="24"/>
  <c r="M4480" i="24"/>
  <c r="H4480" i="24"/>
  <c r="G4480" i="24"/>
  <c r="Y5597" i="24" l="1"/>
  <c r="Z5597" i="24"/>
  <c r="H4481" i="24"/>
  <c r="M4481" i="24"/>
  <c r="G4481" i="24"/>
  <c r="Y5598" i="24" l="1"/>
  <c r="Z5598" i="24"/>
  <c r="G4482" i="24"/>
  <c r="M4482" i="24"/>
  <c r="H4482" i="24"/>
  <c r="Y5599" i="24" l="1"/>
  <c r="Z5599" i="24"/>
  <c r="H4483" i="24"/>
  <c r="M4483" i="24"/>
  <c r="G4483" i="24"/>
  <c r="Y5600" i="24" l="1"/>
  <c r="Z5600" i="24"/>
  <c r="H4484" i="24"/>
  <c r="G4484" i="24"/>
  <c r="M4484" i="24" l="1"/>
  <c r="Z5601" i="24"/>
  <c r="Y5601" i="24"/>
  <c r="G4485" i="24"/>
  <c r="H4485" i="24"/>
  <c r="M4485" i="24" l="1"/>
  <c r="Y5602" i="24"/>
  <c r="Z5602" i="24"/>
  <c r="H4486" i="24"/>
  <c r="M4486" i="24"/>
  <c r="G4486" i="24"/>
  <c r="Z5603" i="24" l="1"/>
  <c r="Y5603" i="24"/>
  <c r="H4487" i="24"/>
  <c r="G4487" i="24"/>
  <c r="M4487" i="24" l="1"/>
  <c r="Y5604" i="24"/>
  <c r="Z5604" i="24"/>
  <c r="M4488" i="24"/>
  <c r="H4488" i="24"/>
  <c r="G4488" i="24"/>
  <c r="Z5605" i="24" l="1"/>
  <c r="Y5605" i="24"/>
  <c r="H4489" i="24"/>
  <c r="G4489" i="24"/>
  <c r="M4489" i="24" l="1"/>
  <c r="Y5606" i="24"/>
  <c r="Z5606" i="24"/>
  <c r="G4490" i="24"/>
  <c r="M4490" i="24"/>
  <c r="H4490" i="24"/>
  <c r="Z5607" i="24" l="1"/>
  <c r="Y5607" i="24"/>
  <c r="G4491" i="24"/>
  <c r="H4491" i="24"/>
  <c r="M4491" i="24" l="1"/>
  <c r="Z5608" i="24"/>
  <c r="Y5608" i="24"/>
  <c r="H4492" i="24"/>
  <c r="G4492" i="24"/>
  <c r="Y5609" i="24" l="1"/>
  <c r="Z5609" i="24"/>
  <c r="M4492" i="24"/>
  <c r="G4493" i="24"/>
  <c r="H4493" i="24"/>
  <c r="Y5610" i="24" l="1"/>
  <c r="Z5610" i="24"/>
  <c r="M4493" i="24"/>
  <c r="M4494" i="24"/>
  <c r="H4494" i="24"/>
  <c r="G4494" i="24"/>
  <c r="Z5611" i="24" l="1"/>
  <c r="Y5611" i="24"/>
  <c r="H4495" i="24"/>
  <c r="M4495" i="24"/>
  <c r="G4495" i="24"/>
  <c r="Z5612" i="24" l="1"/>
  <c r="Y5612" i="24"/>
  <c r="G4496" i="24"/>
  <c r="H4496" i="24"/>
  <c r="M4496" i="24" l="1"/>
  <c r="Z5613" i="24"/>
  <c r="Y5613" i="24"/>
  <c r="M4497" i="24"/>
  <c r="H4497" i="24"/>
  <c r="G4497" i="24"/>
  <c r="Z5614" i="24" l="1"/>
  <c r="Y5614" i="24"/>
  <c r="H4498" i="24"/>
  <c r="M4498" i="24"/>
  <c r="G4498" i="24"/>
  <c r="Y5615" i="24" l="1"/>
  <c r="Z5615" i="24"/>
  <c r="M4499" i="24"/>
  <c r="G4499" i="24"/>
  <c r="H4499" i="24"/>
  <c r="Z5616" i="24" l="1"/>
  <c r="Y5616" i="24"/>
  <c r="H4500" i="24"/>
  <c r="M4500" i="24"/>
  <c r="G4500" i="24"/>
  <c r="Z5617" i="24" l="1"/>
  <c r="Y5617" i="24"/>
  <c r="M4501" i="24"/>
  <c r="H4501" i="24"/>
  <c r="G4501" i="24"/>
  <c r="Y5618" i="24" l="1"/>
  <c r="Z5618" i="24"/>
  <c r="G4502" i="24"/>
  <c r="H4502" i="24"/>
  <c r="M4502" i="24" l="1"/>
  <c r="Y5619" i="24"/>
  <c r="Z5619" i="24"/>
  <c r="M4503" i="24"/>
  <c r="H4503" i="24"/>
  <c r="G4503" i="24"/>
  <c r="Y5620" i="24" l="1"/>
  <c r="Z5620" i="24"/>
  <c r="G4504" i="24"/>
  <c r="M4504" i="24"/>
  <c r="H4504" i="24"/>
  <c r="Z5621" i="24" l="1"/>
  <c r="Y5621" i="24"/>
  <c r="H4505" i="24"/>
  <c r="G4505" i="24"/>
  <c r="M4505" i="24" l="1"/>
  <c r="Z5622" i="24"/>
  <c r="Y5622" i="24"/>
  <c r="M4506" i="24"/>
  <c r="H4506" i="24"/>
  <c r="G4506" i="24"/>
  <c r="Z5623" i="24" l="1"/>
  <c r="Y5623" i="24"/>
  <c r="M4507" i="24"/>
  <c r="G4507" i="24"/>
  <c r="H4507" i="24"/>
  <c r="Z5624" i="24" l="1"/>
  <c r="Y5624" i="24"/>
  <c r="M4508" i="24"/>
  <c r="H4508" i="24"/>
  <c r="G4508" i="24"/>
  <c r="Y5625" i="24" l="1"/>
  <c r="Z5625" i="24"/>
  <c r="H4509" i="24"/>
  <c r="M4509" i="24"/>
  <c r="G4509" i="24"/>
  <c r="Z5626" i="24" l="1"/>
  <c r="Y5626" i="24"/>
  <c r="M4510" i="24"/>
  <c r="H4510" i="24"/>
  <c r="G4510" i="24"/>
  <c r="Z5627" i="24" l="1"/>
  <c r="Y5627" i="24"/>
  <c r="M4511" i="24"/>
  <c r="G4511" i="24"/>
  <c r="H4511" i="24"/>
  <c r="Y5628" i="24" l="1"/>
  <c r="Z5628" i="24"/>
  <c r="G4512" i="24"/>
  <c r="M4512" i="24"/>
  <c r="H4512" i="24"/>
  <c r="Z5629" i="24" l="1"/>
  <c r="Y5629" i="24"/>
  <c r="H4513" i="24"/>
  <c r="G4513" i="24"/>
  <c r="M4513" i="24"/>
  <c r="Z5630" i="24" l="1"/>
  <c r="Y5630" i="24"/>
  <c r="M4514" i="24"/>
  <c r="H4514" i="24"/>
  <c r="G4514" i="24"/>
  <c r="Y5631" i="24" l="1"/>
  <c r="Z5631" i="24"/>
  <c r="M4515" i="24"/>
  <c r="H4515" i="24"/>
  <c r="G4515" i="24"/>
  <c r="Y5632" i="24" l="1"/>
  <c r="Z5632" i="24"/>
  <c r="G4516" i="24"/>
  <c r="H4516" i="24"/>
  <c r="M4516" i="24" l="1"/>
  <c r="Z5633" i="24"/>
  <c r="Y5633" i="24"/>
  <c r="G4517" i="24"/>
  <c r="M4517" i="24"/>
  <c r="H4517" i="24"/>
  <c r="Z5634" i="24" l="1"/>
  <c r="Y5634" i="24"/>
  <c r="H4518" i="24"/>
  <c r="M4518" i="24"/>
  <c r="G4518" i="24"/>
  <c r="Y5635" i="24" l="1"/>
  <c r="Z5635" i="24"/>
  <c r="H4519" i="24"/>
  <c r="M4519" i="24"/>
  <c r="G4519" i="24"/>
  <c r="Z5636" i="24" l="1"/>
  <c r="Y5636" i="24"/>
  <c r="H4520" i="24"/>
  <c r="G4520" i="24"/>
  <c r="M4520" i="24" l="1"/>
  <c r="Z5637" i="24"/>
  <c r="Y5637" i="24"/>
  <c r="M4521" i="24"/>
  <c r="H4521" i="24"/>
  <c r="G4521" i="24"/>
  <c r="Y5638" i="24" l="1"/>
  <c r="Z5638" i="24"/>
  <c r="M4522" i="24"/>
  <c r="H4522" i="24"/>
  <c r="G4522" i="24"/>
  <c r="Z5639" i="24" l="1"/>
  <c r="Y5639" i="24"/>
  <c r="G4523" i="24"/>
  <c r="M4523" i="24"/>
  <c r="H4523" i="24"/>
  <c r="Y5640" i="24" l="1"/>
  <c r="Z5640" i="24"/>
  <c r="H4524" i="24"/>
  <c r="G4524" i="24"/>
  <c r="Z5641" i="24" l="1"/>
  <c r="Y5641" i="24"/>
  <c r="M4524" i="24"/>
  <c r="H4525" i="24"/>
  <c r="G4525" i="24"/>
  <c r="M4525" i="24" l="1"/>
  <c r="Z5642" i="24"/>
  <c r="Y5642" i="24"/>
  <c r="M4526" i="24"/>
  <c r="H4526" i="24"/>
  <c r="G4526" i="24"/>
  <c r="Y5643" i="24" l="1"/>
  <c r="Z5643" i="24"/>
  <c r="G4527" i="24"/>
  <c r="H4527" i="24"/>
  <c r="M4527" i="24"/>
  <c r="Y5644" i="24" l="1"/>
  <c r="Z5644" i="24"/>
  <c r="G4528" i="24"/>
  <c r="H4528" i="24"/>
  <c r="M4528" i="24" l="1"/>
  <c r="Z5645" i="24"/>
  <c r="Y5645" i="24"/>
  <c r="G4529" i="24"/>
  <c r="H4529" i="24"/>
  <c r="M4529" i="24" l="1"/>
  <c r="Y5646" i="24"/>
  <c r="Z5646" i="24"/>
  <c r="M4530" i="24"/>
  <c r="H4530" i="24"/>
  <c r="G4530" i="24"/>
  <c r="Y5647" i="24" l="1"/>
  <c r="Z5647" i="24"/>
  <c r="M4531" i="24"/>
  <c r="G4531" i="24"/>
  <c r="H4531" i="24"/>
  <c r="Z5648" i="24" l="1"/>
  <c r="Y5648" i="24"/>
  <c r="G4532" i="24"/>
  <c r="M4532" i="24"/>
  <c r="H4532" i="24"/>
  <c r="Y5649" i="24" l="1"/>
  <c r="Z5649" i="24"/>
  <c r="H4533" i="24"/>
  <c r="M4533" i="24"/>
  <c r="G4533" i="24"/>
  <c r="Y5650" i="24" l="1"/>
  <c r="Z5650" i="24"/>
  <c r="M4534" i="24"/>
  <c r="H4534" i="24"/>
  <c r="G4534" i="24"/>
  <c r="Y5651" i="24" l="1"/>
  <c r="Z5651" i="24"/>
  <c r="H4535" i="24"/>
  <c r="M4535" i="24"/>
  <c r="G4535" i="24"/>
  <c r="Y5652" i="24" l="1"/>
  <c r="Z5652" i="24"/>
  <c r="M4536" i="24"/>
  <c r="G4536" i="24"/>
  <c r="H4536" i="24"/>
  <c r="Y5653" i="24" l="1"/>
  <c r="Z5653" i="24"/>
  <c r="M4537" i="24"/>
  <c r="G4537" i="24"/>
  <c r="H4537" i="24"/>
  <c r="Z5654" i="24" l="1"/>
  <c r="Y5654" i="24"/>
  <c r="H4538" i="24"/>
  <c r="G4538" i="24"/>
  <c r="Y5655" i="24" l="1"/>
  <c r="Z5655" i="24"/>
  <c r="M4538" i="24"/>
  <c r="M4539" i="24"/>
  <c r="G4539" i="24"/>
  <c r="H4539" i="24"/>
  <c r="Y5656" i="24" l="1"/>
  <c r="Z5656" i="24"/>
  <c r="M4540" i="24"/>
  <c r="G4540" i="24"/>
  <c r="H4540" i="24"/>
  <c r="Y5657" i="24" l="1"/>
  <c r="Z5657" i="24"/>
  <c r="M4541" i="24"/>
  <c r="H4541" i="24"/>
  <c r="G4541" i="24"/>
  <c r="Z5658" i="24" l="1"/>
  <c r="Y5658" i="24"/>
  <c r="H4542" i="24"/>
  <c r="G4542" i="24"/>
  <c r="Y5659" i="24" l="1"/>
  <c r="Z5659" i="24"/>
  <c r="M4542" i="24"/>
  <c r="M4543" i="24"/>
  <c r="H4543" i="24"/>
  <c r="G4543" i="24"/>
  <c r="Y5660" i="24" l="1"/>
  <c r="Z5660" i="24"/>
  <c r="M4544" i="24"/>
  <c r="G4544" i="24"/>
  <c r="H4544" i="24"/>
  <c r="Y5661" i="24" l="1"/>
  <c r="Z5661" i="24"/>
  <c r="M4545" i="24"/>
  <c r="G4545" i="24"/>
  <c r="H4545" i="24"/>
  <c r="Y5662" i="24" l="1"/>
  <c r="Z5662" i="24"/>
  <c r="M4546" i="24"/>
  <c r="H4546" i="24"/>
  <c r="G4546" i="24"/>
  <c r="Z5663" i="24" l="1"/>
  <c r="Y5663" i="24"/>
  <c r="M4547" i="24"/>
  <c r="G4547" i="24"/>
  <c r="H4547" i="24"/>
  <c r="Y5664" i="24" l="1"/>
  <c r="Z5664" i="24"/>
  <c r="M4548" i="24"/>
  <c r="G4548" i="24"/>
  <c r="H4548" i="24"/>
  <c r="Y5665" i="24" l="1"/>
  <c r="Z5665" i="24"/>
  <c r="H4549" i="24"/>
  <c r="M4549" i="24"/>
  <c r="G4549" i="24"/>
  <c r="Z5666" i="24" l="1"/>
  <c r="Y5666" i="24"/>
  <c r="M4550" i="24"/>
  <c r="H4550" i="24"/>
  <c r="G4550" i="24"/>
  <c r="Z5667" i="24" l="1"/>
  <c r="Y5667" i="24"/>
  <c r="G4551" i="24"/>
  <c r="M4551" i="24"/>
  <c r="H4551" i="24"/>
  <c r="Z5668" i="24" l="1"/>
  <c r="Y5668" i="24"/>
  <c r="H4552" i="24"/>
  <c r="G4552" i="24"/>
  <c r="M4552" i="24" l="1"/>
  <c r="Z5669" i="24"/>
  <c r="Y5669" i="24"/>
  <c r="H4553" i="24"/>
  <c r="G4553" i="24"/>
  <c r="M4553" i="24" l="1"/>
  <c r="Y5670" i="24"/>
  <c r="Z5670" i="24"/>
  <c r="M4554" i="24"/>
  <c r="H4554" i="24"/>
  <c r="G4554" i="24"/>
  <c r="Z5671" i="24" l="1"/>
  <c r="Y5671" i="24"/>
  <c r="M4555" i="24"/>
  <c r="G4555" i="24"/>
  <c r="H4555" i="24"/>
  <c r="Z5672" i="24" l="1"/>
  <c r="Y5672" i="24"/>
  <c r="H4556" i="24"/>
  <c r="G4556" i="24"/>
  <c r="M4556" i="24" l="1"/>
  <c r="Y5673" i="24"/>
  <c r="Z5673" i="24"/>
  <c r="H4557" i="24"/>
  <c r="G4557" i="24"/>
  <c r="Y5674" i="24" l="1"/>
  <c r="Z5674" i="24"/>
  <c r="M4557" i="24"/>
  <c r="M4558" i="24"/>
  <c r="H4558" i="24"/>
  <c r="G4558" i="24"/>
  <c r="Y5675" i="24" l="1"/>
  <c r="Z5675" i="24"/>
  <c r="M4559" i="24"/>
  <c r="G4559" i="24"/>
  <c r="H4559" i="24"/>
  <c r="Y5676" i="24" l="1"/>
  <c r="Z5676" i="24"/>
  <c r="M4560" i="24"/>
  <c r="H4560" i="24"/>
  <c r="G4560" i="24"/>
  <c r="Z5677" i="24" l="1"/>
  <c r="Y5677" i="24"/>
  <c r="G4561" i="24"/>
  <c r="H4561" i="24"/>
  <c r="M4561" i="24" l="1"/>
  <c r="Y5678" i="24"/>
  <c r="Z5678" i="24"/>
  <c r="G4562" i="24"/>
  <c r="M4562" i="24"/>
  <c r="H4562" i="24"/>
  <c r="Z5679" i="24" l="1"/>
  <c r="Y5679" i="24"/>
  <c r="G4563" i="24"/>
  <c r="M4563" i="24"/>
  <c r="H4563" i="24"/>
  <c r="Z5680" i="24" l="1"/>
  <c r="Y5680" i="24"/>
  <c r="G4564" i="24"/>
  <c r="M4564" i="24"/>
  <c r="H4564" i="24"/>
  <c r="Z5681" i="24" l="1"/>
  <c r="Y5681" i="24"/>
  <c r="G4565" i="24"/>
  <c r="H4565" i="24"/>
  <c r="Z5682" i="24" l="1"/>
  <c r="Y5682" i="24"/>
  <c r="M4565" i="24"/>
  <c r="G4566" i="24"/>
  <c r="M4566" i="24"/>
  <c r="H4566" i="24"/>
  <c r="Z5683" i="24" l="1"/>
  <c r="Y5683" i="24"/>
  <c r="G4567" i="24"/>
  <c r="M4567" i="24"/>
  <c r="H4567" i="24"/>
  <c r="Y5684" i="24" l="1"/>
  <c r="Z5684" i="24"/>
  <c r="M4568" i="24"/>
  <c r="G4568" i="24"/>
  <c r="H4568" i="24"/>
  <c r="Z5685" i="24" l="1"/>
  <c r="Y5685" i="24"/>
  <c r="H4569" i="24"/>
  <c r="G4569" i="24"/>
  <c r="M4569" i="24" l="1"/>
  <c r="Z5686" i="24"/>
  <c r="Y5686" i="24"/>
  <c r="H4570" i="24"/>
  <c r="M4570" i="24"/>
  <c r="G4570" i="24"/>
  <c r="Z5687" i="24" l="1"/>
  <c r="Y5687" i="24"/>
  <c r="M4571" i="24"/>
  <c r="H4571" i="24"/>
  <c r="G4571" i="24"/>
  <c r="Y5688" i="24" l="1"/>
  <c r="Z5688" i="24"/>
  <c r="M4572" i="24"/>
  <c r="G4572" i="24"/>
  <c r="H4572" i="24"/>
  <c r="Y5689" i="24" l="1"/>
  <c r="Z5689" i="24"/>
  <c r="G4573" i="24"/>
  <c r="H4573" i="24"/>
  <c r="M4573" i="24" l="1"/>
  <c r="Y5690" i="24"/>
  <c r="Z5690" i="24"/>
  <c r="M4574" i="24"/>
  <c r="H4574" i="24"/>
  <c r="G4574" i="24"/>
  <c r="Y5691" i="24" l="1"/>
  <c r="Z5691" i="24"/>
  <c r="M4575" i="24"/>
  <c r="G4575" i="24"/>
  <c r="H4575" i="24"/>
  <c r="Y5692" i="24" l="1"/>
  <c r="Z5692" i="24"/>
  <c r="G4576" i="24"/>
  <c r="M4576" i="24"/>
  <c r="H4576" i="24"/>
  <c r="Z5693" i="24" l="1"/>
  <c r="Y5693" i="24"/>
  <c r="G4577" i="24"/>
  <c r="M4577" i="24"/>
  <c r="H4577" i="24"/>
  <c r="Y5694" i="24" l="1"/>
  <c r="Z5694" i="24"/>
  <c r="M4578" i="24"/>
  <c r="G4578" i="24"/>
  <c r="H4578" i="24"/>
  <c r="Y5695" i="24" l="1"/>
  <c r="Z5695" i="24"/>
  <c r="G4579" i="24"/>
  <c r="H4579" i="24"/>
  <c r="M4579" i="24"/>
  <c r="Z5696" i="24" l="1"/>
  <c r="Y5696" i="24"/>
  <c r="M4580" i="24"/>
  <c r="G4580" i="24"/>
  <c r="H4580" i="24"/>
  <c r="Y5697" i="24" l="1"/>
  <c r="Z5697" i="24"/>
  <c r="G4581" i="24"/>
  <c r="H4581" i="24"/>
  <c r="M4581" i="24" l="1"/>
  <c r="Z5698" i="24"/>
  <c r="Y5698" i="24"/>
  <c r="M4582" i="24"/>
  <c r="H4582" i="24"/>
  <c r="G4582" i="24"/>
  <c r="Y5699" i="24" l="1"/>
  <c r="Z5699" i="24"/>
  <c r="G4583" i="24"/>
  <c r="M4583" i="24"/>
  <c r="H4583" i="24"/>
  <c r="Z5700" i="24" l="1"/>
  <c r="Y5700" i="24"/>
  <c r="M4584" i="24"/>
  <c r="G4584" i="24"/>
  <c r="H4584" i="24"/>
  <c r="Y5701" i="24" l="1"/>
  <c r="Z5701" i="24"/>
  <c r="G4585" i="24"/>
  <c r="M4585" i="24"/>
  <c r="H4585" i="24"/>
  <c r="Y5702" i="24" l="1"/>
  <c r="Z5702" i="24"/>
  <c r="M4586" i="24"/>
  <c r="H4586" i="24"/>
  <c r="G4586" i="24"/>
  <c r="Z5703" i="24" l="1"/>
  <c r="Y5703" i="24"/>
  <c r="G4587" i="24"/>
  <c r="M4587" i="24"/>
  <c r="H4587" i="24"/>
  <c r="Y5704" i="24" l="1"/>
  <c r="Z5704" i="24"/>
  <c r="G4588" i="24"/>
  <c r="H4588" i="24"/>
  <c r="M4588" i="24" l="1"/>
  <c r="Z5705" i="24"/>
  <c r="Y5705" i="24"/>
  <c r="G4589" i="24"/>
  <c r="M4589" i="24"/>
  <c r="H4589" i="24"/>
  <c r="Z5706" i="24" l="1"/>
  <c r="Y5706" i="24"/>
  <c r="G4590" i="24"/>
  <c r="M4590" i="24"/>
  <c r="H4590" i="24"/>
  <c r="Z5707" i="24" l="1"/>
  <c r="Y5707" i="24"/>
  <c r="M4591" i="24"/>
  <c r="G4591" i="24"/>
  <c r="H4591" i="24"/>
  <c r="Z5708" i="24" l="1"/>
  <c r="Y5708" i="24"/>
  <c r="H4592" i="24"/>
  <c r="M4592" i="24"/>
  <c r="G4592" i="24"/>
  <c r="Y5709" i="24" l="1"/>
  <c r="Z5709" i="24"/>
  <c r="G4593" i="24"/>
  <c r="M4593" i="24"/>
  <c r="H4593" i="24"/>
  <c r="Z5710" i="24" l="1"/>
  <c r="Y5710" i="24"/>
  <c r="M4594" i="24"/>
  <c r="H4594" i="24"/>
  <c r="G4594" i="24"/>
  <c r="Y5711" i="24" l="1"/>
  <c r="Z5711" i="24"/>
  <c r="H4595" i="24"/>
  <c r="M4595" i="24"/>
  <c r="G4595" i="24"/>
  <c r="Z5712" i="24" l="1"/>
  <c r="Y5712" i="24"/>
  <c r="H4596" i="24"/>
  <c r="M4596" i="24"/>
  <c r="G4596" i="24"/>
  <c r="Z5713" i="24" l="1"/>
  <c r="Y5713" i="24"/>
  <c r="G4597" i="24"/>
  <c r="H4597" i="24"/>
  <c r="M4597" i="24" l="1"/>
  <c r="Z5714" i="24"/>
  <c r="Y5714" i="24"/>
  <c r="M4598" i="24"/>
  <c r="G4598" i="24"/>
  <c r="H4598" i="24"/>
  <c r="Z5715" i="24" l="1"/>
  <c r="Y5715" i="24"/>
  <c r="M4599" i="24"/>
  <c r="G4599" i="24"/>
  <c r="H4599" i="24"/>
  <c r="Z5716" i="24" l="1"/>
  <c r="Y5716" i="24"/>
  <c r="M4600" i="24"/>
  <c r="H4600" i="24"/>
  <c r="G4600" i="24"/>
  <c r="Y5717" i="24" l="1"/>
  <c r="Z5717" i="24"/>
  <c r="G4601" i="24"/>
  <c r="H4601" i="24"/>
  <c r="M4601" i="24" l="1"/>
  <c r="Z5718" i="24"/>
  <c r="Y5718" i="24"/>
  <c r="H4602" i="24"/>
  <c r="M4602" i="24"/>
  <c r="G4602" i="24"/>
  <c r="Y5719" i="24" l="1"/>
  <c r="Z5719" i="24"/>
  <c r="H4603" i="24"/>
  <c r="M4603" i="24"/>
  <c r="G4603" i="24"/>
  <c r="Y5720" i="24" l="1"/>
  <c r="Z5720" i="24"/>
  <c r="H4604" i="24"/>
  <c r="M4604" i="24"/>
  <c r="G4604" i="24"/>
  <c r="Z5721" i="24" l="1"/>
  <c r="Y5721" i="24"/>
  <c r="M4605" i="24"/>
  <c r="H4605" i="24"/>
  <c r="G4605" i="24"/>
  <c r="Y5722" i="24" l="1"/>
  <c r="Z5722" i="24"/>
  <c r="G4606" i="24"/>
  <c r="M4606" i="24"/>
  <c r="H4606" i="24"/>
  <c r="Y5723" i="24" l="1"/>
  <c r="Z5723" i="24"/>
  <c r="M4607" i="24"/>
  <c r="G4607" i="24"/>
  <c r="H4607" i="24"/>
  <c r="Z5724" i="24" l="1"/>
  <c r="Y5724" i="24"/>
  <c r="G4608" i="24"/>
  <c r="M4608" i="24"/>
  <c r="H4608" i="24"/>
  <c r="Z5725" i="24" l="1"/>
  <c r="Y5725" i="24"/>
  <c r="H4609" i="24"/>
  <c r="M4609" i="24"/>
  <c r="G4609" i="24"/>
  <c r="Z5726" i="24" l="1"/>
  <c r="Y5726" i="24"/>
  <c r="G4610" i="24"/>
  <c r="M4610" i="24"/>
  <c r="H4610" i="24"/>
  <c r="Y5727" i="24" l="1"/>
  <c r="Z5727" i="24"/>
  <c r="M4611" i="24"/>
  <c r="G4611" i="24"/>
  <c r="H4611" i="24"/>
  <c r="Z5728" i="24" l="1"/>
  <c r="Y5728" i="24"/>
  <c r="M4612" i="24"/>
  <c r="H4612" i="24"/>
  <c r="G4612" i="24"/>
  <c r="Y5729" i="24" l="1"/>
  <c r="Z5729" i="24"/>
  <c r="G4613" i="24"/>
  <c r="H4613" i="24"/>
  <c r="Y5730" i="24" l="1"/>
  <c r="Z5730" i="24"/>
  <c r="M4613" i="24"/>
  <c r="G4614" i="24"/>
  <c r="M4614" i="24"/>
  <c r="H4614" i="24"/>
  <c r="Y5731" i="24" l="1"/>
  <c r="Z5731" i="24"/>
  <c r="G4615" i="24"/>
  <c r="H4615" i="24"/>
  <c r="M4615" i="24"/>
  <c r="Y5732" i="24" l="1"/>
  <c r="Z5732" i="24"/>
  <c r="G4616" i="24"/>
  <c r="M4616" i="24"/>
  <c r="H4616" i="24"/>
  <c r="Y5733" i="24" l="1"/>
  <c r="Z5733" i="24"/>
  <c r="G4617" i="24"/>
  <c r="H4617" i="24"/>
  <c r="Z5734" i="24" l="1"/>
  <c r="Y5734" i="24"/>
  <c r="M4617" i="24"/>
  <c r="M4618" i="24"/>
  <c r="H4618" i="24"/>
  <c r="G4618" i="24"/>
  <c r="Y5735" i="24" l="1"/>
  <c r="Z5735" i="24"/>
  <c r="M4619" i="24"/>
  <c r="G4619" i="24"/>
  <c r="H4619" i="24"/>
  <c r="Z5736" i="24" l="1"/>
  <c r="Y5736" i="24"/>
  <c r="H4620" i="24"/>
  <c r="G4620" i="24"/>
  <c r="M4620" i="24" l="1"/>
  <c r="Z5737" i="24"/>
  <c r="Y5737" i="24"/>
  <c r="G4621" i="24"/>
  <c r="M4621" i="24"/>
  <c r="H4621" i="24"/>
  <c r="Z5738" i="24" l="1"/>
  <c r="Y5738" i="24"/>
  <c r="M4622" i="24"/>
  <c r="H4622" i="24"/>
  <c r="G4622" i="24"/>
  <c r="Z5739" i="24" l="1"/>
  <c r="Y5739" i="24"/>
  <c r="M4623" i="24"/>
  <c r="H4623" i="24"/>
  <c r="G4623" i="24"/>
  <c r="Z5740" i="24" l="1"/>
  <c r="Y5740" i="24"/>
  <c r="H4624" i="24"/>
  <c r="G4624" i="24"/>
  <c r="M4624" i="24" l="1"/>
  <c r="Z5741" i="24"/>
  <c r="Y5741" i="24"/>
  <c r="H4625" i="24"/>
  <c r="G4625" i="24"/>
  <c r="M4625" i="24" l="1"/>
  <c r="Z5742" i="24"/>
  <c r="Y5742" i="24"/>
  <c r="M4626" i="24"/>
  <c r="G4626" i="24"/>
  <c r="H4626" i="24"/>
  <c r="Y5743" i="24" l="1"/>
  <c r="Z5743" i="24"/>
  <c r="M4627" i="24"/>
  <c r="G4627" i="24"/>
  <c r="H4627" i="24"/>
  <c r="Y5744" i="24" l="1"/>
  <c r="Z5744" i="24"/>
  <c r="G4628" i="24"/>
  <c r="H4628" i="24"/>
  <c r="Z5745" i="24" l="1"/>
  <c r="Y5745" i="24"/>
  <c r="M4628" i="24"/>
  <c r="H4629" i="24"/>
  <c r="G4629" i="24"/>
  <c r="M4629" i="24" l="1"/>
  <c r="Y5746" i="24"/>
  <c r="Z5746" i="24"/>
  <c r="H4630" i="24"/>
  <c r="M4630" i="24"/>
  <c r="G4630" i="24"/>
  <c r="Z5747" i="24" l="1"/>
  <c r="Y5747" i="24"/>
  <c r="G4631" i="24"/>
  <c r="M4631" i="24"/>
  <c r="H4631" i="24"/>
  <c r="Z5748" i="24" l="1"/>
  <c r="Y5748" i="24"/>
  <c r="G4632" i="24"/>
  <c r="M4632" i="24"/>
  <c r="H4632" i="24"/>
  <c r="Y5749" i="24" l="1"/>
  <c r="Z5749" i="24"/>
  <c r="H4633" i="24"/>
  <c r="G4633" i="24"/>
  <c r="M4633" i="24" l="1"/>
  <c r="Z5750" i="24"/>
  <c r="Y5750" i="24"/>
  <c r="H4634" i="24"/>
  <c r="G4634" i="24"/>
  <c r="Z5751" i="24" l="1"/>
  <c r="Y5751" i="24"/>
  <c r="M4634" i="24"/>
  <c r="M4635" i="24"/>
  <c r="G4635" i="24"/>
  <c r="H4635" i="24"/>
  <c r="Z5752" i="24" l="1"/>
  <c r="Y5752" i="24"/>
  <c r="M4636" i="24"/>
  <c r="H4636" i="24"/>
  <c r="G4636" i="24"/>
  <c r="Y5753" i="24" l="1"/>
  <c r="Z5753" i="24"/>
  <c r="G4637" i="24"/>
  <c r="H4637" i="24"/>
  <c r="M4637" i="24" l="1"/>
  <c r="Z5754" i="24"/>
  <c r="Y5754" i="24"/>
  <c r="M4638" i="24"/>
  <c r="H4638" i="24"/>
  <c r="G4638" i="24"/>
  <c r="Z5755" i="24" l="1"/>
  <c r="Y5755" i="24"/>
  <c r="M4639" i="24"/>
  <c r="H4639" i="24"/>
  <c r="G4639" i="24"/>
  <c r="Y5756" i="24" l="1"/>
  <c r="Z5756" i="24"/>
  <c r="M4640" i="24"/>
  <c r="H4640" i="24"/>
  <c r="G4640" i="24"/>
  <c r="Z5757" i="24" l="1"/>
  <c r="Y5757" i="24"/>
  <c r="M4641" i="24"/>
  <c r="G4641" i="24"/>
  <c r="H4641" i="24"/>
  <c r="Y5758" i="24" l="1"/>
  <c r="Z5758" i="24"/>
  <c r="G4642" i="24"/>
  <c r="M4642" i="24"/>
  <c r="H4642" i="24"/>
  <c r="Z5759" i="24" l="1"/>
  <c r="Y5759" i="24"/>
  <c r="M4643" i="24"/>
  <c r="H4643" i="24"/>
  <c r="G4643" i="24"/>
  <c r="Z5760" i="24" l="1"/>
  <c r="Y5760" i="24"/>
  <c r="G4644" i="24"/>
  <c r="M4644" i="24"/>
  <c r="H4644" i="24"/>
  <c r="Z5761" i="24" l="1"/>
  <c r="Y5761" i="24"/>
  <c r="H4645" i="24"/>
  <c r="G4645" i="24"/>
  <c r="M4645" i="24" l="1"/>
  <c r="Z5762" i="24"/>
  <c r="Y5762" i="24"/>
  <c r="M4646" i="24"/>
  <c r="H4646" i="24"/>
  <c r="G4646" i="24"/>
  <c r="Z5763" i="24" l="1"/>
  <c r="Y5763" i="24"/>
  <c r="M4647" i="24"/>
  <c r="G4647" i="24"/>
  <c r="H4647" i="24"/>
  <c r="Z5764" i="24" l="1"/>
  <c r="Y5764" i="24"/>
  <c r="G4648" i="24"/>
  <c r="H4648" i="24"/>
  <c r="M4648" i="24" l="1"/>
  <c r="Z5765" i="24"/>
  <c r="Y5765" i="24"/>
  <c r="G4649" i="24"/>
  <c r="H4649" i="24"/>
  <c r="Z5766" i="24" l="1"/>
  <c r="Y5766" i="24"/>
  <c r="M4649" i="24"/>
  <c r="M4650" i="24"/>
  <c r="H4650" i="24"/>
  <c r="G4650" i="24"/>
  <c r="Z5767" i="24" l="1"/>
  <c r="Y5767" i="24"/>
  <c r="G4651" i="24"/>
  <c r="M4651" i="24"/>
  <c r="H4651" i="24"/>
  <c r="Z5768" i="24" l="1"/>
  <c r="Y5768" i="24"/>
  <c r="H4652" i="24"/>
  <c r="M4652" i="24"/>
  <c r="G4652" i="24"/>
  <c r="Y5769" i="24" l="1"/>
  <c r="Z5769" i="24"/>
  <c r="G4653" i="24"/>
  <c r="H4653" i="24"/>
  <c r="M4653" i="24" l="1"/>
  <c r="Y5770" i="24"/>
  <c r="Z5770" i="24"/>
  <c r="M4654" i="24"/>
  <c r="G4654" i="24"/>
  <c r="H4654" i="24"/>
  <c r="Z5771" i="24" l="1"/>
  <c r="Y5771" i="24"/>
  <c r="G4655" i="24"/>
  <c r="M4655" i="24"/>
  <c r="H4655" i="24"/>
  <c r="Z5772" i="24" l="1"/>
  <c r="Y5772" i="24"/>
  <c r="M4656" i="24"/>
  <c r="G4656" i="24"/>
  <c r="H4656" i="24"/>
  <c r="Y5773" i="24" l="1"/>
  <c r="Z5773" i="24"/>
  <c r="M4657" i="24"/>
  <c r="G4657" i="24"/>
  <c r="H4657" i="24"/>
  <c r="Y5774" i="24" l="1"/>
  <c r="Z5774" i="24"/>
  <c r="M4658" i="24"/>
  <c r="G4658" i="24"/>
  <c r="H4658" i="24"/>
  <c r="Y5775" i="24" l="1"/>
  <c r="Z5775" i="24"/>
  <c r="M4659" i="24"/>
  <c r="H4659" i="24"/>
  <c r="G4659" i="24"/>
  <c r="Y5776" i="24" l="1"/>
  <c r="Z5776" i="24"/>
  <c r="H4660" i="24"/>
  <c r="M4660" i="24"/>
  <c r="G4660" i="24"/>
  <c r="Y5777" i="24" l="1"/>
  <c r="Z5777" i="24"/>
  <c r="G4661" i="24"/>
  <c r="M4661" i="24"/>
  <c r="H4661" i="24"/>
  <c r="Z5778" i="24" l="1"/>
  <c r="Y5778" i="24"/>
  <c r="H4662" i="24"/>
  <c r="G4662" i="24"/>
  <c r="M4662" i="24"/>
  <c r="Z5779" i="24" l="1"/>
  <c r="Y5779" i="24"/>
  <c r="M4663" i="24"/>
  <c r="G4663" i="24"/>
  <c r="H4663" i="24"/>
  <c r="Z5780" i="24" l="1"/>
  <c r="Y5780" i="24"/>
  <c r="M4664" i="24"/>
  <c r="H4664" i="24"/>
  <c r="G4664" i="24"/>
  <c r="Y5781" i="24" l="1"/>
  <c r="Z5781" i="24"/>
  <c r="M4665" i="24"/>
  <c r="G4665" i="24"/>
  <c r="H4665" i="24"/>
  <c r="Z5782" i="24" l="1"/>
  <c r="Y5782" i="24"/>
  <c r="M4666" i="24"/>
  <c r="H4666" i="24"/>
  <c r="G4666" i="24"/>
  <c r="Z5783" i="24" l="1"/>
  <c r="Y5783" i="24"/>
  <c r="G4667" i="24"/>
  <c r="M4667" i="24"/>
  <c r="H4667" i="24"/>
  <c r="Z5784" i="24" l="1"/>
  <c r="Y5784" i="24"/>
  <c r="G4668" i="24"/>
  <c r="M4668" i="24"/>
  <c r="H4668" i="24"/>
  <c r="Z5785" i="24" l="1"/>
  <c r="Y5785" i="24"/>
  <c r="H4669" i="24"/>
  <c r="G4669" i="24"/>
  <c r="M4669" i="24" l="1"/>
  <c r="Z5786" i="24"/>
  <c r="Y5786" i="24"/>
  <c r="M4670" i="24"/>
  <c r="H4670" i="24"/>
  <c r="G4670" i="24"/>
  <c r="Z5787" i="24" l="1"/>
  <c r="Y5787" i="24"/>
  <c r="M4671" i="24"/>
  <c r="G4671" i="24"/>
  <c r="H4671" i="24"/>
  <c r="Z5788" i="24" l="1"/>
  <c r="Y5788" i="24"/>
  <c r="M4672" i="24"/>
  <c r="H4672" i="24"/>
  <c r="G4672" i="24"/>
  <c r="Z5789" i="24" l="1"/>
  <c r="Y5789" i="24"/>
  <c r="G4673" i="24"/>
  <c r="M4673" i="24"/>
  <c r="H4673" i="24"/>
  <c r="Z5790" i="24" l="1"/>
  <c r="Y5790" i="24"/>
  <c r="M4674" i="24"/>
  <c r="G4674" i="24"/>
  <c r="H4674" i="24"/>
  <c r="Z5791" i="24" l="1"/>
  <c r="Y5791" i="24"/>
  <c r="M4675" i="24"/>
  <c r="H4675" i="24"/>
  <c r="G4675" i="24"/>
  <c r="Z5792" i="24" l="1"/>
  <c r="Y5792" i="24"/>
  <c r="H4676" i="24"/>
  <c r="M4676" i="24"/>
  <c r="G4676" i="24"/>
  <c r="Y5793" i="24" l="1"/>
  <c r="Z5793" i="24"/>
  <c r="H4677" i="24"/>
  <c r="G4677" i="24"/>
  <c r="M4677" i="24" l="1"/>
  <c r="Z5794" i="24"/>
  <c r="Y5794" i="24"/>
  <c r="M4678" i="24"/>
  <c r="G4678" i="24"/>
  <c r="H4678" i="24"/>
  <c r="Y5795" i="24" l="1"/>
  <c r="Z5795" i="24"/>
  <c r="H4679" i="24"/>
  <c r="M4679" i="24"/>
  <c r="G4679" i="24"/>
  <c r="Z5796" i="24" l="1"/>
  <c r="Y5796" i="24"/>
  <c r="H4680" i="24"/>
  <c r="G4680" i="24"/>
  <c r="M4680" i="24" l="1"/>
  <c r="Z5797" i="24"/>
  <c r="Y5797" i="24"/>
  <c r="G4681" i="24"/>
  <c r="H4681" i="24"/>
  <c r="Y5798" i="24" l="1"/>
  <c r="Z5798" i="24"/>
  <c r="M4681" i="24"/>
  <c r="M4682" i="24"/>
  <c r="G4682" i="24"/>
  <c r="H4682" i="24"/>
  <c r="Y5799" i="24" l="1"/>
  <c r="Z5799" i="24"/>
  <c r="M4683" i="24"/>
  <c r="H4683" i="24"/>
  <c r="G4683" i="24"/>
  <c r="Z5800" i="24" l="1"/>
  <c r="Y5800" i="24"/>
  <c r="H4684" i="24"/>
  <c r="G4684" i="24"/>
  <c r="M4684" i="24" l="1"/>
  <c r="Y5801" i="24"/>
  <c r="Z5801" i="24"/>
  <c r="G4685" i="24"/>
  <c r="H4685" i="24"/>
  <c r="M4685" i="24" l="1"/>
  <c r="Y5802" i="24"/>
  <c r="Z5802" i="24"/>
  <c r="H4686" i="24"/>
  <c r="G4686" i="24"/>
  <c r="M4686" i="24" l="1"/>
  <c r="Z5803" i="24"/>
  <c r="Y5803" i="24"/>
  <c r="M4687" i="24"/>
  <c r="G4687" i="24"/>
  <c r="H4687" i="24"/>
  <c r="Z5804" i="24" l="1"/>
  <c r="Y5804" i="24"/>
  <c r="H4688" i="24"/>
  <c r="M4688" i="24"/>
  <c r="G4688" i="24"/>
  <c r="Z5805" i="24" l="1"/>
  <c r="Y5805" i="24"/>
  <c r="M4689" i="24"/>
  <c r="G4689" i="24"/>
  <c r="H4689" i="24"/>
  <c r="Y5806" i="24" l="1"/>
  <c r="Z5806" i="24"/>
  <c r="G4690" i="24"/>
  <c r="M4690" i="24"/>
  <c r="H4690" i="24"/>
  <c r="Y5807" i="24" l="1"/>
  <c r="Z5807" i="24"/>
  <c r="M4691" i="24"/>
  <c r="G4691" i="24"/>
  <c r="H4691" i="24"/>
  <c r="Y5808" i="24" l="1"/>
  <c r="Z5808" i="24"/>
  <c r="H4692" i="24"/>
  <c r="M4692" i="24"/>
  <c r="G4692" i="24"/>
  <c r="Z5809" i="24" l="1"/>
  <c r="Y5809" i="24"/>
  <c r="G4693" i="24"/>
  <c r="M4693" i="24"/>
  <c r="H4693" i="24"/>
  <c r="Y5810" i="24" l="1"/>
  <c r="Z5810" i="24"/>
  <c r="G4694" i="24"/>
  <c r="M4694" i="24"/>
  <c r="H4694" i="24"/>
  <c r="Z5811" i="24" l="1"/>
  <c r="Y5811" i="24"/>
  <c r="M4695" i="24"/>
  <c r="G4695" i="24"/>
  <c r="H4695" i="24"/>
  <c r="Z5812" i="24" l="1"/>
  <c r="Y5812" i="24"/>
  <c r="M4696" i="24"/>
  <c r="G4696" i="24"/>
  <c r="H4696" i="24"/>
  <c r="Z5813" i="24" l="1"/>
  <c r="Y5813" i="24"/>
  <c r="H4697" i="24"/>
  <c r="G4697" i="24"/>
  <c r="M4697" i="24" l="1"/>
  <c r="Z5814" i="24"/>
  <c r="Y5814" i="24"/>
  <c r="H4698" i="24"/>
  <c r="G4698" i="24"/>
  <c r="Y5815" i="24" l="1"/>
  <c r="Z5815" i="24"/>
  <c r="M4698" i="24"/>
  <c r="M4699" i="24"/>
  <c r="G4699" i="24"/>
  <c r="H4699" i="24"/>
  <c r="Y5816" i="24" l="1"/>
  <c r="Z5816" i="24"/>
  <c r="M4700" i="24"/>
  <c r="G4700" i="24"/>
  <c r="H4700" i="24"/>
  <c r="Y5817" i="24" l="1"/>
  <c r="Z5817" i="24"/>
  <c r="M4701" i="24"/>
  <c r="H4701" i="24"/>
  <c r="G4701" i="24"/>
  <c r="Z5818" i="24" l="1"/>
  <c r="Y5818" i="24"/>
  <c r="G4702" i="24"/>
  <c r="M4702" i="24"/>
  <c r="H4702" i="24"/>
  <c r="Y5819" i="24" l="1"/>
  <c r="Z5819" i="24"/>
  <c r="M4703" i="24"/>
  <c r="H4703" i="24"/>
  <c r="G4703" i="24"/>
  <c r="Y5820" i="24" l="1"/>
  <c r="Z5820" i="24"/>
  <c r="H4704" i="24"/>
  <c r="M4704" i="24"/>
  <c r="G4704" i="24"/>
  <c r="Y5821" i="24" l="1"/>
  <c r="Z5821" i="24"/>
  <c r="G4705" i="24"/>
  <c r="H4705" i="24"/>
  <c r="Z5822" i="24" l="1"/>
  <c r="Y5822" i="24"/>
  <c r="M4705" i="24"/>
  <c r="M4706" i="24"/>
  <c r="H4706" i="24"/>
  <c r="G4706" i="24"/>
  <c r="Z5823" i="24" l="1"/>
  <c r="Y5823" i="24"/>
  <c r="M4707" i="24"/>
  <c r="H4707" i="24"/>
  <c r="G4707" i="24"/>
  <c r="Z5824" i="24" l="1"/>
  <c r="Y5824" i="24"/>
  <c r="G4708" i="24"/>
  <c r="M4708" i="24"/>
  <c r="H4708" i="24"/>
  <c r="Y5825" i="24" l="1"/>
  <c r="Z5825" i="24"/>
  <c r="H4709" i="24"/>
  <c r="M4709" i="24"/>
  <c r="G4709" i="24"/>
  <c r="Y5826" i="24" l="1"/>
  <c r="Z5826" i="24"/>
  <c r="M4710" i="24"/>
  <c r="H4710" i="24"/>
  <c r="G4710" i="24"/>
  <c r="Z5827" i="24" l="1"/>
  <c r="Y5827" i="24"/>
  <c r="M4711" i="24"/>
  <c r="G4711" i="24"/>
  <c r="H4711" i="24"/>
  <c r="Z5828" i="24" l="1"/>
  <c r="Y5828" i="24"/>
  <c r="M4712" i="24"/>
  <c r="H4712" i="24"/>
  <c r="G4712" i="24"/>
  <c r="Z5829" i="24" l="1"/>
  <c r="Y5829" i="24"/>
  <c r="H4713" i="24"/>
  <c r="M4713" i="24"/>
  <c r="G4713" i="24"/>
  <c r="Z5830" i="24" l="1"/>
  <c r="Y5830" i="24"/>
  <c r="H4714" i="24"/>
  <c r="M4714" i="24"/>
  <c r="G4714" i="24"/>
  <c r="Y5831" i="24" l="1"/>
  <c r="Z5831" i="24"/>
  <c r="M4715" i="24"/>
  <c r="G4715" i="24"/>
  <c r="H4715" i="24"/>
  <c r="Z5832" i="24" l="1"/>
  <c r="Y5832" i="24"/>
  <c r="G4716" i="24"/>
  <c r="H4716" i="24"/>
  <c r="M4716" i="24" l="1"/>
  <c r="Y5833" i="24"/>
  <c r="Z5833" i="24"/>
  <c r="G4717" i="24"/>
  <c r="H4717" i="24"/>
  <c r="Y5834" i="24" l="1"/>
  <c r="Z5834" i="24"/>
  <c r="M4717" i="24"/>
  <c r="H4718" i="24"/>
  <c r="G4718" i="24"/>
  <c r="M4718" i="24" l="1"/>
  <c r="Z5835" i="24"/>
  <c r="Y5835" i="24"/>
  <c r="M4719" i="24"/>
  <c r="G4719" i="24"/>
  <c r="H4719" i="24"/>
  <c r="Y5836" i="24" l="1"/>
  <c r="Z5836" i="24"/>
  <c r="M4720" i="24"/>
  <c r="G4720" i="24"/>
  <c r="H4720" i="24"/>
  <c r="Z5837" i="24" l="1"/>
  <c r="Y5837" i="24"/>
  <c r="M4721" i="24"/>
  <c r="G4721" i="24"/>
  <c r="H4721" i="24"/>
  <c r="Y5838" i="24" l="1"/>
  <c r="Z5838" i="24"/>
  <c r="G4722" i="24"/>
  <c r="H4722" i="24"/>
  <c r="M4722" i="24" l="1"/>
  <c r="Y5839" i="24"/>
  <c r="Z5839" i="24"/>
  <c r="M4723" i="24"/>
  <c r="H4723" i="24"/>
  <c r="G4723" i="24"/>
  <c r="Y5840" i="24" l="1"/>
  <c r="Z5840" i="24"/>
  <c r="M4724" i="24"/>
  <c r="H4724" i="24"/>
  <c r="G4724" i="24"/>
  <c r="Y5841" i="24" l="1"/>
  <c r="Z5841" i="24"/>
  <c r="G4725" i="24"/>
  <c r="M4725" i="24"/>
  <c r="H4725" i="24"/>
  <c r="Z5842" i="24" l="1"/>
  <c r="Y5842" i="24"/>
  <c r="M4726" i="24"/>
  <c r="H4726" i="24"/>
  <c r="G4726" i="24"/>
  <c r="Y5843" i="24" l="1"/>
  <c r="Z5843" i="24"/>
  <c r="M4727" i="24"/>
  <c r="G4727" i="24"/>
  <c r="H4727" i="24"/>
  <c r="Y5844" i="24" l="1"/>
  <c r="Z5844" i="24"/>
  <c r="G4728" i="24"/>
  <c r="M4728" i="24"/>
  <c r="H4728" i="24"/>
  <c r="Y5845" i="24" l="1"/>
  <c r="Z5845" i="24"/>
  <c r="G4729" i="24"/>
  <c r="H4729" i="24"/>
  <c r="M4729" i="24" l="1"/>
  <c r="Y5846" i="24"/>
  <c r="Z5846" i="24"/>
  <c r="M4730" i="24"/>
  <c r="H4730" i="24"/>
  <c r="G4730" i="24"/>
  <c r="Z5847" i="24" l="1"/>
  <c r="Y5847" i="24"/>
  <c r="G4731" i="24"/>
  <c r="H4731" i="24"/>
  <c r="M4731" i="24"/>
  <c r="Z5848" i="24" l="1"/>
  <c r="Y5848" i="24"/>
  <c r="H4732" i="24"/>
  <c r="M4732" i="24"/>
  <c r="G4732" i="24"/>
  <c r="Y5849" i="24" l="1"/>
  <c r="Z5849" i="24"/>
  <c r="G4733" i="24"/>
  <c r="M4733" i="24"/>
  <c r="H4733" i="24"/>
  <c r="Y5850" i="24" l="1"/>
  <c r="Z5850" i="24"/>
  <c r="M4734" i="24"/>
  <c r="G4734" i="24"/>
  <c r="H4734" i="24"/>
  <c r="Y5851" i="24" l="1"/>
  <c r="Z5851" i="24"/>
  <c r="G4735" i="24"/>
  <c r="H4735" i="24"/>
  <c r="M4735" i="24" l="1"/>
  <c r="Z5852" i="24"/>
  <c r="Y5852" i="24"/>
  <c r="M4736" i="24"/>
  <c r="G4736" i="24"/>
  <c r="H4736" i="24"/>
  <c r="Z5853" i="24" l="1"/>
  <c r="Y5853" i="24"/>
  <c r="G4737" i="24"/>
  <c r="H4737" i="24"/>
  <c r="M4737" i="24" l="1"/>
  <c r="Z5854" i="24"/>
  <c r="Y5854" i="24"/>
  <c r="G4738" i="24"/>
  <c r="M4738" i="24"/>
  <c r="H4738" i="24"/>
  <c r="Z5855" i="24" l="1"/>
  <c r="Y5855" i="24"/>
  <c r="M4739" i="24"/>
  <c r="G4739" i="24"/>
  <c r="H4739" i="24"/>
  <c r="Y5856" i="24" l="1"/>
  <c r="Z5856" i="24"/>
  <c r="G4740" i="24"/>
  <c r="M4740" i="24"/>
  <c r="H4740" i="24"/>
  <c r="Y5857" i="24" l="1"/>
  <c r="Z5857" i="24"/>
  <c r="G4741" i="24"/>
  <c r="H4741" i="24"/>
  <c r="M4741" i="24" l="1"/>
  <c r="Z5858" i="24"/>
  <c r="Y5858" i="24"/>
  <c r="M4742" i="24"/>
  <c r="H4742" i="24"/>
  <c r="G4742" i="24"/>
  <c r="Z5859" i="24" l="1"/>
  <c r="Y5859" i="24"/>
  <c r="H4743" i="24"/>
  <c r="M4743" i="24"/>
  <c r="G4743" i="24"/>
  <c r="Z5860" i="24" l="1"/>
  <c r="Y5860" i="24"/>
  <c r="G4744" i="24"/>
  <c r="H4744" i="24"/>
  <c r="M4744" i="24" l="1"/>
  <c r="Y5861" i="24"/>
  <c r="Z5861" i="24"/>
  <c r="M4745" i="24"/>
  <c r="G4745" i="24"/>
  <c r="H4745" i="24"/>
  <c r="Y5862" i="24" l="1"/>
  <c r="Z5862" i="24"/>
  <c r="H4746" i="24"/>
  <c r="M4746" i="24"/>
  <c r="G4746" i="24"/>
  <c r="Z5863" i="24" l="1"/>
  <c r="Y5863" i="24"/>
  <c r="M4747" i="24"/>
  <c r="H4747" i="24"/>
  <c r="G4747" i="24"/>
  <c r="Y5864" i="24" l="1"/>
  <c r="Z5864" i="24"/>
  <c r="G4748" i="24"/>
  <c r="H4748" i="24"/>
  <c r="M4748" i="24" l="1"/>
  <c r="Y5865" i="24"/>
  <c r="Z5865" i="24"/>
  <c r="H4749" i="24"/>
  <c r="M4749" i="24"/>
  <c r="G4749" i="24"/>
  <c r="Z5866" i="24" l="1"/>
  <c r="Y5866" i="24"/>
  <c r="M4750" i="24"/>
  <c r="G4750" i="24"/>
  <c r="H4750" i="24"/>
  <c r="Z5867" i="24" l="1"/>
  <c r="Y5867" i="24"/>
  <c r="H4751" i="24"/>
  <c r="G4751" i="24"/>
  <c r="Z5868" i="24" l="1"/>
  <c r="Y5868" i="24"/>
  <c r="M4751" i="24"/>
  <c r="G4752" i="24"/>
  <c r="H4752" i="24"/>
  <c r="Z5869" i="24" l="1"/>
  <c r="Y5869" i="24"/>
  <c r="M4752" i="24"/>
  <c r="H4753" i="24"/>
  <c r="G4753" i="24"/>
  <c r="M4753" i="24" l="1"/>
  <c r="Z5870" i="24"/>
  <c r="Y5870" i="24"/>
  <c r="M4754" i="24"/>
  <c r="H4754" i="24"/>
  <c r="G4754" i="24"/>
  <c r="Y5871" i="24" l="1"/>
  <c r="Z5871" i="24"/>
  <c r="M4755" i="24"/>
  <c r="G4755" i="24"/>
  <c r="H4755" i="24"/>
  <c r="Z5872" i="24" l="1"/>
  <c r="Y5872" i="24"/>
  <c r="M4756" i="24"/>
  <c r="H4756" i="24"/>
  <c r="G4756" i="24"/>
  <c r="Z5873" i="24" l="1"/>
  <c r="Y5873" i="24"/>
  <c r="M4757" i="24"/>
  <c r="H4757" i="24"/>
  <c r="G4757" i="24"/>
  <c r="Y5874" i="24" l="1"/>
  <c r="Z5874" i="24"/>
  <c r="M4758" i="24"/>
  <c r="H4758" i="24"/>
  <c r="G4758" i="24"/>
  <c r="Z5875" i="24" l="1"/>
  <c r="Y5875" i="24"/>
  <c r="M4759" i="24"/>
  <c r="G4759" i="24"/>
  <c r="H4759" i="24"/>
  <c r="Z5876" i="24" l="1"/>
  <c r="Y5876" i="24"/>
  <c r="M4760" i="24"/>
  <c r="H4760" i="24"/>
  <c r="G4760" i="24"/>
  <c r="Y5877" i="24" l="1"/>
  <c r="Z5877" i="24"/>
  <c r="G4761" i="24"/>
  <c r="H4761" i="24"/>
  <c r="Y5878" i="24" l="1"/>
  <c r="Z5878" i="24"/>
  <c r="M4761" i="24"/>
  <c r="G4762" i="24"/>
  <c r="H4762" i="24"/>
  <c r="M4762" i="24" l="1"/>
  <c r="Z5879" i="24"/>
  <c r="Y5879" i="24"/>
  <c r="G4763" i="24"/>
  <c r="H4763" i="24"/>
  <c r="Y5880" i="24" l="1"/>
  <c r="Z5880" i="24"/>
  <c r="M4763" i="24"/>
  <c r="M4764" i="24"/>
  <c r="H4764" i="24"/>
  <c r="G4764" i="24"/>
  <c r="Z5881" i="24" l="1"/>
  <c r="Y5881" i="24"/>
  <c r="G4765" i="24"/>
  <c r="H4765" i="24"/>
  <c r="M4765" i="24" l="1"/>
  <c r="Y5882" i="24"/>
  <c r="Z5882" i="24"/>
  <c r="G4766" i="24"/>
  <c r="M4766" i="24"/>
  <c r="H4766" i="24"/>
  <c r="Z5883" i="24" l="1"/>
  <c r="Y5883" i="24"/>
  <c r="H4767" i="24"/>
  <c r="G4767" i="24"/>
  <c r="M4767" i="24" l="1"/>
  <c r="Z5884" i="24"/>
  <c r="Y5884" i="24"/>
  <c r="M4768" i="24"/>
  <c r="H4768" i="24"/>
  <c r="G4768" i="24"/>
  <c r="Y5885" i="24" l="1"/>
  <c r="Z5885" i="24"/>
  <c r="G4769" i="24"/>
  <c r="H4769" i="24"/>
  <c r="Z5886" i="24" l="1"/>
  <c r="Y5886" i="24"/>
  <c r="M4769" i="24"/>
  <c r="H4770" i="24"/>
  <c r="G4770" i="24"/>
  <c r="M4770" i="24"/>
  <c r="Z5887" i="24" l="1"/>
  <c r="Y5887" i="24"/>
  <c r="G4771" i="24"/>
  <c r="H4771" i="24"/>
  <c r="M4771" i="24" l="1"/>
  <c r="Y5888" i="24"/>
  <c r="Z5888" i="24"/>
  <c r="H4772" i="24"/>
  <c r="G4772" i="24"/>
  <c r="M4772" i="24" l="1"/>
  <c r="Y5889" i="24"/>
  <c r="Z5889" i="24"/>
  <c r="G4773" i="24"/>
  <c r="H4773" i="24"/>
  <c r="M4773" i="24" l="1"/>
  <c r="Z5890" i="24"/>
  <c r="Y5890" i="24"/>
  <c r="H4774" i="24"/>
  <c r="G4774" i="24"/>
  <c r="M4774" i="24" l="1"/>
  <c r="Z5891" i="24"/>
  <c r="Y5891" i="24"/>
  <c r="M4775" i="24"/>
  <c r="G4775" i="24"/>
  <c r="H4775" i="24"/>
  <c r="Y5892" i="24" l="1"/>
  <c r="Z5892" i="24"/>
  <c r="H4776" i="24"/>
  <c r="G4776" i="24"/>
  <c r="M4776" i="24" l="1"/>
  <c r="Y5893" i="24"/>
  <c r="Z5893" i="24"/>
  <c r="G4777" i="24"/>
  <c r="H4777" i="24"/>
  <c r="M4777" i="24" l="1"/>
  <c r="Z5894" i="24"/>
  <c r="Y5894" i="24"/>
  <c r="G4778" i="24"/>
  <c r="H4778" i="24"/>
  <c r="Z5895" i="24" l="1"/>
  <c r="Y5895" i="24"/>
  <c r="M4778" i="24"/>
  <c r="G4779" i="24"/>
  <c r="H4779" i="24"/>
  <c r="M4779" i="24" l="1"/>
  <c r="Y5896" i="24"/>
  <c r="Z5896" i="24"/>
  <c r="M4780" i="24"/>
  <c r="G4780" i="24"/>
  <c r="H4780" i="24"/>
  <c r="Z5897" i="24" l="1"/>
  <c r="Y5897" i="24"/>
  <c r="G4781" i="24"/>
  <c r="H4781" i="24"/>
  <c r="M4781" i="24" l="1"/>
  <c r="Z5898" i="24"/>
  <c r="Y5898" i="24"/>
  <c r="H4782" i="24"/>
  <c r="G4782" i="24"/>
  <c r="M4782" i="24" l="1"/>
  <c r="Y5899" i="24"/>
  <c r="Z5899" i="24"/>
  <c r="M4783" i="24"/>
  <c r="H4783" i="24"/>
  <c r="G4783" i="24"/>
  <c r="Z5900" i="24" l="1"/>
  <c r="Y5900" i="24"/>
  <c r="H4784" i="24"/>
  <c r="G4784" i="24"/>
  <c r="M4784" i="24" l="1"/>
  <c r="Z5901" i="24"/>
  <c r="Y5901" i="24"/>
  <c r="H4785" i="24"/>
  <c r="M4785" i="24"/>
  <c r="G4785" i="24"/>
  <c r="Y5902" i="24" l="1"/>
  <c r="Z5902" i="24"/>
  <c r="G4786" i="24"/>
  <c r="H4786" i="24"/>
  <c r="M4786" i="24" l="1"/>
  <c r="Z5903" i="24"/>
  <c r="Y5903" i="24"/>
  <c r="M4787" i="24"/>
  <c r="G4787" i="24"/>
  <c r="H4787" i="24"/>
  <c r="Z5904" i="24" l="1"/>
  <c r="Y5904" i="24"/>
  <c r="G4788" i="24"/>
  <c r="H4788" i="24"/>
  <c r="M4788" i="24" l="1"/>
  <c r="Y5905" i="24"/>
  <c r="Z5905" i="24"/>
  <c r="H4789" i="24"/>
  <c r="G4789" i="24"/>
  <c r="Z5906" i="24" l="1"/>
  <c r="Y5906" i="24"/>
  <c r="M4789" i="24"/>
  <c r="H4790" i="24"/>
  <c r="G4790" i="24"/>
  <c r="Y5907" i="24" l="1"/>
  <c r="Z5907" i="24"/>
  <c r="M4790" i="24"/>
  <c r="M4791" i="24"/>
  <c r="G4791" i="24"/>
  <c r="H4791" i="24"/>
  <c r="Y5908" i="24" l="1"/>
  <c r="Z5908" i="24"/>
  <c r="H4792" i="24"/>
  <c r="G4792" i="24"/>
  <c r="M4792" i="24" l="1"/>
  <c r="Z5909" i="24"/>
  <c r="Y5909" i="24"/>
  <c r="M4793" i="24"/>
  <c r="G4793" i="24"/>
  <c r="H4793" i="24"/>
  <c r="Z5910" i="24" l="1"/>
  <c r="Y5910" i="24"/>
  <c r="G4794" i="24"/>
  <c r="H4794" i="24"/>
  <c r="M4794" i="24" l="1"/>
  <c r="Y5911" i="24"/>
  <c r="Z5911" i="24"/>
  <c r="M4795" i="24"/>
  <c r="G4795" i="24"/>
  <c r="H4795" i="24"/>
  <c r="Z5912" i="24" l="1"/>
  <c r="Y5912" i="24"/>
  <c r="H4796" i="24"/>
  <c r="G4796" i="24"/>
  <c r="M4796" i="24" l="1"/>
  <c r="Y5913" i="24"/>
  <c r="Z5913" i="24"/>
  <c r="H4797" i="24"/>
  <c r="G4797" i="24"/>
  <c r="M4797" i="24" l="1"/>
  <c r="Y5914" i="24"/>
  <c r="Z5914" i="24"/>
  <c r="M4798" i="24"/>
  <c r="H4798" i="24"/>
  <c r="G4798" i="24"/>
  <c r="Y5915" i="24" l="1"/>
  <c r="Z5915" i="24"/>
  <c r="G4799" i="24"/>
  <c r="H4799" i="24"/>
  <c r="M4799" i="24" l="1"/>
  <c r="Y5916" i="24"/>
  <c r="Z5916" i="24"/>
  <c r="M4800" i="24"/>
  <c r="G4800" i="24"/>
  <c r="H4800" i="24"/>
  <c r="Z5917" i="24" l="1"/>
  <c r="Y5917" i="24"/>
  <c r="G4801" i="24"/>
  <c r="H4801" i="24"/>
  <c r="M4801" i="24" l="1"/>
  <c r="Z5918" i="24"/>
  <c r="Y5918" i="24"/>
  <c r="G4802" i="24"/>
  <c r="H4802" i="24"/>
  <c r="M4802" i="24" l="1"/>
  <c r="Y5919" i="24"/>
  <c r="Z5919" i="24"/>
  <c r="H4803" i="24"/>
  <c r="G4803" i="24"/>
  <c r="M4803" i="24" l="1"/>
  <c r="Z5920" i="24"/>
  <c r="Y5920" i="24"/>
  <c r="M4804" i="24"/>
  <c r="G4804" i="24"/>
  <c r="H4804" i="24"/>
  <c r="Z5921" i="24" l="1"/>
  <c r="Y5921" i="24"/>
  <c r="G4805" i="24"/>
  <c r="H4805" i="24"/>
  <c r="M4805" i="24" l="1"/>
  <c r="Y5922" i="24"/>
  <c r="Z5922" i="24"/>
  <c r="G4806" i="24"/>
  <c r="H4806" i="24"/>
  <c r="M4806" i="24" l="1"/>
  <c r="Z5923" i="24"/>
  <c r="Y5923" i="24"/>
  <c r="G4807" i="24"/>
  <c r="H4807" i="24"/>
  <c r="M4807" i="24" l="1"/>
  <c r="Z5924" i="24"/>
  <c r="Y5924" i="24"/>
  <c r="M4808" i="24"/>
  <c r="G4808" i="24"/>
  <c r="H4808" i="24"/>
  <c r="Y5925" i="24" l="1"/>
  <c r="Z5925" i="24"/>
  <c r="G4809" i="24"/>
  <c r="M4809" i="24"/>
  <c r="H4809" i="24"/>
  <c r="Y5926" i="24" l="1"/>
  <c r="Z5926" i="24"/>
  <c r="M4810" i="24"/>
  <c r="H4810" i="24"/>
  <c r="G4810" i="24"/>
  <c r="Z5927" i="24" l="1"/>
  <c r="Y5927" i="24"/>
  <c r="M4811" i="24"/>
  <c r="G4811" i="24"/>
  <c r="H4811" i="24"/>
  <c r="Z5928" i="24" l="1"/>
  <c r="Y5928" i="24"/>
  <c r="H4812" i="24"/>
  <c r="G4812" i="24"/>
  <c r="M4812" i="24" l="1"/>
  <c r="Z5929" i="24"/>
  <c r="Y5929" i="24"/>
  <c r="G4813" i="24"/>
  <c r="H4813" i="24"/>
  <c r="M4813" i="24" l="1"/>
  <c r="Y5930" i="24"/>
  <c r="Z5930" i="24"/>
  <c r="H4814" i="24"/>
  <c r="G4814" i="24"/>
  <c r="Y5931" i="24" l="1"/>
  <c r="Z5931" i="24"/>
  <c r="M4814" i="24"/>
  <c r="M4815" i="24"/>
  <c r="G4815" i="24"/>
  <c r="H4815" i="24"/>
  <c r="Y5932" i="24" l="1"/>
  <c r="Z5932" i="24"/>
  <c r="G4816" i="24"/>
  <c r="H4816" i="24"/>
  <c r="M4816" i="24" l="1"/>
  <c r="Z5933" i="24"/>
  <c r="Y5933" i="24"/>
  <c r="G4817" i="24"/>
  <c r="H4817" i="24"/>
  <c r="M4817" i="24" l="1"/>
  <c r="Z5934" i="24"/>
  <c r="Y5934" i="24"/>
  <c r="H4818" i="24"/>
  <c r="G4818" i="24"/>
  <c r="Z5935" i="24" l="1"/>
  <c r="Y5935" i="24"/>
  <c r="M4818" i="24"/>
  <c r="M4819" i="24"/>
  <c r="G4819" i="24"/>
  <c r="H4819" i="24"/>
  <c r="Z5936" i="24" l="1"/>
  <c r="Y5936" i="24"/>
  <c r="H4820" i="24"/>
  <c r="G4820" i="24"/>
  <c r="M4820" i="24" l="1"/>
  <c r="Y5937" i="24"/>
  <c r="Z5937" i="24"/>
  <c r="G4821" i="24"/>
  <c r="M4821" i="24"/>
  <c r="H4821" i="24"/>
  <c r="Z5938" i="24" l="1"/>
  <c r="Y5938" i="24"/>
  <c r="G4822" i="24"/>
  <c r="M4822" i="24"/>
  <c r="H4822" i="24"/>
  <c r="Z5939" i="24" l="1"/>
  <c r="Y5939" i="24"/>
  <c r="H4823" i="24"/>
  <c r="G4823" i="24"/>
  <c r="M4823" i="24" l="1"/>
  <c r="Y5940" i="24"/>
  <c r="Z5940" i="24"/>
  <c r="M4824" i="24"/>
  <c r="H4824" i="24"/>
  <c r="G4824" i="24"/>
  <c r="Y5941" i="24" l="1"/>
  <c r="Z5941" i="24"/>
  <c r="G4825" i="24"/>
  <c r="H4825" i="24"/>
  <c r="M4825" i="24" l="1"/>
  <c r="Y5942" i="24"/>
  <c r="Z5942" i="24"/>
  <c r="M4826" i="24"/>
  <c r="H4826" i="24"/>
  <c r="G4826" i="24"/>
  <c r="Z5943" i="24" l="1"/>
  <c r="Y5943" i="24"/>
  <c r="H4827" i="24"/>
  <c r="G4827" i="24"/>
  <c r="M4827" i="24" l="1"/>
  <c r="Y5944" i="24"/>
  <c r="Z5944" i="24"/>
  <c r="M4828" i="24"/>
  <c r="G4828" i="24"/>
  <c r="H4828" i="24"/>
  <c r="Z5945" i="24" l="1"/>
  <c r="Y5945" i="24"/>
  <c r="G4829" i="24"/>
  <c r="M4829" i="24"/>
  <c r="H4829" i="24"/>
  <c r="Z5946" i="24" l="1"/>
  <c r="Y5946" i="24"/>
  <c r="G4830" i="24"/>
  <c r="H4830" i="24"/>
  <c r="M4830" i="24" l="1"/>
  <c r="Z5947" i="24"/>
  <c r="Y5947" i="24"/>
  <c r="M4831" i="24"/>
  <c r="G4831" i="24"/>
  <c r="H4831" i="24"/>
  <c r="Y5948" i="24" l="1"/>
  <c r="Z5948" i="24"/>
  <c r="M4832" i="24"/>
  <c r="H4832" i="24"/>
  <c r="G4832" i="24"/>
  <c r="Z5949" i="24" l="1"/>
  <c r="Y5949" i="24"/>
  <c r="H4833" i="24"/>
  <c r="G4833" i="24"/>
  <c r="Y5950" i="24" l="1"/>
  <c r="Z5950" i="24"/>
  <c r="M4833" i="24"/>
  <c r="H4834" i="24"/>
  <c r="G4834" i="24"/>
  <c r="Y5951" i="24" l="1"/>
  <c r="Z5951" i="24"/>
  <c r="M4834" i="24"/>
  <c r="M4835" i="24"/>
  <c r="G4835" i="24"/>
  <c r="H4835" i="24"/>
  <c r="Y5952" i="24" l="1"/>
  <c r="Z5952" i="24"/>
  <c r="H4836" i="24"/>
  <c r="G4836" i="24"/>
  <c r="M4836" i="24" l="1"/>
  <c r="Z5953" i="24"/>
  <c r="Y5953" i="24"/>
  <c r="G4837" i="24"/>
  <c r="H4837" i="24"/>
  <c r="M4837" i="24" l="1"/>
  <c r="Z5954" i="24"/>
  <c r="Y5954" i="24"/>
  <c r="G4838" i="24"/>
  <c r="H4838" i="24"/>
  <c r="Z5955" i="24" l="1"/>
  <c r="Y5955" i="24"/>
  <c r="M4838" i="24"/>
  <c r="M4839" i="24"/>
  <c r="H4839" i="24"/>
  <c r="G4839" i="24"/>
  <c r="Z5956" i="24" l="1"/>
  <c r="Y5956" i="24"/>
  <c r="H4840" i="24"/>
  <c r="G4840" i="24"/>
  <c r="M4840" i="24" l="1"/>
  <c r="Z5957" i="24"/>
  <c r="Y5957" i="24"/>
  <c r="G4841" i="24"/>
  <c r="H4841" i="24"/>
  <c r="M4841" i="24" l="1"/>
  <c r="Z5958" i="24"/>
  <c r="Y5958" i="24"/>
  <c r="H4842" i="24"/>
  <c r="G4842" i="24"/>
  <c r="M4842" i="24"/>
  <c r="Z5959" i="24" l="1"/>
  <c r="Y5959" i="24"/>
  <c r="G4843" i="24"/>
  <c r="H4843" i="24"/>
  <c r="M4843" i="24" l="1"/>
  <c r="Y5960" i="24"/>
  <c r="Z5960" i="24"/>
  <c r="M4844" i="24"/>
  <c r="G4844" i="24"/>
  <c r="H4844" i="24"/>
  <c r="Z5961" i="24" l="1"/>
  <c r="Y5961" i="24"/>
  <c r="G4845" i="24"/>
  <c r="H4845" i="24"/>
  <c r="M4845" i="24" l="1"/>
  <c r="Y5962" i="24"/>
  <c r="Z5962" i="24"/>
  <c r="G4846" i="24"/>
  <c r="H4846" i="24"/>
  <c r="M4846" i="24" l="1"/>
  <c r="Z5963" i="24"/>
  <c r="Y5963" i="24"/>
  <c r="M4847" i="24"/>
  <c r="H4847" i="24"/>
  <c r="G4847" i="24"/>
  <c r="Z5964" i="24" l="1"/>
  <c r="Y5964" i="24"/>
  <c r="G4848" i="24"/>
  <c r="H4848" i="24"/>
  <c r="M4848" i="24" l="1"/>
  <c r="Z5965" i="24"/>
  <c r="Y5965" i="24"/>
  <c r="H4849" i="24"/>
  <c r="G4849" i="24"/>
  <c r="M4849" i="24" l="1"/>
  <c r="Y5966" i="24"/>
  <c r="Z5966" i="24"/>
  <c r="M4850" i="24"/>
  <c r="H4850" i="24"/>
  <c r="G4850" i="24"/>
  <c r="Z5967" i="24" l="1"/>
  <c r="Y5967" i="24"/>
  <c r="G4851" i="24"/>
  <c r="H4851" i="24"/>
  <c r="M4851" i="24" l="1"/>
  <c r="Y5968" i="24"/>
  <c r="Z5968" i="24"/>
  <c r="M4852" i="24"/>
  <c r="G4852" i="24"/>
  <c r="H4852" i="24"/>
  <c r="Y5969" i="24" l="1"/>
  <c r="Z5969" i="24"/>
  <c r="G4853" i="24"/>
  <c r="H4853" i="24"/>
  <c r="M4853" i="24" l="1"/>
  <c r="Z5970" i="24"/>
  <c r="Y5970" i="24"/>
  <c r="M4854" i="24"/>
  <c r="H4854" i="24"/>
  <c r="G4854" i="24"/>
  <c r="Z5971" i="24" l="1"/>
  <c r="Y5971" i="24"/>
  <c r="M4855" i="24"/>
  <c r="G4855" i="24"/>
  <c r="H4855" i="24"/>
  <c r="Y5972" i="24" l="1"/>
  <c r="Z5972" i="24"/>
  <c r="H4856" i="24"/>
  <c r="G4856" i="24"/>
  <c r="M4856" i="24" l="1"/>
  <c r="Y5973" i="24"/>
  <c r="Z5973" i="24"/>
  <c r="G4857" i="24"/>
  <c r="H4857" i="24"/>
  <c r="M4857" i="24" l="1"/>
  <c r="Y5974" i="24"/>
  <c r="Z5974" i="24"/>
  <c r="G4858" i="24"/>
  <c r="H4858" i="24"/>
  <c r="Y5975" i="24" l="1"/>
  <c r="Z5975" i="24"/>
  <c r="M4858" i="24"/>
  <c r="M4859" i="24"/>
  <c r="G4859" i="24"/>
  <c r="H4859" i="24"/>
  <c r="Z5976" i="24" l="1"/>
  <c r="Y5976" i="24"/>
  <c r="H4860" i="24"/>
  <c r="G4860" i="24"/>
  <c r="M4860" i="24" l="1"/>
  <c r="Z5977" i="24"/>
  <c r="Y5977" i="24"/>
  <c r="G4861" i="24"/>
  <c r="H4861" i="24"/>
  <c r="Y5978" i="24" l="1"/>
  <c r="Z5978" i="24"/>
  <c r="M4861" i="24"/>
  <c r="M4862" i="24"/>
  <c r="H4862" i="24"/>
  <c r="G4862" i="24"/>
  <c r="Z5979" i="24" l="1"/>
  <c r="Y5979" i="24"/>
  <c r="M4863" i="24"/>
  <c r="G4863" i="24"/>
  <c r="H4863" i="24"/>
  <c r="Y5980" i="24" l="1"/>
  <c r="Z5980" i="24"/>
  <c r="G4864" i="24"/>
  <c r="H4864" i="24"/>
  <c r="M4864" i="24" l="1"/>
  <c r="Y5981" i="24"/>
  <c r="Z5981" i="24"/>
  <c r="H4865" i="24"/>
  <c r="G4865" i="24"/>
  <c r="M4865" i="24" l="1"/>
  <c r="Z5982" i="24"/>
  <c r="Y5982" i="24"/>
  <c r="G4866" i="24"/>
  <c r="H4866" i="24"/>
  <c r="M4866" i="24" l="1"/>
  <c r="Z5983" i="24"/>
  <c r="Y5983" i="24"/>
  <c r="M4867" i="24"/>
  <c r="G4867" i="24"/>
  <c r="H4867" i="24"/>
  <c r="Z5984" i="24" l="1"/>
  <c r="Y5984" i="24"/>
  <c r="G4868" i="24"/>
  <c r="H4868" i="24"/>
  <c r="M4868" i="24" l="1"/>
  <c r="Y5985" i="24"/>
  <c r="Z5985" i="24"/>
  <c r="G4869" i="24"/>
  <c r="H4869" i="24"/>
  <c r="M4869" i="24" l="1"/>
  <c r="Y5986" i="24"/>
  <c r="Z5986" i="24"/>
  <c r="M4870" i="24"/>
  <c r="H4870" i="24"/>
  <c r="G4870" i="24"/>
  <c r="Y5987" i="24" l="1"/>
  <c r="Z5987" i="24"/>
  <c r="M4871" i="24"/>
  <c r="G4871" i="24"/>
  <c r="H4871" i="24"/>
  <c r="Z5988" i="24" l="1"/>
  <c r="Y5988" i="24"/>
  <c r="G4872" i="24"/>
  <c r="H4872" i="24"/>
  <c r="M4872" i="24" l="1"/>
  <c r="Y5989" i="24"/>
  <c r="Z5989" i="24"/>
  <c r="H4873" i="24"/>
  <c r="G4873" i="24"/>
  <c r="M4873" i="24" l="1"/>
  <c r="Y5990" i="24"/>
  <c r="Z5990" i="24"/>
  <c r="G4874" i="24"/>
  <c r="H4874" i="24"/>
  <c r="Y5991" i="24" l="1"/>
  <c r="Z5991" i="24"/>
  <c r="M4874" i="24"/>
  <c r="H4875" i="24"/>
  <c r="G4875" i="24"/>
  <c r="M4875" i="24" l="1"/>
  <c r="Y5992" i="24"/>
  <c r="Z5992" i="24"/>
  <c r="M4876" i="24"/>
  <c r="H4876" i="24"/>
  <c r="G4876" i="24"/>
  <c r="Z5993" i="24" l="1"/>
  <c r="Y5993" i="24"/>
  <c r="H4877" i="24"/>
  <c r="G4877" i="24"/>
  <c r="Y5994" i="24" l="1"/>
  <c r="Z5994" i="24"/>
  <c r="M4877" i="24"/>
  <c r="M4878" i="24"/>
  <c r="H4878" i="24"/>
  <c r="G4878" i="24"/>
  <c r="Z5995" i="24" l="1"/>
  <c r="Y5995" i="24"/>
  <c r="M4879" i="24"/>
  <c r="H4879" i="24"/>
  <c r="G4879" i="24"/>
  <c r="Z5996" i="24" l="1"/>
  <c r="Y5996" i="24"/>
  <c r="H4880" i="24"/>
  <c r="G4880" i="24"/>
  <c r="M4880" i="24" l="1"/>
  <c r="Y5997" i="24"/>
  <c r="Z5997" i="24"/>
  <c r="G4881" i="24"/>
  <c r="H4881" i="24"/>
  <c r="M4881" i="24" l="1"/>
  <c r="Z5998" i="24"/>
  <c r="Y5998" i="24"/>
  <c r="H4882" i="24"/>
  <c r="G4882" i="24"/>
  <c r="M4882" i="24" l="1"/>
  <c r="Z5999" i="24"/>
  <c r="Y5999" i="24"/>
  <c r="M4883" i="24"/>
  <c r="G4883" i="24"/>
  <c r="H4883" i="24"/>
  <c r="Y6000" i="24" l="1"/>
  <c r="Z6000" i="24"/>
  <c r="H4884" i="24"/>
  <c r="G4884" i="24"/>
  <c r="M4884" i="24" l="1"/>
  <c r="Z6001" i="24"/>
  <c r="Y6001" i="24"/>
  <c r="H4885" i="24"/>
  <c r="G4885" i="24"/>
  <c r="M4885" i="24" l="1"/>
  <c r="Y6002" i="24"/>
  <c r="Z6002" i="24"/>
  <c r="M4886" i="24"/>
  <c r="H4886" i="24"/>
  <c r="G4886" i="24"/>
  <c r="Z6003" i="24" l="1"/>
  <c r="Y6003" i="24"/>
  <c r="G4887" i="24"/>
  <c r="H4887" i="24"/>
  <c r="M4887" i="24" l="1"/>
  <c r="Z6004" i="24"/>
  <c r="Y6004" i="24"/>
  <c r="G4888" i="24"/>
  <c r="M4888" i="24"/>
  <c r="H4888" i="24"/>
  <c r="Y6005" i="24" l="1"/>
  <c r="Z6005" i="24"/>
  <c r="G4889" i="24"/>
  <c r="H4889" i="24"/>
  <c r="Y6006" i="24" l="1"/>
  <c r="Z6006" i="24"/>
  <c r="M4889" i="24"/>
  <c r="G4890" i="24"/>
  <c r="H4890" i="24"/>
  <c r="M4890" i="24" l="1"/>
  <c r="Z6007" i="24"/>
  <c r="Y6007" i="24"/>
  <c r="M4891" i="24"/>
  <c r="G4891" i="24"/>
  <c r="H4891" i="24"/>
  <c r="Y6008" i="24" l="1"/>
  <c r="Z6008" i="24"/>
  <c r="H4892" i="24"/>
  <c r="G4892" i="24"/>
  <c r="M4892" i="24" l="1"/>
  <c r="Z6009" i="24"/>
  <c r="Y6009" i="24"/>
  <c r="G4893" i="24"/>
  <c r="H4893" i="24"/>
  <c r="M4893" i="24" l="1"/>
  <c r="Y6010" i="24"/>
  <c r="Z6010" i="24"/>
  <c r="G4894" i="24"/>
  <c r="H4894" i="24"/>
  <c r="M4894" i="24" l="1"/>
  <c r="Z6011" i="24"/>
  <c r="Y6011" i="24"/>
  <c r="M4895" i="24"/>
  <c r="H4895" i="24"/>
  <c r="G4895" i="24"/>
  <c r="Y6012" i="24" l="1"/>
  <c r="Z6012" i="24"/>
  <c r="G4896" i="24"/>
  <c r="H4896" i="24"/>
  <c r="M4896" i="24" l="1"/>
  <c r="Z6013" i="24"/>
  <c r="Y6013" i="24"/>
  <c r="G4897" i="24"/>
  <c r="H4897" i="24"/>
  <c r="M4897" i="24" l="1"/>
  <c r="Y6014" i="24"/>
  <c r="Z6014" i="24"/>
  <c r="H4898" i="24"/>
  <c r="G4898" i="24"/>
  <c r="M4898" i="24" l="1"/>
  <c r="Y6015" i="24"/>
  <c r="Z6015" i="24"/>
  <c r="M4899" i="24"/>
  <c r="H4899" i="24"/>
  <c r="G4899" i="24"/>
  <c r="Y6016" i="24" l="1"/>
  <c r="Z6016" i="24"/>
  <c r="G4900" i="24"/>
  <c r="H4900" i="24"/>
  <c r="M4900" i="24" l="1"/>
  <c r="Z6017" i="24"/>
  <c r="Y6017" i="24"/>
  <c r="H4901" i="24"/>
  <c r="G4901" i="24"/>
  <c r="M4901" i="24" l="1"/>
  <c r="Z6018" i="24"/>
  <c r="Y6018" i="24"/>
  <c r="G4902" i="24"/>
  <c r="H4902" i="24"/>
  <c r="Y6019" i="24" l="1"/>
  <c r="Z6019" i="24"/>
  <c r="M4902" i="24"/>
  <c r="G4903" i="24"/>
  <c r="H4903" i="24"/>
  <c r="M4903" i="24" l="1"/>
  <c r="Y6020" i="24"/>
  <c r="Z6020" i="24"/>
  <c r="M4904" i="24"/>
  <c r="H4904" i="24"/>
  <c r="G4904" i="24"/>
  <c r="Z6021" i="24" l="1"/>
  <c r="Y6021" i="24"/>
  <c r="G4905" i="24"/>
  <c r="H4905" i="24"/>
  <c r="M4905" i="24" l="1"/>
  <c r="Y6022" i="24"/>
  <c r="Z6022" i="24"/>
  <c r="M4906" i="24"/>
  <c r="H4906" i="24"/>
  <c r="G4906" i="24"/>
  <c r="Y6023" i="24" l="1"/>
  <c r="Z6023" i="24"/>
  <c r="H4907" i="24"/>
  <c r="G4907" i="24"/>
  <c r="M4907" i="24" l="1"/>
  <c r="Z6024" i="24"/>
  <c r="Y6024" i="24"/>
  <c r="M4908" i="24"/>
  <c r="G4908" i="24"/>
  <c r="H4908" i="24"/>
  <c r="Z6025" i="24" l="1"/>
  <c r="Y6025" i="24"/>
  <c r="H4909" i="24"/>
  <c r="G4909" i="24"/>
  <c r="M4909" i="24" l="1"/>
  <c r="Z6026" i="24"/>
  <c r="Y6026" i="24"/>
  <c r="H4910" i="24"/>
  <c r="G4910" i="24"/>
  <c r="Y6027" i="24" l="1"/>
  <c r="Z6027" i="24"/>
  <c r="M4910" i="24"/>
  <c r="G4911" i="24"/>
  <c r="H4911" i="24"/>
  <c r="M4911" i="24" l="1"/>
  <c r="Z6028" i="24"/>
  <c r="Y6028" i="24"/>
  <c r="H4912" i="24"/>
  <c r="G4912" i="24"/>
  <c r="M4912" i="24" l="1"/>
  <c r="Z6029" i="24"/>
  <c r="Y6029" i="24"/>
  <c r="G4913" i="24"/>
  <c r="H4913" i="24"/>
  <c r="Z6030" i="24" l="1"/>
  <c r="Y6030" i="24"/>
  <c r="M4913" i="24"/>
  <c r="H4914" i="24"/>
  <c r="G4914" i="24"/>
  <c r="M4914" i="24" l="1"/>
  <c r="Z6031" i="24"/>
  <c r="Y6031" i="24"/>
  <c r="M4915" i="24"/>
  <c r="G4915" i="24"/>
  <c r="H4915" i="24"/>
  <c r="Y6032" i="24" l="1"/>
  <c r="Z6032" i="24"/>
  <c r="H4916" i="24"/>
  <c r="G4916" i="24"/>
  <c r="M4916" i="24" l="1"/>
  <c r="Y6033" i="24"/>
  <c r="Z6033" i="24"/>
  <c r="M4917" i="24"/>
  <c r="G4917" i="24"/>
  <c r="H4917" i="24"/>
  <c r="Y6034" i="24" l="1"/>
  <c r="Z6034" i="24"/>
  <c r="H4918" i="24"/>
  <c r="G4918" i="24"/>
  <c r="M4918" i="24" l="1"/>
  <c r="Z6035" i="24"/>
  <c r="Y6035" i="24"/>
  <c r="M4919" i="24"/>
  <c r="G4919" i="24"/>
  <c r="H4919" i="24"/>
  <c r="Y6036" i="24" l="1"/>
  <c r="Z6036" i="24"/>
  <c r="G4920" i="24"/>
  <c r="H4920" i="24"/>
  <c r="M4920" i="24" l="1"/>
  <c r="Z6037" i="24"/>
  <c r="Y6037" i="24"/>
  <c r="G4921" i="24"/>
  <c r="H4921" i="24"/>
  <c r="M4921" i="24" l="1"/>
  <c r="Y6038" i="24"/>
  <c r="Z6038" i="24"/>
  <c r="H4922" i="24"/>
  <c r="G4922" i="24"/>
  <c r="Y6039" i="24" l="1"/>
  <c r="Z6039" i="24"/>
  <c r="M4922" i="24"/>
  <c r="G4923" i="24"/>
  <c r="H4923" i="24"/>
  <c r="M4923" i="24" l="1"/>
  <c r="Z6040" i="24"/>
  <c r="Y6040" i="24"/>
  <c r="M4924" i="24"/>
  <c r="G4924" i="24"/>
  <c r="H4924" i="24"/>
  <c r="Z6041" i="24" l="1"/>
  <c r="Y6041" i="24"/>
  <c r="H4925" i="24"/>
  <c r="G4925" i="24"/>
  <c r="M4925" i="24" l="1"/>
  <c r="Y6042" i="24"/>
  <c r="Z6042" i="24"/>
  <c r="G4926" i="24"/>
  <c r="H4926" i="24"/>
  <c r="M4926" i="24" l="1"/>
  <c r="Y6043" i="24"/>
  <c r="Z6043" i="24"/>
  <c r="M4927" i="24"/>
  <c r="G4927" i="24"/>
  <c r="H4927" i="24"/>
  <c r="Z6044" i="24" l="1"/>
  <c r="Y6044" i="24"/>
  <c r="G4928" i="24"/>
  <c r="H4928" i="24"/>
  <c r="M4928" i="24" l="1"/>
  <c r="Y6045" i="24"/>
  <c r="Z6045" i="24"/>
  <c r="H4929" i="24"/>
  <c r="G4929" i="24"/>
  <c r="M4929" i="24" l="1"/>
  <c r="Y6046" i="24"/>
  <c r="Z6046" i="24"/>
  <c r="G4930" i="24"/>
  <c r="H4930" i="24"/>
  <c r="M4930" i="24" l="1"/>
  <c r="Z6047" i="24"/>
  <c r="Y6047" i="24"/>
  <c r="M4931" i="24"/>
  <c r="G4931" i="24"/>
  <c r="H4931" i="24"/>
  <c r="Z6048" i="24" l="1"/>
  <c r="Y6048" i="24"/>
  <c r="H4932" i="24"/>
  <c r="G4932" i="24"/>
  <c r="M4932" i="24" l="1"/>
  <c r="Y6049" i="24"/>
  <c r="Z6049" i="24"/>
  <c r="G4933" i="24"/>
  <c r="H4933" i="24"/>
  <c r="Y6050" i="24" l="1"/>
  <c r="Z6050" i="24"/>
  <c r="M4933" i="24"/>
  <c r="M4934" i="24"/>
  <c r="H4934" i="24"/>
  <c r="G4934" i="24"/>
  <c r="Y6051" i="24" l="1"/>
  <c r="Z6051" i="24"/>
  <c r="H4935" i="24"/>
  <c r="G4935" i="24"/>
  <c r="M4935" i="24" l="1"/>
  <c r="Z6052" i="24"/>
  <c r="Y6052" i="24"/>
  <c r="M4936" i="24"/>
  <c r="G4936" i="24"/>
  <c r="H4936" i="24"/>
  <c r="Z6053" i="24" l="1"/>
  <c r="Y6053" i="24"/>
  <c r="G4937" i="24"/>
  <c r="H4937" i="24"/>
  <c r="M4937" i="24" l="1"/>
  <c r="Y6054" i="24"/>
  <c r="Z6054" i="24"/>
  <c r="G4938" i="24"/>
  <c r="H4938" i="24"/>
  <c r="M4938" i="24" l="1"/>
  <c r="Z6055" i="24"/>
  <c r="Y6055" i="24"/>
  <c r="M4939" i="24"/>
  <c r="H4939" i="24"/>
  <c r="G4939" i="24"/>
  <c r="Z6056" i="24" l="1"/>
  <c r="Y6056" i="24"/>
  <c r="M4940" i="24"/>
  <c r="G4940" i="24"/>
  <c r="H4940" i="24"/>
  <c r="Y6057" i="24" l="1"/>
  <c r="Z6057" i="24"/>
  <c r="H4941" i="24"/>
  <c r="G4941" i="24"/>
  <c r="M4941" i="24" l="1"/>
  <c r="Z6058" i="24"/>
  <c r="Y6058" i="24"/>
  <c r="M4942" i="24"/>
  <c r="G4942" i="24"/>
  <c r="H4942" i="24"/>
  <c r="Z6059" i="24" l="1"/>
  <c r="Y6059" i="24"/>
  <c r="H4943" i="24"/>
  <c r="G4943" i="24"/>
  <c r="M4943" i="24" l="1"/>
  <c r="Y6060" i="24"/>
  <c r="Z6060" i="24"/>
  <c r="H4944" i="24"/>
  <c r="G4944" i="24"/>
  <c r="M4944" i="24"/>
  <c r="Z6061" i="24" l="1"/>
  <c r="Y6061" i="24"/>
  <c r="G4945" i="24"/>
  <c r="M4945" i="24"/>
  <c r="H4945" i="24"/>
  <c r="Y6062" i="24" l="1"/>
  <c r="Z6062" i="24"/>
  <c r="H4946" i="24"/>
  <c r="G4946" i="24"/>
  <c r="M4946" i="24" l="1"/>
  <c r="Y6063" i="24"/>
  <c r="Z6063" i="24"/>
  <c r="M4947" i="24"/>
  <c r="G4947" i="24"/>
  <c r="H4947" i="24"/>
  <c r="Z6064" i="24" l="1"/>
  <c r="Y6064" i="24"/>
  <c r="M4948" i="24"/>
  <c r="H4948" i="24"/>
  <c r="G4948" i="24"/>
  <c r="Z6065" i="24" l="1"/>
  <c r="Y6065" i="24"/>
  <c r="M4949" i="24"/>
  <c r="H4949" i="24"/>
  <c r="G4949" i="24"/>
  <c r="Z6066" i="24" l="1"/>
  <c r="Y6066" i="24"/>
  <c r="H4950" i="24"/>
  <c r="G4950" i="24"/>
  <c r="M4950" i="24" l="1"/>
  <c r="Y6067" i="24"/>
  <c r="Z6067" i="24"/>
  <c r="M4951" i="24"/>
  <c r="G4951" i="24"/>
  <c r="H4951" i="24"/>
  <c r="Y6068" i="24" l="1"/>
  <c r="Z6068" i="24"/>
  <c r="H4952" i="24"/>
  <c r="G4952" i="24"/>
  <c r="M4952" i="24" l="1"/>
  <c r="Z6069" i="24"/>
  <c r="Y6069" i="24"/>
  <c r="G4953" i="24"/>
  <c r="H4953" i="24"/>
  <c r="M4953" i="24" l="1"/>
  <c r="Z6070" i="24"/>
  <c r="Y6070" i="24"/>
  <c r="M4954" i="24"/>
  <c r="G4954" i="24"/>
  <c r="H4954" i="24"/>
  <c r="Y6071" i="24" l="1"/>
  <c r="Z6071" i="24"/>
  <c r="H4955" i="24"/>
  <c r="G4955" i="24"/>
  <c r="M4955" i="24" l="1"/>
  <c r="Y6072" i="24"/>
  <c r="Z6072" i="24"/>
  <c r="M4956" i="24"/>
  <c r="G4956" i="24"/>
  <c r="H4956" i="24"/>
  <c r="Y6073" i="24" l="1"/>
  <c r="Z6073" i="24"/>
  <c r="G4957" i="24"/>
  <c r="H4957" i="24"/>
  <c r="M4957" i="24" l="1"/>
  <c r="Z6074" i="24"/>
  <c r="Y6074" i="24"/>
  <c r="M4958" i="24"/>
  <c r="H4958" i="24"/>
  <c r="G4958" i="24"/>
  <c r="Z6075" i="24" l="1"/>
  <c r="Y6075" i="24"/>
  <c r="G4959" i="24"/>
  <c r="H4959" i="24"/>
  <c r="M4959" i="24" l="1"/>
  <c r="Z6076" i="24"/>
  <c r="Y6076" i="24"/>
  <c r="M4960" i="24"/>
  <c r="H4960" i="24"/>
  <c r="G4960" i="24"/>
  <c r="Y6077" i="24" l="1"/>
  <c r="Z6077" i="24"/>
  <c r="H4961" i="24"/>
  <c r="G4961" i="24"/>
  <c r="M4961" i="24" l="1"/>
  <c r="Y6078" i="24"/>
  <c r="Z6078" i="24"/>
  <c r="H4962" i="24"/>
  <c r="G4962" i="24"/>
  <c r="Z6079" i="24" l="1"/>
  <c r="Y6079" i="24"/>
  <c r="M4962" i="24"/>
  <c r="M4963" i="24"/>
  <c r="G4963" i="24"/>
  <c r="H4963" i="24"/>
  <c r="Z6080" i="24" l="1"/>
  <c r="Y6080" i="24"/>
  <c r="G4964" i="24"/>
  <c r="H4964" i="24"/>
  <c r="M4964" i="24" l="1"/>
  <c r="Z6081" i="24"/>
  <c r="Y6081" i="24"/>
  <c r="G4965" i="24"/>
  <c r="H4965" i="24"/>
  <c r="Z6082" i="24" l="1"/>
  <c r="Y6082" i="24"/>
  <c r="M4965" i="24"/>
  <c r="H4966" i="24"/>
  <c r="G4966" i="24"/>
  <c r="M4966" i="24" l="1"/>
  <c r="Z6083" i="24"/>
  <c r="Y6083" i="24"/>
  <c r="G4967" i="24"/>
  <c r="H4967" i="24"/>
  <c r="M4967" i="24" l="1"/>
  <c r="Y6084" i="24"/>
  <c r="Z6084" i="24"/>
  <c r="M4968" i="24"/>
  <c r="H4968" i="24"/>
  <c r="G4968" i="24"/>
  <c r="Z6085" i="24" l="1"/>
  <c r="Y6085" i="24"/>
  <c r="H4969" i="24"/>
  <c r="G4969" i="24"/>
  <c r="Y6086" i="24" l="1"/>
  <c r="Z6086" i="24"/>
  <c r="M4969" i="24"/>
  <c r="G4970" i="24"/>
  <c r="H4970" i="24"/>
  <c r="M4970" i="24" l="1"/>
  <c r="Y6087" i="24"/>
  <c r="Z6087" i="24"/>
  <c r="M4971" i="24"/>
  <c r="G4971" i="24"/>
  <c r="H4971" i="24"/>
  <c r="Y6088" i="24" l="1"/>
  <c r="Z6088" i="24"/>
  <c r="G4972" i="24"/>
  <c r="H4972" i="24"/>
  <c r="M4972" i="24" l="1"/>
  <c r="Y6089" i="24"/>
  <c r="Z6089" i="24"/>
  <c r="M4973" i="24"/>
  <c r="G4973" i="24"/>
  <c r="H4973" i="24"/>
  <c r="Y6090" i="24" l="1"/>
  <c r="Z6090" i="24"/>
  <c r="M4974" i="24"/>
  <c r="G4974" i="24"/>
  <c r="H4974" i="24"/>
  <c r="Y6091" i="24" l="1"/>
  <c r="Z6091" i="24"/>
  <c r="H4975" i="24"/>
  <c r="G4975" i="24"/>
  <c r="M4975" i="24" l="1"/>
  <c r="Y6092" i="24"/>
  <c r="Z6092" i="24"/>
  <c r="M4976" i="24"/>
  <c r="H4976" i="24"/>
  <c r="G4976" i="24"/>
  <c r="Z6093" i="24" l="1"/>
  <c r="Y6093" i="24"/>
  <c r="H4977" i="24"/>
  <c r="G4977" i="24"/>
  <c r="M4977" i="24" l="1"/>
  <c r="Y6094" i="24"/>
  <c r="Z6094" i="24"/>
  <c r="H4978" i="24"/>
  <c r="G4978" i="24"/>
  <c r="M4978" i="24" l="1"/>
  <c r="Z6095" i="24"/>
  <c r="Y6095" i="24"/>
  <c r="M4979" i="24"/>
  <c r="G4979" i="24"/>
  <c r="H4979" i="24"/>
  <c r="Z6096" i="24" l="1"/>
  <c r="Y6096" i="24"/>
  <c r="M4980" i="24"/>
  <c r="H4980" i="24"/>
  <c r="G4980" i="24"/>
  <c r="Z6097" i="24" l="1"/>
  <c r="Y6097" i="24"/>
  <c r="M4981" i="24"/>
  <c r="G4981" i="24"/>
  <c r="H4981" i="24"/>
  <c r="Y6098" i="24" l="1"/>
  <c r="Z6098" i="24"/>
  <c r="H4982" i="24"/>
  <c r="G4982" i="24"/>
  <c r="M4982" i="24"/>
  <c r="Y6099" i="24" l="1"/>
  <c r="Z6099" i="24"/>
  <c r="H4983" i="24"/>
  <c r="G4983" i="24"/>
  <c r="M4983" i="24" l="1"/>
  <c r="Y6100" i="24"/>
  <c r="Z6100" i="24"/>
  <c r="M4984" i="24"/>
  <c r="H4984" i="24"/>
  <c r="G4984" i="24"/>
  <c r="Y6101" i="24" l="1"/>
  <c r="Z6101" i="24"/>
  <c r="G4985" i="24"/>
  <c r="H4985" i="24"/>
  <c r="Z6102" i="24" l="1"/>
  <c r="Y6102" i="24"/>
  <c r="M4985" i="24"/>
  <c r="M4986" i="24"/>
  <c r="H4986" i="24"/>
  <c r="G4986" i="24"/>
  <c r="Z6103" i="24" l="1"/>
  <c r="Y6103" i="24"/>
  <c r="G4987" i="24"/>
  <c r="H4987" i="24"/>
  <c r="M4987" i="24" l="1"/>
  <c r="Z6104" i="24"/>
  <c r="Y6104" i="24"/>
  <c r="M4988" i="24"/>
  <c r="H4988" i="24"/>
  <c r="G4988" i="24"/>
  <c r="Z6105" i="24" l="1"/>
  <c r="Y6105" i="24"/>
  <c r="G4989" i="24"/>
  <c r="H4989" i="24"/>
  <c r="M4989" i="24" l="1"/>
  <c r="Y6106" i="24"/>
  <c r="Z6106" i="24"/>
  <c r="H4990" i="24"/>
  <c r="G4990" i="24"/>
  <c r="M4990" i="24" l="1"/>
  <c r="Y6107" i="24"/>
  <c r="Z6107" i="24"/>
  <c r="M4991" i="24"/>
  <c r="G4991" i="24"/>
  <c r="H4991" i="24"/>
  <c r="Z6108" i="24" l="1"/>
  <c r="Y6108" i="24"/>
  <c r="G4992" i="24"/>
  <c r="H4992" i="24"/>
  <c r="M4992" i="24" l="1"/>
  <c r="Z6109" i="24"/>
  <c r="Y6109" i="24"/>
  <c r="G4993" i="24"/>
  <c r="H4993" i="24"/>
  <c r="Z6110" i="24" l="1"/>
  <c r="Y6110" i="24"/>
  <c r="M4993" i="24"/>
  <c r="H4994" i="24"/>
  <c r="G4994" i="24"/>
  <c r="M4994" i="24" l="1"/>
  <c r="Y6111" i="24"/>
  <c r="Z6111" i="24"/>
  <c r="M4995" i="24"/>
  <c r="G4995" i="24"/>
  <c r="H4995" i="24"/>
  <c r="Z6112" i="24" l="1"/>
  <c r="Y6112" i="24"/>
  <c r="H4996" i="24"/>
  <c r="G4996" i="24"/>
  <c r="M4996" i="24" l="1"/>
  <c r="Z6113" i="24"/>
  <c r="Y6113" i="24"/>
  <c r="G4997" i="24"/>
  <c r="H4997" i="24"/>
  <c r="M4997" i="24" l="1"/>
  <c r="Z6114" i="24"/>
  <c r="Y6114" i="24"/>
  <c r="H4998" i="24"/>
  <c r="G4998" i="24"/>
  <c r="M4998" i="24" l="1"/>
  <c r="Z6115" i="24"/>
  <c r="Y6115" i="24"/>
  <c r="M4999" i="24"/>
  <c r="H4999" i="24"/>
  <c r="G4999" i="24"/>
  <c r="Z6116" i="24" l="1"/>
  <c r="Y6116" i="24"/>
  <c r="G5000" i="24"/>
  <c r="H5000" i="24"/>
  <c r="M5000" i="24" l="1"/>
  <c r="Z6117" i="24"/>
  <c r="Y6117" i="24"/>
  <c r="H5001" i="24"/>
  <c r="M5001" i="24"/>
  <c r="G5001" i="24"/>
  <c r="Y6118" i="24" l="1"/>
  <c r="Z6118" i="24"/>
  <c r="H5002" i="24"/>
  <c r="G5002" i="24"/>
  <c r="M5002" i="24" l="1"/>
  <c r="Z6119" i="24"/>
  <c r="Y6119" i="24"/>
  <c r="M5003" i="24"/>
  <c r="H5003" i="24"/>
  <c r="G5003" i="24"/>
  <c r="Y6120" i="24" l="1"/>
  <c r="Z6120" i="24"/>
  <c r="H5004" i="24"/>
  <c r="G5004" i="24"/>
  <c r="M5004" i="24" l="1"/>
  <c r="Z6121" i="24"/>
  <c r="Y6121" i="24"/>
  <c r="G5005" i="24"/>
  <c r="H5005" i="24"/>
  <c r="Z6122" i="24" l="1"/>
  <c r="Y6122" i="24"/>
  <c r="M5005" i="24"/>
  <c r="H5006" i="24"/>
  <c r="G5006" i="24"/>
  <c r="Z6123" i="24" l="1"/>
  <c r="Y6123" i="24"/>
  <c r="M5006" i="24"/>
  <c r="M5007" i="24"/>
  <c r="H5007" i="24"/>
  <c r="G5007" i="24"/>
  <c r="Y6124" i="24" l="1"/>
  <c r="Z6124" i="24"/>
  <c r="H5008" i="24"/>
  <c r="G5008" i="24"/>
  <c r="M5008" i="24" l="1"/>
  <c r="Z6125" i="24"/>
  <c r="Y6125" i="24"/>
  <c r="G5009" i="24"/>
  <c r="H5009" i="24"/>
  <c r="M5009" i="24" l="1"/>
  <c r="Y6126" i="24"/>
  <c r="Z6126" i="24"/>
  <c r="H5010" i="24"/>
  <c r="M5010" i="24"/>
  <c r="G5010" i="24"/>
  <c r="Z6127" i="24" l="1"/>
  <c r="Y6127" i="24"/>
  <c r="G5011" i="24"/>
  <c r="H5011" i="24"/>
  <c r="M5011" i="24" l="1"/>
  <c r="Z6128" i="24"/>
  <c r="Y6128" i="24"/>
  <c r="M5012" i="24"/>
  <c r="G5012" i="24"/>
  <c r="H5012" i="24"/>
  <c r="Z6129" i="24" l="1"/>
  <c r="Y6129" i="24"/>
  <c r="G5013" i="24"/>
  <c r="H5013" i="24"/>
  <c r="Z6130" i="24" l="1"/>
  <c r="Y6130" i="24"/>
  <c r="M5013" i="24"/>
  <c r="G5014" i="24"/>
  <c r="H5014" i="24"/>
  <c r="M5014" i="24" l="1"/>
  <c r="Z6131" i="24"/>
  <c r="Y6131" i="24"/>
  <c r="G5015" i="24"/>
  <c r="H5015" i="24"/>
  <c r="Z6132" i="24" l="1"/>
  <c r="Y6132" i="24"/>
  <c r="M5015" i="24"/>
  <c r="M5016" i="24"/>
  <c r="G5016" i="24"/>
  <c r="H5016" i="24"/>
  <c r="Y6133" i="24" l="1"/>
  <c r="Z6133" i="24"/>
  <c r="H5017" i="24"/>
  <c r="M5017" i="24"/>
  <c r="G5017" i="24"/>
  <c r="Z6134" i="24" l="1"/>
  <c r="Y6134" i="24"/>
  <c r="G5018" i="24"/>
  <c r="H5018" i="24"/>
  <c r="M5018" i="24" l="1"/>
  <c r="Z6135" i="24"/>
  <c r="Y6135" i="24"/>
  <c r="M5019" i="24"/>
  <c r="H5019" i="24"/>
  <c r="G5019" i="24"/>
  <c r="Y6136" i="24" l="1"/>
  <c r="Z6136" i="24"/>
  <c r="H5020" i="24"/>
  <c r="G5020" i="24"/>
  <c r="M5020" i="24" l="1"/>
  <c r="Y6137" i="24"/>
  <c r="Z6137" i="24"/>
  <c r="G5021" i="24"/>
  <c r="M5021" i="24"/>
  <c r="H5021" i="24"/>
  <c r="Z6138" i="24" l="1"/>
  <c r="Y6138" i="24"/>
  <c r="H5022" i="24"/>
  <c r="G5022" i="24"/>
  <c r="M5022" i="24" l="1"/>
  <c r="Y6139" i="24"/>
  <c r="Z6139" i="24"/>
  <c r="M5023" i="24"/>
  <c r="H5023" i="24"/>
  <c r="G5023" i="24"/>
  <c r="Z6140" i="24" l="1"/>
  <c r="Y6140" i="24"/>
  <c r="H5024" i="24"/>
  <c r="G5024" i="24"/>
  <c r="M5024" i="24" l="1"/>
  <c r="Y6141" i="24"/>
  <c r="Z6141" i="24"/>
  <c r="G5025" i="24"/>
  <c r="M5025" i="24"/>
  <c r="H5025" i="24"/>
  <c r="Z6142" i="24" l="1"/>
  <c r="Y6142" i="24"/>
  <c r="H5026" i="24"/>
  <c r="M5026" i="24"/>
  <c r="G5026" i="24"/>
  <c r="Z6143" i="24" l="1"/>
  <c r="Y6143" i="24"/>
  <c r="H5027" i="24"/>
  <c r="G5027" i="24"/>
  <c r="M5027" i="24" l="1"/>
  <c r="Z6144" i="24"/>
  <c r="Y6144" i="24"/>
  <c r="M5028" i="24"/>
  <c r="H5028" i="24"/>
  <c r="G5028" i="24"/>
  <c r="Y6145" i="24" l="1"/>
  <c r="Z6145" i="24"/>
  <c r="H5029" i="24"/>
  <c r="M5029" i="24"/>
  <c r="G5029" i="24"/>
  <c r="Y6146" i="24" l="1"/>
  <c r="Z6146" i="24"/>
  <c r="G5030" i="24"/>
  <c r="H5030" i="24"/>
  <c r="M5030" i="24" l="1"/>
  <c r="Z6147" i="24"/>
  <c r="Y6147" i="24"/>
  <c r="M5031" i="24"/>
  <c r="G5031" i="24"/>
  <c r="H5031" i="24"/>
  <c r="Z6148" i="24" l="1"/>
  <c r="Y6148" i="24"/>
  <c r="G5032" i="24"/>
  <c r="H5032" i="24"/>
  <c r="M5032" i="24" l="1"/>
  <c r="Z6149" i="24"/>
  <c r="Y6149" i="24"/>
  <c r="G5033" i="24"/>
  <c r="M5033" i="24"/>
  <c r="H5033" i="24"/>
  <c r="Y6150" i="24" l="1"/>
  <c r="Z6150" i="24"/>
  <c r="M5034" i="24"/>
  <c r="H5034" i="24"/>
  <c r="G5034" i="24"/>
  <c r="Y6151" i="24" l="1"/>
  <c r="Z6151" i="24"/>
  <c r="M5035" i="24"/>
  <c r="G5035" i="24"/>
  <c r="H5035" i="24"/>
  <c r="Z6152" i="24" l="1"/>
  <c r="Y6152" i="24"/>
  <c r="G5036" i="24"/>
  <c r="H5036" i="24"/>
  <c r="M5036" i="24" l="1"/>
  <c r="Z6153" i="24"/>
  <c r="Y6153" i="24"/>
  <c r="M5037" i="24"/>
  <c r="H5037" i="24"/>
  <c r="G5037" i="24"/>
  <c r="Y6154" i="24" l="1"/>
  <c r="Z6154" i="24"/>
  <c r="M5038" i="24"/>
  <c r="H5038" i="24"/>
  <c r="G5038" i="24"/>
  <c r="Z6155" i="24" l="1"/>
  <c r="Y6155" i="24"/>
  <c r="M5039" i="24"/>
  <c r="G5039" i="24"/>
  <c r="H5039" i="24"/>
  <c r="Y6156" i="24" l="1"/>
  <c r="Z6156" i="24"/>
  <c r="H5040" i="24"/>
  <c r="G5040" i="24"/>
  <c r="M5040" i="24" l="1"/>
  <c r="Z6157" i="24"/>
  <c r="Y6157" i="24"/>
  <c r="G5041" i="24"/>
  <c r="M5041" i="24"/>
  <c r="H5041" i="24"/>
  <c r="Y6158" i="24" l="1"/>
  <c r="Z6158" i="24"/>
  <c r="H5042" i="24"/>
  <c r="G5042" i="24"/>
  <c r="Z6159" i="24" l="1"/>
  <c r="Y6159" i="24"/>
  <c r="M5042" i="24"/>
  <c r="M5043" i="24"/>
  <c r="G5043" i="24"/>
  <c r="H5043" i="24"/>
  <c r="Y6160" i="24" l="1"/>
  <c r="Z6160" i="24"/>
  <c r="G5044" i="24"/>
  <c r="H5044" i="24"/>
  <c r="M5044" i="24" l="1"/>
  <c r="Z6161" i="24"/>
  <c r="Y6161" i="24"/>
  <c r="G5045" i="24"/>
  <c r="H5045" i="24"/>
  <c r="Z6162" i="24" l="1"/>
  <c r="Y6162" i="24"/>
  <c r="M5045" i="24"/>
  <c r="H5046" i="24"/>
  <c r="G5046" i="24"/>
  <c r="M5046" i="24" l="1"/>
  <c r="Y6163" i="24"/>
  <c r="Z6163" i="24"/>
  <c r="H5047" i="24"/>
  <c r="G5047" i="24"/>
  <c r="Z6164" i="24" l="1"/>
  <c r="Y6164" i="24"/>
  <c r="M5047" i="24"/>
  <c r="M5048" i="24"/>
  <c r="G5048" i="24"/>
  <c r="H5048" i="24"/>
  <c r="Z6165" i="24" l="1"/>
  <c r="Y6165" i="24"/>
  <c r="G5049" i="24"/>
  <c r="H5049" i="24"/>
  <c r="M5049" i="24" l="1"/>
  <c r="Y6166" i="24"/>
  <c r="Z6166" i="24"/>
  <c r="G5050" i="24"/>
  <c r="H5050" i="24"/>
  <c r="M5050" i="24" l="1"/>
  <c r="Z6167" i="24"/>
  <c r="Y6167" i="24"/>
  <c r="M5051" i="24"/>
  <c r="G5051" i="24"/>
  <c r="H5051" i="24"/>
  <c r="Z6168" i="24" l="1"/>
  <c r="Y6168" i="24"/>
  <c r="M5052" i="24"/>
  <c r="H5052" i="24"/>
  <c r="G5052" i="24"/>
  <c r="Y6169" i="24" l="1"/>
  <c r="Z6169" i="24"/>
  <c r="G5053" i="24"/>
  <c r="H5053" i="24"/>
  <c r="Y6170" i="24" l="1"/>
  <c r="Z6170" i="24"/>
  <c r="M5053" i="24"/>
  <c r="H5054" i="24"/>
  <c r="G5054" i="24"/>
  <c r="M5054" i="24" l="1"/>
  <c r="Z6171" i="24"/>
  <c r="Y6171" i="24"/>
  <c r="M5055" i="24"/>
  <c r="H5055" i="24"/>
  <c r="G5055" i="24"/>
  <c r="Z6172" i="24" l="1"/>
  <c r="Y6172" i="24"/>
  <c r="H5056" i="24"/>
  <c r="G5056" i="24"/>
  <c r="M5056" i="24" l="1"/>
  <c r="Z6173" i="24"/>
  <c r="Y6173" i="24"/>
  <c r="H5057" i="24"/>
  <c r="M5057" i="24"/>
  <c r="G5057" i="24"/>
  <c r="Z6174" i="24" l="1"/>
  <c r="Y6174" i="24"/>
  <c r="G5058" i="24"/>
  <c r="H5058" i="24"/>
  <c r="M5058" i="24" l="1"/>
  <c r="Z6175" i="24"/>
  <c r="Y6175" i="24"/>
  <c r="M5059" i="24"/>
  <c r="G5059" i="24"/>
  <c r="H5059" i="24"/>
  <c r="Y6176" i="24" l="1"/>
  <c r="Z6176" i="24"/>
  <c r="H5060" i="24"/>
  <c r="G5060" i="24"/>
  <c r="M5060" i="24" l="1"/>
  <c r="Z6177" i="24"/>
  <c r="Y6177" i="24"/>
  <c r="H5061" i="24"/>
  <c r="G5061" i="24"/>
  <c r="M5061" i="24" l="1"/>
  <c r="Y6178" i="24"/>
  <c r="Z6178" i="24"/>
  <c r="H5062" i="24"/>
  <c r="G5062" i="24"/>
  <c r="Y6179" i="24" l="1"/>
  <c r="Z6179" i="24"/>
  <c r="M5062" i="24"/>
  <c r="M5063" i="24"/>
  <c r="H5063" i="24"/>
  <c r="G5063" i="24"/>
  <c r="Z6180" i="24" l="1"/>
  <c r="Y6180" i="24"/>
  <c r="H5064" i="24"/>
  <c r="G5064" i="24"/>
  <c r="M5064" i="24" l="1"/>
  <c r="Z6181" i="24"/>
  <c r="Y6181" i="24"/>
  <c r="H5065" i="24"/>
  <c r="G5065" i="24"/>
  <c r="M5065" i="24" l="1"/>
  <c r="Y6182" i="24"/>
  <c r="Z6182" i="24"/>
  <c r="G5066" i="24"/>
  <c r="H5066" i="24"/>
  <c r="M5066" i="24" l="1"/>
  <c r="Z6183" i="24"/>
  <c r="Y6183" i="24"/>
  <c r="M5067" i="24"/>
  <c r="H5067" i="24"/>
  <c r="G5067" i="24"/>
  <c r="Z6184" i="24" l="1"/>
  <c r="Y6184" i="24"/>
  <c r="G5068" i="24"/>
  <c r="H5068" i="24"/>
  <c r="M5068" i="24" l="1"/>
  <c r="Z6185" i="24"/>
  <c r="Y6185" i="24"/>
  <c r="G5069" i="24"/>
  <c r="H5069" i="24"/>
  <c r="Y6186" i="24" l="1"/>
  <c r="Z6186" i="24"/>
  <c r="M5069" i="24"/>
  <c r="H5070" i="24"/>
  <c r="G5070" i="24"/>
  <c r="M5070" i="24" l="1"/>
  <c r="Z6187" i="24"/>
  <c r="Y6187" i="24"/>
  <c r="M5071" i="24"/>
  <c r="G5071" i="24"/>
  <c r="H5071" i="24"/>
  <c r="Y6188" i="24" l="1"/>
  <c r="Z6188" i="24"/>
  <c r="H5072" i="24"/>
  <c r="G5072" i="24"/>
  <c r="M5072" i="24" l="1"/>
  <c r="Z6189" i="24"/>
  <c r="Y6189" i="24"/>
  <c r="G5073" i="24"/>
  <c r="M5073" i="24"/>
  <c r="H5073" i="24"/>
  <c r="Y6190" i="24" l="1"/>
  <c r="Z6190" i="24"/>
  <c r="H5074" i="24"/>
  <c r="G5074" i="24"/>
  <c r="Z6191" i="24" l="1"/>
  <c r="Y6191" i="24"/>
  <c r="M5074" i="24"/>
  <c r="M5075" i="24"/>
  <c r="G5075" i="24"/>
  <c r="H5075" i="24"/>
  <c r="Y6192" i="24" l="1"/>
  <c r="Z6192" i="24"/>
  <c r="G5076" i="24"/>
  <c r="H5076" i="24"/>
  <c r="M5076" i="24" l="1"/>
  <c r="Y6193" i="24"/>
  <c r="Z6193" i="24"/>
  <c r="H5077" i="24"/>
  <c r="G5077" i="24"/>
  <c r="Y6194" i="24" l="1"/>
  <c r="Z6194" i="24"/>
  <c r="M5077" i="24"/>
  <c r="G5078" i="24"/>
  <c r="H5078" i="24"/>
  <c r="M5078" i="24" l="1"/>
  <c r="Y6195" i="24"/>
  <c r="Z6195" i="24"/>
  <c r="M5079" i="24"/>
  <c r="G5079" i="24"/>
  <c r="H5079" i="24"/>
  <c r="Y6196" i="24" l="1"/>
  <c r="Z6196" i="24"/>
  <c r="M5080" i="24"/>
  <c r="G5080" i="24"/>
  <c r="H5080" i="24"/>
  <c r="Z6197" i="24" l="1"/>
  <c r="Y6197" i="24"/>
  <c r="G5081" i="24"/>
  <c r="H5081" i="24"/>
  <c r="M5081" i="24" l="1"/>
  <c r="Y6198" i="24"/>
  <c r="Z6198" i="24"/>
  <c r="M5082" i="24"/>
  <c r="G5082" i="24"/>
  <c r="H5082" i="24"/>
  <c r="Z6199" i="24" l="1"/>
  <c r="Y6199" i="24"/>
  <c r="G5083" i="24"/>
  <c r="H5083" i="24"/>
  <c r="M5083" i="24" l="1"/>
  <c r="Z6200" i="24"/>
  <c r="Y6200" i="24"/>
  <c r="M5084" i="24"/>
  <c r="H5084" i="24"/>
  <c r="G5084" i="24"/>
  <c r="Z6201" i="24" l="1"/>
  <c r="Y6201" i="24"/>
  <c r="G5085" i="24"/>
  <c r="H5085" i="24"/>
  <c r="Z6202" i="24" l="1"/>
  <c r="Y6202" i="24"/>
  <c r="M5085" i="24"/>
  <c r="M5086" i="24"/>
  <c r="H5086" i="24"/>
  <c r="G5086" i="24"/>
  <c r="Z6203" i="24" l="1"/>
  <c r="Y6203" i="24"/>
  <c r="H5087" i="24"/>
  <c r="G5087" i="24"/>
  <c r="M5087" i="24" l="1"/>
  <c r="Y6204" i="24"/>
  <c r="Z6204" i="24"/>
  <c r="M5088" i="24"/>
  <c r="H5088" i="24"/>
  <c r="G5088" i="24"/>
  <c r="Z6205" i="24" l="1"/>
  <c r="Y6205" i="24"/>
  <c r="G5089" i="24"/>
  <c r="H5089" i="24"/>
  <c r="M5089" i="24" l="1"/>
  <c r="Z6206" i="24"/>
  <c r="Y6206" i="24"/>
  <c r="M5090" i="24"/>
  <c r="H5090" i="24"/>
  <c r="G5090" i="24"/>
  <c r="Y6207" i="24" l="1"/>
  <c r="Z6207" i="24"/>
  <c r="H5091" i="24"/>
  <c r="G5091" i="24"/>
  <c r="M5091" i="24" l="1"/>
  <c r="Y6208" i="24"/>
  <c r="Z6208" i="24"/>
  <c r="M5092" i="24"/>
  <c r="G5092" i="24"/>
  <c r="H5092" i="24"/>
  <c r="Y6209" i="24" l="1"/>
  <c r="Z6209" i="24"/>
  <c r="H5093" i="24"/>
  <c r="M5093" i="24"/>
  <c r="G5093" i="24"/>
  <c r="Y6210" i="24" l="1"/>
  <c r="Z6210" i="24"/>
  <c r="H5094" i="24"/>
  <c r="G5094" i="24"/>
  <c r="Y6211" i="24" l="1"/>
  <c r="Z6211" i="24"/>
  <c r="M5094" i="24"/>
  <c r="G5095" i="24"/>
  <c r="H5095" i="24"/>
  <c r="M5095" i="24" l="1"/>
  <c r="Y6212" i="24"/>
  <c r="Z6212" i="24"/>
  <c r="M5096" i="24"/>
  <c r="H5096" i="24"/>
  <c r="G5096" i="24"/>
  <c r="Z6213" i="24" l="1"/>
  <c r="Y6213" i="24"/>
  <c r="G5097" i="24"/>
  <c r="H5097" i="24"/>
  <c r="M5097" i="24" l="1"/>
  <c r="Z6214" i="24"/>
  <c r="Y6214" i="24"/>
  <c r="G5098" i="24"/>
  <c r="H5098" i="24"/>
  <c r="Z6215" i="24" l="1"/>
  <c r="Y6215" i="24"/>
  <c r="M5098" i="24"/>
  <c r="M5099" i="24"/>
  <c r="H5099" i="24"/>
  <c r="G5099" i="24"/>
  <c r="Z6216" i="24" l="1"/>
  <c r="Y6216" i="24"/>
  <c r="M5100" i="24"/>
  <c r="H5100" i="24"/>
  <c r="G5100" i="24"/>
  <c r="Z6217" i="24" l="1"/>
  <c r="Y6217" i="24"/>
  <c r="G5101" i="24"/>
  <c r="H5101" i="24"/>
  <c r="M5101" i="24" l="1"/>
  <c r="Y6218" i="24"/>
  <c r="Z6218" i="24"/>
  <c r="H5102" i="24"/>
  <c r="G5102" i="24"/>
  <c r="M5102" i="24" l="1"/>
  <c r="Z6219" i="24"/>
  <c r="Y6219" i="24"/>
  <c r="G5103" i="24"/>
  <c r="H5103" i="24"/>
  <c r="Y6220" i="24" l="1"/>
  <c r="Z6220" i="24"/>
  <c r="M5103" i="24"/>
  <c r="M5104" i="24"/>
  <c r="H5104" i="24"/>
  <c r="G5104" i="24"/>
  <c r="Y6221" i="24" l="1"/>
  <c r="Z6221" i="24"/>
  <c r="H5105" i="24"/>
  <c r="G5105" i="24"/>
  <c r="M5105" i="24" l="1"/>
  <c r="Y6222" i="24"/>
  <c r="Z6222" i="24"/>
  <c r="G5106" i="24"/>
  <c r="H5106" i="24"/>
  <c r="Z6223" i="24" l="1"/>
  <c r="Y6223" i="24"/>
  <c r="M5106" i="24"/>
  <c r="M5107" i="24"/>
  <c r="H5107" i="24"/>
  <c r="G5107" i="24"/>
  <c r="Z6224" i="24" l="1"/>
  <c r="Y6224" i="24"/>
  <c r="G5108" i="24"/>
  <c r="H5108" i="24"/>
  <c r="M5108" i="24" l="1"/>
  <c r="Y6225" i="24"/>
  <c r="Z6225" i="24"/>
  <c r="M5109" i="24"/>
  <c r="H5109" i="24"/>
  <c r="G5109" i="24"/>
  <c r="Y6226" i="24" l="1"/>
  <c r="Z6226" i="24"/>
  <c r="M5110" i="24"/>
  <c r="H5110" i="24"/>
  <c r="G5110" i="24"/>
  <c r="Y6227" i="24" l="1"/>
  <c r="Z6227" i="24"/>
  <c r="H5111" i="24"/>
  <c r="G5111" i="24"/>
  <c r="M5111" i="24" l="1"/>
  <c r="Z6228" i="24"/>
  <c r="Y6228" i="24"/>
  <c r="M5112" i="24"/>
  <c r="H5112" i="24"/>
  <c r="G5112" i="24"/>
  <c r="Z6229" i="24" l="1"/>
  <c r="Y6229" i="24"/>
  <c r="G5113" i="24"/>
  <c r="H5113" i="24"/>
  <c r="M5113" i="24" l="1"/>
  <c r="Y6230" i="24"/>
  <c r="Z6230" i="24"/>
  <c r="H5114" i="24"/>
  <c r="G5114" i="24"/>
  <c r="Y6231" i="24" l="1"/>
  <c r="Z6231" i="24"/>
  <c r="M5114" i="24"/>
  <c r="M5115" i="24"/>
  <c r="H5115" i="24"/>
  <c r="G5115" i="24"/>
  <c r="Y6232" i="24" l="1"/>
  <c r="Z6232" i="24"/>
  <c r="G5116" i="24"/>
  <c r="H5116" i="24"/>
  <c r="M5116" i="24" l="1"/>
  <c r="Z6233" i="24"/>
  <c r="Y6233" i="24"/>
  <c r="G5117" i="24"/>
  <c r="H5117" i="24"/>
  <c r="M5117" i="24" l="1"/>
  <c r="Z6234" i="24"/>
  <c r="Y6234" i="24"/>
  <c r="G5118" i="24"/>
  <c r="H5118" i="24"/>
  <c r="M5118" i="24" l="1"/>
  <c r="Y6235" i="24"/>
  <c r="Z6235" i="24"/>
  <c r="M5119" i="24"/>
  <c r="G5119" i="24"/>
  <c r="H5119" i="24"/>
  <c r="Y6236" i="24" l="1"/>
  <c r="Z6236" i="24"/>
  <c r="H5120" i="24"/>
  <c r="G5120" i="24"/>
  <c r="M5120" i="24" l="1"/>
  <c r="Z6237" i="24"/>
  <c r="Y6237" i="24"/>
  <c r="G5121" i="24"/>
  <c r="H5121" i="24"/>
  <c r="M5121" i="24" l="1"/>
  <c r="Y6238" i="24"/>
  <c r="Z6238" i="24"/>
  <c r="H5122" i="24"/>
  <c r="G5122" i="24"/>
  <c r="M5122" i="24" l="1"/>
  <c r="Z6239" i="24"/>
  <c r="Y6239" i="24"/>
  <c r="M5123" i="24"/>
  <c r="H5123" i="24"/>
  <c r="G5123" i="24"/>
  <c r="Y6240" i="24" l="1"/>
  <c r="Z6240" i="24"/>
  <c r="G5124" i="24"/>
  <c r="H5124" i="24"/>
  <c r="M5124" i="24" l="1"/>
  <c r="Z6241" i="24"/>
  <c r="Y6241" i="24"/>
  <c r="G5125" i="24"/>
  <c r="H5125" i="24"/>
  <c r="M5125" i="24" l="1"/>
  <c r="Z6242" i="24"/>
  <c r="Y6242" i="24"/>
  <c r="H5126" i="24"/>
  <c r="G5126" i="24"/>
  <c r="M5126" i="24" l="1"/>
  <c r="Z6243" i="24"/>
  <c r="Y6243" i="24"/>
  <c r="M5127" i="24"/>
  <c r="G5127" i="24"/>
  <c r="H5127" i="24"/>
  <c r="Y6244" i="24" l="1"/>
  <c r="Z6244" i="24"/>
  <c r="H5128" i="24"/>
  <c r="G5128" i="24"/>
  <c r="M5128" i="24" l="1"/>
  <c r="Y6245" i="24"/>
  <c r="Z6245" i="24"/>
  <c r="H5129" i="24"/>
  <c r="M5129" i="24"/>
  <c r="G5129" i="24"/>
  <c r="Y6246" i="24" l="1"/>
  <c r="Z6246" i="24"/>
  <c r="M5130" i="24"/>
  <c r="H5130" i="24"/>
  <c r="G5130" i="24"/>
  <c r="Z6247" i="24" l="1"/>
  <c r="Y6247" i="24"/>
  <c r="M5131" i="24"/>
  <c r="H5131" i="24"/>
  <c r="G5131" i="24"/>
  <c r="Y6248" i="24" l="1"/>
  <c r="Z6248" i="24"/>
  <c r="G5132" i="24"/>
  <c r="H5132" i="24"/>
  <c r="M5132" i="24" l="1"/>
  <c r="Y6249" i="24"/>
  <c r="Z6249" i="24"/>
  <c r="G5133" i="24"/>
  <c r="H5133" i="24"/>
  <c r="M5133" i="24" l="1"/>
  <c r="Y6250" i="24"/>
  <c r="Z6250" i="24"/>
  <c r="H5134" i="24"/>
  <c r="G5134" i="24"/>
  <c r="M5134" i="24" l="1"/>
  <c r="Y6251" i="24"/>
  <c r="Z6251" i="24"/>
  <c r="H5135" i="24"/>
  <c r="M5135" i="24"/>
  <c r="G5135" i="24"/>
  <c r="Z6252" i="24" l="1"/>
  <c r="Y6252" i="24"/>
  <c r="M5136" i="24"/>
  <c r="G5136" i="24"/>
  <c r="H5136" i="24"/>
  <c r="Z6253" i="24" l="1"/>
  <c r="Y6253" i="24"/>
  <c r="G5137" i="24"/>
  <c r="H5137" i="24"/>
  <c r="M5137" i="24" l="1"/>
  <c r="Z6254" i="24"/>
  <c r="Y6254" i="24"/>
  <c r="H5138" i="24"/>
  <c r="G5138" i="24"/>
  <c r="M5138" i="24" l="1"/>
  <c r="Z6255" i="24"/>
  <c r="Y6255" i="24"/>
  <c r="M5139" i="24"/>
  <c r="H5139" i="24"/>
  <c r="G5139" i="24"/>
  <c r="Y6256" i="24" l="1"/>
  <c r="Z6256" i="24"/>
  <c r="H5140" i="24"/>
  <c r="G5140" i="24"/>
  <c r="M5140" i="24" l="1"/>
  <c r="Y6257" i="24"/>
  <c r="Z6257" i="24"/>
  <c r="G5141" i="24"/>
  <c r="M5141" i="24"/>
  <c r="H5141" i="24"/>
  <c r="Y6258" i="24" l="1"/>
  <c r="Z6258" i="24"/>
  <c r="H5142" i="24"/>
  <c r="M5142" i="24"/>
  <c r="G5142" i="24"/>
  <c r="Y6259" i="24" l="1"/>
  <c r="Z6259" i="24"/>
  <c r="M5143" i="24"/>
  <c r="G5143" i="24"/>
  <c r="H5143" i="24"/>
  <c r="Y6260" i="24" l="1"/>
  <c r="Z6260" i="24"/>
  <c r="H5144" i="24"/>
  <c r="G5144" i="24"/>
  <c r="M5144" i="24" l="1"/>
  <c r="Y6261" i="24"/>
  <c r="Z6261" i="24"/>
  <c r="H5145" i="24"/>
  <c r="G5145" i="24"/>
  <c r="M5145" i="24" l="1"/>
  <c r="Y6262" i="24"/>
  <c r="Z6262" i="24"/>
  <c r="H5146" i="24"/>
  <c r="G5146" i="24"/>
  <c r="Z6263" i="24" l="1"/>
  <c r="Y6263" i="24"/>
  <c r="M5146" i="24"/>
  <c r="M5147" i="24"/>
  <c r="G5147" i="24"/>
  <c r="H5147" i="24"/>
  <c r="Y6264" i="24" l="1"/>
  <c r="Z6264" i="24"/>
  <c r="H5148" i="24"/>
  <c r="G5148" i="24"/>
  <c r="M5148" i="24" l="1"/>
  <c r="Z6265" i="24"/>
  <c r="Y6265" i="24"/>
  <c r="M5149" i="24"/>
  <c r="H5149" i="24"/>
  <c r="G5149" i="24"/>
  <c r="Y6266" i="24" l="1"/>
  <c r="Z6266" i="24"/>
  <c r="H5150" i="24"/>
  <c r="G5150" i="24"/>
  <c r="M5150" i="24" l="1"/>
  <c r="Z6267" i="24"/>
  <c r="Y6267" i="24"/>
  <c r="M5151" i="24"/>
  <c r="H5151" i="24"/>
  <c r="G5151" i="24"/>
  <c r="Z6268" i="24" l="1"/>
  <c r="Y6268" i="24"/>
  <c r="H5152" i="24"/>
  <c r="G5152" i="24"/>
  <c r="M5152" i="24" l="1"/>
  <c r="Z6269" i="24"/>
  <c r="Y6269" i="24"/>
  <c r="M5153" i="24"/>
  <c r="G5153" i="24"/>
  <c r="H5153" i="24"/>
  <c r="Z6270" i="24" l="1"/>
  <c r="Y6270" i="24"/>
  <c r="H5154" i="24"/>
  <c r="G5154" i="24"/>
  <c r="M5154" i="24" l="1"/>
  <c r="Z6271" i="24"/>
  <c r="Y6271" i="24"/>
  <c r="M5155" i="24"/>
  <c r="G5155" i="24"/>
  <c r="H5155" i="24"/>
  <c r="Y6272" i="24" l="1"/>
  <c r="Z6272" i="24"/>
  <c r="H5156" i="24"/>
  <c r="G5156" i="24"/>
  <c r="M5156" i="24" l="1"/>
  <c r="Z6273" i="24"/>
  <c r="Y6273" i="24"/>
  <c r="M5157" i="24"/>
  <c r="G5157" i="24"/>
  <c r="H5157" i="24"/>
  <c r="Y6274" i="24" l="1"/>
  <c r="Z6274" i="24"/>
  <c r="H5158" i="24"/>
  <c r="M5158" i="24"/>
  <c r="G5158" i="24"/>
  <c r="Z6275" i="24" l="1"/>
  <c r="Y6275" i="24"/>
  <c r="G5159" i="24"/>
  <c r="H5159" i="24"/>
  <c r="M5159" i="24" l="1"/>
  <c r="Y6276" i="24"/>
  <c r="Z6276" i="24"/>
  <c r="M5160" i="24"/>
  <c r="G5160" i="24"/>
  <c r="H5160" i="24"/>
  <c r="Z6277" i="24" l="1"/>
  <c r="Y6277" i="24"/>
  <c r="H5161" i="24"/>
  <c r="M5161" i="24"/>
  <c r="G5161" i="24"/>
  <c r="Y6278" i="24" l="1"/>
  <c r="Z6278" i="24"/>
  <c r="G5162" i="24"/>
  <c r="H5162" i="24"/>
  <c r="Z6279" i="24" l="1"/>
  <c r="Y6279" i="24"/>
  <c r="M5162" i="24"/>
  <c r="M5163" i="24"/>
  <c r="H5163" i="24"/>
  <c r="G5163" i="24"/>
  <c r="Y6280" i="24" l="1"/>
  <c r="Z6280" i="24"/>
  <c r="H5164" i="24"/>
  <c r="G5164" i="24"/>
  <c r="M5164" i="24" l="1"/>
  <c r="Z6281" i="24"/>
  <c r="Y6281" i="24"/>
  <c r="G5165" i="24"/>
  <c r="H5165" i="24"/>
  <c r="Y6282" i="24" l="1"/>
  <c r="Z6282" i="24"/>
  <c r="M5165" i="24"/>
  <c r="H5166" i="24"/>
  <c r="G5166" i="24"/>
  <c r="M5166" i="24" l="1"/>
  <c r="Z6283" i="24"/>
  <c r="Y6283" i="24"/>
  <c r="M5167" i="24"/>
  <c r="H5167" i="24"/>
  <c r="G5167" i="24"/>
  <c r="Z6284" i="24" l="1"/>
  <c r="Y6284" i="24"/>
  <c r="G5168" i="24"/>
  <c r="H5168" i="24"/>
  <c r="M5168" i="24" l="1"/>
  <c r="Z6285" i="24"/>
  <c r="Y6285" i="24"/>
  <c r="G5169" i="24"/>
  <c r="H5169" i="24"/>
  <c r="Z6286" i="24" l="1"/>
  <c r="Y6286" i="24"/>
  <c r="M5169" i="24"/>
  <c r="M5170" i="24"/>
  <c r="H5170" i="24"/>
  <c r="G5170" i="24"/>
  <c r="Y6287" i="24" l="1"/>
  <c r="Z6287" i="24"/>
  <c r="G5171" i="24"/>
  <c r="H5171" i="24"/>
  <c r="M5171" i="24" l="1"/>
  <c r="Y6288" i="24"/>
  <c r="Z6288" i="24"/>
  <c r="G5172" i="24"/>
  <c r="H5172" i="24"/>
  <c r="M5172" i="24" l="1"/>
  <c r="Z6289" i="24"/>
  <c r="Y6289" i="24"/>
  <c r="H5173" i="24"/>
  <c r="M5173" i="24"/>
  <c r="G5173" i="24"/>
  <c r="Y6290" i="24" l="1"/>
  <c r="Z6290" i="24"/>
  <c r="H5174" i="24"/>
  <c r="G5174" i="24"/>
  <c r="M5174" i="24" l="1"/>
  <c r="Y6291" i="24"/>
  <c r="Z6291" i="24"/>
  <c r="M5175" i="24"/>
  <c r="H5175" i="24"/>
  <c r="G5175" i="24"/>
  <c r="Y6292" i="24" l="1"/>
  <c r="Z6292" i="24"/>
  <c r="H5176" i="24"/>
  <c r="G5176" i="24"/>
  <c r="M5176" i="24" l="1"/>
  <c r="Z6293" i="24"/>
  <c r="Y6293" i="24"/>
  <c r="G5177" i="24"/>
  <c r="H5177" i="24"/>
  <c r="M5177" i="24" l="1"/>
  <c r="Y6294" i="24"/>
  <c r="Z6294" i="24"/>
  <c r="G5178" i="24"/>
  <c r="H5178" i="24"/>
  <c r="M5178" i="24" l="1"/>
  <c r="Z6295" i="24"/>
  <c r="Y6295" i="24"/>
  <c r="M5179" i="24"/>
  <c r="H5179" i="24"/>
  <c r="G5179" i="24"/>
  <c r="Y6296" i="24" l="1"/>
  <c r="Z6296" i="24"/>
  <c r="H5180" i="24"/>
  <c r="G5180" i="24"/>
  <c r="M5180" i="24" l="1"/>
  <c r="Z6297" i="24"/>
  <c r="Y6297" i="24"/>
  <c r="G5181" i="24"/>
  <c r="H5181" i="24"/>
  <c r="Y6298" i="24" l="1"/>
  <c r="Z6298" i="24"/>
  <c r="M5181" i="24"/>
  <c r="H5182" i="24"/>
  <c r="G5182" i="24"/>
  <c r="Y6299" i="24" l="1"/>
  <c r="Z6299" i="24"/>
  <c r="M5182" i="24"/>
  <c r="M5183" i="24"/>
  <c r="G5183" i="24"/>
  <c r="H5183" i="24"/>
  <c r="Y6300" i="24" l="1"/>
  <c r="Z6300" i="24"/>
  <c r="M5184" i="24"/>
  <c r="G5184" i="24"/>
  <c r="H5184" i="24"/>
  <c r="Z6301" i="24" l="1"/>
  <c r="Y6301" i="24"/>
  <c r="H5185" i="24"/>
  <c r="M5185" i="24"/>
  <c r="G5185" i="24"/>
  <c r="Z6302" i="24" l="1"/>
  <c r="Y6302" i="24"/>
  <c r="H5186" i="24"/>
  <c r="G5186" i="24"/>
  <c r="M5186" i="24" l="1"/>
  <c r="Y6303" i="24"/>
  <c r="Z6303" i="24"/>
  <c r="M5187" i="24"/>
  <c r="H5187" i="24"/>
  <c r="G5187" i="24"/>
  <c r="Y6304" i="24" l="1"/>
  <c r="Z6304" i="24"/>
  <c r="M5188" i="24"/>
  <c r="H5188" i="24"/>
  <c r="G5188" i="24"/>
  <c r="Y6305" i="24" l="1"/>
  <c r="Z6305" i="24"/>
  <c r="H5189" i="24"/>
  <c r="M5189" i="24"/>
  <c r="G5189" i="24"/>
  <c r="Y6306" i="24" l="1"/>
  <c r="Z6306" i="24"/>
  <c r="H5190" i="24"/>
  <c r="G5190" i="24"/>
  <c r="M5190" i="24" l="1"/>
  <c r="Z6307" i="24"/>
  <c r="Y6307" i="24"/>
  <c r="M5191" i="24"/>
  <c r="H5191" i="24"/>
  <c r="G5191" i="24"/>
  <c r="Z6308" i="24" l="1"/>
  <c r="Y6308" i="24"/>
  <c r="H5192" i="24"/>
  <c r="G5192" i="24"/>
  <c r="M5192" i="24" l="1"/>
  <c r="Z6309" i="24"/>
  <c r="Y6309" i="24"/>
  <c r="G5193" i="24"/>
  <c r="H5193" i="24"/>
  <c r="M5193" i="24" l="1"/>
  <c r="Z6310" i="24"/>
  <c r="Y6310" i="24"/>
  <c r="H5194" i="24"/>
  <c r="G5194" i="24"/>
  <c r="M5194" i="24" l="1"/>
  <c r="Y6311" i="24"/>
  <c r="Z6311" i="24"/>
  <c r="M5195" i="24"/>
  <c r="H5195" i="24"/>
  <c r="G5195" i="24"/>
  <c r="Y6312" i="24" l="1"/>
  <c r="Z6312" i="24"/>
  <c r="M5196" i="24"/>
  <c r="H5196" i="24"/>
  <c r="G5196" i="24"/>
  <c r="Z6313" i="24" l="1"/>
  <c r="Y6313" i="24"/>
  <c r="M5197" i="24"/>
  <c r="G5197" i="24"/>
  <c r="H5197" i="24"/>
  <c r="Y6314" i="24" l="1"/>
  <c r="Z6314" i="24"/>
  <c r="H5198" i="24"/>
  <c r="G5198" i="24"/>
  <c r="M5198" i="24" l="1"/>
  <c r="Y6315" i="24"/>
  <c r="Z6315" i="24"/>
  <c r="M5199" i="24"/>
  <c r="H5199" i="24"/>
  <c r="G5199" i="24"/>
  <c r="Y6316" i="24" l="1"/>
  <c r="Z6316" i="24"/>
  <c r="H5200" i="24"/>
  <c r="G5200" i="24"/>
  <c r="M5200" i="24" l="1"/>
  <c r="Z6317" i="24"/>
  <c r="Y6317" i="24"/>
  <c r="G5201" i="24"/>
  <c r="H5201" i="24"/>
  <c r="M5201" i="24" l="1"/>
  <c r="Z6318" i="24"/>
  <c r="Y6318" i="24"/>
  <c r="H5202" i="24"/>
  <c r="G5202" i="24"/>
  <c r="M5202" i="24" l="1"/>
  <c r="Z6319" i="24"/>
  <c r="Y6319" i="24"/>
  <c r="M5203" i="24"/>
  <c r="G5203" i="24"/>
  <c r="H5203" i="24"/>
  <c r="Z6320" i="24" l="1"/>
  <c r="Y6320" i="24"/>
  <c r="H5204" i="24"/>
  <c r="G5204" i="24"/>
  <c r="M5204" i="24" l="1"/>
  <c r="Y6321" i="24"/>
  <c r="Z6321" i="24"/>
  <c r="G5205" i="24"/>
  <c r="M5205" i="24"/>
  <c r="H5205" i="24"/>
  <c r="Z6322" i="24" l="1"/>
  <c r="Y6322" i="24"/>
  <c r="H5206" i="24"/>
  <c r="M5206" i="24"/>
  <c r="G5206" i="24"/>
  <c r="Z6323" i="24" l="1"/>
  <c r="Y6323" i="24"/>
  <c r="G5207" i="24"/>
  <c r="H5207" i="24"/>
  <c r="M5207" i="24" l="1"/>
  <c r="Y6324" i="24"/>
  <c r="Z6324" i="24"/>
  <c r="M5208" i="24"/>
  <c r="G5208" i="24"/>
  <c r="H5208" i="24"/>
  <c r="Z6325" i="24" l="1"/>
  <c r="Y6325" i="24"/>
  <c r="H5209" i="24"/>
  <c r="M5209" i="24"/>
  <c r="G5209" i="24"/>
  <c r="Y6326" i="24" l="1"/>
  <c r="Z6326" i="24"/>
  <c r="H5210" i="24"/>
  <c r="M5210" i="24"/>
  <c r="G5210" i="24"/>
  <c r="Z6327" i="24" l="1"/>
  <c r="Y6327" i="24"/>
  <c r="G5211" i="24"/>
  <c r="H5211" i="24"/>
  <c r="M5211" i="24" l="1"/>
  <c r="Y6328" i="24"/>
  <c r="Z6328" i="24"/>
  <c r="M5212" i="24"/>
  <c r="H5212" i="24"/>
  <c r="G5212" i="24"/>
  <c r="Y6329" i="24" l="1"/>
  <c r="Z6329" i="24"/>
  <c r="H5213" i="24"/>
  <c r="M5213" i="24"/>
  <c r="G5213" i="24"/>
  <c r="Y6330" i="24" l="1"/>
  <c r="Z6330" i="24"/>
  <c r="H5214" i="24"/>
  <c r="G5214" i="24"/>
  <c r="Y6331" i="24" l="1"/>
  <c r="Z6331" i="24"/>
  <c r="M5214" i="24"/>
  <c r="M5215" i="24"/>
  <c r="H5215" i="24"/>
  <c r="G5215" i="24"/>
  <c r="Z6332" i="24" l="1"/>
  <c r="Y6332" i="24"/>
  <c r="M5216" i="24"/>
  <c r="H5216" i="24"/>
  <c r="G5216" i="24"/>
  <c r="Y6333" i="24" l="1"/>
  <c r="Z6333" i="24"/>
  <c r="M5217" i="24"/>
  <c r="H5217" i="24"/>
  <c r="G5217" i="24"/>
  <c r="Y6334" i="24" l="1"/>
  <c r="Z6334" i="24"/>
  <c r="G5218" i="24"/>
  <c r="H5218" i="24"/>
  <c r="Z6335" i="24" l="1"/>
  <c r="Y6335" i="24"/>
  <c r="M5218" i="24"/>
  <c r="M5219" i="24"/>
  <c r="G5219" i="24"/>
  <c r="H5219" i="24"/>
  <c r="Y6336" i="24" l="1"/>
  <c r="Z6336" i="24"/>
  <c r="G5220" i="24"/>
  <c r="H5220" i="24"/>
  <c r="M5220" i="24" l="1"/>
  <c r="Z6337" i="24"/>
  <c r="Y6337" i="24"/>
  <c r="M5221" i="24"/>
  <c r="H5221" i="24"/>
  <c r="G5221" i="24"/>
  <c r="Y6338" i="24" l="1"/>
  <c r="Z6338" i="24"/>
  <c r="G5222" i="24"/>
  <c r="H5222" i="24"/>
  <c r="M5222" i="24" l="1"/>
  <c r="Z6339" i="24"/>
  <c r="Y6339" i="24"/>
  <c r="M5223" i="24"/>
  <c r="G5223" i="24"/>
  <c r="H5223" i="24"/>
  <c r="Z6340" i="24" l="1"/>
  <c r="Y6340" i="24"/>
  <c r="H5224" i="24"/>
  <c r="G5224" i="24"/>
  <c r="M5224" i="24" l="1"/>
  <c r="Z6341" i="24"/>
  <c r="Y6341" i="24"/>
  <c r="G5225" i="24"/>
  <c r="H5225" i="24"/>
  <c r="Y6342" i="24" l="1"/>
  <c r="Z6342" i="24"/>
  <c r="M5225" i="24"/>
  <c r="M5226" i="24"/>
  <c r="H5226" i="24"/>
  <c r="G5226" i="24"/>
  <c r="Y6343" i="24" l="1"/>
  <c r="Z6343" i="24"/>
  <c r="M5227" i="24"/>
  <c r="G5227" i="24"/>
  <c r="H5227" i="24"/>
  <c r="Z6344" i="24" l="1"/>
  <c r="Y6344" i="24"/>
  <c r="M5228" i="24"/>
  <c r="H5228" i="24"/>
  <c r="G5228" i="24"/>
  <c r="Y6345" i="24" l="1"/>
  <c r="Z6345" i="24"/>
  <c r="G5229" i="24"/>
  <c r="H5229" i="24"/>
  <c r="M5229" i="24" l="1"/>
  <c r="Z6346" i="24"/>
  <c r="Y6346" i="24"/>
  <c r="H5230" i="24"/>
  <c r="G5230" i="24"/>
  <c r="M5230" i="24" l="1"/>
  <c r="Y6347" i="24"/>
  <c r="Z6347" i="24"/>
  <c r="M5231" i="24"/>
  <c r="H5231" i="24"/>
  <c r="G5231" i="24"/>
  <c r="Z6348" i="24" l="1"/>
  <c r="Y6348" i="24"/>
  <c r="G5232" i="24"/>
  <c r="H5232" i="24"/>
  <c r="M5232" i="24" l="1"/>
  <c r="Y6349" i="24"/>
  <c r="Z6349" i="24"/>
  <c r="H5233" i="24"/>
  <c r="G5233" i="24"/>
  <c r="M5233" i="24" l="1"/>
  <c r="Y6350" i="24"/>
  <c r="Z6350" i="24"/>
  <c r="G5234" i="24"/>
  <c r="H5234" i="24"/>
  <c r="M5234" i="24" l="1"/>
  <c r="Z6351" i="24"/>
  <c r="Y6351" i="24"/>
  <c r="M5235" i="24"/>
  <c r="G5235" i="24"/>
  <c r="H5235" i="24"/>
  <c r="Y6352" i="24" l="1"/>
  <c r="Z6352" i="24"/>
  <c r="M5236" i="24"/>
  <c r="H5236" i="24"/>
  <c r="G5236" i="24"/>
  <c r="Y6353" i="24" l="1"/>
  <c r="Z6353" i="24"/>
  <c r="H5237" i="24"/>
  <c r="G5237" i="24"/>
  <c r="M5237" i="24" l="1"/>
  <c r="Y6354" i="24"/>
  <c r="Z6354" i="24"/>
  <c r="H5238" i="24"/>
  <c r="G5238" i="24"/>
  <c r="M5238" i="24" l="1"/>
  <c r="Z6355" i="24"/>
  <c r="Y6355" i="24"/>
  <c r="M5239" i="24"/>
  <c r="H5239" i="24"/>
  <c r="G5239" i="24"/>
  <c r="Y6356" i="24" l="1"/>
  <c r="Z6356" i="24"/>
  <c r="H5240" i="24"/>
  <c r="G5240" i="24"/>
  <c r="M5240" i="24" l="1"/>
  <c r="Z6357" i="24"/>
  <c r="Y6357" i="24"/>
  <c r="H5241" i="24"/>
  <c r="G5241" i="24"/>
  <c r="M5241" i="24" l="1"/>
  <c r="Y6358" i="24"/>
  <c r="Z6358" i="24"/>
  <c r="G5242" i="24"/>
  <c r="H5242" i="24"/>
  <c r="M5242" i="24" l="1"/>
  <c r="Z6359" i="24"/>
  <c r="Y6359" i="24"/>
  <c r="M5243" i="24"/>
  <c r="H5243" i="24"/>
  <c r="G5243" i="24"/>
  <c r="Z6360" i="24" l="1"/>
  <c r="Y6360" i="24"/>
  <c r="M5244" i="24"/>
  <c r="H5244" i="24"/>
  <c r="G5244" i="24"/>
  <c r="Y6361" i="24" l="1"/>
  <c r="Z6361" i="24"/>
  <c r="G5245" i="24"/>
  <c r="H5245" i="24"/>
  <c r="Z6362" i="24" l="1"/>
  <c r="Y6362" i="24"/>
  <c r="M5245" i="24"/>
  <c r="M5246" i="24"/>
  <c r="G5246" i="24"/>
  <c r="H5246" i="24"/>
  <c r="Z6363" i="24" l="1"/>
  <c r="Y6363" i="24"/>
  <c r="M5247" i="24"/>
  <c r="G5247" i="24"/>
  <c r="H5247" i="24"/>
  <c r="Z6364" i="24" l="1"/>
  <c r="Y6364" i="24"/>
  <c r="M5248" i="24"/>
  <c r="H5248" i="24"/>
  <c r="G5248" i="24"/>
  <c r="Y6365" i="24" l="1"/>
  <c r="Z6365" i="24"/>
  <c r="G5249" i="24"/>
  <c r="H5249" i="24"/>
  <c r="M5249" i="24" l="1"/>
  <c r="Y6366" i="24"/>
  <c r="Z6366" i="24"/>
  <c r="M5250" i="24"/>
  <c r="H5250" i="24"/>
  <c r="G5250" i="24"/>
  <c r="Z6367" i="24" l="1"/>
  <c r="Y6367" i="24"/>
  <c r="G5251" i="24"/>
  <c r="H5251" i="24"/>
  <c r="M5251" i="24" l="1"/>
  <c r="Z6368" i="24"/>
  <c r="Y6368" i="24"/>
  <c r="M5252" i="24"/>
  <c r="H5252" i="24"/>
  <c r="G5252" i="24"/>
  <c r="Y6369" i="24" l="1"/>
  <c r="Z6369" i="24"/>
  <c r="M5253" i="24"/>
  <c r="H5253" i="24"/>
  <c r="G5253" i="24"/>
  <c r="Z6370" i="24" l="1"/>
  <c r="Y6370" i="24"/>
  <c r="G5254" i="24"/>
  <c r="H5254" i="24"/>
  <c r="M5254" i="24" l="1"/>
  <c r="Y6371" i="24"/>
  <c r="Z6371" i="24"/>
  <c r="M5255" i="24"/>
  <c r="H5255" i="24"/>
  <c r="G5255" i="24"/>
  <c r="Z6372" i="24" l="1"/>
  <c r="Y6372" i="24"/>
  <c r="G5256" i="24"/>
  <c r="H5256" i="24"/>
  <c r="M5256" i="24" l="1"/>
  <c r="Y6373" i="24"/>
  <c r="Z6373" i="24"/>
  <c r="G5257" i="24"/>
  <c r="M5257" i="24"/>
  <c r="H5257" i="24"/>
  <c r="Z6374" i="24" l="1"/>
  <c r="Y6374" i="24"/>
  <c r="G5258" i="24"/>
  <c r="H5258" i="24"/>
  <c r="M5258" i="24" l="1"/>
  <c r="Z6375" i="24"/>
  <c r="Y6375" i="24"/>
  <c r="M5259" i="24"/>
  <c r="G5259" i="24"/>
  <c r="H5259" i="24"/>
  <c r="Y6376" i="24" l="1"/>
  <c r="Z6376" i="24"/>
  <c r="M5260" i="24"/>
  <c r="G5260" i="24"/>
  <c r="H5260" i="24"/>
  <c r="Y6377" i="24" l="1"/>
  <c r="Z6377" i="24"/>
  <c r="G5261" i="24"/>
  <c r="H5261" i="24"/>
  <c r="M5261" i="24" l="1"/>
  <c r="Y6378" i="24"/>
  <c r="Z6378" i="24"/>
  <c r="M5262" i="24"/>
  <c r="H5262" i="24"/>
  <c r="G5262" i="24"/>
  <c r="Z6379" i="24" l="1"/>
  <c r="Y6379" i="24"/>
  <c r="G5263" i="24"/>
  <c r="H5263" i="24"/>
  <c r="M5263" i="24" l="1"/>
  <c r="Z6380" i="24"/>
  <c r="Y6380" i="24"/>
  <c r="M5264" i="24"/>
  <c r="H5264" i="24"/>
  <c r="G5264" i="24"/>
  <c r="Y6381" i="24" l="1"/>
  <c r="Z6381" i="24"/>
  <c r="H5265" i="24"/>
  <c r="G5265" i="24"/>
  <c r="Y6382" i="24" l="1"/>
  <c r="Z6382" i="24"/>
  <c r="M5265" i="24"/>
  <c r="M5266" i="24"/>
  <c r="G5266" i="24"/>
  <c r="H5266" i="24"/>
  <c r="Z6383" i="24" l="1"/>
  <c r="Y6383" i="24"/>
  <c r="G5267" i="24"/>
  <c r="H5267" i="24"/>
  <c r="M5267" i="24" l="1"/>
  <c r="Z6384" i="24"/>
  <c r="Y6384" i="24"/>
  <c r="M5268" i="24"/>
  <c r="H5268" i="24"/>
  <c r="G5268" i="24"/>
  <c r="Z6385" i="24" l="1"/>
  <c r="Y6385" i="24"/>
  <c r="G5269" i="24"/>
  <c r="M5269" i="24"/>
  <c r="H5269" i="24"/>
  <c r="Y6386" i="24" l="1"/>
  <c r="Z6386" i="24"/>
  <c r="M5270" i="24"/>
  <c r="G5270" i="24"/>
  <c r="H5270" i="24"/>
  <c r="Z6387" i="24" l="1"/>
  <c r="Y6387" i="24"/>
  <c r="H5271" i="24"/>
  <c r="G5271" i="24"/>
  <c r="M5271" i="24" l="1"/>
  <c r="Z6388" i="24"/>
  <c r="Y6388" i="24"/>
  <c r="M5272" i="24"/>
  <c r="G5272" i="24"/>
  <c r="H5272" i="24"/>
  <c r="Y6389" i="24" l="1"/>
  <c r="Z6389" i="24"/>
  <c r="G5273" i="24"/>
  <c r="H5273" i="24"/>
  <c r="M5273" i="24" l="1"/>
  <c r="Y6390" i="24"/>
  <c r="Z6390" i="24"/>
  <c r="M5274" i="24"/>
  <c r="G5274" i="24"/>
  <c r="H5274" i="24"/>
  <c r="Z6391" i="24" l="1"/>
  <c r="Y6391" i="24"/>
  <c r="G5275" i="24"/>
  <c r="H5275" i="24"/>
  <c r="M5275" i="24" l="1"/>
  <c r="Y6392" i="24"/>
  <c r="Z6392" i="24"/>
  <c r="M5276" i="24"/>
  <c r="H5276" i="24"/>
  <c r="G5276" i="24"/>
  <c r="Z6393" i="24" l="1"/>
  <c r="Y6393" i="24"/>
  <c r="H5277" i="24"/>
  <c r="G5277" i="24"/>
  <c r="M5277" i="24" l="1"/>
  <c r="Z6394" i="24"/>
  <c r="Y6394" i="24"/>
  <c r="M5278" i="24"/>
  <c r="H5278" i="24"/>
  <c r="G5278" i="24"/>
  <c r="Y6395" i="24" l="1"/>
  <c r="Z6395" i="24"/>
  <c r="G5279" i="24"/>
  <c r="H5279" i="24"/>
  <c r="M5279" i="24" l="1"/>
  <c r="Y6396" i="24"/>
  <c r="Z6396" i="24"/>
  <c r="M5280" i="24"/>
  <c r="H5280" i="24"/>
  <c r="G5280" i="24"/>
  <c r="Y6397" i="24" l="1"/>
  <c r="Z6397" i="24"/>
  <c r="H5281" i="24"/>
  <c r="G5281" i="24"/>
  <c r="M5281" i="24" l="1"/>
  <c r="Y6398" i="24"/>
  <c r="Z6398" i="24"/>
  <c r="M5282" i="24"/>
  <c r="H5282" i="24"/>
  <c r="G5282" i="24"/>
  <c r="Z6399" i="24" l="1"/>
  <c r="Y6399" i="24"/>
  <c r="G5283" i="24"/>
  <c r="H5283" i="24"/>
  <c r="M5283" i="24" l="1"/>
  <c r="Y6400" i="24"/>
  <c r="Z6400" i="24"/>
  <c r="M5284" i="24"/>
  <c r="H5284" i="24"/>
  <c r="G5284" i="24"/>
  <c r="Z6401" i="24" l="1"/>
  <c r="Y6401" i="24"/>
  <c r="G5285" i="24"/>
  <c r="M5285" i="24"/>
  <c r="H5285" i="24"/>
  <c r="Z6402" i="24" l="1"/>
  <c r="Y6402" i="24"/>
  <c r="H5286" i="24"/>
  <c r="G5286" i="24"/>
  <c r="M5286" i="24" l="1"/>
  <c r="Z6403" i="24"/>
  <c r="Y6403" i="24"/>
  <c r="H5287" i="24"/>
  <c r="G5287" i="24"/>
  <c r="M5287" i="24" l="1"/>
  <c r="Z6404" i="24"/>
  <c r="Y6404" i="24"/>
  <c r="M5288" i="24"/>
  <c r="H5288" i="24"/>
  <c r="G5288" i="24"/>
  <c r="Z6405" i="24" l="1"/>
  <c r="Y6405" i="24"/>
  <c r="G5289" i="24"/>
  <c r="H5289" i="24"/>
  <c r="M5289" i="24"/>
  <c r="Z6406" i="24" l="1"/>
  <c r="Y6406" i="24"/>
  <c r="H5290" i="24"/>
  <c r="G5290" i="24"/>
  <c r="M5290" i="24" l="1"/>
  <c r="Z6407" i="24"/>
  <c r="Y6407" i="24"/>
  <c r="M5291" i="24"/>
  <c r="H5291" i="24"/>
  <c r="G5291" i="24"/>
  <c r="Y6408" i="24" l="1"/>
  <c r="Z6408" i="24"/>
  <c r="M5292" i="24"/>
  <c r="H5292" i="24"/>
  <c r="G5292" i="24"/>
  <c r="Z6409" i="24" l="1"/>
  <c r="Y6409" i="24"/>
  <c r="H5293" i="24"/>
  <c r="G5293" i="24"/>
  <c r="M5293" i="24"/>
  <c r="Z6410" i="24" l="1"/>
  <c r="Y6410" i="24"/>
  <c r="H5294" i="24"/>
  <c r="G5294" i="24"/>
  <c r="M5294" i="24" l="1"/>
  <c r="Z6411" i="24"/>
  <c r="Y6411" i="24"/>
  <c r="M5295" i="24"/>
  <c r="G5295" i="24"/>
  <c r="H5295" i="24"/>
  <c r="Z6412" i="24" l="1"/>
  <c r="Y6412" i="24"/>
  <c r="H5296" i="24"/>
  <c r="G5296" i="24"/>
  <c r="M5296" i="24" l="1"/>
  <c r="Y6413" i="24"/>
  <c r="Z6413" i="24"/>
  <c r="H5297" i="24"/>
  <c r="G5297" i="24"/>
  <c r="M5297" i="24"/>
  <c r="Y6414" i="24" l="1"/>
  <c r="Z6414" i="24"/>
  <c r="H5298" i="24"/>
  <c r="G5298" i="24"/>
  <c r="M5298" i="24" l="1"/>
  <c r="Y6415" i="24"/>
  <c r="Z6415" i="24"/>
  <c r="M5299" i="24"/>
  <c r="G5299" i="24"/>
  <c r="H5299" i="24"/>
  <c r="Y6416" i="24" l="1"/>
  <c r="Z6416" i="24"/>
  <c r="H5300" i="24"/>
  <c r="G5300" i="24"/>
  <c r="M5300" i="24" l="1"/>
  <c r="Z6417" i="24"/>
  <c r="Y6417" i="24"/>
  <c r="G5301" i="24"/>
  <c r="H5301" i="24"/>
  <c r="M5301" i="24"/>
  <c r="Y6418" i="24" l="1"/>
  <c r="Z6418" i="24"/>
  <c r="M5302" i="24"/>
  <c r="G5302" i="24"/>
  <c r="H5302" i="24"/>
  <c r="Z6419" i="24" l="1"/>
  <c r="Y6419" i="24"/>
  <c r="G5303" i="24"/>
  <c r="H5303" i="24"/>
  <c r="M5303" i="24" l="1"/>
  <c r="Z6420" i="24"/>
  <c r="Y6420" i="24"/>
  <c r="M5304" i="24"/>
  <c r="H5304" i="24"/>
  <c r="G5304" i="24"/>
  <c r="Z6421" i="24" l="1"/>
  <c r="Y6421" i="24"/>
  <c r="H5305" i="24"/>
  <c r="G5305" i="24"/>
  <c r="M5305" i="24" l="1"/>
  <c r="Y6422" i="24"/>
  <c r="Z6422" i="24"/>
  <c r="M5306" i="24"/>
  <c r="H5306" i="24"/>
  <c r="G5306" i="24"/>
  <c r="Z6423" i="24" l="1"/>
  <c r="Y6423" i="24"/>
  <c r="H5307" i="24"/>
  <c r="G5307" i="24"/>
  <c r="M5307" i="24" l="1"/>
  <c r="Y6424" i="24"/>
  <c r="Z6424" i="24"/>
  <c r="M5308" i="24"/>
  <c r="G5308" i="24"/>
  <c r="H5308" i="24"/>
  <c r="Y6425" i="24" l="1"/>
  <c r="Z6425" i="24"/>
  <c r="G5309" i="24"/>
  <c r="H5309" i="24"/>
  <c r="M5309" i="24"/>
  <c r="Y6426" i="24" l="1"/>
  <c r="Z6426" i="24"/>
  <c r="H5310" i="24"/>
  <c r="G5310" i="24"/>
  <c r="M5310" i="24" l="1"/>
  <c r="Y6427" i="24"/>
  <c r="Z6427" i="24"/>
  <c r="M5311" i="24"/>
  <c r="G5311" i="24"/>
  <c r="H5311" i="24"/>
  <c r="Z6428" i="24" l="1"/>
  <c r="Y6428" i="24"/>
  <c r="G5312" i="24"/>
  <c r="H5312" i="24"/>
  <c r="M5312" i="24" l="1"/>
  <c r="Z6429" i="24"/>
  <c r="Y6429" i="24"/>
  <c r="G5313" i="24"/>
  <c r="H5313" i="24"/>
  <c r="M5313" i="24" l="1"/>
  <c r="Z6430" i="24"/>
  <c r="Y6430" i="24"/>
  <c r="M5314" i="24"/>
  <c r="H5314" i="24"/>
  <c r="G5314" i="24"/>
  <c r="Z6431" i="24" l="1"/>
  <c r="Y6431" i="24"/>
  <c r="G5315" i="24"/>
  <c r="H5315" i="24"/>
  <c r="M5315" i="24" l="1"/>
  <c r="Y6432" i="24"/>
  <c r="Z6432" i="24"/>
  <c r="M5316" i="24"/>
  <c r="G5316" i="24"/>
  <c r="H5316" i="24"/>
  <c r="Y6433" i="24" l="1"/>
  <c r="Z6433" i="24"/>
  <c r="G5317" i="24"/>
  <c r="H5317" i="24"/>
  <c r="Z6434" i="24" l="1"/>
  <c r="Y6434" i="24"/>
  <c r="M5317" i="24"/>
  <c r="M5318" i="24"/>
  <c r="H5318" i="24"/>
  <c r="G5318" i="24"/>
  <c r="Y6435" i="24" l="1"/>
  <c r="Z6435" i="24"/>
  <c r="G5319" i="24"/>
  <c r="H5319" i="24"/>
  <c r="M5319" i="24" l="1"/>
  <c r="Y6436" i="24"/>
  <c r="Z6436" i="24"/>
  <c r="M5320" i="24"/>
  <c r="G5320" i="24"/>
  <c r="H5320" i="24"/>
  <c r="Z6437" i="24" l="1"/>
  <c r="Y6437" i="24"/>
  <c r="H5321" i="24"/>
  <c r="G5321" i="24"/>
  <c r="M5321" i="24" l="1"/>
  <c r="Z6438" i="24"/>
  <c r="Y6438" i="24"/>
  <c r="M5322" i="24"/>
  <c r="H5322" i="24"/>
  <c r="G5322" i="24"/>
  <c r="Y6439" i="24" l="1"/>
  <c r="Z6439" i="24"/>
  <c r="G5323" i="24"/>
  <c r="H5323" i="24"/>
  <c r="M5323" i="24" l="1"/>
  <c r="Z6440" i="24"/>
  <c r="Y6440" i="24"/>
  <c r="M5324" i="24"/>
  <c r="H5324" i="24"/>
  <c r="G5324" i="24"/>
  <c r="Z6441" i="24" l="1"/>
  <c r="Y6441" i="24"/>
  <c r="G5325" i="24"/>
  <c r="H5325" i="24"/>
  <c r="M5325" i="24" l="1"/>
  <c r="Y6442" i="24"/>
  <c r="Z6442" i="24"/>
  <c r="M5326" i="24"/>
  <c r="G5326" i="24"/>
  <c r="H5326" i="24"/>
  <c r="Z6443" i="24" l="1"/>
  <c r="Y6443" i="24"/>
  <c r="M5327" i="24"/>
  <c r="G5327" i="24"/>
  <c r="H5327" i="24"/>
  <c r="Y6444" i="24" l="1"/>
  <c r="Z6444" i="24"/>
  <c r="M5328" i="24"/>
  <c r="H5328" i="24"/>
  <c r="G5328" i="24"/>
  <c r="Y6445" i="24" l="1"/>
  <c r="Z6445" i="24"/>
  <c r="G5329" i="24"/>
  <c r="H5329" i="24"/>
  <c r="Z6446" i="24" l="1"/>
  <c r="Y6446" i="24"/>
  <c r="M5329" i="24"/>
  <c r="M5330" i="24"/>
  <c r="G5330" i="24"/>
  <c r="H5330" i="24"/>
  <c r="Z6447" i="24" l="1"/>
  <c r="Y6447" i="24"/>
  <c r="G5331" i="24"/>
  <c r="H5331" i="24"/>
  <c r="M5331" i="24" l="1"/>
  <c r="Z6448" i="24"/>
  <c r="Y6448" i="24"/>
  <c r="M5332" i="24"/>
  <c r="G5332" i="24"/>
  <c r="H5332" i="24"/>
  <c r="Z6449" i="24" l="1"/>
  <c r="Y6449" i="24"/>
  <c r="G5333" i="24"/>
  <c r="H5333" i="24"/>
  <c r="Z6450" i="24" l="1"/>
  <c r="Y6450" i="24"/>
  <c r="M5333" i="24"/>
  <c r="M5334" i="24"/>
  <c r="G5334" i="24"/>
  <c r="H5334" i="24"/>
  <c r="Z6451" i="24" l="1"/>
  <c r="Y6451" i="24"/>
  <c r="H5335" i="24"/>
  <c r="G5335" i="24"/>
  <c r="M5335" i="24" l="1"/>
  <c r="Z6452" i="24"/>
  <c r="Y6452" i="24"/>
  <c r="M5336" i="24"/>
  <c r="G5336" i="24"/>
  <c r="H5336" i="24"/>
  <c r="Z6453" i="24" l="1"/>
  <c r="Y6453" i="24"/>
  <c r="G5337" i="24"/>
  <c r="H5337" i="24"/>
  <c r="M5337" i="24" l="1"/>
  <c r="Y6454" i="24"/>
  <c r="Z6454" i="24"/>
  <c r="M5338" i="24"/>
  <c r="G5338" i="24"/>
  <c r="H5338" i="24"/>
  <c r="Z6455" i="24" l="1"/>
  <c r="Y6455" i="24"/>
  <c r="G5339" i="24"/>
  <c r="H5339" i="24"/>
  <c r="Y6456" i="24" l="1"/>
  <c r="Z6456" i="24"/>
  <c r="M5339" i="24"/>
  <c r="M5340" i="24"/>
  <c r="G5340" i="24"/>
  <c r="H5340" i="24"/>
  <c r="Z6457" i="24" l="1"/>
  <c r="Y6457" i="24"/>
  <c r="H5341" i="24"/>
  <c r="G5341" i="24"/>
  <c r="M5341" i="24" l="1"/>
  <c r="Z6458" i="24"/>
  <c r="Y6458" i="24"/>
  <c r="H5342" i="24"/>
  <c r="G5342" i="24"/>
  <c r="M5342" i="24" l="1"/>
  <c r="Y6459" i="24"/>
  <c r="Z6459" i="24"/>
  <c r="M5343" i="24"/>
  <c r="G5343" i="24"/>
  <c r="H5343" i="24"/>
  <c r="Y6460" i="24" l="1"/>
  <c r="Z6460" i="24"/>
  <c r="H5344" i="24"/>
  <c r="G5344" i="24"/>
  <c r="M5344" i="24" l="1"/>
  <c r="Y6461" i="24"/>
  <c r="Z6461" i="24"/>
  <c r="M5345" i="24"/>
  <c r="H5345" i="24"/>
  <c r="G5345" i="24"/>
  <c r="Y6462" i="24" l="1"/>
  <c r="Z6462" i="24"/>
  <c r="M5346" i="24"/>
  <c r="G5346" i="24"/>
  <c r="H5346" i="24"/>
  <c r="Z6463" i="24" l="1"/>
  <c r="Y6463" i="24"/>
  <c r="G5347" i="24"/>
  <c r="H5347" i="24"/>
  <c r="M5347" i="24" l="1"/>
  <c r="Y6464" i="24"/>
  <c r="Z6464" i="24"/>
  <c r="M5348" i="24"/>
  <c r="G5348" i="24"/>
  <c r="H5348" i="24"/>
  <c r="Z6465" i="24" l="1"/>
  <c r="Y6465" i="24"/>
  <c r="H5349" i="24"/>
  <c r="G5349" i="24"/>
  <c r="Y6466" i="24" l="1"/>
  <c r="Z6466" i="24"/>
  <c r="M5349" i="24"/>
  <c r="M5350" i="24"/>
  <c r="G5350" i="24"/>
  <c r="H5350" i="24"/>
  <c r="Z6467" i="24" l="1"/>
  <c r="Y6467" i="24"/>
  <c r="M5351" i="24"/>
  <c r="H5351" i="24"/>
  <c r="G5351" i="24"/>
  <c r="Y6468" i="24" l="1"/>
  <c r="Z6468" i="24"/>
  <c r="H5352" i="24"/>
  <c r="G5352" i="24"/>
  <c r="M5352" i="24" l="1"/>
  <c r="Z6469" i="24"/>
  <c r="Y6469" i="24"/>
  <c r="M5353" i="24"/>
  <c r="H5353" i="24"/>
  <c r="G5353" i="24"/>
  <c r="Z6470" i="24" l="1"/>
  <c r="Y6470" i="24"/>
  <c r="M5354" i="24"/>
  <c r="H5354" i="24"/>
  <c r="G5354" i="24"/>
  <c r="Z6471" i="24" l="1"/>
  <c r="Y6471" i="24"/>
  <c r="H5355" i="24"/>
  <c r="G5355" i="24"/>
  <c r="M5355" i="24" l="1"/>
  <c r="Z6472" i="24"/>
  <c r="Y6472" i="24"/>
  <c r="G5356" i="24"/>
  <c r="H5356" i="24"/>
  <c r="M5356" i="24" l="1"/>
  <c r="Z6473" i="24"/>
  <c r="Y6473" i="24"/>
  <c r="H5357" i="24"/>
  <c r="G5357" i="24"/>
  <c r="M5357" i="24" l="1"/>
  <c r="Y6474" i="24"/>
  <c r="Z6474" i="24"/>
  <c r="M5358" i="24"/>
  <c r="G5358" i="24"/>
  <c r="H5358" i="24"/>
  <c r="Y6475" i="24" l="1"/>
  <c r="Z6475" i="24"/>
  <c r="G5359" i="24"/>
  <c r="H5359" i="24"/>
  <c r="M5359" i="24" l="1"/>
  <c r="Z6476" i="24"/>
  <c r="Y6476" i="24"/>
  <c r="M5360" i="24"/>
  <c r="G5360" i="24"/>
  <c r="H5360" i="24"/>
  <c r="Y6477" i="24" l="1"/>
  <c r="Z6477" i="24"/>
  <c r="H5361" i="24"/>
  <c r="M5361" i="24"/>
  <c r="G5361" i="24"/>
  <c r="Y6478" i="24" l="1"/>
  <c r="Z6478" i="24"/>
  <c r="G5362" i="24"/>
  <c r="H5362" i="24"/>
  <c r="Y6479" i="24" l="1"/>
  <c r="Z6479" i="24"/>
  <c r="M5362" i="24"/>
  <c r="M5363" i="24"/>
  <c r="H5363" i="24"/>
  <c r="G5363" i="24"/>
  <c r="Y6480" i="24" l="1"/>
  <c r="Z6480" i="24"/>
  <c r="H5364" i="24"/>
  <c r="G5364" i="24"/>
  <c r="M5364" i="24" l="1"/>
  <c r="Y6481" i="24"/>
  <c r="Z6481" i="24"/>
  <c r="G5365" i="24"/>
  <c r="H5365" i="24"/>
  <c r="M5365" i="24" l="1"/>
  <c r="Z6482" i="24"/>
  <c r="Y6482" i="24"/>
  <c r="M5366" i="24"/>
  <c r="H5366" i="24"/>
  <c r="G5366" i="24"/>
  <c r="Y6483" i="24" l="1"/>
  <c r="Z6483" i="24"/>
  <c r="G5367" i="24"/>
  <c r="H5367" i="24"/>
  <c r="M5367" i="24" l="1"/>
  <c r="Y6484" i="24"/>
  <c r="Z6484" i="24"/>
  <c r="M5368" i="24"/>
  <c r="G5368" i="24"/>
  <c r="H5368" i="24"/>
  <c r="Z6485" i="24" l="1"/>
  <c r="Y6485" i="24"/>
  <c r="G5369" i="24"/>
  <c r="H5369" i="24"/>
  <c r="M5369" i="24" l="1"/>
  <c r="Y6486" i="24"/>
  <c r="Z6486" i="24"/>
  <c r="M5370" i="24"/>
  <c r="H5370" i="24"/>
  <c r="G5370" i="24"/>
  <c r="Z6487" i="24" l="1"/>
  <c r="Y6487" i="24"/>
  <c r="M5371" i="24"/>
  <c r="H5371" i="24"/>
  <c r="G5371" i="24"/>
  <c r="Z6488" i="24" l="1"/>
  <c r="Y6488" i="24"/>
  <c r="G5372" i="24"/>
  <c r="H5372" i="24"/>
  <c r="M5372" i="24" l="1"/>
  <c r="Z6489" i="24"/>
  <c r="Y6489" i="24"/>
  <c r="H5373" i="24"/>
  <c r="G5373" i="24"/>
  <c r="M5373" i="24" l="1"/>
  <c r="Z6490" i="24"/>
  <c r="Y6490" i="24"/>
  <c r="M5374" i="24"/>
  <c r="H5374" i="24"/>
  <c r="G5374" i="24"/>
  <c r="Z6491" i="24" l="1"/>
  <c r="Y6491" i="24"/>
  <c r="H5375" i="24"/>
  <c r="G5375" i="24"/>
  <c r="M5375" i="24" l="1"/>
  <c r="Z6492" i="24"/>
  <c r="Y6492" i="24"/>
  <c r="M5376" i="24"/>
  <c r="H5376" i="24"/>
  <c r="G5376" i="24"/>
  <c r="Z6493" i="24" l="1"/>
  <c r="Y6493" i="24"/>
  <c r="H5377" i="24"/>
  <c r="G5377" i="24"/>
  <c r="M5377" i="24" l="1"/>
  <c r="Y6494" i="24"/>
  <c r="Z6494" i="24"/>
  <c r="M5378" i="24"/>
  <c r="G5378" i="24"/>
  <c r="H5378" i="24"/>
  <c r="Y6495" i="24" l="1"/>
  <c r="Z6495" i="24"/>
  <c r="G5379" i="24"/>
  <c r="H5379" i="24"/>
  <c r="M5379" i="24" l="1"/>
  <c r="Y6496" i="24"/>
  <c r="Z6496" i="24"/>
  <c r="M5380" i="24"/>
  <c r="G5380" i="24"/>
  <c r="H5380" i="24"/>
  <c r="Z6497" i="24" l="1"/>
  <c r="Y6497" i="24"/>
  <c r="H5381" i="24"/>
  <c r="M5381" i="24"/>
  <c r="G5381" i="24"/>
  <c r="Y6498" i="24" l="1"/>
  <c r="Z6498" i="24"/>
  <c r="H5382" i="24"/>
  <c r="G5382" i="24"/>
  <c r="M5382" i="24" l="1"/>
  <c r="Y6499" i="24"/>
  <c r="Z6499" i="24"/>
  <c r="M5383" i="24"/>
  <c r="G5383" i="24"/>
  <c r="H5383" i="24"/>
  <c r="Y6500" i="24" l="1"/>
  <c r="Z6500" i="24"/>
  <c r="H5384" i="24"/>
  <c r="G5384" i="24"/>
  <c r="M5384" i="24" l="1"/>
  <c r="Z6501" i="24"/>
  <c r="Y6501" i="24"/>
  <c r="H5385" i="24"/>
  <c r="G5385" i="24"/>
  <c r="Y6502" i="24" l="1"/>
  <c r="Z6502" i="24"/>
  <c r="M5385" i="24"/>
  <c r="G5386" i="24"/>
  <c r="H5386" i="24"/>
  <c r="M5386" i="24" l="1"/>
  <c r="Y6503" i="24"/>
  <c r="Z6503" i="24"/>
  <c r="H5387" i="24"/>
  <c r="G5387" i="24"/>
  <c r="Z6504" i="24" l="1"/>
  <c r="Y6504" i="24"/>
  <c r="M5387" i="24"/>
  <c r="M5388" i="24"/>
  <c r="G5388" i="24"/>
  <c r="H5388" i="24"/>
  <c r="Y6505" i="24" l="1"/>
  <c r="Z6505" i="24"/>
  <c r="H5389" i="24"/>
  <c r="G5389" i="24"/>
  <c r="M5389" i="24" l="1"/>
  <c r="Y6506" i="24"/>
  <c r="Z6506" i="24"/>
  <c r="M5390" i="24"/>
  <c r="G5390" i="24"/>
  <c r="H5390" i="24"/>
  <c r="Z6507" i="24" l="1"/>
  <c r="Y6507" i="24"/>
  <c r="G5391" i="24"/>
  <c r="H5391" i="24"/>
  <c r="M5391" i="24" l="1"/>
  <c r="Y6508" i="24"/>
  <c r="Z6508" i="24"/>
  <c r="M5392" i="24"/>
  <c r="G5392" i="24"/>
  <c r="H5392" i="24"/>
  <c r="Z6509" i="24" l="1"/>
  <c r="Y6509" i="24"/>
  <c r="M5393" i="24"/>
  <c r="H5393" i="24"/>
  <c r="G5393" i="24"/>
  <c r="Z6510" i="24" l="1"/>
  <c r="Y6510" i="24"/>
  <c r="M5394" i="24"/>
  <c r="G5394" i="24"/>
  <c r="H5394" i="24"/>
  <c r="Z6511" i="24" l="1"/>
  <c r="Y6511" i="24"/>
  <c r="M5395" i="24"/>
  <c r="H5395" i="24"/>
  <c r="G5395" i="24"/>
  <c r="Y6512" i="24" l="1"/>
  <c r="Z6512" i="24"/>
  <c r="H5396" i="24"/>
  <c r="G5396" i="24"/>
  <c r="M5396" i="24" l="1"/>
  <c r="Z6513" i="24"/>
  <c r="Y6513" i="24"/>
  <c r="H5397" i="24"/>
  <c r="G5397" i="24"/>
  <c r="M5397" i="24" l="1"/>
  <c r="Y6514" i="24"/>
  <c r="Z6514" i="24"/>
  <c r="M5398" i="24"/>
  <c r="G5398" i="24"/>
  <c r="H5398" i="24"/>
  <c r="Y6515" i="24" l="1"/>
  <c r="Z6515" i="24"/>
  <c r="G5399" i="24"/>
  <c r="H5399" i="24"/>
  <c r="M5399" i="24" l="1"/>
  <c r="Z6516" i="24"/>
  <c r="Y6516" i="24"/>
  <c r="M5400" i="24"/>
  <c r="G5400" i="24"/>
  <c r="H5400" i="24"/>
  <c r="Z6517" i="24" l="1"/>
  <c r="Y6517" i="24"/>
  <c r="H5401" i="24"/>
  <c r="G5401" i="24"/>
  <c r="M5401" i="24" l="1"/>
  <c r="Z6518" i="24"/>
  <c r="Y6518" i="24"/>
  <c r="M5402" i="24"/>
  <c r="G5402" i="24"/>
  <c r="H5402" i="24"/>
  <c r="Z6519" i="24" l="1"/>
  <c r="Y6519" i="24"/>
  <c r="H5403" i="24"/>
  <c r="G5403" i="24"/>
  <c r="M5403" i="24" l="1"/>
  <c r="Y6520" i="24"/>
  <c r="Z6520" i="24"/>
  <c r="M5404" i="24"/>
  <c r="G5404" i="24"/>
  <c r="H5404" i="24"/>
  <c r="Z6521" i="24" l="1"/>
  <c r="Y6521" i="24"/>
  <c r="H5405" i="24"/>
  <c r="G5405" i="24"/>
  <c r="Y6522" i="24" l="1"/>
  <c r="Z6522" i="24"/>
  <c r="M5405" i="24"/>
  <c r="M5406" i="24"/>
  <c r="H5406" i="24"/>
  <c r="G5406" i="24"/>
  <c r="Y6523" i="24" l="1"/>
  <c r="Z6523" i="24"/>
  <c r="H5407" i="24"/>
  <c r="G5407" i="24"/>
  <c r="M5407" i="24" l="1"/>
  <c r="Y6524" i="24"/>
  <c r="Z6524" i="24"/>
  <c r="M5408" i="24"/>
  <c r="H5408" i="24"/>
  <c r="G5408" i="24"/>
  <c r="Y6525" i="24" l="1"/>
  <c r="Z6525" i="24"/>
  <c r="M5409" i="24"/>
  <c r="G5409" i="24"/>
  <c r="H5409" i="24"/>
  <c r="Z6526" i="24" l="1"/>
  <c r="Y6526" i="24"/>
  <c r="G5410" i="24"/>
  <c r="H5410" i="24"/>
  <c r="M5410" i="24" l="1"/>
  <c r="Z6527" i="24"/>
  <c r="Y6527" i="24"/>
  <c r="M5411" i="24"/>
  <c r="H5411" i="24"/>
  <c r="G5411" i="24"/>
  <c r="Y6528" i="24" l="1"/>
  <c r="Z6528" i="24"/>
  <c r="M5412" i="24"/>
  <c r="G5412" i="24"/>
  <c r="H5412" i="24"/>
  <c r="Y6529" i="24" l="1"/>
  <c r="Z6529" i="24"/>
  <c r="M5413" i="24"/>
  <c r="G5413" i="24"/>
  <c r="H5413" i="24"/>
  <c r="Z6530" i="24" l="1"/>
  <c r="Y6530" i="24"/>
  <c r="M5414" i="24"/>
  <c r="G5414" i="24"/>
  <c r="H5414" i="24"/>
  <c r="Y6531" i="24" l="1"/>
  <c r="Z6531" i="24"/>
  <c r="H5415" i="24"/>
  <c r="G5415" i="24"/>
  <c r="M5415" i="24" l="1"/>
  <c r="Y6532" i="24"/>
  <c r="Z6532" i="24"/>
  <c r="M5416" i="24"/>
  <c r="H5416" i="24"/>
  <c r="G5416" i="24"/>
  <c r="Z6533" i="24" l="1"/>
  <c r="Y6533" i="24"/>
  <c r="G5417" i="24"/>
  <c r="H5417" i="24"/>
  <c r="Z6534" i="24" l="1"/>
  <c r="Y6534" i="24"/>
  <c r="M5417" i="24"/>
  <c r="M5418" i="24"/>
  <c r="G5418" i="24"/>
  <c r="H5418" i="24"/>
  <c r="Y6535" i="24" l="1"/>
  <c r="Z6535" i="24"/>
  <c r="H5419" i="24"/>
  <c r="G5419" i="24"/>
  <c r="M5419" i="24" l="1"/>
  <c r="Z6536" i="24"/>
  <c r="Y6536" i="24"/>
  <c r="M5420" i="24"/>
  <c r="G5420" i="24"/>
  <c r="H5420" i="24"/>
  <c r="Y6537" i="24" l="1"/>
  <c r="Z6537" i="24"/>
  <c r="H5421" i="24"/>
  <c r="G5421" i="24"/>
  <c r="M5421" i="24" l="1"/>
  <c r="Y6538" i="24"/>
  <c r="Z6538" i="24"/>
  <c r="M5422" i="24"/>
  <c r="G5422" i="24"/>
  <c r="H5422" i="24"/>
  <c r="Y6539" i="24" l="1"/>
  <c r="Z6539" i="24"/>
  <c r="G5423" i="24"/>
  <c r="H5423" i="24"/>
  <c r="M5423" i="24" l="1"/>
  <c r="Z6540" i="24"/>
  <c r="Y6540" i="24"/>
  <c r="M5424" i="24"/>
  <c r="H5424" i="24"/>
  <c r="G5424" i="24"/>
  <c r="Z6541" i="24" l="1"/>
  <c r="Y6541" i="24"/>
  <c r="M5425" i="24"/>
  <c r="H5425" i="24"/>
  <c r="G5425" i="24"/>
  <c r="Y6542" i="24" l="1"/>
  <c r="Z6542" i="24"/>
  <c r="G5426" i="24"/>
  <c r="H5426" i="24"/>
  <c r="M5426" i="24" l="1"/>
  <c r="Z6543" i="24"/>
  <c r="Y6543" i="24"/>
  <c r="M5427" i="24"/>
  <c r="G5427" i="24"/>
  <c r="H5427" i="24"/>
  <c r="Y6544" i="24" l="1"/>
  <c r="Z6544" i="24"/>
  <c r="H5428" i="24"/>
  <c r="G5428" i="24"/>
  <c r="M5428" i="24" l="1"/>
  <c r="Y6545" i="24"/>
  <c r="Z6545" i="24"/>
  <c r="H5429" i="24"/>
  <c r="G5429" i="24"/>
  <c r="Y6546" i="24" l="1"/>
  <c r="Z6546" i="24"/>
  <c r="M5429" i="24"/>
  <c r="M5430" i="24"/>
  <c r="G5430" i="24"/>
  <c r="H5430" i="24"/>
  <c r="Y6547" i="24" l="1"/>
  <c r="Z6547" i="24"/>
  <c r="H5431" i="24"/>
  <c r="G5431" i="24"/>
  <c r="M5431" i="24" l="1"/>
  <c r="Y6548" i="24"/>
  <c r="Z6548" i="24"/>
  <c r="M5432" i="24"/>
  <c r="G5432" i="24"/>
  <c r="H5432" i="24"/>
  <c r="Y6549" i="24" l="1"/>
  <c r="Z6549" i="24"/>
  <c r="M5433" i="24"/>
  <c r="G5433" i="24"/>
  <c r="H5433" i="24"/>
  <c r="Y6550" i="24" l="1"/>
  <c r="Z6550" i="24"/>
  <c r="G5434" i="24"/>
  <c r="H5434" i="24"/>
  <c r="M5434" i="24" l="1"/>
  <c r="Z6551" i="24"/>
  <c r="Y6551" i="24"/>
  <c r="M5435" i="24"/>
  <c r="G5435" i="24"/>
  <c r="H5435" i="24"/>
  <c r="Y6552" i="24" l="1"/>
  <c r="Z6552" i="24"/>
  <c r="G5436" i="24"/>
  <c r="H5436" i="24"/>
  <c r="M5436" i="24" l="1"/>
  <c r="Y6553" i="24"/>
  <c r="Z6553" i="24"/>
  <c r="G5437" i="24"/>
  <c r="H5437" i="24"/>
  <c r="M5437" i="24" l="1"/>
  <c r="Y6554" i="24"/>
  <c r="Z6554" i="24"/>
  <c r="M5438" i="24"/>
  <c r="H5438" i="24"/>
  <c r="G5438" i="24"/>
  <c r="Z6555" i="24" l="1"/>
  <c r="Y6555" i="24"/>
  <c r="M5439" i="24"/>
  <c r="H5439" i="24"/>
  <c r="G5439" i="24"/>
  <c r="Z6556" i="24" l="1"/>
  <c r="Y6556" i="24"/>
  <c r="G5440" i="24"/>
  <c r="H5440" i="24"/>
  <c r="M5440" i="24" l="1"/>
  <c r="Z6557" i="24"/>
  <c r="Y6557" i="24"/>
  <c r="G5441" i="24"/>
  <c r="H5441" i="24"/>
  <c r="M5441" i="24" l="1"/>
  <c r="Y6558" i="24"/>
  <c r="Z6558" i="24"/>
  <c r="M5442" i="24"/>
  <c r="G5442" i="24"/>
  <c r="H5442" i="24"/>
  <c r="Z6559" i="24" l="1"/>
  <c r="Y6559" i="24"/>
  <c r="H5443" i="24"/>
  <c r="G5443" i="24"/>
  <c r="M5443" i="24" l="1"/>
  <c r="Y6560" i="24"/>
  <c r="Z6560" i="24"/>
  <c r="M5444" i="24"/>
  <c r="G5444" i="24"/>
  <c r="H5444" i="24"/>
  <c r="Z6561" i="24" l="1"/>
  <c r="Y6561" i="24"/>
  <c r="G5445" i="24"/>
  <c r="H5445" i="24"/>
  <c r="M5445" i="24" l="1"/>
  <c r="Y6562" i="24"/>
  <c r="Z6562" i="24"/>
  <c r="M5446" i="24"/>
  <c r="H5446" i="24"/>
  <c r="G5446" i="24"/>
  <c r="Z6563" i="24" l="1"/>
  <c r="Y6563" i="24"/>
  <c r="H5447" i="24"/>
  <c r="G5447" i="24"/>
  <c r="M5447" i="24" l="1"/>
  <c r="Y6564" i="24"/>
  <c r="Z6564" i="24"/>
  <c r="M5448" i="24"/>
  <c r="H5448" i="24"/>
  <c r="G5448" i="24"/>
  <c r="Z6565" i="24" l="1"/>
  <c r="Y6565" i="24"/>
  <c r="H5449" i="24"/>
  <c r="G5449" i="24"/>
  <c r="Z6566" i="24" l="1"/>
  <c r="Y6566" i="24"/>
  <c r="M5449" i="24"/>
  <c r="M5450" i="24"/>
  <c r="G5450" i="24"/>
  <c r="H5450" i="24"/>
  <c r="Y6567" i="24" l="1"/>
  <c r="Z6567" i="24"/>
  <c r="G5451" i="24"/>
  <c r="H5451" i="24"/>
  <c r="M5451" i="24" l="1"/>
  <c r="Y6568" i="24"/>
  <c r="Z6568" i="24"/>
  <c r="M5452" i="24"/>
  <c r="G5452" i="24"/>
  <c r="H5452" i="24"/>
  <c r="Z6569" i="24" l="1"/>
  <c r="Y6569" i="24"/>
  <c r="H5453" i="24"/>
  <c r="M5453" i="24"/>
  <c r="G5453" i="24"/>
  <c r="Z6570" i="24" l="1"/>
  <c r="Y6570" i="24"/>
  <c r="M5454" i="24"/>
  <c r="G5454" i="24"/>
  <c r="H5454" i="24"/>
  <c r="Y6571" i="24" l="1"/>
  <c r="Z6571" i="24"/>
  <c r="H5455" i="24"/>
  <c r="G5455" i="24"/>
  <c r="M5455" i="24" l="1"/>
  <c r="Z6572" i="24"/>
  <c r="Y6572" i="24"/>
  <c r="M5456" i="24"/>
  <c r="H5456" i="24"/>
  <c r="G5456" i="24"/>
  <c r="Z6573" i="24" l="1"/>
  <c r="Y6573" i="24"/>
  <c r="H5457" i="24"/>
  <c r="M5457" i="24"/>
  <c r="G5457" i="24"/>
  <c r="Y6574" i="24" l="1"/>
  <c r="Z6574" i="24"/>
  <c r="H5458" i="24"/>
  <c r="G5458" i="24"/>
  <c r="M5458" i="24" l="1"/>
  <c r="Z6575" i="24"/>
  <c r="Y6575" i="24"/>
  <c r="M5459" i="24"/>
  <c r="G5459" i="24"/>
  <c r="H5459" i="24"/>
  <c r="Z6576" i="24" l="1"/>
  <c r="Y6576" i="24"/>
  <c r="H5460" i="24"/>
  <c r="G5460" i="24"/>
  <c r="M5460" i="24" l="1"/>
  <c r="Z6577" i="24"/>
  <c r="Y6577" i="24"/>
  <c r="H5461" i="24"/>
  <c r="G5461" i="24"/>
  <c r="M5461" i="24" l="1"/>
  <c r="Z6578" i="24"/>
  <c r="Y6578" i="24"/>
  <c r="M5462" i="24"/>
  <c r="G5462" i="24"/>
  <c r="H5462" i="24"/>
  <c r="Z6579" i="24" l="1"/>
  <c r="Y6579" i="24"/>
  <c r="H5463" i="24"/>
  <c r="G5463" i="24"/>
  <c r="M5463" i="24" l="1"/>
  <c r="Y6580" i="24"/>
  <c r="Z6580" i="24"/>
  <c r="M5464" i="24"/>
  <c r="G5464" i="24"/>
  <c r="H5464" i="24"/>
  <c r="Y6581" i="24" l="1"/>
  <c r="Z6581" i="24"/>
  <c r="H5465" i="24"/>
  <c r="G5465" i="24"/>
  <c r="M5465" i="24" l="1"/>
  <c r="Y6582" i="24"/>
  <c r="Z6582" i="24"/>
  <c r="M5466" i="24"/>
  <c r="G5466" i="24"/>
  <c r="H5466" i="24"/>
  <c r="Z6583" i="24" l="1"/>
  <c r="Y6583" i="24"/>
  <c r="H5467" i="24"/>
  <c r="G5467" i="24"/>
  <c r="M5467" i="24" l="1"/>
  <c r="Z6584" i="24"/>
  <c r="Y6584" i="24"/>
  <c r="M5468" i="24"/>
  <c r="G5468" i="24"/>
  <c r="H5468" i="24"/>
  <c r="Y6585" i="24" l="1"/>
  <c r="Z6585" i="24"/>
  <c r="G5469" i="24"/>
  <c r="H5469" i="24"/>
  <c r="M5469" i="24" l="1"/>
  <c r="Y6586" i="24"/>
  <c r="Z6586" i="24"/>
  <c r="M5470" i="24"/>
  <c r="G5470" i="24"/>
  <c r="H5470" i="24"/>
  <c r="Y6587" i="24" l="1"/>
  <c r="Z6587" i="24"/>
  <c r="H5471" i="24"/>
  <c r="G5471" i="24"/>
  <c r="M5471" i="24" l="1"/>
  <c r="Z6588" i="24"/>
  <c r="Y6588" i="24"/>
  <c r="M5472" i="24"/>
  <c r="G5472" i="24"/>
  <c r="H5472" i="24"/>
  <c r="Z6589" i="24" l="1"/>
  <c r="Y6589" i="24"/>
  <c r="H5473" i="24"/>
  <c r="G5473" i="24"/>
  <c r="M5473" i="24" l="1"/>
  <c r="Z6590" i="24"/>
  <c r="Y6590" i="24"/>
  <c r="M5474" i="24"/>
  <c r="H5474" i="24"/>
  <c r="G5474" i="24"/>
  <c r="Z6591" i="24" l="1"/>
  <c r="Y6591" i="24"/>
  <c r="G5475" i="24"/>
  <c r="H5475" i="24"/>
  <c r="M5475" i="24" l="1"/>
  <c r="Y6592" i="24"/>
  <c r="Z6592" i="24"/>
  <c r="M5476" i="24"/>
  <c r="G5476" i="24"/>
  <c r="H5476" i="24"/>
  <c r="Z6593" i="24" l="1"/>
  <c r="Y6593" i="24"/>
  <c r="H5477" i="24"/>
  <c r="M5477" i="24"/>
  <c r="G5477" i="24"/>
  <c r="Y6594" i="24" l="1"/>
  <c r="Z6594" i="24"/>
  <c r="G5478" i="24"/>
  <c r="H5478" i="24"/>
  <c r="M5478" i="24" l="1"/>
  <c r="Z6595" i="24"/>
  <c r="Y6595" i="24"/>
  <c r="M5479" i="24"/>
  <c r="G5479" i="24"/>
  <c r="H5479" i="24"/>
  <c r="Z6596" i="24" l="1"/>
  <c r="Y6596" i="24"/>
  <c r="G5480" i="24"/>
  <c r="H5480" i="24"/>
  <c r="M5480" i="24" l="1"/>
  <c r="Z6597" i="24"/>
  <c r="Y6597" i="24"/>
  <c r="H5481" i="24"/>
  <c r="G5481" i="24"/>
  <c r="Z6598" i="24" l="1"/>
  <c r="Y6598" i="24"/>
  <c r="M5481" i="24"/>
  <c r="M5482" i="24"/>
  <c r="H5482" i="24"/>
  <c r="G5482" i="24"/>
  <c r="Z6599" i="24" l="1"/>
  <c r="Y6599" i="24"/>
  <c r="H5483" i="24"/>
  <c r="G5483" i="24"/>
  <c r="M5483" i="24" l="1"/>
  <c r="Z6600" i="24"/>
  <c r="Y6600" i="24"/>
  <c r="M5484" i="24"/>
  <c r="H5484" i="24"/>
  <c r="G5484" i="24"/>
  <c r="Y6601" i="24" l="1"/>
  <c r="Z6601" i="24"/>
  <c r="H5485" i="24"/>
  <c r="G5485" i="24"/>
  <c r="M5485" i="24" l="1"/>
  <c r="Y6602" i="24"/>
  <c r="Z6602" i="24"/>
  <c r="M5486" i="24"/>
  <c r="G5486" i="24"/>
  <c r="H5486" i="24"/>
  <c r="Y6603" i="24" l="1"/>
  <c r="Z6603" i="24"/>
  <c r="H5487" i="24"/>
  <c r="G5487" i="24"/>
  <c r="M5487" i="24" l="1"/>
  <c r="Z6604" i="24"/>
  <c r="Y6604" i="24"/>
  <c r="M5488" i="24"/>
  <c r="G5488" i="24"/>
  <c r="H5488" i="24"/>
  <c r="Y6605" i="24" l="1"/>
  <c r="Z6605" i="24"/>
  <c r="H5489" i="24"/>
  <c r="G5489" i="24"/>
  <c r="Y6606" i="24" l="1"/>
  <c r="Z6606" i="24"/>
  <c r="M5489" i="24"/>
  <c r="M5490" i="24"/>
  <c r="G5490" i="24"/>
  <c r="H5490" i="24"/>
  <c r="Y6607" i="24" l="1"/>
  <c r="Z6607" i="24"/>
  <c r="H5491" i="24"/>
  <c r="G5491" i="24"/>
  <c r="M5491" i="24" l="1"/>
  <c r="Y6608" i="24"/>
  <c r="Z6608" i="24"/>
  <c r="M5492" i="24"/>
  <c r="G5492" i="24"/>
  <c r="H5492" i="24"/>
  <c r="Y6609" i="24" l="1"/>
  <c r="Z6609" i="24"/>
  <c r="H5493" i="24"/>
  <c r="G5493" i="24"/>
  <c r="M5493" i="24" l="1"/>
  <c r="Y6610" i="24"/>
  <c r="Z6610" i="24"/>
  <c r="M5494" i="24"/>
  <c r="G5494" i="24"/>
  <c r="H5494" i="24"/>
  <c r="Z6611" i="24" l="1"/>
  <c r="Y6611" i="24"/>
  <c r="M5495" i="24"/>
  <c r="H5495" i="24"/>
  <c r="G5495" i="24"/>
  <c r="Y6612" i="24" l="1"/>
  <c r="Z6612" i="24"/>
  <c r="M5496" i="24"/>
  <c r="H5496" i="24"/>
  <c r="G5496" i="24"/>
  <c r="Y6613" i="24" l="1"/>
  <c r="Z6613" i="24"/>
  <c r="H5497" i="24"/>
  <c r="G5497" i="24"/>
  <c r="M5497" i="24" l="1"/>
  <c r="Z6614" i="24"/>
  <c r="Y6614" i="24"/>
  <c r="M5498" i="24"/>
  <c r="G5498" i="24"/>
  <c r="H5498" i="24"/>
  <c r="Z6615" i="24" l="1"/>
  <c r="Y6615" i="24"/>
  <c r="G5499" i="24"/>
  <c r="H5499" i="24"/>
  <c r="M5499" i="24" l="1"/>
  <c r="Y6616" i="24"/>
  <c r="Z6616" i="24"/>
  <c r="M5500" i="24"/>
  <c r="H5500" i="24"/>
  <c r="G5500" i="24"/>
  <c r="Y6617" i="24" l="1"/>
  <c r="Z6617" i="24"/>
  <c r="H5501" i="24"/>
  <c r="G5501" i="24"/>
  <c r="M5501" i="24"/>
  <c r="Y6618" i="24" l="1"/>
  <c r="Z6618" i="24"/>
  <c r="G5502" i="24"/>
  <c r="H5502" i="24"/>
  <c r="M5502" i="24" l="1"/>
  <c r="Y6619" i="24"/>
  <c r="Z6619" i="24"/>
  <c r="M5503" i="24"/>
  <c r="G5503" i="24"/>
  <c r="H5503" i="24"/>
  <c r="Z6620" i="24" l="1"/>
  <c r="Y6620" i="24"/>
  <c r="M5504" i="24"/>
  <c r="G5504" i="24"/>
  <c r="H5504" i="24"/>
  <c r="Z6621" i="24" l="1"/>
  <c r="Y6621" i="24"/>
  <c r="H5505" i="24"/>
  <c r="G5505" i="24"/>
  <c r="M5505" i="24" l="1"/>
  <c r="Y6622" i="24"/>
  <c r="Z6622" i="24"/>
  <c r="M5506" i="24"/>
  <c r="G5506" i="24"/>
  <c r="H5506" i="24"/>
  <c r="Y6623" i="24" l="1"/>
  <c r="Z6623" i="24"/>
  <c r="H5507" i="24"/>
  <c r="G5507" i="24"/>
  <c r="M5507" i="24" l="1"/>
  <c r="Y6624" i="24"/>
  <c r="Z6624" i="24"/>
  <c r="M5508" i="24"/>
  <c r="G5508" i="24"/>
  <c r="H5508" i="24"/>
  <c r="Z6625" i="24" l="1"/>
  <c r="Y6625" i="24"/>
  <c r="H5509" i="24"/>
  <c r="G5509" i="24"/>
  <c r="M5509" i="24"/>
  <c r="Y6626" i="24" l="1"/>
  <c r="Z6626" i="24"/>
  <c r="G5510" i="24"/>
  <c r="H5510" i="24"/>
  <c r="M5510" i="24" l="1"/>
  <c r="Y6627" i="24"/>
  <c r="Z6627" i="24"/>
  <c r="M5511" i="24"/>
  <c r="H5511" i="24"/>
  <c r="G5511" i="24"/>
  <c r="Z6628" i="24" l="1"/>
  <c r="Y6628" i="24"/>
  <c r="H5512" i="24"/>
  <c r="G5512" i="24"/>
  <c r="M5512" i="24" l="1"/>
  <c r="Z6629" i="24"/>
  <c r="Y6629" i="24"/>
  <c r="G5513" i="24"/>
  <c r="H5513" i="24"/>
  <c r="M5513" i="24" l="1"/>
  <c r="Y6630" i="24"/>
  <c r="Z6630" i="24"/>
  <c r="M5514" i="24"/>
  <c r="H5514" i="24"/>
  <c r="G5514" i="24"/>
  <c r="Y6631" i="24" l="1"/>
  <c r="Z6631" i="24"/>
  <c r="H5515" i="24"/>
  <c r="G5515" i="24"/>
  <c r="M5515" i="24" l="1"/>
  <c r="Y6632" i="24"/>
  <c r="Z6632" i="24"/>
  <c r="M5516" i="24"/>
  <c r="G5516" i="24"/>
  <c r="H5516" i="24"/>
  <c r="Z6633" i="24" l="1"/>
  <c r="Y6633" i="24"/>
  <c r="M5517" i="24"/>
  <c r="H5517" i="24"/>
  <c r="G5517" i="24"/>
  <c r="Y6634" i="24" l="1"/>
  <c r="Z6634" i="24"/>
  <c r="H5518" i="24"/>
  <c r="G5518" i="24"/>
  <c r="M5518" i="24" l="1"/>
  <c r="Y6635" i="24"/>
  <c r="Z6635" i="24"/>
  <c r="M5519" i="24"/>
  <c r="H5519" i="24"/>
  <c r="G5519" i="24"/>
  <c r="Y6636" i="24" l="1"/>
  <c r="Z6636" i="24"/>
  <c r="G5520" i="24"/>
  <c r="H5520" i="24"/>
  <c r="M5520" i="24" l="1"/>
  <c r="Z6637" i="24"/>
  <c r="Y6637" i="24"/>
  <c r="M5521" i="24"/>
  <c r="H5521" i="24"/>
  <c r="G5521" i="24"/>
  <c r="Y6638" i="24" l="1"/>
  <c r="Z6638" i="24"/>
  <c r="G5522" i="24"/>
  <c r="H5522" i="24"/>
  <c r="M5522" i="24" l="1"/>
  <c r="Y6639" i="24"/>
  <c r="Z6639" i="24"/>
  <c r="M5523" i="24"/>
  <c r="H5523" i="24"/>
  <c r="G5523" i="24"/>
  <c r="Z6640" i="24" l="1"/>
  <c r="Y6640" i="24"/>
  <c r="G5524" i="24"/>
  <c r="H5524" i="24"/>
  <c r="M5524" i="24" l="1"/>
  <c r="Y6641" i="24"/>
  <c r="Z6641" i="24"/>
  <c r="H5525" i="24"/>
  <c r="G5525" i="24"/>
  <c r="Y6642" i="24" l="1"/>
  <c r="Z6642" i="24"/>
  <c r="M5525" i="24"/>
  <c r="M5526" i="24"/>
  <c r="G5526" i="24"/>
  <c r="H5526" i="24"/>
  <c r="Y6643" i="24" l="1"/>
  <c r="Z6643" i="24"/>
  <c r="H5527" i="24"/>
  <c r="G5527" i="24"/>
  <c r="M5527" i="24" l="1"/>
  <c r="Y6644" i="24"/>
  <c r="Z6644" i="24"/>
  <c r="M5528" i="24"/>
  <c r="G5528" i="24"/>
  <c r="H5528" i="24"/>
  <c r="Z6645" i="24" l="1"/>
  <c r="Y6645" i="24"/>
  <c r="G5529" i="24"/>
  <c r="M5529" i="24"/>
  <c r="H5529" i="24"/>
  <c r="Y6646" i="24" l="1"/>
  <c r="Z6646" i="24"/>
  <c r="G5530" i="24"/>
  <c r="H5530" i="24"/>
  <c r="M5530" i="24" l="1"/>
  <c r="Y6647" i="24"/>
  <c r="Z6647" i="24"/>
  <c r="M5531" i="24"/>
  <c r="G5531" i="24"/>
  <c r="H5531" i="24"/>
  <c r="Z6648" i="24" l="1"/>
  <c r="Y6648" i="24"/>
  <c r="G5532" i="24"/>
  <c r="H5532" i="24"/>
  <c r="M5532" i="24" l="1"/>
  <c r="Y6649" i="24"/>
  <c r="Z6649" i="24"/>
  <c r="G5533" i="24"/>
  <c r="H5533" i="24"/>
  <c r="M5533" i="24" l="1"/>
  <c r="Z6650" i="24"/>
  <c r="Y6650" i="24"/>
  <c r="M5534" i="24"/>
  <c r="G5534" i="24"/>
  <c r="H5534" i="24"/>
  <c r="Z6651" i="24" l="1"/>
  <c r="Y6651" i="24"/>
  <c r="M5535" i="24"/>
  <c r="H5535" i="24"/>
  <c r="G5535" i="24"/>
  <c r="Z6652" i="24" l="1"/>
  <c r="Y6652" i="24"/>
  <c r="H5536" i="24"/>
  <c r="G5536" i="24"/>
  <c r="M5536" i="24" l="1"/>
  <c r="Y6653" i="24"/>
  <c r="Z6653" i="24"/>
  <c r="H5537" i="24"/>
  <c r="G5537" i="24"/>
  <c r="M5537" i="24" l="1"/>
  <c r="Y6654" i="24"/>
  <c r="Z6654" i="24"/>
  <c r="M5538" i="24"/>
  <c r="H5538" i="24"/>
  <c r="G5538" i="24"/>
  <c r="Z6655" i="24" l="1"/>
  <c r="Y6655" i="24"/>
  <c r="G5539" i="24"/>
  <c r="H5539" i="24"/>
  <c r="M5539" i="24" l="1"/>
  <c r="Y6656" i="24"/>
  <c r="Z6656" i="24"/>
  <c r="M5540" i="24"/>
  <c r="G5540" i="24"/>
  <c r="H5540" i="24"/>
  <c r="Y6657" i="24" l="1"/>
  <c r="Z6657" i="24"/>
  <c r="H5541" i="24"/>
  <c r="G5541" i="24"/>
  <c r="M5541" i="24" l="1"/>
  <c r="Z6658" i="24"/>
  <c r="Y6658" i="24"/>
  <c r="M5542" i="24"/>
  <c r="G5542" i="24"/>
  <c r="H5542" i="24"/>
  <c r="Z6659" i="24" l="1"/>
  <c r="Y6659" i="24"/>
  <c r="M5543" i="24"/>
  <c r="H5543" i="24"/>
  <c r="G5543" i="24"/>
  <c r="Y6660" i="24" l="1"/>
  <c r="Z6660" i="24"/>
  <c r="G5544" i="24"/>
  <c r="H5544" i="24"/>
  <c r="M5544" i="24" l="1"/>
  <c r="Z6661" i="24"/>
  <c r="Y6661" i="24"/>
  <c r="H5545" i="24"/>
  <c r="M5545" i="24"/>
  <c r="G5545" i="24"/>
  <c r="Y6662" i="24" l="1"/>
  <c r="Z6662" i="24"/>
  <c r="G5546" i="24"/>
  <c r="H5546" i="24"/>
  <c r="M5546" i="24" l="1"/>
  <c r="Y6663" i="24"/>
  <c r="Z6663" i="24"/>
  <c r="M5547" i="24"/>
  <c r="H5547" i="24"/>
  <c r="G5547" i="24"/>
  <c r="Z6664" i="24" l="1"/>
  <c r="Y6664" i="24"/>
  <c r="M5548" i="24"/>
  <c r="G5548" i="24"/>
  <c r="H5548" i="24"/>
  <c r="Y6665" i="24" l="1"/>
  <c r="Z6665" i="24"/>
  <c r="H5549" i="24"/>
  <c r="G5549" i="24"/>
  <c r="M5549" i="24" l="1"/>
  <c r="Z6666" i="24"/>
  <c r="Y6666" i="24"/>
  <c r="M5550" i="24"/>
  <c r="G5550" i="24"/>
  <c r="H5550" i="24"/>
  <c r="Y6667" i="24" l="1"/>
  <c r="Z6667" i="24"/>
  <c r="H5551" i="24"/>
  <c r="G5551" i="24"/>
  <c r="M5551" i="24" l="1"/>
  <c r="Z6668" i="24"/>
  <c r="Y6668" i="24"/>
  <c r="M5552" i="24"/>
  <c r="G5552" i="24"/>
  <c r="H5552" i="24"/>
  <c r="Z6669" i="24" l="1"/>
  <c r="Y6669" i="24"/>
  <c r="H5553" i="24"/>
  <c r="G5553" i="24"/>
  <c r="M5553" i="24" l="1"/>
  <c r="Z6670" i="24"/>
  <c r="Y6670" i="24"/>
  <c r="M5554" i="24"/>
  <c r="G5554" i="24"/>
  <c r="H5554" i="24"/>
  <c r="Y6671" i="24" l="1"/>
  <c r="Z6671" i="24"/>
  <c r="H5555" i="24"/>
  <c r="G5555" i="24"/>
  <c r="M5555" i="24" l="1"/>
  <c r="Y6672" i="24"/>
  <c r="Z6672" i="24"/>
  <c r="M5556" i="24"/>
  <c r="G5556" i="24"/>
  <c r="H5556" i="24"/>
  <c r="Z6673" i="24" l="1"/>
  <c r="Y6673" i="24"/>
  <c r="H5557" i="24"/>
  <c r="G5557" i="24"/>
  <c r="M5557" i="24" l="1"/>
  <c r="Z6674" i="24"/>
  <c r="Y6674" i="24"/>
  <c r="M5558" i="24"/>
  <c r="H5558" i="24"/>
  <c r="G5558" i="24"/>
  <c r="Z6675" i="24" l="1"/>
  <c r="Y6675" i="24"/>
  <c r="H5559" i="24"/>
  <c r="G5559" i="24"/>
  <c r="M5559" i="24" l="1"/>
  <c r="Y6676" i="24"/>
  <c r="Z6676" i="24"/>
  <c r="M5560" i="24"/>
  <c r="G5560" i="24"/>
  <c r="H5560" i="24"/>
  <c r="Y6677" i="24" l="1"/>
  <c r="Z6677" i="24"/>
  <c r="G5561" i="24"/>
  <c r="H5561" i="24"/>
  <c r="M5561" i="24" l="1"/>
  <c r="Y6678" i="24"/>
  <c r="Z6678" i="24"/>
  <c r="M5562" i="24"/>
  <c r="G5562" i="24"/>
  <c r="H5562" i="24"/>
  <c r="Y6679" i="24" l="1"/>
  <c r="Z6679" i="24"/>
  <c r="H5563" i="24"/>
  <c r="G5563" i="24"/>
  <c r="M5563" i="24" l="1"/>
  <c r="Y6680" i="24"/>
  <c r="Z6680" i="24"/>
  <c r="M5564" i="24"/>
  <c r="G5564" i="24"/>
  <c r="H5564" i="24"/>
  <c r="Y6681" i="24" l="1"/>
  <c r="Z6681" i="24"/>
  <c r="H5565" i="24"/>
  <c r="M5565" i="24"/>
  <c r="G5565" i="24"/>
  <c r="Y6682" i="24" l="1"/>
  <c r="Z6682" i="24"/>
  <c r="G5566" i="24"/>
  <c r="H5566" i="24"/>
  <c r="M5566" i="24" l="1"/>
  <c r="Z6683" i="24"/>
  <c r="Y6683" i="24"/>
  <c r="M5567" i="24"/>
  <c r="G5567" i="24"/>
  <c r="H5567" i="24"/>
  <c r="Z6684" i="24" l="1"/>
  <c r="Y6684" i="24"/>
  <c r="G5568" i="24"/>
  <c r="H5568" i="24"/>
  <c r="M5568" i="24" l="1"/>
  <c r="Z6685" i="24"/>
  <c r="Y6685" i="24"/>
  <c r="H5569" i="24"/>
  <c r="G5569" i="24"/>
  <c r="M5569" i="24" l="1"/>
  <c r="Z6686" i="24"/>
  <c r="Y6686" i="24"/>
  <c r="M5570" i="24"/>
  <c r="G5570" i="24"/>
  <c r="H5570" i="24"/>
  <c r="Z6687" i="24" l="1"/>
  <c r="Y6687" i="24"/>
  <c r="G5571" i="24"/>
  <c r="H5571" i="24"/>
  <c r="M5571" i="24" l="1"/>
  <c r="Z6688" i="24"/>
  <c r="Y6688" i="24"/>
  <c r="M5572" i="24"/>
  <c r="H5572" i="24"/>
  <c r="G5572" i="24"/>
  <c r="Z6689" i="24" l="1"/>
  <c r="Y6689" i="24"/>
  <c r="G5573" i="24"/>
  <c r="H5573" i="24"/>
  <c r="M5573" i="24" l="1"/>
  <c r="Y6690" i="24"/>
  <c r="Z6690" i="24"/>
  <c r="M5574" i="24"/>
  <c r="G5574" i="24"/>
  <c r="H5574" i="24"/>
  <c r="Z6691" i="24" l="1"/>
  <c r="Y6691" i="24"/>
  <c r="H5575" i="24"/>
  <c r="G5575" i="24"/>
  <c r="M5575" i="24" l="1"/>
  <c r="Z6692" i="24"/>
  <c r="Y6692" i="24"/>
  <c r="M5576" i="24"/>
  <c r="G5576" i="24"/>
  <c r="H5576" i="24"/>
  <c r="Y6693" i="24" l="1"/>
  <c r="Z6693" i="24"/>
  <c r="G5577" i="24"/>
  <c r="H5577" i="24"/>
  <c r="M5577" i="24" l="1"/>
  <c r="Y6694" i="24"/>
  <c r="Z6694" i="24"/>
  <c r="M5578" i="24"/>
  <c r="G5578" i="24"/>
  <c r="H5578" i="24"/>
  <c r="Z6695" i="24" l="1"/>
  <c r="Y6695" i="24"/>
  <c r="H5579" i="24"/>
  <c r="G5579" i="24"/>
  <c r="M5579" i="24" l="1"/>
  <c r="Z6696" i="24"/>
  <c r="Y6696" i="24"/>
  <c r="G5580" i="24"/>
  <c r="H5580" i="24"/>
  <c r="M5580" i="24" l="1"/>
  <c r="Y6697" i="24"/>
  <c r="Z6697" i="24"/>
  <c r="M5581" i="24"/>
  <c r="H5581" i="24"/>
  <c r="G5581" i="24"/>
  <c r="Z6698" i="24" l="1"/>
  <c r="Y6698" i="24"/>
  <c r="M5582" i="24"/>
  <c r="G5582" i="24"/>
  <c r="H5582" i="24"/>
  <c r="Y6699" i="24" l="1"/>
  <c r="Z6699" i="24"/>
  <c r="M5583" i="24"/>
  <c r="H5583" i="24"/>
  <c r="G5583" i="24"/>
  <c r="Z6700" i="24" l="1"/>
  <c r="Y6700" i="24"/>
  <c r="H5584" i="24"/>
  <c r="G5584" i="24"/>
  <c r="M5584" i="24" l="1"/>
  <c r="Z6701" i="24"/>
  <c r="Y6701" i="24"/>
  <c r="G5585" i="24"/>
  <c r="H5585" i="24"/>
  <c r="M5585" i="24" l="1"/>
  <c r="Z6702" i="24"/>
  <c r="Y6702" i="24"/>
  <c r="M5586" i="24"/>
  <c r="G5586" i="24"/>
  <c r="H5586" i="24"/>
  <c r="Z6703" i="24" l="1"/>
  <c r="Y6703" i="24"/>
  <c r="M5587" i="24"/>
  <c r="H5587" i="24"/>
  <c r="G5587" i="24"/>
  <c r="Z6704" i="24" l="1"/>
  <c r="Y6704" i="24"/>
  <c r="M5588" i="24"/>
  <c r="G5588" i="24"/>
  <c r="H5588" i="24"/>
  <c r="Z6705" i="24" l="1"/>
  <c r="Y6705" i="24"/>
  <c r="M5589" i="24"/>
  <c r="H5589" i="24"/>
  <c r="G5589" i="24"/>
  <c r="Z6706" i="24" l="1"/>
  <c r="Y6706" i="24"/>
  <c r="H5590" i="24"/>
  <c r="G5590" i="24"/>
  <c r="M5590" i="24" l="1"/>
  <c r="Y6707" i="24"/>
  <c r="Z6707" i="24"/>
  <c r="M5591" i="24"/>
  <c r="G5591" i="24"/>
  <c r="H5591" i="24"/>
  <c r="Y6708" i="24" l="1"/>
  <c r="Z6708" i="24"/>
  <c r="G5592" i="24"/>
  <c r="H5592" i="24"/>
  <c r="M5592" i="24" l="1"/>
  <c r="Y6709" i="24"/>
  <c r="Z6709" i="24"/>
  <c r="H5593" i="24"/>
  <c r="G5593" i="24"/>
  <c r="M5593" i="24" l="1"/>
  <c r="Y6710" i="24"/>
  <c r="Z6710" i="24"/>
  <c r="M5594" i="24"/>
  <c r="G5594" i="24"/>
  <c r="H5594" i="24"/>
  <c r="Y6711" i="24" l="1"/>
  <c r="Z6711" i="24"/>
  <c r="H5595" i="24"/>
  <c r="G5595" i="24"/>
  <c r="M5595" i="24" l="1"/>
  <c r="Y6712" i="24"/>
  <c r="Z6712" i="24"/>
  <c r="M5596" i="24"/>
  <c r="G5596" i="24"/>
  <c r="H5596" i="24"/>
  <c r="Z6713" i="24" l="1"/>
  <c r="Y6713" i="24"/>
  <c r="H5597" i="24"/>
  <c r="G5597" i="24"/>
  <c r="M5597" i="24" l="1"/>
  <c r="Y6714" i="24"/>
  <c r="Z6714" i="24"/>
  <c r="M5598" i="24"/>
  <c r="G5598" i="24"/>
  <c r="H5598" i="24"/>
  <c r="Z6715" i="24" l="1"/>
  <c r="Y6715" i="24"/>
  <c r="M5599" i="24"/>
  <c r="G5599" i="24"/>
  <c r="H5599" i="24"/>
  <c r="Y6716" i="24" l="1"/>
  <c r="Z6716" i="24"/>
  <c r="M5600" i="24"/>
  <c r="G5600" i="24"/>
  <c r="H5600" i="24"/>
  <c r="Y6717" i="24" l="1"/>
  <c r="Z6717" i="24"/>
  <c r="G5601" i="24"/>
  <c r="H5601" i="24"/>
  <c r="M5601" i="24" l="1"/>
  <c r="Z6718" i="24"/>
  <c r="Y6718" i="24"/>
  <c r="G5602" i="24"/>
  <c r="H5602" i="24"/>
  <c r="M5602" i="24" l="1"/>
  <c r="Z6719" i="24"/>
  <c r="Y6719" i="24"/>
  <c r="M5603" i="24"/>
  <c r="G5603" i="24"/>
  <c r="H5603" i="24"/>
  <c r="Z6720" i="24" l="1"/>
  <c r="Y6720" i="24"/>
  <c r="M5604" i="24"/>
  <c r="H5604" i="24"/>
  <c r="G5604" i="24"/>
  <c r="Y6721" i="24" l="1"/>
  <c r="Z6721" i="24"/>
  <c r="H5605" i="24"/>
  <c r="G5605" i="24"/>
  <c r="M5605" i="24" l="1"/>
  <c r="Z6722" i="24"/>
  <c r="Y6722" i="24"/>
  <c r="M5606" i="24"/>
  <c r="H5606" i="24"/>
  <c r="G5606" i="24"/>
  <c r="Z6723" i="24" l="1"/>
  <c r="Y6723" i="24"/>
  <c r="H5607" i="24"/>
  <c r="G5607" i="24"/>
  <c r="M5607" i="24" l="1"/>
  <c r="Z6724" i="24"/>
  <c r="Y6724" i="24"/>
  <c r="M5608" i="24"/>
  <c r="H5608" i="24"/>
  <c r="G5608" i="24"/>
  <c r="Y6725" i="24" l="1"/>
  <c r="Z6725" i="24"/>
  <c r="G5609" i="24"/>
  <c r="H5609" i="24"/>
  <c r="M5609" i="24" l="1"/>
  <c r="Y6726" i="24"/>
  <c r="Z6726" i="24"/>
  <c r="M5610" i="24"/>
  <c r="H5610" i="24"/>
  <c r="G5610" i="24"/>
  <c r="Y6727" i="24" l="1"/>
  <c r="Z6727" i="24"/>
  <c r="M5611" i="24"/>
  <c r="G5611" i="24"/>
  <c r="H5611" i="24"/>
  <c r="Y6728" i="24" l="1"/>
  <c r="Z6728" i="24"/>
  <c r="G5612" i="24"/>
  <c r="H5612" i="24"/>
  <c r="M5612" i="24" l="1"/>
  <c r="Z6729" i="24"/>
  <c r="Y6729" i="24"/>
  <c r="H5613" i="24"/>
  <c r="G5613" i="24"/>
  <c r="M5613" i="24" l="1"/>
  <c r="Y6730" i="24"/>
  <c r="Z6730" i="24"/>
  <c r="M5614" i="24"/>
  <c r="G5614" i="24"/>
  <c r="H5614" i="24"/>
  <c r="Y6731" i="24" l="1"/>
  <c r="Z6731" i="24"/>
  <c r="H5615" i="24"/>
  <c r="G5615" i="24"/>
  <c r="M5615" i="24" l="1"/>
  <c r="Z6732" i="24"/>
  <c r="Y6732" i="24"/>
  <c r="M5616" i="24"/>
  <c r="G5616" i="24"/>
  <c r="H5616" i="24"/>
  <c r="Z6733" i="24" l="1"/>
  <c r="Y6733" i="24"/>
  <c r="H5617" i="24"/>
  <c r="M5617" i="24"/>
  <c r="G5617" i="24"/>
  <c r="Y6734" i="24" l="1"/>
  <c r="Z6734" i="24"/>
  <c r="M5618" i="24"/>
  <c r="G5618" i="24"/>
  <c r="H5618" i="24"/>
  <c r="Z6735" i="24" l="1"/>
  <c r="Y6735" i="24"/>
  <c r="H5619" i="24"/>
  <c r="G5619" i="24"/>
  <c r="M5619" i="24" l="1"/>
  <c r="Y6736" i="24"/>
  <c r="Z6736" i="24"/>
  <c r="M5620" i="24"/>
  <c r="G5620" i="24"/>
  <c r="H5620" i="24"/>
  <c r="Y6737" i="24" l="1"/>
  <c r="Z6737" i="24"/>
  <c r="H5621" i="24"/>
  <c r="G5621" i="24"/>
  <c r="M5621" i="24" l="1"/>
  <c r="Y6738" i="24"/>
  <c r="Z6738" i="24"/>
  <c r="M5622" i="24"/>
  <c r="G5622" i="24"/>
  <c r="H5622" i="24"/>
  <c r="Y6739" i="24" l="1"/>
  <c r="Z6739" i="24"/>
  <c r="M5623" i="24"/>
  <c r="H5623" i="24"/>
  <c r="G5623" i="24"/>
  <c r="Z6740" i="24" l="1"/>
  <c r="Y6740" i="24"/>
  <c r="M5624" i="24"/>
  <c r="G5624" i="24"/>
  <c r="H5624" i="24"/>
  <c r="Z6741" i="24" l="1"/>
  <c r="Y6741" i="24"/>
  <c r="H5625" i="24"/>
  <c r="G5625" i="24"/>
  <c r="M5625" i="24" l="1"/>
  <c r="Z6742" i="24"/>
  <c r="Y6742" i="24"/>
  <c r="H5626" i="24"/>
  <c r="M5626" i="24"/>
  <c r="G5626" i="24"/>
  <c r="Z6743" i="24" l="1"/>
  <c r="Y6743" i="24"/>
  <c r="G5627" i="24"/>
  <c r="H5627" i="24"/>
  <c r="M5627" i="24" l="1"/>
  <c r="Y6744" i="24"/>
  <c r="Z6744" i="24"/>
  <c r="M5628" i="24"/>
  <c r="G5628" i="24"/>
  <c r="H5628" i="24"/>
  <c r="Z6745" i="24" l="1"/>
  <c r="Y6745" i="24"/>
  <c r="G5629" i="24"/>
  <c r="H5629" i="24"/>
  <c r="M5629" i="24" l="1"/>
  <c r="Y6746" i="24"/>
  <c r="Z6746" i="24"/>
  <c r="M5630" i="24"/>
  <c r="H5630" i="24"/>
  <c r="G5630" i="24"/>
  <c r="Z6747" i="24" l="1"/>
  <c r="Y6747" i="24"/>
  <c r="M5631" i="24"/>
  <c r="H5631" i="24"/>
  <c r="G5631" i="24"/>
  <c r="Y6748" i="24" l="1"/>
  <c r="Z6748" i="24"/>
  <c r="G5632" i="24"/>
  <c r="H5632" i="24"/>
  <c r="M5632" i="24" l="1"/>
  <c r="Z6749" i="24"/>
  <c r="Y6749" i="24"/>
  <c r="G5633" i="24"/>
  <c r="H5633" i="24"/>
  <c r="M5633" i="24" l="1"/>
  <c r="Z6750" i="24"/>
  <c r="Y6750" i="24"/>
  <c r="M5634" i="24"/>
  <c r="G5634" i="24"/>
  <c r="H5634" i="24"/>
  <c r="Y6751" i="24" l="1"/>
  <c r="Z6751" i="24"/>
  <c r="H5635" i="24"/>
  <c r="G5635" i="24"/>
  <c r="M5635" i="24" l="1"/>
  <c r="Y6752" i="24"/>
  <c r="Z6752" i="24"/>
  <c r="M5636" i="24"/>
  <c r="H5636" i="24"/>
  <c r="G5636" i="24"/>
  <c r="Z6753" i="24" l="1"/>
  <c r="Y6753" i="24"/>
  <c r="H5637" i="24"/>
  <c r="G5637" i="24"/>
  <c r="M5637" i="24" l="1"/>
  <c r="Y6754" i="24"/>
  <c r="Z6754" i="24"/>
  <c r="M5638" i="24"/>
  <c r="G5638" i="24"/>
  <c r="H5638" i="24"/>
  <c r="Z6755" i="24" l="1"/>
  <c r="Y6755" i="24"/>
  <c r="H5639" i="24"/>
  <c r="G5639" i="24"/>
  <c r="M5639" i="24" l="1"/>
  <c r="Z6756" i="24"/>
  <c r="Y6756" i="24"/>
  <c r="M5640" i="24"/>
  <c r="H5640" i="24"/>
  <c r="G5640" i="24"/>
  <c r="Y6757" i="24" l="1"/>
  <c r="Z6757" i="24"/>
  <c r="M5641" i="24"/>
  <c r="H5641" i="24"/>
  <c r="G5641" i="24"/>
  <c r="Y6758" i="24" l="1"/>
  <c r="Z6758" i="24"/>
  <c r="G5642" i="24"/>
  <c r="H5642" i="24"/>
  <c r="M5642" i="24" l="1"/>
  <c r="Z6759" i="24"/>
  <c r="Y6759" i="24"/>
  <c r="M5643" i="24"/>
  <c r="H5643" i="24"/>
  <c r="G5643" i="24"/>
  <c r="Y6760" i="24" l="1"/>
  <c r="Z6760" i="24"/>
  <c r="G5644" i="24"/>
  <c r="H5644" i="24"/>
  <c r="M5644" i="24" l="1"/>
  <c r="Z6761" i="24"/>
  <c r="Y6761" i="24"/>
  <c r="G5645" i="24"/>
  <c r="M5645" i="24"/>
  <c r="H5645" i="24"/>
  <c r="Z6762" i="24" l="1"/>
  <c r="Y6762" i="24"/>
  <c r="H5646" i="24"/>
  <c r="G5646" i="24"/>
  <c r="M5646" i="24" l="1"/>
  <c r="Z6763" i="24"/>
  <c r="Y6763" i="24"/>
  <c r="M5647" i="24"/>
  <c r="H5647" i="24"/>
  <c r="G5647" i="24"/>
  <c r="Y6764" i="24" l="1"/>
  <c r="Z6764" i="24"/>
  <c r="M5648" i="24"/>
  <c r="G5648" i="24"/>
  <c r="H5648" i="24"/>
  <c r="Z6765" i="24" l="1"/>
  <c r="Y6765" i="24"/>
  <c r="H5649" i="24"/>
  <c r="G5649" i="24"/>
  <c r="M5649" i="24" l="1"/>
  <c r="Y6766" i="24"/>
  <c r="Z6766" i="24"/>
  <c r="M5650" i="24"/>
  <c r="G5650" i="24"/>
  <c r="H5650" i="24"/>
  <c r="Z6767" i="24" l="1"/>
  <c r="Y6767" i="24"/>
  <c r="H5651" i="24"/>
  <c r="G5651" i="24"/>
  <c r="M5651" i="24" l="1"/>
  <c r="Z6768" i="24"/>
  <c r="Y6768" i="24"/>
  <c r="M5652" i="24"/>
  <c r="H5652" i="24"/>
  <c r="G5652" i="24"/>
  <c r="Y6769" i="24" l="1"/>
  <c r="Z6769" i="24"/>
  <c r="H5653" i="24"/>
  <c r="G5653" i="24"/>
  <c r="M5653" i="24" l="1"/>
  <c r="Y6770" i="24"/>
  <c r="Z6770" i="24"/>
  <c r="M5654" i="24"/>
  <c r="G5654" i="24"/>
  <c r="H5654" i="24"/>
  <c r="Y6771" i="24" l="1"/>
  <c r="Z6771" i="24"/>
  <c r="M5655" i="24"/>
  <c r="H5655" i="24"/>
  <c r="G5655" i="24"/>
  <c r="Y6772" i="24" l="1"/>
  <c r="Z6772" i="24"/>
  <c r="H5656" i="24"/>
  <c r="G5656" i="24"/>
  <c r="M5656" i="24" l="1"/>
  <c r="Y6773" i="24"/>
  <c r="Z6773" i="24"/>
  <c r="H5657" i="24"/>
  <c r="G5657" i="24"/>
  <c r="M5657" i="24" l="1"/>
  <c r="Z6774" i="24"/>
  <c r="Y6774" i="24"/>
  <c r="M5658" i="24"/>
  <c r="G5658" i="24"/>
  <c r="H5658" i="24"/>
  <c r="Z6775" i="24" l="1"/>
  <c r="Y6775" i="24"/>
  <c r="H5659" i="24"/>
  <c r="G5659" i="24"/>
  <c r="M5659" i="24" l="1"/>
  <c r="Y6776" i="24"/>
  <c r="Z6776" i="24"/>
  <c r="M5660" i="24"/>
  <c r="G5660" i="24"/>
  <c r="H5660" i="24"/>
  <c r="Z6777" i="24" l="1"/>
  <c r="Y6777" i="24"/>
  <c r="H5661" i="24"/>
  <c r="M5661" i="24"/>
  <c r="G5661" i="24"/>
  <c r="Z6778" i="24" l="1"/>
  <c r="Y6778" i="24"/>
  <c r="G5662" i="24"/>
  <c r="H5662" i="24"/>
  <c r="M5662" i="24" l="1"/>
  <c r="Y6779" i="24"/>
  <c r="Z6779" i="24"/>
  <c r="M5663" i="24"/>
  <c r="G5663" i="24"/>
  <c r="H5663" i="24"/>
  <c r="Y6780" i="24" l="1"/>
  <c r="Z6780" i="24"/>
  <c r="M5664" i="24"/>
  <c r="G5664" i="24"/>
  <c r="H5664" i="24"/>
  <c r="Z6781" i="24" l="1"/>
  <c r="Y6781" i="24"/>
  <c r="H5665" i="24"/>
  <c r="M5665" i="24"/>
  <c r="G5665" i="24"/>
  <c r="Z6782" i="24" l="1"/>
  <c r="Y6782" i="24"/>
  <c r="H5666" i="24"/>
  <c r="G5666" i="24"/>
  <c r="M5666" i="24" l="1"/>
  <c r="Y6783" i="24"/>
  <c r="Z6783" i="24"/>
  <c r="M5667" i="24"/>
  <c r="H5667" i="24"/>
  <c r="G5667" i="24"/>
  <c r="Y6784" i="24" l="1"/>
  <c r="Z6784" i="24"/>
  <c r="G5668" i="24"/>
  <c r="H5668" i="24"/>
  <c r="M5668" i="24" l="1"/>
  <c r="Z6785" i="24"/>
  <c r="Y6785" i="24"/>
  <c r="H5669" i="24"/>
  <c r="G5669" i="24"/>
  <c r="Z6786" i="24" l="1"/>
  <c r="Y6786" i="24"/>
  <c r="M5669" i="24"/>
  <c r="M5670" i="24"/>
  <c r="G5670" i="24"/>
  <c r="H5670" i="24"/>
  <c r="Z6787" i="24" l="1"/>
  <c r="Y6787" i="24"/>
  <c r="G5671" i="24"/>
  <c r="H5671" i="24"/>
  <c r="M5671" i="24" l="1"/>
  <c r="Y6788" i="24"/>
  <c r="Z6788" i="24"/>
  <c r="M5672" i="24"/>
  <c r="G5672" i="24"/>
  <c r="H5672" i="24"/>
  <c r="Z6789" i="24" l="1"/>
  <c r="Y6789" i="24"/>
  <c r="G5673" i="24"/>
  <c r="H5673" i="24"/>
  <c r="M5673" i="24" l="1"/>
  <c r="Z6790" i="24"/>
  <c r="Y6790" i="24"/>
  <c r="M5674" i="24"/>
  <c r="G5674" i="24"/>
  <c r="H5674" i="24"/>
  <c r="Z6791" i="24" l="1"/>
  <c r="Y6791" i="24"/>
  <c r="M5675" i="24"/>
  <c r="G5675" i="24"/>
  <c r="H5675" i="24"/>
  <c r="Y6792" i="24" l="1"/>
  <c r="Z6792" i="24"/>
  <c r="M5676" i="24"/>
  <c r="G5676" i="24"/>
  <c r="H5676" i="24"/>
  <c r="Z6793" i="24" l="1"/>
  <c r="Y6793" i="24"/>
  <c r="H5677" i="24"/>
  <c r="G5677" i="24"/>
  <c r="M5677" i="24" l="1"/>
  <c r="Z6794" i="24"/>
  <c r="Y6794" i="24"/>
  <c r="M5678" i="24"/>
  <c r="G5678" i="24"/>
  <c r="H5678" i="24"/>
  <c r="Y6795" i="24" l="1"/>
  <c r="Z6795" i="24"/>
  <c r="M5679" i="24"/>
  <c r="H5679" i="24"/>
  <c r="G5679" i="24"/>
  <c r="Y6796" i="24" l="1"/>
  <c r="Z6796" i="24"/>
  <c r="H5680" i="24"/>
  <c r="G5680" i="24"/>
  <c r="M5680" i="24" l="1"/>
  <c r="Z6797" i="24"/>
  <c r="Y6797" i="24"/>
  <c r="H5681" i="24"/>
  <c r="G5681" i="24"/>
  <c r="M5681" i="24" l="1"/>
  <c r="Z6798" i="24"/>
  <c r="Y6798" i="24"/>
  <c r="M5682" i="24"/>
  <c r="G5682" i="24"/>
  <c r="H5682" i="24"/>
  <c r="Z6799" i="24" l="1"/>
  <c r="Y6799" i="24"/>
  <c r="M5683" i="24"/>
  <c r="H5683" i="24"/>
  <c r="G5683" i="24"/>
  <c r="Y6800" i="24" l="1"/>
  <c r="Z6800" i="24"/>
  <c r="M5684" i="24"/>
  <c r="G5684" i="24"/>
  <c r="H5684" i="24"/>
  <c r="Z6801" i="24" l="1"/>
  <c r="Y6801" i="24"/>
  <c r="G5685" i="24"/>
  <c r="H5685" i="24"/>
  <c r="M5685" i="24" l="1"/>
  <c r="Z6802" i="24"/>
  <c r="Y6802" i="24"/>
  <c r="M5686" i="24"/>
  <c r="G5686" i="24"/>
  <c r="H5686" i="24"/>
  <c r="Y6803" i="24" l="1"/>
  <c r="Z6803" i="24"/>
  <c r="G5687" i="24"/>
  <c r="M5687" i="24"/>
  <c r="H5687" i="24"/>
  <c r="Z6804" i="24" l="1"/>
  <c r="Y6804" i="24"/>
  <c r="G5688" i="24"/>
  <c r="H5688" i="24"/>
  <c r="M5688" i="24" l="1"/>
  <c r="Y6805" i="24"/>
  <c r="Z6805" i="24"/>
  <c r="H5689" i="24"/>
  <c r="G5689" i="24"/>
  <c r="Y6806" i="24" l="1"/>
  <c r="Z6806" i="24"/>
  <c r="M5689" i="24"/>
  <c r="M5690" i="24"/>
  <c r="G5690" i="24"/>
  <c r="H5690" i="24"/>
  <c r="Y6807" i="24" l="1"/>
  <c r="Z6807" i="24"/>
  <c r="H5691" i="24"/>
  <c r="G5691" i="24"/>
  <c r="M5691" i="24" l="1"/>
  <c r="Y6808" i="24"/>
  <c r="Z6808" i="24"/>
  <c r="H5692" i="24"/>
  <c r="G5692" i="24"/>
  <c r="M5692" i="24" l="1"/>
  <c r="Y6809" i="24"/>
  <c r="Z6809" i="24"/>
  <c r="H5693" i="24"/>
  <c r="G5693" i="24"/>
  <c r="M5693" i="24" l="1"/>
  <c r="Z6810" i="24"/>
  <c r="Y6810" i="24"/>
  <c r="M5694" i="24"/>
  <c r="G5694" i="24"/>
  <c r="H5694" i="24"/>
  <c r="Z6811" i="24" l="1"/>
  <c r="Y6811" i="24"/>
  <c r="H5695" i="24"/>
  <c r="G5695" i="24"/>
  <c r="Y6812" i="24" l="1"/>
  <c r="Z6812" i="24"/>
  <c r="M5695" i="24"/>
  <c r="M5696" i="24"/>
  <c r="G5696" i="24"/>
  <c r="H5696" i="24"/>
  <c r="Y6813" i="24" l="1"/>
  <c r="Z6813" i="24"/>
  <c r="H5697" i="24"/>
  <c r="G5697" i="24"/>
  <c r="M5697" i="24" l="1"/>
  <c r="Z6814" i="24"/>
  <c r="Y6814" i="24"/>
  <c r="M5698" i="24"/>
  <c r="G5698" i="24"/>
  <c r="H5698" i="24"/>
  <c r="Z6815" i="24" l="1"/>
  <c r="Y6815" i="24"/>
  <c r="H5699" i="24"/>
  <c r="M5699" i="24"/>
  <c r="G5699" i="24"/>
  <c r="Y6816" i="24" l="1"/>
  <c r="Z6816" i="24"/>
  <c r="M5700" i="24"/>
  <c r="H5700" i="24"/>
  <c r="G5700" i="24"/>
  <c r="Z6817" i="24" l="1"/>
  <c r="Y6817" i="24"/>
  <c r="H5701" i="24"/>
  <c r="M5701" i="24"/>
  <c r="G5701" i="24"/>
  <c r="Z6818" i="24" l="1"/>
  <c r="Y6818" i="24"/>
  <c r="H5702" i="24"/>
  <c r="G5702" i="24"/>
  <c r="M5702" i="24" l="1"/>
  <c r="Z6819" i="24"/>
  <c r="Y6819" i="24"/>
  <c r="H5703" i="24"/>
  <c r="G5703" i="24"/>
  <c r="Y6820" i="24" l="1"/>
  <c r="Z6820" i="24"/>
  <c r="M5703" i="24"/>
  <c r="M5704" i="24"/>
  <c r="G5704" i="24"/>
  <c r="H5704" i="24"/>
  <c r="Z6821" i="24" l="1"/>
  <c r="Y6821" i="24"/>
  <c r="M5705" i="24"/>
  <c r="H5705" i="24"/>
  <c r="G5705" i="24"/>
  <c r="Y6822" i="24" l="1"/>
  <c r="Z6822" i="24"/>
  <c r="M5706" i="24"/>
  <c r="G5706" i="24"/>
  <c r="H5706" i="24"/>
  <c r="Z6823" i="24" l="1"/>
  <c r="Y6823" i="24"/>
  <c r="G5707" i="24"/>
  <c r="H5707" i="24"/>
  <c r="M5707" i="24" l="1"/>
  <c r="Z6824" i="24"/>
  <c r="Y6824" i="24"/>
  <c r="M5708" i="24"/>
  <c r="G5708" i="24"/>
  <c r="H5708" i="24"/>
  <c r="Y6825" i="24" l="1"/>
  <c r="Z6825" i="24"/>
  <c r="G5709" i="24"/>
  <c r="H5709" i="24"/>
  <c r="M5709" i="24" l="1"/>
  <c r="Z6826" i="24"/>
  <c r="Y6826" i="24"/>
  <c r="M5710" i="24"/>
  <c r="G5710" i="24"/>
  <c r="H5710" i="24"/>
  <c r="Z6827" i="24" l="1"/>
  <c r="Y6827" i="24"/>
  <c r="H5711" i="24"/>
  <c r="M5711" i="24"/>
  <c r="G5711" i="24"/>
  <c r="Y6828" i="24" l="1"/>
  <c r="Z6828" i="24"/>
  <c r="G5712" i="24"/>
  <c r="H5712" i="24"/>
  <c r="M5712" i="24" l="1"/>
  <c r="Z6829" i="24"/>
  <c r="Y6829" i="24"/>
  <c r="M5713" i="24"/>
  <c r="H5713" i="24"/>
  <c r="G5713" i="24"/>
  <c r="Z6830" i="24" l="1"/>
  <c r="Y6830" i="24"/>
  <c r="G5714" i="24"/>
  <c r="H5714" i="24"/>
  <c r="M5714" i="24" l="1"/>
  <c r="Y6831" i="24"/>
  <c r="Z6831" i="24"/>
  <c r="H5715" i="24"/>
  <c r="G5715" i="24"/>
  <c r="M5715" i="24" l="1"/>
  <c r="Y6832" i="24"/>
  <c r="Z6832" i="24"/>
  <c r="M5716" i="24"/>
  <c r="H5716" i="24"/>
  <c r="G5716" i="24"/>
  <c r="Z6833" i="24" l="1"/>
  <c r="Y6833" i="24"/>
  <c r="G5717" i="24"/>
  <c r="M5717" i="24"/>
  <c r="H5717" i="24"/>
  <c r="Z6834" i="24" l="1"/>
  <c r="Y6834" i="24"/>
  <c r="G5718" i="24"/>
  <c r="H5718" i="24"/>
  <c r="M5718" i="24" l="1"/>
  <c r="Z6835" i="24"/>
  <c r="Y6835" i="24"/>
  <c r="H5719" i="24"/>
  <c r="G5719" i="24"/>
  <c r="Z6836" i="24" l="1"/>
  <c r="Y6836" i="24"/>
  <c r="M5719" i="24"/>
  <c r="M5720" i="24"/>
  <c r="H5720" i="24"/>
  <c r="G5720" i="24"/>
  <c r="Z6837" i="24" l="1"/>
  <c r="Y6837" i="24"/>
  <c r="H5721" i="24"/>
  <c r="G5721" i="24"/>
  <c r="M5721" i="24" l="1"/>
  <c r="Y6838" i="24"/>
  <c r="Z6838" i="24"/>
  <c r="G5722" i="24"/>
  <c r="H5722" i="24"/>
  <c r="Z6839" i="24" l="1"/>
  <c r="Y6839" i="24"/>
  <c r="M5722" i="24"/>
  <c r="G5723" i="24"/>
  <c r="H5723" i="24"/>
  <c r="Y6840" i="24" l="1"/>
  <c r="Z6840" i="24"/>
  <c r="M5723" i="24"/>
  <c r="M5724" i="24"/>
  <c r="H5724" i="24"/>
  <c r="G5724" i="24"/>
  <c r="Y6841" i="24" l="1"/>
  <c r="Z6841" i="24"/>
  <c r="G5725" i="24"/>
  <c r="H5725" i="24"/>
  <c r="M5725" i="24" l="1"/>
  <c r="Y6842" i="24"/>
  <c r="Z6842" i="24"/>
  <c r="M5726" i="24"/>
  <c r="H5726" i="24"/>
  <c r="G5726" i="24"/>
  <c r="Z6843" i="24" l="1"/>
  <c r="Y6843" i="24"/>
  <c r="H5727" i="24"/>
  <c r="G5727" i="24"/>
  <c r="Y6844" i="24" l="1"/>
  <c r="Z6844" i="24"/>
  <c r="M5727" i="24"/>
  <c r="M5728" i="24"/>
  <c r="H5728" i="24"/>
  <c r="G5728" i="24"/>
  <c r="Z6845" i="24" l="1"/>
  <c r="Y6845" i="24"/>
  <c r="H5729" i="24"/>
  <c r="M5729" i="24"/>
  <c r="G5729" i="24"/>
  <c r="Y6846" i="24" l="1"/>
  <c r="Z6846" i="24"/>
  <c r="G5730" i="24"/>
  <c r="H5730" i="24"/>
  <c r="M5730" i="24" l="1"/>
  <c r="Y6847" i="24"/>
  <c r="Z6847" i="24"/>
  <c r="H5731" i="24"/>
  <c r="G5731" i="24"/>
  <c r="M5731" i="24" l="1"/>
  <c r="Y6848" i="24"/>
  <c r="Z6848" i="24"/>
  <c r="M5732" i="24"/>
  <c r="G5732" i="24"/>
  <c r="H5732" i="24"/>
  <c r="Z6849" i="24" l="1"/>
  <c r="Y6849" i="24"/>
  <c r="G5733" i="24"/>
  <c r="H5733" i="24"/>
  <c r="M5733" i="24" l="1"/>
  <c r="Z6850" i="24"/>
  <c r="Y6850" i="24"/>
  <c r="M5734" i="24"/>
  <c r="G5734" i="24"/>
  <c r="H5734" i="24"/>
  <c r="Z6851" i="24" l="1"/>
  <c r="Y6851" i="24"/>
  <c r="H5735" i="24"/>
  <c r="G5735" i="24"/>
  <c r="M5735" i="24" l="1"/>
  <c r="Y6852" i="24"/>
  <c r="Z6852" i="24"/>
  <c r="M5736" i="24"/>
  <c r="G5736" i="24"/>
  <c r="H5736" i="24"/>
  <c r="Z6853" i="24" l="1"/>
  <c r="Y6853" i="24"/>
  <c r="H5737" i="24"/>
  <c r="G5737" i="24"/>
  <c r="M5737" i="24" l="1"/>
  <c r="Z6854" i="24"/>
  <c r="Y6854" i="24"/>
  <c r="M5738" i="24"/>
  <c r="G5738" i="24"/>
  <c r="H5738" i="24"/>
  <c r="Y6855" i="24" l="1"/>
  <c r="Z6855" i="24"/>
  <c r="G5739" i="24"/>
  <c r="H5739" i="24"/>
  <c r="M5739" i="24" l="1"/>
  <c r="Z6856" i="24"/>
  <c r="Y6856" i="24"/>
  <c r="M5740" i="24"/>
  <c r="G5740" i="24"/>
  <c r="H5740" i="24"/>
  <c r="Y6857" i="24" l="1"/>
  <c r="Z6857" i="24"/>
  <c r="G5741" i="24"/>
  <c r="H5741" i="24"/>
  <c r="M5741" i="24" l="1"/>
  <c r="Z6858" i="24"/>
  <c r="Y6858" i="24"/>
  <c r="M5742" i="24"/>
  <c r="G5742" i="24"/>
  <c r="H5742" i="24"/>
  <c r="Y6859" i="24" l="1"/>
  <c r="Z6859" i="24"/>
  <c r="G5743" i="24"/>
  <c r="H5743" i="24"/>
  <c r="Z6860" i="24" l="1"/>
  <c r="Y6860" i="24"/>
  <c r="M5743" i="24"/>
  <c r="M5744" i="24"/>
  <c r="G5744" i="24"/>
  <c r="H5744" i="24"/>
  <c r="Z6861" i="24" l="1"/>
  <c r="Y6861" i="24"/>
  <c r="H5745" i="24"/>
  <c r="G5745" i="24"/>
  <c r="M5745" i="24" l="1"/>
  <c r="Y6862" i="24"/>
  <c r="Z6862" i="24"/>
  <c r="M5746" i="24"/>
  <c r="G5746" i="24"/>
  <c r="H5746" i="24"/>
  <c r="Z6863" i="24" l="1"/>
  <c r="Y6863" i="24"/>
  <c r="M5747" i="24"/>
  <c r="H5747" i="24"/>
  <c r="G5747" i="24"/>
  <c r="Y6864" i="24" l="1"/>
  <c r="Z6864" i="24"/>
  <c r="G5748" i="24"/>
  <c r="H5748" i="24"/>
  <c r="M5748" i="24" l="1"/>
  <c r="Y6865" i="24"/>
  <c r="Z6865" i="24"/>
  <c r="H5749" i="24"/>
  <c r="G5749" i="24"/>
  <c r="M5749" i="24" l="1"/>
  <c r="Z6866" i="24"/>
  <c r="Y6866" i="24"/>
  <c r="M5750" i="24"/>
  <c r="G5750" i="24"/>
  <c r="H5750" i="24"/>
  <c r="Z6867" i="24" l="1"/>
  <c r="Y6867" i="24"/>
  <c r="H5751" i="24"/>
  <c r="G5751" i="24"/>
  <c r="Y6868" i="24" l="1"/>
  <c r="Z6868" i="24"/>
  <c r="M5751" i="24"/>
  <c r="M5752" i="24"/>
  <c r="G5752" i="24"/>
  <c r="H5752" i="24"/>
  <c r="Z6869" i="24" l="1"/>
  <c r="Y6869" i="24"/>
  <c r="H5753" i="24"/>
  <c r="G5753" i="24"/>
  <c r="M5753" i="24" l="1"/>
  <c r="Z6870" i="24"/>
  <c r="Y6870" i="24"/>
  <c r="H5754" i="24"/>
  <c r="M5754" i="24"/>
  <c r="G5754" i="24"/>
  <c r="Z6871" i="24" l="1"/>
  <c r="Y6871" i="24"/>
  <c r="M5755" i="24"/>
  <c r="H5755" i="24"/>
  <c r="G5755" i="24"/>
  <c r="Z6872" i="24" l="1"/>
  <c r="Y6872" i="24"/>
  <c r="G5756" i="24"/>
  <c r="H5756" i="24"/>
  <c r="M5756" i="24" l="1"/>
  <c r="Z6873" i="24"/>
  <c r="Y6873" i="24"/>
  <c r="H5757" i="24"/>
  <c r="G5757" i="24"/>
  <c r="Y6874" i="24" l="1"/>
  <c r="Z6874" i="24"/>
  <c r="M5757" i="24"/>
  <c r="M5758" i="24"/>
  <c r="H5758" i="24"/>
  <c r="G5758" i="24"/>
  <c r="Z6875" i="24" l="1"/>
  <c r="Y6875" i="24"/>
  <c r="H5759" i="24"/>
  <c r="G5759" i="24"/>
  <c r="M5759" i="24" l="1"/>
  <c r="Z6876" i="24"/>
  <c r="Y6876" i="24"/>
  <c r="M5760" i="24"/>
  <c r="G5760" i="24"/>
  <c r="H5760" i="24"/>
  <c r="Y6877" i="24" l="1"/>
  <c r="Z6877" i="24"/>
  <c r="G5761" i="24"/>
  <c r="H5761" i="24"/>
  <c r="Y6878" i="24" l="1"/>
  <c r="Z6878" i="24"/>
  <c r="M5761" i="24"/>
  <c r="M5762" i="24"/>
  <c r="H5762" i="24"/>
  <c r="G5762" i="24"/>
  <c r="Z6879" i="24" l="1"/>
  <c r="Y6879" i="24"/>
  <c r="M5763" i="24"/>
  <c r="H5763" i="24"/>
  <c r="G5763" i="24"/>
  <c r="Y6880" i="24" l="1"/>
  <c r="Z6880" i="24"/>
  <c r="G5764" i="24"/>
  <c r="H5764" i="24"/>
  <c r="M5764" i="24" l="1"/>
  <c r="Z6881" i="24"/>
  <c r="Y6881" i="24"/>
  <c r="G5765" i="24"/>
  <c r="H5765" i="24"/>
  <c r="M5765" i="24" l="1"/>
  <c r="Y6882" i="24"/>
  <c r="Z6882" i="24"/>
  <c r="M5766" i="24"/>
  <c r="G5766" i="24"/>
  <c r="H5766" i="24"/>
  <c r="Z6883" i="24" l="1"/>
  <c r="Y6883" i="24"/>
  <c r="G5767" i="24"/>
  <c r="H5767" i="24"/>
  <c r="Y6884" i="24" l="1"/>
  <c r="Z6884" i="24"/>
  <c r="M5767" i="24"/>
  <c r="M5768" i="24"/>
  <c r="H5768" i="24"/>
  <c r="G5768" i="24"/>
  <c r="Z6885" i="24" l="1"/>
  <c r="Y6885" i="24"/>
  <c r="G5769" i="24"/>
  <c r="H5769" i="24"/>
  <c r="M5769" i="24" l="1"/>
  <c r="Z6886" i="24"/>
  <c r="Y6886" i="24"/>
  <c r="M5770" i="24"/>
  <c r="G5770" i="24"/>
  <c r="H5770" i="24"/>
  <c r="Y6887" i="24" l="1"/>
  <c r="Z6887" i="24"/>
  <c r="H5771" i="24"/>
  <c r="G5771" i="24"/>
  <c r="M5771" i="24" l="1"/>
  <c r="Y6888" i="24"/>
  <c r="Z6888" i="24"/>
  <c r="M5772" i="24"/>
  <c r="H5772" i="24"/>
  <c r="G5772" i="24"/>
  <c r="Y6889" i="24" l="1"/>
  <c r="Z6889" i="24"/>
  <c r="H5773" i="24"/>
  <c r="G5773" i="24"/>
  <c r="M5773" i="24" l="1"/>
  <c r="Y6890" i="24"/>
  <c r="Z6890" i="24"/>
  <c r="M5774" i="24"/>
  <c r="G5774" i="24"/>
  <c r="H5774" i="24"/>
  <c r="Z6891" i="24" l="1"/>
  <c r="Y6891" i="24"/>
  <c r="H5775" i="24"/>
  <c r="G5775" i="24"/>
  <c r="M5775" i="24" l="1"/>
  <c r="Z6892" i="24"/>
  <c r="Y6892" i="24"/>
  <c r="M5776" i="24"/>
  <c r="G5776" i="24"/>
  <c r="H5776" i="24"/>
  <c r="Y6893" i="24" l="1"/>
  <c r="Z6893" i="24"/>
  <c r="M5777" i="24"/>
  <c r="H5777" i="24"/>
  <c r="G5777" i="24"/>
  <c r="Z6894" i="24" l="1"/>
  <c r="Y6894" i="24"/>
  <c r="G5778" i="24"/>
  <c r="H5778" i="24"/>
  <c r="M5778" i="24" l="1"/>
  <c r="Z6895" i="24"/>
  <c r="Y6895" i="24"/>
  <c r="G5779" i="24"/>
  <c r="H5779" i="24"/>
  <c r="M5779" i="24" l="1"/>
  <c r="Y6896" i="24"/>
  <c r="Z6896" i="24"/>
  <c r="H5780" i="24"/>
  <c r="G5780" i="24"/>
  <c r="Z6897" i="24" l="1"/>
  <c r="Y6897" i="24"/>
  <c r="M5780" i="24"/>
  <c r="H5781" i="24"/>
  <c r="G5781" i="24"/>
  <c r="M5781" i="24" l="1"/>
  <c r="Y6898" i="24"/>
  <c r="Z6898" i="24"/>
  <c r="H5782" i="24"/>
  <c r="G5782" i="24"/>
  <c r="M5782" i="24" l="1"/>
  <c r="Z6899" i="24"/>
  <c r="Y6899" i="24"/>
  <c r="H5783" i="24"/>
  <c r="G5783" i="24"/>
  <c r="Y6900" i="24" l="1"/>
  <c r="Z6900" i="24"/>
  <c r="M5783" i="24"/>
  <c r="M5784" i="24"/>
  <c r="G5784" i="24"/>
  <c r="H5784" i="24"/>
  <c r="Z6901" i="24" l="1"/>
  <c r="Y6901" i="24"/>
  <c r="H5785" i="24"/>
  <c r="G5785" i="24"/>
  <c r="Z6902" i="24" l="1"/>
  <c r="Y6902" i="24"/>
  <c r="M5785" i="24"/>
  <c r="H5786" i="24"/>
  <c r="G5786" i="24"/>
  <c r="M5786" i="24" l="1"/>
  <c r="Z6903" i="24"/>
  <c r="Y6903" i="24"/>
  <c r="G5787" i="24"/>
  <c r="H5787" i="24"/>
  <c r="Y6904" i="24" l="1"/>
  <c r="Z6904" i="24"/>
  <c r="M5787" i="24"/>
  <c r="M5788" i="24"/>
  <c r="G5788" i="24"/>
  <c r="H5788" i="24"/>
  <c r="Z6905" i="24" l="1"/>
  <c r="Y6905" i="24"/>
  <c r="H5789" i="24"/>
  <c r="G5789" i="24"/>
  <c r="Z6906" i="24" l="1"/>
  <c r="Y6906" i="24"/>
  <c r="M5789" i="24"/>
  <c r="H5790" i="24"/>
  <c r="G5790" i="24"/>
  <c r="M5790" i="24" l="1"/>
  <c r="Y6907" i="24"/>
  <c r="Z6907" i="24"/>
  <c r="G5791" i="24"/>
  <c r="H5791" i="24"/>
  <c r="M5791" i="24" l="1"/>
  <c r="Z6908" i="24"/>
  <c r="Y6908" i="24"/>
  <c r="M5792" i="24"/>
  <c r="G5792" i="24"/>
  <c r="H5792" i="24"/>
  <c r="Z6909" i="24" l="1"/>
  <c r="Y6909" i="24"/>
  <c r="H5793" i="24"/>
  <c r="G5793" i="24"/>
  <c r="M5793" i="24" l="1"/>
  <c r="Z6910" i="24"/>
  <c r="Y6910" i="24"/>
  <c r="M5794" i="24"/>
  <c r="G5794" i="24"/>
  <c r="H5794" i="24"/>
  <c r="Y6911" i="24" l="1"/>
  <c r="Z6911" i="24"/>
  <c r="G5795" i="24"/>
  <c r="M5795" i="24"/>
  <c r="H5795" i="24"/>
  <c r="Y6912" i="24" l="1"/>
  <c r="Z6912" i="24"/>
  <c r="G5796" i="24"/>
  <c r="H5796" i="24"/>
  <c r="M5796" i="24" l="1"/>
  <c r="Z6913" i="24"/>
  <c r="Y6913" i="24"/>
  <c r="H5797" i="24"/>
  <c r="G5797" i="24"/>
  <c r="M5797" i="24" l="1"/>
  <c r="Y6914" i="24"/>
  <c r="Z6914" i="24"/>
  <c r="M5798" i="24"/>
  <c r="G5798" i="24"/>
  <c r="H5798" i="24"/>
  <c r="Z6915" i="24" l="1"/>
  <c r="Y6915" i="24"/>
  <c r="H5799" i="24"/>
  <c r="G5799" i="24"/>
  <c r="M5799" i="24" l="1"/>
  <c r="Z6916" i="24"/>
  <c r="Y6916" i="24"/>
  <c r="M5800" i="24"/>
  <c r="H5800" i="24"/>
  <c r="G5800" i="24"/>
  <c r="Z6917" i="24" l="1"/>
  <c r="Y6917" i="24"/>
  <c r="H5801" i="24"/>
  <c r="M5801" i="24"/>
  <c r="G5801" i="24"/>
  <c r="Z6918" i="24" l="1"/>
  <c r="Y6918" i="24"/>
  <c r="G5802" i="24"/>
  <c r="H5802" i="24"/>
  <c r="M5802" i="24" l="1"/>
  <c r="Y6919" i="24"/>
  <c r="Z6919" i="24"/>
  <c r="H5803" i="24"/>
  <c r="M5803" i="24"/>
  <c r="G5803" i="24"/>
  <c r="Z6920" i="24" l="1"/>
  <c r="Y6920" i="24"/>
  <c r="G5804" i="24"/>
  <c r="H5804" i="24"/>
  <c r="M5804" i="24" l="1"/>
  <c r="Y6921" i="24"/>
  <c r="Z6921" i="24"/>
  <c r="H5805" i="24"/>
  <c r="G5805" i="24"/>
  <c r="Z6922" i="24" l="1"/>
  <c r="Y6922" i="24"/>
  <c r="M5805" i="24"/>
  <c r="M5806" i="24"/>
  <c r="G5806" i="24"/>
  <c r="H5806" i="24"/>
  <c r="Z6923" i="24" l="1"/>
  <c r="Y6923" i="24"/>
  <c r="G5807" i="24"/>
  <c r="H5807" i="24"/>
  <c r="M5807" i="24" l="1"/>
  <c r="Z6924" i="24"/>
  <c r="Y6924" i="24"/>
  <c r="G5808" i="24"/>
  <c r="H5808" i="24"/>
  <c r="M5808" i="24" l="1"/>
  <c r="Y6925" i="24"/>
  <c r="Z6925" i="24"/>
  <c r="H5809" i="24"/>
  <c r="G5809" i="24"/>
  <c r="M5809" i="24" l="1"/>
  <c r="Z6926" i="24"/>
  <c r="Y6926" i="24"/>
  <c r="M5810" i="24"/>
  <c r="G5810" i="24"/>
  <c r="H5810" i="24"/>
  <c r="Y6927" i="24" l="1"/>
  <c r="Z6927" i="24"/>
  <c r="H5811" i="24"/>
  <c r="G5811" i="24"/>
  <c r="Y6928" i="24" l="1"/>
  <c r="Z6928" i="24"/>
  <c r="M5811" i="24"/>
  <c r="M5812" i="24"/>
  <c r="H5812" i="24"/>
  <c r="G5812" i="24"/>
  <c r="Y6929" i="24" l="1"/>
  <c r="Z6929" i="24"/>
  <c r="H5813" i="24"/>
  <c r="G5813" i="24"/>
  <c r="Z6930" i="24" l="1"/>
  <c r="Y6930" i="24"/>
  <c r="M5813" i="24"/>
  <c r="M5814" i="24"/>
  <c r="G5814" i="24"/>
  <c r="H5814" i="24"/>
  <c r="Y6931" i="24" l="1"/>
  <c r="Z6931" i="24"/>
  <c r="H5815" i="24"/>
  <c r="G5815" i="24"/>
  <c r="M5815" i="24" l="1"/>
  <c r="Z6932" i="24"/>
  <c r="Y6932" i="24"/>
  <c r="M5816" i="24"/>
  <c r="H5816" i="24"/>
  <c r="G5816" i="24"/>
  <c r="Z6933" i="24" l="1"/>
  <c r="Y6933" i="24"/>
  <c r="M5817" i="24"/>
  <c r="H5817" i="24"/>
  <c r="G5817" i="24"/>
  <c r="Y6934" i="24" l="1"/>
  <c r="Z6934" i="24"/>
  <c r="M5818" i="24"/>
  <c r="G5818" i="24"/>
  <c r="H5818" i="24"/>
  <c r="Z6935" i="24" l="1"/>
  <c r="Y6935" i="24"/>
  <c r="G5819" i="24"/>
  <c r="H5819" i="24"/>
  <c r="M5819" i="24" l="1"/>
  <c r="Z6936" i="24"/>
  <c r="Y6936" i="24"/>
  <c r="M5820" i="24"/>
  <c r="G5820" i="24"/>
  <c r="H5820" i="24"/>
  <c r="Z6937" i="24" l="1"/>
  <c r="Y6937" i="24"/>
  <c r="M5821" i="24"/>
  <c r="G5821" i="24"/>
  <c r="H5821" i="24"/>
  <c r="Z6938" i="24" l="1"/>
  <c r="Y6938" i="24"/>
  <c r="H5822" i="24"/>
  <c r="G5822" i="24"/>
  <c r="M5822" i="24" l="1"/>
  <c r="Y6939" i="24"/>
  <c r="Z6939" i="24"/>
  <c r="M5823" i="24"/>
  <c r="G5823" i="24"/>
  <c r="H5823" i="24"/>
  <c r="Z6940" i="24" l="1"/>
  <c r="Y6940" i="24"/>
  <c r="G5824" i="24"/>
  <c r="H5824" i="24"/>
  <c r="M5824" i="24" l="1"/>
  <c r="Y6941" i="24"/>
  <c r="Z6941" i="24"/>
  <c r="H5825" i="24"/>
  <c r="G5825" i="24"/>
  <c r="Y6942" i="24" l="1"/>
  <c r="Z6942" i="24"/>
  <c r="M5825" i="24"/>
  <c r="M5826" i="24"/>
  <c r="H5826" i="24"/>
  <c r="G5826" i="24"/>
  <c r="Y6943" i="24" l="1"/>
  <c r="Z6943" i="24"/>
  <c r="H5827" i="24"/>
  <c r="G5827" i="24"/>
  <c r="Z6944" i="24" l="1"/>
  <c r="Y6944" i="24"/>
  <c r="M5827" i="24"/>
  <c r="M5828" i="24"/>
  <c r="G5828" i="24"/>
  <c r="H5828" i="24"/>
  <c r="Z6945" i="24" l="1"/>
  <c r="Y6945" i="24"/>
  <c r="H5829" i="24"/>
  <c r="G5829" i="24"/>
  <c r="M5829" i="24" l="1"/>
  <c r="Y6946" i="24"/>
  <c r="Z6946" i="24"/>
  <c r="M5830" i="24"/>
  <c r="G5830" i="24"/>
  <c r="H5830" i="24"/>
  <c r="Z6947" i="24" l="1"/>
  <c r="Y6947" i="24"/>
  <c r="H5831" i="24"/>
  <c r="M5831" i="24"/>
  <c r="G5831" i="24"/>
  <c r="Y6948" i="24" l="1"/>
  <c r="Z6948" i="24"/>
  <c r="H5832" i="24"/>
  <c r="G5832" i="24"/>
  <c r="M5832" i="24" l="1"/>
  <c r="Z6949" i="24"/>
  <c r="Y6949" i="24"/>
  <c r="G5833" i="24"/>
  <c r="H5833" i="24"/>
  <c r="M5833" i="24" l="1"/>
  <c r="Z6950" i="24"/>
  <c r="Y6950" i="24"/>
  <c r="M5834" i="24"/>
  <c r="H5834" i="24"/>
  <c r="G5834" i="24"/>
  <c r="Z6951" i="24" l="1"/>
  <c r="Y6951" i="24"/>
  <c r="G5835" i="24"/>
  <c r="H5835" i="24"/>
  <c r="M5835" i="24" l="1"/>
  <c r="Z6952" i="24"/>
  <c r="Y6952" i="24"/>
  <c r="M5836" i="24"/>
  <c r="G5836" i="24"/>
  <c r="H5836" i="24"/>
  <c r="Z6953" i="24" l="1"/>
  <c r="Y6953" i="24"/>
  <c r="H5837" i="24"/>
  <c r="G5837" i="24"/>
  <c r="M5837" i="24" l="1"/>
  <c r="Y6954" i="24"/>
  <c r="Z6954" i="24"/>
  <c r="H5838" i="24"/>
  <c r="G5838" i="24"/>
  <c r="M5838" i="24" l="1"/>
  <c r="Z6955" i="24"/>
  <c r="Y6955" i="24"/>
  <c r="M5839" i="24"/>
  <c r="G5839" i="24"/>
  <c r="H5839" i="24"/>
  <c r="Y6956" i="24" l="1"/>
  <c r="Z6956" i="24"/>
  <c r="H5840" i="24"/>
  <c r="G5840" i="24"/>
  <c r="M5840" i="24" l="1"/>
  <c r="Y6957" i="24"/>
  <c r="Z6957" i="24"/>
  <c r="M5841" i="24"/>
  <c r="H5841" i="24"/>
  <c r="G5841" i="24"/>
  <c r="Z6958" i="24" l="1"/>
  <c r="Y6958" i="24"/>
  <c r="G5842" i="24"/>
  <c r="H5842" i="24"/>
  <c r="Z6959" i="24" l="1"/>
  <c r="Y6959" i="24"/>
  <c r="M5842" i="24"/>
  <c r="H5843" i="24"/>
  <c r="G5843" i="24"/>
  <c r="M5843" i="24"/>
  <c r="Y6960" i="24" l="1"/>
  <c r="Z6960" i="24"/>
  <c r="G5844" i="24"/>
  <c r="H5844" i="24"/>
  <c r="M5844" i="24" l="1"/>
  <c r="Y6961" i="24"/>
  <c r="Z6961" i="24"/>
  <c r="G5845" i="24"/>
  <c r="H5845" i="24"/>
  <c r="M5845" i="24" l="1"/>
  <c r="Z6962" i="24"/>
  <c r="Y6962" i="24"/>
  <c r="M5846" i="24"/>
  <c r="H5846" i="24"/>
  <c r="G5846" i="24"/>
  <c r="Y6963" i="24" l="1"/>
  <c r="Z6963" i="24"/>
  <c r="H5847" i="24"/>
  <c r="G5847" i="24"/>
  <c r="M5847" i="24" l="1"/>
  <c r="Z6964" i="24"/>
  <c r="Y6964" i="24"/>
  <c r="M5848" i="24"/>
  <c r="G5848" i="24"/>
  <c r="H5848" i="24"/>
  <c r="Z6965" i="24" l="1"/>
  <c r="Y6965" i="24"/>
  <c r="H5849" i="24"/>
  <c r="G5849" i="24"/>
  <c r="M5849" i="24" l="1"/>
  <c r="Y6966" i="24"/>
  <c r="Z6966" i="24"/>
  <c r="M5850" i="24"/>
  <c r="G5850" i="24"/>
  <c r="H5850" i="24"/>
  <c r="Y6967" i="24" l="1"/>
  <c r="Z6967" i="24"/>
  <c r="H5851" i="24"/>
  <c r="G5851" i="24"/>
  <c r="M5851" i="24" l="1"/>
  <c r="Z6968" i="24"/>
  <c r="Y6968" i="24"/>
  <c r="M5852" i="24"/>
  <c r="H5852" i="24"/>
  <c r="G5852" i="24"/>
  <c r="Z6969" i="24" l="1"/>
  <c r="Y6969" i="24"/>
  <c r="G5853" i="24"/>
  <c r="H5853" i="24"/>
  <c r="M5853" i="24" l="1"/>
  <c r="Z6970" i="24"/>
  <c r="Y6970" i="24"/>
  <c r="G5854" i="24"/>
  <c r="H5854" i="24"/>
  <c r="M5854" i="24" l="1"/>
  <c r="Y6971" i="24"/>
  <c r="Z6971" i="24"/>
  <c r="H5855" i="24"/>
  <c r="M5855" i="24"/>
  <c r="G5855" i="24"/>
  <c r="Y6972" i="24" l="1"/>
  <c r="Z6972" i="24"/>
  <c r="G5856" i="24"/>
  <c r="H5856" i="24"/>
  <c r="M5856" i="24" l="1"/>
  <c r="Z6973" i="24"/>
  <c r="Y6973" i="24"/>
  <c r="H5857" i="24"/>
  <c r="G5857" i="24"/>
  <c r="M5857" i="24" l="1"/>
  <c r="Y6974" i="24"/>
  <c r="Z6974" i="24"/>
  <c r="M5858" i="24"/>
  <c r="H5858" i="24"/>
  <c r="G5858" i="24"/>
  <c r="Z6975" i="24" l="1"/>
  <c r="Y6975" i="24"/>
  <c r="G5859" i="24"/>
  <c r="M5859" i="24"/>
  <c r="H5859" i="24"/>
  <c r="Z6976" i="24" l="1"/>
  <c r="Y6976" i="24"/>
  <c r="G5860" i="24"/>
  <c r="H5860" i="24"/>
  <c r="M5860" i="24" l="1"/>
  <c r="Y6977" i="24"/>
  <c r="Z6977" i="24"/>
  <c r="H5861" i="24"/>
  <c r="G5861" i="24"/>
  <c r="M5861" i="24" l="1"/>
  <c r="Y6978" i="24"/>
  <c r="Z6978" i="24"/>
  <c r="M5862" i="24"/>
  <c r="G5862" i="24"/>
  <c r="H5862" i="24"/>
  <c r="Y6979" i="24" l="1"/>
  <c r="Z6979" i="24"/>
  <c r="H5863" i="24"/>
  <c r="G5863" i="24"/>
  <c r="M5863" i="24" l="1"/>
  <c r="Y6980" i="24"/>
  <c r="Z6980" i="24"/>
  <c r="M5864" i="24"/>
  <c r="H5864" i="24"/>
  <c r="G5864" i="24"/>
  <c r="Z6981" i="24" l="1"/>
  <c r="Y6981" i="24"/>
  <c r="H5865" i="24"/>
  <c r="G5865" i="24"/>
  <c r="M5865" i="24" l="1"/>
  <c r="Z6982" i="24"/>
  <c r="Y6982" i="24"/>
  <c r="M5866" i="24"/>
  <c r="H5866" i="24"/>
  <c r="G5866" i="24"/>
  <c r="Y6983" i="24" l="1"/>
  <c r="Z6983" i="24"/>
  <c r="H5867" i="24"/>
  <c r="G5867" i="24"/>
  <c r="Z6984" i="24" l="1"/>
  <c r="Y6984" i="24"/>
  <c r="M5867" i="24"/>
  <c r="M5868" i="24"/>
  <c r="G5868" i="24"/>
  <c r="H5868" i="24"/>
  <c r="Z6985" i="24" l="1"/>
  <c r="Y6985" i="24"/>
  <c r="H5869" i="24"/>
  <c r="G5869" i="24"/>
  <c r="M5869" i="24" l="1"/>
  <c r="Z6986" i="24"/>
  <c r="Y6986" i="24"/>
  <c r="M5870" i="24"/>
  <c r="G5870" i="24"/>
  <c r="H5870" i="24"/>
  <c r="Z6987" i="24" l="1"/>
  <c r="Y6987" i="24"/>
  <c r="H5871" i="24"/>
  <c r="G5871" i="24"/>
  <c r="M5871" i="24" l="1"/>
  <c r="Y6988" i="24"/>
  <c r="Z6988" i="24"/>
  <c r="M5872" i="24"/>
  <c r="G5872" i="24"/>
  <c r="H5872" i="24"/>
  <c r="Z6989" i="24" l="1"/>
  <c r="Y6989" i="24"/>
  <c r="H5873" i="24"/>
  <c r="G5873" i="24"/>
  <c r="Y6990" i="24" l="1"/>
  <c r="Z6990" i="24"/>
  <c r="M5873" i="24"/>
  <c r="M5874" i="24"/>
  <c r="G5874" i="24"/>
  <c r="H5874" i="24"/>
  <c r="Z6991" i="24" l="1"/>
  <c r="Y6991" i="24"/>
  <c r="H5875" i="24"/>
  <c r="G5875" i="24"/>
  <c r="M5875" i="24" l="1"/>
  <c r="Y6992" i="24"/>
  <c r="Z6992" i="24"/>
  <c r="M5876" i="24"/>
  <c r="H5876" i="24"/>
  <c r="G5876" i="24"/>
  <c r="Y6993" i="24" l="1"/>
  <c r="Z6993" i="24"/>
  <c r="G5877" i="24"/>
  <c r="H5877" i="24"/>
  <c r="M5877" i="24" l="1"/>
  <c r="Z6994" i="24"/>
  <c r="Y6994" i="24"/>
  <c r="M5878" i="24"/>
  <c r="G5878" i="24"/>
  <c r="H5878" i="24"/>
  <c r="Y6995" i="24" l="1"/>
  <c r="Z6995" i="24"/>
  <c r="H5879" i="24"/>
  <c r="M5879" i="24"/>
  <c r="G5879" i="24"/>
  <c r="Y6996" i="24" l="1"/>
  <c r="Z6996" i="24"/>
  <c r="G5880" i="24"/>
  <c r="H5880" i="24"/>
  <c r="M5880" i="24" l="1"/>
  <c r="Z6997" i="24"/>
  <c r="Y6997" i="24"/>
  <c r="H5881" i="24"/>
  <c r="G5881" i="24"/>
  <c r="M5881" i="24" l="1"/>
  <c r="Y6998" i="24"/>
  <c r="Z6998" i="24"/>
  <c r="M5882" i="24"/>
  <c r="H5882" i="24"/>
  <c r="G5882" i="24"/>
  <c r="Y6999" i="24" l="1"/>
  <c r="Z6999" i="24"/>
  <c r="H5883" i="24"/>
  <c r="M5883" i="24"/>
  <c r="G5883" i="24"/>
  <c r="Z7000" i="24" l="1"/>
  <c r="Y7000" i="24"/>
  <c r="G5884" i="24"/>
  <c r="H5884" i="24"/>
  <c r="Z7001" i="24" l="1"/>
  <c r="Y7001" i="24"/>
  <c r="M5884" i="24"/>
  <c r="M5885" i="24"/>
  <c r="H5885" i="24"/>
  <c r="G5885" i="24"/>
  <c r="Z7002" i="24" l="1"/>
  <c r="Y7002" i="24"/>
  <c r="G5886" i="24"/>
  <c r="H5886" i="24"/>
  <c r="M5886" i="24" l="1"/>
  <c r="Z7003" i="24"/>
  <c r="Y7003" i="24"/>
  <c r="G5887" i="24"/>
  <c r="H5887" i="24"/>
  <c r="M5887" i="24" l="1"/>
  <c r="Z7004" i="24"/>
  <c r="Y7004" i="24"/>
  <c r="M5888" i="24"/>
  <c r="G5888" i="24"/>
  <c r="H5888" i="24"/>
  <c r="Y7005" i="24" l="1"/>
  <c r="Z7005" i="24"/>
  <c r="H5889" i="24"/>
  <c r="G5889" i="24"/>
  <c r="M5889" i="24" l="1"/>
  <c r="Z7006" i="24"/>
  <c r="Y7006" i="24"/>
  <c r="M5890" i="24"/>
  <c r="H5890" i="24"/>
  <c r="G5890" i="24"/>
  <c r="Y7007" i="24" l="1"/>
  <c r="Z7007" i="24"/>
  <c r="H5891" i="24"/>
  <c r="G5891" i="24"/>
  <c r="M5891" i="24" l="1"/>
  <c r="Y7008" i="24"/>
  <c r="Z7008" i="24"/>
  <c r="M5892" i="24"/>
  <c r="G5892" i="24"/>
  <c r="H5892" i="24"/>
  <c r="Z7009" i="24" l="1"/>
  <c r="Y7009" i="24"/>
  <c r="H5893" i="24"/>
  <c r="M5893" i="24"/>
  <c r="G5893" i="24"/>
  <c r="Z7010" i="24" l="1"/>
  <c r="Y7010" i="24"/>
  <c r="H5894" i="24"/>
  <c r="G5894" i="24"/>
  <c r="M5894" i="24" l="1"/>
  <c r="Z7011" i="24"/>
  <c r="Y7011" i="24"/>
  <c r="H5895" i="24"/>
  <c r="G5895" i="24"/>
  <c r="M5895" i="24" l="1"/>
  <c r="Y7012" i="24"/>
  <c r="Z7012" i="24"/>
  <c r="M5896" i="24"/>
  <c r="G5896" i="24"/>
  <c r="H5896" i="24"/>
  <c r="Z7013" i="24" l="1"/>
  <c r="Y7013" i="24"/>
  <c r="H5897" i="24"/>
  <c r="G5897" i="24"/>
  <c r="Z7014" i="24" l="1"/>
  <c r="Y7014" i="24"/>
  <c r="M5897" i="24"/>
  <c r="G5898" i="24"/>
  <c r="H5898" i="24"/>
  <c r="M5898" i="24" l="1"/>
  <c r="Z7015" i="24"/>
  <c r="Y7015" i="24"/>
  <c r="H5899" i="24"/>
  <c r="G5899" i="24"/>
  <c r="M5899" i="24" l="1"/>
  <c r="Y7016" i="24"/>
  <c r="Z7016" i="24"/>
  <c r="M5900" i="24"/>
  <c r="H5900" i="24"/>
  <c r="G5900" i="24"/>
  <c r="Z7017" i="24" l="1"/>
  <c r="Y7017" i="24"/>
  <c r="H5901" i="24"/>
  <c r="G5901" i="24"/>
  <c r="M5901" i="24" l="1"/>
  <c r="Y7018" i="24"/>
  <c r="Z7018" i="24"/>
  <c r="M5902" i="24"/>
  <c r="G5902" i="24"/>
  <c r="H5902" i="24"/>
  <c r="Y7019" i="24" l="1"/>
  <c r="Z7019" i="24"/>
  <c r="H5903" i="24"/>
  <c r="G5903" i="24"/>
  <c r="Z7020" i="24" l="1"/>
  <c r="Y7020" i="24"/>
  <c r="M5903" i="24"/>
  <c r="M5904" i="24"/>
  <c r="G5904" i="24"/>
  <c r="H5904" i="24"/>
  <c r="Y7021" i="24" l="1"/>
  <c r="Z7021" i="24"/>
  <c r="G5905" i="24"/>
  <c r="M5905" i="24"/>
  <c r="H5905" i="24"/>
  <c r="Y7022" i="24" l="1"/>
  <c r="Z7022" i="24"/>
  <c r="H5906" i="24"/>
  <c r="G5906" i="24"/>
  <c r="M5906" i="24" l="1"/>
  <c r="Z7023" i="24"/>
  <c r="Y7023" i="24"/>
  <c r="H5907" i="24"/>
  <c r="M5907" i="24"/>
  <c r="G5907" i="24"/>
  <c r="Y7024" i="24" l="1"/>
  <c r="Z7024" i="24"/>
  <c r="H5908" i="24"/>
  <c r="G5908" i="24"/>
  <c r="M5908" i="24" l="1"/>
  <c r="Z7025" i="24"/>
  <c r="Y7025" i="24"/>
  <c r="H5909" i="24"/>
  <c r="G5909" i="24"/>
  <c r="Y7026" i="24" l="1"/>
  <c r="Z7026" i="24"/>
  <c r="M5909" i="24"/>
  <c r="M5910" i="24"/>
  <c r="G5910" i="24"/>
  <c r="H5910" i="24"/>
  <c r="Z7027" i="24" l="1"/>
  <c r="Y7027" i="24"/>
  <c r="G5911" i="24"/>
  <c r="H5911" i="24"/>
  <c r="M5911" i="24" l="1"/>
  <c r="Z7028" i="24"/>
  <c r="Y7028" i="24"/>
  <c r="M5912" i="24"/>
  <c r="G5912" i="24"/>
  <c r="H5912" i="24"/>
  <c r="Z7029" i="24" l="1"/>
  <c r="Y7029" i="24"/>
  <c r="M5913" i="24"/>
  <c r="G5913" i="24"/>
  <c r="H5913" i="24"/>
  <c r="Y7030" i="24" l="1"/>
  <c r="Z7030" i="24"/>
  <c r="G5914" i="24"/>
  <c r="H5914" i="24"/>
  <c r="M5914" i="24" l="1"/>
  <c r="Z7031" i="24"/>
  <c r="Y7031" i="24"/>
  <c r="H5915" i="24"/>
  <c r="G5915" i="24"/>
  <c r="M5915" i="24" l="1"/>
  <c r="Y7032" i="24"/>
  <c r="Z7032" i="24"/>
  <c r="M5916" i="24"/>
  <c r="G5916" i="24"/>
  <c r="H5916" i="24"/>
  <c r="Z7033" i="24" l="1"/>
  <c r="Y7033" i="24"/>
  <c r="G5917" i="24"/>
  <c r="H5917" i="24"/>
  <c r="M5917" i="24" l="1"/>
  <c r="Z7034" i="24"/>
  <c r="Y7034" i="24"/>
  <c r="G5918" i="24"/>
  <c r="H5918" i="24"/>
  <c r="Y7035" i="24" l="1"/>
  <c r="Z7035" i="24"/>
  <c r="M5918" i="24"/>
  <c r="H5919" i="24"/>
  <c r="G5919" i="24"/>
  <c r="M5919" i="24" l="1"/>
  <c r="Y7036" i="24"/>
  <c r="Z7036" i="24"/>
  <c r="M5920" i="24"/>
  <c r="H5920" i="24"/>
  <c r="G5920" i="24"/>
  <c r="Z7037" i="24" l="1"/>
  <c r="Y7037" i="24"/>
  <c r="H5921" i="24"/>
  <c r="G5921" i="24"/>
  <c r="M5921" i="24" l="1"/>
  <c r="Z7038" i="24"/>
  <c r="Y7038" i="24"/>
  <c r="M5922" i="24"/>
  <c r="G5922" i="24"/>
  <c r="H5922" i="24"/>
  <c r="Z7039" i="24" l="1"/>
  <c r="Y7039" i="24"/>
  <c r="H5923" i="24"/>
  <c r="G5923" i="24"/>
  <c r="M5923" i="24" l="1"/>
  <c r="Y7040" i="24"/>
  <c r="Z7040" i="24"/>
  <c r="M5924" i="24"/>
  <c r="G5924" i="24"/>
  <c r="H5924" i="24"/>
  <c r="Z7041" i="24" l="1"/>
  <c r="Y7041" i="24"/>
  <c r="G5925" i="24"/>
  <c r="H5925" i="24"/>
  <c r="M5925" i="24" l="1"/>
  <c r="Z7042" i="24"/>
  <c r="Y7042" i="24"/>
  <c r="M5926" i="24"/>
  <c r="H5926" i="24"/>
  <c r="G5926" i="24"/>
  <c r="Z7043" i="24" l="1"/>
  <c r="Y7043" i="24"/>
  <c r="H5927" i="24"/>
  <c r="M5927" i="24"/>
  <c r="G5927" i="24"/>
  <c r="Y7044" i="24" l="1"/>
  <c r="Z7044" i="24"/>
  <c r="H5928" i="24"/>
  <c r="G5928" i="24"/>
  <c r="M5928" i="24" l="1"/>
  <c r="Z7045" i="24"/>
  <c r="Y7045" i="24"/>
  <c r="H5929" i="24"/>
  <c r="M5929" i="24"/>
  <c r="G5929" i="24"/>
  <c r="Z7046" i="24" l="1"/>
  <c r="Y7046" i="24"/>
  <c r="H5930" i="24"/>
  <c r="G5930" i="24"/>
  <c r="M5930" i="24" l="1"/>
  <c r="Y7047" i="24"/>
  <c r="Z7047" i="24"/>
  <c r="G5931" i="24"/>
  <c r="H5931" i="24"/>
  <c r="Y7048" i="24" l="1"/>
  <c r="Z7048" i="24"/>
  <c r="M5931" i="24"/>
  <c r="M5932" i="24"/>
  <c r="G5932" i="24"/>
  <c r="H5932" i="24"/>
  <c r="Z7049" i="24" l="1"/>
  <c r="Y7049" i="24"/>
  <c r="G5933" i="24"/>
  <c r="H5933" i="24"/>
  <c r="M5933" i="24" l="1"/>
  <c r="Z7050" i="24"/>
  <c r="Y7050" i="24"/>
  <c r="M5934" i="24"/>
  <c r="H5934" i="24"/>
  <c r="G5934" i="24"/>
  <c r="Z7051" i="24" l="1"/>
  <c r="Y7051" i="24"/>
  <c r="G5935" i="24"/>
  <c r="M5935" i="24"/>
  <c r="H5935" i="24"/>
  <c r="Z7052" i="24" l="1"/>
  <c r="Y7052" i="24"/>
  <c r="M5936" i="24"/>
  <c r="G5936" i="24"/>
  <c r="H5936" i="24"/>
  <c r="Y7053" i="24" l="1"/>
  <c r="Z7053" i="24"/>
  <c r="G5937" i="24"/>
  <c r="H5937" i="24"/>
  <c r="M5937" i="24" l="1"/>
  <c r="Y7054" i="24"/>
  <c r="Z7054" i="24"/>
  <c r="M5938" i="24"/>
  <c r="G5938" i="24"/>
  <c r="H5938" i="24"/>
  <c r="Y7055" i="24" l="1"/>
  <c r="Z7055" i="24"/>
  <c r="H5939" i="24"/>
  <c r="G5939" i="24"/>
  <c r="Y7056" i="24" l="1"/>
  <c r="Z7056" i="24"/>
  <c r="M5939" i="24"/>
  <c r="M5940" i="24"/>
  <c r="G5940" i="24"/>
  <c r="H5940" i="24"/>
  <c r="Y7057" i="24" l="1"/>
  <c r="Z7057" i="24"/>
  <c r="H5941" i="24"/>
  <c r="M5941" i="24"/>
  <c r="G5941" i="24"/>
  <c r="Y7058" i="24" l="1"/>
  <c r="Z7058" i="24"/>
  <c r="G5942" i="24"/>
  <c r="H5942" i="24"/>
  <c r="M5942" i="24" l="1"/>
  <c r="Z7059" i="24"/>
  <c r="Y7059" i="24"/>
  <c r="G5943" i="24"/>
  <c r="H5943" i="24"/>
  <c r="M5943" i="24" l="1"/>
  <c r="Y7060" i="24"/>
  <c r="Z7060" i="24"/>
  <c r="M5944" i="24"/>
  <c r="H5944" i="24"/>
  <c r="G5944" i="24"/>
  <c r="Z7061" i="24" l="1"/>
  <c r="Y7061" i="24"/>
  <c r="G5945" i="24"/>
  <c r="M5945" i="24"/>
  <c r="H5945" i="24"/>
  <c r="Y7062" i="24" l="1"/>
  <c r="Z7062" i="24"/>
  <c r="H5946" i="24"/>
  <c r="G5946" i="24"/>
  <c r="M5946" i="24" l="1"/>
  <c r="Z7063" i="24"/>
  <c r="Y7063" i="24"/>
  <c r="H5947" i="24"/>
  <c r="G5947" i="24"/>
  <c r="M5947" i="24" l="1"/>
  <c r="Y7064" i="24"/>
  <c r="Z7064" i="24"/>
  <c r="M5948" i="24"/>
  <c r="H5948" i="24"/>
  <c r="G5948" i="24"/>
  <c r="Z7065" i="24" l="1"/>
  <c r="Y7065" i="24"/>
  <c r="G5949" i="24"/>
  <c r="M5949" i="24"/>
  <c r="H5949" i="24"/>
  <c r="Z7066" i="24" l="1"/>
  <c r="Y7066" i="24"/>
  <c r="G5950" i="24"/>
  <c r="H5950" i="24"/>
  <c r="M5950" i="24" l="1"/>
  <c r="Y7067" i="24"/>
  <c r="Z7067" i="24"/>
  <c r="M5951" i="24"/>
  <c r="H5951" i="24"/>
  <c r="G5951" i="24"/>
  <c r="Y7068" i="24" l="1"/>
  <c r="Z7068" i="24"/>
  <c r="G5952" i="24"/>
  <c r="H5952" i="24"/>
  <c r="M5952" i="24" l="1"/>
  <c r="Y7069" i="24"/>
  <c r="Z7069" i="24"/>
  <c r="G5953" i="24"/>
  <c r="H5953" i="24"/>
  <c r="Y7070" i="24" l="1"/>
  <c r="Z7070" i="24"/>
  <c r="M5953" i="24"/>
  <c r="M5954" i="24"/>
  <c r="G5954" i="24"/>
  <c r="H5954" i="24"/>
  <c r="Y7071" i="24" l="1"/>
  <c r="Z7071" i="24"/>
  <c r="H5955" i="24"/>
  <c r="G5955" i="24"/>
  <c r="M5955" i="24" l="1"/>
  <c r="Y7072" i="24"/>
  <c r="Z7072" i="24"/>
  <c r="M5956" i="24"/>
  <c r="H5956" i="24"/>
  <c r="G5956" i="24"/>
  <c r="Z7073" i="24" l="1"/>
  <c r="Y7073" i="24"/>
  <c r="H5957" i="24"/>
  <c r="G5957" i="24"/>
  <c r="M5957" i="24" l="1"/>
  <c r="Y7074" i="24"/>
  <c r="Z7074" i="24"/>
  <c r="M5958" i="24"/>
  <c r="G5958" i="24"/>
  <c r="H5958" i="24"/>
  <c r="Z7075" i="24" l="1"/>
  <c r="Y7075" i="24"/>
  <c r="H5959" i="24"/>
  <c r="G5959" i="24"/>
  <c r="M5959" i="24" l="1"/>
  <c r="Z7076" i="24"/>
  <c r="Y7076" i="24"/>
  <c r="M5960" i="24"/>
  <c r="G5960" i="24"/>
  <c r="H5960" i="24"/>
  <c r="Y7077" i="24" l="1"/>
  <c r="Z7077" i="24"/>
  <c r="M5961" i="24"/>
  <c r="H5961" i="24"/>
  <c r="G5961" i="24"/>
  <c r="Z7078" i="24" l="1"/>
  <c r="Y7078" i="24"/>
  <c r="G5962" i="24"/>
  <c r="H5962" i="24"/>
  <c r="M5962" i="24" l="1"/>
  <c r="Y7079" i="24"/>
  <c r="Z7079" i="24"/>
  <c r="M5963" i="24"/>
  <c r="H5963" i="24"/>
  <c r="G5963" i="24"/>
  <c r="Y7080" i="24" l="1"/>
  <c r="Z7080" i="24"/>
  <c r="G5964" i="24"/>
  <c r="H5964" i="24"/>
  <c r="M5964" i="24" l="1"/>
  <c r="Z7081" i="24"/>
  <c r="Y7081" i="24"/>
  <c r="G5965" i="24"/>
  <c r="M5965" i="24"/>
  <c r="H5965" i="24"/>
  <c r="Z7082" i="24" l="1"/>
  <c r="Y7082" i="24"/>
  <c r="G5966" i="24"/>
  <c r="H5966" i="24"/>
  <c r="M5966" i="24" l="1"/>
  <c r="Y7083" i="24"/>
  <c r="Z7083" i="24"/>
  <c r="H5967" i="24"/>
  <c r="G5967" i="24"/>
  <c r="M5967" i="24" l="1"/>
  <c r="Z7084" i="24"/>
  <c r="Y7084" i="24"/>
  <c r="M5968" i="24"/>
  <c r="G5968" i="24"/>
  <c r="H5968" i="24"/>
  <c r="Y7085" i="24" l="1"/>
  <c r="Z7085" i="24"/>
  <c r="G5969" i="24"/>
  <c r="M5969" i="24"/>
  <c r="H5969" i="24"/>
  <c r="Y7086" i="24" l="1"/>
  <c r="Z7086" i="24"/>
  <c r="H5970" i="24"/>
  <c r="G5970" i="24"/>
  <c r="M5970" i="24" l="1"/>
  <c r="Y7087" i="24"/>
  <c r="Z7087" i="24"/>
  <c r="G5971" i="24"/>
  <c r="H5971" i="24"/>
  <c r="M5971" i="24" l="1"/>
  <c r="Y7088" i="24"/>
  <c r="Z7088" i="24"/>
  <c r="M5972" i="24"/>
  <c r="G5972" i="24"/>
  <c r="H5972" i="24"/>
  <c r="Y7089" i="24" l="1"/>
  <c r="Z7089" i="24"/>
  <c r="H5973" i="24"/>
  <c r="G5973" i="24"/>
  <c r="M5973" i="24" l="1"/>
  <c r="Y7090" i="24"/>
  <c r="Z7090" i="24"/>
  <c r="M5974" i="24"/>
  <c r="H5974" i="24"/>
  <c r="G5974" i="24"/>
  <c r="Y7091" i="24" l="1"/>
  <c r="Z7091" i="24"/>
  <c r="H5975" i="24"/>
  <c r="G5975" i="24"/>
  <c r="Z7092" i="24" l="1"/>
  <c r="Y7092" i="24"/>
  <c r="M5975" i="24"/>
  <c r="M5976" i="24"/>
  <c r="H5976" i="24"/>
  <c r="G5976" i="24"/>
  <c r="Y7093" i="24" l="1"/>
  <c r="Z7093" i="24"/>
  <c r="H5977" i="24"/>
  <c r="G5977" i="24"/>
  <c r="Z7094" i="24" l="1"/>
  <c r="Y7094" i="24"/>
  <c r="M5977" i="24"/>
  <c r="G5978" i="24"/>
  <c r="H5978" i="24"/>
  <c r="M5978" i="24" l="1"/>
  <c r="Z7095" i="24"/>
  <c r="Y7095" i="24"/>
  <c r="M5979" i="24"/>
  <c r="H5979" i="24"/>
  <c r="G5979" i="24"/>
  <c r="Y7096" i="24" l="1"/>
  <c r="Z7096" i="24"/>
  <c r="G5980" i="24"/>
  <c r="H5980" i="24"/>
  <c r="M5980" i="24" l="1"/>
  <c r="Y7097" i="24"/>
  <c r="Z7097" i="24"/>
  <c r="M5981" i="24"/>
  <c r="H5981" i="24"/>
  <c r="G5981" i="24"/>
  <c r="Y7098" i="24" l="1"/>
  <c r="Z7098" i="24"/>
  <c r="M5982" i="24"/>
  <c r="G5982" i="24"/>
  <c r="H5982" i="24"/>
  <c r="Z7099" i="24" l="1"/>
  <c r="Y7099" i="24"/>
  <c r="H5983" i="24"/>
  <c r="G5983" i="24"/>
  <c r="M5983" i="24" l="1"/>
  <c r="Z7100" i="24"/>
  <c r="Y7100" i="24"/>
  <c r="M5984" i="24"/>
  <c r="G5984" i="24"/>
  <c r="H5984" i="24"/>
  <c r="Z7101" i="24" l="1"/>
  <c r="Y7101" i="24"/>
  <c r="G5985" i="24"/>
  <c r="H5985" i="24"/>
  <c r="M5985" i="24" l="1"/>
  <c r="Y7102" i="24"/>
  <c r="Z7102" i="24"/>
  <c r="H5986" i="24"/>
  <c r="G5986" i="24"/>
  <c r="M5986" i="24" l="1"/>
  <c r="Y7103" i="24"/>
  <c r="Z7103" i="24"/>
  <c r="G5987" i="24"/>
  <c r="H5987" i="24"/>
  <c r="M5987" i="24" l="1"/>
  <c r="Z7104" i="24"/>
  <c r="Y7104" i="24"/>
  <c r="M5988" i="24"/>
  <c r="H5988" i="24"/>
  <c r="G5988" i="24"/>
  <c r="Z7105" i="24" l="1"/>
  <c r="Y7105" i="24"/>
  <c r="G5989" i="24"/>
  <c r="H5989" i="24"/>
  <c r="M5989" i="24" l="1"/>
  <c r="Y7106" i="24"/>
  <c r="Z7106" i="24"/>
  <c r="M5990" i="24"/>
  <c r="H5990" i="24"/>
  <c r="G5990" i="24"/>
  <c r="Z7107" i="24" l="1"/>
  <c r="Y7107" i="24"/>
  <c r="G5991" i="24"/>
  <c r="H5991" i="24"/>
  <c r="M5991" i="24" l="1"/>
  <c r="Z7108" i="24"/>
  <c r="Y7108" i="24"/>
  <c r="M5992" i="24"/>
  <c r="G5992" i="24"/>
  <c r="H5992" i="24"/>
  <c r="Z7109" i="24" l="1"/>
  <c r="Y7109" i="24"/>
  <c r="H5993" i="24"/>
  <c r="G5993" i="24"/>
  <c r="Y7110" i="24" l="1"/>
  <c r="Z7110" i="24"/>
  <c r="M5993" i="24"/>
  <c r="M5994" i="24"/>
  <c r="G5994" i="24"/>
  <c r="H5994" i="24"/>
  <c r="Y7111" i="24" l="1"/>
  <c r="Z7111" i="24"/>
  <c r="H5995" i="24"/>
  <c r="M5995" i="24"/>
  <c r="G5995" i="24"/>
  <c r="Z7112" i="24" l="1"/>
  <c r="Y7112" i="24"/>
  <c r="M5996" i="24"/>
  <c r="G5996" i="24"/>
  <c r="H5996" i="24"/>
  <c r="Y7113" i="24" l="1"/>
  <c r="Z7113" i="24"/>
  <c r="H5997" i="24"/>
  <c r="G5997" i="24"/>
  <c r="M5997" i="24" l="1"/>
  <c r="Y7114" i="24"/>
  <c r="Z7114" i="24"/>
  <c r="M5998" i="24"/>
  <c r="G5998" i="24"/>
  <c r="H5998" i="24"/>
  <c r="Z7115" i="24" l="1"/>
  <c r="Y7115" i="24"/>
  <c r="M5999" i="24"/>
  <c r="H5999" i="24"/>
  <c r="G5999" i="24"/>
  <c r="Z7116" i="24" l="1"/>
  <c r="Y7116" i="24"/>
  <c r="G6000" i="24"/>
  <c r="H6000" i="24"/>
  <c r="M6000" i="24" l="1"/>
  <c r="Y7117" i="24"/>
  <c r="Z7117" i="24"/>
  <c r="G6001" i="24"/>
  <c r="M6001" i="24"/>
  <c r="H6001" i="24"/>
  <c r="Y7118" i="24" l="1"/>
  <c r="Z7118" i="24"/>
  <c r="H6002" i="24"/>
  <c r="G6002" i="24"/>
  <c r="M6002" i="24" l="1"/>
  <c r="Z7119" i="24"/>
  <c r="Y7119" i="24"/>
  <c r="H6003" i="24"/>
  <c r="G6003" i="24"/>
  <c r="Z7120" i="24" l="1"/>
  <c r="Y7120" i="24"/>
  <c r="M6003" i="24"/>
  <c r="G6004" i="24"/>
  <c r="H6004" i="24"/>
  <c r="M6004" i="24" l="1"/>
  <c r="Z7121" i="24"/>
  <c r="Y7121" i="24"/>
  <c r="G6005" i="24"/>
  <c r="H6005" i="24"/>
  <c r="Y7122" i="24" l="1"/>
  <c r="Z7122" i="24"/>
  <c r="M6005" i="24"/>
  <c r="M6006" i="24"/>
  <c r="G6006" i="24"/>
  <c r="H6006" i="24"/>
  <c r="Z7123" i="24" l="1"/>
  <c r="Y7123" i="24"/>
  <c r="H6007" i="24"/>
  <c r="G6007" i="24"/>
  <c r="M6007" i="24" l="1"/>
  <c r="Z7124" i="24"/>
  <c r="Y7124" i="24"/>
  <c r="M6008" i="24"/>
  <c r="H6008" i="24"/>
  <c r="G6008" i="24"/>
  <c r="Z7125" i="24" l="1"/>
  <c r="Y7125" i="24"/>
  <c r="G6009" i="24"/>
  <c r="M6009" i="24"/>
  <c r="H6009" i="24"/>
  <c r="Y7126" i="24" l="1"/>
  <c r="Z7126" i="24"/>
  <c r="H6010" i="24"/>
  <c r="G6010" i="24"/>
  <c r="M6010" i="24" l="1"/>
  <c r="Y7127" i="24"/>
  <c r="Z7127" i="24"/>
  <c r="M6011" i="24"/>
  <c r="H6011" i="24"/>
  <c r="G6011" i="24"/>
  <c r="Y7128" i="24" l="1"/>
  <c r="Z7128" i="24"/>
  <c r="G6012" i="24"/>
  <c r="H6012" i="24"/>
  <c r="M6012" i="24" l="1"/>
  <c r="Z7129" i="24"/>
  <c r="Y7129" i="24"/>
  <c r="H6013" i="24"/>
  <c r="M6013" i="24"/>
  <c r="G6013" i="24"/>
  <c r="Y7130" i="24" l="1"/>
  <c r="Z7130" i="24"/>
  <c r="G6014" i="24"/>
  <c r="H6014" i="24"/>
  <c r="M6014" i="24" l="1"/>
  <c r="Y7131" i="24"/>
  <c r="Z7131" i="24"/>
  <c r="H6015" i="24"/>
  <c r="G6015" i="24"/>
  <c r="Y7132" i="24" l="1"/>
  <c r="Z7132" i="24"/>
  <c r="M6015" i="24"/>
  <c r="H6016" i="24"/>
  <c r="G6016" i="24"/>
  <c r="M6016" i="24" l="1"/>
  <c r="Z7133" i="24"/>
  <c r="Y7133" i="24"/>
  <c r="G6017" i="24"/>
  <c r="H6017" i="24"/>
  <c r="M6017" i="24" l="1"/>
  <c r="Z7134" i="24"/>
  <c r="Y7134" i="24"/>
  <c r="M6018" i="24"/>
  <c r="G6018" i="24"/>
  <c r="H6018" i="24"/>
  <c r="Y7135" i="24" l="1"/>
  <c r="Z7135" i="24"/>
  <c r="H6019" i="24"/>
  <c r="G6019" i="24"/>
  <c r="M6019" i="24" l="1"/>
  <c r="Z7136" i="24"/>
  <c r="Y7136" i="24"/>
  <c r="G6020" i="24"/>
  <c r="H6020" i="24"/>
  <c r="M6020" i="24" l="1"/>
  <c r="Z7137" i="24"/>
  <c r="Y7137" i="24"/>
  <c r="G6021" i="24"/>
  <c r="H6021" i="24"/>
  <c r="Y7138" i="24" l="1"/>
  <c r="Z7138" i="24"/>
  <c r="M6021" i="24"/>
  <c r="H6022" i="24"/>
  <c r="G6022" i="24"/>
  <c r="M6022" i="24" l="1"/>
  <c r="Z7139" i="24"/>
  <c r="Y7139" i="24"/>
  <c r="M6023" i="24"/>
  <c r="H6023" i="24"/>
  <c r="G6023" i="24"/>
  <c r="Z7140" i="24" l="1"/>
  <c r="Y7140" i="24"/>
  <c r="G6024" i="24"/>
  <c r="H6024" i="24"/>
  <c r="M6024" i="24" l="1"/>
  <c r="Z7141" i="24"/>
  <c r="Y7141" i="24"/>
  <c r="H6025" i="24"/>
  <c r="G6025" i="24"/>
  <c r="Y7142" i="24" l="1"/>
  <c r="Z7142" i="24"/>
  <c r="M6025" i="24"/>
  <c r="M6026" i="24"/>
  <c r="H6026" i="24"/>
  <c r="G6026" i="24"/>
  <c r="Y7143" i="24" l="1"/>
  <c r="Z7143" i="24"/>
  <c r="M6027" i="24"/>
  <c r="H6027" i="24"/>
  <c r="G6027" i="24"/>
  <c r="Z7144" i="24" l="1"/>
  <c r="Y7144" i="24"/>
  <c r="H6028" i="24"/>
  <c r="G6028" i="24"/>
  <c r="M6028" i="24" l="1"/>
  <c r="Y7145" i="24"/>
  <c r="Z7145" i="24"/>
  <c r="G6029" i="24"/>
  <c r="H6029" i="24"/>
  <c r="M6029" i="24" l="1"/>
  <c r="Y7146" i="24"/>
  <c r="Z7146" i="24"/>
  <c r="M6030" i="24"/>
  <c r="G6030" i="24"/>
  <c r="H6030" i="24"/>
  <c r="Y7147" i="24" l="1"/>
  <c r="Z7147" i="24"/>
  <c r="H6031" i="24"/>
  <c r="G6031" i="24"/>
  <c r="M6031" i="24" l="1"/>
  <c r="Z7148" i="24"/>
  <c r="Y7148" i="24"/>
  <c r="M6032" i="24"/>
  <c r="H6032" i="24"/>
  <c r="G6032" i="24"/>
  <c r="Y7149" i="24" l="1"/>
  <c r="Z7149" i="24"/>
  <c r="H6033" i="24"/>
  <c r="G6033" i="24"/>
  <c r="M6033" i="24" l="1"/>
  <c r="Z7150" i="24"/>
  <c r="Y7150" i="24"/>
  <c r="M6034" i="24"/>
  <c r="H6034" i="24"/>
  <c r="G6034" i="24"/>
  <c r="Z7151" i="24" l="1"/>
  <c r="Y7151" i="24"/>
  <c r="H6035" i="24"/>
  <c r="G6035" i="24"/>
  <c r="M6035" i="24" l="1"/>
  <c r="Y7152" i="24"/>
  <c r="Z7152" i="24"/>
  <c r="M6036" i="24"/>
  <c r="G6036" i="24"/>
  <c r="H6036" i="24"/>
  <c r="Y7153" i="24" l="1"/>
  <c r="Z7153" i="24"/>
  <c r="H6037" i="24"/>
  <c r="G6037" i="24"/>
  <c r="Y7154" i="24" l="1"/>
  <c r="Z7154" i="24"/>
  <c r="M6037" i="24"/>
  <c r="M6038" i="24"/>
  <c r="H6038" i="24"/>
  <c r="G6038" i="24"/>
  <c r="Z7155" i="24" l="1"/>
  <c r="Y7155" i="24"/>
  <c r="H6039" i="24"/>
  <c r="G6039" i="24"/>
  <c r="M6039" i="24" l="1"/>
  <c r="Z7156" i="24"/>
  <c r="Y7156" i="24"/>
  <c r="H6040" i="24"/>
  <c r="G6040" i="24"/>
  <c r="Z7157" i="24" l="1"/>
  <c r="Y7157" i="24"/>
  <c r="M6040" i="24"/>
  <c r="H6041" i="24"/>
  <c r="G6041" i="24"/>
  <c r="Y7158" i="24" l="1"/>
  <c r="Z7158" i="24"/>
  <c r="M6041" i="24"/>
  <c r="M6042" i="24"/>
  <c r="H6042" i="24"/>
  <c r="G6042" i="24"/>
  <c r="Z7159" i="24" l="1"/>
  <c r="Y7159" i="24"/>
  <c r="H6043" i="24"/>
  <c r="G6043" i="24"/>
  <c r="M6043" i="24" l="1"/>
  <c r="Y7160" i="24"/>
  <c r="Z7160" i="24"/>
  <c r="M6044" i="24"/>
  <c r="H6044" i="24"/>
  <c r="G6044" i="24"/>
  <c r="Z7161" i="24" l="1"/>
  <c r="Y7161" i="24"/>
  <c r="H6045" i="24"/>
  <c r="G6045" i="24"/>
  <c r="M6045" i="24" l="1"/>
  <c r="Z7162" i="24"/>
  <c r="Y7162" i="24"/>
  <c r="M6046" i="24"/>
  <c r="H6046" i="24"/>
  <c r="G6046" i="24"/>
  <c r="Z7163" i="24" l="1"/>
  <c r="Y7163" i="24"/>
  <c r="H6047" i="24"/>
  <c r="G6047" i="24"/>
  <c r="M6047" i="24" l="1"/>
  <c r="Y7164" i="24"/>
  <c r="Z7164" i="24"/>
  <c r="M6048" i="24"/>
  <c r="H6048" i="24"/>
  <c r="G6048" i="24"/>
  <c r="Z7165" i="24" l="1"/>
  <c r="Y7165" i="24"/>
  <c r="H6049" i="24"/>
  <c r="G6049" i="24"/>
  <c r="Y7166" i="24" l="1"/>
  <c r="Z7166" i="24"/>
  <c r="M6049" i="24"/>
  <c r="M6050" i="24"/>
  <c r="H6050" i="24"/>
  <c r="G6050" i="24"/>
  <c r="Z7167" i="24" l="1"/>
  <c r="Y7167" i="24"/>
  <c r="H6051" i="24"/>
  <c r="G6051" i="24"/>
  <c r="M6051" i="24" l="1"/>
  <c r="Y7168" i="24"/>
  <c r="Z7168" i="24"/>
  <c r="M6052" i="24"/>
  <c r="G6052" i="24"/>
  <c r="H6052" i="24"/>
  <c r="Z7169" i="24" l="1"/>
  <c r="Y7169" i="24"/>
  <c r="H6053" i="24"/>
  <c r="M6053" i="24"/>
  <c r="G6053" i="24"/>
  <c r="Y7170" i="24" l="1"/>
  <c r="Z7170" i="24"/>
  <c r="G6054" i="24"/>
  <c r="H6054" i="24"/>
  <c r="M6054" i="24" l="1"/>
  <c r="Z7171" i="24"/>
  <c r="Y7171" i="24"/>
  <c r="H6055" i="24"/>
  <c r="G6055" i="24"/>
  <c r="Y7172" i="24" l="1"/>
  <c r="Z7172" i="24"/>
  <c r="M6055" i="24"/>
  <c r="M6056" i="24"/>
  <c r="H6056" i="24"/>
  <c r="G6056" i="24"/>
  <c r="Y7173" i="24" l="1"/>
  <c r="Z7173" i="24"/>
  <c r="G6057" i="24"/>
  <c r="H6057" i="24"/>
  <c r="M6057" i="24" l="1"/>
  <c r="Y7174" i="24"/>
  <c r="Z7174" i="24"/>
  <c r="M6058" i="24"/>
  <c r="H6058" i="24"/>
  <c r="G6058" i="24"/>
  <c r="Z7175" i="24" l="1"/>
  <c r="Y7175" i="24"/>
  <c r="G6059" i="24"/>
  <c r="H6059" i="24"/>
  <c r="M6059" i="24" l="1"/>
  <c r="Y7176" i="24"/>
  <c r="Z7176" i="24"/>
  <c r="G6060" i="24"/>
  <c r="H6060" i="24"/>
  <c r="Y7177" i="24" l="1"/>
  <c r="Z7177" i="24"/>
  <c r="M6060" i="24"/>
  <c r="G6061" i="24"/>
  <c r="H6061" i="24"/>
  <c r="M6061" i="24" l="1"/>
  <c r="Y7178" i="24"/>
  <c r="Z7178" i="24"/>
  <c r="M6062" i="24"/>
  <c r="G6062" i="24"/>
  <c r="H6062" i="24"/>
  <c r="Z7179" i="24" l="1"/>
  <c r="Y7179" i="24"/>
  <c r="G6063" i="24"/>
  <c r="H6063" i="24"/>
  <c r="M6063" i="24" l="1"/>
  <c r="Z7180" i="24"/>
  <c r="Y7180" i="24"/>
  <c r="M6064" i="24"/>
  <c r="H6064" i="24"/>
  <c r="G6064" i="24"/>
  <c r="Z7181" i="24" l="1"/>
  <c r="Y7181" i="24"/>
  <c r="H6065" i="24"/>
  <c r="G6065" i="24"/>
  <c r="Z7182" i="24" l="1"/>
  <c r="Y7182" i="24"/>
  <c r="M6065" i="24"/>
  <c r="M6066" i="24"/>
  <c r="H6066" i="24"/>
  <c r="G6066" i="24"/>
  <c r="Y7183" i="24" l="1"/>
  <c r="Z7183" i="24"/>
  <c r="H6067" i="24"/>
  <c r="G6067" i="24"/>
  <c r="M6067" i="24" l="1"/>
  <c r="Y7184" i="24"/>
  <c r="Z7184" i="24"/>
  <c r="M6068" i="24"/>
  <c r="G6068" i="24"/>
  <c r="H6068" i="24"/>
  <c r="Y7185" i="24" l="1"/>
  <c r="Z7185" i="24"/>
  <c r="M6069" i="24"/>
  <c r="G6069" i="24"/>
  <c r="H6069" i="24"/>
  <c r="Z7186" i="24" l="1"/>
  <c r="Y7186" i="24"/>
  <c r="H6070" i="24"/>
  <c r="G6070" i="24"/>
  <c r="M6070" i="24" l="1"/>
  <c r="Y7187" i="24"/>
  <c r="Z7187" i="24"/>
  <c r="M6071" i="24"/>
  <c r="G6071" i="24"/>
  <c r="H6071" i="24"/>
  <c r="Z7188" i="24" l="1"/>
  <c r="Y7188" i="24"/>
  <c r="G6072" i="24"/>
  <c r="H6072" i="24"/>
  <c r="M6072" i="24" l="1"/>
  <c r="Y7189" i="24"/>
  <c r="Z7189" i="24"/>
  <c r="G6073" i="24"/>
  <c r="H6073" i="24"/>
  <c r="Y7190" i="24" l="1"/>
  <c r="Z7190" i="24"/>
  <c r="M6073" i="24"/>
  <c r="M6074" i="24"/>
  <c r="H6074" i="24"/>
  <c r="G6074" i="24"/>
  <c r="Y7191" i="24" l="1"/>
  <c r="Z7191" i="24"/>
  <c r="H6075" i="24"/>
  <c r="M6075" i="24"/>
  <c r="G6075" i="24"/>
  <c r="Z7192" i="24" l="1"/>
  <c r="Y7192" i="24"/>
  <c r="G6076" i="24"/>
  <c r="H6076" i="24"/>
  <c r="M6076" i="24" l="1"/>
  <c r="Y7193" i="24"/>
  <c r="Z7193" i="24"/>
  <c r="H6077" i="24"/>
  <c r="G6077" i="24"/>
  <c r="M6077" i="24" l="1"/>
  <c r="Z7194" i="24"/>
  <c r="Y7194" i="24"/>
  <c r="M6078" i="24"/>
  <c r="G6078" i="24"/>
  <c r="H6078" i="24"/>
  <c r="Y7195" i="24" l="1"/>
  <c r="Z7195" i="24"/>
  <c r="M6079" i="24"/>
  <c r="H6079" i="24"/>
  <c r="G6079" i="24"/>
  <c r="Y7196" i="24" l="1"/>
  <c r="Z7196" i="24"/>
  <c r="M6080" i="24"/>
  <c r="G6080" i="24"/>
  <c r="H6080" i="24"/>
  <c r="Z7197" i="24" l="1"/>
  <c r="Y7197" i="24"/>
  <c r="H6081" i="24"/>
  <c r="G6081" i="24"/>
  <c r="M6081" i="24" l="1"/>
  <c r="Z7198" i="24"/>
  <c r="Y7198" i="24"/>
  <c r="M6082" i="24"/>
  <c r="G6082" i="24"/>
  <c r="H6082" i="24"/>
  <c r="Y7199" i="24" l="1"/>
  <c r="Z7199" i="24"/>
  <c r="M6083" i="24"/>
  <c r="H6083" i="24"/>
  <c r="G6083" i="24"/>
  <c r="Y7200" i="24" l="1"/>
  <c r="Z7200" i="24"/>
  <c r="G6084" i="24"/>
  <c r="H6084" i="24"/>
  <c r="M6084" i="24" l="1"/>
  <c r="Y7201" i="24"/>
  <c r="Z7201" i="24"/>
  <c r="M6085" i="24"/>
  <c r="H6085" i="24"/>
  <c r="G6085" i="24"/>
  <c r="Y7202" i="24" l="1"/>
  <c r="Z7202" i="24"/>
  <c r="G6086" i="24"/>
  <c r="H6086" i="24"/>
  <c r="M6086" i="24" l="1"/>
  <c r="Y7203" i="24"/>
  <c r="Z7203" i="24"/>
  <c r="M6087" i="24"/>
  <c r="H6087" i="24"/>
  <c r="G6087" i="24"/>
  <c r="Z7204" i="24" l="1"/>
  <c r="Y7204" i="24"/>
  <c r="G6088" i="24"/>
  <c r="H6088" i="24"/>
  <c r="M6088" i="24" l="1"/>
  <c r="Z7205" i="24"/>
  <c r="Y7205" i="24"/>
  <c r="H6089" i="24"/>
  <c r="G6089" i="24"/>
  <c r="M6089" i="24" l="1"/>
  <c r="Z7206" i="24"/>
  <c r="Y7206" i="24"/>
  <c r="M6090" i="24"/>
  <c r="G6090" i="24"/>
  <c r="H6090" i="24"/>
  <c r="Y7207" i="24" l="1"/>
  <c r="Z7207" i="24"/>
  <c r="M6091" i="24"/>
  <c r="H6091" i="24"/>
  <c r="G6091" i="24"/>
  <c r="Z7208" i="24" l="1"/>
  <c r="Y7208" i="24"/>
  <c r="G6092" i="24"/>
  <c r="H6092" i="24"/>
  <c r="M6092" i="24" l="1"/>
  <c r="Z7209" i="24"/>
  <c r="Y7209" i="24"/>
  <c r="H6093" i="24"/>
  <c r="G6093" i="24"/>
  <c r="M6093" i="24" l="1"/>
  <c r="Y7210" i="24"/>
  <c r="Z7210" i="24"/>
  <c r="M6094" i="24"/>
  <c r="G6094" i="24"/>
  <c r="H6094" i="24"/>
  <c r="Z7211" i="24" l="1"/>
  <c r="Y7211" i="24"/>
  <c r="G6095" i="24"/>
  <c r="H6095" i="24"/>
  <c r="M6095" i="24" l="1"/>
  <c r="Y7212" i="24"/>
  <c r="Z7212" i="24"/>
  <c r="M6096" i="24"/>
  <c r="H6096" i="24"/>
  <c r="G6096" i="24"/>
  <c r="Y7213" i="24" l="1"/>
  <c r="Z7213" i="24"/>
  <c r="H6097" i="24"/>
  <c r="G6097" i="24"/>
  <c r="Z7214" i="24" l="1"/>
  <c r="Y7214" i="24"/>
  <c r="M6097" i="24"/>
  <c r="G6098" i="24"/>
  <c r="H6098" i="24"/>
  <c r="M6098" i="24" l="1"/>
  <c r="Y7215" i="24"/>
  <c r="Z7215" i="24"/>
  <c r="M6099" i="24"/>
  <c r="H6099" i="24"/>
  <c r="G6099" i="24"/>
  <c r="Y7216" i="24" l="1"/>
  <c r="Z7216" i="24"/>
  <c r="H6100" i="24"/>
  <c r="G6100" i="24"/>
  <c r="M6100" i="24" l="1"/>
  <c r="Y7217" i="24"/>
  <c r="Z7217" i="24"/>
  <c r="H6101" i="24"/>
  <c r="G6101" i="24"/>
  <c r="M6101" i="24" l="1"/>
  <c r="Z7218" i="24"/>
  <c r="Y7218" i="24"/>
  <c r="G6102" i="24"/>
  <c r="H6102" i="24"/>
  <c r="M6102" i="24" l="1"/>
  <c r="Z7219" i="24"/>
  <c r="Y7219" i="24"/>
  <c r="H6103" i="24"/>
  <c r="G6103" i="24"/>
  <c r="M6103" i="24" l="1"/>
  <c r="Y7220" i="24"/>
  <c r="Z7220" i="24"/>
  <c r="M6104" i="24"/>
  <c r="G6104" i="24"/>
  <c r="H6104" i="24"/>
  <c r="Y7221" i="24" l="1"/>
  <c r="Z7221" i="24"/>
  <c r="M6105" i="24"/>
  <c r="H6105" i="24"/>
  <c r="G6105" i="24"/>
  <c r="Z7222" i="24" l="1"/>
  <c r="Y7222" i="24"/>
  <c r="H6106" i="24"/>
  <c r="G6106" i="24"/>
  <c r="M6106" i="24" l="1"/>
  <c r="Y7223" i="24"/>
  <c r="Z7223" i="24"/>
  <c r="H6107" i="24"/>
  <c r="M6107" i="24"/>
  <c r="G6107" i="24"/>
  <c r="Z7224" i="24" l="1"/>
  <c r="Y7224" i="24"/>
  <c r="G6108" i="24"/>
  <c r="H6108" i="24"/>
  <c r="M6108" i="24" l="1"/>
  <c r="Y7225" i="24"/>
  <c r="Z7225" i="24"/>
  <c r="H6109" i="24"/>
  <c r="M6109" i="24"/>
  <c r="G6109" i="24"/>
  <c r="Z7226" i="24" l="1"/>
  <c r="Y7226" i="24"/>
  <c r="G6110" i="24"/>
  <c r="H6110" i="24"/>
  <c r="M6110" i="24" l="1"/>
  <c r="Z7227" i="24"/>
  <c r="Y7227" i="24"/>
  <c r="G6111" i="24"/>
  <c r="H6111" i="24"/>
  <c r="Y7228" i="24" l="1"/>
  <c r="Z7228" i="24"/>
  <c r="M6111" i="24"/>
  <c r="M6112" i="24"/>
  <c r="G6112" i="24"/>
  <c r="H6112" i="24"/>
  <c r="Y7229" i="24" l="1"/>
  <c r="Z7229" i="24"/>
  <c r="G6113" i="24"/>
  <c r="M6113" i="24"/>
  <c r="H6113" i="24"/>
  <c r="Y7230" i="24" l="1"/>
  <c r="Z7230" i="24"/>
  <c r="G6114" i="24"/>
  <c r="H6114" i="24"/>
  <c r="M6114" i="24" l="1"/>
  <c r="Z7231" i="24"/>
  <c r="Y7231" i="24"/>
  <c r="H6115" i="24"/>
  <c r="G6115" i="24"/>
  <c r="M6115" i="24" l="1"/>
  <c r="Y7232" i="24"/>
  <c r="Z7232" i="24"/>
  <c r="M6116" i="24"/>
  <c r="G6116" i="24"/>
  <c r="H6116" i="24"/>
  <c r="Y7233" i="24" l="1"/>
  <c r="Z7233" i="24"/>
  <c r="G6117" i="24"/>
  <c r="H6117" i="24"/>
  <c r="Z7234" i="24" l="1"/>
  <c r="Y7234" i="24"/>
  <c r="M6117" i="24"/>
  <c r="M6118" i="24"/>
  <c r="H6118" i="24"/>
  <c r="G6118" i="24"/>
  <c r="Z7235" i="24" l="1"/>
  <c r="Y7235" i="24"/>
  <c r="G6119" i="24"/>
  <c r="H6119" i="24"/>
  <c r="M6119" i="24" l="1"/>
  <c r="Y7236" i="24"/>
  <c r="Z7236" i="24"/>
  <c r="G6120" i="24"/>
  <c r="H6120" i="24"/>
  <c r="M6120" i="24" l="1"/>
  <c r="Y7237" i="24"/>
  <c r="Z7237" i="24"/>
  <c r="M6121" i="24"/>
  <c r="G6121" i="24"/>
  <c r="H6121" i="24"/>
  <c r="Y7238" i="24" l="1"/>
  <c r="Z7238" i="24"/>
  <c r="H6122" i="24"/>
  <c r="G6122" i="24"/>
  <c r="M6122" i="24" l="1"/>
  <c r="Y7239" i="24"/>
  <c r="Z7239" i="24"/>
  <c r="H6123" i="24"/>
  <c r="G6123" i="24"/>
  <c r="Z7240" i="24" l="1"/>
  <c r="Y7240" i="24"/>
  <c r="M6123" i="24"/>
  <c r="M6124" i="24"/>
  <c r="H6124" i="24"/>
  <c r="G6124" i="24"/>
  <c r="Y7241" i="24" l="1"/>
  <c r="Z7241" i="24"/>
  <c r="H6125" i="24"/>
  <c r="G6125" i="24"/>
  <c r="M6125" i="24" l="1"/>
  <c r="Y7242" i="24"/>
  <c r="Z7242" i="24"/>
  <c r="M6126" i="24"/>
  <c r="G6126" i="24"/>
  <c r="H6126" i="24"/>
  <c r="Y7243" i="24" l="1"/>
  <c r="Z7243" i="24"/>
  <c r="H6127" i="24"/>
  <c r="G6127" i="24"/>
  <c r="Z7244" i="24" l="1"/>
  <c r="Y7244" i="24"/>
  <c r="M6127" i="24"/>
  <c r="M6128" i="24"/>
  <c r="G6128" i="24"/>
  <c r="H6128" i="24"/>
  <c r="Y7245" i="24" l="1"/>
  <c r="Z7245" i="24"/>
  <c r="G6129" i="24"/>
  <c r="H6129" i="24"/>
  <c r="M6129" i="24" l="1"/>
  <c r="Z7246" i="24"/>
  <c r="Y7246" i="24"/>
  <c r="M6130" i="24"/>
  <c r="G6130" i="24"/>
  <c r="H6130" i="24"/>
  <c r="Y7247" i="24" l="1"/>
  <c r="Z7247" i="24"/>
  <c r="H6131" i="24"/>
  <c r="G6131" i="24"/>
  <c r="M6131" i="24" l="1"/>
  <c r="Z7248" i="24"/>
  <c r="Y7248" i="24"/>
  <c r="G6132" i="24"/>
  <c r="H6132" i="24"/>
  <c r="M6132" i="24" l="1"/>
  <c r="Z7249" i="24"/>
  <c r="Y7249" i="24"/>
  <c r="G6133" i="24"/>
  <c r="H6133" i="24"/>
  <c r="Y7250" i="24" l="1"/>
  <c r="Z7250" i="24"/>
  <c r="M6133" i="24"/>
  <c r="M6134" i="24"/>
  <c r="G6134" i="24"/>
  <c r="H6134" i="24"/>
  <c r="Y7251" i="24" l="1"/>
  <c r="Z7251" i="24"/>
  <c r="H6135" i="24"/>
  <c r="G6135" i="24"/>
  <c r="M6135" i="24" l="1"/>
  <c r="Y7252" i="24"/>
  <c r="Z7252" i="24"/>
  <c r="M6136" i="24"/>
  <c r="G6136" i="24"/>
  <c r="H6136" i="24"/>
  <c r="Z7253" i="24" l="1"/>
  <c r="Y7253" i="24"/>
  <c r="H6137" i="24"/>
  <c r="G6137" i="24"/>
  <c r="Y7254" i="24" l="1"/>
  <c r="Z7254" i="24"/>
  <c r="M6137" i="24"/>
  <c r="M6138" i="24"/>
  <c r="G6138" i="24"/>
  <c r="H6138" i="24"/>
  <c r="Z7255" i="24" l="1"/>
  <c r="Y7255" i="24"/>
  <c r="H6139" i="24"/>
  <c r="G6139" i="24"/>
  <c r="Y7256" i="24" l="1"/>
  <c r="Z7256" i="24"/>
  <c r="M6139" i="24"/>
  <c r="M6140" i="24"/>
  <c r="G6140" i="24"/>
  <c r="H6140" i="24"/>
  <c r="Y7257" i="24" l="1"/>
  <c r="Z7257" i="24"/>
  <c r="G6141" i="24"/>
  <c r="H6141" i="24"/>
  <c r="M6141" i="24" l="1"/>
  <c r="Y7258" i="24"/>
  <c r="Z7258" i="24"/>
  <c r="H6142" i="24"/>
  <c r="G6142" i="24"/>
  <c r="M6142" i="24" l="1"/>
  <c r="Y7259" i="24"/>
  <c r="Z7259" i="24"/>
  <c r="M6143" i="24"/>
  <c r="G6143" i="24"/>
  <c r="H6143" i="24"/>
  <c r="Y7260" i="24" l="1"/>
  <c r="Z7260" i="24"/>
  <c r="G6144" i="24"/>
  <c r="H6144" i="24"/>
  <c r="M6144" i="24" l="1"/>
  <c r="Y7261" i="24"/>
  <c r="Z7261" i="24"/>
  <c r="G6145" i="24"/>
  <c r="M6145" i="24"/>
  <c r="H6145" i="24"/>
  <c r="Z7262" i="24" l="1"/>
  <c r="Y7262" i="24"/>
  <c r="G6146" i="24"/>
  <c r="H6146" i="24"/>
  <c r="M6146" i="24" l="1"/>
  <c r="Y7263" i="24"/>
  <c r="Z7263" i="24"/>
  <c r="H6147" i="24"/>
  <c r="G6147" i="24"/>
  <c r="M6147" i="24" l="1"/>
  <c r="Y7264" i="24"/>
  <c r="Z7264" i="24"/>
  <c r="M6148" i="24"/>
  <c r="G6148" i="24"/>
  <c r="H6148" i="24"/>
  <c r="Y7265" i="24" l="1"/>
  <c r="Z7265" i="24"/>
  <c r="H6149" i="24"/>
  <c r="G6149" i="24"/>
  <c r="M6149" i="24" l="1"/>
  <c r="Y7266" i="24"/>
  <c r="Z7266" i="24"/>
  <c r="M6150" i="24"/>
  <c r="G6150" i="24"/>
  <c r="H6150" i="24"/>
  <c r="Y7267" i="24" l="1"/>
  <c r="Z7267" i="24"/>
  <c r="G6151" i="24"/>
  <c r="H6151" i="24"/>
  <c r="M6151" i="24" l="1"/>
  <c r="Z7268" i="24"/>
  <c r="Y7268" i="24"/>
  <c r="M6152" i="24"/>
  <c r="G6152" i="24"/>
  <c r="H6152" i="24"/>
  <c r="Y7269" i="24" l="1"/>
  <c r="Z7269" i="24"/>
  <c r="H6153" i="24"/>
  <c r="M6153" i="24"/>
  <c r="G6153" i="24"/>
  <c r="Y7270" i="24" l="1"/>
  <c r="Z7270" i="24"/>
  <c r="G6154" i="24"/>
  <c r="H6154" i="24"/>
  <c r="M6154" i="24" l="1"/>
  <c r="Y7271" i="24"/>
  <c r="Z7271" i="24"/>
  <c r="H6155" i="24"/>
  <c r="G6155" i="24"/>
  <c r="M6155" i="24" l="1"/>
  <c r="Z7272" i="24"/>
  <c r="Y7272" i="24"/>
  <c r="M6156" i="24"/>
  <c r="G6156" i="24"/>
  <c r="H6156" i="24"/>
  <c r="Y7273" i="24" l="1"/>
  <c r="Z7273" i="24"/>
  <c r="H6157" i="24"/>
  <c r="G6157" i="24"/>
  <c r="M6157" i="24" l="1"/>
  <c r="Z7274" i="24"/>
  <c r="Y7274" i="24"/>
  <c r="G6158" i="24"/>
  <c r="H6158" i="24"/>
  <c r="Y7275" i="24" l="1"/>
  <c r="Z7275" i="24"/>
  <c r="M6158" i="24"/>
  <c r="H6159" i="24"/>
  <c r="G6159" i="24"/>
  <c r="M6159" i="24" l="1"/>
  <c r="Y7276" i="24"/>
  <c r="Z7276" i="24"/>
  <c r="M6160" i="24"/>
  <c r="H6160" i="24"/>
  <c r="G6160" i="24"/>
  <c r="Y7277" i="24" l="1"/>
  <c r="Z7277" i="24"/>
  <c r="G6161" i="24"/>
  <c r="H6161" i="24"/>
  <c r="Y7278" i="24" l="1"/>
  <c r="Z7278" i="24"/>
  <c r="M6161" i="24"/>
  <c r="M6162" i="24"/>
  <c r="G6162" i="24"/>
  <c r="H6162" i="24"/>
  <c r="Z7279" i="24" l="1"/>
  <c r="Y7279" i="24"/>
  <c r="G6163" i="24"/>
  <c r="H6163" i="24"/>
  <c r="M6163" i="24" l="1"/>
  <c r="Y7280" i="24"/>
  <c r="Z7280" i="24"/>
  <c r="G6164" i="24"/>
  <c r="H6164" i="24"/>
  <c r="M6164" i="24" l="1"/>
  <c r="Y7281" i="24"/>
  <c r="Z7281" i="24"/>
  <c r="G6165" i="24"/>
  <c r="H6165" i="24"/>
  <c r="M6165" i="24" l="1"/>
  <c r="Y7282" i="24"/>
  <c r="Z7282" i="24"/>
  <c r="M6166" i="24"/>
  <c r="H6166" i="24"/>
  <c r="G6166" i="24"/>
  <c r="Z7283" i="24" l="1"/>
  <c r="Y7283" i="24"/>
  <c r="G6167" i="24"/>
  <c r="M6167" i="24"/>
  <c r="H6167" i="24"/>
  <c r="Z7284" i="24" l="1"/>
  <c r="Y7284" i="24"/>
  <c r="G6168" i="24"/>
  <c r="H6168" i="24"/>
  <c r="M6168" i="24" l="1"/>
  <c r="Z7285" i="24"/>
  <c r="Y7285" i="24"/>
  <c r="H6169" i="24"/>
  <c r="G6169" i="24"/>
  <c r="M6169" i="24" l="1"/>
  <c r="Y7286" i="24"/>
  <c r="Z7286" i="24"/>
  <c r="G6170" i="24"/>
  <c r="H6170" i="24"/>
  <c r="Y7287" i="24" l="1"/>
  <c r="Z7287" i="24"/>
  <c r="M6170" i="24"/>
  <c r="G6171" i="24"/>
  <c r="H6171" i="24"/>
  <c r="M6171" i="24" l="1"/>
  <c r="Z7288" i="24"/>
  <c r="Y7288" i="24"/>
  <c r="M6172" i="24"/>
  <c r="H6172" i="24"/>
  <c r="G6172" i="24"/>
  <c r="Y7289" i="24" l="1"/>
  <c r="Z7289" i="24"/>
  <c r="H6173" i="24"/>
  <c r="G6173" i="24"/>
  <c r="Y7290" i="24" l="1"/>
  <c r="Z7290" i="24"/>
  <c r="M6173" i="24"/>
  <c r="M6174" i="24"/>
  <c r="G6174" i="24"/>
  <c r="H6174" i="24"/>
  <c r="Z7291" i="24" l="1"/>
  <c r="Y7291" i="24"/>
  <c r="H6175" i="24"/>
  <c r="G6175" i="24"/>
  <c r="M6175" i="24" l="1"/>
  <c r="Z7292" i="24"/>
  <c r="Y7292" i="24"/>
  <c r="M6176" i="24"/>
  <c r="G6176" i="24"/>
  <c r="H6176" i="24"/>
  <c r="Z7293" i="24" l="1"/>
  <c r="Y7293" i="24"/>
  <c r="M6177" i="24"/>
  <c r="G6177" i="24"/>
  <c r="H6177" i="24"/>
  <c r="Y7294" i="24" l="1"/>
  <c r="Z7294" i="24"/>
  <c r="H6178" i="24"/>
  <c r="G6178" i="24"/>
  <c r="M6178" i="24" l="1"/>
  <c r="Z7295" i="24"/>
  <c r="Y7295" i="24"/>
  <c r="H6179" i="24"/>
  <c r="G6179" i="24"/>
  <c r="M6179" i="24" l="1"/>
  <c r="Z7296" i="24"/>
  <c r="Y7296" i="24"/>
  <c r="M6180" i="24"/>
  <c r="G6180" i="24"/>
  <c r="H6180" i="24"/>
  <c r="Z7297" i="24" l="1"/>
  <c r="Y7297" i="24"/>
  <c r="G6181" i="24"/>
  <c r="H6181" i="24"/>
  <c r="M6181" i="24" l="1"/>
  <c r="Y7298" i="24"/>
  <c r="Z7298" i="24"/>
  <c r="M6182" i="24"/>
  <c r="G6182" i="24"/>
  <c r="H6182" i="24"/>
  <c r="Y7299" i="24" l="1"/>
  <c r="Z7299" i="24"/>
  <c r="H6183" i="24"/>
  <c r="M6183" i="24"/>
  <c r="G6183" i="24"/>
  <c r="Z7300" i="24" l="1"/>
  <c r="Y7300" i="24"/>
  <c r="G6184" i="24"/>
  <c r="H6184" i="24"/>
  <c r="M6184" i="24" l="1"/>
  <c r="Z7301" i="24"/>
  <c r="Y7301" i="24"/>
  <c r="G6185" i="24"/>
  <c r="H6185" i="24"/>
  <c r="M6185" i="24" l="1"/>
  <c r="Z7302" i="24"/>
  <c r="Y7302" i="24"/>
  <c r="M6186" i="24"/>
  <c r="G6186" i="24"/>
  <c r="H6186" i="24"/>
  <c r="Y7303" i="24" l="1"/>
  <c r="Z7303" i="24"/>
  <c r="H6187" i="24"/>
  <c r="G6187" i="24"/>
  <c r="Z7304" i="24" l="1"/>
  <c r="Y7304" i="24"/>
  <c r="M6187" i="24"/>
  <c r="G6188" i="24"/>
  <c r="H6188" i="24"/>
  <c r="M6188" i="24" l="1"/>
  <c r="Z7305" i="24"/>
  <c r="Y7305" i="24"/>
  <c r="G6189" i="24"/>
  <c r="H6189" i="24"/>
  <c r="M6189" i="24" l="1"/>
  <c r="Z7306" i="24"/>
  <c r="Y7306" i="24"/>
  <c r="M6190" i="24"/>
  <c r="H6190" i="24"/>
  <c r="G6190" i="24"/>
  <c r="Y7307" i="24" l="1"/>
  <c r="Z7307" i="24"/>
  <c r="H6191" i="24"/>
  <c r="M6191" i="24"/>
  <c r="G6191" i="24"/>
  <c r="Y7308" i="24" l="1"/>
  <c r="Z7308" i="24"/>
  <c r="G6192" i="24"/>
  <c r="H6192" i="24"/>
  <c r="M6192" i="24" l="1"/>
  <c r="Y7309" i="24"/>
  <c r="Z7309" i="24"/>
  <c r="G6193" i="24"/>
  <c r="H6193" i="24"/>
  <c r="M6193" i="24" l="1"/>
  <c r="Z7310" i="24"/>
  <c r="Y7310" i="24"/>
  <c r="M6194" i="24"/>
  <c r="G6194" i="24"/>
  <c r="H6194" i="24"/>
  <c r="Z7311" i="24" l="1"/>
  <c r="Y7311" i="24"/>
  <c r="H6195" i="24"/>
  <c r="G6195" i="24"/>
  <c r="M6195" i="24" l="1"/>
  <c r="Z7312" i="24"/>
  <c r="Y7312" i="24"/>
  <c r="M6196" i="24"/>
  <c r="H6196" i="24"/>
  <c r="G6196" i="24"/>
  <c r="Y7313" i="24" l="1"/>
  <c r="Z7313" i="24"/>
  <c r="H6197" i="24"/>
  <c r="G6197" i="24"/>
  <c r="M6197" i="24" l="1"/>
  <c r="Z7314" i="24"/>
  <c r="Y7314" i="24"/>
  <c r="M6198" i="24"/>
  <c r="G6198" i="24"/>
  <c r="H6198" i="24"/>
  <c r="Z7315" i="24" l="1"/>
  <c r="Y7315" i="24"/>
  <c r="G6199" i="24"/>
  <c r="H6199" i="24"/>
  <c r="M6199" i="24" l="1"/>
  <c r="Y7316" i="24"/>
  <c r="Z7316" i="24"/>
  <c r="M6200" i="24"/>
  <c r="G6200" i="24"/>
  <c r="H6200" i="24"/>
  <c r="Y7317" i="24" l="1"/>
  <c r="Z7317" i="24"/>
  <c r="H6201" i="24"/>
  <c r="G6201" i="24"/>
  <c r="M6201" i="24" l="1"/>
  <c r="Y7318" i="24"/>
  <c r="Z7318" i="24"/>
  <c r="M6202" i="24"/>
  <c r="G6202" i="24"/>
  <c r="H6202" i="24"/>
  <c r="Z7319" i="24" l="1"/>
  <c r="Y7319" i="24"/>
  <c r="M6203" i="24"/>
  <c r="H6203" i="24"/>
  <c r="G6203" i="24"/>
  <c r="Z7320" i="24" l="1"/>
  <c r="Y7320" i="24"/>
  <c r="G6204" i="24"/>
  <c r="H6204" i="24"/>
  <c r="M6204" i="24" l="1"/>
  <c r="Y7321" i="24"/>
  <c r="Z7321" i="24"/>
  <c r="H6205" i="24"/>
  <c r="G6205" i="24"/>
  <c r="M6205" i="24" l="1"/>
  <c r="Y7322" i="24"/>
  <c r="Z7322" i="24"/>
  <c r="M6206" i="24"/>
  <c r="G6206" i="24"/>
  <c r="H6206" i="24"/>
  <c r="Z7323" i="24" l="1"/>
  <c r="Y7323" i="24"/>
  <c r="G6207" i="24"/>
  <c r="H6207" i="24"/>
  <c r="M6207" i="24" l="1"/>
  <c r="Y7324" i="24"/>
  <c r="Z7324" i="24"/>
  <c r="M6208" i="24"/>
  <c r="G6208" i="24"/>
  <c r="H6208" i="24"/>
  <c r="Z7325" i="24" l="1"/>
  <c r="Y7325" i="24"/>
  <c r="H6209" i="24"/>
  <c r="G6209" i="24"/>
  <c r="M6209" i="24" l="1"/>
  <c r="Z7326" i="24"/>
  <c r="Y7326" i="24"/>
  <c r="M6210" i="24"/>
  <c r="H6210" i="24"/>
  <c r="G6210" i="24"/>
  <c r="Y7327" i="24" l="1"/>
  <c r="Z7327" i="24"/>
  <c r="G6211" i="24"/>
  <c r="H6211" i="24"/>
  <c r="Y7328" i="24" l="1"/>
  <c r="Z7328" i="24"/>
  <c r="M6211" i="24"/>
  <c r="M6212" i="24"/>
  <c r="H6212" i="24"/>
  <c r="G6212" i="24"/>
  <c r="Z7329" i="24" l="1"/>
  <c r="Y7329" i="24"/>
  <c r="H6213" i="24"/>
  <c r="G6213" i="24"/>
  <c r="M6213" i="24" l="1"/>
  <c r="Y7330" i="24"/>
  <c r="Z7330" i="24"/>
  <c r="M6214" i="24"/>
  <c r="H6214" i="24"/>
  <c r="G6214" i="24"/>
  <c r="Z7331" i="24" l="1"/>
  <c r="Y7331" i="24"/>
  <c r="H6215" i="24"/>
  <c r="M6215" i="24"/>
  <c r="G6215" i="24"/>
  <c r="Y7332" i="24" l="1"/>
  <c r="Z7332" i="24"/>
  <c r="G6216" i="24"/>
  <c r="H6216" i="24"/>
  <c r="M6216" i="24" l="1"/>
  <c r="Z7333" i="24"/>
  <c r="Y7333" i="24"/>
  <c r="M6217" i="24"/>
  <c r="H6217" i="24"/>
  <c r="G6217" i="24"/>
  <c r="Z7334" i="24" l="1"/>
  <c r="Y7334" i="24"/>
  <c r="H6218" i="24"/>
  <c r="G6218" i="24"/>
  <c r="M6218" i="24" l="1"/>
  <c r="Z7335" i="24"/>
  <c r="Y7335" i="24"/>
  <c r="M6219" i="24"/>
  <c r="H6219" i="24"/>
  <c r="G6219" i="24"/>
  <c r="Z7336" i="24" l="1"/>
  <c r="Y7336" i="24"/>
  <c r="G6220" i="24"/>
  <c r="H6220" i="24"/>
  <c r="M6220" i="24" l="1"/>
  <c r="Y7337" i="24"/>
  <c r="Z7337" i="24"/>
  <c r="H6221" i="24"/>
  <c r="G6221" i="24"/>
  <c r="M6221" i="24" l="1"/>
  <c r="Y7338" i="24"/>
  <c r="Z7338" i="24"/>
  <c r="M6222" i="24"/>
  <c r="G6222" i="24"/>
  <c r="H6222" i="24"/>
  <c r="Z7339" i="24" l="1"/>
  <c r="Y7339" i="24"/>
  <c r="H6223" i="24"/>
  <c r="M6223" i="24"/>
  <c r="G6223" i="24"/>
  <c r="Y7340" i="24" l="1"/>
  <c r="Z7340" i="24"/>
  <c r="H6224" i="24"/>
  <c r="G6224" i="24"/>
  <c r="M6224" i="24" l="1"/>
  <c r="Z7341" i="24"/>
  <c r="Y7341" i="24"/>
  <c r="H6225" i="24"/>
  <c r="G6225" i="24"/>
  <c r="M6225" i="24" l="1"/>
  <c r="Y7342" i="24"/>
  <c r="Z7342" i="24"/>
  <c r="M6226" i="24"/>
  <c r="H6226" i="24"/>
  <c r="G6226" i="24"/>
  <c r="Y7343" i="24" l="1"/>
  <c r="Z7343" i="24"/>
  <c r="H6227" i="24"/>
  <c r="G6227" i="24"/>
  <c r="M6227" i="24" l="1"/>
  <c r="Y7344" i="24"/>
  <c r="Z7344" i="24"/>
  <c r="G6228" i="24"/>
  <c r="H6228" i="24"/>
  <c r="Z7345" i="24" l="1"/>
  <c r="Y7345" i="24"/>
  <c r="M6228" i="24"/>
  <c r="H6229" i="24"/>
  <c r="G6229" i="24"/>
  <c r="M6229" i="24" l="1"/>
  <c r="Y7346" i="24"/>
  <c r="Z7346" i="24"/>
  <c r="M6230" i="24"/>
  <c r="H6230" i="24"/>
  <c r="G6230" i="24"/>
  <c r="Y7347" i="24" l="1"/>
  <c r="Z7347" i="24"/>
  <c r="H6231" i="24"/>
  <c r="G6231" i="24"/>
  <c r="M6231" i="24" l="1"/>
  <c r="Z7348" i="24"/>
  <c r="Y7348" i="24"/>
  <c r="G6232" i="24"/>
  <c r="H6232" i="24"/>
  <c r="Y7349" i="24" l="1"/>
  <c r="Z7349" i="24"/>
  <c r="M6232" i="24"/>
  <c r="H6233" i="24"/>
  <c r="G6233" i="24"/>
  <c r="M6233" i="24" l="1"/>
  <c r="Z7350" i="24"/>
  <c r="Y7350" i="24"/>
  <c r="M6234" i="24"/>
  <c r="G6234" i="24"/>
  <c r="H6234" i="24"/>
  <c r="Y7351" i="24" l="1"/>
  <c r="Z7351" i="24"/>
  <c r="H6235" i="24"/>
  <c r="M6235" i="24"/>
  <c r="G6235" i="24"/>
  <c r="Y7352" i="24" l="1"/>
  <c r="Z7352" i="24"/>
  <c r="G6236" i="24"/>
  <c r="H6236" i="24"/>
  <c r="M6236" i="24" l="1"/>
  <c r="Y7353" i="24"/>
  <c r="Z7353" i="24"/>
  <c r="H6237" i="24"/>
  <c r="G6237" i="24"/>
  <c r="M6237" i="24" l="1"/>
  <c r="Z7354" i="24"/>
  <c r="Y7354" i="24"/>
  <c r="M6238" i="24"/>
  <c r="G6238" i="24"/>
  <c r="H6238" i="24"/>
  <c r="Y7355" i="24" l="1"/>
  <c r="Z7355" i="24"/>
  <c r="H6239" i="24"/>
  <c r="G6239" i="24"/>
  <c r="Z7356" i="24" l="1"/>
  <c r="Y7356" i="24"/>
  <c r="M6239" i="24"/>
  <c r="G6240" i="24"/>
  <c r="H6240" i="24"/>
  <c r="M6240" i="24" l="1"/>
  <c r="Z7357" i="24"/>
  <c r="Y7357" i="24"/>
  <c r="M6241" i="24"/>
  <c r="H6241" i="24"/>
  <c r="G6241" i="24"/>
  <c r="Y7358" i="24" l="1"/>
  <c r="Z7358" i="24"/>
  <c r="G6242" i="24"/>
  <c r="H6242" i="24"/>
  <c r="M6242" i="24" l="1"/>
  <c r="Z7359" i="24"/>
  <c r="Y7359" i="24"/>
  <c r="H6243" i="24"/>
  <c r="M6243" i="24"/>
  <c r="G6243" i="24"/>
  <c r="Y7360" i="24" l="1"/>
  <c r="Z7360" i="24"/>
  <c r="M6244" i="24"/>
  <c r="H6244" i="24"/>
  <c r="G6244" i="24"/>
  <c r="Y7361" i="24" l="1"/>
  <c r="Z7361" i="24"/>
  <c r="H6245" i="24"/>
  <c r="G6245" i="24"/>
  <c r="M6245" i="24"/>
  <c r="Y7362" i="24" l="1"/>
  <c r="Z7362" i="24"/>
  <c r="M6246" i="24"/>
  <c r="G6246" i="24"/>
  <c r="H6246" i="24"/>
  <c r="Z7363" i="24" l="1"/>
  <c r="Y7363" i="24"/>
  <c r="H6247" i="24"/>
  <c r="M6247" i="24"/>
  <c r="G6247" i="24"/>
  <c r="Y7364" i="24" l="1"/>
  <c r="Z7364" i="24"/>
  <c r="M6248" i="24"/>
  <c r="H6248" i="24"/>
  <c r="G6248" i="24"/>
  <c r="Y7365" i="24" l="1"/>
  <c r="Z7365" i="24"/>
  <c r="H6249" i="24"/>
  <c r="G6249" i="24"/>
  <c r="M6249" i="24"/>
  <c r="Z7366" i="24" l="1"/>
  <c r="Y7366" i="24"/>
  <c r="M6250" i="24"/>
  <c r="H6250" i="24"/>
  <c r="G6250" i="24"/>
  <c r="Z7367" i="24" l="1"/>
  <c r="Y7367" i="24"/>
  <c r="H6251" i="24"/>
  <c r="G6251" i="24"/>
  <c r="M6251" i="24"/>
  <c r="Z7368" i="24" l="1"/>
  <c r="Y7368" i="24"/>
  <c r="M6252" i="24"/>
  <c r="G6252" i="24"/>
  <c r="H6252" i="24"/>
  <c r="Y7369" i="24" l="1"/>
  <c r="Z7369" i="24"/>
  <c r="G6253" i="24"/>
  <c r="H6253" i="24"/>
  <c r="M6253" i="24"/>
  <c r="Y7370" i="24" l="1"/>
  <c r="Z7370" i="24"/>
  <c r="M6254" i="24"/>
  <c r="H6254" i="24"/>
  <c r="G6254" i="24"/>
  <c r="Y7371" i="24" l="1"/>
  <c r="Z7371" i="24"/>
  <c r="G6255" i="24"/>
  <c r="H6255" i="24"/>
  <c r="M6255" i="24"/>
  <c r="Z7372" i="24" l="1"/>
  <c r="Y7372" i="24"/>
  <c r="G6256" i="24"/>
  <c r="H6256" i="24"/>
  <c r="M6256" i="24" l="1"/>
  <c r="Z7373" i="24"/>
  <c r="Y7373" i="24"/>
  <c r="H6257" i="24"/>
  <c r="G6257" i="24"/>
  <c r="M6257" i="24"/>
  <c r="Z7374" i="24" l="1"/>
  <c r="Y7374" i="24"/>
  <c r="M6258" i="24"/>
  <c r="G6258" i="24"/>
  <c r="H6258" i="24"/>
  <c r="Y7375" i="24" l="1"/>
  <c r="Z7375" i="24"/>
  <c r="G6259" i="24"/>
  <c r="H6259" i="24"/>
  <c r="M6259" i="24"/>
  <c r="Y7376" i="24" l="1"/>
  <c r="Z7376" i="24"/>
  <c r="M6260" i="24"/>
  <c r="G6260" i="24"/>
  <c r="H6260" i="24"/>
  <c r="Y7377" i="24" l="1"/>
  <c r="Z7377" i="24"/>
  <c r="H6261" i="24"/>
  <c r="G6261" i="24"/>
  <c r="M6261" i="24"/>
  <c r="Z7378" i="24" l="1"/>
  <c r="Y7378" i="24"/>
  <c r="M6262" i="24"/>
  <c r="G6262" i="24"/>
  <c r="H6262" i="24"/>
  <c r="Z7379" i="24" l="1"/>
  <c r="Y7379" i="24"/>
  <c r="H6263" i="24"/>
  <c r="M6263" i="24"/>
  <c r="G6263" i="24"/>
  <c r="Z7380" i="24" l="1"/>
  <c r="Y7380" i="24"/>
  <c r="M6264" i="24"/>
  <c r="G6264" i="24"/>
  <c r="H6264" i="24"/>
  <c r="Y7381" i="24" l="1"/>
  <c r="Z7381" i="24"/>
  <c r="H6265" i="24"/>
  <c r="G6265" i="24"/>
  <c r="M6265" i="24"/>
  <c r="Z7382" i="24" l="1"/>
  <c r="Y7382" i="24"/>
  <c r="M6266" i="24"/>
  <c r="H6266" i="24"/>
  <c r="G6266" i="24"/>
  <c r="Y7383" i="24" l="1"/>
  <c r="Z7383" i="24"/>
  <c r="M6267" i="24"/>
  <c r="H6267" i="24"/>
  <c r="G6267" i="24"/>
  <c r="Z7384" i="24" l="1"/>
  <c r="Y7384" i="24"/>
  <c r="H6268" i="24"/>
  <c r="G6268" i="24"/>
  <c r="M6268" i="24" l="1"/>
  <c r="Y7385" i="24"/>
  <c r="Z7385" i="24"/>
  <c r="H6269" i="24"/>
  <c r="G6269" i="24"/>
  <c r="M6269" i="24"/>
  <c r="Z7386" i="24" l="1"/>
  <c r="Y7386" i="24"/>
  <c r="G6270" i="24"/>
  <c r="H6270" i="24"/>
  <c r="M6270" i="24" l="1"/>
  <c r="Z7387" i="24"/>
  <c r="Y7387" i="24"/>
  <c r="H6271" i="24"/>
  <c r="G6271" i="24"/>
  <c r="M6271" i="24" l="1"/>
  <c r="Z7388" i="24"/>
  <c r="Y7388" i="24"/>
  <c r="G6272" i="24"/>
  <c r="H6272" i="24"/>
  <c r="M6272" i="24" l="1"/>
  <c r="Y7389" i="24"/>
  <c r="Z7389" i="24"/>
  <c r="M6273" i="24"/>
  <c r="H6273" i="24"/>
  <c r="G6273" i="24"/>
  <c r="Y7390" i="24" l="1"/>
  <c r="Z7390" i="24"/>
  <c r="M6274" i="24"/>
  <c r="H6274" i="24"/>
  <c r="G6274" i="24"/>
  <c r="Z7391" i="24" l="1"/>
  <c r="Y7391" i="24"/>
  <c r="H6275" i="24"/>
  <c r="G6275" i="24"/>
  <c r="M6275" i="24" l="1"/>
  <c r="Z7392" i="24"/>
  <c r="Y7392" i="24"/>
  <c r="G6276" i="24"/>
  <c r="H6276" i="24"/>
  <c r="M6276" i="24"/>
  <c r="Y7393" i="24" l="1"/>
  <c r="Z7393" i="24"/>
  <c r="H6277" i="24"/>
  <c r="G6277" i="24"/>
  <c r="Y7394" i="24" l="1"/>
  <c r="Z7394" i="24"/>
  <c r="M6277" i="24"/>
  <c r="M6278" i="24"/>
  <c r="G6278" i="24"/>
  <c r="H6278" i="24"/>
  <c r="Y7395" i="24" l="1"/>
  <c r="Z7395" i="24"/>
  <c r="M6279" i="24"/>
  <c r="H6279" i="24"/>
  <c r="G6279" i="24"/>
  <c r="Y7396" i="24" l="1"/>
  <c r="Z7396" i="24"/>
  <c r="G6280" i="24"/>
  <c r="H6280" i="24"/>
  <c r="M6280" i="24" l="1"/>
  <c r="Z7397" i="24"/>
  <c r="Y7397" i="24"/>
  <c r="G6281" i="24"/>
  <c r="H6281" i="24"/>
  <c r="M6281" i="24" l="1"/>
  <c r="Y7398" i="24"/>
  <c r="Z7398" i="24"/>
  <c r="G6282" i="24"/>
  <c r="H6282" i="24"/>
  <c r="M6282" i="24" l="1"/>
  <c r="Z7399" i="24"/>
  <c r="Y7399" i="24"/>
  <c r="H6283" i="24"/>
  <c r="G6283" i="24"/>
  <c r="M6283" i="24"/>
  <c r="Z7400" i="24" l="1"/>
  <c r="Y7400" i="24"/>
  <c r="M6284" i="24"/>
  <c r="G6284" i="24"/>
  <c r="H6284" i="24"/>
  <c r="Y7401" i="24" l="1"/>
  <c r="Z7401" i="24"/>
  <c r="G6285" i="24"/>
  <c r="H6285" i="24"/>
  <c r="Y7402" i="24" l="1"/>
  <c r="Z7402" i="24"/>
  <c r="M6285" i="24"/>
  <c r="M6286" i="24"/>
  <c r="H6286" i="24"/>
  <c r="G6286" i="24"/>
  <c r="Z7403" i="24" l="1"/>
  <c r="Y7403" i="24"/>
  <c r="M6287" i="24"/>
  <c r="G6287" i="24"/>
  <c r="H6287" i="24"/>
  <c r="Z7404" i="24" l="1"/>
  <c r="Y7404" i="24"/>
  <c r="M6288" i="24"/>
  <c r="G6288" i="24"/>
  <c r="H6288" i="24"/>
  <c r="Z7405" i="24" l="1"/>
  <c r="Y7405" i="24"/>
  <c r="H6289" i="24"/>
  <c r="G6289" i="24"/>
  <c r="M6289" i="24"/>
  <c r="Y7406" i="24" l="1"/>
  <c r="Z7406" i="24"/>
  <c r="M6290" i="24"/>
  <c r="H6290" i="24"/>
  <c r="G6290" i="24"/>
  <c r="Z7407" i="24" l="1"/>
  <c r="Y7407" i="24"/>
  <c r="G6291" i="24"/>
  <c r="H6291" i="24"/>
  <c r="Y7408" i="24" l="1"/>
  <c r="Z7408" i="24"/>
  <c r="M6291" i="24"/>
  <c r="M6292" i="24"/>
  <c r="G6292" i="24"/>
  <c r="H6292" i="24"/>
  <c r="Y7409" i="24" l="1"/>
  <c r="Z7409" i="24"/>
  <c r="H6293" i="24"/>
  <c r="G6293" i="24"/>
  <c r="M6293" i="24"/>
  <c r="Y7410" i="24" l="1"/>
  <c r="Z7410" i="24"/>
  <c r="M6294" i="24"/>
  <c r="G6294" i="24"/>
  <c r="H6294" i="24"/>
  <c r="Z7411" i="24" l="1"/>
  <c r="Y7411" i="24"/>
  <c r="M6295" i="24"/>
  <c r="H6295" i="24"/>
  <c r="G6295" i="24"/>
  <c r="Z7412" i="24" l="1"/>
  <c r="Y7412" i="24"/>
  <c r="G6296" i="24"/>
  <c r="H6296" i="24"/>
  <c r="M6296" i="24" l="1"/>
  <c r="Y7413" i="24"/>
  <c r="Z7413" i="24"/>
  <c r="H6297" i="24"/>
  <c r="G6297" i="24"/>
  <c r="M6297" i="24"/>
  <c r="Y7414" i="24" l="1"/>
  <c r="Z7414" i="24"/>
  <c r="M6298" i="24"/>
  <c r="G6298" i="24"/>
  <c r="H6298" i="24"/>
  <c r="Y7415" i="24" l="1"/>
  <c r="Z7415" i="24"/>
  <c r="G6299" i="24"/>
  <c r="H6299" i="24"/>
  <c r="M6299" i="24" l="1"/>
  <c r="Y7416" i="24"/>
  <c r="Z7416" i="24"/>
  <c r="M6300" i="24"/>
  <c r="G6300" i="24"/>
  <c r="H6300" i="24"/>
  <c r="Y7417" i="24" l="1"/>
  <c r="Z7417" i="24"/>
  <c r="G6301" i="24"/>
  <c r="H6301" i="24"/>
  <c r="M6301" i="24"/>
  <c r="Y7418" i="24" l="1"/>
  <c r="Z7418" i="24"/>
  <c r="M6302" i="24"/>
  <c r="H6302" i="24"/>
  <c r="G6302" i="24"/>
  <c r="Y7419" i="24" l="1"/>
  <c r="Z7419" i="24"/>
  <c r="M6303" i="24"/>
  <c r="H6303" i="24"/>
  <c r="G6303" i="24"/>
  <c r="Z7420" i="24" l="1"/>
  <c r="Y7420" i="24"/>
  <c r="H6304" i="24"/>
  <c r="G6304" i="24"/>
  <c r="M6304" i="24" l="1"/>
  <c r="Z7421" i="24"/>
  <c r="Y7421" i="24"/>
  <c r="H6305" i="24"/>
  <c r="G6305" i="24"/>
  <c r="Z7422" i="24" l="1"/>
  <c r="Y7422" i="24"/>
  <c r="M6305" i="24"/>
  <c r="M6306" i="24"/>
  <c r="G6306" i="24"/>
  <c r="H6306" i="24"/>
  <c r="Y7423" i="24" l="1"/>
  <c r="Z7423" i="24"/>
  <c r="H6307" i="24"/>
  <c r="G6307" i="24"/>
  <c r="M6307" i="24" l="1"/>
  <c r="Z7424" i="24"/>
  <c r="Y7424" i="24"/>
  <c r="G6308" i="24"/>
  <c r="H6308" i="24"/>
  <c r="M6308" i="24"/>
  <c r="Y7425" i="24" l="1"/>
  <c r="Z7425" i="24"/>
  <c r="G6309" i="24"/>
  <c r="H6309" i="24"/>
  <c r="M6309" i="24"/>
  <c r="Z7426" i="24" l="1"/>
  <c r="Y7426" i="24"/>
  <c r="M6310" i="24"/>
  <c r="G6310" i="24"/>
  <c r="H6310" i="24"/>
  <c r="Y7427" i="24" l="1"/>
  <c r="Z7427" i="24"/>
  <c r="M6311" i="24"/>
  <c r="H6311" i="24"/>
  <c r="G6311" i="24"/>
  <c r="Y7428" i="24" l="1"/>
  <c r="Z7428" i="24"/>
  <c r="M6312" i="24"/>
  <c r="H6312" i="24"/>
  <c r="G6312" i="24"/>
  <c r="Y7429" i="24" l="1"/>
  <c r="Z7429" i="24"/>
  <c r="H6313" i="24"/>
  <c r="G6313" i="24"/>
  <c r="M6313" i="24"/>
  <c r="Y7430" i="24" l="1"/>
  <c r="Z7430" i="24"/>
  <c r="M6314" i="24"/>
  <c r="G6314" i="24"/>
  <c r="H6314" i="24"/>
  <c r="Y7431" i="24" l="1"/>
  <c r="Z7431" i="24"/>
  <c r="G6315" i="24"/>
  <c r="H6315" i="24"/>
  <c r="M6315" i="24"/>
  <c r="Z7432" i="24" l="1"/>
  <c r="Y7432" i="24"/>
  <c r="M6316" i="24"/>
  <c r="G6316" i="24"/>
  <c r="H6316" i="24"/>
  <c r="Y7433" i="24" l="1"/>
  <c r="Z7433" i="24"/>
  <c r="H6317" i="24"/>
  <c r="G6317" i="24"/>
  <c r="M6317" i="24"/>
  <c r="Z7434" i="24" l="1"/>
  <c r="Y7434" i="24"/>
  <c r="G6318" i="24"/>
  <c r="H6318" i="24"/>
  <c r="M6318" i="24" l="1"/>
  <c r="Z7435" i="24"/>
  <c r="Y7435" i="24"/>
  <c r="M6319" i="24"/>
  <c r="H6319" i="24"/>
  <c r="G6319" i="24"/>
  <c r="Y7436" i="24" l="1"/>
  <c r="Z7436" i="24"/>
  <c r="G6320" i="24"/>
  <c r="H6320" i="24"/>
  <c r="M6320" i="24" l="1"/>
  <c r="Z7437" i="24"/>
  <c r="Y7437" i="24"/>
  <c r="G6321" i="24"/>
  <c r="H6321" i="24"/>
  <c r="M6321" i="24"/>
  <c r="Z7438" i="24" l="1"/>
  <c r="Y7438" i="24"/>
  <c r="M6322" i="24"/>
  <c r="G6322" i="24"/>
  <c r="H6322" i="24"/>
  <c r="Y7439" i="24" l="1"/>
  <c r="Z7439" i="24"/>
  <c r="M6323" i="24"/>
  <c r="G6323" i="24"/>
  <c r="H6323" i="24"/>
  <c r="Y7440" i="24" l="1"/>
  <c r="Z7440" i="24"/>
  <c r="M6324" i="24"/>
  <c r="H6324" i="24"/>
  <c r="G6324" i="24"/>
  <c r="Y7441" i="24" l="1"/>
  <c r="Z7441" i="24"/>
  <c r="G6325" i="24"/>
  <c r="H6325" i="24"/>
  <c r="M6325" i="24"/>
  <c r="Z7442" i="24" l="1"/>
  <c r="Y7442" i="24"/>
  <c r="M6326" i="24"/>
  <c r="G6326" i="24"/>
  <c r="H6326" i="24"/>
  <c r="Z7443" i="24" l="1"/>
  <c r="Y7443" i="24"/>
  <c r="G6327" i="24"/>
  <c r="H6327" i="24"/>
  <c r="M6327" i="24" l="1"/>
  <c r="Y7444" i="24"/>
  <c r="Z7444" i="24"/>
  <c r="M6328" i="24"/>
  <c r="G6328" i="24"/>
  <c r="H6328" i="24"/>
  <c r="Y7445" i="24" l="1"/>
  <c r="Z7445" i="24"/>
  <c r="G6329" i="24"/>
  <c r="H6329" i="24"/>
  <c r="M6329" i="24"/>
  <c r="Y7446" i="24" l="1"/>
  <c r="Z7446" i="24"/>
  <c r="M6330" i="24"/>
  <c r="G6330" i="24"/>
  <c r="H6330" i="24"/>
  <c r="Z7447" i="24" l="1"/>
  <c r="Y7447" i="24"/>
  <c r="M6331" i="24"/>
  <c r="G6331" i="24"/>
  <c r="H6331" i="24"/>
  <c r="Y7448" i="24" l="1"/>
  <c r="Z7448" i="24"/>
  <c r="M6332" i="24"/>
  <c r="H6332" i="24"/>
  <c r="G6332" i="24"/>
  <c r="Z7449" i="24" l="1"/>
  <c r="Y7449" i="24"/>
  <c r="M6333" i="24"/>
  <c r="H6333" i="24"/>
  <c r="G6333" i="24"/>
  <c r="Y7450" i="24" l="1"/>
  <c r="Z7450" i="24"/>
  <c r="G6334" i="24"/>
  <c r="H6334" i="24"/>
  <c r="M6334" i="24" l="1"/>
  <c r="Y7451" i="24"/>
  <c r="Z7451" i="24"/>
  <c r="M6335" i="24"/>
  <c r="G6335" i="24"/>
  <c r="H6335" i="24"/>
  <c r="Z7452" i="24" l="1"/>
  <c r="Y7452" i="24"/>
  <c r="G6336" i="24"/>
  <c r="H6336" i="24"/>
  <c r="M6336" i="24" l="1"/>
  <c r="Y7453" i="24"/>
  <c r="Z7453" i="24"/>
  <c r="G6337" i="24"/>
  <c r="H6337" i="24"/>
  <c r="M6337" i="24"/>
  <c r="Z7454" i="24" l="1"/>
  <c r="Y7454" i="24"/>
  <c r="M6338" i="24"/>
  <c r="G6338" i="24"/>
  <c r="H6338" i="24"/>
  <c r="Y7455" i="24" l="1"/>
  <c r="Z7455" i="24"/>
  <c r="M6339" i="24"/>
  <c r="G6339" i="24"/>
  <c r="H6339" i="24"/>
  <c r="Y7456" i="24" l="1"/>
  <c r="Z7456" i="24"/>
  <c r="H6340" i="24"/>
  <c r="G6340" i="24"/>
  <c r="M6340" i="24" l="1"/>
  <c r="Z7457" i="24"/>
  <c r="Y7457" i="24"/>
  <c r="H6341" i="24"/>
  <c r="G6341" i="24"/>
  <c r="M6341" i="24"/>
  <c r="Z7458" i="24" l="1"/>
  <c r="Y7458" i="24"/>
  <c r="H6342" i="24"/>
  <c r="G6342" i="24"/>
  <c r="M6342" i="24"/>
  <c r="Z7459" i="24" l="1"/>
  <c r="Y7459" i="24"/>
  <c r="M6343" i="24"/>
  <c r="H6343" i="24"/>
  <c r="G6343" i="24"/>
  <c r="Z7460" i="24" l="1"/>
  <c r="Y7460" i="24"/>
  <c r="M6344" i="24"/>
  <c r="H6344" i="24"/>
  <c r="G6344" i="24"/>
  <c r="Z7461" i="24" l="1"/>
  <c r="Y7461" i="24"/>
  <c r="H6345" i="24"/>
  <c r="G6345" i="24"/>
  <c r="M6345" i="24"/>
  <c r="Y7462" i="24" l="1"/>
  <c r="Z7462" i="24"/>
  <c r="G6346" i="24"/>
  <c r="H6346" i="24"/>
  <c r="M6346" i="24" l="1"/>
  <c r="Y7463" i="24"/>
  <c r="Z7463" i="24"/>
  <c r="M6347" i="24"/>
  <c r="H6347" i="24"/>
  <c r="G6347" i="24"/>
  <c r="Y7464" i="24" l="1"/>
  <c r="Z7464" i="24"/>
  <c r="M6348" i="24"/>
  <c r="G6348" i="24"/>
  <c r="H6348" i="24"/>
  <c r="Y7465" i="24" l="1"/>
  <c r="Z7465" i="24"/>
  <c r="H6349" i="24"/>
  <c r="G6349" i="24"/>
  <c r="M6349" i="24" l="1"/>
  <c r="Z7466" i="24"/>
  <c r="Y7466" i="24"/>
  <c r="M6350" i="24"/>
  <c r="H6350" i="24"/>
  <c r="G6350" i="24"/>
  <c r="Z7467" i="24" l="1"/>
  <c r="Y7467" i="24"/>
  <c r="G6351" i="24"/>
  <c r="M6351" i="24"/>
  <c r="H6351" i="24"/>
  <c r="Z7468" i="24" l="1"/>
  <c r="Y7468" i="24"/>
  <c r="G6352" i="24"/>
  <c r="H6352" i="24"/>
  <c r="M6352" i="24" l="1"/>
  <c r="Y7469" i="24"/>
  <c r="Z7469" i="24"/>
  <c r="H6353" i="24"/>
  <c r="G6353" i="24"/>
  <c r="Y7470" i="24" l="1"/>
  <c r="Z7470" i="24"/>
  <c r="M6353" i="24"/>
  <c r="M6354" i="24"/>
  <c r="G6354" i="24"/>
  <c r="H6354" i="24"/>
  <c r="Y7471" i="24" l="1"/>
  <c r="Z7471" i="24"/>
  <c r="H6355" i="24"/>
  <c r="G6355" i="24"/>
  <c r="M6355" i="24" l="1"/>
  <c r="Y7472" i="24"/>
  <c r="Z7472" i="24"/>
  <c r="M6356" i="24"/>
  <c r="G6356" i="24"/>
  <c r="H6356" i="24"/>
  <c r="Y7473" i="24" l="1"/>
  <c r="Z7473" i="24"/>
  <c r="G6357" i="24"/>
  <c r="H6357" i="24"/>
  <c r="Z7474" i="24" l="1"/>
  <c r="Y7474" i="24"/>
  <c r="M6357" i="24"/>
  <c r="M6358" i="24"/>
  <c r="G6358" i="24"/>
  <c r="H6358" i="24"/>
  <c r="Y7475" i="24" l="1"/>
  <c r="Z7475" i="24"/>
  <c r="M6359" i="24"/>
  <c r="H6359" i="24"/>
  <c r="G6359" i="24"/>
  <c r="Y7476" i="24" l="1"/>
  <c r="Z7476" i="24"/>
  <c r="H6360" i="24"/>
  <c r="G6360" i="24"/>
  <c r="M6360" i="24"/>
  <c r="Y7477" i="24" l="1"/>
  <c r="Z7477" i="24"/>
  <c r="H6361" i="24"/>
  <c r="G6361" i="24"/>
  <c r="M6361" i="24"/>
  <c r="Z7478" i="24" l="1"/>
  <c r="Y7478" i="24"/>
  <c r="M6362" i="24"/>
  <c r="H6362" i="24"/>
  <c r="G6362" i="24"/>
  <c r="Y7479" i="24" l="1"/>
  <c r="Z7479" i="24"/>
  <c r="M6363" i="24"/>
  <c r="G6363" i="24"/>
  <c r="H6363" i="24"/>
  <c r="Y7480" i="24" l="1"/>
  <c r="Z7480" i="24"/>
  <c r="M6364" i="24"/>
  <c r="G6364" i="24"/>
  <c r="H6364" i="24"/>
  <c r="Z7481" i="24" l="1"/>
  <c r="Y7481" i="24"/>
  <c r="H6365" i="24"/>
  <c r="G6365" i="24"/>
  <c r="Y7482" i="24" l="1"/>
  <c r="Z7482" i="24"/>
  <c r="M6365" i="24"/>
  <c r="M6366" i="24"/>
  <c r="H6366" i="24"/>
  <c r="G6366" i="24"/>
  <c r="Y7483" i="24" l="1"/>
  <c r="Z7483" i="24"/>
  <c r="M6367" i="24"/>
  <c r="G6367" i="24"/>
  <c r="H6367" i="24"/>
  <c r="Z7484" i="24" l="1"/>
  <c r="Y7484" i="24"/>
  <c r="M6368" i="24"/>
  <c r="G6368" i="24"/>
  <c r="H6368" i="24"/>
  <c r="Z7485" i="24" l="1"/>
  <c r="Y7485" i="24"/>
  <c r="G6369" i="24"/>
  <c r="H6369" i="24"/>
  <c r="Y7486" i="24" l="1"/>
  <c r="Z7486" i="24"/>
  <c r="M6369" i="24"/>
  <c r="M6370" i="24"/>
  <c r="H6370" i="24"/>
  <c r="G6370" i="24"/>
  <c r="Z7487" i="24" l="1"/>
  <c r="Y7487" i="24"/>
  <c r="M6371" i="24"/>
  <c r="G6371" i="24"/>
  <c r="H6371" i="24"/>
  <c r="Z7488" i="24" l="1"/>
  <c r="Y7488" i="24"/>
  <c r="M6372" i="24"/>
  <c r="H6372" i="24"/>
  <c r="G6372" i="24"/>
  <c r="Y7489" i="24" l="1"/>
  <c r="Z7489" i="24"/>
  <c r="M6373" i="24"/>
  <c r="H6373" i="24"/>
  <c r="G6373" i="24"/>
  <c r="Y7490" i="24" l="1"/>
  <c r="Z7490" i="24"/>
  <c r="H6374" i="24"/>
  <c r="G6374" i="24"/>
  <c r="M6374" i="24"/>
  <c r="Y7491" i="24" l="1"/>
  <c r="Z7491" i="24"/>
  <c r="M6375" i="24"/>
  <c r="H6375" i="24"/>
  <c r="G6375" i="24"/>
  <c r="Z7492" i="24" l="1"/>
  <c r="Y7492" i="24"/>
  <c r="G6376" i="24"/>
  <c r="H6376" i="24"/>
  <c r="M6376" i="24" l="1"/>
  <c r="Z7493" i="24"/>
  <c r="Y7493" i="24"/>
  <c r="H6377" i="24"/>
  <c r="G6377" i="24"/>
  <c r="Z7494" i="24" l="1"/>
  <c r="Y7494" i="24"/>
  <c r="M6377" i="24"/>
  <c r="M6378" i="24"/>
  <c r="G6378" i="24"/>
  <c r="H6378" i="24"/>
  <c r="Y7495" i="24" l="1"/>
  <c r="Z7495" i="24"/>
  <c r="M6379" i="24"/>
  <c r="G6379" i="24"/>
  <c r="H6379" i="24"/>
  <c r="Y7496" i="24" l="1"/>
  <c r="Z7496" i="24"/>
  <c r="M6380" i="24"/>
  <c r="G6380" i="24"/>
  <c r="H6380" i="24"/>
  <c r="Z7497" i="24" l="1"/>
  <c r="Y7497" i="24"/>
  <c r="G6381" i="24"/>
  <c r="H6381" i="24"/>
  <c r="Y7498" i="24" l="1"/>
  <c r="Z7498" i="24"/>
  <c r="M6381" i="24"/>
  <c r="M6382" i="24"/>
  <c r="G6382" i="24"/>
  <c r="H6382" i="24"/>
  <c r="Z7499" i="24" l="1"/>
  <c r="Y7499" i="24"/>
  <c r="G6383" i="24"/>
  <c r="H6383" i="24"/>
  <c r="Z7500" i="24" l="1"/>
  <c r="Y7500" i="24"/>
  <c r="M6383" i="24"/>
  <c r="G6384" i="24"/>
  <c r="M6384" i="24"/>
  <c r="H6384" i="24"/>
  <c r="Z7501" i="24" l="1"/>
  <c r="Y7501" i="24"/>
  <c r="H6385" i="24"/>
  <c r="G6385" i="24"/>
  <c r="Z7502" i="24" l="1"/>
  <c r="Y7502" i="24"/>
  <c r="M6385" i="24"/>
  <c r="M6386" i="24"/>
  <c r="H6386" i="24"/>
  <c r="G6386" i="24"/>
  <c r="Y7503" i="24" l="1"/>
  <c r="Z7503" i="24"/>
  <c r="M6387" i="24"/>
  <c r="G6387" i="24"/>
  <c r="H6387" i="24"/>
  <c r="Z7504" i="24" l="1"/>
  <c r="Y7504" i="24"/>
  <c r="M6388" i="24"/>
  <c r="G6388" i="24"/>
  <c r="H6388" i="24"/>
  <c r="Z7505" i="24" l="1"/>
  <c r="Y7505" i="24"/>
  <c r="H6389" i="24"/>
  <c r="G6389" i="24"/>
  <c r="M6389" i="24"/>
  <c r="Z7506" i="24" l="1"/>
  <c r="Y7506" i="24"/>
  <c r="G6390" i="24"/>
  <c r="H6390" i="24"/>
  <c r="M6390" i="24" l="1"/>
  <c r="Y7507" i="24"/>
  <c r="Z7507" i="24"/>
  <c r="M6391" i="24"/>
  <c r="G6391" i="24"/>
  <c r="H6391" i="24"/>
  <c r="Y7508" i="24" l="1"/>
  <c r="Z7508" i="24"/>
  <c r="H6392" i="24"/>
  <c r="G6392" i="24"/>
  <c r="Z7509" i="24" l="1"/>
  <c r="Y7509" i="24"/>
  <c r="M6392" i="24"/>
  <c r="G6393" i="24"/>
  <c r="H6393" i="24"/>
  <c r="M6393" i="24"/>
  <c r="Y7510" i="24" l="1"/>
  <c r="Z7510" i="24"/>
  <c r="M6394" i="24"/>
  <c r="G6394" i="24"/>
  <c r="H6394" i="24"/>
  <c r="Y7511" i="24" l="1"/>
  <c r="Z7511" i="24"/>
  <c r="H6395" i="24"/>
  <c r="G6395" i="24"/>
  <c r="M6395" i="24" l="1"/>
  <c r="Z7512" i="24"/>
  <c r="Y7512" i="24"/>
  <c r="G6396" i="24"/>
  <c r="H6396" i="24"/>
  <c r="M6396" i="24" l="1"/>
  <c r="Y7513" i="24"/>
  <c r="Z7513" i="24"/>
  <c r="H6397" i="24"/>
  <c r="G6397" i="24"/>
  <c r="M6397" i="24"/>
  <c r="Y7514" i="24" l="1"/>
  <c r="Z7514" i="24"/>
  <c r="H6398" i="24"/>
  <c r="G6398" i="24"/>
  <c r="M6398" i="24" l="1"/>
  <c r="Y7515" i="24"/>
  <c r="Z7515" i="24"/>
  <c r="G6399" i="24"/>
  <c r="H6399" i="24"/>
  <c r="M6399" i="24" l="1"/>
  <c r="Y7516" i="24"/>
  <c r="Z7516" i="24"/>
  <c r="M6400" i="24"/>
  <c r="H6400" i="24"/>
  <c r="G6400" i="24"/>
  <c r="Z7517" i="24" l="1"/>
  <c r="Y7517" i="24"/>
  <c r="H6401" i="24"/>
  <c r="G6401" i="24"/>
  <c r="Z7518" i="24" l="1"/>
  <c r="Y7518" i="24"/>
  <c r="M6401" i="24"/>
  <c r="M6402" i="24"/>
  <c r="H6402" i="24"/>
  <c r="G6402" i="24"/>
  <c r="Z7519" i="24" l="1"/>
  <c r="Y7519" i="24"/>
  <c r="M6403" i="24"/>
  <c r="H6403" i="24"/>
  <c r="G6403" i="24"/>
  <c r="Y7520" i="24" l="1"/>
  <c r="Z7520" i="24"/>
  <c r="M6404" i="24"/>
  <c r="H6404" i="24"/>
  <c r="G6404" i="24"/>
  <c r="Y7521" i="24" l="1"/>
  <c r="Z7521" i="24"/>
  <c r="H6405" i="24"/>
  <c r="G6405" i="24"/>
  <c r="M6405" i="24"/>
  <c r="Y7522" i="24" l="1"/>
  <c r="Z7522" i="24"/>
  <c r="G6406" i="24"/>
  <c r="H6406" i="24"/>
  <c r="Y7523" i="24" l="1"/>
  <c r="Z7523" i="24"/>
  <c r="M6406" i="24"/>
  <c r="M6407" i="24"/>
  <c r="H6407" i="24"/>
  <c r="G6407" i="24"/>
  <c r="Z7524" i="24" l="1"/>
  <c r="Y7524" i="24"/>
  <c r="M6408" i="24"/>
  <c r="H6408" i="24"/>
  <c r="G6408" i="24"/>
  <c r="Z7525" i="24" l="1"/>
  <c r="Y7525" i="24"/>
  <c r="H6409" i="24"/>
  <c r="G6409" i="24"/>
  <c r="M6409" i="24"/>
  <c r="Y7526" i="24" l="1"/>
  <c r="Z7526" i="24"/>
  <c r="M6410" i="24"/>
  <c r="H6410" i="24"/>
  <c r="G6410" i="24"/>
  <c r="Z7527" i="24" l="1"/>
  <c r="Y7527" i="24"/>
  <c r="H6411" i="24"/>
  <c r="G6411" i="24"/>
  <c r="M6411" i="24" l="1"/>
  <c r="Z7528" i="24"/>
  <c r="Y7528" i="24"/>
  <c r="G6412" i="24"/>
  <c r="H6412" i="24"/>
  <c r="M6412" i="24" l="1"/>
  <c r="Z7529" i="24"/>
  <c r="Y7529" i="24"/>
  <c r="M6413" i="24"/>
  <c r="G6413" i="24"/>
  <c r="H6413" i="24"/>
  <c r="Z7530" i="24" l="1"/>
  <c r="Y7530" i="24"/>
  <c r="M6414" i="24"/>
  <c r="G6414" i="24"/>
  <c r="H6414" i="24"/>
  <c r="Z7531" i="24" l="1"/>
  <c r="Y7531" i="24"/>
  <c r="H6415" i="24"/>
  <c r="G6415" i="24"/>
  <c r="M6415" i="24"/>
  <c r="Z7532" i="24" l="1"/>
  <c r="Y7532" i="24"/>
  <c r="G6416" i="24"/>
  <c r="H6416" i="24"/>
  <c r="M6416" i="24" l="1"/>
  <c r="Z7533" i="24"/>
  <c r="Y7533" i="24"/>
  <c r="H6417" i="24"/>
  <c r="M6417" i="24"/>
  <c r="G6417" i="24"/>
  <c r="Z7534" i="24" l="1"/>
  <c r="Y7534" i="24"/>
  <c r="H6418" i="24"/>
  <c r="G6418" i="24"/>
  <c r="M6418" i="24" l="1"/>
  <c r="Z7535" i="24"/>
  <c r="Y7535" i="24"/>
  <c r="H6419" i="24"/>
  <c r="G6419" i="24"/>
  <c r="M6419" i="24" l="1"/>
  <c r="Y7536" i="24"/>
  <c r="Z7536" i="24"/>
  <c r="M6420" i="24"/>
  <c r="H6420" i="24"/>
  <c r="G6420" i="24"/>
  <c r="Z7537" i="24" l="1"/>
  <c r="Y7537" i="24"/>
  <c r="H6421" i="24"/>
  <c r="G6421" i="24"/>
  <c r="M6421" i="24"/>
  <c r="Y7538" i="24" l="1"/>
  <c r="Z7538" i="24"/>
  <c r="G6422" i="24"/>
  <c r="H6422" i="24"/>
  <c r="M6422" i="24" l="1"/>
  <c r="Y7539" i="24"/>
  <c r="Z7539" i="24"/>
  <c r="M6423" i="24"/>
  <c r="H6423" i="24"/>
  <c r="G6423" i="24"/>
  <c r="Y7540" i="24" l="1"/>
  <c r="Z7540" i="24"/>
  <c r="M6424" i="24"/>
  <c r="G6424" i="24"/>
  <c r="H6424" i="24"/>
  <c r="Y7541" i="24" l="1"/>
  <c r="Z7541" i="24"/>
  <c r="M6425" i="24"/>
  <c r="H6425" i="24"/>
  <c r="G6425" i="24"/>
  <c r="Z7542" i="24" l="1"/>
  <c r="Y7542" i="24"/>
  <c r="G6426" i="24"/>
  <c r="H6426" i="24"/>
  <c r="M6426" i="24" l="1"/>
  <c r="Z7543" i="24"/>
  <c r="Y7543" i="24"/>
  <c r="M6427" i="24"/>
  <c r="H6427" i="24"/>
  <c r="G6427" i="24"/>
  <c r="Y7544" i="24" l="1"/>
  <c r="Z7544" i="24"/>
  <c r="G6428" i="24"/>
  <c r="H6428" i="24"/>
  <c r="M6428" i="24" l="1"/>
  <c r="Y7545" i="24"/>
  <c r="Z7545" i="24"/>
  <c r="M6429" i="24"/>
  <c r="G6429" i="24"/>
  <c r="H6429" i="24"/>
  <c r="Y7546" i="24" l="1"/>
  <c r="Z7546" i="24"/>
  <c r="G6430" i="24"/>
  <c r="H6430" i="24"/>
  <c r="M6430" i="24" l="1"/>
  <c r="Z7547" i="24"/>
  <c r="Y7547" i="24"/>
  <c r="M6431" i="24"/>
  <c r="H6431" i="24"/>
  <c r="G6431" i="24"/>
  <c r="Y7548" i="24" l="1"/>
  <c r="Z7548" i="24"/>
  <c r="M6432" i="24"/>
  <c r="G6432" i="24"/>
  <c r="H6432" i="24"/>
  <c r="Y7549" i="24" l="1"/>
  <c r="Z7549" i="24"/>
  <c r="H6433" i="24"/>
  <c r="G6433" i="24"/>
  <c r="M6433" i="24"/>
  <c r="Z7550" i="24" l="1"/>
  <c r="Y7550" i="24"/>
  <c r="M6434" i="24"/>
  <c r="H6434" i="24"/>
  <c r="G6434" i="24"/>
  <c r="Z7551" i="24" l="1"/>
  <c r="Y7551" i="24"/>
  <c r="G6435" i="24"/>
  <c r="H6435" i="24"/>
  <c r="M6435" i="24" l="1"/>
  <c r="Y7552" i="24"/>
  <c r="Z7552" i="24"/>
  <c r="M6436" i="24"/>
  <c r="H6436" i="24"/>
  <c r="G6436" i="24"/>
  <c r="Z7553" i="24" l="1"/>
  <c r="Y7553" i="24"/>
  <c r="M6437" i="24"/>
  <c r="H6437" i="24"/>
  <c r="G6437" i="24"/>
  <c r="Z7554" i="24" l="1"/>
  <c r="Y7554" i="24"/>
  <c r="M6438" i="24"/>
  <c r="G6438" i="24"/>
  <c r="H6438" i="24"/>
  <c r="Y7555" i="24" l="1"/>
  <c r="Z7555" i="24"/>
  <c r="M6439" i="24"/>
  <c r="G6439" i="24"/>
  <c r="H6439" i="24"/>
  <c r="Z7556" i="24" l="1"/>
  <c r="Y7556" i="24"/>
  <c r="G6440" i="24"/>
  <c r="H6440" i="24"/>
  <c r="M6440" i="24" l="1"/>
  <c r="Y7557" i="24"/>
  <c r="Z7557" i="24"/>
  <c r="M6441" i="24"/>
  <c r="H6441" i="24"/>
  <c r="G6441" i="24"/>
  <c r="Z7558" i="24" l="1"/>
  <c r="Y7558" i="24"/>
  <c r="M6442" i="24"/>
  <c r="G6442" i="24"/>
  <c r="H6442" i="24"/>
  <c r="Y7559" i="24" l="1"/>
  <c r="Z7559" i="24"/>
  <c r="M6443" i="24"/>
  <c r="G6443" i="24"/>
  <c r="H6443" i="24"/>
  <c r="Y7560" i="24" l="1"/>
  <c r="Z7560" i="24"/>
  <c r="M6444" i="24"/>
  <c r="G6444" i="24"/>
  <c r="H6444" i="24"/>
  <c r="Z7561" i="24" l="1"/>
  <c r="Y7561" i="24"/>
  <c r="M6445" i="24"/>
  <c r="G6445" i="24"/>
  <c r="H6445" i="24"/>
  <c r="Y7562" i="24" l="1"/>
  <c r="Z7562" i="24"/>
  <c r="G6446" i="24"/>
  <c r="H6446" i="24"/>
  <c r="M6446" i="24" l="1"/>
  <c r="Z7563" i="24"/>
  <c r="Y7563" i="24"/>
  <c r="M6447" i="24"/>
  <c r="G6447" i="24"/>
  <c r="H6447" i="24"/>
  <c r="Z7564" i="24" l="1"/>
  <c r="Y7564" i="24"/>
  <c r="M6448" i="24"/>
  <c r="G6448" i="24"/>
  <c r="H6448" i="24"/>
  <c r="Z7565" i="24" l="1"/>
  <c r="Y7565" i="24"/>
  <c r="M6449" i="24"/>
  <c r="H6449" i="24"/>
  <c r="G6449" i="24"/>
  <c r="Y7566" i="24" l="1"/>
  <c r="Z7566" i="24"/>
  <c r="G6450" i="24"/>
  <c r="H6450" i="24"/>
  <c r="M6450" i="24" l="1"/>
  <c r="Z7567" i="24"/>
  <c r="Y7567" i="24"/>
  <c r="G6451" i="24"/>
  <c r="H6451" i="24"/>
  <c r="M6451" i="24" l="1"/>
  <c r="Y7568" i="24"/>
  <c r="Z7568" i="24"/>
  <c r="G6452" i="24"/>
  <c r="H6452" i="24"/>
  <c r="M6452" i="24" l="1"/>
  <c r="Y7569" i="24"/>
  <c r="Z7569" i="24"/>
  <c r="G6453" i="24"/>
  <c r="H6453" i="24"/>
  <c r="M6453" i="24" l="1"/>
  <c r="Z7570" i="24"/>
  <c r="Y7570" i="24"/>
  <c r="G6454" i="24"/>
  <c r="H6454" i="24"/>
  <c r="M6454" i="24" l="1"/>
  <c r="Z7571" i="24"/>
  <c r="Y7571" i="24"/>
  <c r="M6455" i="24"/>
  <c r="H6455" i="24"/>
  <c r="G6455" i="24"/>
  <c r="Y7572" i="24" l="1"/>
  <c r="Z7572" i="24"/>
  <c r="H6456" i="24"/>
  <c r="G6456" i="24"/>
  <c r="M6456" i="24" l="1"/>
  <c r="Z7573" i="24"/>
  <c r="Y7573" i="24"/>
  <c r="G6457" i="24"/>
  <c r="H6457" i="24"/>
  <c r="M6457" i="24" l="1"/>
  <c r="Z7574" i="24"/>
  <c r="Y7574" i="24"/>
  <c r="G6458" i="24"/>
  <c r="H6458" i="24"/>
  <c r="M6458" i="24" l="1"/>
  <c r="Y7575" i="24"/>
  <c r="Z7575" i="24"/>
  <c r="H6459" i="24"/>
  <c r="G6459" i="24"/>
  <c r="M6459" i="24" l="1"/>
  <c r="Y7576" i="24"/>
  <c r="Z7576" i="24"/>
  <c r="M6460" i="24"/>
  <c r="H6460" i="24"/>
  <c r="G6460" i="24"/>
  <c r="Z7577" i="24" l="1"/>
  <c r="Y7577" i="24"/>
  <c r="H6461" i="24"/>
  <c r="G6461" i="24"/>
  <c r="M6461" i="24" l="1"/>
  <c r="Y7578" i="24"/>
  <c r="Z7578" i="24"/>
  <c r="M6462" i="24"/>
  <c r="H6462" i="24"/>
  <c r="G6462" i="24"/>
  <c r="Z7579" i="24" l="1"/>
  <c r="Y7579" i="24"/>
  <c r="G6463" i="24"/>
  <c r="H6463" i="24"/>
  <c r="M6463" i="24" l="1"/>
  <c r="Z7580" i="24"/>
  <c r="Y7580" i="24"/>
  <c r="M6464" i="24"/>
  <c r="G6464" i="24"/>
  <c r="H6464" i="24"/>
  <c r="Y7581" i="24" l="1"/>
  <c r="Z7581" i="24"/>
  <c r="H6465" i="24"/>
  <c r="G6465" i="24"/>
  <c r="M6465" i="24" l="1"/>
  <c r="Z7582" i="24"/>
  <c r="Y7582" i="24"/>
  <c r="M6466" i="24"/>
  <c r="G6466" i="24"/>
  <c r="H6466" i="24"/>
  <c r="Y7583" i="24" l="1"/>
  <c r="Z7583" i="24"/>
  <c r="G6467" i="24"/>
  <c r="H6467" i="24"/>
  <c r="M6467" i="24" l="1"/>
  <c r="Y7584" i="24"/>
  <c r="Z7584" i="24"/>
  <c r="M6468" i="24"/>
  <c r="G6468" i="24"/>
  <c r="H6468" i="24"/>
  <c r="Y7585" i="24" l="1"/>
  <c r="Z7585" i="24"/>
  <c r="M6469" i="24"/>
  <c r="H6469" i="24"/>
  <c r="G6469" i="24"/>
  <c r="Y7586" i="24" l="1"/>
  <c r="Z7586" i="24"/>
  <c r="G6470" i="24"/>
  <c r="H6470" i="24"/>
  <c r="M6470" i="24" l="1"/>
  <c r="Z7587" i="24"/>
  <c r="Y7587" i="24"/>
  <c r="M6471" i="24"/>
  <c r="H6471" i="24"/>
  <c r="G6471" i="24"/>
  <c r="Y7588" i="24" l="1"/>
  <c r="Z7588" i="24"/>
  <c r="M6472" i="24"/>
  <c r="G6472" i="24"/>
  <c r="H6472" i="24"/>
  <c r="Z7589" i="24" l="1"/>
  <c r="Y7589" i="24"/>
  <c r="M6473" i="24"/>
  <c r="G6473" i="24"/>
  <c r="H6473" i="24"/>
  <c r="Y7590" i="24" l="1"/>
  <c r="Z7590" i="24"/>
  <c r="G6474" i="24"/>
  <c r="H6474" i="24"/>
  <c r="M6474" i="24" l="1"/>
  <c r="Z7591" i="24"/>
  <c r="Y7591" i="24"/>
  <c r="M6475" i="24"/>
  <c r="G6475" i="24"/>
  <c r="H6475" i="24"/>
  <c r="Z7592" i="24" l="1"/>
  <c r="Y7592" i="24"/>
  <c r="G6476" i="24"/>
  <c r="H6476" i="24"/>
  <c r="M6476" i="24" l="1"/>
  <c r="Y7593" i="24"/>
  <c r="Z7593" i="24"/>
  <c r="G6477" i="24"/>
  <c r="H6477" i="24"/>
  <c r="M6477" i="24" l="1"/>
  <c r="Z7594" i="24"/>
  <c r="Y7594" i="24"/>
  <c r="H6478" i="24"/>
  <c r="G6478" i="24"/>
  <c r="M6478" i="24" l="1"/>
  <c r="Z7595" i="24"/>
  <c r="Y7595" i="24"/>
  <c r="H6479" i="24"/>
  <c r="G6479" i="24"/>
  <c r="M6479" i="24" l="1"/>
  <c r="Z7596" i="24"/>
  <c r="Y7596" i="24"/>
  <c r="M6480" i="24"/>
  <c r="G6480" i="24"/>
  <c r="H6480" i="24"/>
  <c r="Y7597" i="24" l="1"/>
  <c r="Z7597" i="24"/>
  <c r="H6481" i="24"/>
  <c r="G6481" i="24"/>
  <c r="M6481" i="24" l="1"/>
  <c r="Z7598" i="24"/>
  <c r="Y7598" i="24"/>
  <c r="G6482" i="24"/>
  <c r="H6482" i="24"/>
  <c r="M6482" i="24" l="1"/>
  <c r="Y7599" i="24"/>
  <c r="Z7599" i="24"/>
  <c r="G6483" i="24"/>
  <c r="H6483" i="24"/>
  <c r="M6483" i="24" l="1"/>
  <c r="Z7600" i="24"/>
  <c r="Y7600" i="24"/>
  <c r="G6484" i="24"/>
  <c r="H6484" i="24"/>
  <c r="M6484" i="24" l="1"/>
  <c r="Z7601" i="24"/>
  <c r="Y7601" i="24"/>
  <c r="H6485" i="24"/>
  <c r="G6485" i="24"/>
  <c r="Z7602" i="24" l="1"/>
  <c r="Y7602" i="24"/>
  <c r="M6485" i="24"/>
  <c r="G6486" i="24"/>
  <c r="H6486" i="24"/>
  <c r="M6486" i="24" l="1"/>
  <c r="Z7603" i="24"/>
  <c r="Y7603" i="24"/>
  <c r="H6487" i="24"/>
  <c r="G6487" i="24"/>
  <c r="M6487" i="24" l="1"/>
  <c r="Z7604" i="24"/>
  <c r="Y7604" i="24"/>
  <c r="H6488" i="24"/>
  <c r="G6488" i="24"/>
  <c r="M6488" i="24" l="1"/>
  <c r="Y7605" i="24"/>
  <c r="Z7605" i="24"/>
  <c r="M6489" i="24"/>
  <c r="G6489" i="24"/>
  <c r="H6489" i="24"/>
  <c r="Y7606" i="24" l="1"/>
  <c r="Z7606" i="24"/>
  <c r="G6490" i="24"/>
  <c r="H6490" i="24"/>
  <c r="M6490" i="24" l="1"/>
  <c r="Y7607" i="24"/>
  <c r="Z7607" i="24"/>
  <c r="M6491" i="24"/>
  <c r="G6491" i="24"/>
  <c r="H6491" i="24"/>
  <c r="Y7608" i="24" l="1"/>
  <c r="Z7608" i="24"/>
  <c r="M6492" i="24"/>
  <c r="G6492" i="24"/>
  <c r="H6492" i="24"/>
  <c r="Y7609" i="24" l="1"/>
  <c r="Z7609" i="24"/>
  <c r="G6493" i="24"/>
  <c r="H6493" i="24"/>
  <c r="M6493" i="24" l="1"/>
  <c r="Y7610" i="24"/>
  <c r="Z7610" i="24"/>
  <c r="M6494" i="24"/>
  <c r="G6494" i="24"/>
  <c r="H6494" i="24"/>
  <c r="Y7611" i="24" l="1"/>
  <c r="Z7611" i="24"/>
  <c r="H6495" i="24"/>
  <c r="G6495" i="24"/>
  <c r="M6495" i="24" l="1"/>
  <c r="Y7612" i="24"/>
  <c r="Z7612" i="24"/>
  <c r="M6496" i="24"/>
  <c r="H6496" i="24"/>
  <c r="G6496" i="24"/>
  <c r="Z7613" i="24" l="1"/>
  <c r="Y7613" i="24"/>
  <c r="H6497" i="24"/>
  <c r="G6497" i="24"/>
  <c r="Z7614" i="24" l="1"/>
  <c r="Y7614" i="24"/>
  <c r="M6497" i="24"/>
  <c r="M6498" i="24"/>
  <c r="G6498" i="24"/>
  <c r="H6498" i="24"/>
  <c r="Y7615" i="24" l="1"/>
  <c r="Z7615" i="24"/>
  <c r="H6499" i="24"/>
  <c r="G6499" i="24"/>
  <c r="M6499" i="24" l="1"/>
  <c r="Y7616" i="24"/>
  <c r="Z7616" i="24"/>
  <c r="M6500" i="24"/>
  <c r="H6500" i="24"/>
  <c r="G6500" i="24"/>
  <c r="Z7617" i="24" l="1"/>
  <c r="Y7617" i="24"/>
  <c r="M6501" i="24"/>
  <c r="H6501" i="24"/>
  <c r="G6501" i="24"/>
  <c r="Y7618" i="24" l="1"/>
  <c r="Z7618" i="24"/>
  <c r="M6502" i="24"/>
  <c r="H6502" i="24"/>
  <c r="G6502" i="24"/>
  <c r="Y7619" i="24" l="1"/>
  <c r="Z7619" i="24"/>
  <c r="M6503" i="24"/>
  <c r="H6503" i="24"/>
  <c r="G6503" i="24"/>
  <c r="Y7620" i="24" l="1"/>
  <c r="Z7620" i="24"/>
  <c r="M6504" i="24"/>
  <c r="G6504" i="24"/>
  <c r="H6504" i="24"/>
  <c r="Z7621" i="24" l="1"/>
  <c r="Y7621" i="24"/>
  <c r="H6505" i="24"/>
  <c r="G6505" i="24"/>
  <c r="M6505" i="24" l="1"/>
  <c r="Z7622" i="24"/>
  <c r="Y7622" i="24"/>
  <c r="G6506" i="24"/>
  <c r="H6506" i="24"/>
  <c r="M6506" i="24" l="1"/>
  <c r="Z7623" i="24"/>
  <c r="Y7623" i="24"/>
  <c r="M6507" i="24"/>
  <c r="H6507" i="24"/>
  <c r="G6507" i="24"/>
  <c r="Y7624" i="24" l="1"/>
  <c r="Z7624" i="24"/>
  <c r="G6508" i="24"/>
  <c r="H6508" i="24"/>
  <c r="M6508" i="24" l="1"/>
  <c r="Z7625" i="24"/>
  <c r="Y7625" i="24"/>
  <c r="M6509" i="24"/>
  <c r="H6509" i="24"/>
  <c r="G6509" i="24"/>
  <c r="Y7626" i="24" l="1"/>
  <c r="Z7626" i="24"/>
  <c r="M6510" i="24"/>
  <c r="H6510" i="24"/>
  <c r="G6510" i="24"/>
  <c r="Z7627" i="24" l="1"/>
  <c r="Y7627" i="24"/>
  <c r="M6511" i="24"/>
  <c r="H6511" i="24"/>
  <c r="G6511" i="24"/>
  <c r="Y7628" i="24" l="1"/>
  <c r="Z7628" i="24"/>
  <c r="M6512" i="24"/>
  <c r="G6512" i="24"/>
  <c r="H6512" i="24"/>
  <c r="Y7629" i="24" l="1"/>
  <c r="Z7629" i="24"/>
  <c r="M6513" i="24"/>
  <c r="H6513" i="24"/>
  <c r="G6513" i="24"/>
  <c r="Y7630" i="24" l="1"/>
  <c r="Z7630" i="24"/>
  <c r="M6514" i="24"/>
  <c r="G6514" i="24"/>
  <c r="H6514" i="24"/>
  <c r="Y7631" i="24" l="1"/>
  <c r="Z7631" i="24"/>
  <c r="M6515" i="24"/>
  <c r="G6515" i="24"/>
  <c r="H6515" i="24"/>
  <c r="Y7632" i="24" l="1"/>
  <c r="Z7632" i="24"/>
  <c r="M6516" i="24"/>
  <c r="G6516" i="24"/>
  <c r="H6516" i="24"/>
  <c r="Z7633" i="24" l="1"/>
  <c r="Y7633" i="24"/>
  <c r="H6517" i="24"/>
  <c r="G6517" i="24"/>
  <c r="M6517" i="24" l="1"/>
  <c r="Y7634" i="24"/>
  <c r="Z7634" i="24"/>
  <c r="M6518" i="24"/>
  <c r="G6518" i="24"/>
  <c r="H6518" i="24"/>
  <c r="Z7635" i="24" l="1"/>
  <c r="Y7635" i="24"/>
  <c r="M6519" i="24"/>
  <c r="H6519" i="24"/>
  <c r="G6519" i="24"/>
  <c r="Y7636" i="24" l="1"/>
  <c r="Z7636" i="24"/>
  <c r="G6520" i="24"/>
  <c r="H6520" i="24"/>
  <c r="M6520" i="24" l="1"/>
  <c r="Y7637" i="24"/>
  <c r="Z7637" i="24"/>
  <c r="H6521" i="24"/>
  <c r="G6521" i="24"/>
  <c r="M6521" i="24" l="1"/>
  <c r="Z7638" i="24"/>
  <c r="Y7638" i="24"/>
  <c r="M6522" i="24"/>
  <c r="G6522" i="24"/>
  <c r="H6522" i="24"/>
  <c r="Y7639" i="24" l="1"/>
  <c r="Z7639" i="24"/>
  <c r="M6523" i="24"/>
  <c r="H6523" i="24"/>
  <c r="G6523" i="24"/>
  <c r="Y7640" i="24" l="1"/>
  <c r="Z7640" i="24"/>
  <c r="M6524" i="24"/>
  <c r="G6524" i="24"/>
  <c r="H6524" i="24"/>
  <c r="Z7641" i="24" l="1"/>
  <c r="Y7641" i="24"/>
  <c r="M6525" i="24"/>
  <c r="G6525" i="24"/>
  <c r="H6525" i="24"/>
  <c r="Y7642" i="24" l="1"/>
  <c r="Z7642" i="24"/>
  <c r="H6526" i="24"/>
  <c r="G6526" i="24"/>
  <c r="M6526" i="24" l="1"/>
  <c r="Y7643" i="24"/>
  <c r="Z7643" i="24"/>
  <c r="M6527" i="24"/>
  <c r="H6527" i="24"/>
  <c r="G6527" i="24"/>
  <c r="Y7644" i="24" l="1"/>
  <c r="Z7644" i="24"/>
  <c r="H6528" i="24"/>
  <c r="G6528" i="24"/>
  <c r="M6528" i="24" l="1"/>
  <c r="Z7645" i="24"/>
  <c r="Y7645" i="24"/>
  <c r="M6529" i="24"/>
  <c r="H6529" i="24"/>
  <c r="G6529" i="24"/>
  <c r="Y7646" i="24" l="1"/>
  <c r="Z7646" i="24"/>
  <c r="H6530" i="24"/>
  <c r="G6530" i="24"/>
  <c r="M6530" i="24" l="1"/>
  <c r="Y7647" i="24"/>
  <c r="Z7647" i="24"/>
  <c r="M6531" i="24"/>
  <c r="H6531" i="24"/>
  <c r="G6531" i="24"/>
  <c r="Z7648" i="24" l="1"/>
  <c r="Y7648" i="24"/>
  <c r="M6532" i="24"/>
  <c r="G6532" i="24"/>
  <c r="H6532" i="24"/>
  <c r="Z7649" i="24" l="1"/>
  <c r="Y7649" i="24"/>
  <c r="M6533" i="24"/>
  <c r="G6533" i="24"/>
  <c r="H6533" i="24"/>
  <c r="Z7650" i="24" l="1"/>
  <c r="Y7650" i="24"/>
  <c r="H6534" i="24"/>
  <c r="G6534" i="24"/>
  <c r="M6534" i="24" l="1"/>
  <c r="Z7651" i="24"/>
  <c r="Y7651" i="24"/>
  <c r="M6535" i="24"/>
  <c r="H6535" i="24"/>
  <c r="G6535" i="24"/>
  <c r="Y7652" i="24" l="1"/>
  <c r="Z7652" i="24"/>
  <c r="H6536" i="24"/>
  <c r="G6536" i="24"/>
  <c r="M6536" i="24" l="1"/>
  <c r="Z7653" i="24"/>
  <c r="Y7653" i="24"/>
  <c r="M6537" i="24"/>
  <c r="H6537" i="24"/>
  <c r="G6537" i="24"/>
  <c r="Z7654" i="24" l="1"/>
  <c r="Y7654" i="24"/>
  <c r="M6538" i="24"/>
  <c r="G6538" i="24"/>
  <c r="H6538" i="24"/>
  <c r="Z7655" i="24" l="1"/>
  <c r="Y7655" i="24"/>
  <c r="M6539" i="24"/>
  <c r="H6539" i="24"/>
  <c r="G6539" i="24"/>
  <c r="Y7656" i="24" l="1"/>
  <c r="Z7656" i="24"/>
  <c r="M6540" i="24"/>
  <c r="H6540" i="24"/>
  <c r="G6540" i="24"/>
  <c r="Z7657" i="24" l="1"/>
  <c r="Y7657" i="24"/>
  <c r="H6541" i="24"/>
  <c r="G6541" i="24"/>
  <c r="M6541" i="24" l="1"/>
  <c r="Y7658" i="24"/>
  <c r="Z7658" i="24"/>
  <c r="H6542" i="24"/>
  <c r="G6542" i="24"/>
  <c r="M6542" i="24" l="1"/>
  <c r="Y7659" i="24"/>
  <c r="Z7659" i="24"/>
  <c r="M6543" i="24"/>
  <c r="H6543" i="24"/>
  <c r="G6543" i="24"/>
  <c r="Z7660" i="24" l="1"/>
  <c r="Y7660" i="24"/>
  <c r="M6544" i="24"/>
  <c r="G6544" i="24"/>
  <c r="H6544" i="24"/>
  <c r="Z7661" i="24" l="1"/>
  <c r="Y7661" i="24"/>
  <c r="M6545" i="24"/>
  <c r="H6545" i="24"/>
  <c r="G6545" i="24"/>
  <c r="Y7662" i="24" l="1"/>
  <c r="Z7662" i="24"/>
  <c r="M6546" i="24"/>
  <c r="H6546" i="24"/>
  <c r="G6546" i="24"/>
  <c r="Z7663" i="24" l="1"/>
  <c r="Y7663" i="24"/>
  <c r="M6547" i="24"/>
  <c r="H6547" i="24"/>
  <c r="G6547" i="24"/>
  <c r="Z7664" i="24" l="1"/>
  <c r="Y7664" i="24"/>
  <c r="H6548" i="24"/>
  <c r="G6548" i="24"/>
  <c r="M6548" i="24" l="1"/>
  <c r="Z7665" i="24"/>
  <c r="Y7665" i="24"/>
  <c r="M6549" i="24"/>
  <c r="H6549" i="24"/>
  <c r="G6549" i="24"/>
  <c r="Y7666" i="24" l="1"/>
  <c r="Z7666" i="24"/>
  <c r="M6550" i="24"/>
  <c r="G6550" i="24"/>
  <c r="H6550" i="24"/>
  <c r="Z7667" i="24" l="1"/>
  <c r="Y7667" i="24"/>
  <c r="M6551" i="24"/>
  <c r="G6551" i="24"/>
  <c r="H6551" i="24"/>
  <c r="Y7668" i="24" l="1"/>
  <c r="Z7668" i="24"/>
  <c r="M6552" i="24"/>
  <c r="G6552" i="24"/>
  <c r="H6552" i="24"/>
  <c r="Y7669" i="24" l="1"/>
  <c r="Z7669" i="24"/>
  <c r="M6553" i="24"/>
  <c r="H6553" i="24"/>
  <c r="G6553" i="24"/>
  <c r="Z7670" i="24" l="1"/>
  <c r="Y7670" i="24"/>
  <c r="M6554" i="24"/>
  <c r="G6554" i="24"/>
  <c r="H6554" i="24"/>
  <c r="Z7671" i="24" l="1"/>
  <c r="Y7671" i="24"/>
  <c r="M6555" i="24"/>
  <c r="H6555" i="24"/>
  <c r="G6555" i="24"/>
  <c r="Y7672" i="24" l="1"/>
  <c r="Z7672" i="24"/>
  <c r="M6556" i="24"/>
  <c r="G6556" i="24"/>
  <c r="H6556" i="24"/>
  <c r="Y7673" i="24" l="1"/>
  <c r="Z7673" i="24"/>
  <c r="H6557" i="24"/>
  <c r="G6557" i="24"/>
  <c r="M6557" i="24" l="1"/>
  <c r="Z7674" i="24"/>
  <c r="Y7674" i="24"/>
  <c r="M6558" i="24"/>
  <c r="H6558" i="24"/>
  <c r="G6558" i="24"/>
  <c r="Z7675" i="24" l="1"/>
  <c r="Y7675" i="24"/>
  <c r="H6559" i="24"/>
  <c r="G6559" i="24"/>
  <c r="M6559" i="24" l="1"/>
  <c r="Y7676" i="24"/>
  <c r="Z7676" i="24"/>
  <c r="M6560" i="24"/>
  <c r="G6560" i="24"/>
  <c r="H6560" i="24"/>
  <c r="Z7677" i="24" l="1"/>
  <c r="Y7677" i="24"/>
  <c r="H6561" i="24"/>
  <c r="G6561" i="24"/>
  <c r="M6561" i="24" l="1"/>
  <c r="Y7678" i="24"/>
  <c r="Z7678" i="24"/>
  <c r="M6562" i="24"/>
  <c r="G6562" i="24"/>
  <c r="H6562" i="24"/>
  <c r="Z7679" i="24" l="1"/>
  <c r="Y7679" i="24"/>
  <c r="M6563" i="24"/>
  <c r="H6563" i="24"/>
  <c r="G6563" i="24"/>
  <c r="Y7680" i="24" l="1"/>
  <c r="Z7680" i="24"/>
  <c r="M6564" i="24"/>
  <c r="G6564" i="24"/>
  <c r="H6564" i="24"/>
  <c r="Z7681" i="24" l="1"/>
  <c r="Y7681" i="24"/>
  <c r="M6565" i="24"/>
  <c r="H6565" i="24"/>
  <c r="G6565" i="24"/>
  <c r="Y7682" i="24" l="1"/>
  <c r="Z7682" i="24"/>
  <c r="G6566" i="24"/>
  <c r="H6566" i="24"/>
  <c r="M6566" i="24" l="1"/>
  <c r="Z7683" i="24"/>
  <c r="Y7683" i="24"/>
  <c r="M6567" i="24"/>
  <c r="H6567" i="24"/>
  <c r="G6567" i="24"/>
  <c r="Z7684" i="24" l="1"/>
  <c r="Y7684" i="24"/>
  <c r="M6568" i="24"/>
  <c r="H6568" i="24"/>
  <c r="G6568" i="24"/>
  <c r="Z7685" i="24" l="1"/>
  <c r="Y7685" i="24"/>
  <c r="M6569" i="24"/>
  <c r="G6569" i="24"/>
  <c r="H6569" i="24"/>
  <c r="Y7686" i="24" l="1"/>
  <c r="Z7686" i="24"/>
  <c r="M6570" i="24"/>
  <c r="G6570" i="24"/>
  <c r="H6570" i="24"/>
  <c r="Y7687" i="24" l="1"/>
  <c r="Z7687" i="24"/>
  <c r="M6571" i="24"/>
  <c r="H6571" i="24"/>
  <c r="G6571" i="24"/>
  <c r="Y7688" i="24" l="1"/>
  <c r="Z7688" i="24"/>
  <c r="G6572" i="24"/>
  <c r="H6572" i="24"/>
  <c r="M6572" i="24" l="1"/>
  <c r="Y7689" i="24"/>
  <c r="Z7689" i="24"/>
  <c r="M6573" i="24"/>
  <c r="G6573" i="24"/>
  <c r="H6573" i="24"/>
  <c r="Z7690" i="24" l="1"/>
  <c r="Y7690" i="24"/>
  <c r="H6574" i="24"/>
  <c r="G6574" i="24"/>
  <c r="M6574" i="24" l="1"/>
  <c r="Z7691" i="24"/>
  <c r="Y7691" i="24"/>
  <c r="M6575" i="24"/>
  <c r="H6575" i="24"/>
  <c r="G6575" i="24"/>
  <c r="Z7692" i="24" l="1"/>
  <c r="Y7692" i="24"/>
  <c r="G6576" i="24"/>
  <c r="H6576" i="24"/>
  <c r="M6576" i="24" l="1"/>
  <c r="Y7693" i="24"/>
  <c r="Z7693" i="24"/>
  <c r="M6577" i="24"/>
  <c r="H6577" i="24"/>
  <c r="G6577" i="24"/>
  <c r="Y7694" i="24" l="1"/>
  <c r="Z7694" i="24"/>
  <c r="M6578" i="24"/>
  <c r="G6578" i="24"/>
  <c r="H6578" i="24"/>
  <c r="Y7695" i="24" l="1"/>
  <c r="Z7695" i="24"/>
  <c r="H6579" i="24"/>
  <c r="G6579" i="24"/>
  <c r="Z7696" i="24" l="1"/>
  <c r="Y7696" i="24"/>
  <c r="M6579" i="24"/>
  <c r="M6580" i="24"/>
  <c r="G6580" i="24"/>
  <c r="H6580" i="24"/>
  <c r="Y7697" i="24" l="1"/>
  <c r="Z7697" i="24"/>
  <c r="H6581" i="24"/>
  <c r="G6581" i="24"/>
  <c r="M6581" i="24" l="1"/>
  <c r="Y7698" i="24"/>
  <c r="Z7698" i="24"/>
  <c r="M6582" i="24"/>
  <c r="G6582" i="24"/>
  <c r="H6582" i="24"/>
  <c r="Y7699" i="24" l="1"/>
  <c r="Z7699" i="24"/>
  <c r="H6583" i="24"/>
  <c r="G6583" i="24"/>
  <c r="M6583" i="24" l="1"/>
  <c r="Z7700" i="24"/>
  <c r="Y7700" i="24"/>
  <c r="M6584" i="24"/>
  <c r="G6584" i="24"/>
  <c r="H6584" i="24"/>
  <c r="Z7701" i="24" l="1"/>
  <c r="Y7701" i="24"/>
  <c r="G6585" i="24"/>
  <c r="H6585" i="24"/>
  <c r="M6585" i="24" l="1"/>
  <c r="Y7702" i="24"/>
  <c r="Z7702" i="24"/>
  <c r="M6586" i="24"/>
  <c r="H6586" i="24"/>
  <c r="G6586" i="24"/>
  <c r="Z7703" i="24" l="1"/>
  <c r="Y7703" i="24"/>
  <c r="M6587" i="24"/>
  <c r="H6587" i="24"/>
  <c r="G6587" i="24"/>
  <c r="Z7704" i="24" l="1"/>
  <c r="Y7704" i="24"/>
  <c r="M6588" i="24"/>
  <c r="G6588" i="24"/>
  <c r="H6588" i="24"/>
  <c r="Y7705" i="24" l="1"/>
  <c r="Z7705" i="24"/>
  <c r="G6589" i="24"/>
  <c r="H6589" i="24"/>
  <c r="M6589" i="24" l="1"/>
  <c r="Y7706" i="24"/>
  <c r="Z7706" i="24"/>
  <c r="M6590" i="24"/>
  <c r="H6590" i="24"/>
  <c r="G6590" i="24"/>
  <c r="Y7707" i="24" l="1"/>
  <c r="Z7707" i="24"/>
  <c r="H6591" i="24"/>
  <c r="G6591" i="24"/>
  <c r="M6591" i="24" l="1"/>
  <c r="Y7708" i="24"/>
  <c r="Z7708" i="24"/>
  <c r="M6592" i="24"/>
  <c r="G6592" i="24"/>
  <c r="H6592" i="24"/>
  <c r="Y7709" i="24" l="1"/>
  <c r="Z7709" i="24"/>
  <c r="H6593" i="24"/>
  <c r="G6593" i="24"/>
  <c r="M6593" i="24" l="1"/>
  <c r="Y7710" i="24"/>
  <c r="Z7710" i="24"/>
  <c r="M6594" i="24"/>
  <c r="H6594" i="24"/>
  <c r="G6594" i="24"/>
  <c r="Z7711" i="24" l="1"/>
  <c r="Y7711" i="24"/>
  <c r="H6595" i="24"/>
  <c r="G6595" i="24"/>
  <c r="M6595" i="24" l="1"/>
  <c r="Y7712" i="24"/>
  <c r="Z7712" i="24"/>
  <c r="G6596" i="24"/>
  <c r="H6596" i="24"/>
  <c r="Z7713" i="24" l="1"/>
  <c r="Y7713" i="24"/>
  <c r="M6596" i="24"/>
  <c r="H6597" i="24"/>
  <c r="G6597" i="24"/>
  <c r="Z7714" i="24" l="1"/>
  <c r="Y7714" i="24"/>
  <c r="M6598" i="24"/>
  <c r="G6598" i="24"/>
  <c r="H6598" i="24"/>
  <c r="M6597" i="24"/>
  <c r="Z7715" i="24" l="1"/>
  <c r="Y7715" i="24"/>
  <c r="M6599" i="24"/>
  <c r="G6599" i="24"/>
  <c r="H6599" i="24"/>
  <c r="Z7716" i="24" l="1"/>
  <c r="Y7716" i="24"/>
  <c r="M6600" i="24"/>
  <c r="G6600" i="24"/>
  <c r="H6600" i="24"/>
  <c r="Y7717" i="24" l="1"/>
  <c r="Z7717" i="24"/>
  <c r="H6601" i="24"/>
  <c r="G6601" i="24"/>
  <c r="Y7718" i="24" l="1"/>
  <c r="Z7718" i="24"/>
  <c r="M6601" i="24"/>
  <c r="M6602" i="24"/>
  <c r="G6602" i="24"/>
  <c r="H6602" i="24"/>
  <c r="Y7719" i="24" l="1"/>
  <c r="Z7719" i="24"/>
  <c r="H6603" i="24"/>
  <c r="G6603" i="24"/>
  <c r="Z7720" i="24" l="1"/>
  <c r="Y7720" i="24"/>
  <c r="M6603" i="24"/>
  <c r="M6604" i="24"/>
  <c r="H6604" i="24"/>
  <c r="G6604" i="24"/>
  <c r="Z7721" i="24" l="1"/>
  <c r="Y7721" i="24"/>
  <c r="M6605" i="24"/>
  <c r="G6605" i="24"/>
  <c r="H6605" i="24"/>
  <c r="Z7722" i="24" l="1"/>
  <c r="Y7722" i="24"/>
  <c r="M6606" i="24"/>
  <c r="H6606" i="24"/>
  <c r="G6606" i="24"/>
  <c r="Z7723" i="24" l="1"/>
  <c r="Y7723" i="24"/>
  <c r="M6607" i="24"/>
  <c r="G6607" i="24"/>
  <c r="H6607" i="24"/>
  <c r="Y7724" i="24" l="1"/>
  <c r="Z7724" i="24"/>
  <c r="M6608" i="24"/>
  <c r="G6608" i="24"/>
  <c r="H6608" i="24"/>
  <c r="Y7725" i="24" l="1"/>
  <c r="Z7725" i="24"/>
  <c r="H6609" i="24"/>
  <c r="G6609" i="24"/>
  <c r="M6609" i="24" l="1"/>
  <c r="Z7726" i="24"/>
  <c r="Y7726" i="24"/>
  <c r="M6610" i="24"/>
  <c r="G6610" i="24"/>
  <c r="H6610" i="24"/>
  <c r="Y7727" i="24" l="1"/>
  <c r="Z7727" i="24"/>
  <c r="H6611" i="24"/>
  <c r="G6611" i="24"/>
  <c r="M6611" i="24" l="1"/>
  <c r="Z7728" i="24"/>
  <c r="Y7728" i="24"/>
  <c r="G6612" i="24"/>
  <c r="H6612" i="24"/>
  <c r="Y7729" i="24" l="1"/>
  <c r="Z7729" i="24"/>
  <c r="M6612" i="24"/>
  <c r="M6613" i="24"/>
  <c r="H6613" i="24"/>
  <c r="G6613" i="24"/>
  <c r="Z7730" i="24" l="1"/>
  <c r="Y7730" i="24"/>
  <c r="H6614" i="24"/>
  <c r="G6614" i="24"/>
  <c r="Y7731" i="24" l="1"/>
  <c r="Z7731" i="24"/>
  <c r="M6614" i="24"/>
  <c r="G6615" i="24"/>
  <c r="H6615" i="24"/>
  <c r="Y7732" i="24" l="1"/>
  <c r="Z7732" i="24"/>
  <c r="M6615" i="24"/>
  <c r="M6616" i="24"/>
  <c r="G6616" i="24"/>
  <c r="H6616" i="24"/>
  <c r="Y7733" i="24" l="1"/>
  <c r="Z7733" i="24"/>
  <c r="M6617" i="24"/>
  <c r="G6617" i="24"/>
  <c r="H6617" i="24"/>
  <c r="Y7734" i="24" l="1"/>
  <c r="Z7734" i="24"/>
  <c r="M6618" i="24"/>
  <c r="G6618" i="24"/>
  <c r="H6618" i="24"/>
  <c r="Z7735" i="24" l="1"/>
  <c r="Y7735" i="24"/>
  <c r="H6619" i="24"/>
  <c r="G6619" i="24"/>
  <c r="M6619" i="24" l="1"/>
  <c r="Z7736" i="24"/>
  <c r="Y7736" i="24"/>
  <c r="M6620" i="24"/>
  <c r="G6620" i="24"/>
  <c r="H6620" i="24"/>
  <c r="Z7737" i="24" l="1"/>
  <c r="Y7737" i="24"/>
  <c r="G6621" i="24"/>
  <c r="H6621" i="24"/>
  <c r="M6621" i="24" l="1"/>
  <c r="Y7738" i="24"/>
  <c r="Z7738" i="24"/>
  <c r="M6622" i="24"/>
  <c r="H6622" i="24"/>
  <c r="G6622" i="24"/>
  <c r="Z7739" i="24" l="1"/>
  <c r="Y7739" i="24"/>
  <c r="M6623" i="24"/>
  <c r="G6623" i="24"/>
  <c r="H6623" i="24"/>
  <c r="Z7740" i="24" l="1"/>
  <c r="Y7740" i="24"/>
  <c r="M6624" i="24"/>
  <c r="G6624" i="24"/>
  <c r="H6624" i="24"/>
  <c r="Z7741" i="24" l="1"/>
  <c r="Y7741" i="24"/>
  <c r="M6625" i="24"/>
  <c r="H6625" i="24"/>
  <c r="G6625" i="24"/>
  <c r="Z7742" i="24" l="1"/>
  <c r="Y7742" i="24"/>
  <c r="H6626" i="24"/>
  <c r="G6626" i="24"/>
  <c r="M6626" i="24" l="1"/>
  <c r="Y7743" i="24"/>
  <c r="Z7743" i="24"/>
  <c r="M6627" i="24"/>
  <c r="G6627" i="24"/>
  <c r="H6627" i="24"/>
  <c r="Y7744" i="24" l="1"/>
  <c r="Z7744" i="24"/>
  <c r="H6628" i="24"/>
  <c r="G6628" i="24"/>
  <c r="M6628" i="24" l="1"/>
  <c r="Z7745" i="24"/>
  <c r="Y7745" i="24"/>
  <c r="M6629" i="24"/>
  <c r="H6629" i="24"/>
  <c r="G6629" i="24"/>
  <c r="Z7746" i="24" l="1"/>
  <c r="Y7746" i="24"/>
  <c r="M6630" i="24"/>
  <c r="G6630" i="24"/>
  <c r="H6630" i="24"/>
  <c r="Z7747" i="24" l="1"/>
  <c r="Y7747" i="24"/>
  <c r="H6631" i="24"/>
  <c r="G6631" i="24"/>
  <c r="M6631" i="24" l="1"/>
  <c r="Z7748" i="24"/>
  <c r="Y7748" i="24"/>
  <c r="M6632" i="24"/>
  <c r="H6632" i="24"/>
  <c r="G6632" i="24"/>
  <c r="Y7749" i="24" l="1"/>
  <c r="Z7749" i="24"/>
  <c r="H6633" i="24"/>
  <c r="G6633" i="24"/>
  <c r="M6633" i="24" l="1"/>
  <c r="Y7750" i="24"/>
  <c r="Z7750" i="24"/>
  <c r="M6634" i="24"/>
  <c r="G6634" i="24"/>
  <c r="H6634" i="24"/>
  <c r="Y7751" i="24" l="1"/>
  <c r="Z7751" i="24"/>
  <c r="G6635" i="24"/>
  <c r="H6635" i="24"/>
  <c r="M6635" i="24" l="1"/>
  <c r="Y7752" i="24"/>
  <c r="Z7752" i="24"/>
  <c r="M6636" i="24"/>
  <c r="G6636" i="24"/>
  <c r="H6636" i="24"/>
  <c r="Z7753" i="24" l="1"/>
  <c r="Y7753" i="24"/>
  <c r="M6637" i="24"/>
  <c r="G6637" i="24"/>
  <c r="H6637" i="24"/>
  <c r="Z7754" i="24" l="1"/>
  <c r="Y7754" i="24"/>
  <c r="M6638" i="24"/>
  <c r="H6638" i="24"/>
  <c r="G6638" i="24"/>
  <c r="Y7755" i="24" l="1"/>
  <c r="Z7755" i="24"/>
  <c r="H6639" i="24"/>
  <c r="G6639" i="24"/>
  <c r="M6639" i="24" l="1"/>
  <c r="Z7756" i="24"/>
  <c r="Y7756" i="24"/>
  <c r="M6640" i="24"/>
  <c r="H6640" i="24"/>
  <c r="G6640" i="24"/>
  <c r="Z7757" i="24" l="1"/>
  <c r="Y7757" i="24"/>
  <c r="G6641" i="24"/>
  <c r="H6641" i="24"/>
  <c r="M6641" i="24" l="1"/>
  <c r="Z7758" i="24"/>
  <c r="Y7758" i="24"/>
  <c r="M6642" i="24"/>
  <c r="H6642" i="24"/>
  <c r="G6642" i="24"/>
  <c r="Z7759" i="24" l="1"/>
  <c r="Y7759" i="24"/>
  <c r="M6643" i="24"/>
  <c r="H6643" i="24"/>
  <c r="G6643" i="24"/>
  <c r="Y7760" i="24" l="1"/>
  <c r="Z7760" i="24"/>
  <c r="M6644" i="24"/>
  <c r="G6644" i="24"/>
  <c r="H6644" i="24"/>
  <c r="Y7761" i="24" l="1"/>
  <c r="Z7761" i="24"/>
  <c r="M6645" i="24"/>
  <c r="H6645" i="24"/>
  <c r="G6645" i="24"/>
  <c r="Z7762" i="24" l="1"/>
  <c r="Y7762" i="24"/>
  <c r="M6646" i="24"/>
  <c r="G6646" i="24"/>
  <c r="H6646" i="24"/>
  <c r="Z7763" i="24" l="1"/>
  <c r="Y7763" i="24"/>
  <c r="H6647" i="24"/>
  <c r="G6647" i="24"/>
  <c r="M6647" i="24" l="1"/>
  <c r="Y7764" i="24"/>
  <c r="Z7764" i="24"/>
  <c r="M6648" i="24"/>
  <c r="G6648" i="24"/>
  <c r="H6648" i="24"/>
  <c r="Y7765" i="24" l="1"/>
  <c r="Z7765" i="24"/>
  <c r="H6649" i="24"/>
  <c r="G6649" i="24"/>
  <c r="M6649" i="24" l="1"/>
  <c r="Y7766" i="24"/>
  <c r="Z7766" i="24"/>
  <c r="M6650" i="24"/>
  <c r="G6650" i="24"/>
  <c r="H6650" i="24"/>
  <c r="Z7767" i="24" l="1"/>
  <c r="Y7767" i="24"/>
  <c r="M6651" i="24"/>
  <c r="G6651" i="24"/>
  <c r="H6651" i="24"/>
  <c r="Z7768" i="24" l="1"/>
  <c r="Y7768" i="24"/>
  <c r="M6652" i="24"/>
  <c r="G6652" i="24"/>
  <c r="H6652" i="24"/>
  <c r="Y7769" i="24" l="1"/>
  <c r="Z7769" i="24"/>
  <c r="G6653" i="24"/>
  <c r="H6653" i="24"/>
  <c r="M6653" i="24" l="1"/>
  <c r="Y7770" i="24"/>
  <c r="Z7770" i="24"/>
  <c r="M6654" i="24"/>
  <c r="H6654" i="24"/>
  <c r="G6654" i="24"/>
  <c r="Z7771" i="24" l="1"/>
  <c r="Y7771" i="24"/>
  <c r="G6655" i="24"/>
  <c r="H6655" i="24"/>
  <c r="M6655" i="24" l="1"/>
  <c r="Y7772" i="24"/>
  <c r="Z7772" i="24"/>
  <c r="M6656" i="24"/>
  <c r="G6656" i="24"/>
  <c r="H6656" i="24"/>
  <c r="Z7773" i="24" l="1"/>
  <c r="Y7773" i="24"/>
  <c r="H6657" i="24"/>
  <c r="G6657" i="24"/>
  <c r="M6657" i="24" l="1"/>
  <c r="Z7774" i="24"/>
  <c r="Y7774" i="24"/>
  <c r="M6658" i="24"/>
  <c r="H6658" i="24"/>
  <c r="G6658" i="24"/>
  <c r="Z7775" i="24" l="1"/>
  <c r="Y7775" i="24"/>
  <c r="M6659" i="24"/>
  <c r="H6659" i="24"/>
  <c r="G6659" i="24"/>
  <c r="Z7776" i="24" l="1"/>
  <c r="Y7776" i="24"/>
  <c r="G6660" i="24"/>
  <c r="H6660" i="24"/>
  <c r="M6660" i="24" l="1"/>
  <c r="Z7777" i="24"/>
  <c r="Y7777" i="24"/>
  <c r="M6661" i="24"/>
  <c r="H6661" i="24"/>
  <c r="G6661" i="24"/>
  <c r="Y7778" i="24" l="1"/>
  <c r="Z7778" i="24"/>
  <c r="H6662" i="24"/>
  <c r="G6662" i="24"/>
  <c r="M6662" i="24" l="1"/>
  <c r="Y7779" i="24"/>
  <c r="Z7779" i="24"/>
  <c r="M6663" i="24"/>
  <c r="G6663" i="24"/>
  <c r="H6663" i="24"/>
  <c r="Z7780" i="24" l="1"/>
  <c r="Y7780" i="24"/>
  <c r="G6664" i="24"/>
  <c r="H6664" i="24"/>
  <c r="M6664" i="24" l="1"/>
  <c r="Y7781" i="24"/>
  <c r="Z7781" i="24"/>
  <c r="M6665" i="24"/>
  <c r="H6665" i="24"/>
  <c r="G6665" i="24"/>
  <c r="Y7782" i="24" l="1"/>
  <c r="Z7782" i="24"/>
  <c r="G6666" i="24"/>
  <c r="H6666" i="24"/>
  <c r="M6666" i="24" l="1"/>
  <c r="Y7783" i="24"/>
  <c r="Z7783" i="24"/>
  <c r="M6667" i="24"/>
  <c r="H6667" i="24"/>
  <c r="G6667" i="24"/>
  <c r="Y7784" i="24" l="1"/>
  <c r="Z7784" i="24"/>
  <c r="M6668" i="24"/>
  <c r="H6668" i="24"/>
  <c r="G6668" i="24"/>
  <c r="Z7785" i="24" l="1"/>
  <c r="Y7785" i="24"/>
  <c r="G6669" i="24"/>
  <c r="H6669" i="24"/>
  <c r="M6669" i="24" l="1"/>
  <c r="Y7786" i="24"/>
  <c r="Z7786" i="24"/>
  <c r="M6670" i="24"/>
  <c r="G6670" i="24"/>
  <c r="H6670" i="24"/>
  <c r="Y7787" i="24" l="1"/>
  <c r="Z7787" i="24"/>
  <c r="M6671" i="24"/>
  <c r="H6671" i="24"/>
  <c r="G6671" i="24"/>
  <c r="Y7788" i="24" l="1"/>
  <c r="Z7788" i="24"/>
  <c r="G6672" i="24"/>
  <c r="H6672" i="24"/>
  <c r="M6672" i="24" l="1"/>
  <c r="Z7789" i="24"/>
  <c r="Y7789" i="24"/>
  <c r="M6673" i="24"/>
  <c r="H6673" i="24"/>
  <c r="G6673" i="24"/>
  <c r="Y7790" i="24" l="1"/>
  <c r="Z7790" i="24"/>
  <c r="H6674" i="24"/>
  <c r="G6674" i="24"/>
  <c r="M6674" i="24" l="1"/>
  <c r="Z7791" i="24"/>
  <c r="Y7791" i="24"/>
  <c r="M6675" i="24"/>
  <c r="G6675" i="24"/>
  <c r="H6675" i="24"/>
  <c r="Y7792" i="24" l="1"/>
  <c r="Z7792" i="24"/>
  <c r="G6676" i="24"/>
  <c r="H6676" i="24"/>
  <c r="M6676" i="24" l="1"/>
  <c r="Z7793" i="24"/>
  <c r="Y7793" i="24"/>
  <c r="M6677" i="24"/>
  <c r="H6677" i="24"/>
  <c r="G6677" i="24"/>
  <c r="Y7794" i="24" l="1"/>
  <c r="Z7794" i="24"/>
  <c r="M6678" i="24"/>
  <c r="H6678" i="24"/>
  <c r="G6678" i="24"/>
  <c r="Y7795" i="24" l="1"/>
  <c r="Z7795" i="24"/>
  <c r="H6679" i="24"/>
  <c r="G6679" i="24"/>
  <c r="M6679" i="24" l="1"/>
  <c r="Z7796" i="24"/>
  <c r="Y7796" i="24"/>
  <c r="M6680" i="24"/>
  <c r="H6680" i="24"/>
  <c r="G6680" i="24"/>
  <c r="Z7797" i="24" l="1"/>
  <c r="Y7797" i="24"/>
  <c r="M6681" i="24"/>
  <c r="H6681" i="24"/>
  <c r="G6681" i="24"/>
  <c r="Y7798" i="24" l="1"/>
  <c r="Z7798" i="24"/>
  <c r="G6682" i="24"/>
  <c r="H6682" i="24"/>
  <c r="M6682" i="24" l="1"/>
  <c r="Z7799" i="24"/>
  <c r="Y7799" i="24"/>
  <c r="M6683" i="24"/>
  <c r="H6683" i="24"/>
  <c r="G6683" i="24"/>
  <c r="Z7800" i="24" l="1"/>
  <c r="Y7800" i="24"/>
  <c r="H6684" i="24"/>
  <c r="G6684" i="24"/>
  <c r="M6684" i="24" l="1"/>
  <c r="Y7801" i="24"/>
  <c r="Z7801" i="24"/>
  <c r="M6685" i="24"/>
  <c r="H6685" i="24"/>
  <c r="G6685" i="24"/>
  <c r="Z7802" i="24" l="1"/>
  <c r="Y7802" i="24"/>
  <c r="M6686" i="24"/>
  <c r="H6686" i="24"/>
  <c r="G6686" i="24"/>
  <c r="Z7803" i="24" l="1"/>
  <c r="Y7803" i="24"/>
  <c r="M6687" i="24"/>
  <c r="H6687" i="24"/>
  <c r="G6687" i="24"/>
  <c r="Z7804" i="24" l="1"/>
  <c r="Y7804" i="24"/>
  <c r="G6688" i="24"/>
  <c r="H6688" i="24"/>
  <c r="M6688" i="24" l="1"/>
  <c r="Z7805" i="24"/>
  <c r="Y7805" i="24"/>
  <c r="M6689" i="24"/>
  <c r="G6689" i="24"/>
  <c r="H6689" i="24"/>
  <c r="Z7806" i="24" l="1"/>
  <c r="Y7806" i="24"/>
  <c r="H6690" i="24"/>
  <c r="G6690" i="24"/>
  <c r="M6690" i="24" l="1"/>
  <c r="Y7807" i="24"/>
  <c r="Z7807" i="24"/>
  <c r="M6691" i="24"/>
  <c r="H6691" i="24"/>
  <c r="G6691" i="24"/>
  <c r="Z7808" i="24" l="1"/>
  <c r="Y7808" i="24"/>
  <c r="M6692" i="24"/>
  <c r="G6692" i="24"/>
  <c r="H6692" i="24"/>
  <c r="Z7809" i="24" l="1"/>
  <c r="Y7809" i="24"/>
  <c r="M6693" i="24"/>
  <c r="H6693" i="24"/>
  <c r="G6693" i="24"/>
  <c r="Z7810" i="24" l="1"/>
  <c r="Y7810" i="24"/>
  <c r="M6694" i="24"/>
  <c r="G6694" i="24"/>
  <c r="H6694" i="24"/>
  <c r="Y7811" i="24" l="1"/>
  <c r="Z7811" i="24"/>
  <c r="G6695" i="24"/>
  <c r="H6695" i="24"/>
  <c r="M6695" i="24" l="1"/>
  <c r="Z7812" i="24"/>
  <c r="Y7812" i="24"/>
  <c r="M6696" i="24"/>
  <c r="G6696" i="24"/>
  <c r="H6696" i="24"/>
  <c r="Z7813" i="24" l="1"/>
  <c r="Y7813" i="24"/>
  <c r="H6697" i="24"/>
  <c r="G6697" i="24"/>
  <c r="M6697" i="24" l="1"/>
  <c r="Z7814" i="24"/>
  <c r="Y7814" i="24"/>
  <c r="M6698" i="24"/>
  <c r="G6698" i="24"/>
  <c r="H6698" i="24"/>
  <c r="Y7815" i="24" l="1"/>
  <c r="Z7815" i="24"/>
  <c r="M6699" i="24"/>
  <c r="H6699" i="24"/>
  <c r="G6699" i="24"/>
  <c r="Y7816" i="24" l="1"/>
  <c r="Z7816" i="24"/>
  <c r="M6700" i="24"/>
  <c r="H6700" i="24"/>
  <c r="G6700" i="24"/>
  <c r="Y7817" i="24" l="1"/>
  <c r="Z7817" i="24"/>
  <c r="M6701" i="24"/>
  <c r="G6701" i="24"/>
  <c r="H6701" i="24"/>
  <c r="Z7818" i="24" l="1"/>
  <c r="Y7818" i="24"/>
  <c r="M6702" i="24"/>
  <c r="H6702" i="24"/>
  <c r="G6702" i="24"/>
  <c r="Z7819" i="24" l="1"/>
  <c r="Y7819" i="24"/>
  <c r="M6703" i="24"/>
  <c r="H6703" i="24"/>
  <c r="G6703" i="24"/>
  <c r="Z7820" i="24" l="1"/>
  <c r="Y7820" i="24"/>
  <c r="M6704" i="24"/>
  <c r="G6704" i="24"/>
  <c r="H6704" i="24"/>
  <c r="Y7821" i="24" l="1"/>
  <c r="Z7821" i="24"/>
  <c r="M6705" i="24"/>
  <c r="H6705" i="24"/>
  <c r="G6705" i="24"/>
  <c r="Z7822" i="24" l="1"/>
  <c r="Y7822" i="24"/>
  <c r="H6706" i="24"/>
  <c r="G6706" i="24"/>
  <c r="M6706" i="24" l="1"/>
  <c r="Y7823" i="24"/>
  <c r="Z7823" i="24"/>
  <c r="M6707" i="24"/>
  <c r="H6707" i="24"/>
  <c r="G6707" i="24"/>
  <c r="Y7824" i="24" l="1"/>
  <c r="Z7824" i="24"/>
  <c r="M6708" i="24"/>
  <c r="G6708" i="24"/>
  <c r="H6708" i="24"/>
  <c r="Z7825" i="24" l="1"/>
  <c r="Y7825" i="24"/>
  <c r="H6709" i="24"/>
  <c r="G6709" i="24"/>
  <c r="M6709" i="24" l="1"/>
  <c r="Z7826" i="24"/>
  <c r="Y7826" i="24"/>
  <c r="M6710" i="24"/>
  <c r="G6710" i="24"/>
  <c r="H6710" i="24"/>
  <c r="Z7827" i="24" l="1"/>
  <c r="Y7827" i="24"/>
  <c r="H6711" i="24"/>
  <c r="G6711" i="24"/>
  <c r="M6711" i="24" l="1"/>
  <c r="Z7828" i="24"/>
  <c r="Y7828" i="24"/>
  <c r="M6712" i="24"/>
  <c r="H6712" i="24"/>
  <c r="G6712" i="24"/>
  <c r="Z7829" i="24" l="1"/>
  <c r="Y7829" i="24"/>
  <c r="M6713" i="24"/>
  <c r="G6713" i="24"/>
  <c r="H6713" i="24"/>
  <c r="Y7830" i="24" l="1"/>
  <c r="Z7830" i="24"/>
  <c r="H6714" i="24"/>
  <c r="G6714" i="24"/>
  <c r="M6714" i="24" l="1"/>
  <c r="Y7831" i="24"/>
  <c r="Z7831" i="24"/>
  <c r="M6715" i="24"/>
  <c r="H6715" i="24"/>
  <c r="G6715" i="24"/>
  <c r="Y7832" i="24" l="1"/>
  <c r="Z7832" i="24"/>
  <c r="H6716" i="24"/>
  <c r="G6716" i="24"/>
  <c r="M6716" i="24" l="1"/>
  <c r="Y7833" i="24"/>
  <c r="Z7833" i="24"/>
  <c r="M6717" i="24"/>
  <c r="G6717" i="24"/>
  <c r="H6717" i="24"/>
  <c r="Y7834" i="24" l="1"/>
  <c r="Z7834" i="24"/>
  <c r="M6718" i="24"/>
  <c r="G6718" i="24"/>
  <c r="H6718" i="24"/>
  <c r="Y7835" i="24" l="1"/>
  <c r="Z7835" i="24"/>
  <c r="M6719" i="24"/>
  <c r="H6719" i="24"/>
  <c r="G6719" i="24"/>
  <c r="Y7836" i="24" l="1"/>
  <c r="Z7836" i="24"/>
  <c r="G6720" i="24"/>
  <c r="H6720" i="24"/>
  <c r="M6720" i="24" l="1"/>
  <c r="Z7837" i="24"/>
  <c r="Y7837" i="24"/>
  <c r="H6721" i="24"/>
  <c r="M6721" i="24"/>
  <c r="G6721" i="24"/>
  <c r="Z7838" i="24" l="1"/>
  <c r="Y7838" i="24"/>
  <c r="M6722" i="24"/>
  <c r="H6722" i="24"/>
  <c r="G6722" i="24"/>
  <c r="Z7839" i="24" l="1"/>
  <c r="Y7839" i="24"/>
  <c r="M6723" i="24"/>
  <c r="G6723" i="24"/>
  <c r="H6723" i="24"/>
  <c r="Y7840" i="24" l="1"/>
  <c r="Z7840" i="24"/>
  <c r="M6724" i="24"/>
  <c r="G6724" i="24"/>
  <c r="H6724" i="24"/>
  <c r="Y7841" i="24" l="1"/>
  <c r="Z7841" i="24"/>
  <c r="M6725" i="24"/>
  <c r="H6725" i="24"/>
  <c r="G6725" i="24"/>
  <c r="Y7842" i="24" l="1"/>
  <c r="Z7842" i="24"/>
  <c r="M6726" i="24"/>
  <c r="G6726" i="24"/>
  <c r="H6726" i="24"/>
  <c r="Z7843" i="24" l="1"/>
  <c r="Y7843" i="24"/>
  <c r="M6727" i="24"/>
  <c r="H6727" i="24"/>
  <c r="G6727" i="24"/>
  <c r="Y7844" i="24" l="1"/>
  <c r="Z7844" i="24"/>
  <c r="G6728" i="24"/>
  <c r="H6728" i="24"/>
  <c r="M6728" i="24" l="1"/>
  <c r="Y7845" i="24"/>
  <c r="Z7845" i="24"/>
  <c r="M6729" i="24"/>
  <c r="H6729" i="24"/>
  <c r="G6729" i="24"/>
  <c r="Y7846" i="24" l="1"/>
  <c r="Z7846" i="24"/>
  <c r="M6730" i="24"/>
  <c r="G6730" i="24"/>
  <c r="H6730" i="24"/>
  <c r="Y7847" i="24" l="1"/>
  <c r="Z7847" i="24"/>
  <c r="M6731" i="24"/>
  <c r="G6731" i="24"/>
  <c r="H6731" i="24"/>
  <c r="Y7848" i="24" l="1"/>
  <c r="Z7848" i="24"/>
  <c r="M6732" i="24"/>
  <c r="H6732" i="24"/>
  <c r="G6732" i="24"/>
  <c r="Y7849" i="24" l="1"/>
  <c r="Z7849" i="24"/>
  <c r="M6733" i="24"/>
  <c r="G6733" i="24"/>
  <c r="H6733" i="24"/>
  <c r="Y7850" i="24" l="1"/>
  <c r="Z7850" i="24"/>
  <c r="M6734" i="24"/>
  <c r="H6734" i="24"/>
  <c r="G6734" i="24"/>
  <c r="Y7851" i="24" l="1"/>
  <c r="Z7851" i="24"/>
  <c r="M6735" i="24"/>
  <c r="H6735" i="24"/>
  <c r="G6735" i="24"/>
  <c r="Z7852" i="24" l="1"/>
  <c r="Y7852" i="24"/>
  <c r="G6736" i="24"/>
  <c r="H6736" i="24"/>
  <c r="M6736" i="24" l="1"/>
  <c r="Z7853" i="24"/>
  <c r="Y7853" i="24"/>
  <c r="H6737" i="24"/>
  <c r="M6737" i="24"/>
  <c r="G6737" i="24"/>
  <c r="Z7854" i="24" l="1"/>
  <c r="Y7854" i="24"/>
  <c r="H6738" i="24"/>
  <c r="G6738" i="24"/>
  <c r="M6738" i="24" l="1"/>
  <c r="Z7855" i="24"/>
  <c r="Y7855" i="24"/>
  <c r="M6739" i="24"/>
  <c r="H6739" i="24"/>
  <c r="G6739" i="24"/>
  <c r="Z7856" i="24" l="1"/>
  <c r="Y7856" i="24"/>
  <c r="H6740" i="24"/>
  <c r="G6740" i="24"/>
  <c r="M6740" i="24" l="1"/>
  <c r="Z7857" i="24"/>
  <c r="Y7857" i="24"/>
  <c r="M6741" i="24"/>
  <c r="G6741" i="24"/>
  <c r="H6741" i="24"/>
  <c r="Y7858" i="24" l="1"/>
  <c r="Z7858" i="24"/>
  <c r="M6742" i="24"/>
  <c r="H6742" i="24"/>
  <c r="G6742" i="24"/>
  <c r="Z7859" i="24" l="1"/>
  <c r="Y7859" i="24"/>
  <c r="M6743" i="24"/>
  <c r="H6743" i="24"/>
  <c r="G6743" i="24"/>
  <c r="Z7860" i="24" l="1"/>
  <c r="Y7860" i="24"/>
  <c r="H6744" i="24"/>
  <c r="G6744" i="24"/>
  <c r="M6744" i="24" l="1"/>
  <c r="Y7861" i="24"/>
  <c r="Z7861" i="24"/>
  <c r="M6745" i="24"/>
  <c r="H6745" i="24"/>
  <c r="G6745" i="24"/>
  <c r="Y7862" i="24" l="1"/>
  <c r="Z7862" i="24"/>
  <c r="M6746" i="24"/>
  <c r="G6746" i="24"/>
  <c r="H6746" i="24"/>
  <c r="Z7863" i="24" l="1"/>
  <c r="Y7863" i="24"/>
  <c r="H6747" i="24"/>
  <c r="G6747" i="24"/>
  <c r="M6747" i="24" l="1"/>
  <c r="Z7864" i="24"/>
  <c r="Y7864" i="24"/>
  <c r="M6748" i="24"/>
  <c r="H6748" i="24"/>
  <c r="G6748" i="24"/>
  <c r="Y7865" i="24" l="1"/>
  <c r="Z7865" i="24"/>
  <c r="M6749" i="24"/>
  <c r="G6749" i="24"/>
  <c r="H6749" i="24"/>
  <c r="Y7866" i="24" l="1"/>
  <c r="Z7866" i="24"/>
  <c r="M6750" i="24"/>
  <c r="G6750" i="24"/>
  <c r="H6750" i="24"/>
  <c r="Z7867" i="24" l="1"/>
  <c r="Y7867" i="24"/>
  <c r="M6751" i="24"/>
  <c r="H6751" i="24"/>
  <c r="G6751" i="24"/>
  <c r="Z7868" i="24" l="1"/>
  <c r="Y7868" i="24"/>
  <c r="M6752" i="24"/>
  <c r="H6752" i="24"/>
  <c r="G6752" i="24"/>
  <c r="Z7869" i="24" l="1"/>
  <c r="Y7869" i="24"/>
  <c r="H6753" i="24"/>
  <c r="G6753" i="24"/>
  <c r="M6753" i="24"/>
  <c r="Y7870" i="24" l="1"/>
  <c r="Z7870" i="24"/>
  <c r="M6754" i="24"/>
  <c r="G6754" i="24"/>
  <c r="H6754" i="24"/>
  <c r="Z7871" i="24" l="1"/>
  <c r="Y7871" i="24"/>
  <c r="M6755" i="24"/>
  <c r="H6755" i="24"/>
  <c r="G6755" i="24"/>
  <c r="Y7872" i="24" l="1"/>
  <c r="Z7872" i="24"/>
  <c r="M6756" i="24"/>
  <c r="G6756" i="24"/>
  <c r="H6756" i="24"/>
  <c r="Y7873" i="24" l="1"/>
  <c r="Z7873" i="24"/>
  <c r="H6757" i="24"/>
  <c r="G6757" i="24"/>
  <c r="M6757" i="24" l="1"/>
  <c r="Z7874" i="24"/>
  <c r="Y7874" i="24"/>
  <c r="M6758" i="24"/>
  <c r="G6758" i="24"/>
  <c r="H6758" i="24"/>
  <c r="Z7875" i="24" l="1"/>
  <c r="Y7875" i="24"/>
  <c r="M6759" i="24"/>
  <c r="G6759" i="24"/>
  <c r="H6759" i="24"/>
  <c r="Z7876" i="24" l="1"/>
  <c r="Y7876" i="24"/>
  <c r="G6760" i="24"/>
  <c r="H6760" i="24"/>
  <c r="M6760" i="24" l="1"/>
  <c r="Y7877" i="24"/>
  <c r="Z7877" i="24"/>
  <c r="M6761" i="24"/>
  <c r="H6761" i="24"/>
  <c r="G6761" i="24"/>
  <c r="Z7878" i="24" l="1"/>
  <c r="Y7878" i="24"/>
  <c r="M6762" i="24"/>
  <c r="G6762" i="24"/>
  <c r="H6762" i="24"/>
  <c r="Z7879" i="24" l="1"/>
  <c r="Y7879" i="24"/>
  <c r="H6763" i="24"/>
  <c r="G6763" i="24"/>
  <c r="M6763" i="24" l="1"/>
  <c r="Z7880" i="24"/>
  <c r="Y7880" i="24"/>
  <c r="M6764" i="24"/>
  <c r="G6764" i="24"/>
  <c r="H6764" i="24"/>
  <c r="Z7881" i="24" l="1"/>
  <c r="Y7881" i="24"/>
  <c r="M6765" i="24"/>
  <c r="H6765" i="24"/>
  <c r="G6765" i="24"/>
  <c r="Y7882" i="24" l="1"/>
  <c r="Z7882" i="24"/>
  <c r="M6766" i="24"/>
  <c r="G6766" i="24"/>
  <c r="H6766" i="24"/>
  <c r="Z7883" i="24" l="1"/>
  <c r="Y7883" i="24"/>
  <c r="M6767" i="24"/>
  <c r="H6767" i="24"/>
  <c r="G6767" i="24"/>
  <c r="Z7884" i="24" l="1"/>
  <c r="Y7884" i="24"/>
  <c r="M6768" i="24"/>
  <c r="H6768" i="24"/>
  <c r="G6768" i="24"/>
  <c r="Y7885" i="24" l="1"/>
  <c r="Z7885" i="24"/>
  <c r="H6769" i="24"/>
  <c r="G6769" i="24"/>
  <c r="M6769" i="24"/>
  <c r="Y7886" i="24" l="1"/>
  <c r="Z7886" i="24"/>
  <c r="M6770" i="24"/>
  <c r="G6770" i="24"/>
  <c r="H6770" i="24"/>
  <c r="Y7887" i="24" l="1"/>
  <c r="Z7887" i="24"/>
  <c r="M6771" i="24"/>
  <c r="G6771" i="24"/>
  <c r="H6771" i="24"/>
  <c r="Y7888" i="24" l="1"/>
  <c r="Z7888" i="24"/>
  <c r="M6772" i="24"/>
  <c r="H6772" i="24"/>
  <c r="G6772" i="24"/>
  <c r="Y7889" i="24" l="1"/>
  <c r="Z7889" i="24"/>
  <c r="H6773" i="24"/>
  <c r="G6773" i="24"/>
  <c r="M6773" i="24" l="1"/>
  <c r="Y7890" i="24"/>
  <c r="Z7890" i="24"/>
  <c r="M6774" i="24"/>
  <c r="G6774" i="24"/>
  <c r="H6774" i="24"/>
  <c r="Z7891" i="24" l="1"/>
  <c r="Y7891" i="24"/>
  <c r="H6775" i="24"/>
  <c r="G6775" i="24"/>
  <c r="M6775" i="24" l="1"/>
  <c r="Z7892" i="24"/>
  <c r="Y7892" i="24"/>
  <c r="M6776" i="24"/>
  <c r="H6776" i="24"/>
  <c r="G6776" i="24"/>
  <c r="Y7893" i="24" l="1"/>
  <c r="Z7893" i="24"/>
  <c r="M6777" i="24"/>
  <c r="G6777" i="24"/>
  <c r="H6777" i="24"/>
  <c r="Y7894" i="24" l="1"/>
  <c r="Z7894" i="24"/>
  <c r="G6778" i="24"/>
  <c r="H6778" i="24"/>
  <c r="M6778" i="24" l="1"/>
  <c r="Z7895" i="24"/>
  <c r="Y7895" i="24"/>
  <c r="M6779" i="24"/>
  <c r="H6779" i="24"/>
  <c r="G6779" i="24"/>
  <c r="Z7896" i="24" l="1"/>
  <c r="Y7896" i="24"/>
  <c r="M6780" i="24"/>
  <c r="H6780" i="24"/>
  <c r="G6780" i="24"/>
  <c r="Y7897" i="24" l="1"/>
  <c r="Z7897" i="24"/>
  <c r="M6781" i="24"/>
  <c r="G6781" i="24"/>
  <c r="H6781" i="24"/>
  <c r="Z7898" i="24" l="1"/>
  <c r="Y7898" i="24"/>
  <c r="M6782" i="24"/>
  <c r="H6782" i="24"/>
  <c r="G6782" i="24"/>
  <c r="Z7899" i="24" l="1"/>
  <c r="Y7899" i="24"/>
  <c r="H6783" i="24"/>
  <c r="G6783" i="24"/>
  <c r="M6783" i="24" l="1"/>
  <c r="Z7900" i="24"/>
  <c r="Y7900" i="24"/>
  <c r="M6784" i="24"/>
  <c r="G6784" i="24"/>
  <c r="H6784" i="24"/>
  <c r="Z7901" i="24" l="1"/>
  <c r="Y7901" i="24"/>
  <c r="M6785" i="24"/>
  <c r="H6785" i="24"/>
  <c r="G6785" i="24"/>
  <c r="Y7902" i="24" l="1"/>
  <c r="Z7902" i="24"/>
  <c r="M6786" i="24"/>
  <c r="H6786" i="24"/>
  <c r="G6786" i="24"/>
  <c r="Y7903" i="24" l="1"/>
  <c r="Z7903" i="24"/>
  <c r="M6787" i="24"/>
  <c r="H6787" i="24"/>
  <c r="G6787" i="24"/>
  <c r="Z7904" i="24" l="1"/>
  <c r="Y7904" i="24"/>
  <c r="H6788" i="24"/>
  <c r="G6788" i="24"/>
  <c r="M6788" i="24" l="1"/>
  <c r="Y7905" i="24"/>
  <c r="Z7905" i="24"/>
  <c r="H6789" i="24"/>
  <c r="G6789" i="24"/>
  <c r="M6789" i="24"/>
  <c r="Y7906" i="24" l="1"/>
  <c r="Z7906" i="24"/>
  <c r="M6790" i="24"/>
  <c r="G6790" i="24"/>
  <c r="H6790" i="24"/>
  <c r="Z7907" i="24" l="1"/>
  <c r="Y7907" i="24"/>
  <c r="H6791" i="24"/>
  <c r="G6791" i="24"/>
  <c r="M6791" i="24" l="1"/>
  <c r="Y7908" i="24"/>
  <c r="Z7908" i="24"/>
  <c r="M6792" i="24"/>
  <c r="G6792" i="24"/>
  <c r="H6792" i="24"/>
  <c r="Y7909" i="24" l="1"/>
  <c r="Z7909" i="24"/>
  <c r="M6793" i="24"/>
  <c r="G6793" i="24"/>
  <c r="H6793" i="24"/>
  <c r="Y7910" i="24" l="1"/>
  <c r="Z7910" i="24"/>
  <c r="M6794" i="24"/>
  <c r="H6794" i="24"/>
  <c r="G6794" i="24"/>
  <c r="Z7911" i="24" l="1"/>
  <c r="Y7911" i="24"/>
  <c r="M6795" i="24"/>
  <c r="G6795" i="24"/>
  <c r="H6795" i="24"/>
  <c r="Z7912" i="24" l="1"/>
  <c r="Y7912" i="24"/>
  <c r="M6796" i="24"/>
  <c r="H6796" i="24"/>
  <c r="G6796" i="24"/>
  <c r="Z7913" i="24" l="1"/>
  <c r="Y7913" i="24"/>
  <c r="H6797" i="24"/>
  <c r="G6797" i="24"/>
  <c r="M6797" i="24" l="1"/>
  <c r="Y7914" i="24"/>
  <c r="Z7914" i="24"/>
  <c r="M6798" i="24"/>
  <c r="H6798" i="24"/>
  <c r="G6798" i="24"/>
  <c r="Y7915" i="24" l="1"/>
  <c r="Z7915" i="24"/>
  <c r="M6799" i="24"/>
  <c r="H6799" i="24"/>
  <c r="G6799" i="24"/>
  <c r="Y7916" i="24" l="1"/>
  <c r="Z7916" i="24"/>
  <c r="G6800" i="24"/>
  <c r="H6800" i="24"/>
  <c r="M6800" i="24" l="1"/>
  <c r="Z7917" i="24"/>
  <c r="Y7917" i="24"/>
  <c r="G6801" i="24"/>
  <c r="H6801" i="24"/>
  <c r="M6801" i="24"/>
  <c r="Y7918" i="24" l="1"/>
  <c r="Z7918" i="24"/>
  <c r="M6802" i="24"/>
  <c r="H6802" i="24"/>
  <c r="G6802" i="24"/>
  <c r="Y7919" i="24" l="1"/>
  <c r="Z7919" i="24"/>
  <c r="M6803" i="24"/>
  <c r="H6803" i="24"/>
  <c r="G6803" i="24"/>
  <c r="Z7920" i="24" l="1"/>
  <c r="Y7920" i="24"/>
  <c r="G6804" i="24"/>
  <c r="H6804" i="24"/>
  <c r="M6804" i="24" l="1"/>
  <c r="Z7921" i="24"/>
  <c r="Y7921" i="24"/>
  <c r="M6805" i="24"/>
  <c r="G6805" i="24"/>
  <c r="H6805" i="24"/>
  <c r="Y7922" i="24" l="1"/>
  <c r="Z7922" i="24"/>
  <c r="G6806" i="24"/>
  <c r="M6806" i="24"/>
  <c r="H6806" i="24"/>
  <c r="Z7923" i="24" l="1"/>
  <c r="Y7923" i="24"/>
  <c r="H6807" i="24"/>
  <c r="G6807" i="24"/>
  <c r="M6807" i="24" l="1"/>
  <c r="Y7924" i="24"/>
  <c r="Z7924" i="24"/>
  <c r="M6808" i="24"/>
  <c r="H6808" i="24"/>
  <c r="G6808" i="24"/>
  <c r="Z7925" i="24" l="1"/>
  <c r="Y7925" i="24"/>
  <c r="M6809" i="24"/>
  <c r="H6809" i="24"/>
  <c r="G6809" i="24"/>
  <c r="Y7926" i="24" l="1"/>
  <c r="Z7926" i="24"/>
  <c r="M6810" i="24"/>
  <c r="G6810" i="24"/>
  <c r="H6810" i="24"/>
  <c r="Y7927" i="24" l="1"/>
  <c r="Z7927" i="24"/>
  <c r="M6811" i="24"/>
  <c r="H6811" i="24"/>
  <c r="G6811" i="24"/>
  <c r="Y7928" i="24" l="1"/>
  <c r="Z7928" i="24"/>
  <c r="M6812" i="24"/>
  <c r="G6812" i="24"/>
  <c r="H6812" i="24"/>
  <c r="Z7929" i="24" l="1"/>
  <c r="Y7929" i="24"/>
  <c r="M6813" i="24"/>
  <c r="G6813" i="24"/>
  <c r="H6813" i="24"/>
  <c r="Y7930" i="24" l="1"/>
  <c r="Z7930" i="24"/>
  <c r="M6814" i="24"/>
  <c r="H6814" i="24"/>
  <c r="G6814" i="24"/>
  <c r="Z7931" i="24" l="1"/>
  <c r="Y7931" i="24"/>
  <c r="M6815" i="24"/>
  <c r="H6815" i="24"/>
  <c r="G6815" i="24"/>
  <c r="Y7932" i="24" l="1"/>
  <c r="Z7932" i="24"/>
  <c r="M6816" i="24"/>
  <c r="G6816" i="24"/>
  <c r="H6816" i="24"/>
  <c r="Z7933" i="24" l="1"/>
  <c r="Y7933" i="24"/>
  <c r="H6817" i="24"/>
  <c r="G6817" i="24"/>
  <c r="M6817" i="24"/>
  <c r="Y7934" i="24" l="1"/>
  <c r="Z7934" i="24"/>
  <c r="M6818" i="24"/>
  <c r="H6818" i="24"/>
  <c r="G6818" i="24"/>
  <c r="Y7935" i="24" l="1"/>
  <c r="Z7935" i="24"/>
  <c r="M6819" i="24"/>
  <c r="G6819" i="24"/>
  <c r="H6819" i="24"/>
  <c r="Z7936" i="24" l="1"/>
  <c r="Y7936" i="24"/>
  <c r="M6820" i="24"/>
  <c r="H6820" i="24"/>
  <c r="G6820" i="24"/>
  <c r="Z7937" i="24" l="1"/>
  <c r="Y7937" i="24"/>
  <c r="H6821" i="24"/>
  <c r="G6821" i="24"/>
  <c r="M6821" i="24" l="1"/>
  <c r="Y7938" i="24"/>
  <c r="Z7938" i="24"/>
  <c r="M6822" i="24"/>
  <c r="G6822" i="24"/>
  <c r="H6822" i="24"/>
  <c r="Y7939" i="24" l="1"/>
  <c r="Z7939" i="24"/>
  <c r="M6823" i="24"/>
  <c r="H6823" i="24"/>
  <c r="G6823" i="24"/>
  <c r="Y7940" i="24" l="1"/>
  <c r="Z7940" i="24"/>
  <c r="M6824" i="24"/>
  <c r="G6824" i="24"/>
  <c r="H6824" i="24"/>
  <c r="Y7941" i="24" l="1"/>
  <c r="Z7941" i="24"/>
  <c r="M6825" i="24"/>
  <c r="G6825" i="24"/>
  <c r="H6825" i="24"/>
  <c r="Z7942" i="24" l="1"/>
  <c r="Y7942" i="24"/>
  <c r="M6826" i="24"/>
  <c r="G6826" i="24"/>
  <c r="H6826" i="24"/>
  <c r="Z7943" i="24" l="1"/>
  <c r="Y7943" i="24"/>
  <c r="M6827" i="24"/>
  <c r="H6827" i="24"/>
  <c r="G6827" i="24"/>
  <c r="Y7944" i="24" l="1"/>
  <c r="Z7944" i="24"/>
  <c r="M6828" i="24"/>
  <c r="G6828" i="24"/>
  <c r="H6828" i="24"/>
  <c r="Y7945" i="24" l="1"/>
  <c r="Z7945" i="24"/>
  <c r="M6829" i="24"/>
  <c r="G6829" i="24"/>
  <c r="H6829" i="24"/>
  <c r="Y7946" i="24" l="1"/>
  <c r="Z7946" i="24"/>
  <c r="M6830" i="24"/>
  <c r="H6830" i="24"/>
  <c r="G6830" i="24"/>
  <c r="Z7947" i="24" l="1"/>
  <c r="Y7947" i="24"/>
  <c r="M6831" i="24"/>
  <c r="H6831" i="24"/>
  <c r="G6831" i="24"/>
  <c r="Y7948" i="24" l="1"/>
  <c r="Z7948" i="24"/>
  <c r="M6832" i="24"/>
  <c r="G6832" i="24"/>
  <c r="H6832" i="24"/>
  <c r="Z7949" i="24" l="1"/>
  <c r="Y7949" i="24"/>
  <c r="H6833" i="24"/>
  <c r="G6833" i="24"/>
  <c r="M6833" i="24"/>
  <c r="Z7950" i="24" l="1"/>
  <c r="Y7950" i="24"/>
  <c r="M6834" i="24"/>
  <c r="G6834" i="24"/>
  <c r="H6834" i="24"/>
  <c r="Y7951" i="24" l="1"/>
  <c r="Z7951" i="24"/>
  <c r="M6835" i="24"/>
  <c r="H6835" i="24"/>
  <c r="G6835" i="24"/>
  <c r="Z7952" i="24" l="1"/>
  <c r="Y7952" i="24"/>
  <c r="G6836" i="24"/>
  <c r="H6836" i="24"/>
  <c r="Z7953" i="24" l="1"/>
  <c r="Y7953" i="24"/>
  <c r="M6836" i="24"/>
  <c r="M6837" i="24"/>
  <c r="G6837" i="24"/>
  <c r="H6837" i="24"/>
  <c r="Y7954" i="24" l="1"/>
  <c r="Z7954" i="24"/>
  <c r="M6838" i="24"/>
  <c r="H6838" i="24"/>
  <c r="G6838" i="24"/>
  <c r="Z7955" i="24" l="1"/>
  <c r="Y7955" i="24"/>
  <c r="M6839" i="24"/>
  <c r="G6839" i="24"/>
  <c r="H6839" i="24"/>
  <c r="Y7956" i="24" l="1"/>
  <c r="Z7956" i="24"/>
  <c r="H6840" i="24"/>
  <c r="G6840" i="24"/>
  <c r="M6840" i="24" l="1"/>
  <c r="Z7957" i="24"/>
  <c r="Y7957" i="24"/>
  <c r="M6841" i="24"/>
  <c r="G6841" i="24"/>
  <c r="H6841" i="24"/>
  <c r="Z7958" i="24" l="1"/>
  <c r="Y7958" i="24"/>
  <c r="M6842" i="24"/>
  <c r="G6842" i="24"/>
  <c r="H6842" i="24"/>
  <c r="Z7959" i="24" l="1"/>
  <c r="Y7959" i="24"/>
  <c r="M6843" i="24"/>
  <c r="G6843" i="24"/>
  <c r="H6843" i="24"/>
  <c r="Y7960" i="24" l="1"/>
  <c r="Z7960" i="24"/>
  <c r="M6844" i="24"/>
  <c r="H6844" i="24"/>
  <c r="G6844" i="24"/>
  <c r="Z7961" i="24" l="1"/>
  <c r="Y7961" i="24"/>
  <c r="M6845" i="24"/>
  <c r="G6845" i="24"/>
  <c r="H6845" i="24"/>
  <c r="Y7962" i="24" l="1"/>
  <c r="Z7962" i="24"/>
  <c r="H6846" i="24"/>
  <c r="G6846" i="24"/>
  <c r="M6846" i="24" l="1"/>
  <c r="Z7963" i="24"/>
  <c r="Y7963" i="24"/>
  <c r="M6847" i="24"/>
  <c r="H6847" i="24"/>
  <c r="G6847" i="24"/>
  <c r="Z7964" i="24" l="1"/>
  <c r="Y7964" i="24"/>
  <c r="G6848" i="24"/>
  <c r="H6848" i="24"/>
  <c r="Z7965" i="24" l="1"/>
  <c r="Y7965" i="24"/>
  <c r="M6848" i="24"/>
  <c r="H6849" i="24"/>
  <c r="M6849" i="24"/>
  <c r="G6849" i="24"/>
  <c r="Y7966" i="24" l="1"/>
  <c r="Z7966" i="24"/>
  <c r="M6850" i="24"/>
  <c r="H6850" i="24"/>
  <c r="G6850" i="24"/>
  <c r="Y7967" i="24" l="1"/>
  <c r="Z7967" i="24"/>
  <c r="M6851" i="24"/>
  <c r="H6851" i="24"/>
  <c r="G6851" i="24"/>
  <c r="Z7968" i="24" l="1"/>
  <c r="Y7968" i="24"/>
  <c r="M6852" i="24"/>
  <c r="G6852" i="24"/>
  <c r="H6852" i="24"/>
  <c r="Z7969" i="24" l="1"/>
  <c r="Y7969" i="24"/>
  <c r="M6853" i="24"/>
  <c r="G6853" i="24"/>
  <c r="H6853" i="24"/>
  <c r="Z7970" i="24" l="1"/>
  <c r="Y7970" i="24"/>
  <c r="G6854" i="24"/>
  <c r="H6854" i="24"/>
  <c r="M6854" i="24" l="1"/>
  <c r="Z7971" i="24"/>
  <c r="Y7971" i="24"/>
  <c r="M6855" i="24"/>
  <c r="G6855" i="24"/>
  <c r="H6855" i="24"/>
  <c r="Y7972" i="24" l="1"/>
  <c r="Z7972" i="24"/>
  <c r="M6856" i="24"/>
  <c r="G6856" i="24"/>
  <c r="H6856" i="24"/>
  <c r="Y7973" i="24" l="1"/>
  <c r="Z7973" i="24"/>
  <c r="G6857" i="24"/>
  <c r="H6857" i="24"/>
  <c r="M6857" i="24" l="1"/>
  <c r="Y7974" i="24"/>
  <c r="Z7974" i="24"/>
  <c r="M6858" i="24"/>
  <c r="H6858" i="24"/>
  <c r="G6858" i="24"/>
  <c r="Z7975" i="24" l="1"/>
  <c r="Y7975" i="24"/>
  <c r="H6859" i="24"/>
  <c r="G6859" i="24"/>
  <c r="M6859" i="24" l="1"/>
  <c r="Y7976" i="24"/>
  <c r="Z7976" i="24"/>
  <c r="M6860" i="24"/>
  <c r="H6860" i="24"/>
  <c r="G6860" i="24"/>
  <c r="Y7977" i="24" l="1"/>
  <c r="Z7977" i="24"/>
  <c r="M6861" i="24"/>
  <c r="G6861" i="24"/>
  <c r="H6861" i="24"/>
  <c r="Y7978" i="24" l="1"/>
  <c r="Z7978" i="24"/>
  <c r="M6862" i="24"/>
  <c r="H6862" i="24"/>
  <c r="G6862" i="24"/>
  <c r="Z7979" i="24" l="1"/>
  <c r="Y7979" i="24"/>
  <c r="G6863" i="24"/>
  <c r="H6863" i="24"/>
  <c r="M6863" i="24" l="1"/>
  <c r="Y7980" i="24"/>
  <c r="Z7980" i="24"/>
  <c r="M6864" i="24"/>
  <c r="H6864" i="24"/>
  <c r="G6864" i="24"/>
  <c r="Z7981" i="24" l="1"/>
  <c r="Y7981" i="24"/>
  <c r="G6865" i="24"/>
  <c r="H6865" i="24"/>
  <c r="M6865" i="24"/>
  <c r="Z7982" i="24" l="1"/>
  <c r="Y7982" i="24"/>
  <c r="G6866" i="24"/>
  <c r="H6866" i="24"/>
  <c r="M6866" i="24" l="1"/>
  <c r="Z7983" i="24"/>
  <c r="Y7983" i="24"/>
  <c r="M6867" i="24"/>
  <c r="H6867" i="24"/>
  <c r="G6867" i="24"/>
  <c r="Z7984" i="24" l="1"/>
  <c r="Y7984" i="24"/>
  <c r="M6868" i="24"/>
  <c r="H6868" i="24"/>
  <c r="G6868" i="24"/>
  <c r="Z7985" i="24" l="1"/>
  <c r="Y7985" i="24"/>
  <c r="M6869" i="24"/>
  <c r="G6869" i="24"/>
  <c r="H6869" i="24"/>
  <c r="Y7986" i="24" l="1"/>
  <c r="Z7986" i="24"/>
  <c r="G6870" i="24"/>
  <c r="H6870" i="24"/>
  <c r="M6870" i="24" l="1"/>
  <c r="Y7987" i="24"/>
  <c r="Z7987" i="24"/>
  <c r="M6871" i="24"/>
  <c r="H6871" i="24"/>
  <c r="G6871" i="24"/>
  <c r="Y7988" i="24" l="1"/>
  <c r="Z7988" i="24"/>
  <c r="M6872" i="24"/>
  <c r="G6872" i="24"/>
  <c r="H6872" i="24"/>
  <c r="Z7989" i="24" l="1"/>
  <c r="Y7989" i="24"/>
  <c r="G6873" i="24"/>
  <c r="H6873" i="24"/>
  <c r="M6873" i="24" l="1"/>
  <c r="Y7990" i="24"/>
  <c r="Z7990" i="24"/>
  <c r="M6874" i="24"/>
  <c r="H6874" i="24"/>
  <c r="G6874" i="24"/>
  <c r="Y7991" i="24" l="1"/>
  <c r="Z7991" i="24"/>
  <c r="M6875" i="24"/>
  <c r="H6875" i="24"/>
  <c r="G6875" i="24"/>
  <c r="Z7992" i="24" l="1"/>
  <c r="Y7992" i="24"/>
  <c r="H6876" i="24"/>
  <c r="G6876" i="24"/>
  <c r="M6876" i="24" l="1"/>
  <c r="Z7993" i="24"/>
  <c r="Y7993" i="24"/>
  <c r="M6877" i="24"/>
  <c r="G6877" i="24"/>
  <c r="H6877" i="24"/>
  <c r="Z7994" i="24" l="1"/>
  <c r="Y7994" i="24"/>
  <c r="M6878" i="24"/>
  <c r="H6878" i="24"/>
  <c r="G6878" i="24"/>
  <c r="Z7995" i="24" l="1"/>
  <c r="Y7995" i="24"/>
  <c r="M6879" i="24"/>
  <c r="H6879" i="24"/>
  <c r="G6879" i="24"/>
  <c r="Y7996" i="24" l="1"/>
  <c r="Z7996" i="24"/>
  <c r="M6880" i="24"/>
  <c r="H6880" i="24"/>
  <c r="G6880" i="24"/>
  <c r="Y7997" i="24" l="1"/>
  <c r="Z7997" i="24"/>
  <c r="M6881" i="24"/>
  <c r="G6881" i="24"/>
  <c r="H6881" i="24"/>
  <c r="Z7998" i="24" l="1"/>
  <c r="Y7998" i="24"/>
  <c r="M6882" i="24"/>
  <c r="H6882" i="24"/>
  <c r="G6882" i="24"/>
  <c r="Y7999" i="24" l="1"/>
  <c r="Z7999" i="24"/>
  <c r="M6883" i="24"/>
  <c r="H6883" i="24"/>
  <c r="G6883" i="24"/>
  <c r="Z8000" i="24" l="1"/>
  <c r="Y8000" i="24"/>
  <c r="G6884" i="24"/>
  <c r="H6884" i="24"/>
  <c r="M6884" i="24" l="1"/>
  <c r="Z8001" i="24"/>
  <c r="Y8001" i="24"/>
  <c r="H6885" i="24"/>
  <c r="M6885" i="24"/>
  <c r="G6885" i="24"/>
  <c r="Z8002" i="24" l="1"/>
  <c r="Y8002" i="24"/>
  <c r="M6886" i="24"/>
  <c r="G6886" i="24"/>
  <c r="H6886" i="24"/>
  <c r="Z8003" i="24" l="1"/>
  <c r="Y8003" i="24"/>
  <c r="M6887" i="24"/>
  <c r="G6887" i="24"/>
  <c r="H6887" i="24"/>
  <c r="Z8004" i="24" l="1"/>
  <c r="Y8004" i="24"/>
  <c r="M6888" i="24"/>
  <c r="H6888" i="24"/>
  <c r="G6888" i="24"/>
  <c r="Z8005" i="24" l="1"/>
  <c r="Y8005" i="24"/>
  <c r="H6889" i="24"/>
  <c r="G6889" i="24"/>
  <c r="M6889" i="24" l="1"/>
  <c r="Z8006" i="24"/>
  <c r="Y8006" i="24"/>
  <c r="M6890" i="24"/>
  <c r="G6890" i="24"/>
  <c r="H6890" i="24"/>
  <c r="Y8007" i="24" l="1"/>
  <c r="Z8007" i="24"/>
  <c r="H6891" i="24"/>
  <c r="G6891" i="24"/>
  <c r="M6891" i="24" l="1"/>
  <c r="Y8008" i="24"/>
  <c r="Z8008" i="24"/>
  <c r="M6892" i="24"/>
  <c r="H6892" i="24"/>
  <c r="G6892" i="24"/>
  <c r="Y8009" i="24" l="1"/>
  <c r="Z8009" i="24"/>
  <c r="M6893" i="24"/>
  <c r="G6893" i="24"/>
  <c r="H6893" i="24"/>
  <c r="Y8010" i="24" l="1"/>
  <c r="Z8010" i="24"/>
  <c r="H6894" i="24"/>
  <c r="G6894" i="24"/>
  <c r="M6894" i="24" l="1"/>
  <c r="Y8011" i="24"/>
  <c r="Z8011" i="24"/>
  <c r="M6895" i="24"/>
  <c r="H6895" i="24"/>
  <c r="G6895" i="24"/>
  <c r="Z8012" i="24" l="1"/>
  <c r="Y8012" i="24"/>
  <c r="M6896" i="24"/>
  <c r="G6896" i="24"/>
  <c r="H6896" i="24"/>
  <c r="Y8013" i="24" l="1"/>
  <c r="Z8013" i="24"/>
  <c r="H6897" i="24"/>
  <c r="G6897" i="24"/>
  <c r="M6897" i="24"/>
  <c r="Y8014" i="24" l="1"/>
  <c r="Z8014" i="24"/>
  <c r="M6898" i="24"/>
  <c r="H6898" i="24"/>
  <c r="G6898" i="24"/>
  <c r="Z8015" i="24" l="1"/>
  <c r="Y8015" i="24"/>
  <c r="M6899" i="24"/>
  <c r="H6899" i="24"/>
  <c r="G6899" i="24"/>
  <c r="Y8016" i="24" l="1"/>
  <c r="Z8016" i="24"/>
  <c r="G6900" i="24"/>
  <c r="H6900" i="24"/>
  <c r="M6900" i="24" l="1"/>
  <c r="Z8017" i="24"/>
  <c r="Y8017" i="24"/>
  <c r="M6901" i="24"/>
  <c r="H6901" i="24"/>
  <c r="G6901" i="24"/>
  <c r="Y8018" i="24" l="1"/>
  <c r="Z8018" i="24"/>
  <c r="M6902" i="24"/>
  <c r="G6902" i="24"/>
  <c r="H6902" i="24"/>
  <c r="Z8019" i="24" l="1"/>
  <c r="Y8019" i="24"/>
  <c r="H6903" i="24"/>
  <c r="G6903" i="24"/>
  <c r="M6903" i="24" l="1"/>
  <c r="Y8020" i="24"/>
  <c r="Z8020" i="24"/>
  <c r="M6904" i="24"/>
  <c r="H6904" i="24"/>
  <c r="G6904" i="24"/>
  <c r="Y8021" i="24" l="1"/>
  <c r="Z8021" i="24"/>
  <c r="H6905" i="24"/>
  <c r="G6905" i="24"/>
  <c r="Y8022" i="24" l="1"/>
  <c r="Z8022" i="24"/>
  <c r="M6905" i="24"/>
  <c r="M6906" i="24"/>
  <c r="G6906" i="24"/>
  <c r="H6906" i="24"/>
  <c r="Z8023" i="24" l="1"/>
  <c r="Y8023" i="24"/>
  <c r="M6907" i="24"/>
  <c r="H6907" i="24"/>
  <c r="G6907" i="24"/>
  <c r="Z8024" i="24" l="1"/>
  <c r="Y8024" i="24"/>
  <c r="M6908" i="24"/>
  <c r="H6908" i="24"/>
  <c r="G6908" i="24"/>
  <c r="Z8025" i="24" l="1"/>
  <c r="Y8025" i="24"/>
  <c r="H6909" i="24"/>
  <c r="G6909" i="24"/>
  <c r="M6909" i="24" l="1"/>
  <c r="Y8026" i="24"/>
  <c r="Z8026" i="24"/>
  <c r="M6910" i="24"/>
  <c r="G6910" i="24"/>
  <c r="H6910" i="24"/>
  <c r="Y8027" i="24" l="1"/>
  <c r="Z8027" i="24"/>
  <c r="M6911" i="24"/>
  <c r="H6911" i="24"/>
  <c r="G6911" i="24"/>
  <c r="Y8028" i="24" l="1"/>
  <c r="Z8028" i="24"/>
  <c r="M6912" i="24"/>
  <c r="G6912" i="24"/>
  <c r="H6912" i="24"/>
  <c r="Z8029" i="24" l="1"/>
  <c r="Y8029" i="24"/>
  <c r="H6913" i="24"/>
  <c r="G6913" i="24"/>
  <c r="Z8030" i="24" l="1"/>
  <c r="Y8030" i="24"/>
  <c r="M6913" i="24"/>
  <c r="M6914" i="24"/>
  <c r="H6914" i="24"/>
  <c r="G6914" i="24"/>
  <c r="Y8031" i="24" l="1"/>
  <c r="Z8031" i="24"/>
  <c r="M6915" i="24"/>
  <c r="H6915" i="24"/>
  <c r="G6915" i="24"/>
  <c r="Z8032" i="24" l="1"/>
  <c r="Y8032" i="24"/>
  <c r="G6916" i="24"/>
  <c r="H6916" i="24"/>
  <c r="M6916" i="24" l="1"/>
  <c r="Y8033" i="24"/>
  <c r="Z8033" i="24"/>
  <c r="M6917" i="24"/>
  <c r="G6917" i="24"/>
  <c r="H6917" i="24"/>
  <c r="Y8034" i="24" l="1"/>
  <c r="Z8034" i="24"/>
  <c r="M6918" i="24"/>
  <c r="G6918" i="24"/>
  <c r="H6918" i="24"/>
  <c r="Z8035" i="24" l="1"/>
  <c r="Y8035" i="24"/>
  <c r="M6919" i="24"/>
  <c r="H6919" i="24"/>
  <c r="G6919" i="24"/>
  <c r="Z8036" i="24" l="1"/>
  <c r="Y8036" i="24"/>
  <c r="M6920" i="24"/>
  <c r="G6920" i="24"/>
  <c r="H6920" i="24"/>
  <c r="Y8037" i="24" l="1"/>
  <c r="Z8037" i="24"/>
  <c r="M6921" i="24"/>
  <c r="G6921" i="24"/>
  <c r="H6921" i="24"/>
  <c r="Y8038" i="24" l="1"/>
  <c r="Z8038" i="24"/>
  <c r="M6922" i="24"/>
  <c r="H6922" i="24"/>
  <c r="G6922" i="24"/>
  <c r="Z8039" i="24" l="1"/>
  <c r="Y8039" i="24"/>
  <c r="M6923" i="24"/>
  <c r="H6923" i="24"/>
  <c r="G6923" i="24"/>
  <c r="Y8040" i="24" l="1"/>
  <c r="Z8040" i="24"/>
  <c r="G6924" i="24"/>
  <c r="H6924" i="24"/>
  <c r="M6924" i="24" l="1"/>
  <c r="Y8041" i="24"/>
  <c r="Z8041" i="24"/>
  <c r="M6925" i="24"/>
  <c r="G6925" i="24"/>
  <c r="H6925" i="24"/>
  <c r="Y8042" i="24" l="1"/>
  <c r="Z8042" i="24"/>
  <c r="M6926" i="24"/>
  <c r="H6926" i="24"/>
  <c r="G6926" i="24"/>
  <c r="Y8043" i="24" l="1"/>
  <c r="Z8043" i="24"/>
  <c r="M6927" i="24"/>
  <c r="G6927" i="24"/>
  <c r="H6927" i="24"/>
  <c r="Z8044" i="24" l="1"/>
  <c r="Y8044" i="24"/>
  <c r="M6928" i="24"/>
  <c r="G6928" i="24"/>
  <c r="H6928" i="24"/>
  <c r="Y8045" i="24" l="1"/>
  <c r="Z8045" i="24"/>
  <c r="H6929" i="24"/>
  <c r="G6929" i="24"/>
  <c r="M6929" i="24"/>
  <c r="Z8046" i="24" l="1"/>
  <c r="Y8046" i="24"/>
  <c r="M6930" i="24"/>
  <c r="H6930" i="24"/>
  <c r="G6930" i="24"/>
  <c r="Y8047" i="24" l="1"/>
  <c r="Z8047" i="24"/>
  <c r="H6931" i="24"/>
  <c r="G6931" i="24"/>
  <c r="M6931" i="24" l="1"/>
  <c r="Z8048" i="24"/>
  <c r="Y8048" i="24"/>
  <c r="M6932" i="24"/>
  <c r="G6932" i="24"/>
  <c r="H6932" i="24"/>
  <c r="Z8049" i="24" l="1"/>
  <c r="Y8049" i="24"/>
  <c r="G6933" i="24"/>
  <c r="H6933" i="24"/>
  <c r="M6933" i="24" l="1"/>
  <c r="Y8050" i="24"/>
  <c r="Z8050" i="24"/>
  <c r="G6934" i="24"/>
  <c r="H6934" i="24"/>
  <c r="M6934" i="24" l="1"/>
  <c r="Z8051" i="24"/>
  <c r="Y8051" i="24"/>
  <c r="M6935" i="24"/>
  <c r="H6935" i="24"/>
  <c r="G6935" i="24"/>
  <c r="Z8052" i="24" l="1"/>
  <c r="Y8052" i="24"/>
  <c r="M6936" i="24"/>
  <c r="G6936" i="24"/>
  <c r="H6936" i="24"/>
  <c r="Y8053" i="24" l="1"/>
  <c r="Z8053" i="24"/>
  <c r="M6937" i="24"/>
  <c r="G6937" i="24"/>
  <c r="H6937" i="24"/>
  <c r="Y8054" i="24" l="1"/>
  <c r="Z8054" i="24"/>
  <c r="M6938" i="24"/>
  <c r="G6938" i="24"/>
  <c r="H6938" i="24"/>
  <c r="Y8055" i="24" l="1"/>
  <c r="Z8055" i="24"/>
  <c r="M6939" i="24"/>
  <c r="H6939" i="24"/>
  <c r="G6939" i="24"/>
  <c r="Y8056" i="24" l="1"/>
  <c r="Z8056" i="24"/>
  <c r="G6940" i="24"/>
  <c r="H6940" i="24"/>
  <c r="M6940" i="24" l="1"/>
  <c r="Z8057" i="24"/>
  <c r="Y8057" i="24"/>
  <c r="M6941" i="24"/>
  <c r="G6941" i="24"/>
  <c r="H6941" i="24"/>
  <c r="Z8058" i="24" l="1"/>
  <c r="Y8058" i="24"/>
  <c r="M6942" i="24"/>
  <c r="H6942" i="24"/>
  <c r="G6942" i="24"/>
  <c r="Z8059" i="24" l="1"/>
  <c r="Y8059" i="24"/>
  <c r="H6943" i="24"/>
  <c r="G6943" i="24"/>
  <c r="M6943" i="24" l="1"/>
  <c r="Y8060" i="24"/>
  <c r="Z8060" i="24"/>
  <c r="M6944" i="24"/>
  <c r="G6944" i="24"/>
  <c r="H6944" i="24"/>
  <c r="Y8061" i="24" l="1"/>
  <c r="Z8061" i="24"/>
  <c r="G6945" i="24"/>
  <c r="H6945" i="24"/>
  <c r="M6945" i="24"/>
  <c r="Z8062" i="24" l="1"/>
  <c r="Y8062" i="24"/>
  <c r="H6946" i="24"/>
  <c r="G6946" i="24"/>
  <c r="M6946" i="24" l="1"/>
  <c r="Y8063" i="24"/>
  <c r="Z8063" i="24"/>
  <c r="M6947" i="24"/>
  <c r="G6947" i="24"/>
  <c r="H6947" i="24"/>
  <c r="Y8064" i="24" l="1"/>
  <c r="Z8064" i="24"/>
  <c r="G6948" i="24"/>
  <c r="H6948" i="24"/>
  <c r="M6948" i="24" l="1"/>
  <c r="Y8065" i="24"/>
  <c r="Z8065" i="24"/>
  <c r="M6949" i="24"/>
  <c r="H6949" i="24"/>
  <c r="G6949" i="24"/>
  <c r="Y8066" i="24" l="1"/>
  <c r="Z8066" i="24"/>
  <c r="G6950" i="24"/>
  <c r="H6950" i="24"/>
  <c r="M6950" i="24" l="1"/>
  <c r="Z8067" i="24"/>
  <c r="Y8067" i="24"/>
  <c r="M6951" i="24"/>
  <c r="G6951" i="24"/>
  <c r="H6951" i="24"/>
  <c r="Z8068" i="24" l="1"/>
  <c r="Y8068" i="24"/>
  <c r="G6952" i="24"/>
  <c r="H6952" i="24"/>
  <c r="M6952" i="24" l="1"/>
  <c r="Z8069" i="24"/>
  <c r="Y8069" i="24"/>
  <c r="M6953" i="24"/>
  <c r="G6953" i="24"/>
  <c r="H6953" i="24"/>
  <c r="Z8070" i="24" l="1"/>
  <c r="Y8070" i="24"/>
  <c r="M6954" i="24"/>
  <c r="G6954" i="24"/>
  <c r="H6954" i="24"/>
  <c r="Z8071" i="24" l="1"/>
  <c r="Y8071" i="24"/>
  <c r="M6955" i="24"/>
  <c r="G6955" i="24"/>
  <c r="H6955" i="24"/>
  <c r="Z8072" i="24" l="1"/>
  <c r="Y8072" i="24"/>
  <c r="H6956" i="24"/>
  <c r="G6956" i="24"/>
  <c r="M6956" i="24" l="1"/>
  <c r="Y8073" i="24"/>
  <c r="Z8073" i="24"/>
  <c r="M6957" i="24"/>
  <c r="H6957" i="24"/>
  <c r="G6957" i="24"/>
  <c r="Z8074" i="24" l="1"/>
  <c r="Y8074" i="24"/>
  <c r="M6958" i="24"/>
  <c r="G6958" i="24"/>
  <c r="H6958" i="24"/>
  <c r="Z8075" i="24" l="1"/>
  <c r="Y8075" i="24"/>
  <c r="M6959" i="24"/>
  <c r="H6959" i="24"/>
  <c r="G6959" i="24"/>
  <c r="Z8076" i="24" l="1"/>
  <c r="Y8076" i="24"/>
  <c r="M6960" i="24"/>
  <c r="H6960" i="24"/>
  <c r="G6960" i="24"/>
  <c r="Z8077" i="24" l="1"/>
  <c r="Y8077" i="24"/>
  <c r="H6961" i="24"/>
  <c r="G6961" i="24"/>
  <c r="M6961" i="24"/>
  <c r="Y8078" i="24" l="1"/>
  <c r="Z8078" i="24"/>
  <c r="M6962" i="24"/>
  <c r="G6962" i="24"/>
  <c r="H6962" i="24"/>
  <c r="Z8079" i="24" l="1"/>
  <c r="Y8079" i="24"/>
  <c r="M6963" i="24"/>
  <c r="H6963" i="24"/>
  <c r="G6963" i="24"/>
  <c r="Z8080" i="24" l="1"/>
  <c r="Y8080" i="24"/>
  <c r="M6964" i="24"/>
  <c r="H6964" i="24"/>
  <c r="G6964" i="24"/>
  <c r="Y8081" i="24" l="1"/>
  <c r="Z8081" i="24"/>
  <c r="H6965" i="24"/>
  <c r="G6965" i="24"/>
  <c r="M6965" i="24" l="1"/>
  <c r="Y8082" i="24"/>
  <c r="Z8082" i="24"/>
  <c r="M6966" i="24"/>
  <c r="G6966" i="24"/>
  <c r="H6966" i="24"/>
  <c r="Y8083" i="24" l="1"/>
  <c r="Z8083" i="24"/>
  <c r="H6967" i="24"/>
  <c r="G6967" i="24"/>
  <c r="M6967" i="24" l="1"/>
  <c r="Y8084" i="24"/>
  <c r="Z8084" i="24"/>
  <c r="M6968" i="24"/>
  <c r="H6968" i="24"/>
  <c r="G6968" i="24"/>
  <c r="Z8085" i="24" l="1"/>
  <c r="Y8085" i="24"/>
  <c r="M6969" i="24"/>
  <c r="H6969" i="24"/>
  <c r="G6969" i="24"/>
  <c r="Y8086" i="24" l="1"/>
  <c r="Z8086" i="24"/>
  <c r="G6970" i="24"/>
  <c r="H6970" i="24"/>
  <c r="M6970" i="24" l="1"/>
  <c r="Y8087" i="24"/>
  <c r="Z8087" i="24"/>
  <c r="M6971" i="24"/>
  <c r="G6971" i="24"/>
  <c r="H6971" i="24"/>
  <c r="Y8088" i="24" l="1"/>
  <c r="Z8088" i="24"/>
  <c r="G6972" i="24"/>
  <c r="H6972" i="24"/>
  <c r="M6972" i="24" l="1"/>
  <c r="Z8089" i="24"/>
  <c r="Y8089" i="24"/>
  <c r="M6973" i="24"/>
  <c r="G6973" i="24"/>
  <c r="H6973" i="24"/>
  <c r="Y8090" i="24" l="1"/>
  <c r="Z8090" i="24"/>
  <c r="G6974" i="24"/>
  <c r="H6974" i="24"/>
  <c r="M6974" i="24" l="1"/>
  <c r="Y8091" i="24"/>
  <c r="Z8091" i="24"/>
  <c r="M6975" i="24"/>
  <c r="H6975" i="24"/>
  <c r="G6975" i="24"/>
  <c r="Y8092" i="24" l="1"/>
  <c r="Z8092" i="24"/>
  <c r="M6976" i="24"/>
  <c r="H6976" i="24"/>
  <c r="G6976" i="24"/>
  <c r="Z8093" i="24" l="1"/>
  <c r="Y8093" i="24"/>
  <c r="G6977" i="24"/>
  <c r="M6977" i="24"/>
  <c r="H6977" i="24"/>
  <c r="Z8094" i="24" l="1"/>
  <c r="Y8094" i="24"/>
  <c r="H6978" i="24"/>
  <c r="G6978" i="24"/>
  <c r="Y8095" i="24" l="1"/>
  <c r="Z8095" i="24"/>
  <c r="M6978" i="24"/>
  <c r="M6979" i="24"/>
  <c r="H6979" i="24"/>
  <c r="G6979" i="24"/>
  <c r="Z8096" i="24" l="1"/>
  <c r="Y8096" i="24"/>
  <c r="H6980" i="24"/>
  <c r="G6980" i="24"/>
  <c r="M6980" i="24" l="1"/>
  <c r="Y8097" i="24"/>
  <c r="Z8097" i="24"/>
  <c r="M6981" i="24"/>
  <c r="H6981" i="24"/>
  <c r="G6981" i="24"/>
  <c r="Y8098" i="24" l="1"/>
  <c r="Z8098" i="24"/>
  <c r="M6982" i="24"/>
  <c r="H6982" i="24"/>
  <c r="G6982" i="24"/>
  <c r="Z8099" i="24" l="1"/>
  <c r="Y8099" i="24"/>
  <c r="M6983" i="24"/>
  <c r="G6983" i="24"/>
  <c r="H6983" i="24"/>
  <c r="Y8100" i="24" l="1"/>
  <c r="Z8100" i="24"/>
  <c r="M6984" i="24"/>
  <c r="G6984" i="24"/>
  <c r="H6984" i="24"/>
  <c r="Y8101" i="24" l="1"/>
  <c r="Z8101" i="24"/>
  <c r="H6985" i="24"/>
  <c r="G6985" i="24"/>
  <c r="M6985" i="24" l="1"/>
  <c r="Y8102" i="24"/>
  <c r="Z8102" i="24"/>
  <c r="M6986" i="24"/>
  <c r="H6986" i="24"/>
  <c r="G6986" i="24"/>
  <c r="Z8103" i="24" l="1"/>
  <c r="Y8103" i="24"/>
  <c r="M6987" i="24"/>
  <c r="G6987" i="24"/>
  <c r="H6987" i="24"/>
  <c r="Y8104" i="24" l="1"/>
  <c r="Z8104" i="24"/>
  <c r="H6988" i="24"/>
  <c r="G6988" i="24"/>
  <c r="M6988" i="24" l="1"/>
  <c r="Z8105" i="24"/>
  <c r="Y8105" i="24"/>
  <c r="M6989" i="24"/>
  <c r="G6989" i="24"/>
  <c r="H6989" i="24"/>
  <c r="Z8106" i="24" l="1"/>
  <c r="Y8106" i="24"/>
  <c r="M6990" i="24"/>
  <c r="H6990" i="24"/>
  <c r="G6990" i="24"/>
  <c r="Z8107" i="24" l="1"/>
  <c r="Y8107" i="24"/>
  <c r="G6991" i="24"/>
  <c r="H6991" i="24"/>
  <c r="M6991" i="24" l="1"/>
  <c r="Z8108" i="24"/>
  <c r="Y8108" i="24"/>
  <c r="M6992" i="24"/>
  <c r="G6992" i="24"/>
  <c r="H6992" i="24"/>
  <c r="Z8109" i="24" l="1"/>
  <c r="Y8109" i="24"/>
  <c r="G6993" i="24"/>
  <c r="H6993" i="24"/>
  <c r="Z8110" i="24" l="1"/>
  <c r="Y8110" i="24"/>
  <c r="M6993" i="24"/>
  <c r="M6994" i="24"/>
  <c r="H6994" i="24"/>
  <c r="G6994" i="24"/>
  <c r="Z8111" i="24" l="1"/>
  <c r="Y8111" i="24"/>
  <c r="M6995" i="24"/>
  <c r="H6995" i="24"/>
  <c r="G6995" i="24"/>
  <c r="Y8112" i="24" l="1"/>
  <c r="Z8112" i="24"/>
  <c r="M6996" i="24"/>
  <c r="H6996" i="24"/>
  <c r="G6996" i="24"/>
  <c r="Z8113" i="24" l="1"/>
  <c r="Y8113" i="24"/>
  <c r="H6997" i="24"/>
  <c r="G6997" i="24"/>
  <c r="M6997" i="24" l="1"/>
  <c r="Y8114" i="24"/>
  <c r="Z8114" i="24"/>
  <c r="M6998" i="24"/>
  <c r="H6998" i="24"/>
  <c r="G6998" i="24"/>
  <c r="Y8115" i="24" l="1"/>
  <c r="Z8115" i="24"/>
  <c r="M6999" i="24"/>
  <c r="H6999" i="24"/>
  <c r="G6999" i="24"/>
  <c r="Y8116" i="24" l="1"/>
  <c r="Z8116" i="24"/>
  <c r="H7000" i="24"/>
  <c r="G7000" i="24"/>
  <c r="M7000" i="24" l="1"/>
  <c r="Y8117" i="24"/>
  <c r="Z8117" i="24"/>
  <c r="M7001" i="24"/>
  <c r="H7001" i="24"/>
  <c r="G7001" i="24"/>
  <c r="Z8118" i="24" l="1"/>
  <c r="Y8118" i="24"/>
  <c r="M7002" i="24"/>
  <c r="G7002" i="24"/>
  <c r="H7002" i="24"/>
  <c r="Y8119" i="24" l="1"/>
  <c r="Z8119" i="24"/>
  <c r="H7003" i="24"/>
  <c r="G7003" i="24"/>
  <c r="M7003" i="24" l="1"/>
  <c r="Z8120" i="24"/>
  <c r="Y8120" i="24"/>
  <c r="M7004" i="24"/>
  <c r="G7004" i="24"/>
  <c r="H7004" i="24"/>
  <c r="Y8121" i="24" l="1"/>
  <c r="Z8121" i="24"/>
  <c r="M7005" i="24"/>
  <c r="G7005" i="24"/>
  <c r="H7005" i="24"/>
  <c r="Y8122" i="24" l="1"/>
  <c r="Z8122" i="24"/>
  <c r="M7006" i="24"/>
  <c r="H7006" i="24"/>
  <c r="G7006" i="24"/>
  <c r="Y8123" i="24" l="1"/>
  <c r="Z8123" i="24"/>
  <c r="H7007" i="24"/>
  <c r="G7007" i="24"/>
  <c r="M7007" i="24" l="1"/>
  <c r="Y8124" i="24"/>
  <c r="Z8124" i="24"/>
  <c r="M7008" i="24"/>
  <c r="G7008" i="24"/>
  <c r="H7008" i="24"/>
  <c r="Z8125" i="24" l="1"/>
  <c r="Y8125" i="24"/>
  <c r="H7009" i="24"/>
  <c r="M7009" i="24"/>
  <c r="G7009" i="24"/>
  <c r="Z8126" i="24" l="1"/>
  <c r="Y8126" i="24"/>
  <c r="H7010" i="24"/>
  <c r="G7010" i="24"/>
  <c r="M7010" i="24" l="1"/>
  <c r="Z8127" i="24"/>
  <c r="Y8127" i="24"/>
  <c r="M7011" i="24"/>
  <c r="H7011" i="24"/>
  <c r="G7011" i="24"/>
  <c r="Y8128" i="24" l="1"/>
  <c r="Z8128" i="24"/>
  <c r="M7012" i="24"/>
  <c r="G7012" i="24"/>
  <c r="H7012" i="24"/>
  <c r="Y8129" i="24" l="1"/>
  <c r="Z8129" i="24"/>
  <c r="H7013" i="24"/>
  <c r="G7013" i="24"/>
  <c r="M7013" i="24" l="1"/>
  <c r="Z8130" i="24"/>
  <c r="Y8130" i="24"/>
  <c r="M7014" i="24"/>
  <c r="H7014" i="24"/>
  <c r="G7014" i="24"/>
  <c r="Y8131" i="24" l="1"/>
  <c r="Z8131" i="24"/>
  <c r="M7015" i="24"/>
  <c r="H7015" i="24"/>
  <c r="G7015" i="24"/>
  <c r="Y8132" i="24" l="1"/>
  <c r="Z8132" i="24"/>
  <c r="M7016" i="24"/>
  <c r="G7016" i="24"/>
  <c r="H7016" i="24"/>
  <c r="Z8133" i="24" l="1"/>
  <c r="Y8133" i="24"/>
  <c r="H7017" i="24"/>
  <c r="G7017" i="24"/>
  <c r="M7017" i="24" l="1"/>
  <c r="Y8134" i="24"/>
  <c r="Z8134" i="24"/>
  <c r="M7018" i="24"/>
  <c r="G7018" i="24"/>
  <c r="H7018" i="24"/>
  <c r="Z8135" i="24" l="1"/>
  <c r="Y8135" i="24"/>
  <c r="M7019" i="24"/>
  <c r="H7019" i="24"/>
  <c r="G7019" i="24"/>
  <c r="Y8136" i="24" l="1"/>
  <c r="Z8136" i="24"/>
  <c r="H7020" i="24"/>
  <c r="G7020" i="24"/>
  <c r="M7020" i="24" l="1"/>
  <c r="Y8137" i="24"/>
  <c r="Z8137" i="24"/>
  <c r="G7021" i="24"/>
  <c r="H7021" i="24"/>
  <c r="M7021" i="24"/>
  <c r="Y8138" i="24" l="1"/>
  <c r="Z8138" i="24"/>
  <c r="M7022" i="24"/>
  <c r="H7022" i="24"/>
  <c r="G7022" i="24"/>
  <c r="Z8139" i="24" l="1"/>
  <c r="Y8139" i="24"/>
  <c r="M7023" i="24"/>
  <c r="H7023" i="24"/>
  <c r="G7023" i="24"/>
  <c r="Z8140" i="24" l="1"/>
  <c r="Y8140" i="24"/>
  <c r="M7024" i="24"/>
  <c r="H7024" i="24"/>
  <c r="G7024" i="24"/>
  <c r="Y8141" i="24" l="1"/>
  <c r="Z8141" i="24"/>
  <c r="H7025" i="24"/>
  <c r="G7025" i="24"/>
  <c r="M7025" i="24"/>
  <c r="Z8142" i="24" l="1"/>
  <c r="Y8142" i="24"/>
  <c r="G7026" i="24"/>
  <c r="H7026" i="24"/>
  <c r="M7026" i="24" l="1"/>
  <c r="Y8143" i="24"/>
  <c r="Z8143" i="24"/>
  <c r="M7027" i="24"/>
  <c r="H7027" i="24"/>
  <c r="G7027" i="24"/>
  <c r="Y8144" i="24" l="1"/>
  <c r="Z8144" i="24"/>
  <c r="H7028" i="24"/>
  <c r="G7028" i="24"/>
  <c r="M7028" i="24" l="1"/>
  <c r="Y8145" i="24"/>
  <c r="Z8145" i="24"/>
  <c r="H7029" i="24"/>
  <c r="G7029" i="24"/>
  <c r="M7029" i="24"/>
  <c r="Y8146" i="24" l="1"/>
  <c r="Z8146" i="24"/>
  <c r="H7030" i="24"/>
  <c r="G7030" i="24"/>
  <c r="M7030" i="24" l="1"/>
  <c r="Z8147" i="24"/>
  <c r="Y8147" i="24"/>
  <c r="M7031" i="24"/>
  <c r="H7031" i="24"/>
  <c r="G7031" i="24"/>
  <c r="Z8148" i="24" l="1"/>
  <c r="Y8148" i="24"/>
  <c r="M7032" i="24"/>
  <c r="G7032" i="24"/>
  <c r="H7032" i="24"/>
  <c r="Y8149" i="24" l="1"/>
  <c r="Z8149" i="24"/>
  <c r="M7033" i="24"/>
  <c r="H7033" i="24"/>
  <c r="G7033" i="24"/>
  <c r="Y8150" i="24" l="1"/>
  <c r="Z8150" i="24"/>
  <c r="M7034" i="24"/>
  <c r="G7034" i="24"/>
  <c r="H7034" i="24"/>
  <c r="Y8151" i="24" l="1"/>
  <c r="Z8151" i="24"/>
  <c r="H7035" i="24"/>
  <c r="G7035" i="24"/>
  <c r="M7035" i="24" l="1"/>
  <c r="Y8152" i="24"/>
  <c r="Z8152" i="24"/>
  <c r="M7036" i="24"/>
  <c r="H7036" i="24"/>
  <c r="G7036" i="24"/>
  <c r="Y8153" i="24" l="1"/>
  <c r="Z8153" i="24"/>
  <c r="M7037" i="24"/>
  <c r="G7037" i="24"/>
  <c r="H7037" i="24"/>
  <c r="Z8154" i="24" l="1"/>
  <c r="Y8154" i="24"/>
  <c r="M7038" i="24"/>
  <c r="G7038" i="24"/>
  <c r="H7038" i="24"/>
  <c r="Y8155" i="24" l="1"/>
  <c r="Z8155" i="24"/>
  <c r="H7039" i="24"/>
  <c r="G7039" i="24"/>
  <c r="M7039" i="24" l="1"/>
  <c r="Y8156" i="24"/>
  <c r="Z8156" i="24"/>
  <c r="M7040" i="24"/>
  <c r="H7040" i="24"/>
  <c r="G7040" i="24"/>
  <c r="Z8157" i="24" l="1"/>
  <c r="Y8157" i="24"/>
  <c r="H7041" i="24"/>
  <c r="G7041" i="24"/>
  <c r="M7041" i="24"/>
  <c r="Y8158" i="24" l="1"/>
  <c r="Z8158" i="24"/>
  <c r="H7042" i="24"/>
  <c r="G7042" i="24"/>
  <c r="M7042" i="24" l="1"/>
  <c r="Z8159" i="24"/>
  <c r="Y8159" i="24"/>
  <c r="M7043" i="24"/>
  <c r="H7043" i="24"/>
  <c r="G7043" i="24"/>
  <c r="Z8160" i="24" l="1"/>
  <c r="Y8160" i="24"/>
  <c r="G7044" i="24"/>
  <c r="H7044" i="24"/>
  <c r="M7044" i="24" l="1"/>
  <c r="Z8161" i="24"/>
  <c r="Y8161" i="24"/>
  <c r="M7045" i="24"/>
  <c r="H7045" i="24"/>
  <c r="G7045" i="24"/>
  <c r="Z8162" i="24" l="1"/>
  <c r="Y8162" i="24"/>
  <c r="M7046" i="24"/>
  <c r="G7046" i="24"/>
  <c r="H7046" i="24"/>
  <c r="Z8163" i="24" l="1"/>
  <c r="Y8163" i="24"/>
  <c r="M7047" i="24"/>
  <c r="H7047" i="24"/>
  <c r="G7047" i="24"/>
  <c r="Y8164" i="24" l="1"/>
  <c r="Z8164" i="24"/>
  <c r="M7048" i="24"/>
  <c r="G7048" i="24"/>
  <c r="H7048" i="24"/>
  <c r="Y8165" i="24" l="1"/>
  <c r="Z8165" i="24"/>
  <c r="H7049" i="24"/>
  <c r="G7049" i="24"/>
  <c r="M7049" i="24" l="1"/>
  <c r="Z8166" i="24"/>
  <c r="Y8166" i="24"/>
  <c r="M7050" i="24"/>
  <c r="G7050" i="24"/>
  <c r="H7050" i="24"/>
  <c r="Y8167" i="24" l="1"/>
  <c r="Z8167" i="24"/>
  <c r="H7051" i="24"/>
  <c r="G7051" i="24"/>
  <c r="M7051" i="24" l="1"/>
  <c r="Z8168" i="24"/>
  <c r="Y8168" i="24"/>
  <c r="M7052" i="24"/>
  <c r="H7052" i="24"/>
  <c r="G7052" i="24"/>
  <c r="Y8169" i="24" l="1"/>
  <c r="Z8169" i="24"/>
  <c r="M7053" i="24"/>
  <c r="G7053" i="24"/>
  <c r="H7053" i="24"/>
  <c r="Y8170" i="24" l="1"/>
  <c r="Z8170" i="24"/>
  <c r="H7054" i="24"/>
  <c r="G7054" i="24"/>
  <c r="M7054" i="24" l="1"/>
  <c r="Z8171" i="24"/>
  <c r="Y8171" i="24"/>
  <c r="M7055" i="24"/>
  <c r="G7055" i="24"/>
  <c r="H7055" i="24"/>
  <c r="Y8172" i="24" l="1"/>
  <c r="Z8172" i="24"/>
  <c r="M7056" i="24"/>
  <c r="G7056" i="24"/>
  <c r="H7056" i="24"/>
  <c r="Z8173" i="24" l="1"/>
  <c r="Y8173" i="24"/>
  <c r="H7057" i="24"/>
  <c r="G7057" i="24"/>
  <c r="M7057" i="24"/>
  <c r="Y8174" i="24" l="1"/>
  <c r="Z8174" i="24"/>
  <c r="H7058" i="24"/>
  <c r="G7058" i="24"/>
  <c r="M7058" i="24" l="1"/>
  <c r="Y8175" i="24"/>
  <c r="Z8175" i="24"/>
  <c r="M7059" i="24"/>
  <c r="H7059" i="24"/>
  <c r="G7059" i="24"/>
  <c r="Z8176" i="24" l="1"/>
  <c r="Y8176" i="24"/>
  <c r="G7060" i="24"/>
  <c r="H7060" i="24"/>
  <c r="M7060" i="24" l="1"/>
  <c r="Y8177" i="24"/>
  <c r="Z8177" i="24"/>
  <c r="M7061" i="24"/>
  <c r="H7061" i="24"/>
  <c r="G7061" i="24"/>
  <c r="Y8178" i="24" l="1"/>
  <c r="Z8178" i="24"/>
  <c r="H7062" i="24"/>
  <c r="G7062" i="24"/>
  <c r="M7062" i="24" l="1"/>
  <c r="Z8179" i="24"/>
  <c r="Y8179" i="24"/>
  <c r="M7063" i="24"/>
  <c r="H7063" i="24"/>
  <c r="G7063" i="24"/>
  <c r="Y8180" i="24" l="1"/>
  <c r="Z8180" i="24"/>
  <c r="M7064" i="24"/>
  <c r="H7064" i="24"/>
  <c r="G7064" i="24"/>
  <c r="Z8181" i="24" l="1"/>
  <c r="Y8181" i="24"/>
  <c r="M7065" i="24"/>
  <c r="H7065" i="24"/>
  <c r="G7065" i="24"/>
  <c r="Y8182" i="24" l="1"/>
  <c r="Z8182" i="24"/>
  <c r="G7066" i="24"/>
  <c r="H7066" i="24"/>
  <c r="M7066" i="24" l="1"/>
  <c r="Z8183" i="24"/>
  <c r="Y8183" i="24"/>
  <c r="M7067" i="24"/>
  <c r="H7067" i="24"/>
  <c r="G7067" i="24"/>
  <c r="Y8184" i="24" l="1"/>
  <c r="Z8184" i="24"/>
  <c r="G7068" i="24"/>
  <c r="H7068" i="24"/>
  <c r="M7068" i="24" l="1"/>
  <c r="Z8185" i="24"/>
  <c r="Y8185" i="24"/>
  <c r="M7069" i="24"/>
  <c r="G7069" i="24"/>
  <c r="H7069" i="24"/>
  <c r="Z8186" i="24" l="1"/>
  <c r="Y8186" i="24"/>
  <c r="M7070" i="24"/>
  <c r="G7070" i="24"/>
  <c r="H7070" i="24"/>
  <c r="Z8187" i="24" l="1"/>
  <c r="Y8187" i="24"/>
  <c r="M7071" i="24"/>
  <c r="G7071" i="24"/>
  <c r="H7071" i="24"/>
  <c r="Y8188" i="24" l="1"/>
  <c r="Z8188" i="24"/>
  <c r="G7072" i="24"/>
  <c r="H7072" i="24"/>
  <c r="M7072" i="24" l="1"/>
  <c r="Y8189" i="24"/>
  <c r="Z8189" i="24"/>
  <c r="G7073" i="24"/>
  <c r="H7073" i="24"/>
  <c r="M7073" i="24"/>
  <c r="Y8190" i="24" l="1"/>
  <c r="Z8190" i="24"/>
  <c r="M7074" i="24"/>
  <c r="H7074" i="24"/>
  <c r="G7074" i="24"/>
  <c r="Y8191" i="24" l="1"/>
  <c r="Z8191" i="24"/>
  <c r="H7075" i="24"/>
  <c r="G7075" i="24"/>
  <c r="M7075" i="24" l="1"/>
  <c r="Z8192" i="24"/>
  <c r="Y8192" i="24"/>
  <c r="H7076" i="24"/>
  <c r="G7076" i="24"/>
  <c r="M7076" i="24" l="1"/>
  <c r="Z8193" i="24"/>
  <c r="Y8193" i="24"/>
  <c r="M7077" i="24"/>
  <c r="H7077" i="24"/>
  <c r="G7077" i="24"/>
  <c r="Y8194" i="24" l="1"/>
  <c r="Z8194" i="24"/>
  <c r="M7078" i="24"/>
  <c r="G7078" i="24"/>
  <c r="H7078" i="24"/>
  <c r="Z8195" i="24" l="1"/>
  <c r="Y8195" i="24"/>
  <c r="G7079" i="24"/>
  <c r="H7079" i="24"/>
  <c r="M7079" i="24" l="1"/>
  <c r="Y8196" i="24"/>
  <c r="Z8196" i="24"/>
  <c r="M7080" i="24"/>
  <c r="H7080" i="24"/>
  <c r="G7080" i="24"/>
  <c r="Z8197" i="24" l="1"/>
  <c r="Y8197" i="24"/>
  <c r="G7081" i="24"/>
  <c r="H7081" i="24"/>
  <c r="M7081" i="24" l="1"/>
  <c r="Y8198" i="24"/>
  <c r="Z8198" i="24"/>
  <c r="M7082" i="24"/>
  <c r="G7082" i="24"/>
  <c r="H7082" i="24"/>
  <c r="Z8199" i="24" l="1"/>
  <c r="Y8199" i="24"/>
  <c r="H7083" i="24"/>
  <c r="G7083" i="24"/>
  <c r="M7083" i="24" l="1"/>
  <c r="Y8200" i="24"/>
  <c r="Z8200" i="24"/>
  <c r="M7084" i="24"/>
  <c r="G7084" i="24"/>
  <c r="H7084" i="24"/>
  <c r="Y8201" i="24" l="1"/>
  <c r="Z8201" i="24"/>
  <c r="M7085" i="24"/>
  <c r="G7085" i="24"/>
  <c r="H7085" i="24"/>
  <c r="Z8202" i="24" l="1"/>
  <c r="Y8202" i="24"/>
  <c r="M7086" i="24"/>
  <c r="H7086" i="24"/>
  <c r="G7086" i="24"/>
  <c r="Y8203" i="24" l="1"/>
  <c r="Z8203" i="24"/>
  <c r="H7087" i="24"/>
  <c r="G7087" i="24"/>
  <c r="M7087" i="24" l="1"/>
  <c r="Y8204" i="24"/>
  <c r="Z8204" i="24"/>
  <c r="M7088" i="24"/>
  <c r="G7088" i="24"/>
  <c r="H7088" i="24"/>
  <c r="Z8205" i="24" l="1"/>
  <c r="Y8205" i="24"/>
  <c r="G7089" i="24"/>
  <c r="M7089" i="24"/>
  <c r="H7089" i="24"/>
  <c r="Y8206" i="24" l="1"/>
  <c r="Z8206" i="24"/>
  <c r="M7090" i="24"/>
  <c r="H7090" i="24"/>
  <c r="G7090" i="24"/>
  <c r="Z8207" i="24" l="1"/>
  <c r="Y8207" i="24"/>
  <c r="M7091" i="24"/>
  <c r="H7091" i="24"/>
  <c r="G7091" i="24"/>
  <c r="Z8208" i="24" l="1"/>
  <c r="Y8208" i="24"/>
  <c r="H7092" i="24"/>
  <c r="G7092" i="24"/>
  <c r="M7092" i="24" l="1"/>
  <c r="Y8209" i="24"/>
  <c r="Z8209" i="24"/>
  <c r="M7093" i="24"/>
  <c r="H7093" i="24"/>
  <c r="G7093" i="24"/>
  <c r="Y8210" i="24" l="1"/>
  <c r="Z8210" i="24"/>
  <c r="M7094" i="24"/>
  <c r="G7094" i="24"/>
  <c r="H7094" i="24"/>
  <c r="Y8211" i="24" l="1"/>
  <c r="Z8211" i="24"/>
  <c r="G7095" i="24"/>
  <c r="H7095" i="24"/>
  <c r="M7095" i="24" l="1"/>
  <c r="Z8212" i="24"/>
  <c r="Y8212" i="24"/>
  <c r="M7096" i="24"/>
  <c r="G7096" i="24"/>
  <c r="H7096" i="24"/>
  <c r="Z8213" i="24" l="1"/>
  <c r="Y8213" i="24"/>
  <c r="H7097" i="24"/>
  <c r="G7097" i="24"/>
  <c r="M7097" i="24" l="1"/>
  <c r="Y8214" i="24"/>
  <c r="Z8214" i="24"/>
  <c r="M7098" i="24"/>
  <c r="G7098" i="24"/>
  <c r="H7098" i="24"/>
  <c r="Y8215" i="24" l="1"/>
  <c r="Z8215" i="24"/>
  <c r="M7099" i="24"/>
  <c r="H7099" i="24"/>
  <c r="G7099" i="24"/>
  <c r="Y8216" i="24" l="1"/>
  <c r="Z8216" i="24"/>
  <c r="M7100" i="24"/>
  <c r="G7100" i="24"/>
  <c r="H7100" i="24"/>
  <c r="Y8217" i="24" l="1"/>
  <c r="Z8217" i="24"/>
  <c r="G7101" i="24"/>
  <c r="H7101" i="24"/>
  <c r="Y8218" i="24" l="1"/>
  <c r="Z8218" i="24"/>
  <c r="M7101" i="24"/>
  <c r="M7102" i="24"/>
  <c r="H7102" i="24"/>
  <c r="G7102" i="24"/>
  <c r="Y8219" i="24" l="1"/>
  <c r="Z8219" i="24"/>
  <c r="M7103" i="24"/>
  <c r="H7103" i="24"/>
  <c r="G7103" i="24"/>
  <c r="Z8220" i="24" l="1"/>
  <c r="Y8220" i="24"/>
  <c r="M7104" i="24"/>
  <c r="H7104" i="24"/>
  <c r="G7104" i="24"/>
  <c r="Z8221" i="24" l="1"/>
  <c r="Y8221" i="24"/>
  <c r="H7105" i="24"/>
  <c r="G7105" i="24"/>
  <c r="M7105" i="24"/>
  <c r="Y8222" i="24" l="1"/>
  <c r="Z8222" i="24"/>
  <c r="H7106" i="24"/>
  <c r="G7106" i="24"/>
  <c r="M7106" i="24" l="1"/>
  <c r="Z8223" i="24"/>
  <c r="Y8223" i="24"/>
  <c r="M7107" i="24"/>
  <c r="G7107" i="24"/>
  <c r="H7107" i="24"/>
  <c r="Y8224" i="24" l="1"/>
  <c r="Z8224" i="24"/>
  <c r="M7108" i="24"/>
  <c r="H7108" i="24"/>
  <c r="G7108" i="24"/>
  <c r="Z8225" i="24" l="1"/>
  <c r="Y8225" i="24"/>
  <c r="H7109" i="24"/>
  <c r="G7109" i="24"/>
  <c r="M7109" i="24" l="1"/>
  <c r="Z8226" i="24"/>
  <c r="Y8226" i="24"/>
  <c r="G7110" i="24"/>
  <c r="H7110" i="24"/>
  <c r="M7110" i="24"/>
  <c r="Y8227" i="24" l="1"/>
  <c r="Z8227" i="24"/>
  <c r="M7111" i="24"/>
  <c r="H7111" i="24"/>
  <c r="G7111" i="24"/>
  <c r="Z8228" i="24" l="1"/>
  <c r="Y8228" i="24"/>
  <c r="M7112" i="24"/>
  <c r="G7112" i="24"/>
  <c r="H7112" i="24"/>
  <c r="Z8229" i="24" l="1"/>
  <c r="Y8229" i="24"/>
  <c r="H7113" i="24"/>
  <c r="G7113" i="24"/>
  <c r="M7113" i="24" l="1"/>
  <c r="Y8230" i="24"/>
  <c r="Z8230" i="24"/>
  <c r="M7114" i="24"/>
  <c r="G7114" i="24"/>
  <c r="H7114" i="24"/>
  <c r="Y8231" i="24" l="1"/>
  <c r="Z8231" i="24"/>
  <c r="H7115" i="24"/>
  <c r="G7115" i="24"/>
  <c r="M7115" i="24" l="1"/>
  <c r="Z8232" i="24"/>
  <c r="Y8232" i="24"/>
  <c r="M7116" i="24"/>
  <c r="G7116" i="24"/>
  <c r="H7116" i="24"/>
  <c r="Z8233" i="24" l="1"/>
  <c r="Y8233" i="24"/>
  <c r="M7117" i="24"/>
  <c r="G7117" i="24"/>
  <c r="H7117" i="24"/>
  <c r="Z8234" i="24" l="1"/>
  <c r="Y8234" i="24"/>
  <c r="M7118" i="24"/>
  <c r="G7118" i="24"/>
  <c r="H7118" i="24"/>
  <c r="Z8235" i="24" l="1"/>
  <c r="Y8235" i="24"/>
  <c r="M7119" i="24"/>
  <c r="G7119" i="24"/>
  <c r="H7119" i="24"/>
  <c r="Y8236" i="24" l="1"/>
  <c r="Z8236" i="24"/>
  <c r="M7120" i="24"/>
  <c r="H7120" i="24"/>
  <c r="G7120" i="24"/>
  <c r="Z8237" i="24" l="1"/>
  <c r="Y8237" i="24"/>
  <c r="H7121" i="24"/>
  <c r="G7121" i="24"/>
  <c r="Z8238" i="24" l="1"/>
  <c r="Y8238" i="24"/>
  <c r="M7121" i="24"/>
  <c r="M7122" i="24"/>
  <c r="G7122" i="24"/>
  <c r="H7122" i="24"/>
  <c r="Y8239" i="24" l="1"/>
  <c r="Z8239" i="24"/>
  <c r="M7123" i="24"/>
  <c r="H7123" i="24"/>
  <c r="G7123" i="24"/>
  <c r="Y8240" i="24" l="1"/>
  <c r="Z8240" i="24"/>
  <c r="G7124" i="24"/>
  <c r="H7124" i="24"/>
  <c r="M7124" i="24" l="1"/>
  <c r="Y8241" i="24"/>
  <c r="Z8241" i="24"/>
  <c r="M7125" i="24"/>
  <c r="G7125" i="24"/>
  <c r="H7125" i="24"/>
  <c r="Y8242" i="24" l="1"/>
  <c r="Z8242" i="24"/>
  <c r="M7126" i="24"/>
  <c r="H7126" i="24"/>
  <c r="G7126" i="24"/>
  <c r="Z8243" i="24" l="1"/>
  <c r="Y8243" i="24"/>
  <c r="M7127" i="24"/>
  <c r="H7127" i="24"/>
  <c r="G7127" i="24"/>
  <c r="Y8244" i="24" l="1"/>
  <c r="Z8244" i="24"/>
  <c r="M7128" i="24"/>
  <c r="H7128" i="24"/>
  <c r="G7128" i="24"/>
  <c r="Z8245" i="24" l="1"/>
  <c r="Y8245" i="24"/>
  <c r="M7129" i="24"/>
  <c r="H7129" i="24"/>
  <c r="G7129" i="24"/>
  <c r="Y8246" i="24" l="1"/>
  <c r="Z8246" i="24"/>
  <c r="G7130" i="24"/>
  <c r="H7130" i="24"/>
  <c r="M7130" i="24" l="1"/>
  <c r="Y8247" i="24"/>
  <c r="Z8247" i="24"/>
  <c r="M7131" i="24"/>
  <c r="H7131" i="24"/>
  <c r="G7131" i="24"/>
  <c r="Y8248" i="24" l="1"/>
  <c r="Z8248" i="24"/>
  <c r="M7132" i="24"/>
  <c r="H7132" i="24"/>
  <c r="G7132" i="24"/>
  <c r="Y8249" i="24" l="1"/>
  <c r="Z8249" i="24"/>
  <c r="M7133" i="24"/>
  <c r="G7133" i="24"/>
  <c r="H7133" i="24"/>
  <c r="Y8250" i="24" l="1"/>
  <c r="Z8250" i="24"/>
  <c r="M7134" i="24"/>
  <c r="H7134" i="24"/>
  <c r="G7134" i="24"/>
  <c r="Y8251" i="24" l="1"/>
  <c r="Z8251" i="24"/>
  <c r="M7135" i="24"/>
  <c r="G7135" i="24"/>
  <c r="H7135" i="24"/>
  <c r="Z8252" i="24" l="1"/>
  <c r="Y8252" i="24"/>
  <c r="M7136" i="24"/>
  <c r="H7136" i="24"/>
  <c r="G7136" i="24"/>
  <c r="Y8253" i="24" l="1"/>
  <c r="Z8253" i="24"/>
  <c r="G7137" i="24"/>
  <c r="H7137" i="24"/>
  <c r="M7137" i="24"/>
  <c r="Z8254" i="24" l="1"/>
  <c r="Y8254" i="24"/>
  <c r="M7138" i="24"/>
  <c r="H7138" i="24"/>
  <c r="G7138" i="24"/>
  <c r="Y8255" i="24" l="1"/>
  <c r="Z8255" i="24"/>
  <c r="M7139" i="24"/>
  <c r="H7139" i="24"/>
  <c r="G7139" i="24"/>
  <c r="Z8256" i="24" l="1"/>
  <c r="Y8256" i="24"/>
  <c r="M7140" i="24"/>
  <c r="G7140" i="24"/>
  <c r="H7140" i="24"/>
  <c r="Y8257" i="24" l="1"/>
  <c r="Z8257" i="24"/>
  <c r="H7141" i="24"/>
  <c r="G7141" i="24"/>
  <c r="Y8258" i="24" l="1"/>
  <c r="Z8258" i="24"/>
  <c r="M7141" i="24"/>
  <c r="M7142" i="24"/>
  <c r="G7142" i="24"/>
  <c r="H7142" i="24"/>
  <c r="Z8259" i="24" l="1"/>
  <c r="Y8259" i="24"/>
  <c r="M7143" i="24"/>
  <c r="G7143" i="24"/>
  <c r="H7143" i="24"/>
  <c r="Y8260" i="24" l="1"/>
  <c r="Z8260" i="24"/>
  <c r="G7144" i="24"/>
  <c r="H7144" i="24"/>
  <c r="M7144" i="24" l="1"/>
  <c r="Z8261" i="24"/>
  <c r="Y8261" i="24"/>
  <c r="H7145" i="24"/>
  <c r="G7145" i="24"/>
  <c r="M7145" i="24" l="1"/>
  <c r="Z8262" i="24"/>
  <c r="Y8262" i="24"/>
  <c r="M7146" i="24"/>
  <c r="H7146" i="24"/>
  <c r="G7146" i="24"/>
  <c r="Z8263" i="24" l="1"/>
  <c r="Y8263" i="24"/>
  <c r="M7147" i="24"/>
  <c r="H7147" i="24"/>
  <c r="G7147" i="24"/>
  <c r="Z8264" i="24" l="1"/>
  <c r="Y8264" i="24"/>
  <c r="G7148" i="24"/>
  <c r="H7148" i="24"/>
  <c r="Z8265" i="24" l="1"/>
  <c r="Y8265" i="24"/>
  <c r="M7148" i="24"/>
  <c r="M7149" i="24"/>
  <c r="G7149" i="24"/>
  <c r="H7149" i="24"/>
  <c r="Z8266" i="24" l="1"/>
  <c r="Y8266" i="24"/>
  <c r="M7150" i="24"/>
  <c r="H7150" i="24"/>
  <c r="G7150" i="24"/>
  <c r="Y8267" i="24" l="1"/>
  <c r="Z8267" i="24"/>
  <c r="M7151" i="24"/>
  <c r="H7151" i="24"/>
  <c r="G7151" i="24"/>
  <c r="Y8268" i="24" l="1"/>
  <c r="Z8268" i="24"/>
  <c r="M7152" i="24"/>
  <c r="G7152" i="24"/>
  <c r="H7152" i="24"/>
  <c r="Z8269" i="24" l="1"/>
  <c r="Y8269" i="24"/>
  <c r="M7153" i="24"/>
  <c r="H7153" i="24"/>
  <c r="G7153" i="24"/>
  <c r="Y8270" i="24" l="1"/>
  <c r="Z8270" i="24"/>
  <c r="M7154" i="24"/>
  <c r="H7154" i="24"/>
  <c r="G7154" i="24"/>
  <c r="Y8271" i="24" l="1"/>
  <c r="Z8271" i="24"/>
  <c r="M7155" i="24"/>
  <c r="H7155" i="24"/>
  <c r="G7155" i="24"/>
  <c r="Z8272" i="24" l="1"/>
  <c r="Y8272" i="24"/>
  <c r="G7156" i="24"/>
  <c r="H7156" i="24"/>
  <c r="M7156" i="24" l="1"/>
  <c r="Z8273" i="24"/>
  <c r="Y8273" i="24"/>
  <c r="M7157" i="24"/>
  <c r="G7157" i="24"/>
  <c r="H7157" i="24"/>
  <c r="Y8274" i="24" l="1"/>
  <c r="Z8274" i="24"/>
  <c r="G7158" i="24"/>
  <c r="H7158" i="24"/>
  <c r="M7158" i="24" l="1"/>
  <c r="Z8275" i="24"/>
  <c r="Y8275" i="24"/>
  <c r="M7159" i="24"/>
  <c r="H7159" i="24"/>
  <c r="G7159" i="24"/>
  <c r="Y8276" i="24" l="1"/>
  <c r="Z8276" i="24"/>
  <c r="M7160" i="24"/>
  <c r="G7160" i="24"/>
  <c r="H7160" i="24"/>
  <c r="Z8277" i="24" l="1"/>
  <c r="Y8277" i="24"/>
  <c r="M7161" i="24"/>
  <c r="G7161" i="24"/>
  <c r="H7161" i="24"/>
  <c r="Y8278" i="24" l="1"/>
  <c r="Z8278" i="24"/>
  <c r="M7162" i="24"/>
  <c r="G7162" i="24"/>
  <c r="H7162" i="24"/>
  <c r="Z8279" i="24" l="1"/>
  <c r="Y8279" i="24"/>
  <c r="H7163" i="24"/>
  <c r="G7163" i="24"/>
  <c r="M7163" i="24" l="1"/>
  <c r="Y8280" i="24"/>
  <c r="Z8280" i="24"/>
  <c r="M7164" i="24"/>
  <c r="H7164" i="24"/>
  <c r="G7164" i="24"/>
  <c r="Y8281" i="24" l="1"/>
  <c r="Z8281" i="24"/>
  <c r="G7165" i="24"/>
  <c r="H7165" i="24"/>
  <c r="M7165" i="24" l="1"/>
  <c r="Y8282" i="24"/>
  <c r="Z8282" i="24"/>
  <c r="M7166" i="24"/>
  <c r="H7166" i="24"/>
  <c r="G7166" i="24"/>
  <c r="Z8283" i="24" l="1"/>
  <c r="Y8283" i="24"/>
  <c r="M7167" i="24"/>
  <c r="H7167" i="24"/>
  <c r="G7167" i="24"/>
  <c r="Y8284" i="24" l="1"/>
  <c r="Z8284" i="24"/>
  <c r="H7168" i="24"/>
  <c r="G7168" i="24"/>
  <c r="M7168" i="24" l="1"/>
  <c r="Z8285" i="24"/>
  <c r="Y8285" i="24"/>
  <c r="H7169" i="24"/>
  <c r="G7169" i="24"/>
  <c r="Z8286" i="24" l="1"/>
  <c r="Y8286" i="24"/>
  <c r="M7169" i="24"/>
  <c r="M7170" i="24"/>
  <c r="H7170" i="24"/>
  <c r="G7170" i="24"/>
  <c r="Y8287" i="24" l="1"/>
  <c r="Z8287" i="24"/>
  <c r="M7171" i="24"/>
  <c r="H7171" i="24"/>
  <c r="G7171" i="24"/>
  <c r="Y8288" i="24" l="1"/>
  <c r="Z8288" i="24"/>
  <c r="H7172" i="24"/>
  <c r="G7172" i="24"/>
  <c r="M7172" i="24" l="1"/>
  <c r="Y8289" i="24"/>
  <c r="Z8289" i="24"/>
  <c r="M7173" i="24"/>
  <c r="H7173" i="24"/>
  <c r="G7173" i="24"/>
  <c r="Z8290" i="24" l="1"/>
  <c r="Y8290" i="24"/>
  <c r="M7174" i="24"/>
  <c r="G7174" i="24"/>
  <c r="H7174" i="24"/>
  <c r="Z8291" i="24" l="1"/>
  <c r="Y8291" i="24"/>
  <c r="G7175" i="24"/>
  <c r="H7175" i="24"/>
  <c r="M7175" i="24" l="1"/>
  <c r="Z8292" i="24"/>
  <c r="Y8292" i="24"/>
  <c r="M7176" i="24"/>
  <c r="G7176" i="24"/>
  <c r="H7176" i="24"/>
  <c r="Y8293" i="24" l="1"/>
  <c r="Z8293" i="24"/>
  <c r="G7177" i="24"/>
  <c r="H7177" i="24"/>
  <c r="M7177" i="24" l="1"/>
  <c r="Z8294" i="24"/>
  <c r="Y8294" i="24"/>
  <c r="M7178" i="24"/>
  <c r="H7178" i="24"/>
  <c r="G7178" i="24"/>
  <c r="Z8295" i="24" l="1"/>
  <c r="Y8295" i="24"/>
  <c r="M7179" i="24"/>
  <c r="H7179" i="24"/>
  <c r="G7179" i="24"/>
  <c r="Y8296" i="24" l="1"/>
  <c r="Z8296" i="24"/>
  <c r="M7180" i="24"/>
  <c r="G7180" i="24"/>
  <c r="H7180" i="24"/>
  <c r="Z8297" i="24" l="1"/>
  <c r="Y8297" i="24"/>
  <c r="M7181" i="24"/>
  <c r="G7181" i="24"/>
  <c r="H7181" i="24"/>
  <c r="Y8298" i="24" l="1"/>
  <c r="Z8298" i="24"/>
  <c r="H7182" i="24"/>
  <c r="G7182" i="24"/>
  <c r="M7182" i="24" l="1"/>
  <c r="Y8299" i="24"/>
  <c r="Z8299" i="24"/>
  <c r="M7183" i="24"/>
  <c r="G7183" i="24"/>
  <c r="H7183" i="24"/>
  <c r="Z8300" i="24" l="1"/>
  <c r="Y8300" i="24"/>
  <c r="M7184" i="24"/>
  <c r="G7184" i="24"/>
  <c r="H7184" i="24"/>
  <c r="Z8301" i="24" l="1"/>
  <c r="Y8301" i="24"/>
  <c r="H7185" i="24"/>
  <c r="G7185" i="24"/>
  <c r="M7185" i="24"/>
  <c r="Z8302" i="24" l="1"/>
  <c r="Y8302" i="24"/>
  <c r="M7186" i="24"/>
  <c r="G7186" i="24"/>
  <c r="H7186" i="24"/>
  <c r="Z8303" i="24" l="1"/>
  <c r="Y8303" i="24"/>
  <c r="M7187" i="24"/>
  <c r="H7187" i="24"/>
  <c r="G7187" i="24"/>
  <c r="Z8304" i="24" l="1"/>
  <c r="Y8304" i="24"/>
  <c r="G7188" i="24"/>
  <c r="H7188" i="24"/>
  <c r="M7188" i="24" l="1"/>
  <c r="Y8305" i="24"/>
  <c r="Z8305" i="24"/>
  <c r="M7189" i="24"/>
  <c r="G7189" i="24"/>
  <c r="H7189" i="24"/>
  <c r="Y8306" i="24" l="1"/>
  <c r="Z8306" i="24"/>
  <c r="M7190" i="24"/>
  <c r="G7190" i="24"/>
  <c r="H7190" i="24"/>
  <c r="Z8307" i="24" l="1"/>
  <c r="Y8307" i="24"/>
  <c r="M7191" i="24"/>
  <c r="H7191" i="24"/>
  <c r="G7191" i="24"/>
  <c r="Y8308" i="24" l="1"/>
  <c r="Z8308" i="24"/>
  <c r="M7192" i="24"/>
  <c r="H7192" i="24"/>
  <c r="G7192" i="24"/>
  <c r="Z8309" i="24" l="1"/>
  <c r="Y8309" i="24"/>
  <c r="M7193" i="24"/>
  <c r="H7193" i="24"/>
  <c r="G7193" i="24"/>
  <c r="Z8310" i="24" l="1"/>
  <c r="Y8310" i="24"/>
  <c r="G7194" i="24"/>
  <c r="H7194" i="24"/>
  <c r="M7194" i="24" l="1"/>
  <c r="Z8311" i="24"/>
  <c r="Y8311" i="24"/>
  <c r="M7195" i="24"/>
  <c r="H7195" i="24"/>
  <c r="G7195" i="24"/>
  <c r="Z8312" i="24" l="1"/>
  <c r="Y8312" i="24"/>
  <c r="M7196" i="24"/>
  <c r="G7196" i="24"/>
  <c r="H7196" i="24"/>
  <c r="Y8313" i="24" l="1"/>
  <c r="Z8313" i="24"/>
  <c r="M7197" i="24"/>
  <c r="G7197" i="24"/>
  <c r="H7197" i="24"/>
  <c r="Y8314" i="24" l="1"/>
  <c r="Z8314" i="24"/>
  <c r="M7198" i="24"/>
  <c r="H7198" i="24"/>
  <c r="G7198" i="24"/>
  <c r="Z8315" i="24" l="1"/>
  <c r="Y8315" i="24"/>
  <c r="H7199" i="24"/>
  <c r="G7199" i="24"/>
  <c r="M7199" i="24" l="1"/>
  <c r="Z8316" i="24"/>
  <c r="Y8316" i="24"/>
  <c r="M7200" i="24"/>
  <c r="H7200" i="24"/>
  <c r="G7200" i="24"/>
  <c r="Z8317" i="24" l="1"/>
  <c r="Y8317" i="24"/>
  <c r="H7201" i="24"/>
  <c r="G7201" i="24"/>
  <c r="M7201" i="24"/>
  <c r="Y8318" i="24" l="1"/>
  <c r="Z8318" i="24"/>
  <c r="H7202" i="24"/>
  <c r="G7202" i="24"/>
  <c r="M7202" i="24" l="1"/>
  <c r="Z8319" i="24"/>
  <c r="Y8319" i="24"/>
  <c r="M7203" i="24"/>
  <c r="H7203" i="24"/>
  <c r="G7203" i="24"/>
  <c r="Z8320" i="24" l="1"/>
  <c r="Y8320" i="24"/>
  <c r="M7204" i="24"/>
  <c r="G7204" i="24"/>
  <c r="H7204" i="24"/>
  <c r="Z8321" i="24" l="1"/>
  <c r="Y8321" i="24"/>
  <c r="M7205" i="24"/>
  <c r="G7205" i="24"/>
  <c r="H7205" i="24"/>
  <c r="Z8322" i="24" l="1"/>
  <c r="Y8322" i="24"/>
  <c r="G7206" i="24"/>
  <c r="H7206" i="24"/>
  <c r="M7206" i="24" l="1"/>
  <c r="Z8323" i="24"/>
  <c r="Y8323" i="24"/>
  <c r="M7207" i="24"/>
  <c r="G7207" i="24"/>
  <c r="H7207" i="24"/>
  <c r="Z8324" i="24" l="1"/>
  <c r="Y8324" i="24"/>
  <c r="G7208" i="24"/>
  <c r="H7208" i="24"/>
  <c r="M7208" i="24" l="1"/>
  <c r="Y8325" i="24"/>
  <c r="Z8325" i="24"/>
  <c r="M7209" i="24"/>
  <c r="H7209" i="24"/>
  <c r="G7209" i="24"/>
  <c r="Y8326" i="24" l="1"/>
  <c r="Z8326" i="24"/>
  <c r="M7210" i="24"/>
  <c r="G7210" i="24"/>
  <c r="H7210" i="24"/>
  <c r="Y8327" i="24" l="1"/>
  <c r="Z8327" i="24"/>
  <c r="M7211" i="24"/>
  <c r="H7211" i="24"/>
  <c r="G7211" i="24"/>
  <c r="Y8328" i="24" l="1"/>
  <c r="Z8328" i="24"/>
  <c r="M7212" i="24"/>
  <c r="G7212" i="24"/>
  <c r="H7212" i="24"/>
  <c r="Z8329" i="24" l="1"/>
  <c r="Y8329" i="24"/>
  <c r="M7213" i="24"/>
  <c r="H7213" i="24"/>
  <c r="G7213" i="24"/>
  <c r="Z8330" i="24" l="1"/>
  <c r="Y8330" i="24"/>
  <c r="M7214" i="24"/>
  <c r="H7214" i="24"/>
  <c r="G7214" i="24"/>
  <c r="Y8331" i="24" l="1"/>
  <c r="Z8331" i="24"/>
  <c r="H7215" i="24"/>
  <c r="G7215" i="24"/>
  <c r="M7215" i="24" l="1"/>
  <c r="Y8332" i="24"/>
  <c r="Z8332" i="24"/>
  <c r="M7216" i="24"/>
  <c r="H7216" i="24"/>
  <c r="G7216" i="24"/>
  <c r="Z8333" i="24" l="1"/>
  <c r="Y8333" i="24"/>
  <c r="H7217" i="24"/>
  <c r="G7217" i="24"/>
  <c r="M7217" i="24"/>
  <c r="Y8334" i="24" l="1"/>
  <c r="Z8334" i="24"/>
  <c r="M7218" i="24"/>
  <c r="H7218" i="24"/>
  <c r="G7218" i="24"/>
  <c r="Y8335" i="24" l="1"/>
  <c r="Z8335" i="24"/>
  <c r="M7219" i="24"/>
  <c r="H7219" i="24"/>
  <c r="G7219" i="24"/>
  <c r="Y8336" i="24" l="1"/>
  <c r="Z8336" i="24"/>
  <c r="M7220" i="24"/>
  <c r="G7220" i="24"/>
  <c r="H7220" i="24"/>
  <c r="Z8337" i="24" l="1"/>
  <c r="Y8337" i="24"/>
  <c r="H7221" i="24"/>
  <c r="G7221" i="24"/>
  <c r="M7221" i="24" l="1"/>
  <c r="Y8338" i="24"/>
  <c r="Z8338" i="24"/>
  <c r="M7222" i="24"/>
  <c r="H7222" i="24"/>
  <c r="G7222" i="24"/>
  <c r="Z8339" i="24" l="1"/>
  <c r="Y8339" i="24"/>
  <c r="M7223" i="24"/>
  <c r="G7223" i="24"/>
  <c r="H7223" i="24"/>
  <c r="Y8340" i="24" l="1"/>
  <c r="Z8340" i="24"/>
  <c r="G7224" i="24"/>
  <c r="H7224" i="24"/>
  <c r="M7224" i="24" l="1"/>
  <c r="Y8341" i="24"/>
  <c r="Z8341" i="24"/>
  <c r="M7225" i="24"/>
  <c r="H7225" i="24"/>
  <c r="G7225" i="24"/>
  <c r="Y8342" i="24" l="1"/>
  <c r="Z8342" i="24"/>
  <c r="M7226" i="24"/>
  <c r="G7226" i="24"/>
  <c r="H7226" i="24"/>
  <c r="Z8343" i="24" l="1"/>
  <c r="Y8343" i="24"/>
  <c r="M7227" i="24"/>
  <c r="H7227" i="24"/>
  <c r="G7227" i="24"/>
  <c r="Y8344" i="24" l="1"/>
  <c r="Z8344" i="24"/>
  <c r="G7228" i="24"/>
  <c r="H7228" i="24"/>
  <c r="M7228" i="24" l="1"/>
  <c r="Y8345" i="24"/>
  <c r="Z8345" i="24"/>
  <c r="M7229" i="24"/>
  <c r="G7229" i="24"/>
  <c r="H7229" i="24"/>
  <c r="Z8346" i="24" l="1"/>
  <c r="Y8346" i="24"/>
  <c r="M7230" i="24"/>
  <c r="H7230" i="24"/>
  <c r="G7230" i="24"/>
  <c r="Z8347" i="24" l="1"/>
  <c r="Y8347" i="24"/>
  <c r="H7231" i="24"/>
  <c r="G7231" i="24"/>
  <c r="M7231" i="24" l="1"/>
  <c r="Z8348" i="24"/>
  <c r="Y8348" i="24"/>
  <c r="M7232" i="24"/>
  <c r="G7232" i="24"/>
  <c r="H7232" i="24"/>
  <c r="Z8349" i="24" l="1"/>
  <c r="Y8349" i="24"/>
  <c r="H7233" i="24"/>
  <c r="G7233" i="24"/>
  <c r="M7233" i="24"/>
  <c r="Y8350" i="24" l="1"/>
  <c r="Z8350" i="24"/>
  <c r="M7234" i="24"/>
  <c r="H7234" i="24"/>
  <c r="G7234" i="24"/>
  <c r="Z8351" i="24" l="1"/>
  <c r="Y8351" i="24"/>
  <c r="M7235" i="24"/>
  <c r="H7235" i="24"/>
  <c r="G7235" i="24"/>
  <c r="Z8352" i="24" l="1"/>
  <c r="Y8352" i="24"/>
  <c r="G7236" i="24"/>
  <c r="H7236" i="24"/>
  <c r="M7236" i="24" l="1"/>
  <c r="Z8353" i="24"/>
  <c r="Y8353" i="24"/>
  <c r="M7237" i="24"/>
  <c r="G7237" i="24"/>
  <c r="H7237" i="24"/>
  <c r="Y8354" i="24" l="1"/>
  <c r="Z8354" i="24"/>
  <c r="M7238" i="24"/>
  <c r="H7238" i="24"/>
  <c r="G7238" i="24"/>
  <c r="Y8355" i="24" l="1"/>
  <c r="Z8355" i="24"/>
  <c r="M7239" i="24"/>
  <c r="H7239" i="24"/>
  <c r="G7239" i="24"/>
  <c r="Y8356" i="24" l="1"/>
  <c r="Z8356" i="24"/>
  <c r="M7240" i="24"/>
  <c r="H7240" i="24"/>
  <c r="G7240" i="24"/>
  <c r="Z8357" i="24" l="1"/>
  <c r="Y8357" i="24"/>
  <c r="M7241" i="24"/>
  <c r="H7241" i="24"/>
  <c r="G7241" i="24"/>
  <c r="Y8358" i="24" l="1"/>
  <c r="Z8358" i="24"/>
  <c r="M7242" i="24"/>
  <c r="G7242" i="24"/>
  <c r="H7242" i="24"/>
  <c r="Y8359" i="24" l="1"/>
  <c r="Z8359" i="24"/>
  <c r="G7243" i="24"/>
  <c r="H7243" i="24"/>
  <c r="M7243" i="24"/>
  <c r="Y8360" i="24" l="1"/>
  <c r="Z8360" i="24"/>
  <c r="G7244" i="24"/>
  <c r="H7244" i="24"/>
  <c r="M7244" i="24" l="1"/>
  <c r="Z8361" i="24"/>
  <c r="Y8361" i="24"/>
  <c r="M7245" i="24"/>
  <c r="G7245" i="24"/>
  <c r="H7245" i="24"/>
  <c r="Z8362" i="24" l="1"/>
  <c r="Y8362" i="24"/>
  <c r="M7246" i="24"/>
  <c r="H7246" i="24"/>
  <c r="G7246" i="24"/>
  <c r="Y8363" i="24" l="1"/>
  <c r="Z8363" i="24"/>
  <c r="M7247" i="24"/>
  <c r="H7247" i="24"/>
  <c r="G7247" i="24"/>
  <c r="Y8364" i="24" l="1"/>
  <c r="Z8364" i="24"/>
  <c r="M7248" i="24"/>
  <c r="H7248" i="24"/>
  <c r="G7248" i="24"/>
  <c r="Z8365" i="24" l="1"/>
  <c r="Y8365" i="24"/>
  <c r="M7249" i="24"/>
  <c r="G7249" i="24"/>
  <c r="H7249" i="24"/>
  <c r="Y8366" i="24" l="1"/>
  <c r="Z8366" i="24"/>
  <c r="M7250" i="24"/>
  <c r="H7250" i="24"/>
  <c r="G7250" i="24"/>
  <c r="Y8367" i="24" l="1"/>
  <c r="Z8367" i="24"/>
  <c r="H7251" i="24"/>
  <c r="M7251" i="24"/>
  <c r="G7251" i="24"/>
  <c r="Y8368" i="24" l="1"/>
  <c r="Z8368" i="24"/>
  <c r="M7252" i="24"/>
  <c r="H7252" i="24"/>
  <c r="G7252" i="24"/>
  <c r="Y8369" i="24" l="1"/>
  <c r="Z8369" i="24"/>
  <c r="M7253" i="24"/>
  <c r="H7253" i="24"/>
  <c r="G7253" i="24"/>
  <c r="Y8370" i="24" l="1"/>
  <c r="Z8370" i="24"/>
  <c r="H7254" i="24"/>
  <c r="G7254" i="24"/>
  <c r="M7254" i="24" l="1"/>
  <c r="Z8371" i="24"/>
  <c r="Y8371" i="24"/>
  <c r="M7255" i="24"/>
  <c r="H7255" i="24"/>
  <c r="G7255" i="24"/>
  <c r="Y8372" i="24" l="1"/>
  <c r="Z8372" i="24"/>
  <c r="G7256" i="24"/>
  <c r="H7256" i="24"/>
  <c r="M7256" i="24" l="1"/>
  <c r="Z8373" i="24"/>
  <c r="Y8373" i="24"/>
  <c r="M7257" i="24"/>
  <c r="G7257" i="24"/>
  <c r="H7257" i="24"/>
  <c r="Y8374" i="24" l="1"/>
  <c r="Z8374" i="24"/>
  <c r="M7258" i="24"/>
  <c r="H7258" i="24"/>
  <c r="G7258" i="24"/>
  <c r="Z8375" i="24" l="1"/>
  <c r="Y8375" i="24"/>
  <c r="G7259" i="24"/>
  <c r="H7259" i="24"/>
  <c r="M7259" i="24"/>
  <c r="Y8376" i="24" l="1"/>
  <c r="Z8376" i="24"/>
  <c r="M7260" i="24"/>
  <c r="H7260" i="24"/>
  <c r="G7260" i="24"/>
  <c r="Y8377" i="24" l="1"/>
  <c r="Z8377" i="24"/>
  <c r="G7261" i="24"/>
  <c r="H7261" i="24"/>
  <c r="M7261" i="24" l="1"/>
  <c r="Z8378" i="24"/>
  <c r="Y8378" i="24"/>
  <c r="M7262" i="24"/>
  <c r="G7262" i="24"/>
  <c r="H7262" i="24"/>
  <c r="Z8379" i="24" l="1"/>
  <c r="Y8379" i="24"/>
  <c r="M7263" i="24"/>
  <c r="G7263" i="24"/>
  <c r="H7263" i="24"/>
  <c r="Z8380" i="24" l="1"/>
  <c r="Y8380" i="24"/>
  <c r="H7264" i="24"/>
  <c r="G7264" i="24"/>
  <c r="M7264" i="24" l="1"/>
  <c r="Z8381" i="24"/>
  <c r="Y8381" i="24"/>
  <c r="G7265" i="24"/>
  <c r="H7265" i="24"/>
  <c r="M7265" i="24" l="1"/>
  <c r="Y8382" i="24"/>
  <c r="Z8382" i="24"/>
  <c r="M7266" i="24"/>
  <c r="H7266" i="24"/>
  <c r="G7266" i="24"/>
  <c r="Z8383" i="24" l="1"/>
  <c r="Y8383" i="24"/>
  <c r="H7267" i="24"/>
  <c r="G7267" i="24"/>
  <c r="M7267" i="24"/>
  <c r="Y8384" i="24" l="1"/>
  <c r="Z8384" i="24"/>
  <c r="M7268" i="24"/>
  <c r="G7268" i="24"/>
  <c r="H7268" i="24"/>
  <c r="Y8385" i="24" l="1"/>
  <c r="Z8385" i="24"/>
  <c r="M7269" i="24"/>
  <c r="H7269" i="24"/>
  <c r="G7269" i="24"/>
  <c r="Y8386" i="24" l="1"/>
  <c r="Z8386" i="24"/>
  <c r="M7270" i="24"/>
  <c r="G7270" i="24"/>
  <c r="H7270" i="24"/>
  <c r="Z8387" i="24" l="1"/>
  <c r="Y8387" i="24"/>
  <c r="M7271" i="24"/>
  <c r="H7271" i="24"/>
  <c r="G7271" i="24"/>
  <c r="Y8388" i="24" l="1"/>
  <c r="Z8388" i="24"/>
  <c r="G7272" i="24"/>
  <c r="H7272" i="24"/>
  <c r="M7272" i="24" l="1"/>
  <c r="Y8389" i="24"/>
  <c r="Z8389" i="24"/>
  <c r="M7273" i="24"/>
  <c r="H7273" i="24"/>
  <c r="G7273" i="24"/>
  <c r="Z8390" i="24" l="1"/>
  <c r="Y8390" i="24"/>
  <c r="G7274" i="24"/>
  <c r="H7274" i="24"/>
  <c r="M7274" i="24" l="1"/>
  <c r="Z8391" i="24"/>
  <c r="Y8391" i="24"/>
  <c r="H7275" i="24"/>
  <c r="G7275" i="24"/>
  <c r="M7275" i="24"/>
  <c r="Z8392" i="24" l="1"/>
  <c r="Y8392" i="24"/>
  <c r="G7276" i="24"/>
  <c r="H7276" i="24"/>
  <c r="M7276" i="24" l="1"/>
  <c r="Y8393" i="24"/>
  <c r="Z8393" i="24"/>
  <c r="M7277" i="24"/>
  <c r="G7277" i="24"/>
  <c r="H7277" i="24"/>
  <c r="Y8394" i="24" l="1"/>
  <c r="Z8394" i="24"/>
  <c r="M7278" i="24"/>
  <c r="H7278" i="24"/>
  <c r="G7278" i="24"/>
  <c r="Z8395" i="24" l="1"/>
  <c r="Y8395" i="24"/>
  <c r="M7279" i="24"/>
  <c r="H7279" i="24"/>
  <c r="G7279" i="24"/>
  <c r="Z8396" i="24" l="1"/>
  <c r="Y8396" i="24"/>
  <c r="M7280" i="24"/>
  <c r="G7280" i="24"/>
  <c r="H7280" i="24"/>
  <c r="Z8397" i="24" l="1"/>
  <c r="Y8397" i="24"/>
  <c r="H7281" i="24"/>
  <c r="G7281" i="24"/>
  <c r="M7281" i="24" l="1"/>
  <c r="Z8398" i="24"/>
  <c r="Y8398" i="24"/>
  <c r="M7282" i="24"/>
  <c r="H7282" i="24"/>
  <c r="G7282" i="24"/>
  <c r="Z8399" i="24" l="1"/>
  <c r="Y8399" i="24"/>
  <c r="M7283" i="24"/>
  <c r="H7283" i="24"/>
  <c r="G7283" i="24"/>
  <c r="Z8400" i="24" l="1"/>
  <c r="Y8400" i="24"/>
  <c r="M7284" i="24"/>
  <c r="H7284" i="24"/>
  <c r="G7284" i="24"/>
  <c r="Y8401" i="24" l="1"/>
  <c r="Z8401" i="24"/>
  <c r="G7285" i="24"/>
  <c r="H7285" i="24"/>
  <c r="M7285" i="24" l="1"/>
  <c r="Y8402" i="24"/>
  <c r="Z8402" i="24"/>
  <c r="M7286" i="24"/>
  <c r="G7286" i="24"/>
  <c r="H7286" i="24"/>
  <c r="Z8403" i="24" l="1"/>
  <c r="Y8403" i="24"/>
  <c r="M7287" i="24"/>
  <c r="H7287" i="24"/>
  <c r="G7287" i="24"/>
  <c r="Z8404" i="24" l="1"/>
  <c r="Y8404" i="24"/>
  <c r="G7288" i="24"/>
  <c r="H7288" i="24"/>
  <c r="M7288" i="24" l="1"/>
  <c r="Y8405" i="24"/>
  <c r="Z8405" i="24"/>
  <c r="M7289" i="24"/>
  <c r="G7289" i="24"/>
  <c r="H7289" i="24"/>
  <c r="Y8406" i="24" l="1"/>
  <c r="Z8406" i="24"/>
  <c r="M7290" i="24"/>
  <c r="H7290" i="24"/>
  <c r="G7290" i="24"/>
  <c r="Y8407" i="24" l="1"/>
  <c r="Z8407" i="24"/>
  <c r="H7291" i="24"/>
  <c r="G7291" i="24"/>
  <c r="M7291" i="24" l="1"/>
  <c r="Y8408" i="24"/>
  <c r="Z8408" i="24"/>
  <c r="M7292" i="24"/>
  <c r="H7292" i="24"/>
  <c r="G7292" i="24"/>
  <c r="Y8409" i="24" l="1"/>
  <c r="Z8409" i="24"/>
  <c r="M7293" i="24"/>
  <c r="G7293" i="24"/>
  <c r="H7293" i="24"/>
  <c r="Y8410" i="24" l="1"/>
  <c r="Z8410" i="24"/>
  <c r="M7294" i="24"/>
  <c r="H7294" i="24"/>
  <c r="G7294" i="24"/>
  <c r="Y8411" i="24" l="1"/>
  <c r="Z8411" i="24"/>
  <c r="H7295" i="24"/>
  <c r="G7295" i="24"/>
  <c r="M7295" i="24" l="1"/>
  <c r="Z8412" i="24"/>
  <c r="Y8412" i="24"/>
  <c r="M7296" i="24"/>
  <c r="G7296" i="24"/>
  <c r="H7296" i="24"/>
  <c r="Y8413" i="24" l="1"/>
  <c r="Z8413" i="24"/>
  <c r="H7297" i="24"/>
  <c r="G7297" i="24"/>
  <c r="M7297" i="24" l="1"/>
  <c r="Z8414" i="24"/>
  <c r="Y8414" i="24"/>
  <c r="H7298" i="24"/>
  <c r="G7298" i="24"/>
  <c r="Y8415" i="24" l="1"/>
  <c r="Z8415" i="24"/>
  <c r="M7298" i="24"/>
  <c r="M7299" i="24"/>
  <c r="H7299" i="24"/>
  <c r="G7299" i="24"/>
  <c r="Y8416" i="24" l="1"/>
  <c r="Z8416" i="24"/>
  <c r="G7300" i="24"/>
  <c r="H7300" i="24"/>
  <c r="Z8417" i="24" l="1"/>
  <c r="Y8417" i="24"/>
  <c r="M7300" i="24"/>
  <c r="M7301" i="24"/>
  <c r="H7301" i="24"/>
  <c r="G7301" i="24"/>
  <c r="Z8418" i="24" l="1"/>
  <c r="Y8418" i="24"/>
  <c r="M7302" i="24"/>
  <c r="G7302" i="24"/>
  <c r="H7302" i="24"/>
  <c r="Z8419" i="24" l="1"/>
  <c r="Y8419" i="24"/>
  <c r="M7303" i="24"/>
  <c r="H7303" i="24"/>
  <c r="G7303" i="24"/>
  <c r="Z8420" i="24" l="1"/>
  <c r="Y8420" i="24"/>
  <c r="H7304" i="24"/>
  <c r="G7304" i="24"/>
  <c r="M7304" i="24"/>
  <c r="Z8421" i="24" l="1"/>
  <c r="Y8421" i="24"/>
  <c r="M7305" i="24"/>
  <c r="H7305" i="24"/>
  <c r="G7305" i="24"/>
  <c r="Z8422" i="24" l="1"/>
  <c r="Y8422" i="24"/>
  <c r="M7306" i="24"/>
  <c r="G7306" i="24"/>
  <c r="H7306" i="24"/>
  <c r="Z8423" i="24" l="1"/>
  <c r="Y8423" i="24"/>
  <c r="H7307" i="24"/>
  <c r="G7307" i="24"/>
  <c r="M7307" i="24" l="1"/>
  <c r="Y8424" i="24"/>
  <c r="Z8424" i="24"/>
  <c r="G7308" i="24"/>
  <c r="H7308" i="24"/>
  <c r="Z8425" i="24" l="1"/>
  <c r="Y8425" i="24"/>
  <c r="M7308" i="24"/>
  <c r="M7309" i="24"/>
  <c r="H7309" i="24"/>
  <c r="G7309" i="24"/>
  <c r="Z8426" i="24" l="1"/>
  <c r="Y8426" i="24"/>
  <c r="M7310" i="24"/>
  <c r="H7310" i="24"/>
  <c r="G7310" i="24"/>
  <c r="Y8427" i="24" l="1"/>
  <c r="Z8427" i="24"/>
  <c r="H7311" i="24"/>
  <c r="G7311" i="24"/>
  <c r="M7311" i="24" l="1"/>
  <c r="Z8428" i="24"/>
  <c r="Y8428" i="24"/>
  <c r="G7312" i="24"/>
  <c r="H7312" i="24"/>
  <c r="Y8429" i="24" l="1"/>
  <c r="Z8429" i="24"/>
  <c r="M7312" i="24"/>
  <c r="H7313" i="24"/>
  <c r="G7313" i="24"/>
  <c r="Z8430" i="24" l="1"/>
  <c r="Y8430" i="24"/>
  <c r="M7313" i="24"/>
  <c r="M7314" i="24"/>
  <c r="G7314" i="24"/>
  <c r="H7314" i="24"/>
  <c r="Y8431" i="24" l="1"/>
  <c r="Z8431" i="24"/>
  <c r="M7315" i="24"/>
  <c r="G7315" i="24"/>
  <c r="H7315" i="24"/>
  <c r="Z8432" i="24" l="1"/>
  <c r="Y8432" i="24"/>
  <c r="M7316" i="24"/>
  <c r="G7316" i="24"/>
  <c r="H7316" i="24"/>
  <c r="Y8433" i="24" l="1"/>
  <c r="Z8433" i="24"/>
  <c r="M7317" i="24"/>
  <c r="G7317" i="24"/>
  <c r="H7317" i="24"/>
  <c r="Y8434" i="24" l="1"/>
  <c r="Z8434" i="24"/>
  <c r="M7318" i="24"/>
  <c r="H7318" i="24"/>
  <c r="G7318" i="24"/>
  <c r="Z8435" i="24" l="1"/>
  <c r="Y8435" i="24"/>
  <c r="H7319" i="24"/>
  <c r="G7319" i="24"/>
  <c r="M7319" i="24" l="1"/>
  <c r="Y8436" i="24"/>
  <c r="Z8436" i="24"/>
  <c r="G7320" i="24"/>
  <c r="H7320" i="24"/>
  <c r="M7320" i="24"/>
  <c r="Y8437" i="24" l="1"/>
  <c r="Z8437" i="24"/>
  <c r="G7321" i="24"/>
  <c r="H7321" i="24"/>
  <c r="M7321" i="24" l="1"/>
  <c r="Y8438" i="24"/>
  <c r="Z8438" i="24"/>
  <c r="M7322" i="24"/>
  <c r="H7322" i="24"/>
  <c r="G7322" i="24"/>
  <c r="Z8439" i="24" l="1"/>
  <c r="Y8439" i="24"/>
  <c r="M7323" i="24"/>
  <c r="H7323" i="24"/>
  <c r="G7323" i="24"/>
  <c r="Z8440" i="24" l="1"/>
  <c r="Y8440" i="24"/>
  <c r="G7324" i="24"/>
  <c r="H7324" i="24"/>
  <c r="M7324" i="24"/>
  <c r="Z8441" i="24" l="1"/>
  <c r="Y8441" i="24"/>
  <c r="M7325" i="24"/>
  <c r="G7325" i="24"/>
  <c r="H7325" i="24"/>
  <c r="Y8442" i="24" l="1"/>
  <c r="Z8442" i="24"/>
  <c r="G7326" i="24"/>
  <c r="H7326" i="24"/>
  <c r="M7326" i="24" l="1"/>
  <c r="Y8443" i="24"/>
  <c r="Z8443" i="24"/>
  <c r="M7327" i="24"/>
  <c r="H7327" i="24"/>
  <c r="G7327" i="24"/>
  <c r="Z8444" i="24" l="1"/>
  <c r="Y8444" i="24"/>
  <c r="H7328" i="24"/>
  <c r="G7328" i="24"/>
  <c r="M7328" i="24"/>
  <c r="Y8445" i="24" l="1"/>
  <c r="Z8445" i="24"/>
  <c r="M7329" i="24"/>
  <c r="G7329" i="24"/>
  <c r="H7329" i="24"/>
  <c r="Z8446" i="24" l="1"/>
  <c r="Y8446" i="24"/>
  <c r="M7330" i="24"/>
  <c r="H7330" i="24"/>
  <c r="G7330" i="24"/>
  <c r="Z8447" i="24" l="1"/>
  <c r="Y8447" i="24"/>
  <c r="M7331" i="24"/>
  <c r="H7331" i="24"/>
  <c r="G7331" i="24"/>
  <c r="Y8448" i="24" l="1"/>
  <c r="Z8448" i="24"/>
  <c r="G7332" i="24"/>
  <c r="H7332" i="24"/>
  <c r="M7332" i="24"/>
  <c r="Y8449" i="24" l="1"/>
  <c r="Z8449" i="24"/>
  <c r="M7333" i="24"/>
  <c r="G7333" i="24"/>
  <c r="H7333" i="24"/>
  <c r="Z8450" i="24" l="1"/>
  <c r="Y8450" i="24"/>
  <c r="G7334" i="24"/>
  <c r="H7334" i="24"/>
  <c r="M7334" i="24" l="1"/>
  <c r="Z8451" i="24"/>
  <c r="Y8451" i="24"/>
  <c r="M7335" i="24"/>
  <c r="H7335" i="24"/>
  <c r="G7335" i="24"/>
  <c r="Y8452" i="24" l="1"/>
  <c r="Z8452" i="24"/>
  <c r="G7336" i="24"/>
  <c r="H7336" i="24"/>
  <c r="Z8453" i="24" l="1"/>
  <c r="Y8453" i="24"/>
  <c r="M7336" i="24"/>
  <c r="M7337" i="24"/>
  <c r="G7337" i="24"/>
  <c r="H7337" i="24"/>
  <c r="Z8454" i="24" l="1"/>
  <c r="Y8454" i="24"/>
  <c r="M7338" i="24"/>
  <c r="G7338" i="24"/>
  <c r="H7338" i="24"/>
  <c r="Z8455" i="24" l="1"/>
  <c r="Y8455" i="24"/>
  <c r="G7339" i="24"/>
  <c r="H7339" i="24"/>
  <c r="M7339" i="24" l="1"/>
  <c r="Z8456" i="24"/>
  <c r="Y8456" i="24"/>
  <c r="H7340" i="24"/>
  <c r="G7340" i="24"/>
  <c r="M7340" i="24"/>
  <c r="Y8457" i="24" l="1"/>
  <c r="Z8457" i="24"/>
  <c r="G7341" i="24"/>
  <c r="H7341" i="24"/>
  <c r="M7341" i="24" l="1"/>
  <c r="Y8458" i="24"/>
  <c r="Z8458" i="24"/>
  <c r="M7342" i="24"/>
  <c r="G7342" i="24"/>
  <c r="H7342" i="24"/>
  <c r="Y8459" i="24" l="1"/>
  <c r="Z8459" i="24"/>
  <c r="M7343" i="24"/>
  <c r="H7343" i="24"/>
  <c r="G7343" i="24"/>
  <c r="Y8460" i="24" l="1"/>
  <c r="Z8460" i="24"/>
  <c r="G7344" i="24"/>
  <c r="H7344" i="24"/>
  <c r="M7344" i="24"/>
  <c r="Z8461" i="24" l="1"/>
  <c r="Y8461" i="24"/>
  <c r="M7345" i="24"/>
  <c r="H7345" i="24"/>
  <c r="G7345" i="24"/>
  <c r="Z8462" i="24" l="1"/>
  <c r="Y8462" i="24"/>
  <c r="M7346" i="24"/>
  <c r="G7346" i="24"/>
  <c r="H7346" i="24"/>
  <c r="Z8463" i="24" l="1"/>
  <c r="Y8463" i="24"/>
  <c r="H7347" i="24"/>
  <c r="G7347" i="24"/>
  <c r="Z8464" i="24" l="1"/>
  <c r="Y8464" i="24"/>
  <c r="M7347" i="24"/>
  <c r="G7348" i="24"/>
  <c r="H7348" i="24"/>
  <c r="M7348" i="24"/>
  <c r="Z8465" i="24" l="1"/>
  <c r="Y8465" i="24"/>
  <c r="M7349" i="24"/>
  <c r="G7349" i="24"/>
  <c r="H7349" i="24"/>
  <c r="Z8466" i="24" l="1"/>
  <c r="Y8466" i="24"/>
  <c r="M7350" i="24"/>
  <c r="G7350" i="24"/>
  <c r="H7350" i="24"/>
  <c r="Y8467" i="24" l="1"/>
  <c r="Z8467" i="24"/>
  <c r="M7351" i="24"/>
  <c r="H7351" i="24"/>
  <c r="G7351" i="24"/>
  <c r="Z8468" i="24" l="1"/>
  <c r="Y8468" i="24"/>
  <c r="G7352" i="24"/>
  <c r="H7352" i="24"/>
  <c r="M7352" i="24"/>
  <c r="Z8469" i="24" l="1"/>
  <c r="Y8469" i="24"/>
  <c r="M7353" i="24"/>
  <c r="G7353" i="24"/>
  <c r="H7353" i="24"/>
  <c r="Z8470" i="24" l="1"/>
  <c r="Y8470" i="24"/>
  <c r="M7354" i="24"/>
  <c r="G7354" i="24"/>
  <c r="H7354" i="24"/>
  <c r="Z8471" i="24" l="1"/>
  <c r="Y8471" i="24"/>
  <c r="M7355" i="24"/>
  <c r="G7355" i="24"/>
  <c r="H7355" i="24"/>
  <c r="Z8472" i="24" l="1"/>
  <c r="Y8472" i="24"/>
  <c r="H7356" i="24"/>
  <c r="M7356" i="24"/>
  <c r="G7356" i="24"/>
  <c r="Y8473" i="24" l="1"/>
  <c r="Z8473" i="24"/>
  <c r="M7357" i="24"/>
  <c r="G7357" i="24"/>
  <c r="H7357" i="24"/>
  <c r="Z8474" i="24" l="1"/>
  <c r="Y8474" i="24"/>
  <c r="H7358" i="24"/>
  <c r="G7358" i="24"/>
  <c r="M7358" i="24" l="1"/>
  <c r="Z8475" i="24"/>
  <c r="Y8475" i="24"/>
  <c r="M7359" i="24"/>
  <c r="H7359" i="24"/>
  <c r="G7359" i="24"/>
  <c r="Z8476" i="24" l="1"/>
  <c r="Y8476" i="24"/>
  <c r="G7360" i="24"/>
  <c r="H7360" i="24"/>
  <c r="M7360" i="24"/>
  <c r="Y8477" i="24" l="1"/>
  <c r="Z8477" i="24"/>
  <c r="G7361" i="24"/>
  <c r="H7361" i="24"/>
  <c r="M7361" i="24" l="1"/>
  <c r="Y8478" i="24"/>
  <c r="Z8478" i="24"/>
  <c r="M7362" i="24"/>
  <c r="G7362" i="24"/>
  <c r="H7362" i="24"/>
  <c r="Z8479" i="24" l="1"/>
  <c r="Y8479" i="24"/>
  <c r="M7363" i="24"/>
  <c r="H7363" i="24"/>
  <c r="G7363" i="24"/>
  <c r="Y8480" i="24" l="1"/>
  <c r="Z8480" i="24"/>
  <c r="G7364" i="24"/>
  <c r="H7364" i="24"/>
  <c r="M7364" i="24"/>
  <c r="Z8481" i="24" l="1"/>
  <c r="Y8481" i="24"/>
  <c r="H7365" i="24"/>
  <c r="G7365" i="24"/>
  <c r="M7365" i="24" l="1"/>
  <c r="Y8482" i="24"/>
  <c r="Z8482" i="24"/>
  <c r="G7366" i="24"/>
  <c r="H7366" i="24"/>
  <c r="M7366" i="24" l="1"/>
  <c r="Y8483" i="24"/>
  <c r="Z8483" i="24"/>
  <c r="M7367" i="24"/>
  <c r="H7367" i="24"/>
  <c r="G7367" i="24"/>
  <c r="Y8484" i="24" l="1"/>
  <c r="Z8484" i="24"/>
  <c r="G7368" i="24"/>
  <c r="M7368" i="24"/>
  <c r="H7368" i="24"/>
  <c r="Y8485" i="24" l="1"/>
  <c r="Z8485" i="24"/>
  <c r="M7369" i="24"/>
  <c r="H7369" i="24"/>
  <c r="G7369" i="24"/>
  <c r="Y8486" i="24" l="1"/>
  <c r="Z8486" i="24"/>
  <c r="M7370" i="24"/>
  <c r="G7370" i="24"/>
  <c r="H7370" i="24"/>
  <c r="Z8487" i="24" l="1"/>
  <c r="Y8487" i="24"/>
  <c r="M7371" i="24"/>
  <c r="H7371" i="24"/>
  <c r="G7371" i="24"/>
  <c r="Z8488" i="24" l="1"/>
  <c r="Y8488" i="24"/>
  <c r="H7372" i="24"/>
  <c r="G7372" i="24"/>
  <c r="M7372" i="24"/>
  <c r="Z8489" i="24" l="1"/>
  <c r="Y8489" i="24"/>
  <c r="M7373" i="24"/>
  <c r="G7373" i="24"/>
  <c r="H7373" i="24"/>
  <c r="Y8490" i="24" l="1"/>
  <c r="Z8490" i="24"/>
  <c r="M7374" i="24"/>
  <c r="H7374" i="24"/>
  <c r="G7374" i="24"/>
  <c r="Z8491" i="24" l="1"/>
  <c r="Y8491" i="24"/>
  <c r="G7375" i="24"/>
  <c r="H7375" i="24"/>
  <c r="M7375" i="24" l="1"/>
  <c r="Z8492" i="24"/>
  <c r="Y8492" i="24"/>
  <c r="G7376" i="24"/>
  <c r="H7376" i="24"/>
  <c r="M7376" i="24"/>
  <c r="Z8493" i="24" l="1"/>
  <c r="Y8493" i="24"/>
  <c r="M7377" i="24"/>
  <c r="H7377" i="24"/>
  <c r="G7377" i="24"/>
  <c r="Z8494" i="24" l="1"/>
  <c r="Y8494" i="24"/>
  <c r="M7378" i="24"/>
  <c r="H7378" i="24"/>
  <c r="G7378" i="24"/>
  <c r="Z8495" i="24" l="1"/>
  <c r="Y8495" i="24"/>
  <c r="G7379" i="24"/>
  <c r="H7379" i="24"/>
  <c r="M7379" i="24" l="1"/>
  <c r="Z8496" i="24"/>
  <c r="Y8496" i="24"/>
  <c r="G7380" i="24"/>
  <c r="H7380" i="24"/>
  <c r="Y8497" i="24" l="1"/>
  <c r="Z8497" i="24"/>
  <c r="M7380" i="24"/>
  <c r="M7381" i="24"/>
  <c r="H7381" i="24"/>
  <c r="G7381" i="24"/>
  <c r="Z8498" i="24" l="1"/>
  <c r="Y8498" i="24"/>
  <c r="M7382" i="24"/>
  <c r="G7382" i="24"/>
  <c r="H7382" i="24"/>
  <c r="Z8499" i="24" l="1"/>
  <c r="Y8499" i="24"/>
  <c r="M7383" i="24"/>
  <c r="H7383" i="24"/>
  <c r="G7383" i="24"/>
  <c r="Z8500" i="24" l="1"/>
  <c r="Y8500" i="24"/>
  <c r="G7384" i="24"/>
  <c r="H7384" i="24"/>
  <c r="M7384" i="24"/>
  <c r="Z8501" i="24" l="1"/>
  <c r="Y8501" i="24"/>
  <c r="M7385" i="24"/>
  <c r="G7385" i="24"/>
  <c r="H7385" i="24"/>
  <c r="Z8502" i="24" l="1"/>
  <c r="Y8502" i="24"/>
  <c r="M7386" i="24"/>
  <c r="G7386" i="24"/>
  <c r="H7386" i="24"/>
  <c r="Z8503" i="24" l="1"/>
  <c r="Y8503" i="24"/>
  <c r="M7387" i="24"/>
  <c r="G7387" i="24"/>
  <c r="H7387" i="24"/>
  <c r="Y8504" i="24" l="1"/>
  <c r="Z8504" i="24"/>
  <c r="G7388" i="24"/>
  <c r="H7388" i="24"/>
  <c r="M7388" i="24"/>
  <c r="Z8505" i="24" l="1"/>
  <c r="Y8505" i="24"/>
  <c r="M7389" i="24"/>
  <c r="H7389" i="24"/>
  <c r="G7389" i="24"/>
  <c r="Y8506" i="24" l="1"/>
  <c r="Z8506" i="24"/>
  <c r="G7390" i="24"/>
  <c r="H7390" i="24"/>
  <c r="M7390" i="24" l="1"/>
  <c r="Y8507" i="24"/>
  <c r="Z8507" i="24"/>
  <c r="M7391" i="24"/>
  <c r="G7391" i="24"/>
  <c r="H7391" i="24"/>
  <c r="Z8508" i="24" l="1"/>
  <c r="Y8508" i="24"/>
  <c r="H7392" i="24"/>
  <c r="G7392" i="24"/>
  <c r="M7392" i="24"/>
  <c r="Y8509" i="24" l="1"/>
  <c r="Z8509" i="24"/>
  <c r="M7393" i="24"/>
  <c r="H7393" i="24"/>
  <c r="G7393" i="24"/>
  <c r="Z8510" i="24" l="1"/>
  <c r="Y8510" i="24"/>
  <c r="G7394" i="24"/>
  <c r="H7394" i="24"/>
  <c r="M7394" i="24" l="1"/>
  <c r="Y8511" i="24"/>
  <c r="Z8511" i="24"/>
  <c r="M7395" i="24"/>
  <c r="H7395" i="24"/>
  <c r="G7395" i="24"/>
  <c r="Z8512" i="24" l="1"/>
  <c r="Y8512" i="24"/>
  <c r="H7396" i="24"/>
  <c r="M7396" i="24"/>
  <c r="G7396" i="24"/>
  <c r="Z8513" i="24" l="1"/>
  <c r="Y8513" i="24"/>
  <c r="M7397" i="24"/>
  <c r="G7397" i="24"/>
  <c r="H7397" i="24"/>
  <c r="Y8514" i="24" l="1"/>
  <c r="Z8514" i="24"/>
  <c r="M7398" i="24"/>
  <c r="H7398" i="24"/>
  <c r="G7398" i="24"/>
  <c r="Y8515" i="24" l="1"/>
  <c r="Z8515" i="24"/>
  <c r="M7399" i="24"/>
  <c r="G7399" i="24"/>
  <c r="H7399" i="24"/>
  <c r="Y8516" i="24" l="1"/>
  <c r="Z8516" i="24"/>
  <c r="M7400" i="24"/>
  <c r="H7400" i="24"/>
  <c r="G7400" i="24"/>
  <c r="Z8517" i="24" l="1"/>
  <c r="Y8517" i="24"/>
  <c r="M7401" i="24"/>
  <c r="H7401" i="24"/>
  <c r="G7401" i="24"/>
  <c r="Y8518" i="24" l="1"/>
  <c r="Z8518" i="24"/>
  <c r="G7402" i="24"/>
  <c r="H7402" i="24"/>
  <c r="M7402" i="24" l="1"/>
  <c r="Z8519" i="24"/>
  <c r="Y8519" i="24"/>
  <c r="M7403" i="24"/>
  <c r="G7403" i="24"/>
  <c r="H7403" i="24"/>
  <c r="Y8520" i="24" l="1"/>
  <c r="Z8520" i="24"/>
  <c r="H7404" i="24"/>
  <c r="G7404" i="24"/>
  <c r="M7404" i="24"/>
  <c r="Y8521" i="24" l="1"/>
  <c r="Z8521" i="24"/>
  <c r="H7405" i="24"/>
  <c r="G7405" i="24"/>
  <c r="M7405" i="24" l="1"/>
  <c r="Y8522" i="24"/>
  <c r="Z8522" i="24"/>
  <c r="M7406" i="24"/>
  <c r="G7406" i="24"/>
  <c r="H7406" i="24"/>
  <c r="Z8523" i="24" l="1"/>
  <c r="Y8523" i="24"/>
  <c r="H7407" i="24"/>
  <c r="G7407" i="24"/>
  <c r="M7407" i="24" l="1"/>
  <c r="Z8524" i="24"/>
  <c r="Y8524" i="24"/>
  <c r="H7408" i="24"/>
  <c r="G7408" i="24"/>
  <c r="M7408" i="24"/>
  <c r="Y8525" i="24" l="1"/>
  <c r="Z8525" i="24"/>
  <c r="H7409" i="24"/>
  <c r="G7409" i="24"/>
  <c r="M7409" i="24" l="1"/>
  <c r="Z8526" i="24"/>
  <c r="Y8526" i="24"/>
  <c r="M7410" i="24"/>
  <c r="G7410" i="24"/>
  <c r="H7410" i="24"/>
  <c r="Y8527" i="24" l="1"/>
  <c r="Z8527" i="24"/>
  <c r="M7411" i="24"/>
  <c r="H7411" i="24"/>
  <c r="G7411" i="24"/>
  <c r="Y8528" i="24" l="1"/>
  <c r="Z8528" i="24"/>
  <c r="G7412" i="24"/>
  <c r="H7412" i="24"/>
  <c r="M7412" i="24"/>
  <c r="Z8529" i="24" l="1"/>
  <c r="Y8529" i="24"/>
  <c r="H7413" i="24"/>
  <c r="G7413" i="24"/>
  <c r="M7413" i="24" l="1"/>
  <c r="Z8530" i="24"/>
  <c r="Y8530" i="24"/>
  <c r="M7414" i="24"/>
  <c r="H7414" i="24"/>
  <c r="G7414" i="24"/>
  <c r="Y8531" i="24" l="1"/>
  <c r="Z8531" i="24"/>
  <c r="H7415" i="24"/>
  <c r="G7415" i="24"/>
  <c r="M7415" i="24" l="1"/>
  <c r="Y8532" i="24"/>
  <c r="Z8532" i="24"/>
  <c r="G7416" i="24"/>
  <c r="H7416" i="24"/>
  <c r="M7416" i="24"/>
  <c r="Z8533" i="24" l="1"/>
  <c r="Y8533" i="24"/>
  <c r="M7417" i="24"/>
  <c r="H7417" i="24"/>
  <c r="G7417" i="24"/>
  <c r="Y8534" i="24" l="1"/>
  <c r="Z8534" i="24"/>
  <c r="H7418" i="24"/>
  <c r="G7418" i="24"/>
  <c r="M7418" i="24" l="1"/>
  <c r="Z8535" i="24"/>
  <c r="Y8535" i="24"/>
  <c r="M7419" i="24"/>
  <c r="G7419" i="24"/>
  <c r="H7419" i="24"/>
  <c r="Y8536" i="24" l="1"/>
  <c r="Z8536" i="24"/>
  <c r="M7420" i="24"/>
  <c r="G7420" i="24"/>
  <c r="H7420" i="24"/>
  <c r="Y8537" i="24" l="1"/>
  <c r="Z8537" i="24"/>
  <c r="H7421" i="24"/>
  <c r="G7421" i="24"/>
  <c r="M7421" i="24" l="1"/>
  <c r="Y8538" i="24"/>
  <c r="Z8538" i="24"/>
  <c r="M7422" i="24"/>
  <c r="H7422" i="24"/>
  <c r="G7422" i="24"/>
  <c r="Z8539" i="24" l="1"/>
  <c r="Y8539" i="24"/>
  <c r="M7423" i="24"/>
  <c r="H7423" i="24"/>
  <c r="G7423" i="24"/>
  <c r="Y8540" i="24" l="1"/>
  <c r="Z8540" i="24"/>
  <c r="H7424" i="24"/>
  <c r="M7424" i="24"/>
  <c r="G7424" i="24"/>
  <c r="Y8541" i="24" l="1"/>
  <c r="Z8541" i="24"/>
  <c r="H7425" i="24"/>
  <c r="G7425" i="24"/>
  <c r="M7425" i="24" l="1"/>
  <c r="Z8542" i="24"/>
  <c r="Y8542" i="24"/>
  <c r="H7426" i="24"/>
  <c r="G7426" i="24"/>
  <c r="M7426" i="24"/>
  <c r="Z8543" i="24" l="1"/>
  <c r="Y8543" i="24"/>
  <c r="H7427" i="24"/>
  <c r="G7427" i="24"/>
  <c r="M7427" i="24"/>
  <c r="Z8544" i="24" l="1"/>
  <c r="Y8544" i="24"/>
  <c r="H7428" i="24"/>
  <c r="G7428" i="24"/>
  <c r="Y8545" i="24" l="1"/>
  <c r="Z8545" i="24"/>
  <c r="M7428" i="24"/>
  <c r="M7429" i="24"/>
  <c r="G7429" i="24"/>
  <c r="H7429" i="24"/>
  <c r="Z8546" i="24" l="1"/>
  <c r="Y8546" i="24"/>
  <c r="M7430" i="24"/>
  <c r="G7430" i="24"/>
  <c r="H7430" i="24"/>
  <c r="Y8547" i="24" l="1"/>
  <c r="Z8547" i="24"/>
  <c r="H7431" i="24"/>
  <c r="G7431" i="24"/>
  <c r="M7431" i="24" l="1"/>
  <c r="Y8548" i="24"/>
  <c r="Z8548" i="24"/>
  <c r="H7432" i="24"/>
  <c r="M7432" i="24"/>
  <c r="G7432" i="24"/>
  <c r="Y8549" i="24" l="1"/>
  <c r="Z8549" i="24"/>
  <c r="M7433" i="24"/>
  <c r="H7433" i="24"/>
  <c r="G7433" i="24"/>
  <c r="Y8550" i="24" l="1"/>
  <c r="Z8550" i="24"/>
  <c r="M7434" i="24"/>
  <c r="H7434" i="24"/>
  <c r="G7434" i="24"/>
  <c r="Z8551" i="24" l="1"/>
  <c r="Y8551" i="24"/>
  <c r="M7435" i="24"/>
  <c r="G7435" i="24"/>
  <c r="H7435" i="24"/>
  <c r="Z8552" i="24" l="1"/>
  <c r="Y8552" i="24"/>
  <c r="G7436" i="24"/>
  <c r="M7436" i="24"/>
  <c r="H7436" i="24"/>
  <c r="Y8553" i="24" l="1"/>
  <c r="Z8553" i="24"/>
  <c r="M7437" i="24"/>
  <c r="H7437" i="24"/>
  <c r="G7437" i="24"/>
  <c r="Z8554" i="24" l="1"/>
  <c r="Y8554" i="24"/>
  <c r="G7438" i="24"/>
  <c r="H7438" i="24"/>
  <c r="M7438" i="24" l="1"/>
  <c r="Z8555" i="24"/>
  <c r="Y8555" i="24"/>
  <c r="H7439" i="24"/>
  <c r="G7439" i="24"/>
  <c r="M7439" i="24" l="1"/>
  <c r="Z8556" i="24"/>
  <c r="Y8556" i="24"/>
  <c r="G7440" i="24"/>
  <c r="H7440" i="24"/>
  <c r="M7440" i="24"/>
  <c r="Z8557" i="24" l="1"/>
  <c r="Y8557" i="24"/>
  <c r="H7441" i="24"/>
  <c r="G7441" i="24"/>
  <c r="M7441" i="24" l="1"/>
  <c r="Z8558" i="24"/>
  <c r="Y8558" i="24"/>
  <c r="M7442" i="24"/>
  <c r="G7442" i="24"/>
  <c r="H7442" i="24"/>
  <c r="Y8559" i="24" l="1"/>
  <c r="Z8559" i="24"/>
  <c r="M7443" i="24"/>
  <c r="H7443" i="24"/>
  <c r="G7443" i="24"/>
  <c r="Z8560" i="24" l="1"/>
  <c r="Y8560" i="24"/>
  <c r="G7444" i="24"/>
  <c r="H7444" i="24"/>
  <c r="Y8561" i="24" l="1"/>
  <c r="Z8561" i="24"/>
  <c r="M7444" i="24"/>
  <c r="M7445" i="24"/>
  <c r="G7445" i="24"/>
  <c r="H7445" i="24"/>
  <c r="Y8562" i="24" l="1"/>
  <c r="Z8562" i="24"/>
  <c r="M7446" i="24"/>
  <c r="G7446" i="24"/>
  <c r="H7446" i="24"/>
  <c r="Y8563" i="24" l="1"/>
  <c r="Z8563" i="24"/>
  <c r="H7447" i="24"/>
  <c r="G7447" i="24"/>
  <c r="M7447" i="24" l="1"/>
  <c r="Y8564" i="24"/>
  <c r="Z8564" i="24"/>
  <c r="G7448" i="24"/>
  <c r="H7448" i="24"/>
  <c r="M7448" i="24"/>
  <c r="Y8565" i="24" l="1"/>
  <c r="Z8565" i="24"/>
  <c r="H7449" i="24"/>
  <c r="G7449" i="24"/>
  <c r="M7449" i="24" l="1"/>
  <c r="Z8566" i="24"/>
  <c r="Y8566" i="24"/>
  <c r="M7450" i="24"/>
  <c r="H7450" i="24"/>
  <c r="G7450" i="24"/>
  <c r="Y8567" i="24" l="1"/>
  <c r="Z8567" i="24"/>
  <c r="M7451" i="24"/>
  <c r="G7451" i="24"/>
  <c r="H7451" i="24"/>
  <c r="Z8568" i="24" l="1"/>
  <c r="Y8568" i="24"/>
  <c r="H7452" i="24"/>
  <c r="G7452" i="24"/>
  <c r="M7452" i="24" l="1"/>
  <c r="Y8569" i="24"/>
  <c r="Z8569" i="24"/>
  <c r="G7453" i="24"/>
  <c r="H7453" i="24"/>
  <c r="M7453" i="24" l="1"/>
  <c r="Z8570" i="24"/>
  <c r="Y8570" i="24"/>
  <c r="M7454" i="24"/>
  <c r="G7454" i="24"/>
  <c r="H7454" i="24"/>
  <c r="Y8571" i="24" l="1"/>
  <c r="Z8571" i="24"/>
  <c r="M7455" i="24"/>
  <c r="H7455" i="24"/>
  <c r="G7455" i="24"/>
  <c r="Z8572" i="24" l="1"/>
  <c r="Y8572" i="24"/>
  <c r="M7456" i="24"/>
  <c r="G7456" i="24"/>
  <c r="H7456" i="24"/>
  <c r="Z8573" i="24" l="1"/>
  <c r="Y8573" i="24"/>
  <c r="M7457" i="24"/>
  <c r="G7457" i="24"/>
  <c r="H7457" i="24"/>
  <c r="Z8574" i="24" l="1"/>
  <c r="Y8574" i="24"/>
  <c r="M7458" i="24"/>
  <c r="G7458" i="24"/>
  <c r="H7458" i="24"/>
  <c r="Z8575" i="24" l="1"/>
  <c r="Y8575" i="24"/>
  <c r="M7459" i="24"/>
  <c r="H7459" i="24"/>
  <c r="G7459" i="24"/>
  <c r="Y8576" i="24" l="1"/>
  <c r="Z8576" i="24"/>
  <c r="G7460" i="24"/>
  <c r="H7460" i="24"/>
  <c r="Y8577" i="24" l="1"/>
  <c r="Z8577" i="24"/>
  <c r="M7460" i="24"/>
  <c r="M7461" i="24"/>
  <c r="G7461" i="24"/>
  <c r="H7461" i="24"/>
  <c r="Z8578" i="24" l="1"/>
  <c r="Y8578" i="24"/>
  <c r="M7462" i="24"/>
  <c r="H7462" i="24"/>
  <c r="G7462" i="24"/>
  <c r="Y8579" i="24" l="1"/>
  <c r="Z8579" i="24"/>
  <c r="M7463" i="24"/>
  <c r="G7463" i="24"/>
  <c r="H7463" i="24"/>
  <c r="Y8580" i="24" l="1"/>
  <c r="Z8580" i="24"/>
  <c r="G7464" i="24"/>
  <c r="H7464" i="24"/>
  <c r="M7464" i="24"/>
  <c r="Y8581" i="24" l="1"/>
  <c r="Z8581" i="24"/>
  <c r="M7465" i="24"/>
  <c r="G7465" i="24"/>
  <c r="H7465" i="24"/>
  <c r="Z8582" i="24" l="1"/>
  <c r="Y8582" i="24"/>
  <c r="M7466" i="24"/>
  <c r="G7466" i="24"/>
  <c r="H7466" i="24"/>
  <c r="Z8583" i="24" l="1"/>
  <c r="Y8583" i="24"/>
  <c r="M7467" i="24"/>
  <c r="G7467" i="24"/>
  <c r="H7467" i="24"/>
  <c r="Y8584" i="24" l="1"/>
  <c r="Z8584" i="24"/>
  <c r="G7468" i="24"/>
  <c r="M7468" i="24"/>
  <c r="H7468" i="24"/>
  <c r="Y8585" i="24" l="1"/>
  <c r="Z8585" i="24"/>
  <c r="M7469" i="24"/>
  <c r="G7469" i="24"/>
  <c r="H7469" i="24"/>
  <c r="Z8586" i="24" l="1"/>
  <c r="Y8586" i="24"/>
  <c r="M7470" i="24"/>
  <c r="G7470" i="24"/>
  <c r="H7470" i="24"/>
  <c r="Z8587" i="24" l="1"/>
  <c r="Y8587" i="24"/>
  <c r="M7471" i="24"/>
  <c r="H7471" i="24"/>
  <c r="G7471" i="24"/>
  <c r="Z8588" i="24" l="1"/>
  <c r="Y8588" i="24"/>
  <c r="G7472" i="24"/>
  <c r="M7472" i="24"/>
  <c r="H7472" i="24"/>
  <c r="Z8589" i="24" l="1"/>
  <c r="Y8589" i="24"/>
  <c r="M7473" i="24"/>
  <c r="H7473" i="24"/>
  <c r="G7473" i="24"/>
  <c r="Y8590" i="24" l="1"/>
  <c r="Z8590" i="24"/>
  <c r="M7474" i="24"/>
  <c r="G7474" i="24"/>
  <c r="H7474" i="24"/>
  <c r="Z8591" i="24" l="1"/>
  <c r="Y8591" i="24"/>
  <c r="H7475" i="24"/>
  <c r="G7475" i="24"/>
  <c r="M7475" i="24" l="1"/>
  <c r="Z8592" i="24"/>
  <c r="Y8592" i="24"/>
  <c r="H7476" i="24"/>
  <c r="M7476" i="24"/>
  <c r="G7476" i="24"/>
  <c r="Y8593" i="24" l="1"/>
  <c r="Z8593" i="24"/>
  <c r="G7477" i="24"/>
  <c r="H7477" i="24"/>
  <c r="M7477" i="24" l="1"/>
  <c r="Y8594" i="24"/>
  <c r="Z8594" i="24"/>
  <c r="M7478" i="24"/>
  <c r="G7478" i="24"/>
  <c r="H7478" i="24"/>
  <c r="Z8595" i="24" l="1"/>
  <c r="Y8595" i="24"/>
  <c r="H7479" i="24"/>
  <c r="G7479" i="24"/>
  <c r="M7479" i="24" l="1"/>
  <c r="Y8596" i="24"/>
  <c r="Z8596" i="24"/>
  <c r="H7480" i="24"/>
  <c r="G7480" i="24"/>
  <c r="M7480" i="24"/>
  <c r="Z8597" i="24" l="1"/>
  <c r="Y8597" i="24"/>
  <c r="M7481" i="24"/>
  <c r="H7481" i="24"/>
  <c r="G7481" i="24"/>
  <c r="Y8598" i="24" l="1"/>
  <c r="Z8598" i="24"/>
  <c r="M7482" i="24"/>
  <c r="G7482" i="24"/>
  <c r="H7482" i="24"/>
  <c r="Z8599" i="24" l="1"/>
  <c r="Y8599" i="24"/>
  <c r="H7483" i="24"/>
  <c r="G7483" i="24"/>
  <c r="M7483" i="24" l="1"/>
  <c r="Y8600" i="24"/>
  <c r="Z8600" i="24"/>
  <c r="G7484" i="24"/>
  <c r="H7484" i="24"/>
  <c r="M7484" i="24"/>
  <c r="Z8601" i="24" l="1"/>
  <c r="Y8601" i="24"/>
  <c r="M7485" i="24"/>
  <c r="H7485" i="24"/>
  <c r="G7485" i="24"/>
  <c r="Y8602" i="24" l="1"/>
  <c r="Z8602" i="24"/>
  <c r="M7486" i="24"/>
  <c r="H7486" i="24"/>
  <c r="G7486" i="24"/>
  <c r="Y8603" i="24" l="1"/>
  <c r="Z8603" i="24"/>
  <c r="G7487" i="24"/>
  <c r="H7487" i="24"/>
  <c r="M7487" i="24" l="1"/>
  <c r="Z8604" i="24"/>
  <c r="Y8604" i="24"/>
  <c r="G7488" i="24"/>
  <c r="M7488" i="24"/>
  <c r="H7488" i="24"/>
  <c r="Z8605" i="24" l="1"/>
  <c r="Y8605" i="24"/>
  <c r="M7489" i="24"/>
  <c r="H7489" i="24"/>
  <c r="G7489" i="24"/>
  <c r="Y8606" i="24" l="1"/>
  <c r="Z8606" i="24"/>
  <c r="M7490" i="24"/>
  <c r="G7490" i="24"/>
  <c r="H7490" i="24"/>
  <c r="Y8607" i="24" l="1"/>
  <c r="Z8607" i="24"/>
  <c r="M7491" i="24"/>
  <c r="G7491" i="24"/>
  <c r="H7491" i="24"/>
  <c r="Y8608" i="24" l="1"/>
  <c r="Z8608" i="24"/>
  <c r="G7492" i="24"/>
  <c r="H7492" i="24"/>
  <c r="M7492" i="24"/>
  <c r="Y8609" i="24" l="1"/>
  <c r="Z8609" i="24"/>
  <c r="M7493" i="24"/>
  <c r="G7493" i="24"/>
  <c r="H7493" i="24"/>
  <c r="Z8610" i="24" l="1"/>
  <c r="Y8610" i="24"/>
  <c r="M7494" i="24"/>
  <c r="G7494" i="24"/>
  <c r="H7494" i="24"/>
  <c r="Y8611" i="24" l="1"/>
  <c r="Z8611" i="24"/>
  <c r="M7495" i="24"/>
  <c r="H7495" i="24"/>
  <c r="G7495" i="24"/>
  <c r="Z8612" i="24" l="1"/>
  <c r="Y8612" i="24"/>
  <c r="G7496" i="24"/>
  <c r="H7496" i="24"/>
  <c r="M7496" i="24"/>
  <c r="Z8613" i="24" l="1"/>
  <c r="Y8613" i="24"/>
  <c r="M7497" i="24"/>
  <c r="H7497" i="24"/>
  <c r="G7497" i="24"/>
  <c r="Z8614" i="24" l="1"/>
  <c r="Y8614" i="24"/>
  <c r="M7498" i="24"/>
  <c r="G7498" i="24"/>
  <c r="H7498" i="24"/>
  <c r="Y8615" i="24" l="1"/>
  <c r="Z8615" i="24"/>
  <c r="M7499" i="24"/>
  <c r="H7499" i="24"/>
  <c r="G7499" i="24"/>
  <c r="Y8616" i="24" l="1"/>
  <c r="Z8616" i="24"/>
  <c r="G7500" i="24"/>
  <c r="H7500" i="24"/>
  <c r="M7500" i="24"/>
  <c r="Z8617" i="24" l="1"/>
  <c r="Y8617" i="24"/>
  <c r="M7501" i="24"/>
  <c r="H7501" i="24"/>
  <c r="G7501" i="24"/>
  <c r="Y8618" i="24" l="1"/>
  <c r="Z8618" i="24"/>
  <c r="G7502" i="24"/>
  <c r="H7502" i="24"/>
  <c r="M7502" i="24" l="1"/>
  <c r="Y8619" i="24"/>
  <c r="Z8619" i="24"/>
  <c r="H7503" i="24"/>
  <c r="G7503" i="24"/>
  <c r="M7503" i="24"/>
  <c r="Y8620" i="24" l="1"/>
  <c r="Z8620" i="24"/>
  <c r="G7504" i="24"/>
  <c r="H7504" i="24"/>
  <c r="M7504" i="24"/>
  <c r="Y8621" i="24" l="1"/>
  <c r="Z8621" i="24"/>
  <c r="M7505" i="24"/>
  <c r="H7505" i="24"/>
  <c r="G7505" i="24"/>
  <c r="Z8622" i="24" l="1"/>
  <c r="Y8622" i="24"/>
  <c r="M7506" i="24"/>
  <c r="G7506" i="24"/>
  <c r="H7506" i="24"/>
  <c r="Y8623" i="24" l="1"/>
  <c r="Z8623" i="24"/>
  <c r="M7507" i="24"/>
  <c r="H7507" i="24"/>
  <c r="G7507" i="24"/>
  <c r="Y8624" i="24" l="1"/>
  <c r="Z8624" i="24"/>
  <c r="G7508" i="24"/>
  <c r="H7508" i="24"/>
  <c r="M7508" i="24"/>
  <c r="Z8625" i="24" l="1"/>
  <c r="Y8625" i="24"/>
  <c r="M7509" i="24"/>
  <c r="H7509" i="24"/>
  <c r="G7509" i="24"/>
  <c r="Y8626" i="24" l="1"/>
  <c r="Z8626" i="24"/>
  <c r="M7510" i="24"/>
  <c r="G7510" i="24"/>
  <c r="H7510" i="24"/>
  <c r="Z8627" i="24" l="1"/>
  <c r="Y8627" i="24"/>
  <c r="M7511" i="24"/>
  <c r="H7511" i="24"/>
  <c r="G7511" i="24"/>
  <c r="Y8628" i="24" l="1"/>
  <c r="Z8628" i="24"/>
  <c r="H7512" i="24"/>
  <c r="G7512" i="24"/>
  <c r="M7512" i="24"/>
  <c r="Z8629" i="24" l="1"/>
  <c r="Y8629" i="24"/>
  <c r="M7513" i="24"/>
  <c r="H7513" i="24"/>
  <c r="G7513" i="24"/>
  <c r="Y8630" i="24" l="1"/>
  <c r="Z8630" i="24"/>
  <c r="G7514" i="24"/>
  <c r="H7514" i="24"/>
  <c r="M7514" i="24" l="1"/>
  <c r="Y8631" i="24"/>
  <c r="Z8631" i="24"/>
  <c r="M7515" i="24"/>
  <c r="H7515" i="24"/>
  <c r="G7515" i="24"/>
  <c r="Y8632" i="24" l="1"/>
  <c r="Z8632" i="24"/>
  <c r="G7516" i="24"/>
  <c r="H7516" i="24"/>
  <c r="Z8633" i="24" l="1"/>
  <c r="Y8633" i="24"/>
  <c r="M7516" i="24"/>
  <c r="M7517" i="24"/>
  <c r="H7517" i="24"/>
  <c r="G7517" i="24"/>
  <c r="Z8634" i="24" l="1"/>
  <c r="Y8634" i="24"/>
  <c r="M7518" i="24"/>
  <c r="G7518" i="24"/>
  <c r="H7518" i="24"/>
  <c r="Z8635" i="24" l="1"/>
  <c r="Y8635" i="24"/>
  <c r="M7519" i="24"/>
  <c r="H7519" i="24"/>
  <c r="G7519" i="24"/>
  <c r="Z8636" i="24" l="1"/>
  <c r="Y8636" i="24"/>
  <c r="G7520" i="24"/>
  <c r="H7520" i="24"/>
  <c r="M7520" i="24"/>
  <c r="Y8637" i="24" l="1"/>
  <c r="Z8637" i="24"/>
  <c r="M7521" i="24"/>
  <c r="H7521" i="24"/>
  <c r="G7521" i="24"/>
  <c r="Z8638" i="24" l="1"/>
  <c r="Y8638" i="24"/>
  <c r="M7522" i="24"/>
  <c r="G7522" i="24"/>
  <c r="H7522" i="24"/>
  <c r="Z8639" i="24" l="1"/>
  <c r="Y8639" i="24"/>
  <c r="M7523" i="24"/>
  <c r="G7523" i="24"/>
  <c r="H7523" i="24"/>
  <c r="Y8640" i="24" l="1"/>
  <c r="Z8640" i="24"/>
  <c r="G7524" i="24"/>
  <c r="H7524" i="24"/>
  <c r="M7524" i="24"/>
  <c r="Z8641" i="24" l="1"/>
  <c r="Y8641" i="24"/>
  <c r="G7525" i="24"/>
  <c r="H7525" i="24"/>
  <c r="M7525" i="24" l="1"/>
  <c r="Y8642" i="24"/>
  <c r="Z8642" i="24"/>
  <c r="M7526" i="24"/>
  <c r="G7526" i="24"/>
  <c r="H7526" i="24"/>
  <c r="Z8643" i="24" l="1"/>
  <c r="Y8643" i="24"/>
  <c r="M7527" i="24"/>
  <c r="H7527" i="24"/>
  <c r="G7527" i="24"/>
  <c r="Y8644" i="24" l="1"/>
  <c r="Z8644" i="24"/>
  <c r="H7528" i="24"/>
  <c r="G7528" i="24"/>
  <c r="M7528" i="24"/>
  <c r="Y8645" i="24" l="1"/>
  <c r="Z8645" i="24"/>
  <c r="M7529" i="24"/>
  <c r="H7529" i="24"/>
  <c r="G7529" i="24"/>
  <c r="Z8646" i="24" l="1"/>
  <c r="Y8646" i="24"/>
  <c r="G7530" i="24"/>
  <c r="H7530" i="24"/>
  <c r="M7530" i="24" l="1"/>
  <c r="Y8647" i="24"/>
  <c r="Z8647" i="24"/>
  <c r="G7531" i="24"/>
  <c r="H7531" i="24"/>
  <c r="M7531" i="24"/>
  <c r="Y8648" i="24" l="1"/>
  <c r="Z8648" i="24"/>
  <c r="G7532" i="24"/>
  <c r="H7532" i="24"/>
  <c r="M7532" i="24"/>
  <c r="Z8649" i="24" l="1"/>
  <c r="Y8649" i="24"/>
  <c r="H7533" i="24"/>
  <c r="G7533" i="24"/>
  <c r="M7533" i="24" l="1"/>
  <c r="Z8650" i="24"/>
  <c r="Y8650" i="24"/>
  <c r="M7534" i="24"/>
  <c r="G7534" i="24"/>
  <c r="H7534" i="24"/>
  <c r="Y8651" i="24" l="1"/>
  <c r="Z8651" i="24"/>
  <c r="M7535" i="24"/>
  <c r="H7535" i="24"/>
  <c r="G7535" i="24"/>
  <c r="Y8652" i="24" l="1"/>
  <c r="Z8652" i="24"/>
  <c r="H7536" i="24"/>
  <c r="M7536" i="24"/>
  <c r="G7536" i="24"/>
  <c r="Y8653" i="24" l="1"/>
  <c r="Z8653" i="24"/>
  <c r="M7537" i="24"/>
  <c r="H7537" i="24"/>
  <c r="G7537" i="24"/>
  <c r="Z8654" i="24" l="1"/>
  <c r="Y8654" i="24"/>
  <c r="G7538" i="24"/>
  <c r="H7538" i="24"/>
  <c r="M7538" i="24" l="1"/>
  <c r="Z8655" i="24"/>
  <c r="Y8655" i="24"/>
  <c r="M7539" i="24"/>
  <c r="H7539" i="24"/>
  <c r="G7539" i="24"/>
  <c r="Z8656" i="24" l="1"/>
  <c r="Y8656" i="24"/>
  <c r="G7540" i="24"/>
  <c r="H7540" i="24"/>
  <c r="M7540" i="24"/>
  <c r="Y8657" i="24" l="1"/>
  <c r="Z8657" i="24"/>
  <c r="H7541" i="24"/>
  <c r="G7541" i="24"/>
  <c r="Y8658" i="24" l="1"/>
  <c r="Z8658" i="24"/>
  <c r="M7541" i="24"/>
  <c r="M7542" i="24"/>
  <c r="H7542" i="24"/>
  <c r="G7542" i="24"/>
  <c r="Z8659" i="24" l="1"/>
  <c r="Y8659" i="24"/>
  <c r="M7543" i="24"/>
  <c r="H7543" i="24"/>
  <c r="G7543" i="24"/>
  <c r="Y8660" i="24" l="1"/>
  <c r="Z8660" i="24"/>
  <c r="G7544" i="24"/>
  <c r="H7544" i="24"/>
  <c r="M7544" i="24" l="1"/>
  <c r="Y8661" i="24"/>
  <c r="Z8661" i="24"/>
  <c r="G7545" i="24"/>
  <c r="H7545" i="24"/>
  <c r="M7545" i="24"/>
  <c r="Z8662" i="24" l="1"/>
  <c r="Y8662" i="24"/>
  <c r="G7546" i="24"/>
  <c r="H7546" i="24"/>
  <c r="M7546" i="24"/>
  <c r="Y8663" i="24" l="1"/>
  <c r="Z8663" i="24"/>
  <c r="M7547" i="24"/>
  <c r="H7547" i="24"/>
  <c r="G7547" i="24"/>
  <c r="Z8664" i="24" l="1"/>
  <c r="Y8664" i="24"/>
  <c r="H7548" i="24"/>
  <c r="G7548" i="24"/>
  <c r="M7548" i="24" l="1"/>
  <c r="Z8665" i="24"/>
  <c r="Y8665" i="24"/>
  <c r="M7549" i="24"/>
  <c r="H7549" i="24"/>
  <c r="G7549" i="24"/>
  <c r="Z8666" i="24" l="1"/>
  <c r="Y8666" i="24"/>
  <c r="M7550" i="24"/>
  <c r="H7550" i="24"/>
  <c r="G7550" i="24"/>
  <c r="Y8667" i="24" l="1"/>
  <c r="Z8667" i="24"/>
  <c r="H7551" i="24"/>
  <c r="G7551" i="24"/>
  <c r="M7551" i="24" l="1"/>
  <c r="Z8668" i="24"/>
  <c r="Y8668" i="24"/>
  <c r="G7552" i="24"/>
  <c r="H7552" i="24"/>
  <c r="Y8669" i="24" l="1"/>
  <c r="Z8669" i="24"/>
  <c r="M7552" i="24"/>
  <c r="M7553" i="24"/>
  <c r="H7553" i="24"/>
  <c r="G7553" i="24"/>
  <c r="Y8670" i="24" l="1"/>
  <c r="Z8670" i="24"/>
  <c r="M7554" i="24"/>
  <c r="G7554" i="24"/>
  <c r="H7554" i="24"/>
  <c r="Y8671" i="24" l="1"/>
  <c r="Z8671" i="24"/>
  <c r="H7555" i="24"/>
  <c r="G7555" i="24"/>
  <c r="M7555" i="24" l="1"/>
  <c r="Y8672" i="24"/>
  <c r="Z8672" i="24"/>
  <c r="G7556" i="24"/>
  <c r="H7556" i="24"/>
  <c r="M7556" i="24"/>
  <c r="Z8673" i="24" l="1"/>
  <c r="Y8673" i="24"/>
  <c r="M7557" i="24"/>
  <c r="H7557" i="24"/>
  <c r="G7557" i="24"/>
  <c r="Y8674" i="24" l="1"/>
  <c r="Z8674" i="24"/>
  <c r="M7558" i="24"/>
  <c r="G7558" i="24"/>
  <c r="H7558" i="24"/>
  <c r="Z8675" i="24" l="1"/>
  <c r="Y8675" i="24"/>
  <c r="H7559" i="24"/>
  <c r="G7559" i="24"/>
  <c r="M7559" i="24" l="1"/>
  <c r="Y8676" i="24"/>
  <c r="Z8676" i="24"/>
  <c r="G7560" i="24"/>
  <c r="H7560" i="24"/>
  <c r="M7560" i="24"/>
  <c r="Z8677" i="24" l="1"/>
  <c r="Y8677" i="24"/>
  <c r="M7561" i="24"/>
  <c r="H7561" i="24"/>
  <c r="G7561" i="24"/>
  <c r="Z8678" i="24" l="1"/>
  <c r="Y8678" i="24"/>
  <c r="M7562" i="24"/>
  <c r="G7562" i="24"/>
  <c r="H7562" i="24"/>
  <c r="Z8679" i="24" l="1"/>
  <c r="Y8679" i="24"/>
  <c r="G7563" i="24"/>
  <c r="H7563" i="24"/>
  <c r="M7563" i="24" l="1"/>
  <c r="Z8680" i="24"/>
  <c r="Y8680" i="24"/>
  <c r="G7564" i="24"/>
  <c r="H7564" i="24"/>
  <c r="M7564" i="24"/>
  <c r="Y8681" i="24" l="1"/>
  <c r="Z8681" i="24"/>
  <c r="G7565" i="24"/>
  <c r="H7565" i="24"/>
  <c r="M7565" i="24" l="1"/>
  <c r="Z8682" i="24"/>
  <c r="Y8682" i="24"/>
  <c r="M7566" i="24"/>
  <c r="G7566" i="24"/>
  <c r="H7566" i="24"/>
  <c r="Z8683" i="24" l="1"/>
  <c r="Y8683" i="24"/>
  <c r="M7567" i="24"/>
  <c r="G7567" i="24"/>
  <c r="H7567" i="24"/>
  <c r="Z8684" i="24" l="1"/>
  <c r="Y8684" i="24"/>
  <c r="H7568" i="24"/>
  <c r="G7568" i="24"/>
  <c r="M7568" i="24"/>
  <c r="Y8685" i="24" l="1"/>
  <c r="Z8685" i="24"/>
  <c r="M7569" i="24"/>
  <c r="H7569" i="24"/>
  <c r="G7569" i="24"/>
  <c r="Y8686" i="24" l="1"/>
  <c r="Z8686" i="24"/>
  <c r="G7570" i="24"/>
  <c r="H7570" i="24"/>
  <c r="M7570" i="24" l="1"/>
  <c r="Z8687" i="24"/>
  <c r="Y8687" i="24"/>
  <c r="M7571" i="24"/>
  <c r="H7571" i="24"/>
  <c r="G7571" i="24"/>
  <c r="Y8688" i="24" l="1"/>
  <c r="Z8688" i="24"/>
  <c r="H7572" i="24"/>
  <c r="G7572" i="24"/>
  <c r="M7572" i="24"/>
  <c r="Y8689" i="24" l="1"/>
  <c r="Z8689" i="24"/>
  <c r="M7573" i="24"/>
  <c r="H7573" i="24"/>
  <c r="G7573" i="24"/>
  <c r="Z8690" i="24" l="1"/>
  <c r="Y8690" i="24"/>
  <c r="G7574" i="24"/>
  <c r="H7574" i="24"/>
  <c r="M7574" i="24" l="1"/>
  <c r="Y8691" i="24"/>
  <c r="Z8691" i="24"/>
  <c r="M7575" i="24"/>
  <c r="H7575" i="24"/>
  <c r="G7575" i="24"/>
  <c r="Z8692" i="24" l="1"/>
  <c r="Y8692" i="24"/>
  <c r="G7576" i="24"/>
  <c r="H7576" i="24"/>
  <c r="M7576" i="24"/>
  <c r="Z8693" i="24" l="1"/>
  <c r="Y8693" i="24"/>
  <c r="M7577" i="24"/>
  <c r="H7577" i="24"/>
  <c r="G7577" i="24"/>
  <c r="Y8694" i="24" l="1"/>
  <c r="Z8694" i="24"/>
  <c r="M7578" i="24"/>
  <c r="G7578" i="24"/>
  <c r="H7578" i="24"/>
  <c r="Y8695" i="24" l="1"/>
  <c r="Z8695" i="24"/>
  <c r="M7579" i="24"/>
  <c r="H7579" i="24"/>
  <c r="G7579" i="24"/>
  <c r="Y8696" i="24" l="1"/>
  <c r="Z8696" i="24"/>
  <c r="G7580" i="24"/>
  <c r="H7580" i="24"/>
  <c r="M7580" i="24"/>
  <c r="Z8697" i="24" l="1"/>
  <c r="Y8697" i="24"/>
  <c r="H7581" i="24"/>
  <c r="G7581" i="24"/>
  <c r="M7581" i="24" l="1"/>
  <c r="Y8698" i="24"/>
  <c r="Z8698" i="24"/>
  <c r="M7582" i="24"/>
  <c r="H7582" i="24"/>
  <c r="G7582" i="24"/>
  <c r="Y8699" i="24" l="1"/>
  <c r="Z8699" i="24"/>
  <c r="G7583" i="24"/>
  <c r="H7583" i="24"/>
  <c r="M7583" i="24" l="1"/>
  <c r="Y8700" i="24"/>
  <c r="Z8700" i="24"/>
  <c r="G7584" i="24"/>
  <c r="M7584" i="24"/>
  <c r="H7584" i="24"/>
  <c r="Y8701" i="24" l="1"/>
  <c r="Z8701" i="24"/>
  <c r="H7585" i="24"/>
  <c r="G7585" i="24"/>
  <c r="M7585" i="24" l="1"/>
  <c r="Y8702" i="24"/>
  <c r="Z8702" i="24"/>
  <c r="M7586" i="24"/>
  <c r="G7586" i="24"/>
  <c r="H7586" i="24"/>
  <c r="Z8703" i="24" l="1"/>
  <c r="Y8703" i="24"/>
  <c r="H7587" i="24"/>
  <c r="G7587" i="24"/>
  <c r="M7587" i="24" l="1"/>
  <c r="Y8704" i="24"/>
  <c r="Z8704" i="24"/>
  <c r="M7588" i="24"/>
  <c r="G7588" i="24"/>
  <c r="H7588" i="24"/>
  <c r="Y8705" i="24" l="1"/>
  <c r="Z8705" i="24"/>
  <c r="M7589" i="24"/>
  <c r="H7589" i="24"/>
  <c r="G7589" i="24"/>
  <c r="Y8706" i="24" l="1"/>
  <c r="Z8706" i="24"/>
  <c r="H7590" i="24"/>
  <c r="G7590" i="24"/>
  <c r="M7590" i="24" l="1"/>
  <c r="Z8707" i="24"/>
  <c r="Y8707" i="24"/>
  <c r="H7591" i="24"/>
  <c r="G7591" i="24"/>
  <c r="Y8708" i="24" l="1"/>
  <c r="Z8708" i="24"/>
  <c r="M7591" i="24"/>
  <c r="G7592" i="24"/>
  <c r="H7592" i="24"/>
  <c r="M7592" i="24"/>
  <c r="Z8709" i="24" l="1"/>
  <c r="Y8709" i="24"/>
  <c r="M7593" i="24"/>
  <c r="H7593" i="24"/>
  <c r="G7593" i="24"/>
  <c r="Z8710" i="24" l="1"/>
  <c r="Y8710" i="24"/>
  <c r="H7594" i="24"/>
  <c r="G7594" i="24"/>
  <c r="M7594" i="24" l="1"/>
  <c r="Z8711" i="24"/>
  <c r="Y8711" i="24"/>
  <c r="M7595" i="24"/>
  <c r="H7595" i="24"/>
  <c r="G7595" i="24"/>
  <c r="Y8712" i="24" l="1"/>
  <c r="Z8712" i="24"/>
  <c r="M7596" i="24"/>
  <c r="G7596" i="24"/>
  <c r="H7596" i="24"/>
  <c r="Y8713" i="24" l="1"/>
  <c r="Z8713" i="24"/>
  <c r="M7597" i="24"/>
  <c r="H7597" i="24"/>
  <c r="G7597" i="24"/>
  <c r="Y8714" i="24" l="1"/>
  <c r="Z8714" i="24"/>
  <c r="M7598" i="24"/>
  <c r="H7598" i="24"/>
  <c r="G7598" i="24"/>
  <c r="Y8715" i="24" l="1"/>
  <c r="Z8715" i="24"/>
  <c r="H7599" i="24"/>
  <c r="G7599" i="24"/>
  <c r="M7599" i="24" l="1"/>
  <c r="Y8716" i="24"/>
  <c r="Z8716" i="24"/>
  <c r="M7600" i="24"/>
  <c r="H7600" i="24"/>
  <c r="G7600" i="24"/>
  <c r="Y8717" i="24" l="1"/>
  <c r="Z8717" i="24"/>
  <c r="M7601" i="24"/>
  <c r="H7601" i="24"/>
  <c r="G7601" i="24"/>
  <c r="Z8718" i="24" l="1"/>
  <c r="Y8718" i="24"/>
  <c r="M7602" i="24"/>
  <c r="G7602" i="24"/>
  <c r="H7602" i="24"/>
  <c r="Z8719" i="24" l="1"/>
  <c r="Y8719" i="24"/>
  <c r="G7603" i="24"/>
  <c r="H7603" i="24"/>
  <c r="M7603" i="24" l="1"/>
  <c r="Z8720" i="24"/>
  <c r="Y8720" i="24"/>
  <c r="M7604" i="24"/>
  <c r="H7604" i="24"/>
  <c r="G7604" i="24"/>
  <c r="Z8721" i="24" l="1"/>
  <c r="Y8721" i="24"/>
  <c r="H7605" i="24"/>
  <c r="G7605" i="24"/>
  <c r="M7605" i="24" l="1"/>
  <c r="Z8722" i="24"/>
  <c r="Y8722" i="24"/>
  <c r="M7606" i="24"/>
  <c r="G7606" i="24"/>
  <c r="H7606" i="24"/>
  <c r="Y8723" i="24" l="1"/>
  <c r="Z8723" i="24"/>
  <c r="M7607" i="24"/>
  <c r="G7607" i="24"/>
  <c r="H7607" i="24"/>
  <c r="Z8724" i="24" l="1"/>
  <c r="Y8724" i="24"/>
  <c r="M7608" i="24"/>
  <c r="G7608" i="24"/>
  <c r="H7608" i="24"/>
  <c r="Y8725" i="24" l="1"/>
  <c r="Z8725" i="24"/>
  <c r="M7609" i="24"/>
  <c r="G7609" i="24"/>
  <c r="H7609" i="24"/>
  <c r="Z8726" i="24" l="1"/>
  <c r="Y8726" i="24"/>
  <c r="H7610" i="24"/>
  <c r="G7610" i="24"/>
  <c r="M7610" i="24" l="1"/>
  <c r="Z8727" i="24"/>
  <c r="Y8727" i="24"/>
  <c r="M7611" i="24"/>
  <c r="G7611" i="24"/>
  <c r="H7611" i="24"/>
  <c r="Y8728" i="24" l="1"/>
  <c r="Z8728" i="24"/>
  <c r="G7612" i="24"/>
  <c r="H7612" i="24"/>
  <c r="M7612" i="24"/>
  <c r="Y8729" i="24" l="1"/>
  <c r="Z8729" i="24"/>
  <c r="M7613" i="24"/>
  <c r="G7613" i="24"/>
  <c r="H7613" i="24"/>
  <c r="Y8730" i="24" l="1"/>
  <c r="Z8730" i="24"/>
  <c r="M7614" i="24"/>
  <c r="G7614" i="24"/>
  <c r="H7614" i="24"/>
  <c r="Y8731" i="24" l="1"/>
  <c r="Z8731" i="24"/>
  <c r="M7615" i="24"/>
  <c r="G7615" i="24"/>
  <c r="H7615" i="24"/>
  <c r="Y8732" i="24" l="1"/>
  <c r="Z8732" i="24"/>
  <c r="H7616" i="24"/>
  <c r="G7616" i="24"/>
  <c r="M7616" i="24"/>
  <c r="Y8733" i="24" l="1"/>
  <c r="Z8733" i="24"/>
  <c r="H7617" i="24"/>
  <c r="G7617" i="24"/>
  <c r="M7617" i="24" l="1"/>
  <c r="Z8734" i="24"/>
  <c r="Y8734" i="24"/>
  <c r="M7618" i="24"/>
  <c r="G7618" i="24"/>
  <c r="H7618" i="24"/>
  <c r="Y8735" i="24" l="1"/>
  <c r="Z8735" i="24"/>
  <c r="H7619" i="24"/>
  <c r="G7619" i="24"/>
  <c r="M7619" i="24" l="1"/>
  <c r="Z8736" i="24"/>
  <c r="Y8736" i="24"/>
  <c r="H7620" i="24"/>
  <c r="G7620" i="24"/>
  <c r="M7620" i="24"/>
  <c r="Z8737" i="24" l="1"/>
  <c r="Y8737" i="24"/>
  <c r="M7621" i="24"/>
  <c r="H7621" i="24"/>
  <c r="G7621" i="24"/>
  <c r="Y8738" i="24" l="1"/>
  <c r="Z8738" i="24"/>
  <c r="M7622" i="24"/>
  <c r="G7622" i="24"/>
  <c r="H7622" i="24"/>
  <c r="Z8739" i="24" l="1"/>
  <c r="Y8739" i="24"/>
  <c r="M7623" i="24"/>
  <c r="H7623" i="24"/>
  <c r="G7623" i="24"/>
  <c r="Y8740" i="24" l="1"/>
  <c r="Z8740" i="24"/>
  <c r="G7624" i="24"/>
  <c r="M7624" i="24"/>
  <c r="H7624" i="24"/>
  <c r="Y8741" i="24" l="1"/>
  <c r="Z8741" i="24"/>
  <c r="M7625" i="24"/>
  <c r="H7625" i="24"/>
  <c r="G7625" i="24"/>
  <c r="Z8742" i="24" l="1"/>
  <c r="Y8742" i="24"/>
  <c r="M7626" i="24"/>
  <c r="G7626" i="24"/>
  <c r="H7626" i="24"/>
  <c r="Y8743" i="24" l="1"/>
  <c r="Z8743" i="24"/>
  <c r="M7627" i="24"/>
  <c r="G7627" i="24"/>
  <c r="H7627" i="24"/>
  <c r="Z8744" i="24" l="1"/>
  <c r="Y8744" i="24"/>
  <c r="H7628" i="24"/>
  <c r="G7628" i="24"/>
  <c r="Z8745" i="24" l="1"/>
  <c r="Y8745" i="24"/>
  <c r="M7628" i="24"/>
  <c r="M7629" i="24"/>
  <c r="H7629" i="24"/>
  <c r="G7629" i="24"/>
  <c r="Y8746" i="24" l="1"/>
  <c r="Z8746" i="24"/>
  <c r="G7630" i="24"/>
  <c r="H7630" i="24"/>
  <c r="M7630" i="24" l="1"/>
  <c r="Z8747" i="24"/>
  <c r="Y8747" i="24"/>
  <c r="M7631" i="24"/>
  <c r="H7631" i="24"/>
  <c r="G7631" i="24"/>
  <c r="Z8748" i="24" l="1"/>
  <c r="Y8748" i="24"/>
  <c r="H7632" i="24"/>
  <c r="M7632" i="24"/>
  <c r="G7632" i="24"/>
  <c r="Y8749" i="24" l="1"/>
  <c r="Z8749" i="24"/>
  <c r="H7633" i="24"/>
  <c r="G7633" i="24"/>
  <c r="M7633" i="24" l="1"/>
  <c r="Y8750" i="24"/>
  <c r="Z8750" i="24"/>
  <c r="M7634" i="24"/>
  <c r="G7634" i="24"/>
  <c r="H7634" i="24"/>
  <c r="Y8751" i="24" l="1"/>
  <c r="Z8751" i="24"/>
  <c r="H7635" i="24"/>
  <c r="G7635" i="24"/>
  <c r="M7635" i="24" l="1"/>
  <c r="Z8752" i="24"/>
  <c r="Y8752" i="24"/>
  <c r="G7636" i="24"/>
  <c r="H7636" i="24"/>
  <c r="M7636" i="24"/>
  <c r="Y8753" i="24" l="1"/>
  <c r="Z8753" i="24"/>
  <c r="H7637" i="24"/>
  <c r="G7637" i="24"/>
  <c r="M7637" i="24" l="1"/>
  <c r="Y8754" i="24"/>
  <c r="Z8754" i="24"/>
  <c r="G7638" i="24"/>
  <c r="H7638" i="24"/>
  <c r="M7638" i="24" l="1"/>
  <c r="Y8755" i="24"/>
  <c r="Z8755" i="24"/>
  <c r="H7639" i="24"/>
  <c r="G7639" i="24"/>
  <c r="M7639" i="24" l="1"/>
  <c r="Y8756" i="24"/>
  <c r="Z8756" i="24"/>
  <c r="G7640" i="24"/>
  <c r="H7640" i="24"/>
  <c r="M7640" i="24" l="1"/>
  <c r="Y8757" i="24"/>
  <c r="Z8757" i="24"/>
  <c r="M7641" i="24"/>
  <c r="G7641" i="24"/>
  <c r="H7641" i="24"/>
  <c r="Y8758" i="24" l="1"/>
  <c r="Z8758" i="24"/>
  <c r="G7642" i="24"/>
  <c r="H7642" i="24"/>
  <c r="M7642" i="24" l="1"/>
  <c r="Y8759" i="24"/>
  <c r="Z8759" i="24"/>
  <c r="M7643" i="24"/>
  <c r="H7643" i="24"/>
  <c r="G7643" i="24"/>
  <c r="Z8760" i="24" l="1"/>
  <c r="Y8760" i="24"/>
  <c r="G7644" i="24"/>
  <c r="H7644" i="24"/>
  <c r="M7644" i="24"/>
  <c r="Y8761" i="24" l="1"/>
  <c r="Z8761" i="24"/>
  <c r="M7645" i="24"/>
  <c r="H7645" i="24"/>
  <c r="G7645" i="24"/>
  <c r="Z8762" i="24" l="1"/>
  <c r="Y8762" i="24"/>
  <c r="M7646" i="24"/>
  <c r="H7646" i="24"/>
  <c r="G7646" i="24"/>
  <c r="Z8763" i="24" l="1"/>
  <c r="Y8763" i="24"/>
  <c r="M7647" i="24"/>
  <c r="H7647" i="24"/>
  <c r="G7647" i="24"/>
  <c r="Z8764" i="24" l="1"/>
  <c r="Y8764" i="24"/>
  <c r="G7648" i="24"/>
  <c r="H7648" i="24"/>
  <c r="Y8765" i="24" l="1"/>
  <c r="Z8765" i="24"/>
  <c r="M7648" i="24"/>
  <c r="M7649" i="24"/>
  <c r="H7649" i="24"/>
  <c r="G7649" i="24"/>
  <c r="Y8766" i="24" l="1"/>
  <c r="Z8766" i="24"/>
  <c r="M7650" i="24"/>
  <c r="G7650" i="24"/>
  <c r="H7650" i="24"/>
  <c r="Y8767" i="24" l="1"/>
  <c r="Z8767" i="24"/>
  <c r="M7651" i="24"/>
  <c r="H7651" i="24"/>
  <c r="G7651" i="24"/>
  <c r="Z8768" i="24" l="1"/>
  <c r="Y8768" i="24"/>
  <c r="G7652" i="24"/>
  <c r="H7652" i="24"/>
  <c r="M7652" i="24"/>
  <c r="Z8769" i="24" l="1"/>
  <c r="Y8769" i="24"/>
  <c r="M7653" i="24"/>
  <c r="H7653" i="24"/>
  <c r="G7653" i="24"/>
  <c r="Y8770" i="24" l="1"/>
  <c r="Z8770" i="24"/>
  <c r="H7654" i="24"/>
  <c r="G7654" i="24"/>
  <c r="M7654" i="24" l="1"/>
  <c r="Z8771" i="24"/>
  <c r="Y8771" i="24"/>
  <c r="M7655" i="24"/>
  <c r="H7655" i="24"/>
  <c r="G7655" i="24"/>
  <c r="Y8772" i="24" l="1"/>
  <c r="Z8772" i="24"/>
  <c r="G7656" i="24"/>
  <c r="H7656" i="24"/>
  <c r="M7656" i="24"/>
  <c r="Z8773" i="24" l="1"/>
  <c r="Y8773" i="24"/>
  <c r="G7657" i="24"/>
  <c r="H7657" i="24"/>
  <c r="M7657" i="24" l="1"/>
  <c r="Z8774" i="24"/>
  <c r="Y8774" i="24"/>
  <c r="M7658" i="24"/>
  <c r="G7658" i="24"/>
  <c r="H7658" i="24"/>
  <c r="Z8775" i="24" l="1"/>
  <c r="Y8775" i="24"/>
  <c r="H7659" i="24"/>
  <c r="G7659" i="24"/>
  <c r="Y8776" i="24" l="1"/>
  <c r="Z8776" i="24"/>
  <c r="M7659" i="24"/>
  <c r="H7660" i="24"/>
  <c r="G7660" i="24"/>
  <c r="M7660" i="24"/>
  <c r="Z8777" i="24" l="1"/>
  <c r="Y8777" i="24"/>
  <c r="M7661" i="24"/>
  <c r="G7661" i="24"/>
  <c r="H7661" i="24"/>
  <c r="Y8778" i="24" l="1"/>
  <c r="Z8778" i="24"/>
  <c r="M7662" i="24"/>
  <c r="G7662" i="24"/>
  <c r="H7662" i="24"/>
  <c r="Z8779" i="24" l="1"/>
  <c r="Y8779" i="24"/>
  <c r="H7663" i="24"/>
  <c r="G7663" i="24"/>
  <c r="M7663" i="24" l="1"/>
  <c r="Y8780" i="24"/>
  <c r="Z8780" i="24"/>
  <c r="G7664" i="24"/>
  <c r="H7664" i="24"/>
  <c r="Y8781" i="24" l="1"/>
  <c r="Z8781" i="24"/>
  <c r="M7664" i="24"/>
  <c r="M7665" i="24"/>
  <c r="H7665" i="24"/>
  <c r="G7665" i="24"/>
  <c r="Y8782" i="24" l="1"/>
  <c r="Z8782" i="24"/>
  <c r="G7666" i="24"/>
  <c r="H7666" i="24"/>
  <c r="M7666" i="24" l="1"/>
  <c r="Z8783" i="24"/>
  <c r="Y8783" i="24"/>
  <c r="M7667" i="24"/>
  <c r="H7667" i="24"/>
  <c r="G7667" i="24"/>
  <c r="Z8784" i="24" l="1"/>
  <c r="Y8784" i="24"/>
  <c r="G7668" i="24"/>
  <c r="H7668" i="24"/>
  <c r="Y8785" i="24" l="1"/>
  <c r="Z8785" i="24"/>
  <c r="M7668" i="24"/>
  <c r="M7669" i="24"/>
  <c r="G7669" i="24"/>
  <c r="H7669" i="24"/>
  <c r="Y8786" i="24" l="1"/>
  <c r="Z8786" i="24"/>
  <c r="G7670" i="24"/>
  <c r="H7670" i="24"/>
  <c r="M7670" i="24" l="1"/>
  <c r="Z8787" i="24"/>
  <c r="Y8787" i="24"/>
  <c r="G7671" i="24"/>
  <c r="H7671" i="24"/>
  <c r="Z8788" i="24" l="1"/>
  <c r="Y8788" i="24"/>
  <c r="M7671" i="24"/>
  <c r="G7672" i="24"/>
  <c r="H7672" i="24"/>
  <c r="M7672" i="24"/>
  <c r="Y8789" i="24" l="1"/>
  <c r="Z8789" i="24"/>
  <c r="G7673" i="24"/>
  <c r="H7673" i="24"/>
  <c r="M7673" i="24" l="1"/>
  <c r="Y8790" i="24"/>
  <c r="Z8790" i="24"/>
  <c r="M7674" i="24"/>
  <c r="G7674" i="24"/>
  <c r="H7674" i="24"/>
  <c r="Y8791" i="24" l="1"/>
  <c r="Z8791" i="24"/>
  <c r="M7675" i="24"/>
  <c r="H7675" i="24"/>
  <c r="G7675" i="24"/>
  <c r="Y8792" i="24" l="1"/>
  <c r="Z8792" i="24"/>
  <c r="H7676" i="24"/>
  <c r="G7676" i="24"/>
  <c r="M7676" i="24" l="1"/>
  <c r="Y8793" i="24"/>
  <c r="Z8793" i="24"/>
  <c r="M7677" i="24"/>
  <c r="H7677" i="24"/>
  <c r="G7677" i="24"/>
  <c r="Y8794" i="24" l="1"/>
  <c r="Z8794" i="24"/>
  <c r="G7678" i="24"/>
  <c r="H7678" i="24"/>
  <c r="M7678" i="24" l="1"/>
  <c r="Y8795" i="24"/>
  <c r="Z8795" i="24"/>
  <c r="M7679" i="24"/>
  <c r="G7679" i="24"/>
  <c r="H7679" i="24"/>
  <c r="Y8796" i="24" l="1"/>
  <c r="Z8796" i="24"/>
  <c r="G7680" i="24"/>
  <c r="H7680" i="24"/>
  <c r="Z8797" i="24" l="1"/>
  <c r="Y8797" i="24"/>
  <c r="M7680" i="24"/>
  <c r="M7681" i="24"/>
  <c r="G7681" i="24"/>
  <c r="H7681" i="24"/>
  <c r="Z8798" i="24" l="1"/>
  <c r="Y8798" i="24"/>
  <c r="M7682" i="24"/>
  <c r="G7682" i="24"/>
  <c r="H7682" i="24"/>
  <c r="Y8799" i="24" l="1"/>
  <c r="Z8799" i="24"/>
  <c r="M7683" i="24"/>
  <c r="G7683" i="24"/>
  <c r="H7683" i="24"/>
  <c r="Z8800" i="24" l="1"/>
  <c r="Y8800" i="24"/>
  <c r="M7684" i="24"/>
  <c r="H7684" i="24"/>
  <c r="G7684" i="24"/>
  <c r="Y8801" i="24" l="1"/>
  <c r="Z8801" i="24"/>
  <c r="H7685" i="24"/>
  <c r="G7685" i="24"/>
  <c r="M7685" i="24" l="1"/>
  <c r="Y8802" i="24"/>
  <c r="Z8802" i="24"/>
  <c r="H7686" i="24"/>
  <c r="G7686" i="24"/>
  <c r="M7686" i="24" l="1"/>
  <c r="Y8803" i="24"/>
  <c r="Z8803" i="24"/>
  <c r="M7687" i="24"/>
  <c r="H7687" i="24"/>
  <c r="G7687" i="24"/>
  <c r="Z8804" i="24" l="1"/>
  <c r="Y8804" i="24"/>
  <c r="H7688" i="24"/>
  <c r="G7688" i="24"/>
  <c r="M7688" i="24"/>
  <c r="Y8805" i="24" l="1"/>
  <c r="Z8805" i="24"/>
  <c r="M7689" i="24"/>
  <c r="H7689" i="24"/>
  <c r="G7689" i="24"/>
  <c r="Z8806" i="24" l="1"/>
  <c r="Y8806" i="24"/>
  <c r="M7690" i="24"/>
  <c r="G7690" i="24"/>
  <c r="H7690" i="24"/>
  <c r="Y8807" i="24" l="1"/>
  <c r="Z8807" i="24"/>
  <c r="M7691" i="24"/>
  <c r="H7691" i="24"/>
  <c r="G7691" i="24"/>
  <c r="Y8808" i="24" l="1"/>
  <c r="Z8808" i="24"/>
  <c r="G7692" i="24"/>
  <c r="M7692" i="24"/>
  <c r="H7692" i="24"/>
  <c r="Z8809" i="24" l="1"/>
  <c r="Y8809" i="24"/>
  <c r="H7693" i="24"/>
  <c r="G7693" i="24"/>
  <c r="M7693" i="24" l="1"/>
  <c r="Z8810" i="24"/>
  <c r="Y8810" i="24"/>
  <c r="M7694" i="24"/>
  <c r="H7694" i="24"/>
  <c r="G7694" i="24"/>
  <c r="Y8811" i="24" l="1"/>
  <c r="Z8811" i="24"/>
  <c r="M7695" i="24"/>
  <c r="G7695" i="24"/>
  <c r="H7695" i="24"/>
  <c r="Y8812" i="24" l="1"/>
  <c r="Z8812" i="24"/>
  <c r="G7696" i="24"/>
  <c r="H7696" i="24"/>
  <c r="M7696" i="24"/>
  <c r="Y8813" i="24" l="1"/>
  <c r="Z8813" i="24"/>
  <c r="H7697" i="24"/>
  <c r="G7697" i="24"/>
  <c r="M7697" i="24" l="1"/>
  <c r="Y8814" i="24"/>
  <c r="Z8814" i="24"/>
  <c r="M7698" i="24"/>
  <c r="H7698" i="24"/>
  <c r="G7698" i="24"/>
  <c r="Z8815" i="24" l="1"/>
  <c r="Y8815" i="24"/>
  <c r="M7699" i="24"/>
  <c r="G7699" i="24"/>
  <c r="H7699" i="24"/>
  <c r="Z8816" i="24" l="1"/>
  <c r="Y8816" i="24"/>
  <c r="M7700" i="24"/>
  <c r="G7700" i="24"/>
  <c r="H7700" i="24"/>
  <c r="Z8817" i="24" l="1"/>
  <c r="Y8817" i="24"/>
  <c r="M7701" i="24"/>
  <c r="G7701" i="24"/>
  <c r="H7701" i="24"/>
  <c r="Y8818" i="24" l="1"/>
  <c r="Z8818" i="24"/>
  <c r="H7702" i="24"/>
  <c r="G7702" i="24"/>
  <c r="M7702" i="24" l="1"/>
  <c r="Z8819" i="24"/>
  <c r="Y8819" i="24"/>
  <c r="M7703" i="24"/>
  <c r="H7703" i="24"/>
  <c r="G7703" i="24"/>
  <c r="Y8820" i="24" l="1"/>
  <c r="Z8820" i="24"/>
  <c r="G7704" i="24"/>
  <c r="H7704" i="24"/>
  <c r="M7704" i="24"/>
  <c r="Z8821" i="24" l="1"/>
  <c r="Y8821" i="24"/>
  <c r="H7705" i="24"/>
  <c r="G7705" i="24"/>
  <c r="M7705" i="24" l="1"/>
  <c r="Z8822" i="24"/>
  <c r="Y8822" i="24"/>
  <c r="M7706" i="24"/>
  <c r="G7706" i="24"/>
  <c r="H7706" i="24"/>
  <c r="Y8823" i="24" l="1"/>
  <c r="Z8823" i="24"/>
  <c r="M7707" i="24"/>
  <c r="H7707" i="24"/>
  <c r="G7707" i="24"/>
  <c r="Y8824" i="24" l="1"/>
  <c r="Z8824" i="24"/>
  <c r="G7708" i="24"/>
  <c r="H7708" i="24"/>
  <c r="M7708" i="24" l="1"/>
  <c r="Y8825" i="24"/>
  <c r="Z8825" i="24"/>
  <c r="M7709" i="24"/>
  <c r="H7709" i="24"/>
  <c r="G7709" i="24"/>
  <c r="Z8826" i="24" l="1"/>
  <c r="Y8826" i="24"/>
  <c r="M7710" i="24"/>
  <c r="G7710" i="24"/>
  <c r="H7710" i="24"/>
  <c r="Z8827" i="24" l="1"/>
  <c r="Y8827" i="24"/>
  <c r="G7711" i="24"/>
  <c r="H7711" i="24"/>
  <c r="M7711" i="24" l="1"/>
  <c r="Y8828" i="24"/>
  <c r="Z8828" i="24"/>
  <c r="G7712" i="24"/>
  <c r="H7712" i="24"/>
  <c r="M7712" i="24"/>
  <c r="Y8829" i="24" l="1"/>
  <c r="Z8829" i="24"/>
  <c r="M7713" i="24"/>
  <c r="G7713" i="24"/>
  <c r="H7713" i="24"/>
  <c r="Y8830" i="24" l="1"/>
  <c r="Z8830" i="24"/>
  <c r="M7714" i="24"/>
  <c r="G7714" i="24"/>
  <c r="H7714" i="24"/>
  <c r="Z8831" i="24" l="1"/>
  <c r="Y8831" i="24"/>
  <c r="M7715" i="24"/>
  <c r="G7715" i="24"/>
  <c r="H7715" i="24"/>
  <c r="Y8832" i="24" l="1"/>
  <c r="Z8832" i="24"/>
  <c r="G7716" i="24"/>
  <c r="H7716" i="24"/>
  <c r="Y8833" i="24" l="1"/>
  <c r="Z8833" i="24"/>
  <c r="M7716" i="24"/>
  <c r="M7717" i="24"/>
  <c r="G7717" i="24"/>
  <c r="H7717" i="24"/>
  <c r="Y8834" i="24" l="1"/>
  <c r="Z8834" i="24"/>
  <c r="G7718" i="24"/>
  <c r="H7718" i="24"/>
  <c r="M7718" i="24" l="1"/>
  <c r="Z8835" i="24"/>
  <c r="Y8835" i="24"/>
  <c r="M7719" i="24"/>
  <c r="H7719" i="24"/>
  <c r="G7719" i="24"/>
  <c r="Y8836" i="24" l="1"/>
  <c r="Z8836" i="24"/>
  <c r="H7720" i="24"/>
  <c r="M7720" i="24"/>
  <c r="G7720" i="24"/>
  <c r="Y8837" i="24" l="1"/>
  <c r="Z8837" i="24"/>
  <c r="M7721" i="24"/>
  <c r="H7721" i="24"/>
  <c r="G7721" i="24"/>
  <c r="Y8838" i="24" l="1"/>
  <c r="Z8838" i="24"/>
  <c r="H7722" i="24"/>
  <c r="G7722" i="24"/>
  <c r="M7722" i="24" l="1"/>
  <c r="Z8839" i="24"/>
  <c r="Y8839" i="24"/>
  <c r="M7723" i="24"/>
  <c r="H7723" i="24"/>
  <c r="G7723" i="24"/>
  <c r="Z8840" i="24" l="1"/>
  <c r="Y8840" i="24"/>
  <c r="G7724" i="24"/>
  <c r="H7724" i="24"/>
  <c r="M7724" i="24"/>
  <c r="Y8841" i="24" l="1"/>
  <c r="Z8841" i="24"/>
  <c r="M7725" i="24"/>
  <c r="H7725" i="24"/>
  <c r="G7725" i="24"/>
  <c r="Y8842" i="24" l="1"/>
  <c r="Z8842" i="24"/>
  <c r="H7726" i="24"/>
  <c r="G7726" i="24"/>
  <c r="M7726" i="24" l="1"/>
  <c r="Y8843" i="24"/>
  <c r="Z8843" i="24"/>
  <c r="M7727" i="24"/>
  <c r="H7727" i="24"/>
  <c r="G7727" i="24"/>
  <c r="Z8844" i="24" l="1"/>
  <c r="Y8844" i="24"/>
  <c r="G7728" i="24"/>
  <c r="H7728" i="24"/>
  <c r="M7728" i="24"/>
  <c r="Z8845" i="24" l="1"/>
  <c r="Y8845" i="24"/>
  <c r="G7729" i="24"/>
  <c r="H7729" i="24"/>
  <c r="M7729" i="24" l="1"/>
  <c r="Y8846" i="24"/>
  <c r="Z8846" i="24"/>
  <c r="M7730" i="24"/>
  <c r="G7730" i="24"/>
  <c r="H7730" i="24"/>
  <c r="Z8847" i="24" l="1"/>
  <c r="Y8847" i="24"/>
  <c r="H7731" i="24"/>
  <c r="G7731" i="24"/>
  <c r="M7731" i="24" l="1"/>
  <c r="Y8848" i="24"/>
  <c r="Z8848" i="24"/>
  <c r="H7732" i="24"/>
  <c r="G7732" i="24"/>
  <c r="M7732" i="24"/>
  <c r="Y8849" i="24" l="1"/>
  <c r="Z8849" i="24"/>
  <c r="M7733" i="24"/>
  <c r="G7733" i="24"/>
  <c r="H7733" i="24"/>
  <c r="Y8850" i="24" l="1"/>
  <c r="Z8850" i="24"/>
  <c r="M7734" i="24"/>
  <c r="G7734" i="24"/>
  <c r="H7734" i="24"/>
  <c r="Z8851" i="24" l="1"/>
  <c r="Y8851" i="24"/>
  <c r="M7735" i="24"/>
  <c r="H7735" i="24"/>
  <c r="G7735" i="24"/>
  <c r="Z8852" i="24" l="1"/>
  <c r="Y8852" i="24"/>
  <c r="G7736" i="24"/>
  <c r="H7736" i="24"/>
  <c r="M7736" i="24"/>
  <c r="Y8853" i="24" l="1"/>
  <c r="Z8853" i="24"/>
  <c r="G7737" i="24"/>
  <c r="H7737" i="24"/>
  <c r="M7737" i="24" l="1"/>
  <c r="Y8854" i="24"/>
  <c r="Z8854" i="24"/>
  <c r="M7738" i="24"/>
  <c r="G7738" i="24"/>
  <c r="H7738" i="24"/>
  <c r="Y8855" i="24" l="1"/>
  <c r="Z8855" i="24"/>
  <c r="H7739" i="24"/>
  <c r="G7739" i="24"/>
  <c r="M7739" i="24" l="1"/>
  <c r="Z8856" i="24"/>
  <c r="Y8856" i="24"/>
  <c r="G7740" i="24"/>
  <c r="H7740" i="24"/>
  <c r="M7740" i="24"/>
  <c r="Y8857" i="24" l="1"/>
  <c r="Z8857" i="24"/>
  <c r="M7741" i="24"/>
  <c r="H7741" i="24"/>
  <c r="G7741" i="24"/>
  <c r="Y8858" i="24" l="1"/>
  <c r="Z8858" i="24"/>
  <c r="M7742" i="24"/>
  <c r="H7742" i="24"/>
  <c r="G7742" i="24"/>
  <c r="Y8859" i="24" l="1"/>
  <c r="Z8859" i="24"/>
  <c r="H7743" i="24"/>
  <c r="G7743" i="24"/>
  <c r="M7743" i="24" l="1"/>
  <c r="Y8860" i="24"/>
  <c r="Z8860" i="24"/>
  <c r="G7744" i="24"/>
  <c r="H7744" i="24"/>
  <c r="M7744" i="24"/>
  <c r="Y8861" i="24" l="1"/>
  <c r="Z8861" i="24"/>
  <c r="M7745" i="24"/>
  <c r="H7745" i="24"/>
  <c r="G7745" i="24"/>
  <c r="Z8862" i="24" l="1"/>
  <c r="Y8862" i="24"/>
  <c r="G7746" i="24"/>
  <c r="H7746" i="24"/>
  <c r="M7746" i="24" l="1"/>
  <c r="Z8863" i="24"/>
  <c r="Y8863" i="24"/>
  <c r="H7747" i="24"/>
  <c r="G7747" i="24"/>
  <c r="M7747" i="24" l="1"/>
  <c r="Z8864" i="24"/>
  <c r="Y8864" i="24"/>
  <c r="G7748" i="24"/>
  <c r="H7748" i="24"/>
  <c r="M7748" i="24"/>
  <c r="Z8865" i="24" l="1"/>
  <c r="Y8865" i="24"/>
  <c r="M7749" i="24"/>
  <c r="H7749" i="24"/>
  <c r="G7749" i="24"/>
  <c r="Y8866" i="24" l="1"/>
  <c r="Z8866" i="24"/>
  <c r="M7750" i="24"/>
  <c r="G7750" i="24"/>
  <c r="H7750" i="24"/>
  <c r="Z8867" i="24" l="1"/>
  <c r="Y8867" i="24"/>
  <c r="M7751" i="24"/>
  <c r="H7751" i="24"/>
  <c r="G7751" i="24"/>
  <c r="Y8868" i="24" l="1"/>
  <c r="Z8868" i="24"/>
  <c r="H7752" i="24"/>
  <c r="G7752" i="24"/>
  <c r="M7752" i="24" l="1"/>
  <c r="Z8869" i="24"/>
  <c r="Y8869" i="24"/>
  <c r="M7753" i="24"/>
  <c r="G7753" i="24"/>
  <c r="H7753" i="24"/>
  <c r="Y8870" i="24" l="1"/>
  <c r="Z8870" i="24"/>
  <c r="M7754" i="24"/>
  <c r="G7754" i="24"/>
  <c r="H7754" i="24"/>
  <c r="Z8871" i="24" l="1"/>
  <c r="Y8871" i="24"/>
  <c r="M7755" i="24"/>
  <c r="H7755" i="24"/>
  <c r="G7755" i="24"/>
  <c r="Y8872" i="24" l="1"/>
  <c r="Z8872" i="24"/>
  <c r="G7756" i="24"/>
  <c r="H7756" i="24"/>
  <c r="M7756" i="24"/>
  <c r="Y8873" i="24" l="1"/>
  <c r="Z8873" i="24"/>
  <c r="M7757" i="24"/>
  <c r="H7757" i="24"/>
  <c r="G7757" i="24"/>
  <c r="Z8874" i="24" l="1"/>
  <c r="Y8874" i="24"/>
  <c r="M7758" i="24"/>
  <c r="G7758" i="24"/>
  <c r="H7758" i="24"/>
  <c r="Z8875" i="24" l="1"/>
  <c r="Y8875" i="24"/>
  <c r="M7759" i="24"/>
  <c r="H7759" i="24"/>
  <c r="G7759" i="24"/>
  <c r="Y8876" i="24" l="1"/>
  <c r="Z8876" i="24"/>
  <c r="G7760" i="24"/>
  <c r="H7760" i="24"/>
  <c r="M7760" i="24"/>
  <c r="Y8877" i="24" l="1"/>
  <c r="Z8877" i="24"/>
  <c r="M7761" i="24"/>
  <c r="G7761" i="24"/>
  <c r="H7761" i="24"/>
  <c r="Y8878" i="24" l="1"/>
  <c r="Z8878" i="24"/>
  <c r="M7762" i="24"/>
  <c r="G7762" i="24"/>
  <c r="H7762" i="24"/>
  <c r="Z8879" i="24" l="1"/>
  <c r="Y8879" i="24"/>
  <c r="H7763" i="24"/>
  <c r="G7763" i="24"/>
  <c r="M7763" i="24" l="1"/>
  <c r="Y8880" i="24"/>
  <c r="Z8880" i="24"/>
  <c r="G7764" i="24"/>
  <c r="H7764" i="24"/>
  <c r="Y8881" i="24" l="1"/>
  <c r="Z8881" i="24"/>
  <c r="M7764" i="24"/>
  <c r="M7765" i="24"/>
  <c r="H7765" i="24"/>
  <c r="G7765" i="24"/>
  <c r="Z8882" i="24" l="1"/>
  <c r="Y8882" i="24"/>
  <c r="M7766" i="24"/>
  <c r="H7766" i="24"/>
  <c r="G7766" i="24"/>
  <c r="Z8883" i="24" l="1"/>
  <c r="Y8883" i="24"/>
  <c r="H7767" i="24"/>
  <c r="G7767" i="24"/>
  <c r="M7767" i="24" l="1"/>
  <c r="Y8884" i="24"/>
  <c r="Z8884" i="24"/>
  <c r="G7768" i="24"/>
  <c r="H7768" i="24"/>
  <c r="M7768" i="24"/>
  <c r="Z8885" i="24" l="1"/>
  <c r="Y8885" i="24"/>
  <c r="M7769" i="24"/>
  <c r="H7769" i="24"/>
  <c r="G7769" i="24"/>
  <c r="Y8886" i="24" l="1"/>
  <c r="Z8886" i="24"/>
  <c r="G7770" i="24"/>
  <c r="H7770" i="24"/>
  <c r="M7770" i="24" l="1"/>
  <c r="Z8887" i="24"/>
  <c r="Y8887" i="24"/>
  <c r="M7771" i="24"/>
  <c r="H7771" i="24"/>
  <c r="G7771" i="24"/>
  <c r="Y8888" i="24" l="1"/>
  <c r="Z8888" i="24"/>
  <c r="G7772" i="24"/>
  <c r="H7772" i="24"/>
  <c r="M7772" i="24" l="1"/>
  <c r="Y8889" i="24"/>
  <c r="Z8889" i="24"/>
  <c r="M7773" i="24"/>
  <c r="G7773" i="24"/>
  <c r="H7773" i="24"/>
  <c r="Y8890" i="24" l="1"/>
  <c r="Z8890" i="24"/>
  <c r="M7774" i="24"/>
  <c r="G7774" i="24"/>
  <c r="H7774" i="24"/>
  <c r="Z8891" i="24" l="1"/>
  <c r="Y8891" i="24"/>
  <c r="M7775" i="24"/>
  <c r="H7775" i="24"/>
  <c r="G7775" i="24"/>
  <c r="Y8892" i="24" l="1"/>
  <c r="Z8892" i="24"/>
  <c r="G7776" i="24"/>
  <c r="H7776" i="24"/>
  <c r="M7776" i="24"/>
  <c r="Y8893" i="24" l="1"/>
  <c r="Z8893" i="24"/>
  <c r="M7777" i="24"/>
  <c r="G7777" i="24"/>
  <c r="H7777" i="24"/>
  <c r="Y8894" i="24" l="1"/>
  <c r="Z8894" i="24"/>
  <c r="M7778" i="24"/>
  <c r="G7778" i="24"/>
  <c r="H7778" i="24"/>
  <c r="Z8895" i="24" l="1"/>
  <c r="Y8895" i="24"/>
  <c r="M7779" i="24"/>
  <c r="H7779" i="24"/>
  <c r="G7779" i="24"/>
  <c r="Z8896" i="24" l="1"/>
  <c r="Y8896" i="24"/>
  <c r="G7780" i="24"/>
  <c r="M7780" i="24"/>
  <c r="H7780" i="24"/>
  <c r="Y8897" i="24" l="1"/>
  <c r="Z8897" i="24"/>
  <c r="M7781" i="24"/>
  <c r="G7781" i="24"/>
  <c r="H7781" i="24"/>
  <c r="Z8898" i="24" l="1"/>
  <c r="Y8898" i="24"/>
  <c r="H7782" i="24"/>
  <c r="G7782" i="24"/>
  <c r="M7782" i="24" l="1"/>
  <c r="Z8899" i="24"/>
  <c r="Y8899" i="24"/>
  <c r="M7783" i="24"/>
  <c r="H7783" i="24"/>
  <c r="G7783" i="24"/>
  <c r="Z8900" i="24" l="1"/>
  <c r="Y8900" i="24"/>
  <c r="G7784" i="24"/>
  <c r="H7784" i="24"/>
  <c r="Y8901" i="24" l="1"/>
  <c r="Z8901" i="24"/>
  <c r="M7784" i="24"/>
  <c r="M7785" i="24"/>
  <c r="H7785" i="24"/>
  <c r="G7785" i="24"/>
  <c r="Y8902" i="24" l="1"/>
  <c r="Z8902" i="24"/>
  <c r="M7786" i="24"/>
  <c r="G7786" i="24"/>
  <c r="H7786" i="24"/>
  <c r="Y8903" i="24" l="1"/>
  <c r="Z8903" i="24"/>
  <c r="M7787" i="24"/>
  <c r="H7787" i="24"/>
  <c r="G7787" i="24"/>
  <c r="Y8904" i="24" l="1"/>
  <c r="Z8904" i="24"/>
  <c r="M7788" i="24"/>
  <c r="H7788" i="24"/>
  <c r="G7788" i="24"/>
  <c r="Y8905" i="24" l="1"/>
  <c r="Z8905" i="24"/>
  <c r="H7789" i="24"/>
  <c r="G7789" i="24"/>
  <c r="M7789" i="24" l="1"/>
  <c r="Y8906" i="24"/>
  <c r="Z8906" i="24"/>
  <c r="M7790" i="24"/>
  <c r="G7790" i="24"/>
  <c r="H7790" i="24"/>
  <c r="Z8907" i="24" l="1"/>
  <c r="Y8907" i="24"/>
  <c r="M7791" i="24"/>
  <c r="H7791" i="24"/>
  <c r="G7791" i="24"/>
  <c r="Z8908" i="24" l="1"/>
  <c r="Y8908" i="24"/>
  <c r="H7792" i="24"/>
  <c r="G7792" i="24"/>
  <c r="M7792" i="24"/>
  <c r="Y8909" i="24" l="1"/>
  <c r="Z8909" i="24"/>
  <c r="M7793" i="24"/>
  <c r="H7793" i="24"/>
  <c r="G7793" i="24"/>
  <c r="Z8910" i="24" l="1"/>
  <c r="Y8910" i="24"/>
  <c r="M7794" i="24"/>
  <c r="G7794" i="24"/>
  <c r="H7794" i="24"/>
  <c r="Z8911" i="24" l="1"/>
  <c r="Y8911" i="24"/>
  <c r="M7795" i="24"/>
  <c r="H7795" i="24"/>
  <c r="G7795" i="24"/>
  <c r="Y8912" i="24" l="1"/>
  <c r="Z8912" i="24"/>
  <c r="G7796" i="24"/>
  <c r="H7796" i="24"/>
  <c r="M7796" i="24"/>
  <c r="Y8913" i="24" l="1"/>
  <c r="Z8913" i="24"/>
  <c r="M7797" i="24"/>
  <c r="H7797" i="24"/>
  <c r="G7797" i="24"/>
  <c r="Y8914" i="24" l="1"/>
  <c r="Z8914" i="24"/>
  <c r="M7798" i="24"/>
  <c r="H7798" i="24"/>
  <c r="G7798" i="24"/>
  <c r="Y8915" i="24" l="1"/>
  <c r="Z8915" i="24"/>
  <c r="M7799" i="24"/>
  <c r="G7799" i="24"/>
  <c r="H7799" i="24"/>
  <c r="Z8916" i="24" l="1"/>
  <c r="Y8916" i="24"/>
  <c r="G7800" i="24"/>
  <c r="H7800" i="24"/>
  <c r="M7800" i="24"/>
  <c r="Z8917" i="24" l="1"/>
  <c r="Y8917" i="24"/>
  <c r="H7801" i="24"/>
  <c r="G7801" i="24"/>
  <c r="M7801" i="24" l="1"/>
  <c r="Y8918" i="24"/>
  <c r="Z8918" i="24"/>
  <c r="M7802" i="24"/>
  <c r="G7802" i="24"/>
  <c r="H7802" i="24"/>
  <c r="Z8919" i="24" l="1"/>
  <c r="Y8919" i="24"/>
  <c r="M7803" i="24"/>
  <c r="H7803" i="24"/>
  <c r="G7803" i="24"/>
  <c r="Y8920" i="24" l="1"/>
  <c r="Z8920" i="24"/>
  <c r="G7804" i="24"/>
  <c r="H7804" i="24"/>
  <c r="M7804" i="24" l="1"/>
  <c r="Z8921" i="24"/>
  <c r="Y8921" i="24"/>
  <c r="M7805" i="24"/>
  <c r="H7805" i="24"/>
  <c r="G7805" i="24"/>
  <c r="Y8922" i="24" l="1"/>
  <c r="Z8922" i="24"/>
  <c r="M7806" i="24"/>
  <c r="H7806" i="24"/>
  <c r="G7806" i="24"/>
  <c r="Y8923" i="24" l="1"/>
  <c r="Z8923" i="24"/>
  <c r="H7807" i="24"/>
  <c r="G7807" i="24"/>
  <c r="M7807" i="24" l="1"/>
  <c r="Y8924" i="24"/>
  <c r="Z8924" i="24"/>
  <c r="H7808" i="24"/>
  <c r="G7808" i="24"/>
  <c r="M7808" i="24"/>
  <c r="Z8925" i="24" l="1"/>
  <c r="Y8925" i="24"/>
  <c r="M7809" i="24"/>
  <c r="H7809" i="24"/>
  <c r="G7809" i="24"/>
  <c r="Z8926" i="24" l="1"/>
  <c r="Y8926" i="24"/>
  <c r="M7810" i="24"/>
  <c r="G7810" i="24"/>
  <c r="H7810" i="24"/>
  <c r="Y8927" i="24" l="1"/>
  <c r="Z8927" i="24"/>
  <c r="M7811" i="24"/>
  <c r="H7811" i="24"/>
  <c r="G7811" i="24"/>
  <c r="Y8928" i="24" l="1"/>
  <c r="Z8928" i="24"/>
  <c r="G7812" i="24"/>
  <c r="H7812" i="24"/>
  <c r="M7812" i="24"/>
  <c r="Z8929" i="24" l="1"/>
  <c r="Y8929" i="24"/>
  <c r="H7813" i="24"/>
  <c r="G7813" i="24"/>
  <c r="M7813" i="24" l="1"/>
  <c r="Y8930" i="24"/>
  <c r="Z8930" i="24"/>
  <c r="M7814" i="24"/>
  <c r="G7814" i="24"/>
  <c r="H7814" i="24"/>
  <c r="Y8931" i="24" l="1"/>
  <c r="Z8931" i="24"/>
  <c r="M7815" i="24"/>
  <c r="H7815" i="24"/>
  <c r="G7815" i="24"/>
  <c r="Z8932" i="24" l="1"/>
  <c r="Y8932" i="24"/>
  <c r="G7816" i="24"/>
  <c r="H7816" i="24"/>
  <c r="M7816" i="24"/>
  <c r="Z8933" i="24" l="1"/>
  <c r="Y8933" i="24"/>
  <c r="M7817" i="24"/>
  <c r="H7817" i="24"/>
  <c r="G7817" i="24"/>
  <c r="Z8934" i="24" l="1"/>
  <c r="Y8934" i="24"/>
  <c r="G7818" i="24"/>
  <c r="H7818" i="24"/>
  <c r="M7818" i="24" l="1"/>
  <c r="Z8935" i="24"/>
  <c r="Y8935" i="24"/>
  <c r="M7819" i="24"/>
  <c r="H7819" i="24"/>
  <c r="G7819" i="24"/>
  <c r="Y8936" i="24" l="1"/>
  <c r="Z8936" i="24"/>
  <c r="H7820" i="24"/>
  <c r="G7820" i="24"/>
  <c r="M7820" i="24" l="1"/>
  <c r="Z8937" i="24"/>
  <c r="Y8937" i="24"/>
  <c r="M7821" i="24"/>
  <c r="H7821" i="24"/>
  <c r="G7821" i="24"/>
  <c r="Z8938" i="24" l="1"/>
  <c r="Y8938" i="24"/>
  <c r="G7822" i="24"/>
  <c r="H7822" i="24"/>
  <c r="M7822" i="24" l="1"/>
  <c r="Y8939" i="24"/>
  <c r="Z8939" i="24"/>
  <c r="M7823" i="24"/>
  <c r="H7823" i="24"/>
  <c r="G7823" i="24"/>
  <c r="Z8940" i="24" l="1"/>
  <c r="Y8940" i="24"/>
  <c r="G7824" i="24"/>
  <c r="H7824" i="24"/>
  <c r="M7824" i="24"/>
  <c r="Y8941" i="24" l="1"/>
  <c r="Z8941" i="24"/>
  <c r="M7825" i="24"/>
  <c r="H7825" i="24"/>
  <c r="G7825" i="24"/>
  <c r="Y8942" i="24" l="1"/>
  <c r="Z8942" i="24"/>
  <c r="M7826" i="24"/>
  <c r="H7826" i="24"/>
  <c r="G7826" i="24"/>
  <c r="Y8943" i="24" l="1"/>
  <c r="Z8943" i="24"/>
  <c r="H7827" i="24"/>
  <c r="G7827" i="24"/>
  <c r="M7827" i="24" l="1"/>
  <c r="Z8944" i="24"/>
  <c r="Y8944" i="24"/>
  <c r="G7828" i="24"/>
  <c r="M7828" i="24"/>
  <c r="H7828" i="24"/>
  <c r="Y8945" i="24" l="1"/>
  <c r="Z8945" i="24"/>
  <c r="H7829" i="24"/>
  <c r="G7829" i="24"/>
  <c r="M7829" i="24" l="1"/>
  <c r="Z8946" i="24"/>
  <c r="Y8946" i="24"/>
  <c r="M7830" i="24"/>
  <c r="H7830" i="24"/>
  <c r="G7830" i="24"/>
  <c r="Z8947" i="24" l="1"/>
  <c r="Y8947" i="24"/>
  <c r="H7831" i="24"/>
  <c r="G7831" i="24"/>
  <c r="M7831" i="24" l="1"/>
  <c r="Y8948" i="24"/>
  <c r="Z8948" i="24"/>
  <c r="H7832" i="24"/>
  <c r="M7832" i="24"/>
  <c r="G7832" i="24"/>
  <c r="Z8949" i="24" l="1"/>
  <c r="Y8949" i="24"/>
  <c r="M7833" i="24"/>
  <c r="H7833" i="24"/>
  <c r="G7833" i="24"/>
  <c r="Y8950" i="24" l="1"/>
  <c r="Z8950" i="24"/>
  <c r="G7834" i="24"/>
  <c r="H7834" i="24"/>
  <c r="M7834" i="24" l="1"/>
  <c r="Y8951" i="24"/>
  <c r="Z8951" i="24"/>
  <c r="M7835" i="24"/>
  <c r="G7835" i="24"/>
  <c r="H7835" i="24"/>
  <c r="Y8952" i="24" l="1"/>
  <c r="Z8952" i="24"/>
  <c r="G7836" i="24"/>
  <c r="H7836" i="24"/>
  <c r="Z8953" i="24" l="1"/>
  <c r="Y8953" i="24"/>
  <c r="M7836" i="24"/>
  <c r="M7837" i="24"/>
  <c r="G7837" i="24"/>
  <c r="H7837" i="24"/>
  <c r="Y8954" i="24" l="1"/>
  <c r="Z8954" i="24"/>
  <c r="G7838" i="24"/>
  <c r="H7838" i="24"/>
  <c r="M7838" i="24" l="1"/>
  <c r="Y8955" i="24"/>
  <c r="Z8955" i="24"/>
  <c r="M7839" i="24"/>
  <c r="H7839" i="24"/>
  <c r="G7839" i="24"/>
  <c r="Y8956" i="24" l="1"/>
  <c r="Z8956" i="24"/>
  <c r="M7840" i="24"/>
  <c r="G7840" i="24"/>
  <c r="H7840" i="24"/>
  <c r="Y8957" i="24" l="1"/>
  <c r="Z8957" i="24"/>
  <c r="M7841" i="24"/>
  <c r="G7841" i="24"/>
  <c r="H7841" i="24"/>
  <c r="Y8958" i="24" l="1"/>
  <c r="Z8958" i="24"/>
  <c r="M7842" i="24"/>
  <c r="G7842" i="24"/>
  <c r="H7842" i="24"/>
  <c r="Z8959" i="24" l="1"/>
  <c r="Y8959" i="24"/>
  <c r="M7843" i="24"/>
  <c r="H7843" i="24"/>
  <c r="G7843" i="24"/>
  <c r="Y8960" i="24" l="1"/>
  <c r="Z8960" i="24"/>
  <c r="G7844" i="24"/>
  <c r="H7844" i="24"/>
  <c r="Z8961" i="24" l="1"/>
  <c r="Y8961" i="24"/>
  <c r="M7844" i="24"/>
  <c r="M7845" i="24"/>
  <c r="H7845" i="24"/>
  <c r="G7845" i="24"/>
  <c r="Z8962" i="24" l="1"/>
  <c r="Y8962" i="24"/>
  <c r="H7846" i="24"/>
  <c r="G7846" i="24"/>
  <c r="M7846" i="24" l="1"/>
  <c r="Z8963" i="24"/>
  <c r="Y8963" i="24"/>
  <c r="M7847" i="24"/>
  <c r="H7847" i="24"/>
  <c r="G7847" i="24"/>
  <c r="Z8964" i="24" l="1"/>
  <c r="Y8964" i="24"/>
  <c r="G7848" i="24"/>
  <c r="H7848" i="24"/>
  <c r="M7848" i="24"/>
  <c r="Z8965" i="24" l="1"/>
  <c r="Y8965" i="24"/>
  <c r="M7849" i="24"/>
  <c r="H7849" i="24"/>
  <c r="G7849" i="24"/>
  <c r="Y8966" i="24" l="1"/>
  <c r="Z8966" i="24"/>
  <c r="M7850" i="24"/>
  <c r="G7850" i="24"/>
  <c r="H7850" i="24"/>
  <c r="Y8967" i="24" l="1"/>
  <c r="Z8967" i="24"/>
  <c r="G7851" i="24"/>
  <c r="H7851" i="24"/>
  <c r="M7851" i="24" l="1"/>
  <c r="Y8968" i="24"/>
  <c r="Z8968" i="24"/>
  <c r="G7852" i="24"/>
  <c r="H7852" i="24"/>
  <c r="M7852" i="24"/>
  <c r="Y8969" i="24" l="1"/>
  <c r="Z8969" i="24"/>
  <c r="M7853" i="24"/>
  <c r="G7853" i="24"/>
  <c r="H7853" i="24"/>
  <c r="Y8970" i="24" l="1"/>
  <c r="Z8970" i="24"/>
  <c r="M7854" i="24"/>
  <c r="G7854" i="24"/>
  <c r="H7854" i="24"/>
  <c r="Y8971" i="24" l="1"/>
  <c r="Z8971" i="24"/>
  <c r="M7855" i="24"/>
  <c r="G7855" i="24"/>
  <c r="H7855" i="24"/>
  <c r="Y8972" i="24" l="1"/>
  <c r="Z8972" i="24"/>
  <c r="G7856" i="24"/>
  <c r="M7856" i="24"/>
  <c r="H7856" i="24"/>
  <c r="Y8973" i="24" l="1"/>
  <c r="Z8973" i="24"/>
  <c r="G7857" i="24"/>
  <c r="H7857" i="24"/>
  <c r="M7857" i="24" l="1"/>
  <c r="Z8974" i="24"/>
  <c r="Y8974" i="24"/>
  <c r="G7858" i="24"/>
  <c r="H7858" i="24"/>
  <c r="M7858" i="24" l="1"/>
  <c r="Y8975" i="24"/>
  <c r="Z8975" i="24"/>
  <c r="M7859" i="24"/>
  <c r="H7859" i="24"/>
  <c r="G7859" i="24"/>
  <c r="Y8976" i="24" l="1"/>
  <c r="Z8976" i="24"/>
  <c r="G7860" i="24"/>
  <c r="H7860" i="24"/>
  <c r="M7860" i="24"/>
  <c r="Y8977" i="24" l="1"/>
  <c r="Z8977" i="24"/>
  <c r="M7861" i="24"/>
  <c r="G7861" i="24"/>
  <c r="H7861" i="24"/>
  <c r="Y8978" i="24" l="1"/>
  <c r="Z8978" i="24"/>
  <c r="M7862" i="24"/>
  <c r="H7862" i="24"/>
  <c r="G7862" i="24"/>
  <c r="Z8979" i="24" l="1"/>
  <c r="Y8979" i="24"/>
  <c r="H7863" i="24"/>
  <c r="G7863" i="24"/>
  <c r="M7863" i="24" l="1"/>
  <c r="Z8980" i="24"/>
  <c r="Y8980" i="24"/>
  <c r="G7864" i="24"/>
  <c r="H7864" i="24"/>
  <c r="Y8981" i="24" l="1"/>
  <c r="Z8981" i="24"/>
  <c r="M7864" i="24"/>
  <c r="M7865" i="24"/>
  <c r="H7865" i="24"/>
  <c r="G7865" i="24"/>
  <c r="Z8982" i="24" l="1"/>
  <c r="Y8982" i="24"/>
  <c r="M7866" i="24"/>
  <c r="H7866" i="24"/>
  <c r="G7866" i="24"/>
  <c r="Z8983" i="24" l="1"/>
  <c r="Y8983" i="24"/>
  <c r="H7867" i="24"/>
  <c r="G7867" i="24"/>
  <c r="M7867" i="24" l="1"/>
  <c r="Z8984" i="24"/>
  <c r="Y8984" i="24"/>
  <c r="G7868" i="24"/>
  <c r="H7868" i="24"/>
  <c r="M7868" i="24"/>
  <c r="Y8985" i="24" l="1"/>
  <c r="Z8985" i="24"/>
  <c r="M7869" i="24"/>
  <c r="H7869" i="24"/>
  <c r="G7869" i="24"/>
  <c r="Y8986" i="24" l="1"/>
  <c r="Z8986" i="24"/>
  <c r="M7870" i="24"/>
  <c r="G7870" i="24"/>
  <c r="H7870" i="24"/>
  <c r="Y8987" i="24" l="1"/>
  <c r="Z8987" i="24"/>
  <c r="M7871" i="24"/>
  <c r="H7871" i="24"/>
  <c r="G7871" i="24"/>
  <c r="Z8988" i="24" l="1"/>
  <c r="Y8988" i="24"/>
  <c r="H7872" i="24"/>
  <c r="G7872" i="24"/>
  <c r="M7872" i="24"/>
  <c r="Y8989" i="24" l="1"/>
  <c r="Z8989" i="24"/>
  <c r="G7873" i="24"/>
  <c r="H7873" i="24"/>
  <c r="M7873" i="24" l="1"/>
  <c r="Z8990" i="24"/>
  <c r="Y8990" i="24"/>
  <c r="M7874" i="24"/>
  <c r="G7874" i="24"/>
  <c r="H7874" i="24"/>
  <c r="Y8991" i="24" l="1"/>
  <c r="Z8991" i="24"/>
  <c r="M7875" i="24"/>
  <c r="G7875" i="24"/>
  <c r="H7875" i="24"/>
  <c r="Y8992" i="24" l="1"/>
  <c r="Z8992" i="24"/>
  <c r="H7876" i="24"/>
  <c r="G7876" i="24"/>
  <c r="Z8993" i="24" l="1"/>
  <c r="Y8993" i="24"/>
  <c r="M7876" i="24"/>
  <c r="M7877" i="24"/>
  <c r="H7877" i="24"/>
  <c r="G7877" i="24"/>
  <c r="Z8994" i="24" l="1"/>
  <c r="Y8994" i="24"/>
  <c r="M7878" i="24"/>
  <c r="G7878" i="24"/>
  <c r="H7878" i="24"/>
  <c r="Z8995" i="24" l="1"/>
  <c r="Y8995" i="24"/>
  <c r="M7879" i="24"/>
  <c r="G7879" i="24"/>
  <c r="H7879" i="24"/>
  <c r="Z8996" i="24" l="1"/>
  <c r="Y8996" i="24"/>
  <c r="H7880" i="24"/>
  <c r="G7880" i="24"/>
  <c r="M7880" i="24"/>
  <c r="Y8997" i="24" l="1"/>
  <c r="Z8997" i="24"/>
  <c r="H7881" i="24"/>
  <c r="G7881" i="24"/>
  <c r="M7881" i="24" l="1"/>
  <c r="Y8998" i="24"/>
  <c r="Z8998" i="24"/>
  <c r="M7882" i="24"/>
  <c r="H7882" i="24"/>
  <c r="G7882" i="24"/>
  <c r="Z8999" i="24" l="1"/>
  <c r="Y8999" i="24"/>
  <c r="G7883" i="24"/>
  <c r="H7883" i="24"/>
  <c r="M7883" i="24" l="1"/>
  <c r="Z9000" i="24"/>
  <c r="Y9000" i="24"/>
  <c r="G7884" i="24"/>
  <c r="H7884" i="24"/>
  <c r="M7884" i="24"/>
  <c r="Z9001" i="24" l="1"/>
  <c r="Y9001" i="24"/>
  <c r="M7885" i="24"/>
  <c r="G7885" i="24"/>
  <c r="H7885" i="24"/>
  <c r="Y9002" i="24" l="1"/>
  <c r="Z9002" i="24"/>
  <c r="M7886" i="24"/>
  <c r="G7886" i="24"/>
  <c r="H7886" i="24"/>
  <c r="Z9003" i="24" l="1"/>
  <c r="Y9003" i="24"/>
  <c r="M7887" i="24"/>
  <c r="G7887" i="24"/>
  <c r="H7887" i="24"/>
  <c r="Z9004" i="24" l="1"/>
  <c r="Y9004" i="24"/>
  <c r="H7888" i="24"/>
  <c r="G7888" i="24"/>
  <c r="M7888" i="24"/>
  <c r="Z9005" i="24" l="1"/>
  <c r="Y9005" i="24"/>
  <c r="M7889" i="24"/>
  <c r="G7889" i="24"/>
  <c r="H7889" i="24"/>
  <c r="Z9006" i="24" l="1"/>
  <c r="Y9006" i="24"/>
  <c r="G7890" i="24"/>
  <c r="H7890" i="24"/>
  <c r="M7890" i="24" l="1"/>
  <c r="Z9007" i="24"/>
  <c r="Y9007" i="24"/>
  <c r="M7891" i="24"/>
  <c r="G7891" i="24"/>
  <c r="H7891" i="24"/>
  <c r="Y9008" i="24" l="1"/>
  <c r="Z9008" i="24"/>
  <c r="M7892" i="24"/>
  <c r="H7892" i="24"/>
  <c r="G7892" i="24"/>
  <c r="Y9009" i="24" l="1"/>
  <c r="Z9009" i="24"/>
  <c r="M7893" i="24"/>
  <c r="H7893" i="24"/>
  <c r="G7893" i="24"/>
  <c r="Z9010" i="24" l="1"/>
  <c r="Y9010" i="24"/>
  <c r="M7894" i="24"/>
  <c r="H7894" i="24"/>
  <c r="G7894" i="24"/>
  <c r="Z9011" i="24" l="1"/>
  <c r="Y9011" i="24"/>
  <c r="M7895" i="24"/>
  <c r="H7895" i="24"/>
  <c r="G7895" i="24"/>
  <c r="Z9012" i="24" l="1"/>
  <c r="Y9012" i="24"/>
  <c r="G7896" i="24"/>
  <c r="H7896" i="24"/>
  <c r="M7896" i="24"/>
  <c r="Y9013" i="24" l="1"/>
  <c r="Z9013" i="24"/>
  <c r="H7897" i="24"/>
  <c r="G7897" i="24"/>
  <c r="M7897" i="24" l="1"/>
  <c r="Z9014" i="24"/>
  <c r="Y9014" i="24"/>
  <c r="M7898" i="24"/>
  <c r="G7898" i="24"/>
  <c r="H7898" i="24"/>
  <c r="Z9015" i="24" l="1"/>
  <c r="Y9015" i="24"/>
  <c r="H7899" i="24"/>
  <c r="G7899" i="24"/>
  <c r="M7899" i="24" l="1"/>
  <c r="Y9016" i="24"/>
  <c r="Z9016" i="24"/>
  <c r="H7900" i="24"/>
  <c r="G7900" i="24"/>
  <c r="M7900" i="24" l="1"/>
  <c r="Z9017" i="24"/>
  <c r="Y9017" i="24"/>
  <c r="H7901" i="24"/>
  <c r="G7901" i="24"/>
  <c r="M7901" i="24" l="1"/>
  <c r="Z9018" i="24"/>
  <c r="Y9018" i="24"/>
  <c r="G7902" i="24"/>
  <c r="H7902" i="24"/>
  <c r="M7902" i="24" l="1"/>
  <c r="Z9019" i="24"/>
  <c r="Y9019" i="24"/>
  <c r="G7903" i="24"/>
  <c r="H7903" i="24"/>
  <c r="M7903" i="24" l="1"/>
  <c r="Z9020" i="24"/>
  <c r="Y9020" i="24"/>
  <c r="H7904" i="24"/>
  <c r="G7904" i="24"/>
  <c r="M7904" i="24"/>
  <c r="Y9021" i="24" l="1"/>
  <c r="Z9021" i="24"/>
  <c r="M7905" i="24"/>
  <c r="H7905" i="24"/>
  <c r="G7905" i="24"/>
  <c r="Y9022" i="24" l="1"/>
  <c r="Z9022" i="24"/>
  <c r="M7906" i="24"/>
  <c r="G7906" i="24"/>
  <c r="H7906" i="24"/>
  <c r="Y9023" i="24" l="1"/>
  <c r="Z9023" i="24"/>
  <c r="M7907" i="24"/>
  <c r="G7907" i="24"/>
  <c r="H7907" i="24"/>
  <c r="Y9024" i="24" l="1"/>
  <c r="Z9024" i="24"/>
  <c r="G7908" i="24"/>
  <c r="H7908" i="24"/>
  <c r="Y9025" i="24" l="1"/>
  <c r="Z9025" i="24"/>
  <c r="M7908" i="24"/>
  <c r="M7909" i="24"/>
  <c r="H7909" i="24"/>
  <c r="G7909" i="24"/>
  <c r="Z9026" i="24" l="1"/>
  <c r="Y9026" i="24"/>
  <c r="M7910" i="24"/>
  <c r="G7910" i="24"/>
  <c r="H7910" i="24"/>
  <c r="Z9027" i="24" l="1"/>
  <c r="Y9027" i="24"/>
  <c r="M7911" i="24"/>
  <c r="G7911" i="24"/>
  <c r="H7911" i="24"/>
  <c r="Z9028" i="24" l="1"/>
  <c r="Y9028" i="24"/>
  <c r="H7912" i="24"/>
  <c r="M7912" i="24"/>
  <c r="G7912" i="24"/>
  <c r="Y9029" i="24" l="1"/>
  <c r="Z9029" i="24"/>
  <c r="M7913" i="24"/>
  <c r="H7913" i="24"/>
  <c r="G7913" i="24"/>
  <c r="Z9030" i="24" l="1"/>
  <c r="Y9030" i="24"/>
  <c r="M7914" i="24"/>
  <c r="G7914" i="24"/>
  <c r="H7914" i="24"/>
  <c r="Z9031" i="24" l="1"/>
  <c r="Y9031" i="24"/>
  <c r="G7915" i="24"/>
  <c r="H7915" i="24"/>
  <c r="Y9032" i="24" l="1"/>
  <c r="Z9032" i="24"/>
  <c r="M7915" i="24"/>
  <c r="H7916" i="24"/>
  <c r="G7916" i="24"/>
  <c r="M7916" i="24"/>
  <c r="Z9033" i="24" l="1"/>
  <c r="Y9033" i="24"/>
  <c r="M7917" i="24"/>
  <c r="H7917" i="24"/>
  <c r="G7917" i="24"/>
  <c r="Y9034" i="24" l="1"/>
  <c r="Z9034" i="24"/>
  <c r="M7918" i="24"/>
  <c r="G7918" i="24"/>
  <c r="H7918" i="24"/>
  <c r="Y9035" i="24" l="1"/>
  <c r="Z9035" i="24"/>
  <c r="H7919" i="24"/>
  <c r="G7919" i="24"/>
  <c r="M7919" i="24" l="1"/>
  <c r="Y9036" i="24"/>
  <c r="Z9036" i="24"/>
  <c r="H7920" i="24"/>
  <c r="M7920" i="24"/>
  <c r="G7920" i="24"/>
  <c r="Y9037" i="24" l="1"/>
  <c r="Z9037" i="24"/>
  <c r="M7921" i="24"/>
  <c r="H7921" i="24"/>
  <c r="G7921" i="24"/>
  <c r="Z9038" i="24" l="1"/>
  <c r="Y9038" i="24"/>
  <c r="M7922" i="24"/>
  <c r="G7922" i="24"/>
  <c r="H7922" i="24"/>
  <c r="Z9039" i="24" l="1"/>
  <c r="Y9039" i="24"/>
  <c r="M7923" i="24"/>
  <c r="G7923" i="24"/>
  <c r="H7923" i="24"/>
  <c r="Y9040" i="24" l="1"/>
  <c r="Z9040" i="24"/>
  <c r="H7924" i="24"/>
  <c r="G7924" i="24"/>
  <c r="M7924" i="24"/>
  <c r="Z9041" i="24" l="1"/>
  <c r="Y9041" i="24"/>
  <c r="M7925" i="24"/>
  <c r="H7925" i="24"/>
  <c r="G7925" i="24"/>
  <c r="Z9042" i="24" l="1"/>
  <c r="Y9042" i="24"/>
  <c r="M7926" i="24"/>
  <c r="H7926" i="24"/>
  <c r="G7926" i="24"/>
  <c r="Y9043" i="24" l="1"/>
  <c r="Z9043" i="24"/>
  <c r="M7927" i="24"/>
  <c r="G7927" i="24"/>
  <c r="H7927" i="24"/>
  <c r="Z9044" i="24" l="1"/>
  <c r="Y9044" i="24"/>
  <c r="H7928" i="24"/>
  <c r="G7928" i="24"/>
  <c r="M7928" i="24"/>
  <c r="Y9045" i="24" l="1"/>
  <c r="Z9045" i="24"/>
  <c r="M7929" i="24"/>
  <c r="H7929" i="24"/>
  <c r="G7929" i="24"/>
  <c r="Y9046" i="24" l="1"/>
  <c r="Z9046" i="24"/>
  <c r="M7930" i="24"/>
  <c r="G7930" i="24"/>
  <c r="H7930" i="24"/>
  <c r="Z9047" i="24" l="1"/>
  <c r="Y9047" i="24"/>
  <c r="M7931" i="24"/>
  <c r="G7931" i="24"/>
  <c r="H7931" i="24"/>
  <c r="Y9048" i="24" l="1"/>
  <c r="Z9048" i="24"/>
  <c r="H7932" i="24"/>
  <c r="G7932" i="24"/>
  <c r="M7932" i="24" l="1"/>
  <c r="Z9049" i="24"/>
  <c r="Y9049" i="24"/>
  <c r="M7933" i="24"/>
  <c r="H7933" i="24"/>
  <c r="G7933" i="24"/>
  <c r="Y9050" i="24" l="1"/>
  <c r="Z9050" i="24"/>
  <c r="M7934" i="24"/>
  <c r="G7934" i="24"/>
  <c r="H7934" i="24"/>
  <c r="Y9051" i="24" l="1"/>
  <c r="Z9051" i="24"/>
  <c r="M7935" i="24"/>
  <c r="G7935" i="24"/>
  <c r="H7935" i="24"/>
  <c r="Z9052" i="24" l="1"/>
  <c r="Y9052" i="24"/>
  <c r="H7936" i="24"/>
  <c r="G7936" i="24"/>
  <c r="M7936" i="24"/>
  <c r="Z9053" i="24" l="1"/>
  <c r="Y9053" i="24"/>
  <c r="M7937" i="24"/>
  <c r="H7937" i="24"/>
  <c r="G7937" i="24"/>
  <c r="Z9054" i="24" l="1"/>
  <c r="Y9054" i="24"/>
  <c r="G7938" i="24"/>
  <c r="H7938" i="24"/>
  <c r="M7938" i="24" l="1"/>
  <c r="Y9055" i="24"/>
  <c r="Z9055" i="24"/>
  <c r="M7939" i="24"/>
  <c r="G7939" i="24"/>
  <c r="H7939" i="24"/>
  <c r="Y9056" i="24" l="1"/>
  <c r="Z9056" i="24"/>
  <c r="H7940" i="24"/>
  <c r="M7940" i="24"/>
  <c r="G7940" i="24"/>
  <c r="Y9057" i="24" l="1"/>
  <c r="Z9057" i="24"/>
  <c r="M7941" i="24"/>
  <c r="G7941" i="24"/>
  <c r="H7941" i="24"/>
  <c r="Y9058" i="24" l="1"/>
  <c r="Z9058" i="24"/>
  <c r="M7942" i="24"/>
  <c r="G7942" i="24"/>
  <c r="H7942" i="24"/>
  <c r="Y9059" i="24" l="1"/>
  <c r="Z9059" i="24"/>
  <c r="H7943" i="24"/>
  <c r="G7943" i="24"/>
  <c r="M7943" i="24" l="1"/>
  <c r="Z9060" i="24"/>
  <c r="Y9060" i="24"/>
  <c r="H7944" i="24"/>
  <c r="G7944" i="24"/>
  <c r="M7944" i="24"/>
  <c r="Z9061" i="24" l="1"/>
  <c r="Y9061" i="24"/>
  <c r="M7945" i="24"/>
  <c r="H7945" i="24"/>
  <c r="G7945" i="24"/>
  <c r="Z9062" i="24" l="1"/>
  <c r="Y9062" i="24"/>
  <c r="M7946" i="24"/>
  <c r="G7946" i="24"/>
  <c r="H7946" i="24"/>
  <c r="Y9063" i="24" l="1"/>
  <c r="Z9063" i="24"/>
  <c r="M7947" i="24"/>
  <c r="G7947" i="24"/>
  <c r="H7947" i="24"/>
  <c r="Z9064" i="24" l="1"/>
  <c r="Y9064" i="24"/>
  <c r="H7948" i="24"/>
  <c r="M7948" i="24"/>
  <c r="G7948" i="24"/>
  <c r="Z9065" i="24" l="1"/>
  <c r="Y9065" i="24"/>
  <c r="M7949" i="24"/>
  <c r="H7949" i="24"/>
  <c r="G7949" i="24"/>
  <c r="Y9066" i="24" l="1"/>
  <c r="Z9066" i="24"/>
  <c r="M7950" i="24"/>
  <c r="G7950" i="24"/>
  <c r="H7950" i="24"/>
  <c r="Y9067" i="24" l="1"/>
  <c r="Z9067" i="24"/>
  <c r="M7951" i="24"/>
  <c r="G7951" i="24"/>
  <c r="H7951" i="24"/>
  <c r="Y9068" i="24" l="1"/>
  <c r="Z9068" i="24"/>
  <c r="H7952" i="24"/>
  <c r="G7952" i="24"/>
  <c r="Y9069" i="24" l="1"/>
  <c r="Z9069" i="24"/>
  <c r="M7952" i="24"/>
  <c r="M7953" i="24"/>
  <c r="H7953" i="24"/>
  <c r="G7953" i="24"/>
  <c r="Z9070" i="24" l="1"/>
  <c r="Y9070" i="24"/>
  <c r="M7954" i="24"/>
  <c r="G7954" i="24"/>
  <c r="H7954" i="24"/>
  <c r="Y9071" i="24" l="1"/>
  <c r="Z9071" i="24"/>
  <c r="M7955" i="24"/>
  <c r="H7955" i="24"/>
  <c r="G7955" i="24"/>
  <c r="Z9072" i="24" l="1"/>
  <c r="Y9072" i="24"/>
  <c r="H7956" i="24"/>
  <c r="G7956" i="24"/>
  <c r="M7956" i="24"/>
  <c r="Y9073" i="24" l="1"/>
  <c r="Z9073" i="24"/>
  <c r="M7957" i="24"/>
  <c r="H7957" i="24"/>
  <c r="G7957" i="24"/>
  <c r="Z9074" i="24" l="1"/>
  <c r="Y9074" i="24"/>
  <c r="M7958" i="24"/>
  <c r="G7958" i="24"/>
  <c r="H7958" i="24"/>
  <c r="Y9075" i="24" l="1"/>
  <c r="Z9075" i="24"/>
  <c r="H7959" i="24"/>
  <c r="G7959" i="24"/>
  <c r="Y9076" i="24" l="1"/>
  <c r="Z9076" i="24"/>
  <c r="M7959" i="24"/>
  <c r="G7960" i="24"/>
  <c r="H7960" i="24"/>
  <c r="M7960" i="24"/>
  <c r="Z9077" i="24" l="1"/>
  <c r="Y9077" i="24"/>
  <c r="G7961" i="24"/>
  <c r="H7961" i="24"/>
  <c r="M7961" i="24" l="1"/>
  <c r="Y9078" i="24"/>
  <c r="Z9078" i="24"/>
  <c r="M7962" i="24"/>
  <c r="H7962" i="24"/>
  <c r="G7962" i="24"/>
  <c r="Y9079" i="24" l="1"/>
  <c r="Z9079" i="24"/>
  <c r="M7963" i="24"/>
  <c r="G7963" i="24"/>
  <c r="H7963" i="24"/>
  <c r="Y9080" i="24" l="1"/>
  <c r="Z9080" i="24"/>
  <c r="G7964" i="24"/>
  <c r="H7964" i="24"/>
  <c r="M7964" i="24" l="1"/>
  <c r="Y9081" i="24"/>
  <c r="Z9081" i="24"/>
  <c r="M7965" i="24"/>
  <c r="H7965" i="24"/>
  <c r="G7965" i="24"/>
  <c r="Z9082" i="24" l="1"/>
  <c r="Y9082" i="24"/>
  <c r="M7966" i="24"/>
  <c r="G7966" i="24"/>
  <c r="H7966" i="24"/>
  <c r="Z9083" i="24" l="1"/>
  <c r="Y9083" i="24"/>
  <c r="M7967" i="24"/>
  <c r="H7967" i="24"/>
  <c r="G7967" i="24"/>
  <c r="Y9084" i="24" l="1"/>
  <c r="Z9084" i="24"/>
  <c r="G7968" i="24"/>
  <c r="H7968" i="24"/>
  <c r="Y9085" i="24" l="1"/>
  <c r="Z9085" i="24"/>
  <c r="M7968" i="24"/>
  <c r="M7969" i="24"/>
  <c r="H7969" i="24"/>
  <c r="G7969" i="24"/>
  <c r="Y9086" i="24" l="1"/>
  <c r="Z9086" i="24"/>
  <c r="M7970" i="24"/>
  <c r="G7970" i="24"/>
  <c r="H7970" i="24"/>
  <c r="Z9087" i="24" l="1"/>
  <c r="Y9087" i="24"/>
  <c r="M7971" i="24"/>
  <c r="G7971" i="24"/>
  <c r="H7971" i="24"/>
  <c r="Y9088" i="24" l="1"/>
  <c r="Z9088" i="24"/>
  <c r="G7972" i="24"/>
  <c r="H7972" i="24"/>
  <c r="M7972" i="24"/>
  <c r="Z9089" i="24" l="1"/>
  <c r="Y9089" i="24"/>
  <c r="M7973" i="24"/>
  <c r="H7973" i="24"/>
  <c r="G7973" i="24"/>
  <c r="Y9090" i="24" l="1"/>
  <c r="Z9090" i="24"/>
  <c r="G7974" i="24"/>
  <c r="H7974" i="24"/>
  <c r="M7974" i="24" l="1"/>
  <c r="Y9091" i="24"/>
  <c r="Z9091" i="24"/>
  <c r="M7975" i="24"/>
  <c r="G7975" i="24"/>
  <c r="H7975" i="24"/>
  <c r="Y9092" i="24" l="1"/>
  <c r="Z9092" i="24"/>
  <c r="H7976" i="24"/>
  <c r="G7976" i="24"/>
  <c r="M7976" i="24"/>
  <c r="Z9093" i="24" l="1"/>
  <c r="Y9093" i="24"/>
  <c r="G7977" i="24"/>
  <c r="H7977" i="24"/>
  <c r="M7977" i="24" l="1"/>
  <c r="Y9094" i="24"/>
  <c r="Z9094" i="24"/>
  <c r="M7978" i="24"/>
  <c r="G7978" i="24"/>
  <c r="H7978" i="24"/>
  <c r="Z9095" i="24" l="1"/>
  <c r="Y9095" i="24"/>
  <c r="G7979" i="24"/>
  <c r="H7979" i="24"/>
  <c r="M7979" i="24" l="1"/>
  <c r="Y9096" i="24"/>
  <c r="Z9096" i="24"/>
  <c r="H7980" i="24"/>
  <c r="M7980" i="24"/>
  <c r="G7980" i="24"/>
  <c r="Z9097" i="24" l="1"/>
  <c r="Y9097" i="24"/>
  <c r="M7981" i="24"/>
  <c r="G7981" i="24"/>
  <c r="H7981" i="24"/>
  <c r="Y9098" i="24" l="1"/>
  <c r="Z9098" i="24"/>
  <c r="M7982" i="24"/>
  <c r="G7982" i="24"/>
  <c r="H7982" i="24"/>
  <c r="Z9099" i="24" l="1"/>
  <c r="Y9099" i="24"/>
  <c r="G7983" i="24"/>
  <c r="H7983" i="24"/>
  <c r="M7983" i="24" l="1"/>
  <c r="Z9100" i="24"/>
  <c r="Y9100" i="24"/>
  <c r="H7984" i="24"/>
  <c r="G7984" i="24"/>
  <c r="M7984" i="24"/>
  <c r="Z9101" i="24" l="1"/>
  <c r="Y9101" i="24"/>
  <c r="M7985" i="24"/>
  <c r="H7985" i="24"/>
  <c r="G7985" i="24"/>
  <c r="Z9102" i="24" l="1"/>
  <c r="Y9102" i="24"/>
  <c r="M7986" i="24"/>
  <c r="G7986" i="24"/>
  <c r="H7986" i="24"/>
  <c r="Z9103" i="24" l="1"/>
  <c r="Y9103" i="24"/>
  <c r="M7987" i="24"/>
  <c r="G7987" i="24"/>
  <c r="H7987" i="24"/>
  <c r="Z9104" i="24" l="1"/>
  <c r="Y9104" i="24"/>
  <c r="H7988" i="24"/>
  <c r="G7988" i="24"/>
  <c r="M7988" i="24"/>
  <c r="Z9105" i="24" l="1"/>
  <c r="Y9105" i="24"/>
  <c r="H7989" i="24"/>
  <c r="G7989" i="24"/>
  <c r="M7989" i="24" l="1"/>
  <c r="Z9106" i="24"/>
  <c r="Y9106" i="24"/>
  <c r="M7990" i="24"/>
  <c r="G7990" i="24"/>
  <c r="H7990" i="24"/>
  <c r="Y9107" i="24" l="1"/>
  <c r="Z9107" i="24"/>
  <c r="M7991" i="24"/>
  <c r="G7991" i="24"/>
  <c r="H7991" i="24"/>
  <c r="Z9108" i="24" l="1"/>
  <c r="Y9108" i="24"/>
  <c r="H7992" i="24"/>
  <c r="G7992" i="24"/>
  <c r="M7992" i="24"/>
  <c r="Y9109" i="24" l="1"/>
  <c r="Z9109" i="24"/>
  <c r="H7993" i="24"/>
  <c r="G7993" i="24"/>
  <c r="M7993" i="24" l="1"/>
  <c r="Z9110" i="24"/>
  <c r="Y9110" i="24"/>
  <c r="M7994" i="24"/>
  <c r="G7994" i="24"/>
  <c r="H7994" i="24"/>
  <c r="Y9111" i="24" l="1"/>
  <c r="Z9111" i="24"/>
  <c r="M7995" i="24"/>
  <c r="H7995" i="24"/>
  <c r="G7995" i="24"/>
  <c r="Y9112" i="24" l="1"/>
  <c r="Z9112" i="24"/>
  <c r="H7996" i="24"/>
  <c r="G7996" i="24"/>
  <c r="M7996" i="24" l="1"/>
  <c r="Y9113" i="24"/>
  <c r="Z9113" i="24"/>
  <c r="M7997" i="24"/>
  <c r="H7997" i="24"/>
  <c r="G7997" i="24"/>
  <c r="Z9114" i="24" l="1"/>
  <c r="Y9114" i="24"/>
  <c r="M7998" i="24"/>
  <c r="G7998" i="24"/>
  <c r="H7998" i="24"/>
  <c r="Z9115" i="24" l="1"/>
  <c r="Y9115" i="24"/>
  <c r="G7999" i="24"/>
  <c r="H7999" i="24"/>
  <c r="M7999" i="24" l="1"/>
  <c r="Z9116" i="24"/>
  <c r="Y9116" i="24"/>
  <c r="H8000" i="24"/>
  <c r="G8000" i="24"/>
  <c r="M8000" i="24"/>
  <c r="Y9117" i="24" l="1"/>
  <c r="Z9117" i="24"/>
  <c r="M8001" i="24"/>
  <c r="H8001" i="24"/>
  <c r="G8001" i="24"/>
  <c r="Z9118" i="24" l="1"/>
  <c r="Y9118" i="24"/>
  <c r="M8002" i="24"/>
  <c r="G8002" i="24"/>
  <c r="H8002" i="24"/>
  <c r="Y9119" i="24" l="1"/>
  <c r="Z9119" i="24"/>
  <c r="M8003" i="24"/>
  <c r="H8003" i="24"/>
  <c r="G8003" i="24"/>
  <c r="Z9120" i="24" l="1"/>
  <c r="Y9120" i="24"/>
  <c r="H8004" i="24"/>
  <c r="M8004" i="24"/>
  <c r="G8004" i="24"/>
  <c r="Z9121" i="24" l="1"/>
  <c r="Y9121" i="24"/>
  <c r="G8005" i="24"/>
  <c r="H8005" i="24"/>
  <c r="M8005" i="24" l="1"/>
  <c r="Z9122" i="24"/>
  <c r="Y9122" i="24"/>
  <c r="M8006" i="24"/>
  <c r="G8006" i="24"/>
  <c r="H8006" i="24"/>
  <c r="Y9123" i="24" l="1"/>
  <c r="Z9123" i="24"/>
  <c r="G8007" i="24"/>
  <c r="H8007" i="24"/>
  <c r="M8007" i="24" l="1"/>
  <c r="Z9124" i="24"/>
  <c r="Y9124" i="24"/>
  <c r="H8008" i="24"/>
  <c r="M8008" i="24"/>
  <c r="G8008" i="24"/>
  <c r="Z9125" i="24" l="1"/>
  <c r="Y9125" i="24"/>
  <c r="M8009" i="24"/>
  <c r="H8009" i="24"/>
  <c r="G8009" i="24"/>
  <c r="Y9126" i="24" l="1"/>
  <c r="Z9126" i="24"/>
  <c r="M8010" i="24"/>
  <c r="G8010" i="24"/>
  <c r="H8010" i="24"/>
  <c r="Y9127" i="24" l="1"/>
  <c r="Z9127" i="24"/>
  <c r="M8011" i="24"/>
  <c r="G8011" i="24"/>
  <c r="H8011" i="24"/>
  <c r="Z9128" i="24" l="1"/>
  <c r="Y9128" i="24"/>
  <c r="H8012" i="24"/>
  <c r="G8012" i="24"/>
  <c r="M8012" i="24"/>
  <c r="Y9129" i="24" l="1"/>
  <c r="Z9129" i="24"/>
  <c r="M8013" i="24"/>
  <c r="H8013" i="24"/>
  <c r="G8013" i="24"/>
  <c r="Z9130" i="24" l="1"/>
  <c r="Y9130" i="24"/>
  <c r="G8014" i="24"/>
  <c r="H8014" i="24"/>
  <c r="M8014" i="24" l="1"/>
  <c r="Z9131" i="24"/>
  <c r="Y9131" i="24"/>
  <c r="M8015" i="24"/>
  <c r="H8015" i="24"/>
  <c r="G8015" i="24"/>
  <c r="Y9132" i="24" l="1"/>
  <c r="Z9132" i="24"/>
  <c r="H8016" i="24"/>
  <c r="G8016" i="24"/>
  <c r="Z9133" i="24" l="1"/>
  <c r="Y9133" i="24"/>
  <c r="M8016" i="24"/>
  <c r="M8017" i="24"/>
  <c r="H8017" i="24"/>
  <c r="G8017" i="24"/>
  <c r="Y9134" i="24" l="1"/>
  <c r="Z9134" i="24"/>
  <c r="H8018" i="24"/>
  <c r="G8018" i="24"/>
  <c r="M8018" i="24" l="1"/>
  <c r="Z9135" i="24"/>
  <c r="Y9135" i="24"/>
  <c r="M8019" i="24"/>
  <c r="G8019" i="24"/>
  <c r="H8019" i="24"/>
  <c r="Z9136" i="24" l="1"/>
  <c r="Y9136" i="24"/>
  <c r="H8020" i="24"/>
  <c r="G8020" i="24"/>
  <c r="M8020" i="24"/>
  <c r="Z9137" i="24" l="1"/>
  <c r="Y9137" i="24"/>
  <c r="M8021" i="24"/>
  <c r="H8021" i="24"/>
  <c r="G8021" i="24"/>
  <c r="Z9138" i="24" l="1"/>
  <c r="Y9138" i="24"/>
  <c r="M8022" i="24"/>
  <c r="G8022" i="24"/>
  <c r="H8022" i="24"/>
  <c r="Z9139" i="24" l="1"/>
  <c r="Y9139" i="24"/>
  <c r="M8023" i="24"/>
  <c r="G8023" i="24"/>
  <c r="H8023" i="24"/>
  <c r="Z9140" i="24" l="1"/>
  <c r="Y9140" i="24"/>
  <c r="H8024" i="24"/>
  <c r="G8024" i="24"/>
  <c r="M8024" i="24"/>
  <c r="Y9141" i="24" l="1"/>
  <c r="Z9141" i="24"/>
  <c r="M8025" i="24"/>
  <c r="H8025" i="24"/>
  <c r="G8025" i="24"/>
  <c r="Y9142" i="24" l="1"/>
  <c r="Z9142" i="24"/>
  <c r="M8026" i="24"/>
  <c r="G8026" i="24"/>
  <c r="H8026" i="24"/>
  <c r="Y9143" i="24" l="1"/>
  <c r="Z9143" i="24"/>
  <c r="M8027" i="24"/>
  <c r="G8027" i="24"/>
  <c r="H8027" i="24"/>
  <c r="Z9144" i="24" l="1"/>
  <c r="Y9144" i="24"/>
  <c r="H8028" i="24"/>
  <c r="G8028" i="24"/>
  <c r="M8028" i="24" l="1"/>
  <c r="Y9145" i="24"/>
  <c r="Z9145" i="24"/>
  <c r="M8029" i="24"/>
  <c r="H8029" i="24"/>
  <c r="G8029" i="24"/>
  <c r="Z9146" i="24" l="1"/>
  <c r="Y9146" i="24"/>
  <c r="M8030" i="24"/>
  <c r="G8030" i="24"/>
  <c r="H8030" i="24"/>
  <c r="Z9147" i="24" l="1"/>
  <c r="Y9147" i="24"/>
  <c r="M8031" i="24"/>
  <c r="G8031" i="24"/>
  <c r="H8031" i="24"/>
  <c r="Y9148" i="24" l="1"/>
  <c r="Z9148" i="24"/>
  <c r="H8032" i="24"/>
  <c r="G8032" i="24"/>
  <c r="M8032" i="24"/>
  <c r="Y9149" i="24" l="1"/>
  <c r="Z9149" i="24"/>
  <c r="M8033" i="24"/>
  <c r="H8033" i="24"/>
  <c r="G8033" i="24"/>
  <c r="Y9150" i="24" l="1"/>
  <c r="Z9150" i="24"/>
  <c r="M8034" i="24"/>
  <c r="G8034" i="24"/>
  <c r="H8034" i="24"/>
  <c r="Y9151" i="24" l="1"/>
  <c r="Z9151" i="24"/>
  <c r="M8035" i="24"/>
  <c r="G8035" i="24"/>
  <c r="H8035" i="24"/>
  <c r="Y9152" i="24" l="1"/>
  <c r="Z9152" i="24"/>
  <c r="H8036" i="24"/>
  <c r="G8036" i="24"/>
  <c r="M8036" i="24"/>
  <c r="Z9153" i="24" l="1"/>
  <c r="Y9153" i="24"/>
  <c r="M8037" i="24"/>
  <c r="G8037" i="24"/>
  <c r="H8037" i="24"/>
  <c r="Z9154" i="24" l="1"/>
  <c r="Y9154" i="24"/>
  <c r="M8038" i="24"/>
  <c r="G8038" i="24"/>
  <c r="H8038" i="24"/>
  <c r="Y9155" i="24" l="1"/>
  <c r="Z9155" i="24"/>
  <c r="G8039" i="24"/>
  <c r="H8039" i="24"/>
  <c r="M8039" i="24" l="1"/>
  <c r="Y9156" i="24"/>
  <c r="Z9156" i="24"/>
  <c r="H8040" i="24"/>
  <c r="G8040" i="24"/>
  <c r="M8040" i="24"/>
  <c r="Z9157" i="24" l="1"/>
  <c r="Y9157" i="24"/>
  <c r="M8041" i="24"/>
  <c r="H8041" i="24"/>
  <c r="G8041" i="24"/>
  <c r="Y9158" i="24" l="1"/>
  <c r="Z9158" i="24"/>
  <c r="M8042" i="24"/>
  <c r="G8042" i="24"/>
  <c r="H8042" i="24"/>
  <c r="Y9159" i="24" l="1"/>
  <c r="Z9159" i="24"/>
  <c r="M8043" i="24"/>
  <c r="G8043" i="24"/>
  <c r="H8043" i="24"/>
  <c r="Y9160" i="24" l="1"/>
  <c r="Z9160" i="24"/>
  <c r="G8044" i="24"/>
  <c r="H8044" i="24"/>
  <c r="M8044" i="24"/>
  <c r="Y9161" i="24" l="1"/>
  <c r="Z9161" i="24"/>
  <c r="M8045" i="24"/>
  <c r="H8045" i="24"/>
  <c r="G8045" i="24"/>
  <c r="Y9162" i="24" l="1"/>
  <c r="Z9162" i="24"/>
  <c r="M8046" i="24"/>
  <c r="G8046" i="24"/>
  <c r="H8046" i="24"/>
  <c r="Y9163" i="24" l="1"/>
  <c r="Z9163" i="24"/>
  <c r="M8047" i="24"/>
  <c r="G8047" i="24"/>
  <c r="H8047" i="24"/>
  <c r="Z9164" i="24" l="1"/>
  <c r="Y9164" i="24"/>
  <c r="H8048" i="24"/>
  <c r="G8048" i="24"/>
  <c r="Z9165" i="24" l="1"/>
  <c r="Y9165" i="24"/>
  <c r="M8048" i="24"/>
  <c r="M8049" i="24"/>
  <c r="H8049" i="24"/>
  <c r="G8049" i="24"/>
  <c r="Z9166" i="24" l="1"/>
  <c r="Y9166" i="24"/>
  <c r="G8050" i="24"/>
  <c r="H8050" i="24"/>
  <c r="M8050" i="24" l="1"/>
  <c r="Z9167" i="24"/>
  <c r="Y9167" i="24"/>
  <c r="G8051" i="24"/>
  <c r="H8051" i="24"/>
  <c r="M8051" i="24" l="1"/>
  <c r="Y9168" i="24"/>
  <c r="Z9168" i="24"/>
  <c r="H8052" i="24"/>
  <c r="G8052" i="24"/>
  <c r="M8052" i="24"/>
  <c r="Y9169" i="24" l="1"/>
  <c r="Z9169" i="24"/>
  <c r="M8053" i="24"/>
  <c r="H8053" i="24"/>
  <c r="G8053" i="24"/>
  <c r="Y9170" i="24" l="1"/>
  <c r="Z9170" i="24"/>
  <c r="M8054" i="24"/>
  <c r="G8054" i="24"/>
  <c r="H8054" i="24"/>
  <c r="Y9171" i="24" l="1"/>
  <c r="Z9171" i="24"/>
  <c r="M8055" i="24"/>
  <c r="H8055" i="24"/>
  <c r="G8055" i="24"/>
  <c r="Y9172" i="24" l="1"/>
  <c r="Z9172" i="24"/>
  <c r="H8056" i="24"/>
  <c r="M8056" i="24"/>
  <c r="G8056" i="24"/>
  <c r="Z9173" i="24" l="1"/>
  <c r="Y9173" i="24"/>
  <c r="M8057" i="24"/>
  <c r="G8057" i="24"/>
  <c r="H8057" i="24"/>
  <c r="Z9174" i="24" l="1"/>
  <c r="Y9174" i="24"/>
  <c r="G8058" i="24"/>
  <c r="H8058" i="24"/>
  <c r="M8058" i="24" l="1"/>
  <c r="Y9175" i="24"/>
  <c r="Z9175" i="24"/>
  <c r="G8059" i="24"/>
  <c r="H8059" i="24"/>
  <c r="M8059" i="24" l="1"/>
  <c r="Z9176" i="24"/>
  <c r="Y9176" i="24"/>
  <c r="H8060" i="24"/>
  <c r="G8060" i="24"/>
  <c r="M8060" i="24" l="1"/>
  <c r="Z9177" i="24"/>
  <c r="Y9177" i="24"/>
  <c r="M8061" i="24"/>
  <c r="H8061" i="24"/>
  <c r="G8061" i="24"/>
  <c r="Z9178" i="24" l="1"/>
  <c r="Y9178" i="24"/>
  <c r="M8062" i="24"/>
  <c r="G8062" i="24"/>
  <c r="H8062" i="24"/>
  <c r="Y9179" i="24" l="1"/>
  <c r="Z9179" i="24"/>
  <c r="G8063" i="24"/>
  <c r="H8063" i="24"/>
  <c r="M8063" i="24" l="1"/>
  <c r="Z9180" i="24"/>
  <c r="Y9180" i="24"/>
  <c r="H8064" i="24"/>
  <c r="G8064" i="24"/>
  <c r="M8064" i="24"/>
  <c r="Y9181" i="24" l="1"/>
  <c r="Z9181" i="24"/>
  <c r="M8065" i="24"/>
  <c r="H8065" i="24"/>
  <c r="G8065" i="24"/>
  <c r="Y9182" i="24" l="1"/>
  <c r="Z9182" i="24"/>
  <c r="M8066" i="24"/>
  <c r="G8066" i="24"/>
  <c r="H8066" i="24"/>
  <c r="Z9183" i="24" l="1"/>
  <c r="Y9183" i="24"/>
  <c r="M8067" i="24"/>
  <c r="G8067" i="24"/>
  <c r="H8067" i="24"/>
  <c r="Y9184" i="24" l="1"/>
  <c r="Z9184" i="24"/>
  <c r="G8068" i="24"/>
  <c r="H8068" i="24"/>
  <c r="M8068" i="24"/>
  <c r="Z9185" i="24" l="1"/>
  <c r="Y9185" i="24"/>
  <c r="M8069" i="24"/>
  <c r="H8069" i="24"/>
  <c r="G8069" i="24"/>
  <c r="Y9186" i="24" l="1"/>
  <c r="Z9186" i="24"/>
  <c r="M8070" i="24"/>
  <c r="G8070" i="24"/>
  <c r="H8070" i="24"/>
  <c r="Z9187" i="24" l="1"/>
  <c r="Y9187" i="24"/>
  <c r="M8071" i="24"/>
  <c r="G8071" i="24"/>
  <c r="H8071" i="24"/>
  <c r="Y9188" i="24" l="1"/>
  <c r="Z9188" i="24"/>
  <c r="H8072" i="24"/>
  <c r="G8072" i="24"/>
  <c r="Z9189" i="24" l="1"/>
  <c r="Y9189" i="24"/>
  <c r="M8072" i="24"/>
  <c r="M8073" i="24"/>
  <c r="H8073" i="24"/>
  <c r="G8073" i="24"/>
  <c r="Y9190" i="24" l="1"/>
  <c r="Z9190" i="24"/>
  <c r="M8074" i="24"/>
  <c r="G8074" i="24"/>
  <c r="H8074" i="24"/>
  <c r="Y9191" i="24" l="1"/>
  <c r="Z9191" i="24"/>
  <c r="M8075" i="24"/>
  <c r="H8075" i="24"/>
  <c r="G8075" i="24"/>
  <c r="Y9192" i="24" l="1"/>
  <c r="Z9192" i="24"/>
  <c r="G8076" i="24"/>
  <c r="H8076" i="24"/>
  <c r="M8076" i="24" l="1"/>
  <c r="Y9193" i="24"/>
  <c r="Z9193" i="24"/>
  <c r="M8077" i="24"/>
  <c r="H8077" i="24"/>
  <c r="G8077" i="24"/>
  <c r="Z9194" i="24" l="1"/>
  <c r="Y9194" i="24"/>
  <c r="H8078" i="24"/>
  <c r="G8078" i="24"/>
  <c r="M8078" i="24" l="1"/>
  <c r="Y9195" i="24"/>
  <c r="Z9195" i="24"/>
  <c r="M8079" i="24"/>
  <c r="H8079" i="24"/>
  <c r="G8079" i="24"/>
  <c r="Y9196" i="24" l="1"/>
  <c r="Z9196" i="24"/>
  <c r="H8080" i="24"/>
  <c r="G8080" i="24"/>
  <c r="M8080" i="24"/>
  <c r="Y9197" i="24" l="1"/>
  <c r="Z9197" i="24"/>
  <c r="M8081" i="24"/>
  <c r="H8081" i="24"/>
  <c r="G8081" i="24"/>
  <c r="Y9198" i="24" l="1"/>
  <c r="Z9198" i="24"/>
  <c r="M8082" i="24"/>
  <c r="G8082" i="24"/>
  <c r="H8082" i="24"/>
  <c r="Y9199" i="24" l="1"/>
  <c r="Z9199" i="24"/>
  <c r="M8083" i="24"/>
  <c r="H8083" i="24"/>
  <c r="G8083" i="24"/>
  <c r="Z9200" i="24" l="1"/>
  <c r="Y9200" i="24"/>
  <c r="G8084" i="24"/>
  <c r="M8084" i="24"/>
  <c r="H8084" i="24"/>
  <c r="Y9201" i="24" l="1"/>
  <c r="Z9201" i="24"/>
  <c r="H8085" i="24"/>
  <c r="G8085" i="24"/>
  <c r="M8085" i="24" l="1"/>
  <c r="Z9202" i="24"/>
  <c r="Y9202" i="24"/>
  <c r="G8086" i="24"/>
  <c r="H8086" i="24"/>
  <c r="M8086" i="24"/>
  <c r="Z9203" i="24" l="1"/>
  <c r="Y9203" i="24"/>
  <c r="M8087" i="24"/>
  <c r="G8087" i="24"/>
  <c r="H8087" i="24"/>
  <c r="Y9204" i="24" l="1"/>
  <c r="Z9204" i="24"/>
  <c r="H8088" i="24"/>
  <c r="G8088" i="24"/>
  <c r="M8088" i="24"/>
  <c r="Z9205" i="24" l="1"/>
  <c r="Y9205" i="24"/>
  <c r="H8089" i="24"/>
  <c r="G8089" i="24"/>
  <c r="M8089" i="24" l="1"/>
  <c r="Y9206" i="24"/>
  <c r="Z9206" i="24"/>
  <c r="M8090" i="24"/>
  <c r="G8090" i="24"/>
  <c r="H8090" i="24"/>
  <c r="Z9207" i="24" l="1"/>
  <c r="Y9207" i="24"/>
  <c r="M8091" i="24"/>
  <c r="G8091" i="24"/>
  <c r="H8091" i="24"/>
  <c r="Y9208" i="24" l="1"/>
  <c r="Z9208" i="24"/>
  <c r="H8092" i="24"/>
  <c r="G8092" i="24"/>
  <c r="M8092" i="24"/>
  <c r="Z9209" i="24" l="1"/>
  <c r="Y9209" i="24"/>
  <c r="M8093" i="24"/>
  <c r="H8093" i="24"/>
  <c r="G8093" i="24"/>
  <c r="Y9210" i="24" l="1"/>
  <c r="Z9210" i="24"/>
  <c r="M8094" i="24"/>
  <c r="G8094" i="24"/>
  <c r="H8094" i="24"/>
  <c r="Y9211" i="24" l="1"/>
  <c r="Z9211" i="24"/>
  <c r="M8095" i="24"/>
  <c r="G8095" i="24"/>
  <c r="H8095" i="24"/>
  <c r="Z9212" i="24" l="1"/>
  <c r="Y9212" i="24"/>
  <c r="H8096" i="24"/>
  <c r="G8096" i="24"/>
  <c r="M8096" i="24"/>
  <c r="Z9213" i="24" l="1"/>
  <c r="Y9213" i="24"/>
  <c r="M8097" i="24"/>
  <c r="H8097" i="24"/>
  <c r="G8097" i="24"/>
  <c r="Y9214" i="24" l="1"/>
  <c r="Z9214" i="24"/>
  <c r="M8098" i="24"/>
  <c r="G8098" i="24"/>
  <c r="H8098" i="24"/>
  <c r="Z9215" i="24" l="1"/>
  <c r="Y9215" i="24"/>
  <c r="M8099" i="24"/>
  <c r="G8099" i="24"/>
  <c r="H8099" i="24"/>
  <c r="Z9216" i="24" l="1"/>
  <c r="Y9216" i="24"/>
  <c r="H8100" i="24"/>
  <c r="G8100" i="24"/>
  <c r="M8100" i="24"/>
  <c r="Z9217" i="24" l="1"/>
  <c r="Y9217" i="24"/>
  <c r="H8101" i="24"/>
  <c r="G8101" i="24"/>
  <c r="M8101" i="24" l="1"/>
  <c r="Y9218" i="24"/>
  <c r="Z9218" i="24"/>
  <c r="M8102" i="24"/>
  <c r="G8102" i="24"/>
  <c r="H8102" i="24"/>
  <c r="Y9219" i="24" l="1"/>
  <c r="Z9219" i="24"/>
  <c r="G8103" i="24"/>
  <c r="H8103" i="24"/>
  <c r="M8103" i="24" l="1"/>
  <c r="Y9220" i="24"/>
  <c r="Z9220" i="24"/>
  <c r="H8104" i="24"/>
  <c r="G8104" i="24"/>
  <c r="M8104" i="24"/>
  <c r="Z9221" i="24" l="1"/>
  <c r="Y9221" i="24"/>
  <c r="H8105" i="24"/>
  <c r="G8105" i="24"/>
  <c r="M8105" i="24" l="1"/>
  <c r="Y9222" i="24"/>
  <c r="Z9222" i="24"/>
  <c r="M8106" i="24"/>
  <c r="G8106" i="24"/>
  <c r="H8106" i="24"/>
  <c r="Z9223" i="24" l="1"/>
  <c r="Y9223" i="24"/>
  <c r="M8107" i="24"/>
  <c r="G8107" i="24"/>
  <c r="H8107" i="24"/>
  <c r="Z9224" i="24" l="1"/>
  <c r="Y9224" i="24"/>
  <c r="G8108" i="24"/>
  <c r="H8108" i="24"/>
  <c r="M8108" i="24"/>
  <c r="Z9225" i="24" l="1"/>
  <c r="Y9225" i="24"/>
  <c r="M8109" i="24"/>
  <c r="H8109" i="24"/>
  <c r="G8109" i="24"/>
  <c r="Z9226" i="24" l="1"/>
  <c r="Y9226" i="24"/>
  <c r="M8110" i="24"/>
  <c r="G8110" i="24"/>
  <c r="H8110" i="24"/>
  <c r="Y9227" i="24" l="1"/>
  <c r="Z9227" i="24"/>
  <c r="M8111" i="24"/>
  <c r="G8111" i="24"/>
  <c r="H8111" i="24"/>
  <c r="Z9228" i="24" l="1"/>
  <c r="Y9228" i="24"/>
  <c r="H8112" i="24"/>
  <c r="G8112" i="24"/>
  <c r="M8112" i="24"/>
  <c r="Y9229" i="24" l="1"/>
  <c r="Z9229" i="24"/>
  <c r="M8113" i="24"/>
  <c r="H8113" i="24"/>
  <c r="G8113" i="24"/>
  <c r="Z9230" i="24" l="1"/>
  <c r="Y9230" i="24"/>
  <c r="M8114" i="24"/>
  <c r="G8114" i="24"/>
  <c r="H8114" i="24"/>
  <c r="Z9231" i="24" l="1"/>
  <c r="Y9231" i="24"/>
  <c r="M8115" i="24"/>
  <c r="G8115" i="24"/>
  <c r="H8115" i="24"/>
  <c r="Z9232" i="24" l="1"/>
  <c r="Y9232" i="24"/>
  <c r="H8116" i="24"/>
  <c r="G8116" i="24"/>
  <c r="M8116" i="24"/>
  <c r="Z9233" i="24" l="1"/>
  <c r="Y9233" i="24"/>
  <c r="M8117" i="24"/>
  <c r="H8117" i="24"/>
  <c r="G8117" i="24"/>
  <c r="Y9234" i="24" l="1"/>
  <c r="Z9234" i="24"/>
  <c r="M8118" i="24"/>
  <c r="G8118" i="24"/>
  <c r="H8118" i="24"/>
  <c r="Y9235" i="24" l="1"/>
  <c r="Z9235" i="24"/>
  <c r="M8119" i="24"/>
  <c r="G8119" i="24"/>
  <c r="H8119" i="24"/>
  <c r="Y9236" i="24" l="1"/>
  <c r="Z9236" i="24"/>
  <c r="H8120" i="24"/>
  <c r="G8120" i="24"/>
  <c r="M8120" i="24"/>
  <c r="Y9237" i="24" l="1"/>
  <c r="Z9237" i="24"/>
  <c r="H8121" i="24"/>
  <c r="G8121" i="24"/>
  <c r="M8121" i="24" l="1"/>
  <c r="Z9238" i="24"/>
  <c r="Y9238" i="24"/>
  <c r="M8122" i="24"/>
  <c r="G8122" i="24"/>
  <c r="H8122" i="24"/>
  <c r="Y9239" i="24" l="1"/>
  <c r="Z9239" i="24"/>
  <c r="M8123" i="24"/>
  <c r="G8123" i="24"/>
  <c r="H8123" i="24"/>
  <c r="Z9240" i="24" l="1"/>
  <c r="Y9240" i="24"/>
  <c r="G8124" i="24"/>
  <c r="H8124" i="24"/>
  <c r="M8124" i="24"/>
  <c r="Y9241" i="24" l="1"/>
  <c r="Z9241" i="24"/>
  <c r="M8125" i="24"/>
  <c r="H8125" i="24"/>
  <c r="G8125" i="24"/>
  <c r="Z9242" i="24" l="1"/>
  <c r="Y9242" i="24"/>
  <c r="M8126" i="24"/>
  <c r="G8126" i="24"/>
  <c r="H8126" i="24"/>
  <c r="Z9243" i="24" l="1"/>
  <c r="Y9243" i="24"/>
  <c r="G8127" i="24"/>
  <c r="H8127" i="24"/>
  <c r="M8127" i="24" l="1"/>
  <c r="Y9244" i="24"/>
  <c r="Z9244" i="24"/>
  <c r="H8128" i="24"/>
  <c r="G8128" i="24"/>
  <c r="M8128" i="24"/>
  <c r="Y9245" i="24" l="1"/>
  <c r="Z9245" i="24"/>
  <c r="M8129" i="24"/>
  <c r="H8129" i="24"/>
  <c r="G8129" i="24"/>
  <c r="Z9246" i="24" l="1"/>
  <c r="Y9246" i="24"/>
  <c r="M8130" i="24"/>
  <c r="G8130" i="24"/>
  <c r="H8130" i="24"/>
  <c r="Y9247" i="24" l="1"/>
  <c r="Z9247" i="24"/>
  <c r="M8131" i="24"/>
  <c r="H8131" i="24"/>
  <c r="G8131" i="24"/>
  <c r="Y9248" i="24" l="1"/>
  <c r="Z9248" i="24"/>
  <c r="H8132" i="24"/>
  <c r="G8132" i="24"/>
  <c r="M8132" i="24"/>
  <c r="Z9249" i="24" l="1"/>
  <c r="Y9249" i="24"/>
  <c r="M8133" i="24"/>
  <c r="H8133" i="24"/>
  <c r="G8133" i="24"/>
  <c r="Z9250" i="24" l="1"/>
  <c r="Y9250" i="24"/>
  <c r="M8134" i="24"/>
  <c r="H8134" i="24"/>
  <c r="G8134" i="24"/>
  <c r="Y9251" i="24" l="1"/>
  <c r="Z9251" i="24"/>
  <c r="M8135" i="24"/>
  <c r="H8135" i="24"/>
  <c r="G8135" i="24"/>
  <c r="Y9252" i="24" l="1"/>
  <c r="Z9252" i="24"/>
  <c r="G8136" i="24"/>
  <c r="H8136" i="24"/>
  <c r="M8136" i="24"/>
  <c r="Y9253" i="24" l="1"/>
  <c r="Z9253" i="24"/>
  <c r="G8137" i="24"/>
  <c r="H8137" i="24"/>
  <c r="M8137" i="24" l="1"/>
  <c r="Y9254" i="24"/>
  <c r="Z9254" i="24"/>
  <c r="H8138" i="24"/>
  <c r="G8138" i="24"/>
  <c r="M8138" i="24" l="1"/>
  <c r="Y9255" i="24"/>
  <c r="Z9255" i="24"/>
  <c r="M8139" i="24"/>
  <c r="G8139" i="24"/>
  <c r="H8139" i="24"/>
  <c r="Y9256" i="24" l="1"/>
  <c r="Z9256" i="24"/>
  <c r="M8140" i="24"/>
  <c r="G8140" i="24"/>
  <c r="H8140" i="24"/>
  <c r="Z9257" i="24" l="1"/>
  <c r="Y9257" i="24"/>
  <c r="M8141" i="24"/>
  <c r="H8141" i="24"/>
  <c r="G8141" i="24"/>
  <c r="Y9258" i="24" l="1"/>
  <c r="Z9258" i="24"/>
  <c r="M8142" i="24"/>
  <c r="G8142" i="24"/>
  <c r="H8142" i="24"/>
  <c r="Z9259" i="24" l="1"/>
  <c r="Y9259" i="24"/>
  <c r="G8143" i="24"/>
  <c r="H8143" i="24"/>
  <c r="M8143" i="24" l="1"/>
  <c r="Y9260" i="24"/>
  <c r="Z9260" i="24"/>
  <c r="H8144" i="24"/>
  <c r="G8144" i="24"/>
  <c r="M8144" i="24"/>
  <c r="Y9261" i="24" l="1"/>
  <c r="Z9261" i="24"/>
  <c r="M8145" i="24"/>
  <c r="H8145" i="24"/>
  <c r="G8145" i="24"/>
  <c r="Y9262" i="24" l="1"/>
  <c r="Z9262" i="24"/>
  <c r="M8146" i="24"/>
  <c r="G8146" i="24"/>
  <c r="H8146" i="24"/>
  <c r="Z9263" i="24" l="1"/>
  <c r="Y9263" i="24"/>
  <c r="G8147" i="24"/>
  <c r="H8147" i="24"/>
  <c r="M8147" i="24" l="1"/>
  <c r="Y9264" i="24"/>
  <c r="Z9264" i="24"/>
  <c r="H8148" i="24"/>
  <c r="M8148" i="24"/>
  <c r="G8148" i="24"/>
  <c r="Z9265" i="24" l="1"/>
  <c r="Y9265" i="24"/>
  <c r="M8149" i="24"/>
  <c r="H8149" i="24"/>
  <c r="G8149" i="24"/>
  <c r="Y9266" i="24" l="1"/>
  <c r="Z9266" i="24"/>
  <c r="M8150" i="24"/>
  <c r="G8150" i="24"/>
  <c r="H8150" i="24"/>
  <c r="Y9267" i="24" l="1"/>
  <c r="Z9267" i="24"/>
  <c r="M8151" i="24"/>
  <c r="G8151" i="24"/>
  <c r="H8151" i="24"/>
  <c r="Z9268" i="24" l="1"/>
  <c r="Y9268" i="24"/>
  <c r="H8152" i="24"/>
  <c r="G8152" i="24"/>
  <c r="M8152" i="24"/>
  <c r="Z9269" i="24" l="1"/>
  <c r="Y9269" i="24"/>
  <c r="M8153" i="24"/>
  <c r="H8153" i="24"/>
  <c r="G8153" i="24"/>
  <c r="Y9270" i="24" l="1"/>
  <c r="Z9270" i="24"/>
  <c r="G8154" i="24"/>
  <c r="H8154" i="24"/>
  <c r="M8154" i="24" l="1"/>
  <c r="Y9271" i="24"/>
  <c r="Z9271" i="24"/>
  <c r="M8155" i="24"/>
  <c r="G8155" i="24"/>
  <c r="H8155" i="24"/>
  <c r="Y9272" i="24" l="1"/>
  <c r="Z9272" i="24"/>
  <c r="H8156" i="24"/>
  <c r="G8156" i="24"/>
  <c r="M8156" i="24"/>
  <c r="Z9273" i="24" l="1"/>
  <c r="Y9273" i="24"/>
  <c r="M8157" i="24"/>
  <c r="H8157" i="24"/>
  <c r="G8157" i="24"/>
  <c r="Y9274" i="24" l="1"/>
  <c r="Z9274" i="24"/>
  <c r="M8158" i="24"/>
  <c r="G8158" i="24"/>
  <c r="H8158" i="24"/>
  <c r="Z9275" i="24" l="1"/>
  <c r="Y9275" i="24"/>
  <c r="M8159" i="24"/>
  <c r="G8159" i="24"/>
  <c r="H8159" i="24"/>
  <c r="Z9276" i="24" l="1"/>
  <c r="Y9276" i="24"/>
  <c r="H8160" i="24"/>
  <c r="G8160" i="24"/>
  <c r="M8160" i="24"/>
  <c r="Y9277" i="24" l="1"/>
  <c r="Z9277" i="24"/>
  <c r="M8161" i="24"/>
  <c r="H8161" i="24"/>
  <c r="G8161" i="24"/>
  <c r="Z9278" i="24" l="1"/>
  <c r="Y9278" i="24"/>
  <c r="M8162" i="24"/>
  <c r="G8162" i="24"/>
  <c r="H8162" i="24"/>
  <c r="Y9279" i="24" l="1"/>
  <c r="Z9279" i="24"/>
  <c r="G8163" i="24"/>
  <c r="H8163" i="24"/>
  <c r="M8163" i="24" l="1"/>
  <c r="Y9280" i="24"/>
  <c r="Z9280" i="24"/>
  <c r="G8164" i="24"/>
  <c r="H8164" i="24"/>
  <c r="M8164" i="24"/>
  <c r="Z9281" i="24" l="1"/>
  <c r="Y9281" i="24"/>
  <c r="H8165" i="24"/>
  <c r="G8165" i="24"/>
  <c r="M8165" i="24" l="1"/>
  <c r="Y9282" i="24"/>
  <c r="Z9282" i="24"/>
  <c r="M8166" i="24"/>
  <c r="G8166" i="24"/>
  <c r="H8166" i="24"/>
  <c r="Z9283" i="24" l="1"/>
  <c r="Y9283" i="24"/>
  <c r="M8167" i="24"/>
  <c r="G8167" i="24"/>
  <c r="H8167" i="24"/>
  <c r="Y9284" i="24" l="1"/>
  <c r="Z9284" i="24"/>
  <c r="H8168" i="24"/>
  <c r="G8168" i="24"/>
  <c r="M8168" i="24" l="1"/>
  <c r="Z9285" i="24"/>
  <c r="Y9285" i="24"/>
  <c r="M8169" i="24"/>
  <c r="H8169" i="24"/>
  <c r="G8169" i="24"/>
  <c r="Y9286" i="24" l="1"/>
  <c r="Z9286" i="24"/>
  <c r="M8170" i="24"/>
  <c r="G8170" i="24"/>
  <c r="H8170" i="24"/>
  <c r="Z9287" i="24" l="1"/>
  <c r="Y9287" i="24"/>
  <c r="M8171" i="24"/>
  <c r="G8171" i="24"/>
  <c r="H8171" i="24"/>
  <c r="Y9288" i="24" l="1"/>
  <c r="Z9288" i="24"/>
  <c r="H8172" i="24"/>
  <c r="G8172" i="24"/>
  <c r="M8172" i="24"/>
  <c r="Y9289" i="24" l="1"/>
  <c r="Z9289" i="24"/>
  <c r="M8173" i="24"/>
  <c r="H8173" i="24"/>
  <c r="G8173" i="24"/>
  <c r="Z9290" i="24" l="1"/>
  <c r="Y9290" i="24"/>
  <c r="M8174" i="24"/>
  <c r="G8174" i="24"/>
  <c r="H8174" i="24"/>
  <c r="Z9291" i="24" l="1"/>
  <c r="Y9291" i="24"/>
  <c r="M8175" i="24"/>
  <c r="G8175" i="24"/>
  <c r="H8175" i="24"/>
  <c r="Y9292" i="24" l="1"/>
  <c r="Z9292" i="24"/>
  <c r="H8176" i="24"/>
  <c r="G8176" i="24"/>
  <c r="M8176" i="24"/>
  <c r="Y9293" i="24" l="1"/>
  <c r="Z9293" i="24"/>
  <c r="M8177" i="24"/>
  <c r="H8177" i="24"/>
  <c r="G8177" i="24"/>
  <c r="Y9294" i="24" l="1"/>
  <c r="Z9294" i="24"/>
  <c r="M8178" i="24"/>
  <c r="G8178" i="24"/>
  <c r="H8178" i="24"/>
  <c r="Z9295" i="24" l="1"/>
  <c r="Y9295" i="24"/>
  <c r="M8179" i="24"/>
  <c r="G8179" i="24"/>
  <c r="H8179" i="24"/>
  <c r="Y9296" i="24" l="1"/>
  <c r="Z9296" i="24"/>
  <c r="H8180" i="24"/>
  <c r="G8180" i="24"/>
  <c r="M8180" i="24"/>
  <c r="Z9297" i="24" l="1"/>
  <c r="Y9297" i="24"/>
  <c r="M8181" i="24"/>
  <c r="H8181" i="24"/>
  <c r="G8181" i="24"/>
  <c r="Y9298" i="24" l="1"/>
  <c r="Z9298" i="24"/>
  <c r="G8182" i="24"/>
  <c r="H8182" i="24"/>
  <c r="M8182" i="24" l="1"/>
  <c r="Z9299" i="24"/>
  <c r="Y9299" i="24"/>
  <c r="M8183" i="24"/>
  <c r="G8183" i="24"/>
  <c r="H8183" i="24"/>
  <c r="Z9300" i="24" l="1"/>
  <c r="Y9300" i="24"/>
  <c r="H8184" i="24"/>
  <c r="G8184" i="24"/>
  <c r="M8184" i="24"/>
  <c r="Y9301" i="24" l="1"/>
  <c r="Z9301" i="24"/>
  <c r="M8185" i="24"/>
  <c r="H8185" i="24"/>
  <c r="G8185" i="24"/>
  <c r="Z9302" i="24" l="1"/>
  <c r="Y9302" i="24"/>
  <c r="M8186" i="24"/>
  <c r="G8186" i="24"/>
  <c r="H8186" i="24"/>
  <c r="Y9303" i="24" l="1"/>
  <c r="Z9303" i="24"/>
  <c r="G8187" i="24"/>
  <c r="H8187" i="24"/>
  <c r="M8187" i="24" l="1"/>
  <c r="Z9304" i="24"/>
  <c r="Y9304" i="24"/>
  <c r="H8188" i="24"/>
  <c r="G8188" i="24"/>
  <c r="M8188" i="24"/>
  <c r="Z9305" i="24" l="1"/>
  <c r="Y9305" i="24"/>
  <c r="M8189" i="24"/>
  <c r="H8189" i="24"/>
  <c r="G8189" i="24"/>
  <c r="Z9306" i="24" l="1"/>
  <c r="Y9306" i="24"/>
  <c r="M8190" i="24"/>
  <c r="G8190" i="24"/>
  <c r="H8190" i="24"/>
  <c r="Y9307" i="24" l="1"/>
  <c r="Z9307" i="24"/>
  <c r="M8191" i="24"/>
  <c r="G8191" i="24"/>
  <c r="H8191" i="24"/>
  <c r="Z9308" i="24" l="1"/>
  <c r="Y9308" i="24"/>
  <c r="H8192" i="24"/>
  <c r="G8192" i="24"/>
  <c r="M8192" i="24"/>
  <c r="Z9309" i="24" l="1"/>
  <c r="Y9309" i="24"/>
  <c r="H8193" i="24"/>
  <c r="G8193" i="24"/>
  <c r="M8193" i="24" l="1"/>
  <c r="Z9310" i="24"/>
  <c r="Y9310" i="24"/>
  <c r="M8194" i="24"/>
  <c r="G8194" i="24"/>
  <c r="H8194" i="24"/>
  <c r="Z9311" i="24" l="1"/>
  <c r="Y9311" i="24"/>
  <c r="M8195" i="24"/>
  <c r="G8195" i="24"/>
  <c r="H8195" i="24"/>
  <c r="Y9312" i="24" l="1"/>
  <c r="Z9312" i="24"/>
  <c r="H8196" i="24"/>
  <c r="G8196" i="24"/>
  <c r="M8196" i="24"/>
  <c r="Y9313" i="24" l="1"/>
  <c r="Z9313" i="24"/>
  <c r="M8197" i="24"/>
  <c r="H8197" i="24"/>
  <c r="G8197" i="24"/>
  <c r="Y9314" i="24" l="1"/>
  <c r="Z9314" i="24"/>
  <c r="M8198" i="24"/>
  <c r="G8198" i="24"/>
  <c r="H8198" i="24"/>
  <c r="Z9315" i="24" l="1"/>
  <c r="Y9315" i="24"/>
  <c r="M8199" i="24"/>
  <c r="G8199" i="24"/>
  <c r="H8199" i="24"/>
  <c r="Z9316" i="24" l="1"/>
  <c r="Y9316" i="24"/>
  <c r="H8200" i="24"/>
  <c r="G8200" i="24"/>
  <c r="M8200" i="24"/>
  <c r="Y9317" i="24" l="1"/>
  <c r="Z9317" i="24"/>
  <c r="M8201" i="24"/>
  <c r="H8201" i="24"/>
  <c r="G8201" i="24"/>
  <c r="Z9318" i="24" l="1"/>
  <c r="Y9318" i="24"/>
  <c r="M8202" i="24"/>
  <c r="G8202" i="24"/>
  <c r="H8202" i="24"/>
  <c r="Y9319" i="24" l="1"/>
  <c r="Z9319" i="24"/>
  <c r="M8203" i="24"/>
  <c r="G8203" i="24"/>
  <c r="H8203" i="24"/>
  <c r="Y9320" i="24" l="1"/>
  <c r="Z9320" i="24"/>
  <c r="H8204" i="24"/>
  <c r="G8204" i="24"/>
  <c r="M8204" i="24"/>
  <c r="Y9321" i="24" l="1"/>
  <c r="Z9321" i="24"/>
  <c r="M8205" i="24"/>
  <c r="H8205" i="24"/>
  <c r="G8205" i="24"/>
  <c r="Y9322" i="24" l="1"/>
  <c r="Z9322" i="24"/>
  <c r="G8206" i="24"/>
  <c r="H8206" i="24"/>
  <c r="Y9323" i="24" l="1"/>
  <c r="Z9323" i="24"/>
  <c r="M8206" i="24"/>
  <c r="M8207" i="24"/>
  <c r="H8207" i="24"/>
  <c r="G8207" i="24"/>
  <c r="Z9324" i="24" l="1"/>
  <c r="Y9324" i="24"/>
  <c r="H8208" i="24"/>
  <c r="G8208" i="24"/>
  <c r="M8208" i="24"/>
  <c r="Y9325" i="24" l="1"/>
  <c r="Z9325" i="24"/>
  <c r="M8209" i="24"/>
  <c r="H8209" i="24"/>
  <c r="G8209" i="24"/>
  <c r="Z9326" i="24" l="1"/>
  <c r="Y9326" i="24"/>
  <c r="M8210" i="24"/>
  <c r="G8210" i="24"/>
  <c r="H8210" i="24"/>
  <c r="Z9327" i="24" l="1"/>
  <c r="Y9327" i="24"/>
  <c r="M8211" i="24"/>
  <c r="G8211" i="24"/>
  <c r="H8211" i="24"/>
  <c r="Y9328" i="24" l="1"/>
  <c r="Z9328" i="24"/>
  <c r="G8212" i="24"/>
  <c r="H8212" i="24"/>
  <c r="M8212" i="24"/>
  <c r="Z9329" i="24" l="1"/>
  <c r="Y9329" i="24"/>
  <c r="H8213" i="24"/>
  <c r="G8213" i="24"/>
  <c r="Y9330" i="24" l="1"/>
  <c r="Z9330" i="24"/>
  <c r="M8213" i="24"/>
  <c r="M8214" i="24"/>
  <c r="G8214" i="24"/>
  <c r="H8214" i="24"/>
  <c r="Y9331" i="24" l="1"/>
  <c r="Z9331" i="24"/>
  <c r="M8215" i="24"/>
  <c r="G8215" i="24"/>
  <c r="H8215" i="24"/>
  <c r="Z9332" i="24" l="1"/>
  <c r="Y9332" i="24"/>
  <c r="G8216" i="24"/>
  <c r="H8216" i="24"/>
  <c r="M8216" i="24" l="1"/>
  <c r="Z9333" i="24"/>
  <c r="Y9333" i="24"/>
  <c r="M8217" i="24"/>
  <c r="H8217" i="24"/>
  <c r="G8217" i="24"/>
  <c r="Y9334" i="24" l="1"/>
  <c r="Z9334" i="24"/>
  <c r="M8218" i="24"/>
  <c r="G8218" i="24"/>
  <c r="H8218" i="24"/>
  <c r="Y9335" i="24" l="1"/>
  <c r="Z9335" i="24"/>
  <c r="G8219" i="24"/>
  <c r="H8219" i="24"/>
  <c r="M8219" i="24" l="1"/>
  <c r="Y9336" i="24"/>
  <c r="Z9336" i="24"/>
  <c r="H8220" i="24"/>
  <c r="G8220" i="24"/>
  <c r="M8220" i="24"/>
  <c r="Z9337" i="24" l="1"/>
  <c r="Y9337" i="24"/>
  <c r="M8221" i="24"/>
  <c r="H8221" i="24"/>
  <c r="G8221" i="24"/>
  <c r="Z9338" i="24" l="1"/>
  <c r="Y9338" i="24"/>
  <c r="M8222" i="24"/>
  <c r="H8222" i="24"/>
  <c r="G8222" i="24"/>
  <c r="Z9339" i="24" l="1"/>
  <c r="Y9339" i="24"/>
  <c r="M8223" i="24"/>
  <c r="H8223" i="24"/>
  <c r="G8223" i="24"/>
  <c r="Y9340" i="24" l="1"/>
  <c r="Z9340" i="24"/>
  <c r="G8224" i="24"/>
  <c r="H8224" i="24"/>
  <c r="M8224" i="24"/>
  <c r="Y9341" i="24" l="1"/>
  <c r="Z9341" i="24"/>
  <c r="M8225" i="24"/>
  <c r="G8225" i="24"/>
  <c r="H8225" i="24"/>
  <c r="Y9342" i="24" l="1"/>
  <c r="Z9342" i="24"/>
  <c r="M8226" i="24"/>
  <c r="H8226" i="24"/>
  <c r="G8226" i="24"/>
  <c r="Z9343" i="24" l="1"/>
  <c r="Y9343" i="24"/>
  <c r="H8227" i="24"/>
  <c r="G8227" i="24"/>
  <c r="M8227" i="24" l="1"/>
  <c r="Z9344" i="24"/>
  <c r="Y9344" i="24"/>
  <c r="H8228" i="24"/>
  <c r="M8228" i="24"/>
  <c r="G8228" i="24"/>
  <c r="Y9345" i="24" l="1"/>
  <c r="Z9345" i="24"/>
  <c r="H8229" i="24"/>
  <c r="G8229" i="24"/>
  <c r="M8229" i="24" l="1"/>
  <c r="Z9346" i="24"/>
  <c r="Y9346" i="24"/>
  <c r="M8230" i="24"/>
  <c r="H8230" i="24"/>
  <c r="G8230" i="24"/>
  <c r="Z9347" i="24" l="1"/>
  <c r="Y9347" i="24"/>
  <c r="M8231" i="24"/>
  <c r="G8231" i="24"/>
  <c r="H8231" i="24"/>
  <c r="Y9348" i="24" l="1"/>
  <c r="Z9348" i="24"/>
  <c r="G8232" i="24"/>
  <c r="H8232" i="24"/>
  <c r="M8232" i="24"/>
  <c r="Y9349" i="24" l="1"/>
  <c r="Z9349" i="24"/>
  <c r="M8233" i="24"/>
  <c r="H8233" i="24"/>
  <c r="G8233" i="24"/>
  <c r="Z9350" i="24" l="1"/>
  <c r="Y9350" i="24"/>
  <c r="M8234" i="24"/>
  <c r="G8234" i="24"/>
  <c r="H8234" i="24"/>
  <c r="Z9351" i="24" l="1"/>
  <c r="Y9351" i="24"/>
  <c r="M8235" i="24"/>
  <c r="H8235" i="24"/>
  <c r="G8235" i="24"/>
  <c r="Y9352" i="24" l="1"/>
  <c r="Z9352" i="24"/>
  <c r="H8236" i="24"/>
  <c r="G8236" i="24"/>
  <c r="M8236" i="24"/>
  <c r="Y9353" i="24" l="1"/>
  <c r="Z9353" i="24"/>
  <c r="M8237" i="24"/>
  <c r="H8237" i="24"/>
  <c r="G8237" i="24"/>
  <c r="Y9354" i="24" l="1"/>
  <c r="Z9354" i="24"/>
  <c r="H8238" i="24"/>
  <c r="G8238" i="24"/>
  <c r="M8238" i="24" l="1"/>
  <c r="Z9355" i="24"/>
  <c r="Y9355" i="24"/>
  <c r="M8239" i="24"/>
  <c r="G8239" i="24"/>
  <c r="H8239" i="24"/>
  <c r="Z9356" i="24" l="1"/>
  <c r="Y9356" i="24"/>
  <c r="H8240" i="24"/>
  <c r="G8240" i="24"/>
  <c r="M8240" i="24"/>
  <c r="Y9357" i="24" l="1"/>
  <c r="Z9357" i="24"/>
  <c r="M8241" i="24"/>
  <c r="H8241" i="24"/>
  <c r="G8241" i="24"/>
  <c r="Z9358" i="24" l="1"/>
  <c r="Y9358" i="24"/>
  <c r="G8242" i="24"/>
  <c r="H8242" i="24"/>
  <c r="M8242" i="24" l="1"/>
  <c r="Z9359" i="24"/>
  <c r="Y9359" i="24"/>
  <c r="M8243" i="24"/>
  <c r="G8243" i="24"/>
  <c r="H8243" i="24"/>
  <c r="Y9360" i="24" l="1"/>
  <c r="Z9360" i="24"/>
  <c r="H8244" i="24"/>
  <c r="G8244" i="24"/>
  <c r="M8244" i="24"/>
  <c r="Y9361" i="24" l="1"/>
  <c r="Z9361" i="24"/>
  <c r="H8245" i="24"/>
  <c r="G8245" i="24"/>
  <c r="M8245" i="24" l="1"/>
  <c r="Z9362" i="24"/>
  <c r="Y9362" i="24"/>
  <c r="M8246" i="24"/>
  <c r="G8246" i="24"/>
  <c r="H8246" i="24"/>
  <c r="Z9363" i="24" l="1"/>
  <c r="Y9363" i="24"/>
  <c r="G8247" i="24"/>
  <c r="H8247" i="24"/>
  <c r="M8247" i="24" l="1"/>
  <c r="Z9364" i="24"/>
  <c r="Y9364" i="24"/>
  <c r="H8248" i="24"/>
  <c r="G8248" i="24"/>
  <c r="M8248" i="24"/>
  <c r="Z9365" i="24" l="1"/>
  <c r="Y9365" i="24"/>
  <c r="M8249" i="24"/>
  <c r="G8249" i="24"/>
  <c r="H8249" i="24"/>
  <c r="Y9366" i="24" l="1"/>
  <c r="Z9366" i="24"/>
  <c r="M8250" i="24"/>
  <c r="H8250" i="24"/>
  <c r="G8250" i="24"/>
  <c r="Y9367" i="24" l="1"/>
  <c r="Z9367" i="24"/>
  <c r="G8251" i="24"/>
  <c r="H8251" i="24"/>
  <c r="M8251" i="24" l="1"/>
  <c r="Y9368" i="24"/>
  <c r="Z9368" i="24"/>
  <c r="H8252" i="24"/>
  <c r="G8252" i="24"/>
  <c r="Z9369" i="24" l="1"/>
  <c r="Y9369" i="24"/>
  <c r="M8252" i="24"/>
  <c r="M8253" i="24"/>
  <c r="H8253" i="24"/>
  <c r="G8253" i="24"/>
  <c r="Y9370" i="24" l="1"/>
  <c r="Z9370" i="24"/>
  <c r="G8254" i="24"/>
  <c r="H8254" i="24"/>
  <c r="M8254" i="24" l="1"/>
  <c r="Y9371" i="24"/>
  <c r="Z9371" i="24"/>
  <c r="M8255" i="24"/>
  <c r="G8255" i="24"/>
  <c r="H8255" i="24"/>
  <c r="Y9372" i="24" l="1"/>
  <c r="Z9372" i="24"/>
  <c r="H8256" i="24"/>
  <c r="M8256" i="24"/>
  <c r="G8256" i="24"/>
  <c r="Y9373" i="24" l="1"/>
  <c r="Z9373" i="24"/>
  <c r="H8257" i="24"/>
  <c r="G8257" i="24"/>
  <c r="M8257" i="24" l="1"/>
  <c r="Y9374" i="24"/>
  <c r="Z9374" i="24"/>
  <c r="M8258" i="24"/>
  <c r="G8258" i="24"/>
  <c r="H8258" i="24"/>
  <c r="Z9375" i="24" l="1"/>
  <c r="Y9375" i="24"/>
  <c r="M8259" i="24"/>
  <c r="G8259" i="24"/>
  <c r="H8259" i="24"/>
  <c r="Y9376" i="24" l="1"/>
  <c r="Z9376" i="24"/>
  <c r="H8260" i="24"/>
  <c r="G8260" i="24"/>
  <c r="Z9377" i="24" l="1"/>
  <c r="Y9377" i="24"/>
  <c r="M8260" i="24"/>
  <c r="M8261" i="24"/>
  <c r="H8261" i="24"/>
  <c r="G8261" i="24"/>
  <c r="Z9378" i="24" l="1"/>
  <c r="Y9378" i="24"/>
  <c r="G8262" i="24"/>
  <c r="H8262" i="24"/>
  <c r="M8262" i="24" l="1"/>
  <c r="Z9379" i="24"/>
  <c r="Y9379" i="24"/>
  <c r="M8263" i="24"/>
  <c r="H8263" i="24"/>
  <c r="G8263" i="24"/>
  <c r="Y9380" i="24" l="1"/>
  <c r="Z9380" i="24"/>
  <c r="G8264" i="24"/>
  <c r="M8264" i="24"/>
  <c r="H8264" i="24"/>
  <c r="Y9381" i="24" l="1"/>
  <c r="Z9381" i="24"/>
  <c r="M8265" i="24"/>
  <c r="H8265" i="24"/>
  <c r="G8265" i="24"/>
  <c r="Y9382" i="24" l="1"/>
  <c r="Z9382" i="24"/>
  <c r="H8266" i="24"/>
  <c r="G8266" i="24"/>
  <c r="M8266" i="24" l="1"/>
  <c r="Y9383" i="24"/>
  <c r="Z9383" i="24"/>
  <c r="M8267" i="24"/>
  <c r="G8267" i="24"/>
  <c r="H8267" i="24"/>
  <c r="Y9384" i="24" l="1"/>
  <c r="Z9384" i="24"/>
  <c r="H8268" i="24"/>
  <c r="G8268" i="24"/>
  <c r="M8268" i="24"/>
  <c r="Z9385" i="24" l="1"/>
  <c r="Y9385" i="24"/>
  <c r="M8269" i="24"/>
  <c r="G8269" i="24"/>
  <c r="H8269" i="24"/>
  <c r="Y9386" i="24" l="1"/>
  <c r="Z9386" i="24"/>
  <c r="M8270" i="24"/>
  <c r="H8270" i="24"/>
  <c r="G8270" i="24"/>
  <c r="Y9387" i="24" l="1"/>
  <c r="Z9387" i="24"/>
  <c r="M8271" i="24"/>
  <c r="H8271" i="24"/>
  <c r="G8271" i="24"/>
  <c r="Y9388" i="24" l="1"/>
  <c r="Z9388" i="24"/>
  <c r="G8272" i="24"/>
  <c r="H8272" i="24"/>
  <c r="M8272" i="24"/>
  <c r="Z9389" i="24" l="1"/>
  <c r="Y9389" i="24"/>
  <c r="M8273" i="24"/>
  <c r="H8273" i="24"/>
  <c r="G8273" i="24"/>
  <c r="Z9390" i="24" l="1"/>
  <c r="Y9390" i="24"/>
  <c r="M8274" i="24"/>
  <c r="G8274" i="24"/>
  <c r="H8274" i="24"/>
  <c r="Y9391" i="24" l="1"/>
  <c r="Z9391" i="24"/>
  <c r="G8275" i="24"/>
  <c r="H8275" i="24"/>
  <c r="M8275" i="24" l="1"/>
  <c r="Y9392" i="24"/>
  <c r="Z9392" i="24"/>
  <c r="H8276" i="24"/>
  <c r="G8276" i="24"/>
  <c r="Y9393" i="24" l="1"/>
  <c r="Z9393" i="24"/>
  <c r="M8276" i="24"/>
  <c r="M8277" i="24"/>
  <c r="H8277" i="24"/>
  <c r="G8277" i="24"/>
  <c r="Y9394" i="24" l="1"/>
  <c r="Z9394" i="24"/>
  <c r="H8278" i="24"/>
  <c r="G8278" i="24"/>
  <c r="M8278" i="24" l="1"/>
  <c r="Z9395" i="24"/>
  <c r="Y9395" i="24"/>
  <c r="M8279" i="24"/>
  <c r="G8279" i="24"/>
  <c r="H8279" i="24"/>
  <c r="Z9396" i="24" l="1"/>
  <c r="Y9396" i="24"/>
  <c r="H8280" i="24"/>
  <c r="G8280" i="24"/>
  <c r="M8280" i="24"/>
  <c r="Z9397" i="24" l="1"/>
  <c r="Y9397" i="24"/>
  <c r="M8281" i="24"/>
  <c r="H8281" i="24"/>
  <c r="G8281" i="24"/>
  <c r="Z9398" i="24" l="1"/>
  <c r="Y9398" i="24"/>
  <c r="M8282" i="24"/>
  <c r="G8282" i="24"/>
  <c r="H8282" i="24"/>
  <c r="Z9399" i="24" l="1"/>
  <c r="Y9399" i="24"/>
  <c r="G8283" i="24"/>
  <c r="H8283" i="24"/>
  <c r="M8283" i="24" l="1"/>
  <c r="Z9400" i="24"/>
  <c r="Y9400" i="24"/>
  <c r="H8284" i="24"/>
  <c r="G8284" i="24"/>
  <c r="M8284" i="24"/>
  <c r="Z9401" i="24" l="1"/>
  <c r="Y9401" i="24"/>
  <c r="M8285" i="24"/>
  <c r="G8285" i="24"/>
  <c r="H8285" i="24"/>
  <c r="Z9402" i="24" l="1"/>
  <c r="Y9402" i="24"/>
  <c r="G8286" i="24"/>
  <c r="H8286" i="24"/>
  <c r="M8286" i="24" l="1"/>
  <c r="Y9403" i="24"/>
  <c r="Z9403" i="24"/>
  <c r="M8287" i="24"/>
  <c r="H8287" i="24"/>
  <c r="G8287" i="24"/>
  <c r="Z9404" i="24" l="1"/>
  <c r="Y9404" i="24"/>
  <c r="G8288" i="24"/>
  <c r="H8288" i="24"/>
  <c r="M8288" i="24"/>
  <c r="Y9405" i="24" l="1"/>
  <c r="Z9405" i="24"/>
  <c r="M8289" i="24"/>
  <c r="G8289" i="24"/>
  <c r="H8289" i="24"/>
  <c r="Y9406" i="24" l="1"/>
  <c r="Z9406" i="24"/>
  <c r="G8290" i="24"/>
  <c r="H8290" i="24"/>
  <c r="M8290" i="24" l="1"/>
  <c r="Z9407" i="24"/>
  <c r="Y9407" i="24"/>
  <c r="M8291" i="24"/>
  <c r="H8291" i="24"/>
  <c r="G8291" i="24"/>
  <c r="Z9408" i="24" l="1"/>
  <c r="Y9408" i="24"/>
  <c r="H8292" i="24"/>
  <c r="G8292" i="24"/>
  <c r="M8292" i="24"/>
  <c r="Y9409" i="24" l="1"/>
  <c r="Z9409" i="24"/>
  <c r="M8293" i="24"/>
  <c r="H8293" i="24"/>
  <c r="G8293" i="24"/>
  <c r="Z9410" i="24" l="1"/>
  <c r="Y9410" i="24"/>
  <c r="M8294" i="24"/>
  <c r="H8294" i="24"/>
  <c r="G8294" i="24"/>
  <c r="Z9411" i="24" l="1"/>
  <c r="Y9411" i="24"/>
  <c r="G8295" i="24"/>
  <c r="H8295" i="24"/>
  <c r="M8295" i="24" l="1"/>
  <c r="Z9412" i="24"/>
  <c r="Y9412" i="24"/>
  <c r="M8296" i="24"/>
  <c r="H8296" i="24"/>
  <c r="G8296" i="24"/>
  <c r="Z9413" i="24" l="1"/>
  <c r="Y9413" i="24"/>
  <c r="M8297" i="24"/>
  <c r="H8297" i="24"/>
  <c r="G8297" i="24"/>
  <c r="Y9414" i="24" l="1"/>
  <c r="Z9414" i="24"/>
  <c r="G8298" i="24"/>
  <c r="H8298" i="24"/>
  <c r="M8298" i="24" l="1"/>
  <c r="Y9415" i="24"/>
  <c r="Z9415" i="24"/>
  <c r="G8299" i="24"/>
  <c r="H8299" i="24"/>
  <c r="M8299" i="24"/>
  <c r="Y9416" i="24" l="1"/>
  <c r="Z9416" i="24"/>
  <c r="G8300" i="24"/>
  <c r="H8300" i="24"/>
  <c r="M8300" i="24"/>
  <c r="Y9417" i="24" l="1"/>
  <c r="Z9417" i="24"/>
  <c r="M8301" i="24"/>
  <c r="G8301" i="24"/>
  <c r="H8301" i="24"/>
  <c r="Z9418" i="24" l="1"/>
  <c r="Y9418" i="24"/>
  <c r="M8302" i="24"/>
  <c r="G8302" i="24"/>
  <c r="H8302" i="24"/>
  <c r="Z9419" i="24" l="1"/>
  <c r="Y9419" i="24"/>
  <c r="M8303" i="24"/>
  <c r="G8303" i="24"/>
  <c r="H8303" i="24"/>
  <c r="Y9420" i="24" l="1"/>
  <c r="Z9420" i="24"/>
  <c r="H8304" i="24"/>
  <c r="G8304" i="24"/>
  <c r="M8304" i="24" l="1"/>
  <c r="Z9421" i="24"/>
  <c r="Y9421" i="24"/>
  <c r="G8305" i="24"/>
  <c r="H8305" i="24"/>
  <c r="M8305" i="24"/>
  <c r="Y9422" i="24" l="1"/>
  <c r="Z9422" i="24"/>
  <c r="M8306" i="24"/>
  <c r="G8306" i="24"/>
  <c r="H8306" i="24"/>
  <c r="Y9423" i="24" l="1"/>
  <c r="Z9423" i="24"/>
  <c r="M8307" i="24"/>
  <c r="H8307" i="24"/>
  <c r="G8307" i="24"/>
  <c r="Z9424" i="24" l="1"/>
  <c r="Y9424" i="24"/>
  <c r="H8308" i="24"/>
  <c r="G8308" i="24"/>
  <c r="M8308" i="24"/>
  <c r="Y9425" i="24" l="1"/>
  <c r="Z9425" i="24"/>
  <c r="M8309" i="24"/>
  <c r="G8309" i="24"/>
  <c r="H8309" i="24"/>
  <c r="Y9426" i="24" l="1"/>
  <c r="Z9426" i="24"/>
  <c r="M8310" i="24"/>
  <c r="G8310" i="24"/>
  <c r="H8310" i="24"/>
  <c r="Z9427" i="24" l="1"/>
  <c r="Y9427" i="24"/>
  <c r="M8311" i="24"/>
  <c r="G8311" i="24"/>
  <c r="H8311" i="24"/>
  <c r="Z9428" i="24" l="1"/>
  <c r="Y9428" i="24"/>
  <c r="H8312" i="24"/>
  <c r="G8312" i="24"/>
  <c r="M8312" i="24"/>
  <c r="Y9429" i="24" l="1"/>
  <c r="Z9429" i="24"/>
  <c r="M8313" i="24"/>
  <c r="H8313" i="24"/>
  <c r="G8313" i="24"/>
  <c r="Z9430" i="24" l="1"/>
  <c r="Y9430" i="24"/>
  <c r="M8314" i="24"/>
  <c r="G8314" i="24"/>
  <c r="H8314" i="24"/>
  <c r="Y9431" i="24" l="1"/>
  <c r="Z9431" i="24"/>
  <c r="G8315" i="24"/>
  <c r="H8315" i="24"/>
  <c r="M8315" i="24" l="1"/>
  <c r="Y9432" i="24"/>
  <c r="Z9432" i="24"/>
  <c r="M8316" i="24"/>
  <c r="H8316" i="24"/>
  <c r="G8316" i="24"/>
  <c r="Y9433" i="24" l="1"/>
  <c r="Z9433" i="24"/>
  <c r="H8317" i="24"/>
  <c r="G8317" i="24"/>
  <c r="M8317" i="24" l="1"/>
  <c r="Z9434" i="24"/>
  <c r="Y9434" i="24"/>
  <c r="M8318" i="24"/>
  <c r="G8318" i="24"/>
  <c r="H8318" i="24"/>
  <c r="Y9435" i="24" l="1"/>
  <c r="Z9435" i="24"/>
  <c r="M8319" i="24"/>
  <c r="G8319" i="24"/>
  <c r="H8319" i="24"/>
  <c r="Z9436" i="24" l="1"/>
  <c r="Y9436" i="24"/>
  <c r="H8320" i="24"/>
  <c r="G8320" i="24"/>
  <c r="M8320" i="24"/>
  <c r="Z9437" i="24" l="1"/>
  <c r="Y9437" i="24"/>
  <c r="M8321" i="24"/>
  <c r="G8321" i="24"/>
  <c r="H8321" i="24"/>
  <c r="Z9438" i="24" l="1"/>
  <c r="Y9438" i="24"/>
  <c r="G8322" i="24"/>
  <c r="H8322" i="24"/>
  <c r="M8322" i="24" l="1"/>
  <c r="Z9439" i="24"/>
  <c r="Y9439" i="24"/>
  <c r="M8323" i="24"/>
  <c r="G8323" i="24"/>
  <c r="H8323" i="24"/>
  <c r="Y9440" i="24" l="1"/>
  <c r="Z9440" i="24"/>
  <c r="H8324" i="24"/>
  <c r="M8324" i="24"/>
  <c r="G8324" i="24"/>
  <c r="Z9441" i="24" l="1"/>
  <c r="Y9441" i="24"/>
  <c r="M8325" i="24"/>
  <c r="G8325" i="24"/>
  <c r="H8325" i="24"/>
  <c r="Y9442" i="24" l="1"/>
  <c r="Z9442" i="24"/>
  <c r="H8326" i="24"/>
  <c r="G8326" i="24"/>
  <c r="M8326" i="24" l="1"/>
  <c r="Y9443" i="24"/>
  <c r="Z9443" i="24"/>
  <c r="M8327" i="24"/>
  <c r="G8327" i="24"/>
  <c r="H8327" i="24"/>
  <c r="Y9444" i="24" l="1"/>
  <c r="Z9444" i="24"/>
  <c r="H8328" i="24"/>
  <c r="G8328" i="24"/>
  <c r="M8328" i="24"/>
  <c r="Y9445" i="24" l="1"/>
  <c r="Z9445" i="24"/>
  <c r="M8329" i="24"/>
  <c r="H8329" i="24"/>
  <c r="G8329" i="24"/>
  <c r="Y9446" i="24" l="1"/>
  <c r="Z9446" i="24"/>
  <c r="M8330" i="24"/>
  <c r="G8330" i="24"/>
  <c r="H8330" i="24"/>
  <c r="Z9447" i="24" l="1"/>
  <c r="Y9447" i="24"/>
  <c r="G8331" i="24"/>
  <c r="H8331" i="24"/>
  <c r="M8331" i="24" l="1"/>
  <c r="Y9448" i="24"/>
  <c r="Z9448" i="24"/>
  <c r="G8332" i="24"/>
  <c r="H8332" i="24"/>
  <c r="M8332" i="24"/>
  <c r="Z9449" i="24" l="1"/>
  <c r="Y9449" i="24"/>
  <c r="M8333" i="24"/>
  <c r="G8333" i="24"/>
  <c r="H8333" i="24"/>
  <c r="Y9450" i="24" l="1"/>
  <c r="Z9450" i="24"/>
  <c r="M8334" i="24"/>
  <c r="G8334" i="24"/>
  <c r="H8334" i="24"/>
  <c r="Z9451" i="24" l="1"/>
  <c r="Y9451" i="24"/>
  <c r="M8335" i="24"/>
  <c r="G8335" i="24"/>
  <c r="H8335" i="24"/>
  <c r="Y9452" i="24" l="1"/>
  <c r="Z9452" i="24"/>
  <c r="G8336" i="24"/>
  <c r="H8336" i="24"/>
  <c r="M8336" i="24"/>
  <c r="Z9453" i="24" l="1"/>
  <c r="Y9453" i="24"/>
  <c r="M8337" i="24"/>
  <c r="H8337" i="24"/>
  <c r="G8337" i="24"/>
  <c r="Z9454" i="24" l="1"/>
  <c r="Y9454" i="24"/>
  <c r="G8338" i="24"/>
  <c r="H8338" i="24"/>
  <c r="M8338" i="24" l="1"/>
  <c r="Z9455" i="24"/>
  <c r="Y9455" i="24"/>
  <c r="M8339" i="24"/>
  <c r="G8339" i="24"/>
  <c r="H8339" i="24"/>
  <c r="Y9456" i="24" l="1"/>
  <c r="Z9456" i="24"/>
  <c r="G8340" i="24"/>
  <c r="H8340" i="24"/>
  <c r="M8340" i="24"/>
  <c r="Z9457" i="24" l="1"/>
  <c r="Y9457" i="24"/>
  <c r="G8341" i="24"/>
  <c r="H8341" i="24"/>
  <c r="M8341" i="24" l="1"/>
  <c r="Z9458" i="24"/>
  <c r="Y9458" i="24"/>
  <c r="M8342" i="24"/>
  <c r="H8342" i="24"/>
  <c r="G8342" i="24"/>
  <c r="Z9459" i="24" l="1"/>
  <c r="Y9459" i="24"/>
  <c r="G8343" i="24"/>
  <c r="H8343" i="24"/>
  <c r="M8343" i="24" l="1"/>
  <c r="Y9460" i="24"/>
  <c r="Z9460" i="24"/>
  <c r="H8344" i="24"/>
  <c r="M8344" i="24"/>
  <c r="G8344" i="24"/>
  <c r="Y9461" i="24" l="1"/>
  <c r="Z9461" i="24"/>
  <c r="M8345" i="24"/>
  <c r="H8345" i="24"/>
  <c r="G8345" i="24"/>
  <c r="Y9462" i="24" l="1"/>
  <c r="Z9462" i="24"/>
  <c r="M8346" i="24"/>
  <c r="H8346" i="24"/>
  <c r="G8346" i="24"/>
  <c r="Z9463" i="24" l="1"/>
  <c r="Y9463" i="24"/>
  <c r="G8347" i="24"/>
  <c r="H8347" i="24"/>
  <c r="M8347" i="24" l="1"/>
  <c r="Y9464" i="24"/>
  <c r="Z9464" i="24"/>
  <c r="H8348" i="24"/>
  <c r="M8348" i="24"/>
  <c r="G8348" i="24"/>
  <c r="Z9465" i="24" l="1"/>
  <c r="Y9465" i="24"/>
  <c r="M8349" i="24"/>
  <c r="G8349" i="24"/>
  <c r="H8349" i="24"/>
  <c r="Y9466" i="24" l="1"/>
  <c r="Z9466" i="24"/>
  <c r="M8350" i="24"/>
  <c r="H8350" i="24"/>
  <c r="G8350" i="24"/>
  <c r="Y9467" i="24" l="1"/>
  <c r="Z9467" i="24"/>
  <c r="G8351" i="24"/>
  <c r="H8351" i="24"/>
  <c r="M8351" i="24" l="1"/>
  <c r="Y9468" i="24"/>
  <c r="Z9468" i="24"/>
  <c r="G8352" i="24"/>
  <c r="H8352" i="24"/>
  <c r="M8352" i="24"/>
  <c r="Y9469" i="24" l="1"/>
  <c r="Z9469" i="24"/>
  <c r="H8353" i="24"/>
  <c r="G8353" i="24"/>
  <c r="M8353" i="24" l="1"/>
  <c r="Y9470" i="24"/>
  <c r="Z9470" i="24"/>
  <c r="M8354" i="24"/>
  <c r="G8354" i="24"/>
  <c r="H8354" i="24"/>
  <c r="Y9471" i="24" l="1"/>
  <c r="Z9471" i="24"/>
  <c r="M8355" i="24"/>
  <c r="H8355" i="24"/>
  <c r="G8355" i="24"/>
  <c r="Z9472" i="24" l="1"/>
  <c r="Y9472" i="24"/>
  <c r="H8356" i="24"/>
  <c r="M8356" i="24"/>
  <c r="G8356" i="24"/>
  <c r="Y9473" i="24" l="1"/>
  <c r="Z9473" i="24"/>
  <c r="M8357" i="24"/>
  <c r="H8357" i="24"/>
  <c r="G8357" i="24"/>
  <c r="Y9474" i="24" l="1"/>
  <c r="Z9474" i="24"/>
  <c r="M8358" i="24"/>
  <c r="G8358" i="24"/>
  <c r="H8358" i="24"/>
  <c r="Z9475" i="24" l="1"/>
  <c r="Y9475" i="24"/>
  <c r="M8359" i="24"/>
  <c r="G8359" i="24"/>
  <c r="H8359" i="24"/>
  <c r="Y9476" i="24" l="1"/>
  <c r="Z9476" i="24"/>
  <c r="H8360" i="24"/>
  <c r="G8360" i="24"/>
  <c r="Y9477" i="24" l="1"/>
  <c r="Z9477" i="24"/>
  <c r="M8360" i="24"/>
  <c r="M8361" i="24"/>
  <c r="H8361" i="24"/>
  <c r="G8361" i="24"/>
  <c r="Z9478" i="24" l="1"/>
  <c r="Y9478" i="24"/>
  <c r="G8362" i="24"/>
  <c r="H8362" i="24"/>
  <c r="M8362" i="24" l="1"/>
  <c r="Z9479" i="24"/>
  <c r="Y9479" i="24"/>
  <c r="M8363" i="24"/>
  <c r="G8363" i="24"/>
  <c r="H8363" i="24"/>
  <c r="Y9480" i="24" l="1"/>
  <c r="Z9480" i="24"/>
  <c r="H8364" i="24"/>
  <c r="G8364" i="24"/>
  <c r="Y9481" i="24" l="1"/>
  <c r="Z9481" i="24"/>
  <c r="M8364" i="24"/>
  <c r="M8365" i="24"/>
  <c r="H8365" i="24"/>
  <c r="G8365" i="24"/>
  <c r="Y9482" i="24" l="1"/>
  <c r="Z9482" i="24"/>
  <c r="M8366" i="24"/>
  <c r="H8366" i="24"/>
  <c r="G8366" i="24"/>
  <c r="Z9483" i="24" l="1"/>
  <c r="Y9483" i="24"/>
  <c r="M8367" i="24"/>
  <c r="H8367" i="24"/>
  <c r="G8367" i="24"/>
  <c r="Y9484" i="24" l="1"/>
  <c r="Z9484" i="24"/>
  <c r="H8368" i="24"/>
  <c r="G8368" i="24"/>
  <c r="Y9485" i="24" l="1"/>
  <c r="Z9485" i="24"/>
  <c r="M8368" i="24"/>
  <c r="M8369" i="24"/>
  <c r="G8369" i="24"/>
  <c r="H8369" i="24"/>
  <c r="Z9486" i="24" l="1"/>
  <c r="Y9486" i="24"/>
  <c r="H8370" i="24"/>
  <c r="G8370" i="24"/>
  <c r="M8370" i="24" l="1"/>
  <c r="Y9487" i="24"/>
  <c r="Z9487" i="24"/>
  <c r="M8371" i="24"/>
  <c r="G8371" i="24"/>
  <c r="H8371" i="24"/>
  <c r="Y9488" i="24" l="1"/>
  <c r="Z9488" i="24"/>
  <c r="H8372" i="24"/>
  <c r="G8372" i="24"/>
  <c r="M8372" i="24"/>
  <c r="Z9489" i="24" l="1"/>
  <c r="Y9489" i="24"/>
  <c r="M8373" i="24"/>
  <c r="H8373" i="24"/>
  <c r="G8373" i="24"/>
  <c r="Y9490" i="24" l="1"/>
  <c r="Z9490" i="24"/>
  <c r="M8374" i="24"/>
  <c r="H8374" i="24"/>
  <c r="G8374" i="24"/>
  <c r="Y9491" i="24" l="1"/>
  <c r="Z9491" i="24"/>
  <c r="M8375" i="24"/>
  <c r="H8375" i="24"/>
  <c r="G8375" i="24"/>
  <c r="Y9492" i="24" l="1"/>
  <c r="Z9492" i="24"/>
  <c r="H8376" i="24"/>
  <c r="M8376" i="24"/>
  <c r="G8376" i="24"/>
  <c r="Y9493" i="24" l="1"/>
  <c r="Z9493" i="24"/>
  <c r="M8377" i="24"/>
  <c r="H8377" i="24"/>
  <c r="G8377" i="24"/>
  <c r="Y9494" i="24" l="1"/>
  <c r="Z9494" i="24"/>
  <c r="M8378" i="24"/>
  <c r="H8378" i="24"/>
  <c r="G8378" i="24"/>
  <c r="Y9495" i="24" l="1"/>
  <c r="Z9495" i="24"/>
  <c r="G8379" i="24"/>
  <c r="H8379" i="24"/>
  <c r="M8379" i="24" l="1"/>
  <c r="Z9496" i="24"/>
  <c r="Y9496" i="24"/>
  <c r="H8380" i="24"/>
  <c r="G8380" i="24"/>
  <c r="M8380" i="24"/>
  <c r="Z9497" i="24" l="1"/>
  <c r="Y9497" i="24"/>
  <c r="H8381" i="24"/>
  <c r="G8381" i="24"/>
  <c r="M8381" i="24" l="1"/>
  <c r="Z9498" i="24"/>
  <c r="Y9498" i="24"/>
  <c r="M8382" i="24"/>
  <c r="G8382" i="24"/>
  <c r="H8382" i="24"/>
  <c r="Y9499" i="24" l="1"/>
  <c r="Z9499" i="24"/>
  <c r="G8383" i="24"/>
  <c r="H8383" i="24"/>
  <c r="M8383" i="24" l="1"/>
  <c r="Y9500" i="24"/>
  <c r="Z9500" i="24"/>
  <c r="H8384" i="24"/>
  <c r="M8384" i="24"/>
  <c r="G8384" i="24"/>
  <c r="Y9501" i="24" l="1"/>
  <c r="Z9501" i="24"/>
  <c r="M8385" i="24"/>
  <c r="H8385" i="24"/>
  <c r="G8385" i="24"/>
  <c r="Z9502" i="24" l="1"/>
  <c r="Y9502" i="24"/>
  <c r="M8386" i="24"/>
  <c r="G8386" i="24"/>
  <c r="H8386" i="24"/>
  <c r="Y9503" i="24" l="1"/>
  <c r="Z9503" i="24"/>
  <c r="G8387" i="24"/>
  <c r="H8387" i="24"/>
  <c r="M8387" i="24" l="1"/>
  <c r="Y9504" i="24"/>
  <c r="Z9504" i="24"/>
  <c r="H8388" i="24"/>
  <c r="G8388" i="24"/>
  <c r="M8388" i="24"/>
  <c r="Z9505" i="24" l="1"/>
  <c r="Y9505" i="24"/>
  <c r="H8389" i="24"/>
  <c r="G8389" i="24"/>
  <c r="M8389" i="24" l="1"/>
  <c r="Y9506" i="24"/>
  <c r="Z9506" i="24"/>
  <c r="G8390" i="24"/>
  <c r="H8390" i="24"/>
  <c r="M8390" i="24" l="1"/>
  <c r="Y9507" i="24"/>
  <c r="Z9507" i="24"/>
  <c r="M8391" i="24"/>
  <c r="H8391" i="24"/>
  <c r="G8391" i="24"/>
  <c r="Y9508" i="24" l="1"/>
  <c r="Z9508" i="24"/>
  <c r="H8392" i="24"/>
  <c r="G8392" i="24"/>
  <c r="M8392" i="24"/>
  <c r="Y9509" i="24" l="1"/>
  <c r="Z9509" i="24"/>
  <c r="M8393" i="24"/>
  <c r="G8393" i="24"/>
  <c r="H8393" i="24"/>
  <c r="Y9510" i="24" l="1"/>
  <c r="Z9510" i="24"/>
  <c r="G8394" i="24"/>
  <c r="H8394" i="24"/>
  <c r="M8394" i="24" l="1"/>
  <c r="Y9511" i="24"/>
  <c r="Z9511" i="24"/>
  <c r="G8395" i="24"/>
  <c r="H8395" i="24"/>
  <c r="M8395" i="24" l="1"/>
  <c r="Y9512" i="24"/>
  <c r="Z9512" i="24"/>
  <c r="G8396" i="24"/>
  <c r="M8396" i="24"/>
  <c r="H8396" i="24"/>
  <c r="Z9513" i="24" l="1"/>
  <c r="Y9513" i="24"/>
  <c r="H8397" i="24"/>
  <c r="G8397" i="24"/>
  <c r="M8397" i="24" l="1"/>
  <c r="Y9514" i="24"/>
  <c r="Z9514" i="24"/>
  <c r="M8398" i="24"/>
  <c r="H8398" i="24"/>
  <c r="G8398" i="24"/>
  <c r="Z9515" i="24" l="1"/>
  <c r="Y9515" i="24"/>
  <c r="G8399" i="24"/>
  <c r="H8399" i="24"/>
  <c r="M8399" i="24" l="1"/>
  <c r="Z9516" i="24"/>
  <c r="Y9516" i="24"/>
  <c r="H8400" i="24"/>
  <c r="G8400" i="24"/>
  <c r="M8400" i="24"/>
  <c r="Y9517" i="24" l="1"/>
  <c r="Z9517" i="24"/>
  <c r="G8401" i="24"/>
  <c r="H8401" i="24"/>
  <c r="M8401" i="24" l="1"/>
  <c r="Y9518" i="24"/>
  <c r="Z9518" i="24"/>
  <c r="G8402" i="24"/>
  <c r="M8402" i="24"/>
  <c r="H8402" i="24"/>
  <c r="Y9519" i="24" l="1"/>
  <c r="Z9519" i="24"/>
  <c r="H8403" i="24"/>
  <c r="G8403" i="24"/>
  <c r="M8403" i="24" l="1"/>
  <c r="Y9520" i="24"/>
  <c r="Z9520" i="24"/>
  <c r="H8404" i="24"/>
  <c r="G8404" i="24"/>
  <c r="Y9521" i="24" l="1"/>
  <c r="Z9521" i="24"/>
  <c r="M8404" i="24"/>
  <c r="M8405" i="24"/>
  <c r="H8405" i="24"/>
  <c r="G8405" i="24"/>
  <c r="Z9522" i="24" l="1"/>
  <c r="Y9522" i="24"/>
  <c r="G8406" i="24"/>
  <c r="H8406" i="24"/>
  <c r="M8406" i="24" l="1"/>
  <c r="Y9523" i="24"/>
  <c r="Z9523" i="24"/>
  <c r="M8407" i="24"/>
  <c r="G8407" i="24"/>
  <c r="H8407" i="24"/>
  <c r="Y9524" i="24" l="1"/>
  <c r="Z9524" i="24"/>
  <c r="M8408" i="24"/>
  <c r="H8408" i="24"/>
  <c r="G8408" i="24"/>
  <c r="Y9525" i="24" l="1"/>
  <c r="Z9525" i="24"/>
  <c r="M8409" i="24"/>
  <c r="H8409" i="24"/>
  <c r="G8409" i="24"/>
  <c r="Z9526" i="24" l="1"/>
  <c r="Y9526" i="24"/>
  <c r="M8410" i="24"/>
  <c r="H8410" i="24"/>
  <c r="G8410" i="24"/>
  <c r="Y9527" i="24" l="1"/>
  <c r="Z9527" i="24"/>
  <c r="M8411" i="24"/>
  <c r="G8411" i="24"/>
  <c r="H8411" i="24"/>
  <c r="Z9528" i="24" l="1"/>
  <c r="Y9528" i="24"/>
  <c r="M8412" i="24"/>
  <c r="H8412" i="24"/>
  <c r="G8412" i="24"/>
  <c r="Y9529" i="24" l="1"/>
  <c r="Z9529" i="24"/>
  <c r="H8413" i="24"/>
  <c r="G8413" i="24"/>
  <c r="M8413" i="24" l="1"/>
  <c r="Z9530" i="24"/>
  <c r="Y9530" i="24"/>
  <c r="M8414" i="24"/>
  <c r="G8414" i="24"/>
  <c r="H8414" i="24"/>
  <c r="Y9531" i="24" l="1"/>
  <c r="Z9531" i="24"/>
  <c r="G8415" i="24"/>
  <c r="H8415" i="24"/>
  <c r="M8415" i="24" l="1"/>
  <c r="Z9532" i="24"/>
  <c r="Y9532" i="24"/>
  <c r="M8416" i="24"/>
  <c r="H8416" i="24"/>
  <c r="G8416" i="24"/>
  <c r="Z9533" i="24" l="1"/>
  <c r="Y9533" i="24"/>
  <c r="M8417" i="24"/>
  <c r="G8417" i="24"/>
  <c r="H8417" i="24"/>
  <c r="Y9534" i="24" l="1"/>
  <c r="Z9534" i="24"/>
  <c r="M8418" i="24"/>
  <c r="G8418" i="24"/>
  <c r="H8418" i="24"/>
  <c r="Y9535" i="24" l="1"/>
  <c r="Z9535" i="24"/>
  <c r="M8419" i="24"/>
  <c r="G8419" i="24"/>
  <c r="H8419" i="24"/>
  <c r="Y9536" i="24" l="1"/>
  <c r="Z9536" i="24"/>
  <c r="M8420" i="24"/>
  <c r="H8420" i="24"/>
  <c r="G8420" i="24"/>
  <c r="Y9537" i="24" l="1"/>
  <c r="Z9537" i="24"/>
  <c r="M8421" i="24"/>
  <c r="H8421" i="24"/>
  <c r="G8421" i="24"/>
  <c r="Z9538" i="24" l="1"/>
  <c r="Y9538" i="24"/>
  <c r="M8422" i="24"/>
  <c r="G8422" i="24"/>
  <c r="H8422" i="24"/>
  <c r="Y9539" i="24" l="1"/>
  <c r="Z9539" i="24"/>
  <c r="G8423" i="24"/>
  <c r="H8423" i="24"/>
  <c r="M8423" i="24" l="1"/>
  <c r="Y9540" i="24"/>
  <c r="Z9540" i="24"/>
  <c r="M8424" i="24"/>
  <c r="G8424" i="24"/>
  <c r="H8424" i="24"/>
  <c r="Y9541" i="24" l="1"/>
  <c r="Z9541" i="24"/>
  <c r="M8425" i="24"/>
  <c r="H8425" i="24"/>
  <c r="G8425" i="24"/>
  <c r="Z9542" i="24" l="1"/>
  <c r="Y9542" i="24"/>
  <c r="G8426" i="24"/>
  <c r="H8426" i="24"/>
  <c r="M8426" i="24" l="1"/>
  <c r="Y9543" i="24"/>
  <c r="Z9543" i="24"/>
  <c r="M8427" i="24"/>
  <c r="G8427" i="24"/>
  <c r="H8427" i="24"/>
  <c r="Z9544" i="24" l="1"/>
  <c r="Y9544" i="24"/>
  <c r="M8428" i="24"/>
  <c r="H8428" i="24"/>
  <c r="G8428" i="24"/>
  <c r="Z9545" i="24" l="1"/>
  <c r="Y9545" i="24"/>
  <c r="M8429" i="24"/>
  <c r="H8429" i="24"/>
  <c r="G8429" i="24"/>
  <c r="Y9546" i="24" l="1"/>
  <c r="Z9546" i="24"/>
  <c r="G8430" i="24"/>
  <c r="H8430" i="24"/>
  <c r="M8430" i="24" l="1"/>
  <c r="Y9547" i="24"/>
  <c r="Z9547" i="24"/>
  <c r="M8431" i="24"/>
  <c r="H8431" i="24"/>
  <c r="G8431" i="24"/>
  <c r="Z9548" i="24" l="1"/>
  <c r="Y9548" i="24"/>
  <c r="M8432" i="24"/>
  <c r="H8432" i="24"/>
  <c r="G8432" i="24"/>
  <c r="Z9549" i="24" l="1"/>
  <c r="Y9549" i="24"/>
  <c r="M8433" i="24"/>
  <c r="H8433" i="24"/>
  <c r="G8433" i="24"/>
  <c r="Y9550" i="24" l="1"/>
  <c r="Z9550" i="24"/>
  <c r="G8434" i="24"/>
  <c r="H8434" i="24"/>
  <c r="M8434" i="24" l="1"/>
  <c r="Y9551" i="24"/>
  <c r="Z9551" i="24"/>
  <c r="M8435" i="24"/>
  <c r="G8435" i="24"/>
  <c r="H8435" i="24"/>
  <c r="Y9552" i="24" l="1"/>
  <c r="Z9552" i="24"/>
  <c r="M8436" i="24"/>
  <c r="H8436" i="24"/>
  <c r="G8436" i="24"/>
  <c r="Z9553" i="24" l="1"/>
  <c r="Y9553" i="24"/>
  <c r="M8437" i="24"/>
  <c r="H8437" i="24"/>
  <c r="G8437" i="24"/>
  <c r="Z9554" i="24" l="1"/>
  <c r="Y9554" i="24"/>
  <c r="M8438" i="24"/>
  <c r="G8438" i="24"/>
  <c r="H8438" i="24"/>
  <c r="Z9555" i="24" l="1"/>
  <c r="Y9555" i="24"/>
  <c r="G8439" i="24"/>
  <c r="H8439" i="24"/>
  <c r="M8439" i="24" l="1"/>
  <c r="Z9556" i="24"/>
  <c r="Y9556" i="24"/>
  <c r="M8440" i="24"/>
  <c r="H8440" i="24"/>
  <c r="G8440" i="24"/>
  <c r="Y9557" i="24" l="1"/>
  <c r="Z9557" i="24"/>
  <c r="H8441" i="24"/>
  <c r="G8441" i="24"/>
  <c r="M8441" i="24" l="1"/>
  <c r="Y9558" i="24"/>
  <c r="Z9558" i="24"/>
  <c r="M8442" i="24"/>
  <c r="H8442" i="24"/>
  <c r="G8442" i="24"/>
  <c r="Y9559" i="24" l="1"/>
  <c r="Z9559" i="24"/>
  <c r="M8443" i="24"/>
  <c r="G8443" i="24"/>
  <c r="H8443" i="24"/>
  <c r="Y9560" i="24" l="1"/>
  <c r="Z9560" i="24"/>
  <c r="M8444" i="24"/>
  <c r="H8444" i="24"/>
  <c r="G8444" i="24"/>
  <c r="Z9561" i="24" l="1"/>
  <c r="Y9561" i="24"/>
  <c r="H8445" i="24"/>
  <c r="G8445" i="24"/>
  <c r="M8445" i="24" l="1"/>
  <c r="Y9562" i="24"/>
  <c r="Z9562" i="24"/>
  <c r="G8446" i="24"/>
  <c r="H8446" i="24"/>
  <c r="M8446" i="24" l="1"/>
  <c r="Z9563" i="24"/>
  <c r="Y9563" i="24"/>
  <c r="M8447" i="24"/>
  <c r="H8447" i="24"/>
  <c r="G8447" i="24"/>
  <c r="Y9564" i="24" l="1"/>
  <c r="Z9564" i="24"/>
  <c r="M8448" i="24"/>
  <c r="H8448" i="24"/>
  <c r="G8448" i="24"/>
  <c r="Y9565" i="24" l="1"/>
  <c r="Z9565" i="24"/>
  <c r="M8449" i="24"/>
  <c r="G8449" i="24"/>
  <c r="H8449" i="24"/>
  <c r="Y9566" i="24" l="1"/>
  <c r="Z9566" i="24"/>
  <c r="M8450" i="24"/>
  <c r="H8450" i="24"/>
  <c r="G8450" i="24"/>
  <c r="Z9567" i="24" l="1"/>
  <c r="Y9567" i="24"/>
  <c r="G8451" i="24"/>
  <c r="H8451" i="24"/>
  <c r="M8451" i="24" l="1"/>
  <c r="Y9568" i="24"/>
  <c r="Z9568" i="24"/>
  <c r="M8452" i="24"/>
  <c r="H8452" i="24"/>
  <c r="G8452" i="24"/>
  <c r="Y9569" i="24" l="1"/>
  <c r="Z9569" i="24"/>
  <c r="M8453" i="24"/>
  <c r="G8453" i="24"/>
  <c r="H8453" i="24"/>
  <c r="Z9570" i="24" l="1"/>
  <c r="Y9570" i="24"/>
  <c r="G8454" i="24"/>
  <c r="H8454" i="24"/>
  <c r="M8454" i="24" l="1"/>
  <c r="Z9571" i="24"/>
  <c r="Y9571" i="24"/>
  <c r="M8455" i="24"/>
  <c r="G8455" i="24"/>
  <c r="H8455" i="24"/>
  <c r="Z9572" i="24" l="1"/>
  <c r="Y9572" i="24"/>
  <c r="M8456" i="24"/>
  <c r="G8456" i="24"/>
  <c r="H8456" i="24"/>
  <c r="Z9573" i="24" l="1"/>
  <c r="Y9573" i="24"/>
  <c r="H8457" i="24"/>
  <c r="G8457" i="24"/>
  <c r="M8457" i="24" l="1"/>
  <c r="Z9574" i="24"/>
  <c r="Y9574" i="24"/>
  <c r="M8458" i="24"/>
  <c r="G8458" i="24"/>
  <c r="H8458" i="24"/>
  <c r="Y9575" i="24" l="1"/>
  <c r="Z9575" i="24"/>
  <c r="M8459" i="24"/>
  <c r="G8459" i="24"/>
  <c r="H8459" i="24"/>
  <c r="Y9576" i="24" l="1"/>
  <c r="Z9576" i="24"/>
  <c r="H8460" i="24"/>
  <c r="G8460" i="24"/>
  <c r="M8460" i="24" l="1"/>
  <c r="Z9577" i="24"/>
  <c r="Y9577" i="24"/>
  <c r="M8461" i="24"/>
  <c r="H8461" i="24"/>
  <c r="G8461" i="24"/>
  <c r="Z9578" i="24" l="1"/>
  <c r="Y9578" i="24"/>
  <c r="M8462" i="24"/>
  <c r="G8462" i="24"/>
  <c r="H8462" i="24"/>
  <c r="Z9579" i="24" l="1"/>
  <c r="Y9579" i="24"/>
  <c r="M8463" i="24"/>
  <c r="G8463" i="24"/>
  <c r="H8463" i="24"/>
  <c r="Z9580" i="24" l="1"/>
  <c r="Y9580" i="24"/>
  <c r="M8464" i="24"/>
  <c r="G8464" i="24"/>
  <c r="H8464" i="24"/>
  <c r="Z9581" i="24" l="1"/>
  <c r="Y9581" i="24"/>
  <c r="M8465" i="24"/>
  <c r="H8465" i="24"/>
  <c r="G8465" i="24"/>
  <c r="Y9582" i="24" l="1"/>
  <c r="Z9582" i="24"/>
  <c r="M8466" i="24"/>
  <c r="G8466" i="24"/>
  <c r="H8466" i="24"/>
  <c r="Y9583" i="24" l="1"/>
  <c r="Z9583" i="24"/>
  <c r="G8467" i="24"/>
  <c r="H8467" i="24"/>
  <c r="M8467" i="24" l="1"/>
  <c r="Y9584" i="24"/>
  <c r="Z9584" i="24"/>
  <c r="M8468" i="24"/>
  <c r="H8468" i="24"/>
  <c r="G8468" i="24"/>
  <c r="Y9585" i="24" l="1"/>
  <c r="Z9585" i="24"/>
  <c r="M8469" i="24"/>
  <c r="H8469" i="24"/>
  <c r="G8469" i="24"/>
  <c r="Y9586" i="24" l="1"/>
  <c r="Z9586" i="24"/>
  <c r="H8470" i="24"/>
  <c r="G8470" i="24"/>
  <c r="M8470" i="24" l="1"/>
  <c r="Z9587" i="24"/>
  <c r="Y9587" i="24"/>
  <c r="M8471" i="24"/>
  <c r="H8471" i="24"/>
  <c r="G8471" i="24"/>
  <c r="Y9588" i="24" l="1"/>
  <c r="Z9588" i="24"/>
  <c r="H8472" i="24"/>
  <c r="G8472" i="24"/>
  <c r="M8472" i="24" l="1"/>
  <c r="Y9589" i="24"/>
  <c r="Z9589" i="24"/>
  <c r="M8473" i="24"/>
  <c r="H8473" i="24"/>
  <c r="G8473" i="24"/>
  <c r="Y9590" i="24" l="1"/>
  <c r="Z9590" i="24"/>
  <c r="M8474" i="24"/>
  <c r="H8474" i="24"/>
  <c r="G8474" i="24"/>
  <c r="Z9591" i="24" l="1"/>
  <c r="Y9591" i="24"/>
  <c r="M8475" i="24"/>
  <c r="G8475" i="24"/>
  <c r="H8475" i="24"/>
  <c r="Z9592" i="24" l="1"/>
  <c r="Y9592" i="24"/>
  <c r="M8476" i="24"/>
  <c r="H8476" i="24"/>
  <c r="G8476" i="24"/>
  <c r="Z9593" i="24" l="1"/>
  <c r="Y9593" i="24"/>
  <c r="H8477" i="24"/>
  <c r="G8477" i="24"/>
  <c r="M8477" i="24" l="1"/>
  <c r="Z9594" i="24"/>
  <c r="Y9594" i="24"/>
  <c r="M8478" i="24"/>
  <c r="H8478" i="24"/>
  <c r="G8478" i="24"/>
  <c r="Y9595" i="24" l="1"/>
  <c r="Z9595" i="24"/>
  <c r="M8479" i="24"/>
  <c r="G8479" i="24"/>
  <c r="H8479" i="24"/>
  <c r="Y9596" i="24" l="1"/>
  <c r="Z9596" i="24"/>
  <c r="M8480" i="24"/>
  <c r="H8480" i="24"/>
  <c r="G8480" i="24"/>
  <c r="Y9597" i="24" l="1"/>
  <c r="Z9597" i="24"/>
  <c r="H8481" i="24"/>
  <c r="G8481" i="24"/>
  <c r="M8481" i="24" l="1"/>
  <c r="Z9598" i="24"/>
  <c r="Y9598" i="24"/>
  <c r="M8482" i="24"/>
  <c r="H8482" i="24"/>
  <c r="G8482" i="24"/>
  <c r="Y9599" i="24" l="1"/>
  <c r="Z9599" i="24"/>
  <c r="G8483" i="24"/>
  <c r="H8483" i="24"/>
  <c r="M8483" i="24" l="1"/>
  <c r="Z9600" i="24"/>
  <c r="Y9600" i="24"/>
  <c r="M8484" i="24"/>
  <c r="H8484" i="24"/>
  <c r="G8484" i="24"/>
  <c r="Y9601" i="24" l="1"/>
  <c r="Z9601" i="24"/>
  <c r="M8485" i="24"/>
  <c r="G8485" i="24"/>
  <c r="H8485" i="24"/>
  <c r="Z9602" i="24" l="1"/>
  <c r="Y9602" i="24"/>
  <c r="M8486" i="24"/>
  <c r="G8486" i="24"/>
  <c r="H8486" i="24"/>
  <c r="Y9603" i="24" l="1"/>
  <c r="Z9603" i="24"/>
  <c r="M8487" i="24"/>
  <c r="H8487" i="24"/>
  <c r="G8487" i="24"/>
  <c r="Y9604" i="24" l="1"/>
  <c r="Z9604" i="24"/>
  <c r="M8488" i="24"/>
  <c r="H8488" i="24"/>
  <c r="G8488" i="24"/>
  <c r="Z9605" i="24" l="1"/>
  <c r="Y9605" i="24"/>
  <c r="M8489" i="24"/>
  <c r="G8489" i="24"/>
  <c r="H8489" i="24"/>
  <c r="Y9606" i="24" l="1"/>
  <c r="Z9606" i="24"/>
  <c r="G8490" i="24"/>
  <c r="H8490" i="24"/>
  <c r="M8490" i="24" l="1"/>
  <c r="Z9607" i="24"/>
  <c r="Y9607" i="24"/>
  <c r="M8491" i="24"/>
  <c r="G8491" i="24"/>
  <c r="H8491" i="24"/>
  <c r="Y9608" i="24" l="1"/>
  <c r="Z9608" i="24"/>
  <c r="H8492" i="24"/>
  <c r="G8492" i="24"/>
  <c r="M8492" i="24" l="1"/>
  <c r="Z9609" i="24"/>
  <c r="Y9609" i="24"/>
  <c r="M8493" i="24"/>
  <c r="G8493" i="24"/>
  <c r="H8493" i="24"/>
  <c r="Y9610" i="24" l="1"/>
  <c r="Z9610" i="24"/>
  <c r="M8494" i="24"/>
  <c r="G8494" i="24"/>
  <c r="H8494" i="24"/>
  <c r="Z9611" i="24" l="1"/>
  <c r="Y9611" i="24"/>
  <c r="G8495" i="24"/>
  <c r="H8495" i="24"/>
  <c r="M8495" i="24" l="1"/>
  <c r="Y9612" i="24"/>
  <c r="Z9612" i="24"/>
  <c r="M8496" i="24"/>
  <c r="H8496" i="24"/>
  <c r="G8496" i="24"/>
  <c r="Z9613" i="24" l="1"/>
  <c r="Y9613" i="24"/>
  <c r="M8497" i="24"/>
  <c r="G8497" i="24"/>
  <c r="H8497" i="24"/>
  <c r="Y9614" i="24" l="1"/>
  <c r="Z9614" i="24"/>
  <c r="G8498" i="24"/>
  <c r="H8498" i="24"/>
  <c r="M8498" i="24" l="1"/>
  <c r="Y9615" i="24"/>
  <c r="Z9615" i="24"/>
  <c r="G8499" i="24"/>
  <c r="H8499" i="24"/>
  <c r="M8499" i="24" l="1"/>
  <c r="Z9616" i="24"/>
  <c r="Y9616" i="24"/>
  <c r="M8500" i="24"/>
  <c r="G8500" i="24"/>
  <c r="H8500" i="24"/>
  <c r="Z9617" i="24" l="1"/>
  <c r="Y9617" i="24"/>
  <c r="G8501" i="24"/>
  <c r="H8501" i="24"/>
  <c r="M8501" i="24" l="1"/>
  <c r="Z9618" i="24"/>
  <c r="Y9618" i="24"/>
  <c r="M8502" i="24"/>
  <c r="G8502" i="24"/>
  <c r="H8502" i="24"/>
  <c r="Y9619" i="24" l="1"/>
  <c r="Z9619" i="24"/>
  <c r="M8503" i="24"/>
  <c r="G8503" i="24"/>
  <c r="H8503" i="24"/>
  <c r="Y9620" i="24" l="1"/>
  <c r="Z9620" i="24"/>
  <c r="M8504" i="24"/>
  <c r="H8504" i="24"/>
  <c r="G8504" i="24"/>
  <c r="Y9621" i="24" l="1"/>
  <c r="Z9621" i="24"/>
  <c r="G8505" i="24"/>
  <c r="H8505" i="24"/>
  <c r="M8505" i="24" l="1"/>
  <c r="Y9622" i="24"/>
  <c r="Z9622" i="24"/>
  <c r="G8506" i="24"/>
  <c r="H8506" i="24"/>
  <c r="M8506" i="24" l="1"/>
  <c r="Y9623" i="24"/>
  <c r="Z9623" i="24"/>
  <c r="M8507" i="24"/>
  <c r="G8507" i="24"/>
  <c r="H8507" i="24"/>
  <c r="Y9624" i="24" l="1"/>
  <c r="Z9624" i="24"/>
  <c r="M8508" i="24"/>
  <c r="H8508" i="24"/>
  <c r="G8508" i="24"/>
  <c r="Z9625" i="24" l="1"/>
  <c r="Y9625" i="24"/>
  <c r="G8509" i="24"/>
  <c r="H8509" i="24"/>
  <c r="M8509" i="24" l="1"/>
  <c r="Z9626" i="24"/>
  <c r="Y9626" i="24"/>
  <c r="M8510" i="24"/>
  <c r="G8510" i="24"/>
  <c r="H8510" i="24"/>
  <c r="Y9627" i="24" l="1"/>
  <c r="Z9627" i="24"/>
  <c r="G8511" i="24"/>
  <c r="H8511" i="24"/>
  <c r="M8511" i="24" l="1"/>
  <c r="Y9628" i="24"/>
  <c r="Z9628" i="24"/>
  <c r="M8512" i="24"/>
  <c r="H8512" i="24"/>
  <c r="G8512" i="24"/>
  <c r="Z9629" i="24" l="1"/>
  <c r="Y9629" i="24"/>
  <c r="M8513" i="24"/>
  <c r="H8513" i="24"/>
  <c r="G8513" i="24"/>
  <c r="Y9630" i="24" l="1"/>
  <c r="Z9630" i="24"/>
  <c r="G8514" i="24"/>
  <c r="H8514" i="24"/>
  <c r="M8514" i="24" l="1"/>
  <c r="Z9631" i="24"/>
  <c r="Y9631" i="24"/>
  <c r="M8515" i="24"/>
  <c r="G8515" i="24"/>
  <c r="H8515" i="24"/>
  <c r="Y9632" i="24" l="1"/>
  <c r="Z9632" i="24"/>
  <c r="H8516" i="24"/>
  <c r="G8516" i="24"/>
  <c r="M8516" i="24" l="1"/>
  <c r="Z9633" i="24"/>
  <c r="Y9633" i="24"/>
  <c r="M8517" i="24"/>
  <c r="H8517" i="24"/>
  <c r="G8517" i="24"/>
  <c r="Y9634" i="24" l="1"/>
  <c r="Z9634" i="24"/>
  <c r="H8518" i="24"/>
  <c r="G8518" i="24"/>
  <c r="M8518" i="24" l="1"/>
  <c r="Z9635" i="24"/>
  <c r="Y9635" i="24"/>
  <c r="M8519" i="24"/>
  <c r="H8519" i="24"/>
  <c r="G8519" i="24"/>
  <c r="Z9636" i="24" l="1"/>
  <c r="Y9636" i="24"/>
  <c r="M8520" i="24"/>
  <c r="G8520" i="24"/>
  <c r="H8520" i="24"/>
  <c r="Y9637" i="24" l="1"/>
  <c r="Z9637" i="24"/>
  <c r="H8521" i="24"/>
  <c r="G8521" i="24"/>
  <c r="M8521" i="24" l="1"/>
  <c r="Z9638" i="24"/>
  <c r="Y9638" i="24"/>
  <c r="M8522" i="24"/>
  <c r="G8522" i="24"/>
  <c r="H8522" i="24"/>
  <c r="Y9639" i="24" l="1"/>
  <c r="Z9639" i="24"/>
  <c r="M8523" i="24"/>
  <c r="G8523" i="24"/>
  <c r="H8523" i="24"/>
  <c r="Z9640" i="24" l="1"/>
  <c r="Y9640" i="24"/>
  <c r="M8524" i="24"/>
  <c r="G8524" i="24"/>
  <c r="H8524" i="24"/>
  <c r="Z9641" i="24" l="1"/>
  <c r="Y9641" i="24"/>
  <c r="G8525" i="24"/>
  <c r="H8525" i="24"/>
  <c r="M8525" i="24" l="1"/>
  <c r="Y9642" i="24"/>
  <c r="Z9642" i="24"/>
  <c r="M8526" i="24"/>
  <c r="H8526" i="24"/>
  <c r="G8526" i="24"/>
  <c r="Z9643" i="24" l="1"/>
  <c r="Y9643" i="24"/>
  <c r="G8527" i="24"/>
  <c r="H8527" i="24"/>
  <c r="M8527" i="24" l="1"/>
  <c r="Z9644" i="24"/>
  <c r="Y9644" i="24"/>
  <c r="M8528" i="24"/>
  <c r="G8528" i="24"/>
  <c r="H8528" i="24"/>
  <c r="Z9645" i="24" l="1"/>
  <c r="Y9645" i="24"/>
  <c r="M8529" i="24"/>
  <c r="H8529" i="24"/>
  <c r="G8529" i="24"/>
  <c r="Y9646" i="24" l="1"/>
  <c r="Z9646" i="24"/>
  <c r="M8530" i="24"/>
  <c r="H8530" i="24"/>
  <c r="G8530" i="24"/>
  <c r="Z9647" i="24" l="1"/>
  <c r="Y9647" i="24"/>
  <c r="G8531" i="24"/>
  <c r="H8531" i="24"/>
  <c r="M8531" i="24" l="1"/>
  <c r="Y9648" i="24"/>
  <c r="Z9648" i="24"/>
  <c r="M8532" i="24"/>
  <c r="H8532" i="24"/>
  <c r="G8532" i="24"/>
  <c r="Z9649" i="24" l="1"/>
  <c r="Y9649" i="24"/>
  <c r="M8533" i="24"/>
  <c r="H8533" i="24"/>
  <c r="G8533" i="24"/>
  <c r="Z9650" i="24" l="1"/>
  <c r="Y9650" i="24"/>
  <c r="M8534" i="24"/>
  <c r="G8534" i="24"/>
  <c r="H8534" i="24"/>
  <c r="Y9651" i="24" l="1"/>
  <c r="Z9651" i="24"/>
  <c r="G8535" i="24"/>
  <c r="H8535" i="24"/>
  <c r="M8535" i="24" l="1"/>
  <c r="Z9652" i="24"/>
  <c r="Y9652" i="24"/>
  <c r="M8536" i="24"/>
  <c r="H8536" i="24"/>
  <c r="G8536" i="24"/>
  <c r="Y9653" i="24" l="1"/>
  <c r="Z9653" i="24"/>
  <c r="M8537" i="24"/>
  <c r="H8537" i="24"/>
  <c r="G8537" i="24"/>
  <c r="Z9654" i="24" l="1"/>
  <c r="Y9654" i="24"/>
  <c r="G8538" i="24"/>
  <c r="H8538" i="24"/>
  <c r="M8538" i="24" l="1"/>
  <c r="Y9655" i="24"/>
  <c r="Z9655" i="24"/>
  <c r="M8539" i="24"/>
  <c r="G8539" i="24"/>
  <c r="H8539" i="24"/>
  <c r="Z9656" i="24" l="1"/>
  <c r="Y9656" i="24"/>
  <c r="H8540" i="24"/>
  <c r="G8540" i="24"/>
  <c r="M8540" i="24" l="1"/>
  <c r="Z9657" i="24"/>
  <c r="Y9657" i="24"/>
  <c r="M8541" i="24"/>
  <c r="H8541" i="24"/>
  <c r="G8541" i="24"/>
  <c r="Y9658" i="24" l="1"/>
  <c r="Z9658" i="24"/>
  <c r="M8542" i="24"/>
  <c r="G8542" i="24"/>
  <c r="H8542" i="24"/>
  <c r="Z9659" i="24" l="1"/>
  <c r="Y9659" i="24"/>
  <c r="M8543" i="24"/>
  <c r="G8543" i="24"/>
  <c r="H8543" i="24"/>
  <c r="Y9660" i="24" l="1"/>
  <c r="Z9660" i="24"/>
  <c r="M8544" i="24"/>
  <c r="H8544" i="24"/>
  <c r="G8544" i="24"/>
  <c r="Z9661" i="24" l="1"/>
  <c r="Y9661" i="24"/>
  <c r="H8545" i="24"/>
  <c r="G8545" i="24"/>
  <c r="M8545" i="24" l="1"/>
  <c r="Z9662" i="24"/>
  <c r="Y9662" i="24"/>
  <c r="M8546" i="24"/>
  <c r="G8546" i="24"/>
  <c r="H8546" i="24"/>
  <c r="Y9663" i="24" l="1"/>
  <c r="Z9663" i="24"/>
  <c r="G8547" i="24"/>
  <c r="H8547" i="24"/>
  <c r="M8547" i="24" l="1"/>
  <c r="Y9664" i="24"/>
  <c r="Z9664" i="24"/>
  <c r="M8548" i="24"/>
  <c r="H8548" i="24"/>
  <c r="G8548" i="24"/>
  <c r="Z9665" i="24" l="1"/>
  <c r="Y9665" i="24"/>
  <c r="M8549" i="24"/>
  <c r="G8549" i="24"/>
  <c r="H8549" i="24"/>
  <c r="Z9666" i="24" l="1"/>
  <c r="Y9666" i="24"/>
  <c r="G8550" i="24"/>
  <c r="H8550" i="24"/>
  <c r="M8550" i="24" l="1"/>
  <c r="Y9667" i="24"/>
  <c r="Z9667" i="24"/>
  <c r="G8551" i="24"/>
  <c r="M8551" i="24"/>
  <c r="H8551" i="24"/>
  <c r="Z9668" i="24" l="1"/>
  <c r="Y9668" i="24"/>
  <c r="M8552" i="24"/>
  <c r="H8552" i="24"/>
  <c r="G8552" i="24"/>
  <c r="Y9669" i="24" l="1"/>
  <c r="Z9669" i="24"/>
  <c r="H8553" i="24"/>
  <c r="G8553" i="24"/>
  <c r="M8553" i="24" l="1"/>
  <c r="Y9670" i="24"/>
  <c r="Z9670" i="24"/>
  <c r="M8554" i="24"/>
  <c r="G8554" i="24"/>
  <c r="H8554" i="24"/>
  <c r="Z9671" i="24" l="1"/>
  <c r="Y9671" i="24"/>
  <c r="M8555" i="24"/>
  <c r="G8555" i="24"/>
  <c r="H8555" i="24"/>
  <c r="Z9672" i="24" l="1"/>
  <c r="Y9672" i="24"/>
  <c r="H8556" i="24"/>
  <c r="G8556" i="24"/>
  <c r="M8556" i="24" l="1"/>
  <c r="Z9673" i="24"/>
  <c r="Y9673" i="24"/>
  <c r="M8557" i="24"/>
  <c r="H8557" i="24"/>
  <c r="G8557" i="24"/>
  <c r="Z9674" i="24" l="1"/>
  <c r="Y9674" i="24"/>
  <c r="G8558" i="24"/>
  <c r="H8558" i="24"/>
  <c r="M8558" i="24" l="1"/>
  <c r="Y9675" i="24"/>
  <c r="Z9675" i="24"/>
  <c r="M8559" i="24"/>
  <c r="H8559" i="24"/>
  <c r="G8559" i="24"/>
  <c r="Z9676" i="24" l="1"/>
  <c r="Y9676" i="24"/>
  <c r="H8560" i="24"/>
  <c r="G8560" i="24"/>
  <c r="M8560" i="24" l="1"/>
  <c r="Y9677" i="24"/>
  <c r="Z9677" i="24"/>
  <c r="M8561" i="24"/>
  <c r="H8561" i="24"/>
  <c r="G8561" i="24"/>
  <c r="Y9678" i="24" l="1"/>
  <c r="Z9678" i="24"/>
  <c r="M8562" i="24"/>
  <c r="H8562" i="24"/>
  <c r="G8562" i="24"/>
  <c r="Z9679" i="24" l="1"/>
  <c r="Y9679" i="24"/>
  <c r="G8563" i="24"/>
  <c r="H8563" i="24"/>
  <c r="M8563" i="24" l="1"/>
  <c r="Y9680" i="24"/>
  <c r="Z9680" i="24"/>
  <c r="M8564" i="24"/>
  <c r="G8564" i="24"/>
  <c r="H8564" i="24"/>
  <c r="Z9681" i="24" l="1"/>
  <c r="Y9681" i="24"/>
  <c r="M8565" i="24"/>
  <c r="H8565" i="24"/>
  <c r="G8565" i="24"/>
  <c r="Z9682" i="24" l="1"/>
  <c r="Y9682" i="24"/>
  <c r="M8566" i="24"/>
  <c r="G8566" i="24"/>
  <c r="H8566" i="24"/>
  <c r="Y9683" i="24" l="1"/>
  <c r="Z9683" i="24"/>
  <c r="G8567" i="24"/>
  <c r="H8567" i="24"/>
  <c r="M8567" i="24" l="1"/>
  <c r="Z9684" i="24"/>
  <c r="Y9684" i="24"/>
  <c r="M8568" i="24"/>
  <c r="H8568" i="24"/>
  <c r="G8568" i="24"/>
  <c r="Z9685" i="24" l="1"/>
  <c r="Y9685" i="24"/>
  <c r="H8569" i="24"/>
  <c r="G8569" i="24"/>
  <c r="M8569" i="24" l="1"/>
  <c r="Y9686" i="24"/>
  <c r="Z9686" i="24"/>
  <c r="H8570" i="24"/>
  <c r="G8570" i="24"/>
  <c r="Y9687" i="24" l="1"/>
  <c r="Z9687" i="24"/>
  <c r="M8570" i="24"/>
  <c r="M8571" i="24"/>
  <c r="G8571" i="24"/>
  <c r="H8571" i="24"/>
  <c r="Z9688" i="24" l="1"/>
  <c r="Y9688" i="24"/>
  <c r="M8572" i="24"/>
  <c r="H8572" i="24"/>
  <c r="G8572" i="24"/>
  <c r="Y9689" i="24" l="1"/>
  <c r="Z9689" i="24"/>
  <c r="M8573" i="24"/>
  <c r="H8573" i="24"/>
  <c r="G8573" i="24"/>
  <c r="Z9690" i="24" l="1"/>
  <c r="Y9690" i="24"/>
  <c r="M8574" i="24"/>
  <c r="G8574" i="24"/>
  <c r="H8574" i="24"/>
  <c r="Y9691" i="24" l="1"/>
  <c r="Z9691" i="24"/>
  <c r="M8575" i="24"/>
  <c r="G8575" i="24"/>
  <c r="H8575" i="24"/>
  <c r="Z9692" i="24" l="1"/>
  <c r="Y9692" i="24"/>
  <c r="H8576" i="24"/>
  <c r="G8576" i="24"/>
  <c r="M8576" i="24" l="1"/>
  <c r="Y9693" i="24"/>
  <c r="Z9693" i="24"/>
  <c r="M8577" i="24"/>
  <c r="H8577" i="24"/>
  <c r="G8577" i="24"/>
  <c r="Z9694" i="24" l="1"/>
  <c r="Y9694" i="24"/>
  <c r="G8578" i="24"/>
  <c r="H8578" i="24"/>
  <c r="M8578" i="24" l="1"/>
  <c r="Y9695" i="24"/>
  <c r="Z9695" i="24"/>
  <c r="M8579" i="24"/>
  <c r="G8579" i="24"/>
  <c r="H8579" i="24"/>
  <c r="Y9696" i="24" l="1"/>
  <c r="Z9696" i="24"/>
  <c r="M8580" i="24"/>
  <c r="G8580" i="24"/>
  <c r="H8580" i="24"/>
  <c r="Y9697" i="24" l="1"/>
  <c r="Z9697" i="24"/>
  <c r="H8581" i="24"/>
  <c r="G8581" i="24"/>
  <c r="M8581" i="24" l="1"/>
  <c r="Z9698" i="24"/>
  <c r="Y9698" i="24"/>
  <c r="M8582" i="24"/>
  <c r="H8582" i="24"/>
  <c r="G8582" i="24"/>
  <c r="Z9699" i="24" l="1"/>
  <c r="Y9699" i="24"/>
  <c r="M8583" i="24"/>
  <c r="H8583" i="24"/>
  <c r="G8583" i="24"/>
  <c r="Z9700" i="24" l="1"/>
  <c r="Y9700" i="24"/>
  <c r="M8584" i="24"/>
  <c r="H8584" i="24"/>
  <c r="G8584" i="24"/>
  <c r="Z9701" i="24" l="1"/>
  <c r="Y9701" i="24"/>
  <c r="G8585" i="24"/>
  <c r="H8585" i="24"/>
  <c r="Y9702" i="24" l="1"/>
  <c r="Z9702" i="24"/>
  <c r="M8585" i="24"/>
  <c r="M8586" i="24"/>
  <c r="G8586" i="24"/>
  <c r="H8586" i="24"/>
  <c r="Y9703" i="24" l="1"/>
  <c r="Z9703" i="24"/>
  <c r="G8587" i="24"/>
  <c r="H8587" i="24"/>
  <c r="M8587" i="24" l="1"/>
  <c r="Z9704" i="24"/>
  <c r="Y9704" i="24"/>
  <c r="M8588" i="24"/>
  <c r="G8588" i="24"/>
  <c r="H8588" i="24"/>
  <c r="Z9705" i="24" l="1"/>
  <c r="Y9705" i="24"/>
  <c r="M8589" i="24"/>
  <c r="H8589" i="24"/>
  <c r="G8589" i="24"/>
  <c r="Z9706" i="24" l="1"/>
  <c r="Y9706" i="24"/>
  <c r="G8590" i="24"/>
  <c r="H8590" i="24"/>
  <c r="M8590" i="24" l="1"/>
  <c r="Z9707" i="24"/>
  <c r="Y9707" i="24"/>
  <c r="M8591" i="24"/>
  <c r="H8591" i="24"/>
  <c r="G8591" i="24"/>
  <c r="Y9708" i="24" l="1"/>
  <c r="Z9708" i="24"/>
  <c r="H8592" i="24"/>
  <c r="G8592" i="24"/>
  <c r="M8592" i="24" l="1"/>
  <c r="Z9709" i="24"/>
  <c r="Y9709" i="24"/>
  <c r="H8593" i="24"/>
  <c r="G8593" i="24"/>
  <c r="M8593" i="24" l="1"/>
  <c r="Z9710" i="24"/>
  <c r="Y9710" i="24"/>
  <c r="M8594" i="24"/>
  <c r="H8594" i="24"/>
  <c r="G8594" i="24"/>
  <c r="Y9711" i="24" l="1"/>
  <c r="Z9711" i="24"/>
  <c r="G8595" i="24"/>
  <c r="H8595" i="24"/>
  <c r="M8595" i="24" l="1"/>
  <c r="Z9712" i="24"/>
  <c r="Y9712" i="24"/>
  <c r="M8596" i="24"/>
  <c r="H8596" i="24"/>
  <c r="G8596" i="24"/>
  <c r="Z9713" i="24" l="1"/>
  <c r="Y9713" i="24"/>
  <c r="M8597" i="24"/>
  <c r="H8597" i="24"/>
  <c r="G8597" i="24"/>
  <c r="Z9714" i="24" l="1"/>
  <c r="Y9714" i="24"/>
  <c r="G8598" i="24"/>
  <c r="H8598" i="24"/>
  <c r="M8598" i="24" l="1"/>
  <c r="Y9715" i="24"/>
  <c r="Z9715" i="24"/>
  <c r="M8599" i="24"/>
  <c r="G8599" i="24"/>
  <c r="H8599" i="24"/>
  <c r="Y9716" i="24" l="1"/>
  <c r="Z9716" i="24"/>
  <c r="M8600" i="24"/>
  <c r="H8600" i="24"/>
  <c r="G8600" i="24"/>
  <c r="Z9717" i="24" l="1"/>
  <c r="Y9717" i="24"/>
  <c r="M8601" i="24"/>
  <c r="H8601" i="24"/>
  <c r="G8601" i="24"/>
  <c r="Y9718" i="24" l="1"/>
  <c r="Z9718" i="24"/>
  <c r="G8602" i="24"/>
  <c r="H8602" i="24"/>
  <c r="M8602" i="24" l="1"/>
  <c r="Z9719" i="24"/>
  <c r="Y9719" i="24"/>
  <c r="M8603" i="24"/>
  <c r="G8603" i="24"/>
  <c r="H8603" i="24"/>
  <c r="Z9720" i="24" l="1"/>
  <c r="Y9720" i="24"/>
  <c r="M8604" i="24"/>
  <c r="H8604" i="24"/>
  <c r="G8604" i="24"/>
  <c r="Y9721" i="24" l="1"/>
  <c r="Z9721" i="24"/>
  <c r="M8605" i="24"/>
  <c r="G8605" i="24"/>
  <c r="H8605" i="24"/>
  <c r="Y9722" i="24" l="1"/>
  <c r="Z9722" i="24"/>
  <c r="M8606" i="24"/>
  <c r="H8606" i="24"/>
  <c r="G8606" i="24"/>
  <c r="Y9723" i="24" l="1"/>
  <c r="Z9723" i="24"/>
  <c r="G8607" i="24"/>
  <c r="H8607" i="24"/>
  <c r="M8607" i="24" l="1"/>
  <c r="Z9724" i="24"/>
  <c r="Y9724" i="24"/>
  <c r="M8608" i="24"/>
  <c r="H8608" i="24"/>
  <c r="G8608" i="24"/>
  <c r="Y9725" i="24" l="1"/>
  <c r="Z9725" i="24"/>
  <c r="M8609" i="24"/>
  <c r="H8609" i="24"/>
  <c r="G8609" i="24"/>
  <c r="Y9726" i="24" l="1"/>
  <c r="Z9726" i="24"/>
  <c r="M8610" i="24"/>
  <c r="H8610" i="24"/>
  <c r="G8610" i="24"/>
  <c r="Z9727" i="24" l="1"/>
  <c r="Y9727" i="24"/>
  <c r="H8611" i="24"/>
  <c r="G8611" i="24"/>
  <c r="M8611" i="24" l="1"/>
  <c r="Z9728" i="24"/>
  <c r="Y9728" i="24"/>
  <c r="M8612" i="24"/>
  <c r="H8612" i="24"/>
  <c r="G8612" i="24"/>
  <c r="Z9729" i="24" l="1"/>
  <c r="Y9729" i="24"/>
  <c r="M8613" i="24"/>
  <c r="G8613" i="24"/>
  <c r="H8613" i="24"/>
  <c r="Z9730" i="24" l="1"/>
  <c r="Y9730" i="24"/>
  <c r="G8614" i="24"/>
  <c r="H8614" i="24"/>
  <c r="M8614" i="24" l="1"/>
  <c r="Y9731" i="24"/>
  <c r="Z9731" i="24"/>
  <c r="M8615" i="24"/>
  <c r="G8615" i="24"/>
  <c r="H8615" i="24"/>
  <c r="Z9732" i="24" l="1"/>
  <c r="Y9732" i="24"/>
  <c r="H8616" i="24"/>
  <c r="G8616" i="24"/>
  <c r="M8616" i="24" l="1"/>
  <c r="Y9733" i="24"/>
  <c r="Z9733" i="24"/>
  <c r="M8617" i="24"/>
  <c r="G8617" i="24"/>
  <c r="H8617" i="24"/>
  <c r="Y9734" i="24" l="1"/>
  <c r="Z9734" i="24"/>
  <c r="G8618" i="24"/>
  <c r="H8618" i="24"/>
  <c r="M8618" i="24" l="1"/>
  <c r="Y9735" i="24"/>
  <c r="Z9735" i="24"/>
  <c r="M8619" i="24"/>
  <c r="H8619" i="24"/>
  <c r="G8619" i="24"/>
  <c r="Y9736" i="24" l="1"/>
  <c r="Z9736" i="24"/>
  <c r="G8620" i="24"/>
  <c r="H8620" i="24"/>
  <c r="M8620" i="24" l="1"/>
  <c r="Z9737" i="24"/>
  <c r="Y9737" i="24"/>
  <c r="M8621" i="24"/>
  <c r="H8621" i="24"/>
  <c r="G8621" i="24"/>
  <c r="Z9738" i="24" l="1"/>
  <c r="Y9738" i="24"/>
  <c r="M8622" i="24"/>
  <c r="G8622" i="24"/>
  <c r="H8622" i="24"/>
  <c r="Y9739" i="24" l="1"/>
  <c r="Z9739" i="24"/>
  <c r="M8623" i="24"/>
  <c r="G8623" i="24"/>
  <c r="H8623" i="24"/>
  <c r="Y9740" i="24" l="1"/>
  <c r="Z9740" i="24"/>
  <c r="G8624" i="24"/>
  <c r="H8624" i="24"/>
  <c r="M8624" i="24" l="1"/>
  <c r="Z9741" i="24"/>
  <c r="Y9741" i="24"/>
  <c r="M8625" i="24"/>
  <c r="H8625" i="24"/>
  <c r="G8625" i="24"/>
  <c r="Y9742" i="24" l="1"/>
  <c r="Z9742" i="24"/>
  <c r="M8626" i="24"/>
  <c r="G8626" i="24"/>
  <c r="H8626" i="24"/>
  <c r="Z9743" i="24" l="1"/>
  <c r="Y9743" i="24"/>
  <c r="M8627" i="24"/>
  <c r="G8627" i="24"/>
  <c r="H8627" i="24"/>
  <c r="Z9744" i="24" l="1"/>
  <c r="Y9744" i="24"/>
  <c r="M8628" i="24"/>
  <c r="H8628" i="24"/>
  <c r="G8628" i="24"/>
  <c r="Z9745" i="24" l="1"/>
  <c r="Y9745" i="24"/>
  <c r="M8629" i="24"/>
  <c r="H8629" i="24"/>
  <c r="G8629" i="24"/>
  <c r="Z9746" i="24" l="1"/>
  <c r="Y9746" i="24"/>
  <c r="M8630" i="24"/>
  <c r="G8630" i="24"/>
  <c r="H8630" i="24"/>
  <c r="Y9747" i="24" l="1"/>
  <c r="Z9747" i="24"/>
  <c r="M8631" i="24"/>
  <c r="G8631" i="24"/>
  <c r="H8631" i="24"/>
  <c r="Z9748" i="24" l="1"/>
  <c r="Y9748" i="24"/>
  <c r="M8632" i="24"/>
  <c r="H8632" i="24"/>
  <c r="G8632" i="24"/>
  <c r="Z9749" i="24" l="1"/>
  <c r="Y9749" i="24"/>
  <c r="G8633" i="24"/>
  <c r="H8633" i="24"/>
  <c r="M8633" i="24" l="1"/>
  <c r="Z9750" i="24"/>
  <c r="Y9750" i="24"/>
  <c r="M8634" i="24"/>
  <c r="G8634" i="24"/>
  <c r="H8634" i="24"/>
  <c r="Y9751" i="24" l="1"/>
  <c r="Z9751" i="24"/>
  <c r="M8635" i="24"/>
  <c r="G8635" i="24"/>
  <c r="H8635" i="24"/>
  <c r="Z9752" i="24" l="1"/>
  <c r="Y9752" i="24"/>
  <c r="H8636" i="24"/>
  <c r="G8636" i="24"/>
  <c r="M8636" i="24" l="1"/>
  <c r="Z9753" i="24"/>
  <c r="Y9753" i="24"/>
  <c r="M8637" i="24"/>
  <c r="H8637" i="24"/>
  <c r="G8637" i="24"/>
  <c r="Y9754" i="24" l="1"/>
  <c r="Z9754" i="24"/>
  <c r="G8638" i="24"/>
  <c r="H8638" i="24"/>
  <c r="M8638" i="24" l="1"/>
  <c r="Y9755" i="24"/>
  <c r="Z9755" i="24"/>
  <c r="M8639" i="24"/>
  <c r="G8639" i="24"/>
  <c r="H8639" i="24"/>
  <c r="Z9756" i="24" l="1"/>
  <c r="Y9756" i="24"/>
  <c r="G8640" i="24"/>
  <c r="H8640" i="24"/>
  <c r="M8640" i="24" l="1"/>
  <c r="Z9757" i="24"/>
  <c r="Y9757" i="24"/>
  <c r="M8641" i="24"/>
  <c r="H8641" i="24"/>
  <c r="G8641" i="24"/>
  <c r="Z9758" i="24" l="1"/>
  <c r="Y9758" i="24"/>
  <c r="G8642" i="24"/>
  <c r="H8642" i="24"/>
  <c r="M8642" i="24" l="1"/>
  <c r="Y9759" i="24"/>
  <c r="Z9759" i="24"/>
  <c r="M8643" i="24"/>
  <c r="H8643" i="24"/>
  <c r="G8643" i="24"/>
  <c r="Y9760" i="24" l="1"/>
  <c r="Z9760" i="24"/>
  <c r="H8644" i="24"/>
  <c r="G8644" i="24"/>
  <c r="M8644" i="24" l="1"/>
  <c r="Y9761" i="24"/>
  <c r="Z9761" i="24"/>
  <c r="M8645" i="24"/>
  <c r="H8645" i="24"/>
  <c r="G8645" i="24"/>
  <c r="Z9762" i="24" l="1"/>
  <c r="Y9762" i="24"/>
  <c r="M8646" i="24"/>
  <c r="G8646" i="24"/>
  <c r="H8646" i="24"/>
  <c r="Z9763" i="24" l="1"/>
  <c r="Y9763" i="24"/>
  <c r="M8647" i="24"/>
  <c r="G8647" i="24"/>
  <c r="H8647" i="24"/>
  <c r="Z9764" i="24" l="1"/>
  <c r="Y9764" i="24"/>
  <c r="M8648" i="24"/>
  <c r="G8648" i="24"/>
  <c r="H8648" i="24"/>
  <c r="Z9765" i="24" l="1"/>
  <c r="Y9765" i="24"/>
  <c r="H8649" i="24"/>
  <c r="G8649" i="24"/>
  <c r="M8649" i="24" l="1"/>
  <c r="Y9766" i="24"/>
  <c r="Z9766" i="24"/>
  <c r="M8650" i="24"/>
  <c r="G8650" i="24"/>
  <c r="H8650" i="24"/>
  <c r="Y9767" i="24" l="1"/>
  <c r="Z9767" i="24"/>
  <c r="M8651" i="24"/>
  <c r="G8651" i="24"/>
  <c r="H8651" i="24"/>
  <c r="Z9768" i="24" l="1"/>
  <c r="Y9768" i="24"/>
  <c r="M8652" i="24"/>
  <c r="H8652" i="24"/>
  <c r="G8652" i="24"/>
  <c r="Z9769" i="24" l="1"/>
  <c r="Y9769" i="24"/>
  <c r="M8653" i="24"/>
  <c r="H8653" i="24"/>
  <c r="G8653" i="24"/>
  <c r="Z9770" i="24" l="1"/>
  <c r="Y9770" i="24"/>
  <c r="M8654" i="24"/>
  <c r="G8654" i="24"/>
  <c r="H8654" i="24"/>
  <c r="Y9771" i="24" l="1"/>
  <c r="Z9771" i="24"/>
  <c r="G8655" i="24"/>
  <c r="H8655" i="24"/>
  <c r="M8655" i="24" l="1"/>
  <c r="Y9772" i="24"/>
  <c r="Z9772" i="24"/>
  <c r="H8656" i="24"/>
  <c r="G8656" i="24"/>
  <c r="M8656" i="24" l="1"/>
  <c r="Y9773" i="24"/>
  <c r="Z9773" i="24"/>
  <c r="M8657" i="24"/>
  <c r="H8657" i="24"/>
  <c r="G8657" i="24"/>
  <c r="Z9774" i="24" l="1"/>
  <c r="Y9774" i="24"/>
  <c r="M8658" i="24"/>
  <c r="G8658" i="24"/>
  <c r="H8658" i="24"/>
  <c r="Y9775" i="24" l="1"/>
  <c r="Z9775" i="24"/>
  <c r="M8659" i="24"/>
  <c r="G8659" i="24"/>
  <c r="H8659" i="24"/>
  <c r="Y9776" i="24" l="1"/>
  <c r="Z9776" i="24"/>
  <c r="M8660" i="24"/>
  <c r="H8660" i="24"/>
  <c r="G8660" i="24"/>
  <c r="Y9777" i="24" l="1"/>
  <c r="Z9777" i="24"/>
  <c r="M8661" i="24"/>
  <c r="H8661" i="24"/>
  <c r="G8661" i="24"/>
  <c r="Y9778" i="24" l="1"/>
  <c r="Z9778" i="24"/>
  <c r="G8662" i="24"/>
  <c r="H8662" i="24"/>
  <c r="M8662" i="24" l="1"/>
  <c r="Y9779" i="24"/>
  <c r="Z9779" i="24"/>
  <c r="M8663" i="24"/>
  <c r="G8663" i="24"/>
  <c r="H8663" i="24"/>
  <c r="Y9780" i="24" l="1"/>
  <c r="Z9780" i="24"/>
  <c r="M8664" i="24"/>
  <c r="H8664" i="24"/>
  <c r="G8664" i="24"/>
  <c r="Y9781" i="24" l="1"/>
  <c r="Z9781" i="24"/>
  <c r="M8665" i="24"/>
  <c r="H8665" i="24"/>
  <c r="G8665" i="24"/>
  <c r="Z9782" i="24" l="1"/>
  <c r="Y9782" i="24"/>
  <c r="M8666" i="24"/>
  <c r="H8666" i="24"/>
  <c r="G8666" i="24"/>
  <c r="Z9783" i="24" l="1"/>
  <c r="Y9783" i="24"/>
  <c r="G8667" i="24"/>
  <c r="H8667" i="24"/>
  <c r="M8667" i="24" l="1"/>
  <c r="Y9784" i="24"/>
  <c r="Z9784" i="24"/>
  <c r="H8668" i="24"/>
  <c r="G8668" i="24"/>
  <c r="M8668" i="24" l="1"/>
  <c r="Y9785" i="24"/>
  <c r="Z9785" i="24"/>
  <c r="M8669" i="24"/>
  <c r="H8669" i="24"/>
  <c r="G8669" i="24"/>
  <c r="Z9786" i="24" l="1"/>
  <c r="Y9786" i="24"/>
  <c r="M8670" i="24"/>
  <c r="H8670" i="24"/>
  <c r="G8670" i="24"/>
  <c r="Z9787" i="24" l="1"/>
  <c r="Y9787" i="24"/>
  <c r="H8671" i="24"/>
  <c r="G8671" i="24"/>
  <c r="M8671" i="24" l="1"/>
  <c r="Y9788" i="24"/>
  <c r="Z9788" i="24"/>
  <c r="M8672" i="24"/>
  <c r="H8672" i="24"/>
  <c r="G8672" i="24"/>
  <c r="Y9789" i="24" l="1"/>
  <c r="Z9789" i="24"/>
  <c r="M8673" i="24"/>
  <c r="G8673" i="24"/>
  <c r="H8673" i="24"/>
  <c r="Z9790" i="24" l="1"/>
  <c r="Y9790" i="24"/>
  <c r="M8674" i="24"/>
  <c r="G8674" i="24"/>
  <c r="H8674" i="24"/>
  <c r="Z9791" i="24" l="1"/>
  <c r="Y9791" i="24"/>
  <c r="M8675" i="24"/>
  <c r="H8675" i="24"/>
  <c r="G8675" i="24"/>
  <c r="Y9792" i="24" l="1"/>
  <c r="Z9792" i="24"/>
  <c r="M8676" i="24"/>
  <c r="G8676" i="24"/>
  <c r="H8676" i="24"/>
  <c r="Y9793" i="24" l="1"/>
  <c r="Z9793" i="24"/>
  <c r="M8677" i="24"/>
  <c r="H8677" i="24"/>
  <c r="G8677" i="24"/>
  <c r="Y9794" i="24" l="1"/>
  <c r="Z9794" i="24"/>
  <c r="H8678" i="24"/>
  <c r="G8678" i="24"/>
  <c r="M8678" i="24" l="1"/>
  <c r="Z9795" i="24"/>
  <c r="Y9795" i="24"/>
  <c r="M8679" i="24"/>
  <c r="G8679" i="24"/>
  <c r="H8679" i="24"/>
  <c r="Y9796" i="24" l="1"/>
  <c r="Z9796" i="24"/>
  <c r="H8680" i="24"/>
  <c r="G8680" i="24"/>
  <c r="M8680" i="24" l="1"/>
  <c r="Z9797" i="24"/>
  <c r="Y9797" i="24"/>
  <c r="M8681" i="24"/>
  <c r="H8681" i="24"/>
  <c r="G8681" i="24"/>
  <c r="Y9798" i="24" l="1"/>
  <c r="Z9798" i="24"/>
  <c r="G8682" i="24"/>
  <c r="H8682" i="24"/>
  <c r="M8682" i="24" l="1"/>
  <c r="Z9799" i="24"/>
  <c r="Y9799" i="24"/>
  <c r="G8683" i="24"/>
  <c r="M8683" i="24"/>
  <c r="H8683" i="24"/>
  <c r="Y9800" i="24" l="1"/>
  <c r="Z9800" i="24"/>
  <c r="M8684" i="24"/>
  <c r="H8684" i="24"/>
  <c r="G8684" i="24"/>
  <c r="Y9801" i="24" l="1"/>
  <c r="Z9801" i="24"/>
  <c r="H8685" i="24"/>
  <c r="G8685" i="24"/>
  <c r="M8685" i="24" l="1"/>
  <c r="Z9802" i="24"/>
  <c r="Y9802" i="24"/>
  <c r="G8686" i="24"/>
  <c r="H8686" i="24"/>
  <c r="M8686" i="24" l="1"/>
  <c r="Z9803" i="24"/>
  <c r="Y9803" i="24"/>
  <c r="M8687" i="24"/>
  <c r="G8687" i="24"/>
  <c r="H8687" i="24"/>
  <c r="Y9804" i="24" l="1"/>
  <c r="Z9804" i="24"/>
  <c r="H8688" i="24"/>
  <c r="G8688" i="24"/>
  <c r="M8688" i="24" l="1"/>
  <c r="Y9805" i="24"/>
  <c r="Z9805" i="24"/>
  <c r="M8689" i="24"/>
  <c r="G8689" i="24"/>
  <c r="H8689" i="24"/>
  <c r="Y9806" i="24" l="1"/>
  <c r="Z9806" i="24"/>
  <c r="M8690" i="24"/>
  <c r="G8690" i="24"/>
  <c r="H8690" i="24"/>
  <c r="Y9807" i="24" l="1"/>
  <c r="Z9807" i="24"/>
  <c r="M8691" i="24"/>
  <c r="G8691" i="24"/>
  <c r="H8691" i="24"/>
  <c r="Y9808" i="24" l="1"/>
  <c r="Z9808" i="24"/>
  <c r="H8692" i="24"/>
  <c r="G8692" i="24"/>
  <c r="M8692" i="24" l="1"/>
  <c r="Z9809" i="24"/>
  <c r="Y9809" i="24"/>
  <c r="M8693" i="24"/>
  <c r="H8693" i="24"/>
  <c r="G8693" i="24"/>
  <c r="Y9810" i="24" l="1"/>
  <c r="Z9810" i="24"/>
  <c r="M8694" i="24"/>
  <c r="G8694" i="24"/>
  <c r="H8694" i="24"/>
  <c r="Z9811" i="24" l="1"/>
  <c r="Y9811" i="24"/>
  <c r="M8695" i="24"/>
  <c r="G8695" i="24"/>
  <c r="H8695" i="24"/>
  <c r="Z9812" i="24" l="1"/>
  <c r="Y9812" i="24"/>
  <c r="H8696" i="24"/>
  <c r="G8696" i="24"/>
  <c r="M8696" i="24" l="1"/>
  <c r="Y9813" i="24"/>
  <c r="Z9813" i="24"/>
  <c r="M8697" i="24"/>
  <c r="H8697" i="24"/>
  <c r="G8697" i="24"/>
  <c r="Y9814" i="24" l="1"/>
  <c r="Z9814" i="24"/>
  <c r="G8698" i="24"/>
  <c r="H8698" i="24"/>
  <c r="M8698" i="24" l="1"/>
  <c r="Y9815" i="24"/>
  <c r="Z9815" i="24"/>
  <c r="M8699" i="24"/>
  <c r="G8699" i="24"/>
  <c r="H8699" i="24"/>
  <c r="Y9816" i="24" l="1"/>
  <c r="Z9816" i="24"/>
  <c r="H8700" i="24"/>
  <c r="G8700" i="24"/>
  <c r="M8700" i="24" l="1"/>
  <c r="Z9817" i="24"/>
  <c r="Y9817" i="24"/>
  <c r="M8701" i="24"/>
  <c r="H8701" i="24"/>
  <c r="G8701" i="24"/>
  <c r="Y9818" i="24" l="1"/>
  <c r="Z9818" i="24"/>
  <c r="M8702" i="24"/>
  <c r="G8702" i="24"/>
  <c r="H8702" i="24"/>
  <c r="Y9819" i="24" l="1"/>
  <c r="Z9819" i="24"/>
  <c r="G8703" i="24"/>
  <c r="H8703" i="24"/>
  <c r="M8703" i="24" l="1"/>
  <c r="Z9820" i="24"/>
  <c r="Y9820" i="24"/>
  <c r="M8704" i="24"/>
  <c r="H8704" i="24"/>
  <c r="G8704" i="24"/>
  <c r="Y9821" i="24" l="1"/>
  <c r="Z9821" i="24"/>
  <c r="G8705" i="24"/>
  <c r="H8705" i="24"/>
  <c r="M8705" i="24" l="1"/>
  <c r="Y9822" i="24"/>
  <c r="Z9822" i="24"/>
  <c r="M8706" i="24"/>
  <c r="H8706" i="24"/>
  <c r="G8706" i="24"/>
  <c r="Y9823" i="24" l="1"/>
  <c r="Z9823" i="24"/>
  <c r="M8707" i="24"/>
  <c r="H8707" i="24"/>
  <c r="G8707" i="24"/>
  <c r="Y9824" i="24" l="1"/>
  <c r="Z9824" i="24"/>
  <c r="M8708" i="24"/>
  <c r="G8708" i="24"/>
  <c r="H8708" i="24"/>
  <c r="Y9825" i="24" l="1"/>
  <c r="Z9825" i="24"/>
  <c r="G8709" i="24"/>
  <c r="H8709" i="24"/>
  <c r="M8709" i="24" l="1"/>
  <c r="Y9826" i="24"/>
  <c r="Z9826" i="24"/>
  <c r="M8710" i="24"/>
  <c r="G8710" i="24"/>
  <c r="H8710" i="24"/>
  <c r="Y9827" i="24" l="1"/>
  <c r="Z9827" i="24"/>
  <c r="M8711" i="24"/>
  <c r="G8711" i="24"/>
  <c r="H8711" i="24"/>
  <c r="Y9828" i="24" l="1"/>
  <c r="Z9828" i="24"/>
  <c r="H8712" i="24"/>
  <c r="G8712" i="24"/>
  <c r="M8712" i="24" l="1"/>
  <c r="Y9829" i="24"/>
  <c r="Z9829" i="24"/>
  <c r="M8713" i="24"/>
  <c r="H8713" i="24"/>
  <c r="G8713" i="24"/>
  <c r="Z9830" i="24" l="1"/>
  <c r="Y9830" i="24"/>
  <c r="M8714" i="24"/>
  <c r="G8714" i="24"/>
  <c r="H8714" i="24"/>
  <c r="Y9831" i="24" l="1"/>
  <c r="Z9831" i="24"/>
  <c r="M8715" i="24"/>
  <c r="G8715" i="24"/>
  <c r="H8715" i="24"/>
  <c r="Z9832" i="24" l="1"/>
  <c r="Y9832" i="24"/>
  <c r="M8716" i="24"/>
  <c r="H8716" i="24"/>
  <c r="G8716" i="24"/>
  <c r="Z9833" i="24" l="1"/>
  <c r="Y9833" i="24"/>
  <c r="M8717" i="24"/>
  <c r="H8717" i="24"/>
  <c r="G8717" i="24"/>
  <c r="Z9834" i="24" l="1"/>
  <c r="Y9834" i="24"/>
  <c r="M8718" i="24"/>
  <c r="G8718" i="24"/>
  <c r="H8718" i="24"/>
  <c r="Z9835" i="24" l="1"/>
  <c r="Y9835" i="24"/>
  <c r="M8719" i="24"/>
  <c r="H8719" i="24"/>
  <c r="G8719" i="24"/>
  <c r="Z9836" i="24" l="1"/>
  <c r="Y9836" i="24"/>
  <c r="H8720" i="24"/>
  <c r="G8720" i="24"/>
  <c r="M8720" i="24" l="1"/>
  <c r="Y9837" i="24"/>
  <c r="Z9837" i="24"/>
  <c r="M8721" i="24"/>
  <c r="G8721" i="24"/>
  <c r="H8721" i="24"/>
  <c r="Y9838" i="24" l="1"/>
  <c r="Z9838" i="24"/>
  <c r="H8722" i="24"/>
  <c r="G8722" i="24"/>
  <c r="M8722" i="24" l="1"/>
  <c r="Z9839" i="24"/>
  <c r="Y9839" i="24"/>
  <c r="M8723" i="24"/>
  <c r="G8723" i="24"/>
  <c r="H8723" i="24"/>
  <c r="Y9840" i="24" l="1"/>
  <c r="Z9840" i="24"/>
  <c r="M8724" i="24"/>
  <c r="G8724" i="24"/>
  <c r="H8724" i="24"/>
  <c r="Z9841" i="24" l="1"/>
  <c r="Y9841" i="24"/>
  <c r="H8725" i="24"/>
  <c r="G8725" i="24"/>
  <c r="M8725" i="24" l="1"/>
  <c r="Y9842" i="24"/>
  <c r="Z9842" i="24"/>
  <c r="M8726" i="24"/>
  <c r="G8726" i="24"/>
  <c r="H8726" i="24"/>
  <c r="Z9843" i="24" l="1"/>
  <c r="Y9843" i="24"/>
  <c r="G8727" i="24"/>
  <c r="H8727" i="24"/>
  <c r="M8727" i="24" l="1"/>
  <c r="Y9844" i="24"/>
  <c r="Z9844" i="24"/>
  <c r="M8728" i="24"/>
  <c r="H8728" i="24"/>
  <c r="G8728" i="24"/>
  <c r="Z9845" i="24" l="1"/>
  <c r="Y9845" i="24"/>
  <c r="M8729" i="24"/>
  <c r="H8729" i="24"/>
  <c r="G8729" i="24"/>
  <c r="Y9846" i="24" l="1"/>
  <c r="Z9846" i="24"/>
  <c r="M8730" i="24"/>
  <c r="G8730" i="24"/>
  <c r="H8730" i="24"/>
  <c r="Z9847" i="24" l="1"/>
  <c r="Y9847" i="24"/>
  <c r="H8731" i="24"/>
  <c r="G8731" i="24"/>
  <c r="M8731" i="24" l="1"/>
  <c r="Y9848" i="24"/>
  <c r="Z9848" i="24"/>
  <c r="M8732" i="24"/>
  <c r="G8732" i="24"/>
  <c r="H8732" i="24"/>
  <c r="Y9849" i="24" l="1"/>
  <c r="Z9849" i="24"/>
  <c r="H8733" i="24"/>
  <c r="G8733" i="24"/>
  <c r="M8733" i="24" l="1"/>
  <c r="Y9850" i="24"/>
  <c r="Z9850" i="24"/>
  <c r="M8734" i="24"/>
  <c r="G8734" i="24"/>
  <c r="H8734" i="24"/>
  <c r="Y9851" i="24" l="1"/>
  <c r="Z9851" i="24"/>
  <c r="M8735" i="24"/>
  <c r="G8735" i="24"/>
  <c r="H8735" i="24"/>
  <c r="Z9852" i="24" l="1"/>
  <c r="Y9852" i="24"/>
  <c r="H8736" i="24"/>
  <c r="G8736" i="24"/>
  <c r="M8736" i="24" l="1"/>
  <c r="Z9853" i="24"/>
  <c r="Y9853" i="24"/>
  <c r="M8737" i="24"/>
  <c r="G8737" i="24"/>
  <c r="H8737" i="24"/>
  <c r="Z9854" i="24" l="1"/>
  <c r="Y9854" i="24"/>
  <c r="H8738" i="24"/>
  <c r="G8738" i="24"/>
  <c r="M8738" i="24" l="1"/>
  <c r="Z9855" i="24"/>
  <c r="Y9855" i="24"/>
  <c r="M8739" i="24"/>
  <c r="G8739" i="24"/>
  <c r="H8739" i="24"/>
  <c r="Y9856" i="24" l="1"/>
  <c r="Z9856" i="24"/>
  <c r="H8740" i="24"/>
  <c r="G8740" i="24"/>
  <c r="M8740" i="24" l="1"/>
  <c r="Z9857" i="24"/>
  <c r="Y9857" i="24"/>
  <c r="M8741" i="24"/>
  <c r="G8741" i="24"/>
  <c r="H8741" i="24"/>
  <c r="Z9858" i="24" l="1"/>
  <c r="Y9858" i="24"/>
  <c r="G8742" i="24"/>
  <c r="H8742" i="24"/>
  <c r="M8742" i="24" l="1"/>
  <c r="Y9859" i="24"/>
  <c r="Z9859" i="24"/>
  <c r="M8743" i="24"/>
  <c r="H8743" i="24"/>
  <c r="G8743" i="24"/>
  <c r="Z9860" i="24" l="1"/>
  <c r="Y9860" i="24"/>
  <c r="M8744" i="24"/>
  <c r="H8744" i="24"/>
  <c r="G8744" i="24"/>
  <c r="Y9861" i="24" l="1"/>
  <c r="Z9861" i="24"/>
  <c r="G8745" i="24"/>
  <c r="H8745" i="24"/>
  <c r="M8745" i="24" l="1"/>
  <c r="Z9862" i="24"/>
  <c r="Y9862" i="24"/>
  <c r="M8746" i="24"/>
  <c r="H8746" i="24"/>
  <c r="G8746" i="24"/>
  <c r="Y9863" i="24" l="1"/>
  <c r="Z9863" i="24"/>
  <c r="M8747" i="24"/>
  <c r="G8747" i="24"/>
  <c r="H8747" i="24"/>
  <c r="Z9864" i="24" l="1"/>
  <c r="Y9864" i="24"/>
  <c r="M8748" i="24"/>
  <c r="H8748" i="24"/>
  <c r="G8748" i="24"/>
  <c r="Z9865" i="24" l="1"/>
  <c r="Y9865" i="24"/>
  <c r="M8749" i="24"/>
  <c r="H8749" i="24"/>
  <c r="G8749" i="24"/>
  <c r="Y9866" i="24" l="1"/>
  <c r="Z9866" i="24"/>
  <c r="M8750" i="24"/>
  <c r="G8750" i="24"/>
  <c r="H8750" i="24"/>
  <c r="Z9867" i="24" l="1"/>
  <c r="Y9867" i="24"/>
  <c r="M8751" i="24"/>
  <c r="G8751" i="24"/>
  <c r="H8751" i="24"/>
  <c r="Y9868" i="24" l="1"/>
  <c r="Z9868" i="24"/>
  <c r="H8752" i="24"/>
  <c r="G8752" i="24"/>
  <c r="M8752" i="24" l="1"/>
  <c r="Y9869" i="24"/>
  <c r="Z9869" i="24"/>
  <c r="M8753" i="24"/>
  <c r="H8753" i="24"/>
  <c r="G8753" i="24"/>
  <c r="Z9870" i="24" l="1"/>
  <c r="Y9870" i="24"/>
  <c r="M8754" i="24"/>
  <c r="G8754" i="24"/>
  <c r="H8754" i="24"/>
  <c r="Y9871" i="24" l="1"/>
  <c r="Z9871" i="24"/>
  <c r="M8755" i="24"/>
  <c r="G8755" i="24"/>
  <c r="H8755" i="24"/>
  <c r="Z9872" i="24" l="1"/>
  <c r="Y9872" i="24"/>
  <c r="H8756" i="24"/>
  <c r="G8756" i="24"/>
  <c r="M8756" i="24" l="1"/>
  <c r="Z9873" i="24"/>
  <c r="Y9873" i="24"/>
  <c r="M8757" i="24"/>
  <c r="H8757" i="24"/>
  <c r="G8757" i="24"/>
  <c r="Y9874" i="24" l="1"/>
  <c r="Z9874" i="24"/>
  <c r="M8758" i="24"/>
  <c r="G8758" i="24"/>
  <c r="H8758" i="24"/>
  <c r="Y9875" i="24" l="1"/>
  <c r="Z9875" i="24"/>
  <c r="G8759" i="24"/>
  <c r="H8759" i="24"/>
  <c r="M8759" i="24" l="1"/>
  <c r="Y9876" i="24"/>
  <c r="Z9876" i="24"/>
  <c r="M8760" i="24"/>
  <c r="H8760" i="24"/>
  <c r="G8760" i="24"/>
  <c r="Z9877" i="24" l="1"/>
  <c r="Y9877" i="24"/>
  <c r="M8761" i="24"/>
  <c r="H8761" i="24"/>
  <c r="G8761" i="24"/>
  <c r="Z9878" i="24" l="1"/>
  <c r="Y9878" i="24"/>
  <c r="M8762" i="24"/>
  <c r="G8762" i="24"/>
  <c r="H8762" i="24"/>
  <c r="Z9879" i="24" l="1"/>
  <c r="Y9879" i="24"/>
  <c r="G8763" i="24"/>
  <c r="H8763" i="24"/>
  <c r="M8763" i="24" l="1"/>
  <c r="Z9880" i="24"/>
  <c r="Y9880" i="24"/>
  <c r="M8764" i="24"/>
  <c r="H8764" i="24"/>
  <c r="G8764" i="24"/>
  <c r="Z9881" i="24" l="1"/>
  <c r="Y9881" i="24"/>
  <c r="H8765" i="24"/>
  <c r="G8765" i="24"/>
  <c r="Z9882" i="24" l="1"/>
  <c r="Y9882" i="24"/>
  <c r="M8765" i="24"/>
  <c r="M8766" i="24"/>
  <c r="G8766" i="24"/>
  <c r="H8766" i="24"/>
  <c r="Y9883" i="24" l="1"/>
  <c r="Z9883" i="24"/>
  <c r="M8767" i="24"/>
  <c r="G8767" i="24"/>
  <c r="H8767" i="24"/>
  <c r="Z9884" i="24" l="1"/>
  <c r="Y9884" i="24"/>
  <c r="M8768" i="24"/>
  <c r="G8768" i="24"/>
  <c r="H8768" i="24"/>
  <c r="Y9885" i="24" l="1"/>
  <c r="Z9885" i="24"/>
  <c r="M8769" i="24"/>
  <c r="G8769" i="24"/>
  <c r="H8769" i="24"/>
  <c r="Z9886" i="24" l="1"/>
  <c r="Y9886" i="24"/>
  <c r="M8770" i="24"/>
  <c r="G8770" i="24"/>
  <c r="H8770" i="24"/>
  <c r="Z9887" i="24" l="1"/>
  <c r="Y9887" i="24"/>
  <c r="M8771" i="24"/>
  <c r="G8771" i="24"/>
  <c r="H8771" i="24"/>
  <c r="Y9888" i="24" l="1"/>
  <c r="Z9888" i="24"/>
  <c r="M8772" i="24"/>
  <c r="H8772" i="24"/>
  <c r="G8772" i="24"/>
  <c r="Z9889" i="24" l="1"/>
  <c r="Y9889" i="24"/>
  <c r="M8773" i="24"/>
  <c r="H8773" i="24"/>
  <c r="G8773" i="24"/>
  <c r="Z9890" i="24" l="1"/>
  <c r="Y9890" i="24"/>
  <c r="M8774" i="24"/>
  <c r="G8774" i="24"/>
  <c r="H8774" i="24"/>
  <c r="Y9891" i="24" l="1"/>
  <c r="Z9891" i="24"/>
  <c r="G8775" i="24"/>
  <c r="H8775" i="24"/>
  <c r="M8775" i="24" l="1"/>
  <c r="Y9892" i="24"/>
  <c r="Z9892" i="24"/>
  <c r="M8776" i="24"/>
  <c r="H8776" i="24"/>
  <c r="G8776" i="24"/>
  <c r="Z9893" i="24" l="1"/>
  <c r="Y9893" i="24"/>
  <c r="M8777" i="24"/>
  <c r="H8777" i="24"/>
  <c r="G8777" i="24"/>
  <c r="Y9894" i="24" l="1"/>
  <c r="Z9894" i="24"/>
  <c r="M8778" i="24"/>
  <c r="G8778" i="24"/>
  <c r="H8778" i="24"/>
  <c r="Z9895" i="24" l="1"/>
  <c r="Y9895" i="24"/>
  <c r="G8779" i="24"/>
  <c r="H8779" i="24"/>
  <c r="M8779" i="24" l="1"/>
  <c r="Z9896" i="24"/>
  <c r="Y9896" i="24"/>
  <c r="M8780" i="24"/>
  <c r="H8780" i="24"/>
  <c r="G8780" i="24"/>
  <c r="Y9897" i="24" l="1"/>
  <c r="Z9897" i="24"/>
  <c r="H8781" i="24"/>
  <c r="G8781" i="24"/>
  <c r="M8781" i="24" l="1"/>
  <c r="Z9898" i="24"/>
  <c r="Y9898" i="24"/>
  <c r="M8782" i="24"/>
  <c r="G8782" i="24"/>
  <c r="H8782" i="24"/>
  <c r="Y9899" i="24" l="1"/>
  <c r="Z9899" i="24"/>
  <c r="M8783" i="24"/>
  <c r="G8783" i="24"/>
  <c r="H8783" i="24"/>
  <c r="Y9900" i="24" l="1"/>
  <c r="Z9900" i="24"/>
  <c r="M8784" i="24"/>
  <c r="H8784" i="24"/>
  <c r="G8784" i="24"/>
  <c r="Y9901" i="24" l="1"/>
  <c r="Z9901" i="24"/>
  <c r="M8785" i="24"/>
  <c r="H8785" i="24"/>
  <c r="G8785" i="24"/>
  <c r="Y9902" i="24" l="1"/>
  <c r="Z9902" i="24"/>
  <c r="M8786" i="24"/>
  <c r="G8786" i="24"/>
  <c r="H8786" i="24"/>
  <c r="Z9903" i="24" l="1"/>
  <c r="Y9903" i="24"/>
  <c r="M8787" i="24"/>
  <c r="G8787" i="24"/>
  <c r="H8787" i="24"/>
  <c r="Z9904" i="24" l="1"/>
  <c r="Y9904" i="24"/>
  <c r="G8788" i="24"/>
  <c r="H8788" i="24"/>
  <c r="M8788" i="24" l="1"/>
  <c r="Z9905" i="24"/>
  <c r="Y9905" i="24"/>
  <c r="M8789" i="24"/>
  <c r="H8789" i="24"/>
  <c r="G8789" i="24"/>
  <c r="Z9906" i="24" l="1"/>
  <c r="Y9906" i="24"/>
  <c r="G8790" i="24"/>
  <c r="H8790" i="24"/>
  <c r="M8790" i="24" l="1"/>
  <c r="Z9907" i="24"/>
  <c r="Y9907" i="24"/>
  <c r="M8791" i="24"/>
  <c r="G8791" i="24"/>
  <c r="H8791" i="24"/>
  <c r="Y9908" i="24" l="1"/>
  <c r="Z9908" i="24"/>
  <c r="M8792" i="24"/>
  <c r="H8792" i="24"/>
  <c r="G8792" i="24"/>
  <c r="Z9909" i="24" l="1"/>
  <c r="Y9909" i="24"/>
  <c r="H8793" i="24"/>
  <c r="G8793" i="24"/>
  <c r="M8793" i="24" l="1"/>
  <c r="Z9910" i="24"/>
  <c r="Y9910" i="24"/>
  <c r="M8794" i="24"/>
  <c r="G8794" i="24"/>
  <c r="H8794" i="24"/>
  <c r="Y9911" i="24" l="1"/>
  <c r="Z9911" i="24"/>
  <c r="G8795" i="24"/>
  <c r="H8795" i="24"/>
  <c r="M8795" i="24" l="1"/>
  <c r="Z9912" i="24"/>
  <c r="Y9912" i="24"/>
  <c r="M8796" i="24"/>
  <c r="H8796" i="24"/>
  <c r="G8796" i="24"/>
  <c r="Z9913" i="24" l="1"/>
  <c r="Y9913" i="24"/>
  <c r="H8797" i="24"/>
  <c r="G8797" i="24"/>
  <c r="M8797" i="24" l="1"/>
  <c r="Y9914" i="24"/>
  <c r="Z9914" i="24"/>
  <c r="M8798" i="24"/>
  <c r="G8798" i="24"/>
  <c r="H8798" i="24"/>
  <c r="Y9915" i="24" l="1"/>
  <c r="Z9915" i="24"/>
  <c r="M8799" i="24"/>
  <c r="G8799" i="24"/>
  <c r="H8799" i="24"/>
  <c r="Z9916" i="24" l="1"/>
  <c r="Y9916" i="24"/>
  <c r="M8800" i="24"/>
  <c r="H8800" i="24"/>
  <c r="G8800" i="24"/>
  <c r="Z9917" i="24" l="1"/>
  <c r="Y9917" i="24"/>
  <c r="H8801" i="24"/>
  <c r="G8801" i="24"/>
  <c r="M8801" i="24" l="1"/>
  <c r="Y9918" i="24"/>
  <c r="Z9918" i="24"/>
  <c r="M8802" i="24"/>
  <c r="H8802" i="24"/>
  <c r="G8802" i="24"/>
  <c r="Z9919" i="24" l="1"/>
  <c r="Y9919" i="24"/>
  <c r="M8803" i="24"/>
  <c r="G8803" i="24"/>
  <c r="H8803" i="24"/>
  <c r="Y9920" i="24" l="1"/>
  <c r="Z9920" i="24"/>
  <c r="H8804" i="24"/>
  <c r="G8804" i="24"/>
  <c r="M8804" i="24" l="1"/>
  <c r="Z9921" i="24"/>
  <c r="Y9921" i="24"/>
  <c r="M8805" i="24"/>
  <c r="H8805" i="24"/>
  <c r="G8805" i="24"/>
  <c r="Z9922" i="24" l="1"/>
  <c r="Y9922" i="24"/>
  <c r="M8806" i="24"/>
  <c r="G8806" i="24"/>
  <c r="H8806" i="24"/>
  <c r="Z9923" i="24" l="1"/>
  <c r="Y9923" i="24"/>
  <c r="M8807" i="24"/>
  <c r="G8807" i="24"/>
  <c r="H8807" i="24"/>
  <c r="Z9924" i="24" l="1"/>
  <c r="Y9924" i="24"/>
  <c r="G8808" i="24"/>
  <c r="H8808" i="24"/>
  <c r="M8808" i="24" l="1"/>
  <c r="H8809" i="24"/>
  <c r="G8809" i="24"/>
  <c r="M8809" i="24"/>
  <c r="H8810" i="24" l="1"/>
  <c r="G8810" i="24"/>
  <c r="M8810" i="24"/>
  <c r="G8811" i="24" l="1"/>
  <c r="M8811" i="24"/>
  <c r="H8811" i="24"/>
  <c r="H8812" i="24" l="1"/>
  <c r="M8812" i="24"/>
  <c r="G8812" i="24"/>
  <c r="H8813" i="24" l="1"/>
  <c r="M8813" i="24"/>
  <c r="G8813" i="24"/>
  <c r="H8814" i="24" l="1"/>
  <c r="G8814" i="24"/>
  <c r="M8814" i="24"/>
  <c r="M8815" i="24" l="1"/>
  <c r="G8815" i="24"/>
  <c r="H8815" i="24"/>
  <c r="H8816" i="24" l="1"/>
  <c r="G8816" i="24"/>
  <c r="M8816" i="24"/>
  <c r="M8817" i="24" l="1"/>
  <c r="H8817" i="24"/>
  <c r="G8817" i="24"/>
  <c r="G8818" i="24" l="1"/>
  <c r="M8818" i="24"/>
  <c r="H8818" i="24"/>
  <c r="M8819" i="24" l="1"/>
  <c r="G8819" i="24"/>
  <c r="H8819" i="24"/>
  <c r="H8820" i="24" l="1"/>
  <c r="M8820" i="24"/>
  <c r="G8820" i="24"/>
  <c r="H8821" i="24" l="1"/>
  <c r="M8821" i="24"/>
  <c r="G8821" i="24"/>
  <c r="G8822" i="24" l="1"/>
  <c r="M8822" i="24"/>
  <c r="H8822" i="24"/>
  <c r="G8823" i="24" l="1"/>
  <c r="M8823" i="24"/>
  <c r="H8823" i="24"/>
  <c r="H8824" i="24" l="1"/>
  <c r="G8824" i="24"/>
  <c r="M8824" i="24" l="1"/>
  <c r="M8825" i="24"/>
  <c r="H8825" i="24"/>
  <c r="G8825" i="24"/>
  <c r="G8826" i="24" l="1"/>
  <c r="M8826" i="24"/>
  <c r="H8826" i="24"/>
  <c r="G8827" i="24" l="1"/>
  <c r="H8827" i="24"/>
  <c r="M8827" i="24"/>
  <c r="H8828" i="24" l="1"/>
  <c r="G8828" i="24"/>
  <c r="M8828" i="24"/>
  <c r="H8829" i="24" l="1"/>
  <c r="M8829" i="24"/>
  <c r="G8829" i="24"/>
  <c r="G8830" i="24" l="1"/>
  <c r="H8830" i="24"/>
  <c r="M8830" i="24"/>
  <c r="G8831" i="24" l="1"/>
  <c r="M8831" i="24"/>
  <c r="H8831" i="24"/>
  <c r="H8832" i="24" l="1"/>
  <c r="G8832" i="24"/>
  <c r="M8832" i="24"/>
  <c r="H8833" i="24" l="1"/>
  <c r="G8833" i="24"/>
  <c r="M8833" i="24"/>
  <c r="G8834" i="24" l="1"/>
  <c r="H8834" i="24"/>
  <c r="M8834" i="24"/>
  <c r="G8835" i="24" l="1"/>
  <c r="M8835" i="24"/>
  <c r="H8835" i="24"/>
  <c r="H8836" i="24" l="1"/>
  <c r="G8836" i="24"/>
  <c r="M8836" i="24"/>
  <c r="H8837" i="24" l="1"/>
  <c r="G8837" i="24"/>
  <c r="M8837" i="24"/>
  <c r="M8838" i="24" l="1"/>
  <c r="G8838" i="24"/>
  <c r="H8838" i="24"/>
  <c r="G8839" i="24" l="1"/>
  <c r="M8839" i="24"/>
  <c r="H8839" i="24"/>
  <c r="H8840" i="24" l="1"/>
  <c r="G8840" i="24"/>
  <c r="M8840" i="24"/>
  <c r="M8841" i="24" l="1"/>
  <c r="H8841" i="24"/>
  <c r="G8841" i="24"/>
  <c r="G8842" i="24" l="1"/>
  <c r="H8842" i="24"/>
  <c r="M8842" i="24"/>
  <c r="G8843" i="24" l="1"/>
  <c r="H8843" i="24"/>
  <c r="M8843" i="24"/>
  <c r="H8844" i="24" l="1"/>
  <c r="G8844" i="24"/>
  <c r="M8844" i="24"/>
  <c r="G8845" i="24" l="1"/>
  <c r="H8845" i="24"/>
  <c r="M8845" i="24" l="1"/>
  <c r="M8846" i="24"/>
  <c r="G8846" i="24"/>
  <c r="H8846" i="24"/>
  <c r="G8847" i="24" l="1"/>
  <c r="H8847" i="24"/>
  <c r="M8847" i="24"/>
  <c r="H8848" i="24" l="1"/>
  <c r="M8848" i="24"/>
  <c r="G8848" i="24"/>
  <c r="H8849" i="24" l="1"/>
  <c r="G8849" i="24"/>
  <c r="M8849" i="24"/>
  <c r="G8850" i="24" l="1"/>
  <c r="M8850" i="24"/>
  <c r="H8850" i="24"/>
  <c r="H8851" i="24" l="1"/>
  <c r="M8851" i="24"/>
  <c r="G8851" i="24"/>
  <c r="H8852" i="24" l="1"/>
  <c r="G8852" i="24"/>
  <c r="M8852" i="24"/>
  <c r="M8853" i="24" l="1"/>
  <c r="H8853" i="24"/>
  <c r="G8853" i="24"/>
  <c r="G8854" i="24" l="1"/>
  <c r="H8854" i="24"/>
  <c r="M8854" i="24"/>
  <c r="G8855" i="24" l="1"/>
  <c r="H8855" i="24"/>
  <c r="M8855" i="24"/>
  <c r="H8856" i="24" l="1"/>
  <c r="M8856" i="24"/>
  <c r="G8856" i="24"/>
  <c r="H8857" i="24" l="1"/>
  <c r="G8857" i="24"/>
  <c r="M8857" i="24"/>
  <c r="M8858" i="24" l="1"/>
  <c r="G8858" i="24"/>
  <c r="H8858" i="24"/>
  <c r="G8859" i="24" l="1"/>
  <c r="H8859" i="24"/>
  <c r="M8859" i="24"/>
  <c r="H8860" i="24" l="1"/>
  <c r="G8860" i="24"/>
  <c r="M8860" i="24"/>
  <c r="H8861" i="24" l="1"/>
  <c r="M8861" i="24"/>
  <c r="G8861" i="24"/>
  <c r="G8862" i="24" l="1"/>
  <c r="H8862" i="24"/>
  <c r="M8862" i="24"/>
  <c r="H8863" i="24" l="1"/>
  <c r="G8863" i="24"/>
  <c r="M8863" i="24"/>
  <c r="H8864" i="24" l="1"/>
  <c r="G8864" i="24"/>
  <c r="M8864" i="24"/>
  <c r="H8865" i="24" l="1"/>
  <c r="G8865" i="24"/>
  <c r="M8865" i="24"/>
  <c r="G8866" i="24" l="1"/>
  <c r="H8866" i="24"/>
  <c r="M8866" i="24"/>
  <c r="G8867" i="24" l="1"/>
  <c r="H8867" i="24"/>
  <c r="M8867" i="24"/>
  <c r="G8868" i="24" l="1"/>
  <c r="M8868" i="24"/>
  <c r="H8868" i="24"/>
  <c r="G8869" i="24" l="1"/>
  <c r="M8869" i="24"/>
  <c r="H8869" i="24"/>
  <c r="G8870" i="24" l="1"/>
  <c r="H8870" i="24"/>
  <c r="M8870" i="24" l="1"/>
  <c r="G8871" i="24"/>
  <c r="M8871" i="24"/>
  <c r="H8871" i="24"/>
  <c r="G8872" i="24" l="1"/>
  <c r="H8872" i="24"/>
  <c r="M8872" i="24"/>
  <c r="M8873" i="24" l="1"/>
  <c r="G8873" i="24"/>
  <c r="H8873" i="24"/>
  <c r="G8874" i="24" l="1"/>
  <c r="H8874" i="24"/>
  <c r="M8874" i="24"/>
  <c r="H8875" i="24" l="1"/>
  <c r="M8875" i="24"/>
  <c r="G8875" i="24"/>
  <c r="H8876" i="24" l="1"/>
  <c r="M8876" i="24"/>
  <c r="G8876" i="24"/>
  <c r="M8877" i="24" l="1"/>
  <c r="H8877" i="24"/>
  <c r="G8877" i="24"/>
  <c r="G8878" i="24" l="1"/>
  <c r="H8878" i="24"/>
  <c r="M8878" i="24"/>
  <c r="H8879" i="24" l="1"/>
  <c r="G8879" i="24"/>
  <c r="M8879" i="24"/>
  <c r="G8880" i="24" l="1"/>
  <c r="M8880" i="24"/>
  <c r="H8880" i="24"/>
  <c r="H8881" i="24" l="1"/>
  <c r="M8881" i="24"/>
  <c r="G8881" i="24"/>
  <c r="H8882" i="24" l="1"/>
  <c r="G8882" i="24"/>
  <c r="M8882" i="24"/>
  <c r="H8883" i="24" l="1"/>
  <c r="G8883" i="24"/>
  <c r="M8883" i="24"/>
  <c r="M8884" i="24" l="1"/>
  <c r="G8884" i="24"/>
  <c r="H8884" i="24"/>
  <c r="G8885" i="24" l="1"/>
  <c r="H8885" i="24"/>
  <c r="M8885" i="24"/>
  <c r="G8886" i="24" l="1"/>
  <c r="M8886" i="24"/>
  <c r="H8886" i="24"/>
  <c r="M8887" i="24" l="1"/>
  <c r="G8887" i="24"/>
  <c r="H8887" i="24"/>
  <c r="M8888" i="24" l="1"/>
  <c r="G8888" i="24"/>
  <c r="H8888" i="24"/>
  <c r="H8889" i="24" l="1"/>
  <c r="G8889" i="24"/>
  <c r="M8889" i="24"/>
  <c r="M8890" i="24" l="1"/>
  <c r="G8890" i="24"/>
  <c r="H8890" i="24"/>
  <c r="H8891" i="24" l="1"/>
  <c r="M8891" i="24"/>
  <c r="G8891" i="24"/>
  <c r="H8892" i="24" l="1"/>
  <c r="G8892" i="24"/>
  <c r="M8892" i="24"/>
  <c r="H8893" i="24" l="1"/>
  <c r="G8893" i="24"/>
  <c r="M8893" i="24"/>
  <c r="M8894" i="24" l="1"/>
  <c r="H8894" i="24"/>
  <c r="G8894" i="24"/>
  <c r="H8895" i="24" l="1"/>
  <c r="M8895" i="24"/>
  <c r="G8895" i="24"/>
  <c r="G8896" i="24" l="1"/>
  <c r="H8896" i="24"/>
  <c r="M8896" i="24"/>
  <c r="H8897" i="24" l="1"/>
  <c r="M8897" i="24"/>
  <c r="G8897" i="24"/>
  <c r="G8898" i="24" l="1"/>
  <c r="H8898" i="24"/>
  <c r="M8898" i="24"/>
  <c r="H8899" i="24" l="1"/>
  <c r="M8899" i="24"/>
  <c r="G8899" i="24"/>
  <c r="M8900" i="24" l="1"/>
  <c r="G8900" i="24"/>
  <c r="H8900" i="24"/>
  <c r="H8901" i="24" l="1"/>
  <c r="M8901" i="24"/>
  <c r="G8901" i="24"/>
  <c r="G8902" i="24" l="1"/>
  <c r="H8902" i="24"/>
  <c r="M8902" i="24"/>
  <c r="G8903" i="24" l="1"/>
  <c r="H8903" i="24"/>
  <c r="M8903" i="24"/>
  <c r="G8904" i="24" l="1"/>
  <c r="H8904" i="24"/>
  <c r="M8904" i="24"/>
  <c r="H8905" i="24" l="1"/>
  <c r="G8905" i="24"/>
  <c r="M8905" i="24"/>
  <c r="G8906" i="24" l="1"/>
  <c r="M8906" i="24"/>
  <c r="H8906" i="24"/>
  <c r="G8907" i="24" l="1"/>
  <c r="H8907" i="24"/>
  <c r="M8907" i="24"/>
  <c r="G8908" i="24" l="1"/>
  <c r="H8908" i="24"/>
  <c r="M8908" i="24"/>
  <c r="M8909" i="24" l="1"/>
  <c r="H8909" i="24"/>
  <c r="G8909" i="24"/>
  <c r="H8910" i="24" l="1"/>
  <c r="M8910" i="24"/>
  <c r="G8910" i="24"/>
  <c r="H8911" i="24" l="1"/>
  <c r="G8911" i="24"/>
  <c r="M8911" i="24"/>
  <c r="G8912" i="24" l="1"/>
  <c r="H8912" i="24"/>
  <c r="M8912" i="24"/>
  <c r="G8913" i="24" l="1"/>
  <c r="H8913" i="24"/>
  <c r="M8913" i="24"/>
  <c r="H8914" i="24" l="1"/>
  <c r="M8914" i="24"/>
  <c r="G8914" i="24"/>
  <c r="G8915" i="24" l="1"/>
  <c r="M8915" i="24"/>
  <c r="H8915" i="24"/>
  <c r="G8916" i="24" l="1"/>
  <c r="M8916" i="24"/>
  <c r="H8916" i="24"/>
  <c r="M8917" i="24" l="1"/>
  <c r="H8917" i="24"/>
  <c r="G8917" i="24"/>
  <c r="G8918" i="24" l="1"/>
  <c r="M8918" i="24"/>
  <c r="H8918" i="24"/>
  <c r="H8919" i="24" l="1"/>
  <c r="M8919" i="24"/>
  <c r="G8919" i="24"/>
  <c r="G8920" i="24" l="1"/>
  <c r="M8920" i="24"/>
  <c r="H8920" i="24"/>
  <c r="G8921" i="24" l="1"/>
  <c r="M8921" i="24"/>
  <c r="H8921" i="24"/>
  <c r="H8922" i="24" l="1"/>
  <c r="G8922" i="24"/>
  <c r="M8922" i="24"/>
  <c r="M8923" i="24" l="1"/>
  <c r="H8923" i="24"/>
  <c r="G8923" i="24"/>
  <c r="G8924" i="24" l="1"/>
  <c r="H8924" i="24"/>
  <c r="M8924" i="24"/>
  <c r="H8925" i="24" l="1"/>
  <c r="M8925" i="24"/>
  <c r="G8925" i="24"/>
  <c r="G8926" i="24" l="1"/>
  <c r="H8926" i="24"/>
  <c r="M8926" i="24"/>
  <c r="M8927" i="24" l="1"/>
  <c r="H8927" i="24"/>
  <c r="G8927" i="24"/>
  <c r="M8928" i="24" l="1"/>
  <c r="G8928" i="24"/>
  <c r="H8928" i="24"/>
  <c r="G8929" i="24" l="1"/>
  <c r="M8929" i="24"/>
  <c r="H8929" i="24"/>
  <c r="G8930" i="24" l="1"/>
  <c r="M8930" i="24"/>
  <c r="H8930" i="24"/>
  <c r="H8931" i="24" l="1"/>
  <c r="M8931" i="24"/>
  <c r="G8931" i="24"/>
  <c r="G8932" i="24" l="1"/>
  <c r="M8932" i="24"/>
  <c r="H8932" i="24"/>
  <c r="H8933" i="24" l="1"/>
  <c r="M8933" i="24"/>
  <c r="G8933" i="24"/>
  <c r="G8934" i="24" l="1"/>
  <c r="M8934" i="24"/>
  <c r="H8934" i="24"/>
  <c r="H8935" i="24" l="1"/>
  <c r="G8935" i="24"/>
  <c r="M8935" i="24"/>
  <c r="G8936" i="24" l="1"/>
  <c r="M8936" i="24"/>
  <c r="H8936" i="24"/>
  <c r="H8937" i="24" l="1"/>
  <c r="M8937" i="24"/>
  <c r="G8937" i="24"/>
  <c r="G8938" i="24" l="1"/>
  <c r="M8938" i="24"/>
  <c r="H8938" i="24"/>
  <c r="G8939" i="24" l="1"/>
  <c r="M8939" i="24"/>
  <c r="H8939" i="24"/>
  <c r="H8940" i="24" l="1"/>
  <c r="M8940" i="24"/>
  <c r="G8940" i="24"/>
  <c r="G8941" i="24" l="1"/>
  <c r="H8941" i="24"/>
  <c r="M8941" i="24"/>
  <c r="H8942" i="24" l="1"/>
  <c r="M8942" i="24"/>
  <c r="G8942" i="24"/>
  <c r="H8943" i="24" l="1"/>
  <c r="M8943" i="24"/>
  <c r="G8943" i="24"/>
  <c r="M8944" i="24" l="1"/>
  <c r="G8944" i="24"/>
  <c r="H8944" i="24"/>
  <c r="G8945" i="24" l="1"/>
  <c r="M8945" i="24"/>
  <c r="H8945" i="24"/>
  <c r="G8946" i="24" l="1"/>
  <c r="M8946" i="24"/>
  <c r="H8946" i="24"/>
  <c r="M8947" i="24" l="1"/>
  <c r="H8947" i="24"/>
  <c r="G8947" i="24"/>
  <c r="G8948" i="24" l="1"/>
  <c r="H8948" i="24"/>
  <c r="M8948" i="24"/>
  <c r="G8949" i="24" l="1"/>
  <c r="M8949" i="24"/>
  <c r="H8949" i="24"/>
  <c r="G8950" i="24" l="1"/>
  <c r="H8950" i="24"/>
  <c r="M8950" i="24"/>
  <c r="H8951" i="24" l="1"/>
  <c r="G8951" i="24"/>
  <c r="M8951" i="24"/>
  <c r="H8952" i="24" l="1"/>
  <c r="G8952" i="24"/>
  <c r="M8952" i="24"/>
  <c r="G8953" i="24" l="1"/>
  <c r="M8953" i="24"/>
  <c r="H8953" i="24"/>
  <c r="G8954" i="24" l="1"/>
  <c r="H8954" i="24"/>
  <c r="M8954" i="24"/>
  <c r="M8955" i="24" l="1"/>
  <c r="H8955" i="24"/>
  <c r="G8955" i="24"/>
  <c r="G8956" i="24" l="1"/>
  <c r="M8956" i="24"/>
  <c r="H8956" i="24"/>
  <c r="G8957" i="24" l="1"/>
  <c r="H8957" i="24"/>
  <c r="M8957" i="24"/>
  <c r="G8958" i="24" l="1"/>
  <c r="H8958" i="24"/>
  <c r="M8958" i="24"/>
  <c r="H8959" i="24" l="1"/>
  <c r="M8959" i="24"/>
  <c r="G8959" i="24"/>
  <c r="M8960" i="24" l="1"/>
  <c r="H8960" i="24"/>
  <c r="G8960" i="24"/>
  <c r="G8961" i="24" l="1"/>
  <c r="H8961" i="24"/>
  <c r="M8961" i="24"/>
  <c r="M8962" i="24" l="1"/>
  <c r="G8962" i="24"/>
  <c r="H8962" i="24"/>
  <c r="H8963" i="24" l="1"/>
  <c r="G8963" i="24"/>
  <c r="M8963" i="24"/>
  <c r="G8964" i="24" l="1"/>
  <c r="H8964" i="24"/>
  <c r="M8964" i="24"/>
  <c r="G8965" i="24" l="1"/>
  <c r="M8965" i="24"/>
  <c r="H8965" i="24"/>
  <c r="G8966" i="24" l="1"/>
  <c r="M8966" i="24"/>
  <c r="H8966" i="24"/>
  <c r="M8967" i="24" l="1"/>
  <c r="H8967" i="24"/>
  <c r="G8967" i="24"/>
  <c r="H8968" i="24" l="1"/>
  <c r="M8968" i="24"/>
  <c r="G8968" i="24"/>
  <c r="H8969" i="24" l="1"/>
  <c r="G8969" i="24"/>
  <c r="M8969" i="24"/>
  <c r="M8970" i="24" l="1"/>
  <c r="H8970" i="24"/>
  <c r="G8970" i="24"/>
  <c r="H8971" i="24" l="1"/>
  <c r="G8971" i="24"/>
  <c r="M8971" i="24"/>
  <c r="H8972" i="24" l="1"/>
  <c r="G8972" i="24"/>
  <c r="M8972" i="24"/>
  <c r="G8973" i="24" l="1"/>
  <c r="M8973" i="24"/>
  <c r="H8973" i="24"/>
  <c r="H8974" i="24" l="1"/>
  <c r="G8974" i="24"/>
  <c r="M8974" i="24"/>
  <c r="H8975" i="24" l="1"/>
  <c r="G8975" i="24"/>
  <c r="M8975" i="24"/>
  <c r="H8976" i="24" l="1"/>
  <c r="M8976" i="24"/>
  <c r="G8976" i="24"/>
  <c r="G8977" i="24" l="1"/>
  <c r="H8977" i="24"/>
  <c r="M8977" i="24"/>
  <c r="G8978" i="24" l="1"/>
  <c r="H8978" i="24"/>
  <c r="M8978" i="24"/>
  <c r="M8979" i="24" l="1"/>
  <c r="H8979" i="24"/>
  <c r="G8979" i="24"/>
  <c r="H8980" i="24" l="1"/>
  <c r="M8980" i="24"/>
  <c r="G8980" i="24"/>
  <c r="H8981" i="24" l="1"/>
  <c r="G8981" i="24"/>
  <c r="M8981" i="24"/>
  <c r="G8982" i="24" l="1"/>
  <c r="M8982" i="24"/>
  <c r="H8982" i="24"/>
  <c r="H8983" i="24" l="1"/>
  <c r="M8983" i="24"/>
  <c r="G8983" i="24"/>
  <c r="H8984" i="24" l="1"/>
  <c r="G8984" i="24"/>
  <c r="M8984" i="24" l="1"/>
  <c r="H8985" i="24"/>
  <c r="M8985" i="24"/>
  <c r="G8985" i="24"/>
  <c r="G8986" i="24" l="1"/>
  <c r="M8986" i="24"/>
  <c r="H8986" i="24"/>
  <c r="H8987" i="24" l="1"/>
  <c r="G8987" i="24"/>
  <c r="M8987" i="24"/>
  <c r="H8988" i="24" l="1"/>
  <c r="G8988" i="24"/>
  <c r="M8988" i="24"/>
  <c r="G8989" i="24" l="1"/>
  <c r="H8989" i="24"/>
  <c r="M8989" i="24"/>
  <c r="H8990" i="24" l="1"/>
  <c r="G8990" i="24"/>
  <c r="M8990" i="24"/>
  <c r="H8991" i="24" l="1"/>
  <c r="M8991" i="24"/>
  <c r="G8991" i="24"/>
  <c r="H8992" i="24" l="1"/>
  <c r="G8992" i="24"/>
  <c r="M8992" i="24"/>
  <c r="H8993" i="24" l="1"/>
  <c r="G8993" i="24"/>
  <c r="M8993" i="24"/>
  <c r="M8994" i="24" l="1"/>
  <c r="G8994" i="24"/>
  <c r="H8994" i="24"/>
  <c r="H8995" i="24" l="1"/>
  <c r="M8995" i="24"/>
  <c r="G8995" i="24"/>
  <c r="H8996" i="24" l="1"/>
  <c r="G8996" i="24"/>
  <c r="M8996" i="24"/>
  <c r="M8997" i="24" l="1"/>
  <c r="G8997" i="24"/>
  <c r="H8997" i="24"/>
  <c r="M8998" i="24" l="1"/>
  <c r="G8998" i="24"/>
  <c r="H8998" i="24"/>
  <c r="G8999" i="24" l="1"/>
  <c r="M8999" i="24"/>
  <c r="H8999" i="24"/>
  <c r="H9000" i="24" l="1"/>
  <c r="G9000" i="24"/>
  <c r="M9000" i="24"/>
  <c r="G9001" i="24" l="1"/>
  <c r="H9001" i="24"/>
  <c r="M9001" i="24" l="1"/>
  <c r="M9002" i="24"/>
  <c r="G9002" i="24"/>
  <c r="H9002" i="24"/>
  <c r="H9003" i="24" l="1"/>
  <c r="M9003" i="24"/>
  <c r="G9003" i="24"/>
  <c r="H9004" i="24" l="1"/>
  <c r="G9004" i="24"/>
  <c r="M9004" i="24"/>
  <c r="G9005" i="24" l="1"/>
  <c r="M9005" i="24"/>
  <c r="H9005" i="24"/>
  <c r="G9006" i="24" l="1"/>
  <c r="M9006" i="24"/>
  <c r="H9006" i="24"/>
  <c r="H9007" i="24" l="1"/>
  <c r="M9007" i="24"/>
  <c r="G9007" i="24"/>
  <c r="G9008" i="24" l="1"/>
  <c r="M9008" i="24"/>
  <c r="H9008" i="24"/>
  <c r="M9009" i="24" l="1"/>
  <c r="H9009" i="24"/>
  <c r="G9009" i="24"/>
  <c r="G9010" i="24" l="1"/>
  <c r="M9010" i="24"/>
  <c r="H9010" i="24"/>
  <c r="G9011" i="24" l="1"/>
  <c r="M9011" i="24"/>
  <c r="H9011" i="24"/>
  <c r="H9012" i="24" l="1"/>
  <c r="G9012" i="24"/>
  <c r="M9012" i="24"/>
  <c r="H9013" i="24" l="1"/>
  <c r="M9013" i="24"/>
  <c r="G9013" i="24"/>
  <c r="G9014" i="24" l="1"/>
  <c r="H9014" i="24"/>
  <c r="M9014" i="24"/>
  <c r="H9015" i="24" l="1"/>
  <c r="M9015" i="24"/>
  <c r="G9015" i="24"/>
  <c r="G9016" i="24" l="1"/>
  <c r="H9016" i="24"/>
  <c r="M9016" i="24"/>
  <c r="H9017" i="24" l="1"/>
  <c r="G9017" i="24"/>
  <c r="M9017" i="24"/>
  <c r="G9018" i="24" l="1"/>
  <c r="H9018" i="24"/>
  <c r="M9018" i="24"/>
  <c r="G9019" i="24" l="1"/>
  <c r="M9019" i="24"/>
  <c r="H9019" i="24"/>
  <c r="G9020" i="24" l="1"/>
  <c r="H9020" i="24"/>
  <c r="M9020" i="24"/>
  <c r="G9021" i="24" l="1"/>
  <c r="M9021" i="24"/>
  <c r="H9021" i="24"/>
  <c r="G9022" i="24" l="1"/>
  <c r="M9022" i="24"/>
  <c r="H9022" i="24"/>
  <c r="H9023" i="24" l="1"/>
  <c r="M9023" i="24"/>
  <c r="G9023" i="24"/>
  <c r="G9024" i="24" l="1"/>
  <c r="H9024" i="24"/>
  <c r="M9024" i="24"/>
  <c r="H9025" i="24" l="1"/>
  <c r="G9025" i="24"/>
  <c r="M9025" i="24"/>
  <c r="G9026" i="24" l="1"/>
  <c r="H9026" i="24"/>
  <c r="M9026" i="24"/>
  <c r="G9027" i="24" l="1"/>
  <c r="M9027" i="24"/>
  <c r="H9027" i="24"/>
  <c r="M9028" i="24" l="1"/>
  <c r="G9028" i="24"/>
  <c r="H9028" i="24"/>
  <c r="H9029" i="24" l="1"/>
  <c r="M9029" i="24"/>
  <c r="G9029" i="24"/>
  <c r="G9030" i="24" l="1"/>
  <c r="M9030" i="24"/>
  <c r="H9030" i="24"/>
  <c r="H9031" i="24" l="1"/>
  <c r="M9031" i="24"/>
  <c r="G9031" i="24"/>
  <c r="H9032" i="24" l="1"/>
  <c r="M9032" i="24"/>
  <c r="G9032" i="24"/>
  <c r="H9033" i="24" l="1"/>
  <c r="M9033" i="24"/>
  <c r="G9033" i="24"/>
  <c r="G9034" i="24" l="1"/>
  <c r="M9034" i="24"/>
  <c r="H9034" i="24"/>
  <c r="M9035" i="24" l="1"/>
  <c r="H9035" i="24"/>
  <c r="G9035" i="24"/>
  <c r="G9036" i="24" l="1"/>
  <c r="H9036" i="24"/>
  <c r="M9036" i="24"/>
  <c r="M9037" i="24" l="1"/>
  <c r="H9037" i="24"/>
  <c r="G9037" i="24"/>
  <c r="G9038" i="24" l="1"/>
  <c r="M9038" i="24"/>
  <c r="H9038" i="24"/>
  <c r="M9039" i="24" l="1"/>
  <c r="H9039" i="24"/>
  <c r="G9039" i="24"/>
  <c r="G9040" i="24" l="1"/>
  <c r="H9040" i="24"/>
  <c r="M9040" i="24"/>
  <c r="H9041" i="24" l="1"/>
  <c r="G9041" i="24"/>
  <c r="M9041" i="24" l="1"/>
  <c r="M9042" i="24"/>
  <c r="G9042" i="24"/>
  <c r="H9042" i="24"/>
  <c r="M9043" i="24" l="1"/>
  <c r="H9043" i="24"/>
  <c r="G9043" i="24"/>
  <c r="G9044" i="24" l="1"/>
  <c r="H9044" i="24"/>
  <c r="M9044" i="24"/>
  <c r="M9045" i="24" l="1"/>
  <c r="H9045" i="24"/>
  <c r="G9045" i="24"/>
  <c r="G9046" i="24" l="1"/>
  <c r="H9046" i="24"/>
  <c r="M9046" i="24"/>
  <c r="G9047" i="24" l="1"/>
  <c r="H9047" i="24"/>
  <c r="M9047" i="24"/>
  <c r="G9048" i="24" l="1"/>
  <c r="H9048" i="24"/>
  <c r="M9048" i="24"/>
  <c r="M9049" i="24" l="1"/>
  <c r="H9049" i="24"/>
  <c r="G9049" i="24"/>
  <c r="G9050" i="24" l="1"/>
  <c r="H9050" i="24"/>
  <c r="M9050" i="24"/>
  <c r="H9051" i="24" l="1"/>
  <c r="G9051" i="24"/>
  <c r="M9051" i="24"/>
  <c r="H9052" i="24" l="1"/>
  <c r="G9052" i="24"/>
  <c r="M9052" i="24"/>
  <c r="H9053" i="24" l="1"/>
  <c r="G9053" i="24"/>
  <c r="M9053" i="24"/>
  <c r="G9054" i="24" l="1"/>
  <c r="H9054" i="24"/>
  <c r="M9054" i="24"/>
  <c r="H9055" i="24" l="1"/>
  <c r="G9055" i="24"/>
  <c r="M9055" i="24"/>
  <c r="M9056" i="24" l="1"/>
  <c r="G9056" i="24"/>
  <c r="H9056" i="24"/>
  <c r="H9057" i="24" l="1"/>
  <c r="G9057" i="24"/>
  <c r="M9057" i="24"/>
  <c r="G9058" i="24" l="1"/>
  <c r="M9058" i="24"/>
  <c r="H9058" i="24"/>
  <c r="M9059" i="24" l="1"/>
  <c r="H9059" i="24"/>
  <c r="G9059" i="24"/>
  <c r="G9060" i="24" l="1"/>
  <c r="H9060" i="24"/>
  <c r="M9060" i="24"/>
  <c r="G9061" i="24" l="1"/>
  <c r="H9061" i="24"/>
  <c r="M9061" i="24"/>
  <c r="G9062" i="24" l="1"/>
  <c r="H9062" i="24"/>
  <c r="M9062" i="24" l="1"/>
  <c r="G9063" i="24"/>
  <c r="H9063" i="24"/>
  <c r="M9063" i="24"/>
  <c r="M9064" i="24" l="1"/>
  <c r="G9064" i="24"/>
  <c r="H9064" i="24"/>
  <c r="H9065" i="24" l="1"/>
  <c r="G9065" i="24"/>
  <c r="M9065" i="24"/>
  <c r="G9066" i="24" l="1"/>
  <c r="M9066" i="24"/>
  <c r="H9066" i="24"/>
  <c r="H9067" i="24" l="1"/>
  <c r="G9067" i="24"/>
  <c r="M9067" i="24"/>
  <c r="G9068" i="24" l="1"/>
  <c r="H9068" i="24"/>
  <c r="M9068" i="24"/>
  <c r="H9069" i="24" l="1"/>
  <c r="G9069" i="24"/>
  <c r="M9069" i="24"/>
  <c r="M9070" i="24" l="1"/>
  <c r="G9070" i="24"/>
  <c r="H9070" i="24"/>
  <c r="G9071" i="24" l="1"/>
  <c r="M9071" i="24"/>
  <c r="H9071" i="24"/>
  <c r="G9072" i="24" l="1"/>
  <c r="H9072" i="24"/>
  <c r="M9072" i="24" l="1"/>
  <c r="M9073" i="24"/>
  <c r="G9073" i="24"/>
  <c r="H9073" i="24"/>
  <c r="M9074" i="24" l="1"/>
  <c r="G9074" i="24"/>
  <c r="H9074" i="24"/>
  <c r="G9075" i="24" l="1"/>
  <c r="H9075" i="24"/>
  <c r="M9075" i="24"/>
  <c r="G9076" i="24" l="1"/>
  <c r="M9076" i="24"/>
  <c r="H9076" i="24"/>
  <c r="H9077" i="24" l="1"/>
  <c r="G9077" i="24"/>
  <c r="M9077" i="24"/>
  <c r="H9078" i="24" l="1"/>
  <c r="M9078" i="24"/>
  <c r="G9078" i="24"/>
  <c r="H9079" i="24" l="1"/>
  <c r="G9079" i="24"/>
  <c r="M9079" i="24"/>
  <c r="G9080" i="24" l="1"/>
  <c r="H9080" i="24"/>
  <c r="M9080" i="24"/>
  <c r="H9081" i="24" l="1"/>
  <c r="G9081" i="24"/>
  <c r="M9081" i="24" l="1"/>
  <c r="G9082" i="24"/>
  <c r="H9082" i="24"/>
  <c r="M9082" i="24" l="1"/>
  <c r="H9083" i="24"/>
  <c r="G9083" i="24"/>
  <c r="M9083" i="24"/>
  <c r="G9084" i="24" l="1"/>
  <c r="H9084" i="24"/>
  <c r="M9084" i="24"/>
  <c r="H9085" i="24" l="1"/>
  <c r="M9085" i="24"/>
  <c r="G9085" i="24"/>
  <c r="H9086" i="24" l="1"/>
  <c r="M9086" i="24"/>
  <c r="G9086" i="24"/>
  <c r="H9087" i="24" l="1"/>
  <c r="G9087" i="24"/>
  <c r="M9087" i="24"/>
  <c r="G9088" i="24" l="1"/>
  <c r="M9088" i="24"/>
  <c r="H9088" i="24"/>
  <c r="H9089" i="24" l="1"/>
  <c r="G9089" i="24"/>
  <c r="M9089" i="24"/>
  <c r="G9090" i="24" l="1"/>
  <c r="H9090" i="24"/>
  <c r="M9090" i="24"/>
  <c r="G9091" i="24" l="1"/>
  <c r="M9091" i="24"/>
  <c r="H9091" i="24"/>
  <c r="G9092" i="24" l="1"/>
  <c r="H9092" i="24"/>
  <c r="M9092" i="24" l="1"/>
  <c r="H9093" i="24"/>
  <c r="G9093" i="24"/>
  <c r="M9093" i="24"/>
  <c r="G9094" i="24" l="1"/>
  <c r="H9094" i="24"/>
  <c r="M9094" i="24"/>
  <c r="H9095" i="24" l="1"/>
  <c r="M9095" i="24"/>
  <c r="G9095" i="24"/>
  <c r="G9096" i="24" l="1"/>
  <c r="H9096" i="24"/>
  <c r="M9096" i="24" l="1"/>
  <c r="H9097" i="24"/>
  <c r="G9097" i="24"/>
  <c r="M9097" i="24"/>
  <c r="G9098" i="24" l="1"/>
  <c r="M9098" i="24"/>
  <c r="H9098" i="24"/>
  <c r="H9099" i="24" l="1"/>
  <c r="G9099" i="24"/>
  <c r="M9099" i="24"/>
  <c r="G9100" i="24" l="1"/>
  <c r="M9100" i="24"/>
  <c r="H9100" i="24"/>
  <c r="H9101" i="24" l="1"/>
  <c r="G9101" i="24"/>
  <c r="M9101" i="24"/>
  <c r="M9102" i="24" l="1"/>
  <c r="G9102" i="24"/>
  <c r="H9102" i="24"/>
  <c r="G9103" i="24" l="1"/>
  <c r="H9103" i="24"/>
  <c r="M9103" i="24"/>
  <c r="H9104" i="24" l="1"/>
  <c r="G9104" i="24"/>
  <c r="M9104" i="24"/>
  <c r="H9105" i="24" l="1"/>
  <c r="G9105" i="24"/>
  <c r="M9105" i="24"/>
  <c r="G9106" i="24" l="1"/>
  <c r="H9106" i="24"/>
  <c r="M9106" i="24"/>
  <c r="G9107" i="24" l="1"/>
  <c r="M9107" i="24"/>
  <c r="H9107" i="24"/>
  <c r="H9108" i="24" l="1"/>
  <c r="G9108" i="24"/>
  <c r="M9108" i="24"/>
  <c r="G9109" i="24" l="1"/>
  <c r="H9109" i="24"/>
  <c r="M9109" i="24"/>
  <c r="G9110" i="24" l="1"/>
  <c r="M9110" i="24"/>
  <c r="H9110" i="24"/>
  <c r="H9111" i="24" l="1"/>
  <c r="G9111" i="24"/>
  <c r="M9111" i="24"/>
  <c r="G9112" i="24" l="1"/>
  <c r="M9112" i="24"/>
  <c r="H9112" i="24"/>
  <c r="M9113" i="24" l="1"/>
  <c r="H9113" i="24"/>
  <c r="G9113" i="24"/>
  <c r="H9114" i="24" l="1"/>
  <c r="G9114" i="24"/>
  <c r="M9114" i="24"/>
  <c r="M9115" i="24" l="1"/>
  <c r="H9115" i="24"/>
  <c r="G9115" i="24"/>
  <c r="G9116" i="24" l="1"/>
  <c r="H9116" i="24"/>
  <c r="M9116" i="24"/>
  <c r="H9117" i="24" l="1"/>
  <c r="M9117" i="24"/>
  <c r="G9117" i="24"/>
  <c r="G9118" i="24" l="1"/>
  <c r="H9118" i="24"/>
  <c r="M9118" i="24"/>
  <c r="H9119" i="24" l="1"/>
  <c r="M9119" i="24"/>
  <c r="G9119" i="24"/>
  <c r="H9120" i="24" l="1"/>
  <c r="G9120" i="24"/>
  <c r="M9120" i="24"/>
  <c r="M9121" i="24" l="1"/>
  <c r="H9121" i="24"/>
  <c r="G9121" i="24"/>
  <c r="G9122" i="24" l="1"/>
  <c r="M9122" i="24"/>
  <c r="H9122" i="24"/>
  <c r="H9123" i="24" l="1"/>
  <c r="G9123" i="24"/>
  <c r="M9123" i="24"/>
  <c r="M9124" i="24" l="1"/>
  <c r="G9124" i="24"/>
  <c r="H9124" i="24"/>
  <c r="H9125" i="24" l="1"/>
  <c r="M9125" i="24"/>
  <c r="G9125" i="24"/>
  <c r="H9126" i="24" l="1"/>
  <c r="M9126" i="24"/>
  <c r="G9126" i="24"/>
  <c r="H9127" i="24" l="1"/>
  <c r="M9127" i="24"/>
  <c r="G9127" i="24"/>
  <c r="M9128" i="24" l="1"/>
  <c r="G9128" i="24"/>
  <c r="H9128" i="24"/>
  <c r="H9129" i="24" l="1"/>
  <c r="M9129" i="24"/>
  <c r="G9129" i="24"/>
  <c r="G9130" i="24" l="1"/>
  <c r="H9130" i="24"/>
  <c r="M9130" i="24"/>
  <c r="M9131" i="24" l="1"/>
  <c r="H9131" i="24"/>
  <c r="G9131" i="24"/>
  <c r="H9132" i="24" l="1"/>
  <c r="M9132" i="24"/>
  <c r="G9132" i="24"/>
  <c r="H9133" i="24" l="1"/>
  <c r="M9133" i="24"/>
  <c r="G9133" i="24"/>
  <c r="G9134" i="24" l="1"/>
  <c r="M9134" i="24"/>
  <c r="H9134" i="24"/>
  <c r="G9135" i="24" l="1"/>
  <c r="H9135" i="24"/>
  <c r="M9135" i="24"/>
  <c r="M9136" i="24" l="1"/>
  <c r="G9136" i="24"/>
  <c r="H9136" i="24"/>
  <c r="G9137" i="24" l="1"/>
  <c r="H9137" i="24"/>
  <c r="M9137" i="24"/>
  <c r="G9138" i="24" l="1"/>
  <c r="H9138" i="24"/>
  <c r="M9138" i="24"/>
  <c r="G9139" i="24" l="1"/>
  <c r="H9139" i="24"/>
  <c r="M9139" i="24" l="1"/>
  <c r="M9140" i="24"/>
  <c r="H9140" i="24"/>
  <c r="G9140" i="24"/>
  <c r="H9141" i="24" l="1"/>
  <c r="G9141" i="24"/>
  <c r="M9141" i="24"/>
  <c r="G9142" i="24" l="1"/>
  <c r="M9142" i="24"/>
  <c r="H9142" i="24"/>
  <c r="H9143" i="24" l="1"/>
  <c r="G9143" i="24"/>
  <c r="M9143" i="24"/>
  <c r="H9144" i="24" l="1"/>
  <c r="M9144" i="24"/>
  <c r="G9144" i="24"/>
  <c r="H9145" i="24" l="1"/>
  <c r="M9145" i="24"/>
  <c r="G9145" i="24"/>
  <c r="G9146" i="24" l="1"/>
  <c r="H9146" i="24"/>
  <c r="M9146" i="24"/>
  <c r="M9147" i="24" l="1"/>
  <c r="H9147" i="24"/>
  <c r="G9147" i="24"/>
  <c r="G9148" i="24" l="1"/>
  <c r="M9148" i="24"/>
  <c r="H9148" i="24"/>
  <c r="M9149" i="24" l="1"/>
  <c r="G9149" i="24"/>
  <c r="H9149" i="24"/>
  <c r="G9150" i="24" l="1"/>
  <c r="H9150" i="24"/>
  <c r="M9150" i="24"/>
  <c r="H9151" i="24" l="1"/>
  <c r="G9151" i="24"/>
  <c r="M9151" i="24"/>
  <c r="G9152" i="24" l="1"/>
  <c r="M9152" i="24"/>
  <c r="H9152" i="24"/>
  <c r="M9153" i="24" l="1"/>
  <c r="H9153" i="24"/>
  <c r="G9153" i="24"/>
  <c r="G9154" i="24" l="1"/>
  <c r="M9154" i="24"/>
  <c r="H9154" i="24"/>
  <c r="H9155" i="24" l="1"/>
  <c r="M9155" i="24"/>
  <c r="G9155" i="24"/>
  <c r="G9156" i="24" l="1"/>
  <c r="H9156" i="24"/>
  <c r="M9156" i="24"/>
  <c r="G9157" i="24" l="1"/>
  <c r="H9157" i="24"/>
  <c r="M9157" i="24"/>
  <c r="G9158" i="24" l="1"/>
  <c r="M9158" i="24"/>
  <c r="H9158" i="24"/>
  <c r="G9159" i="24" l="1"/>
  <c r="H9159" i="24"/>
  <c r="M9159" i="24" l="1"/>
  <c r="G9160" i="24"/>
  <c r="H9160" i="24"/>
  <c r="M9160" i="24" l="1"/>
  <c r="H9161" i="24"/>
  <c r="G9161" i="24"/>
  <c r="M9161" i="24"/>
  <c r="M9162" i="24" l="1"/>
  <c r="G9162" i="24"/>
  <c r="H9162" i="24"/>
  <c r="H9163" i="24" l="1"/>
  <c r="G9163" i="24"/>
  <c r="M9163" i="24"/>
  <c r="G9164" i="24" l="1"/>
  <c r="H9164" i="24"/>
  <c r="M9164" i="24"/>
  <c r="G9165" i="24" l="1"/>
  <c r="H9165" i="24"/>
  <c r="M9165" i="24"/>
  <c r="G9166" i="24" l="1"/>
  <c r="H9166" i="24"/>
  <c r="M9166" i="24"/>
  <c r="H9167" i="24" l="1"/>
  <c r="G9167" i="24"/>
  <c r="M9167" i="24"/>
  <c r="M9168" i="24" l="1"/>
  <c r="G9168" i="24"/>
  <c r="H9168" i="24"/>
  <c r="H9169" i="24" l="1"/>
  <c r="M9169" i="24"/>
  <c r="G9169" i="24"/>
  <c r="G9170" i="24" l="1"/>
  <c r="H9170" i="24"/>
  <c r="M9170" i="24" l="1"/>
  <c r="H9171" i="24"/>
  <c r="M9171" i="24"/>
  <c r="G9171" i="24"/>
  <c r="M9172" i="24" l="1"/>
  <c r="G9172" i="24"/>
  <c r="H9172" i="24"/>
  <c r="H9173" i="24" l="1"/>
  <c r="M9173" i="24"/>
  <c r="G9173" i="24"/>
  <c r="G9174" i="24" l="1"/>
  <c r="H9174" i="24"/>
  <c r="M9174" i="24"/>
  <c r="M9175" i="24" l="1"/>
  <c r="H9175" i="24"/>
  <c r="G9175" i="24"/>
  <c r="G9176" i="24" l="1"/>
  <c r="H9176" i="24"/>
  <c r="M9176" i="24"/>
  <c r="G9177" i="24" l="1"/>
  <c r="M9177" i="24"/>
  <c r="H9177" i="24"/>
  <c r="M9178" i="24" l="1"/>
  <c r="G9178" i="24"/>
  <c r="H9178" i="24"/>
  <c r="H9179" i="24" l="1"/>
  <c r="M9179" i="24"/>
  <c r="G9179" i="24"/>
  <c r="M9180" i="24" l="1"/>
  <c r="G9180" i="24"/>
  <c r="H9180" i="24"/>
  <c r="H9181" i="24" l="1"/>
  <c r="M9181" i="24"/>
  <c r="G9181" i="24"/>
  <c r="H9182" i="24" l="1"/>
  <c r="G9182" i="24"/>
  <c r="M9182" i="24"/>
  <c r="G9183" i="24" l="1"/>
  <c r="M9183" i="24"/>
  <c r="H9183" i="24"/>
  <c r="G9184" i="24" l="1"/>
  <c r="H9184" i="24"/>
  <c r="M9184" i="24"/>
  <c r="G9185" i="24" l="1"/>
  <c r="H9185" i="24"/>
  <c r="M9185" i="24"/>
  <c r="M9186" i="24" l="1"/>
  <c r="G9186" i="24"/>
  <c r="H9186" i="24"/>
  <c r="H9187" i="24" l="1"/>
  <c r="G9187" i="24"/>
  <c r="M9187" i="24"/>
  <c r="G9188" i="24" l="1"/>
  <c r="H9188" i="24"/>
  <c r="M9188" i="24"/>
  <c r="H9189" i="24" l="1"/>
  <c r="G9189" i="24"/>
  <c r="M9189" i="24"/>
  <c r="G9190" i="24" l="1"/>
  <c r="H9190" i="24"/>
  <c r="M9190" i="24"/>
  <c r="M9191" i="24" l="1"/>
  <c r="G9191" i="24"/>
  <c r="H9191" i="24"/>
  <c r="G9192" i="24" l="1"/>
  <c r="H9192" i="24"/>
  <c r="M9192" i="24"/>
  <c r="H9193" i="24" l="1"/>
  <c r="G9193" i="24"/>
  <c r="M9193" i="24"/>
  <c r="H9194" i="24" l="1"/>
  <c r="G9194" i="24"/>
  <c r="M9194" i="24"/>
  <c r="G9195" i="24" l="1"/>
  <c r="M9195" i="24"/>
  <c r="H9195" i="24"/>
  <c r="M9196" i="24" l="1"/>
  <c r="G9196" i="24"/>
  <c r="H9196" i="24"/>
  <c r="H9197" i="24" l="1"/>
  <c r="M9197" i="24"/>
  <c r="G9197" i="24"/>
  <c r="M9198" i="24" l="1"/>
  <c r="G9198" i="24"/>
  <c r="H9198" i="24"/>
  <c r="M9199" i="24" l="1"/>
  <c r="H9199" i="24"/>
  <c r="G9199" i="24"/>
  <c r="G9200" i="24" l="1"/>
  <c r="H9200" i="24"/>
  <c r="M9200" i="24"/>
  <c r="H9201" i="24" l="1"/>
  <c r="G9201" i="24"/>
  <c r="M9201" i="24"/>
  <c r="G9202" i="24" l="1"/>
  <c r="M9202" i="24"/>
  <c r="H9202" i="24"/>
  <c r="H9203" i="24" l="1"/>
  <c r="G9203" i="24"/>
  <c r="M9203" i="24"/>
  <c r="G9204" i="24" l="1"/>
  <c r="M9204" i="24"/>
  <c r="H9204" i="24"/>
  <c r="H9205" i="24" l="1"/>
  <c r="G9205" i="24"/>
  <c r="M9205" i="24"/>
  <c r="H9206" i="24" l="1"/>
  <c r="G9206" i="24"/>
  <c r="M9206" i="24"/>
  <c r="H9207" i="24" l="1"/>
  <c r="M9207" i="24"/>
  <c r="G9207" i="24"/>
  <c r="M9208" i="24" l="1"/>
  <c r="G9208" i="24"/>
  <c r="H9208" i="24"/>
  <c r="G9209" i="24" l="1"/>
  <c r="M9209" i="24"/>
  <c r="H9209" i="24"/>
  <c r="M9210" i="24" l="1"/>
  <c r="G9210" i="24"/>
  <c r="H9210" i="24"/>
  <c r="H9211" i="24" l="1"/>
  <c r="M9211" i="24"/>
  <c r="G9211" i="24"/>
  <c r="G9212" i="24" l="1"/>
  <c r="M9212" i="24"/>
  <c r="H9212" i="24"/>
  <c r="H9213" i="24" l="1"/>
  <c r="M9213" i="24"/>
  <c r="G9213" i="24"/>
  <c r="M9214" i="24" l="1"/>
  <c r="G9214" i="24"/>
  <c r="H9214" i="24"/>
  <c r="H9215" i="24" l="1"/>
  <c r="G9215" i="24"/>
  <c r="M9215" i="24"/>
  <c r="M9216" i="24" l="1"/>
  <c r="G9216" i="24"/>
  <c r="H9216" i="24"/>
  <c r="H9217" i="24" l="1"/>
  <c r="G9217" i="24"/>
  <c r="M9217" i="24"/>
  <c r="G9218" i="24" l="1"/>
  <c r="M9218" i="24"/>
  <c r="H9218" i="24"/>
  <c r="H9219" i="24" l="1"/>
  <c r="G9219" i="24"/>
  <c r="M9219" i="24"/>
  <c r="G9220" i="24" l="1"/>
  <c r="M9220" i="24"/>
  <c r="H9220" i="24"/>
  <c r="H9221" i="24" l="1"/>
  <c r="G9221" i="24"/>
  <c r="M9221" i="24"/>
  <c r="G9222" i="24" l="1"/>
  <c r="M9222" i="24"/>
  <c r="H9222" i="24"/>
  <c r="H9223" i="24" l="1"/>
  <c r="G9223" i="24"/>
  <c r="M9223" i="24"/>
  <c r="G9224" i="24" l="1"/>
  <c r="H9224" i="24"/>
  <c r="M9224" i="24"/>
  <c r="H9225" i="24" l="1"/>
  <c r="G9225" i="24"/>
  <c r="M9225" i="24"/>
  <c r="M9226" i="24" l="1"/>
  <c r="G9226" i="24"/>
  <c r="H9226" i="24"/>
  <c r="H9227" i="24" l="1"/>
  <c r="M9227" i="24"/>
  <c r="G9227" i="24"/>
  <c r="M9228" i="24" l="1"/>
  <c r="G9228" i="24"/>
  <c r="H9228" i="24"/>
  <c r="H9229" i="24" l="1"/>
  <c r="M9229" i="24"/>
  <c r="G9229" i="24"/>
  <c r="M9230" i="24" l="1"/>
  <c r="G9230" i="24"/>
  <c r="H9230" i="24"/>
  <c r="H9231" i="24" l="1"/>
  <c r="G9231" i="24"/>
  <c r="M9231" i="24"/>
  <c r="G9232" i="24" l="1"/>
  <c r="H9232" i="24"/>
  <c r="M9232" i="24"/>
  <c r="H9233" i="24" l="1"/>
  <c r="G9233" i="24"/>
  <c r="M9233" i="24"/>
  <c r="G9234" i="24" l="1"/>
  <c r="H9234" i="24"/>
  <c r="M9234" i="24"/>
  <c r="H9235" i="24" l="1"/>
  <c r="M9235" i="24"/>
  <c r="G9235" i="24"/>
  <c r="G9236" i="24" l="1"/>
  <c r="H9236" i="24"/>
  <c r="M9236" i="24"/>
  <c r="H9237" i="24" l="1"/>
  <c r="M9237" i="24"/>
  <c r="G9237" i="24"/>
  <c r="H9238" i="24" l="1"/>
  <c r="G9238" i="24"/>
  <c r="M9238" i="24"/>
  <c r="H9239" i="24" l="1"/>
  <c r="G9239" i="24"/>
  <c r="M9239" i="24"/>
  <c r="M9240" i="24" l="1"/>
  <c r="G9240" i="24"/>
  <c r="H9240" i="24"/>
  <c r="G9241" i="24" l="1"/>
  <c r="M9241" i="24"/>
  <c r="H9241" i="24"/>
  <c r="G9242" i="24" l="1"/>
  <c r="M9242" i="24"/>
  <c r="H9242" i="24"/>
  <c r="H9243" i="24" l="1"/>
  <c r="G9243" i="24"/>
  <c r="M9243" i="24"/>
  <c r="G9244" i="24" l="1"/>
  <c r="M9244" i="24"/>
  <c r="H9244" i="24"/>
  <c r="H9245" i="24" l="1"/>
  <c r="G9245" i="24"/>
  <c r="M9245" i="24"/>
  <c r="M9246" i="24" l="1"/>
  <c r="G9246" i="24"/>
  <c r="H9246" i="24"/>
  <c r="H9247" i="24" l="1"/>
  <c r="G9247" i="24"/>
  <c r="M9247" i="24"/>
  <c r="M9248" i="24" l="1"/>
  <c r="G9248" i="24"/>
  <c r="H9248" i="24"/>
  <c r="H9249" i="24" l="1"/>
  <c r="M9249" i="24"/>
  <c r="G9249" i="24"/>
  <c r="G9250" i="24" l="1"/>
  <c r="M9250" i="24"/>
  <c r="H9250" i="24"/>
  <c r="H9251" i="24" l="1"/>
  <c r="G9251" i="24"/>
  <c r="M9251" i="24"/>
  <c r="G9252" i="24" l="1"/>
  <c r="H9252" i="24"/>
  <c r="M9252" i="24"/>
  <c r="H9253" i="24" l="1"/>
  <c r="G9253" i="24"/>
  <c r="M9253" i="24"/>
  <c r="G9254" i="24" l="1"/>
  <c r="M9254" i="24"/>
  <c r="H9254" i="24"/>
  <c r="G9255" i="24" l="1"/>
  <c r="M9255" i="24"/>
  <c r="H9255" i="24"/>
  <c r="G9256" i="24" l="1"/>
  <c r="H9256" i="24"/>
  <c r="M9256" i="24"/>
  <c r="H9257" i="24" l="1"/>
  <c r="G9257" i="24"/>
  <c r="M9257" i="24"/>
  <c r="G9258" i="24" l="1"/>
  <c r="M9258" i="24"/>
  <c r="H9258" i="24"/>
  <c r="H9259" i="24" l="1"/>
  <c r="G9259" i="24"/>
  <c r="M9259" i="24"/>
  <c r="G9260" i="24" l="1"/>
  <c r="H9260" i="24"/>
  <c r="M9260" i="24"/>
  <c r="H9261" i="24" l="1"/>
  <c r="M9261" i="24"/>
  <c r="G9261" i="24"/>
  <c r="G9262" i="24" l="1"/>
  <c r="H9262" i="24"/>
  <c r="M9262" i="24" l="1"/>
  <c r="M9263" i="24"/>
  <c r="H9263" i="24"/>
  <c r="G9263" i="24"/>
  <c r="M9264" i="24" l="1"/>
  <c r="G9264" i="24"/>
  <c r="H9264" i="24"/>
  <c r="H9265" i="24" l="1"/>
  <c r="M9265" i="24"/>
  <c r="G9265" i="24"/>
  <c r="H9266" i="24" l="1"/>
  <c r="G9266" i="24"/>
  <c r="M9266" i="24"/>
  <c r="M9267" i="24" l="1"/>
  <c r="H9267" i="24"/>
  <c r="G9267" i="24"/>
  <c r="G9268" i="24" l="1"/>
  <c r="M9268" i="24"/>
  <c r="H9268" i="24"/>
  <c r="H9269" i="24" l="1"/>
  <c r="G9269" i="24"/>
  <c r="M9269" i="24"/>
  <c r="H9270" i="24" l="1"/>
  <c r="M9270" i="24"/>
  <c r="G9270" i="24"/>
  <c r="H9271" i="24" l="1"/>
  <c r="G9271" i="24"/>
  <c r="M9271" i="24" l="1"/>
  <c r="H9272" i="24"/>
  <c r="M9272" i="24"/>
  <c r="G9272" i="24"/>
  <c r="M9273" i="24" l="1"/>
  <c r="H9273" i="24"/>
  <c r="G9273" i="24"/>
  <c r="G9274" i="24" l="1"/>
  <c r="H9274" i="24"/>
  <c r="M9274" i="24"/>
  <c r="H9275" i="24" l="1"/>
  <c r="G9275" i="24"/>
  <c r="M9275" i="24"/>
  <c r="G9276" i="24" l="1"/>
  <c r="M9276" i="24"/>
  <c r="H9276" i="24"/>
  <c r="H9277" i="24" l="1"/>
  <c r="G9277" i="24"/>
  <c r="M9277" i="24"/>
  <c r="G9278" i="24" l="1"/>
  <c r="H9278" i="24"/>
  <c r="M9278" i="24"/>
  <c r="H9279" i="24" l="1"/>
  <c r="M9279" i="24"/>
  <c r="G9279" i="24"/>
  <c r="G9280" i="24" l="1"/>
  <c r="H9280" i="24"/>
  <c r="M9280" i="24"/>
  <c r="H9281" i="24" l="1"/>
  <c r="M9281" i="24"/>
  <c r="G9281" i="24"/>
  <c r="H9282" i="24" l="1"/>
  <c r="G9282" i="24"/>
  <c r="M9282" i="24"/>
  <c r="H9283" i="24" l="1"/>
  <c r="M9283" i="24"/>
  <c r="G9283" i="24"/>
  <c r="H9284" i="24" l="1"/>
  <c r="G9284" i="24"/>
  <c r="M9284" i="24"/>
  <c r="H9285" i="24" l="1"/>
  <c r="M9285" i="24"/>
  <c r="G9285" i="24"/>
  <c r="G9286" i="24" l="1"/>
  <c r="M9286" i="24"/>
  <c r="H9286" i="24"/>
  <c r="H9287" i="24" l="1"/>
  <c r="G9287" i="24"/>
  <c r="M9287" i="24"/>
  <c r="M9288" i="24" l="1"/>
  <c r="G9288" i="24"/>
  <c r="H9288" i="24"/>
  <c r="G9289" i="24" l="1"/>
  <c r="M9289" i="24"/>
  <c r="H9289" i="24"/>
  <c r="G9290" i="24" l="1"/>
  <c r="M9290" i="24"/>
  <c r="H9290" i="24"/>
  <c r="H9291" i="24" l="1"/>
  <c r="M9291" i="24"/>
  <c r="G9291" i="24"/>
  <c r="G9292" i="24" l="1"/>
  <c r="H9292" i="24"/>
  <c r="M9292" i="24"/>
  <c r="M9293" i="24" l="1"/>
  <c r="G9293" i="24"/>
  <c r="H9293" i="24"/>
  <c r="H9294" i="24" l="1"/>
  <c r="G9294" i="24"/>
  <c r="M9294" i="24"/>
  <c r="H9295" i="24" l="1"/>
  <c r="G9295" i="24"/>
  <c r="M9295" i="24"/>
  <c r="M9296" i="24" l="1"/>
  <c r="G9296" i="24"/>
  <c r="H9296" i="24"/>
  <c r="H9297" i="24" l="1"/>
  <c r="M9297" i="24"/>
  <c r="G9297" i="24"/>
  <c r="H9298" i="24" l="1"/>
  <c r="G9298" i="24"/>
  <c r="M9298" i="24"/>
  <c r="M9299" i="24" l="1"/>
  <c r="H9299" i="24"/>
  <c r="G9299" i="24"/>
  <c r="M9300" i="24" l="1"/>
  <c r="G9300" i="24"/>
  <c r="H9300" i="24"/>
  <c r="H9301" i="24" l="1"/>
  <c r="G9301" i="24"/>
  <c r="M9301" i="24"/>
  <c r="G9302" i="24" l="1"/>
  <c r="H9302" i="24"/>
  <c r="M9302" i="24"/>
  <c r="H9303" i="24" l="1"/>
  <c r="M9303" i="24"/>
  <c r="G9303" i="24"/>
  <c r="G9304" i="24" l="1"/>
  <c r="H9304" i="24"/>
  <c r="M9304" i="24"/>
  <c r="H9305" i="24" l="1"/>
  <c r="G9305" i="24"/>
  <c r="M9305" i="24"/>
  <c r="G9306" i="24" l="1"/>
  <c r="H9306" i="24"/>
  <c r="M9306" i="24"/>
  <c r="H9307" i="24" l="1"/>
  <c r="G9307" i="24"/>
  <c r="M9307" i="24"/>
  <c r="M9308" i="24" l="1"/>
  <c r="G9308" i="24"/>
  <c r="H9308" i="24"/>
  <c r="M9309" i="24" l="1"/>
  <c r="H9309" i="24"/>
  <c r="G9309" i="24"/>
  <c r="G9310" i="24" l="1"/>
  <c r="H9310" i="24"/>
  <c r="M9310" i="24"/>
  <c r="H9311" i="24" l="1"/>
  <c r="M9311" i="24"/>
  <c r="G9311" i="24"/>
  <c r="G9312" i="24" l="1"/>
  <c r="H9312" i="24"/>
  <c r="M9312" i="24"/>
  <c r="H9313" i="24" l="1"/>
  <c r="G9313" i="24"/>
  <c r="M9313" i="24"/>
  <c r="G9314" i="24" l="1"/>
  <c r="M9314" i="24"/>
  <c r="H9314" i="24"/>
  <c r="H9315" i="24" l="1"/>
  <c r="G9315" i="24"/>
  <c r="M9315" i="24"/>
  <c r="G9316" i="24" l="1"/>
  <c r="M9316" i="24"/>
  <c r="H9316" i="24"/>
  <c r="H9317" i="24" l="1"/>
  <c r="G9317" i="24"/>
  <c r="M9317" i="24"/>
  <c r="G9318" i="24" l="1"/>
  <c r="M9318" i="24"/>
  <c r="H9318" i="24"/>
  <c r="H9319" i="24" l="1"/>
  <c r="M9319" i="24"/>
  <c r="G9319" i="24"/>
  <c r="G9320" i="24" l="1"/>
  <c r="H9320" i="24"/>
  <c r="M9320" i="24"/>
  <c r="G9321" i="24" l="1"/>
  <c r="M9321" i="24"/>
  <c r="H9321" i="24"/>
  <c r="H9322" i="24" l="1"/>
  <c r="G9322" i="24"/>
  <c r="M9322" i="24"/>
  <c r="H9323" i="24" l="1"/>
  <c r="G9323" i="24"/>
  <c r="M9323" i="24"/>
  <c r="G9324" i="24" l="1"/>
  <c r="H9324" i="24"/>
  <c r="M9324" i="24"/>
  <c r="H9325" i="24" l="1"/>
  <c r="G9325" i="24"/>
  <c r="M9325" i="24"/>
  <c r="G9326" i="24" l="1"/>
  <c r="M9326" i="24"/>
  <c r="H9326" i="24"/>
  <c r="H9327" i="24" l="1"/>
  <c r="M9327" i="24"/>
  <c r="G9327" i="24"/>
  <c r="H9328" i="24" l="1"/>
  <c r="M9328" i="24"/>
  <c r="G9328" i="24"/>
  <c r="H9329" i="24" l="1"/>
  <c r="G9329" i="24"/>
  <c r="M9329" i="24"/>
  <c r="M9330" i="24" l="1"/>
  <c r="G9330" i="24"/>
  <c r="H9330" i="24"/>
  <c r="H9331" i="24" l="1"/>
  <c r="G9331" i="24"/>
  <c r="M9331" i="24"/>
  <c r="G9332" i="24" l="1"/>
  <c r="H9332" i="24"/>
  <c r="M9332" i="24" l="1"/>
  <c r="H9333" i="24"/>
  <c r="M9333" i="24"/>
  <c r="G9333" i="24"/>
  <c r="G9334" i="24" l="1"/>
  <c r="H9334" i="24"/>
  <c r="M9334" i="24"/>
  <c r="G9335" i="24" l="1"/>
  <c r="M9335" i="24"/>
  <c r="H9335" i="24"/>
  <c r="G9336" i="24" l="1"/>
  <c r="H9336" i="24"/>
  <c r="M9336" i="24"/>
  <c r="H9337" i="24" l="1"/>
  <c r="G9337" i="24"/>
  <c r="M9337" i="24"/>
  <c r="M9338" i="24" l="1"/>
  <c r="G9338" i="24"/>
  <c r="H9338" i="24"/>
  <c r="H9339" i="24" l="1"/>
  <c r="M9339" i="24"/>
  <c r="G9339" i="24"/>
  <c r="G9340" i="24" l="1"/>
  <c r="H9340" i="24"/>
  <c r="M9340" i="24"/>
  <c r="H9341" i="24" l="1"/>
  <c r="M9341" i="24"/>
  <c r="G9341" i="24"/>
  <c r="G9342" i="24" l="1"/>
  <c r="H9342" i="24"/>
  <c r="M9342" i="24"/>
  <c r="H9343" i="24" l="1"/>
  <c r="G9343" i="24"/>
  <c r="M9343" i="24"/>
  <c r="G9344" i="24" l="1"/>
  <c r="M9344" i="24"/>
  <c r="H9344" i="24"/>
  <c r="H9345" i="24" l="1"/>
  <c r="M9345" i="24"/>
  <c r="G9345" i="24"/>
  <c r="G9346" i="24" l="1"/>
  <c r="H9346" i="24"/>
  <c r="M9346" i="24"/>
  <c r="G9347" i="24" l="1"/>
  <c r="H9347" i="24"/>
  <c r="M9347" i="24"/>
  <c r="H9348" i="24" l="1"/>
  <c r="G9348" i="24"/>
  <c r="M9348" i="24"/>
  <c r="G9349" i="24" l="1"/>
  <c r="M9349" i="24"/>
  <c r="H9349" i="24"/>
  <c r="G9350" i="24" l="1"/>
  <c r="H9350" i="24"/>
  <c r="M9350" i="24"/>
  <c r="M9351" i="24" l="1"/>
  <c r="G9351" i="24"/>
  <c r="H9351" i="24"/>
  <c r="G9352" i="24" l="1"/>
  <c r="H9352" i="24"/>
  <c r="M9352" i="24"/>
  <c r="H9353" i="24" l="1"/>
  <c r="G9353" i="24"/>
  <c r="M9353" i="24"/>
  <c r="M9354" i="24" l="1"/>
  <c r="G9354" i="24"/>
  <c r="H9354" i="24"/>
  <c r="G9355" i="24" l="1"/>
  <c r="H9355" i="24"/>
  <c r="M9355" i="24"/>
  <c r="G9356" i="24" l="1"/>
  <c r="M9356" i="24"/>
  <c r="H9356" i="24"/>
  <c r="M9357" i="24" l="1"/>
  <c r="G9357" i="24"/>
  <c r="H9357" i="24"/>
  <c r="G9358" i="24" l="1"/>
  <c r="M9358" i="24"/>
  <c r="H9358" i="24"/>
  <c r="M9359" i="24" l="1"/>
  <c r="H9359" i="24"/>
  <c r="G9359" i="24"/>
  <c r="G9360" i="24" l="1"/>
  <c r="M9360" i="24"/>
  <c r="H9360" i="24"/>
  <c r="H9361" i="24" l="1"/>
  <c r="M9361" i="24"/>
  <c r="G9361" i="24"/>
  <c r="G9362" i="24" l="1"/>
  <c r="M9362" i="24"/>
  <c r="H9362" i="24"/>
  <c r="M9363" i="24" l="1"/>
  <c r="H9363" i="24"/>
  <c r="G9363" i="24"/>
  <c r="H9364" i="24" l="1"/>
  <c r="G9364" i="24"/>
  <c r="M9364" i="24"/>
  <c r="G9365" i="24" l="1"/>
  <c r="M9365" i="24"/>
  <c r="H9365" i="24"/>
  <c r="H9366" i="24" l="1"/>
  <c r="M9366" i="24"/>
  <c r="G9366" i="24"/>
  <c r="H9367" i="24" l="1"/>
  <c r="G9367" i="24"/>
  <c r="M9367" i="24"/>
  <c r="G9368" i="24" l="1"/>
  <c r="H9368" i="24"/>
  <c r="M9368" i="24"/>
  <c r="G9369" i="24" l="1"/>
  <c r="H9369" i="24"/>
  <c r="M9369" i="24"/>
  <c r="M9370" i="24" l="1"/>
  <c r="G9370" i="24"/>
  <c r="H9370" i="24"/>
  <c r="M9371" i="24" l="1"/>
  <c r="H9371" i="24"/>
  <c r="G9371" i="24"/>
  <c r="G9372" i="24" l="1"/>
  <c r="H9372" i="24"/>
  <c r="M9372" i="24"/>
  <c r="H9373" i="24" l="1"/>
  <c r="G9373" i="24"/>
  <c r="M9373" i="24"/>
  <c r="M9374" i="24" l="1"/>
  <c r="G9374" i="24"/>
  <c r="H9374" i="24"/>
  <c r="H9375" i="24" l="1"/>
  <c r="M9375" i="24"/>
  <c r="G9375" i="24"/>
  <c r="G9376" i="24" l="1"/>
  <c r="H9376" i="24"/>
  <c r="M9376" i="24"/>
  <c r="G9377" i="24" l="1"/>
  <c r="H9377" i="24"/>
  <c r="M9377" i="24"/>
  <c r="H9378" i="24" l="1"/>
  <c r="G9378" i="24"/>
  <c r="M9378" i="24"/>
  <c r="G9379" i="24" l="1"/>
  <c r="H9379" i="24"/>
  <c r="M9379" i="24"/>
  <c r="G9380" i="24" l="1"/>
  <c r="M9380" i="24"/>
  <c r="H9380" i="24"/>
  <c r="M9381" i="24" l="1"/>
  <c r="G9381" i="24"/>
  <c r="H9381" i="24"/>
  <c r="H9382" i="24" l="1"/>
  <c r="G9382" i="24"/>
  <c r="M9382" i="24"/>
  <c r="G9383" i="24" l="1"/>
  <c r="H9383" i="24"/>
  <c r="M9383" i="24"/>
  <c r="H9384" i="24" l="1"/>
  <c r="G9384" i="24"/>
  <c r="M9384" i="24"/>
  <c r="H9385" i="24" l="1"/>
  <c r="M9385" i="24"/>
  <c r="G9385" i="24"/>
  <c r="M9386" i="24" l="1"/>
  <c r="G9386" i="24"/>
  <c r="H9386" i="24"/>
  <c r="G9387" i="24" l="1"/>
  <c r="H9387" i="24"/>
  <c r="M9387" i="24"/>
  <c r="G9388" i="24" l="1"/>
  <c r="M9388" i="24"/>
  <c r="H9388" i="24"/>
  <c r="G9389" i="24" l="1"/>
  <c r="M9389" i="24"/>
  <c r="H9389" i="24"/>
  <c r="M9390" i="24" l="1"/>
  <c r="H9390" i="24"/>
  <c r="G9390" i="24"/>
  <c r="H9391" i="24" l="1"/>
  <c r="G9391" i="24"/>
  <c r="M9391" i="24"/>
  <c r="H9392" i="24" l="1"/>
  <c r="G9392" i="24"/>
  <c r="M9392" i="24"/>
  <c r="G9393" i="24" l="1"/>
  <c r="H9393" i="24"/>
  <c r="M9393" i="24"/>
  <c r="G9394" i="24" l="1"/>
  <c r="H9394" i="24"/>
  <c r="M9394" i="24"/>
  <c r="H9395" i="24" l="1"/>
  <c r="G9395" i="24"/>
  <c r="M9395" i="24"/>
  <c r="M9396" i="24" l="1"/>
  <c r="G9396" i="24"/>
  <c r="H9396" i="24"/>
  <c r="M9397" i="24" l="1"/>
  <c r="G9397" i="24"/>
  <c r="H9397" i="24"/>
  <c r="G9398" i="24" l="1"/>
  <c r="H9398" i="24"/>
  <c r="M9398" i="24"/>
  <c r="G9399" i="24" l="1"/>
  <c r="H9399" i="24"/>
  <c r="M9399" i="24"/>
  <c r="H9400" i="24" l="1"/>
  <c r="M9400" i="24"/>
  <c r="G9400" i="24"/>
  <c r="H9401" i="24" l="1"/>
  <c r="M9401" i="24"/>
  <c r="G9401" i="24"/>
  <c r="G9402" i="24" l="1"/>
  <c r="M9402" i="24"/>
  <c r="H9402" i="24"/>
  <c r="H9403" i="24" l="1"/>
  <c r="G9403" i="24"/>
  <c r="M9403" i="24"/>
  <c r="H9404" i="24" l="1"/>
  <c r="M9404" i="24"/>
  <c r="G9404" i="24"/>
  <c r="G9405" i="24" l="1"/>
  <c r="H9405" i="24"/>
  <c r="M9405" i="24"/>
  <c r="M9406" i="24" l="1"/>
  <c r="G9406" i="24"/>
  <c r="H9406" i="24"/>
  <c r="H9407" i="24" l="1"/>
  <c r="G9407" i="24"/>
  <c r="M9407" i="24"/>
  <c r="H9408" i="24" l="1"/>
  <c r="G9408" i="24"/>
  <c r="M9408" i="24"/>
  <c r="H9409" i="24" l="1"/>
  <c r="M9409" i="24"/>
  <c r="G9409" i="24"/>
  <c r="G9410" i="24" l="1"/>
  <c r="H9410" i="24"/>
  <c r="M9410" i="24"/>
  <c r="M9411" i="24" l="1"/>
  <c r="H9411" i="24"/>
  <c r="G9411" i="24"/>
  <c r="H9412" i="24" l="1"/>
  <c r="M9412" i="24"/>
  <c r="G9412" i="24"/>
  <c r="H9413" i="24" l="1"/>
  <c r="M9413" i="24"/>
  <c r="G9413" i="24"/>
  <c r="H9414" i="24" l="1"/>
  <c r="M9414" i="24"/>
  <c r="G9414" i="24"/>
  <c r="H9415" i="24" l="1"/>
  <c r="G9415" i="24"/>
  <c r="M9415" i="24"/>
  <c r="H9416" i="24" l="1"/>
  <c r="M9416" i="24"/>
  <c r="G9416" i="24"/>
  <c r="H9417" i="24" l="1"/>
  <c r="G9417" i="24"/>
  <c r="M9417" i="24"/>
  <c r="H9418" i="24" l="1"/>
  <c r="M9418" i="24"/>
  <c r="G9418" i="24"/>
  <c r="G9419" i="24" l="1"/>
  <c r="H9419" i="24"/>
  <c r="M9419" i="24"/>
  <c r="H9420" i="24" l="1"/>
  <c r="M9420" i="24"/>
  <c r="G9420" i="24"/>
  <c r="G9421" i="24" l="1"/>
  <c r="H9421" i="24"/>
  <c r="M9421" i="24"/>
  <c r="H9422" i="24" l="1"/>
  <c r="M9422" i="24"/>
  <c r="G9422" i="24"/>
  <c r="M9423" i="24" l="1"/>
  <c r="H9423" i="24"/>
  <c r="G9423" i="24"/>
  <c r="G9424" i="24" l="1"/>
  <c r="M9424" i="24"/>
  <c r="H9424" i="24"/>
  <c r="G9425" i="24" l="1"/>
  <c r="M9425" i="24"/>
  <c r="H9425" i="24"/>
  <c r="G9426" i="24" l="1"/>
  <c r="H9426" i="24"/>
  <c r="M9426" i="24"/>
  <c r="H9427" i="24" l="1"/>
  <c r="M9427" i="24"/>
  <c r="G9427" i="24"/>
  <c r="H9428" i="24" l="1"/>
  <c r="M9428" i="24"/>
  <c r="G9428" i="24"/>
  <c r="G9429" i="24" l="1"/>
  <c r="H9429" i="24"/>
  <c r="M9429" i="24"/>
  <c r="M9430" i="24" l="1"/>
  <c r="G9430" i="24"/>
  <c r="H9430" i="24"/>
  <c r="M9431" i="24" l="1"/>
  <c r="H9431" i="24"/>
  <c r="G9431" i="24"/>
  <c r="G9432" i="24" l="1"/>
  <c r="M9432" i="24"/>
  <c r="H9432" i="24"/>
  <c r="H9433" i="24" l="1"/>
  <c r="M9433" i="24"/>
  <c r="G9433" i="24"/>
  <c r="H9434" i="24" l="1"/>
  <c r="M9434" i="24"/>
  <c r="G9434" i="24"/>
  <c r="H9435" i="24" l="1"/>
  <c r="M9435" i="24"/>
  <c r="G9435" i="24"/>
  <c r="G9436" i="24" l="1"/>
  <c r="M9436" i="24"/>
  <c r="H9436" i="24"/>
  <c r="H9437" i="24" l="1"/>
  <c r="G9437" i="24"/>
  <c r="M9437" i="24"/>
  <c r="G9438" i="24" l="1"/>
  <c r="H9438" i="24"/>
  <c r="M9438" i="24"/>
  <c r="H9439" i="24" l="1"/>
  <c r="G9439" i="24"/>
  <c r="M9439" i="24"/>
  <c r="G9440" i="24" l="1"/>
  <c r="H9440" i="24"/>
  <c r="M9440" i="24"/>
  <c r="H9441" i="24" l="1"/>
  <c r="G9441" i="24"/>
  <c r="M9441" i="24"/>
  <c r="G9442" i="24" l="1"/>
  <c r="M9442" i="24"/>
  <c r="H9442" i="24"/>
  <c r="H9443" i="24" l="1"/>
  <c r="M9443" i="24"/>
  <c r="G9443" i="24"/>
  <c r="G9444" i="24" l="1"/>
  <c r="M9444" i="24"/>
  <c r="H9444" i="24"/>
  <c r="H9445" i="24" l="1"/>
  <c r="G9445" i="24"/>
  <c r="M9445" i="24"/>
  <c r="G9446" i="24" l="1"/>
  <c r="M9446" i="24"/>
  <c r="H9446" i="24"/>
  <c r="G9447" i="24" l="1"/>
  <c r="H9447" i="24"/>
  <c r="M9447" i="24"/>
  <c r="G9448" i="24" l="1"/>
  <c r="H9448" i="24"/>
  <c r="M9448" i="24"/>
  <c r="M9449" i="24" l="1"/>
  <c r="H9449" i="24"/>
  <c r="G9449" i="24"/>
  <c r="G9450" i="24" l="1"/>
  <c r="H9450" i="24"/>
  <c r="M9450" i="24"/>
  <c r="H9451" i="24" l="1"/>
  <c r="M9451" i="24"/>
  <c r="G9451" i="24"/>
  <c r="G9452" i="24" l="1"/>
  <c r="M9452" i="24"/>
  <c r="H9452" i="24"/>
  <c r="H9453" i="24" l="1"/>
  <c r="M9453" i="24"/>
  <c r="G9453" i="24"/>
  <c r="G9454" i="24" l="1"/>
  <c r="M9454" i="24"/>
  <c r="H9454" i="24"/>
  <c r="H9455" i="24" l="1"/>
  <c r="G9455" i="24"/>
  <c r="M9455" i="24"/>
  <c r="G9456" i="24" l="1"/>
  <c r="M9456" i="24"/>
  <c r="H9456" i="24"/>
  <c r="H9457" i="24" l="1"/>
  <c r="G9457" i="24"/>
  <c r="M9457" i="24"/>
  <c r="G9458" i="24" l="1"/>
  <c r="H9458" i="24"/>
  <c r="M9458" i="24"/>
  <c r="H9459" i="24" l="1"/>
  <c r="M9459" i="24"/>
  <c r="G9459" i="24"/>
  <c r="G9460" i="24" l="1"/>
  <c r="H9460" i="24"/>
  <c r="M9460" i="24"/>
  <c r="H9461" i="24" l="1"/>
  <c r="G9461" i="24"/>
  <c r="M9461" i="24"/>
  <c r="G9462" i="24" l="1"/>
  <c r="H9462" i="24"/>
  <c r="M9462" i="24"/>
  <c r="M9463" i="24" l="1"/>
  <c r="H9463" i="24"/>
  <c r="G9463" i="24"/>
  <c r="M9464" i="24" l="1"/>
  <c r="G9464" i="24"/>
  <c r="H9464" i="24"/>
  <c r="H9465" i="24" l="1"/>
  <c r="G9465" i="24"/>
  <c r="M9465" i="24"/>
  <c r="H9466" i="24" l="1"/>
  <c r="M9466" i="24"/>
  <c r="G9466" i="24"/>
  <c r="H9467" i="24" l="1"/>
  <c r="M9467" i="24"/>
  <c r="G9467" i="24"/>
  <c r="M9468" i="24" l="1"/>
  <c r="H9468" i="24"/>
  <c r="G9468" i="24"/>
  <c r="H9469" i="24" l="1"/>
  <c r="G9469" i="24"/>
  <c r="M9469" i="24"/>
  <c r="M9470" i="24" l="1"/>
  <c r="G9470" i="24"/>
  <c r="H9470" i="24"/>
  <c r="H9471" i="24" l="1"/>
  <c r="M9471" i="24"/>
  <c r="G9471" i="24"/>
  <c r="G9472" i="24" l="1"/>
  <c r="H9472" i="24"/>
  <c r="M9472" i="24"/>
  <c r="H9473" i="24" l="1"/>
  <c r="G9473" i="24"/>
  <c r="M9473" i="24"/>
  <c r="G9474" i="24" l="1"/>
  <c r="M9474" i="24"/>
  <c r="H9474" i="24"/>
  <c r="H9475" i="24" l="1"/>
  <c r="G9475" i="24"/>
  <c r="M9475" i="24"/>
  <c r="H9476" i="24" l="1"/>
  <c r="G9476" i="24"/>
  <c r="M9476" i="24"/>
  <c r="H9477" i="24" l="1"/>
  <c r="G9477" i="24"/>
  <c r="M9477" i="24"/>
  <c r="M9478" i="24" l="1"/>
  <c r="G9478" i="24"/>
  <c r="H9478" i="24"/>
  <c r="H9479" i="24" l="1"/>
  <c r="G9479" i="24"/>
  <c r="M9479" i="24"/>
  <c r="G9480" i="24" l="1"/>
  <c r="H9480" i="24"/>
  <c r="M9480" i="24"/>
  <c r="H9481" i="24" l="1"/>
  <c r="G9481" i="24"/>
  <c r="M9481" i="24"/>
  <c r="G9482" i="24" l="1"/>
  <c r="H9482" i="24"/>
  <c r="M9482" i="24"/>
  <c r="H9483" i="24" l="1"/>
  <c r="G9483" i="24"/>
  <c r="M9483" i="24"/>
  <c r="H9484" i="24" l="1"/>
  <c r="G9484" i="24"/>
  <c r="M9484" i="24"/>
  <c r="G9485" i="24" l="1"/>
  <c r="H9485" i="24"/>
  <c r="M9485" i="24"/>
  <c r="G9486" i="24" l="1"/>
  <c r="H9486" i="24"/>
  <c r="M9486" i="24"/>
  <c r="H9487" i="24" l="1"/>
  <c r="M9487" i="24"/>
  <c r="G9487" i="24"/>
  <c r="G9488" i="24" l="1"/>
  <c r="M9488" i="24"/>
  <c r="H9488" i="24"/>
  <c r="H9489" i="24" l="1"/>
  <c r="M9489" i="24"/>
  <c r="G9489" i="24"/>
  <c r="G9490" i="24" l="1"/>
  <c r="M9490" i="24"/>
  <c r="H9490" i="24"/>
  <c r="H9491" i="24" l="1"/>
  <c r="M9491" i="24"/>
  <c r="G9491" i="24"/>
  <c r="G9492" i="24" l="1"/>
  <c r="H9492" i="24"/>
  <c r="M9492" i="24"/>
  <c r="M9493" i="24" l="1"/>
  <c r="H9493" i="24"/>
  <c r="G9493" i="24"/>
  <c r="G9494" i="24" l="1"/>
  <c r="H9494" i="24"/>
  <c r="M9494" i="24"/>
  <c r="H9495" i="24" l="1"/>
  <c r="M9495" i="24"/>
  <c r="G9495" i="24"/>
  <c r="G9496" i="24" l="1"/>
  <c r="M9496" i="24"/>
  <c r="H9496" i="24"/>
  <c r="H9497" i="24" l="1"/>
  <c r="G9497" i="24"/>
  <c r="M9497" i="24"/>
  <c r="G9498" i="24" l="1"/>
  <c r="H9498" i="24"/>
  <c r="M9498" i="24"/>
  <c r="H9499" i="24" l="1"/>
  <c r="G9499" i="24"/>
  <c r="M9499" i="24"/>
  <c r="G9500" i="24" l="1"/>
  <c r="H9500" i="24"/>
  <c r="M9500" i="24"/>
  <c r="M9501" i="24" l="1"/>
  <c r="H9501" i="24"/>
  <c r="G9501" i="24"/>
  <c r="G9502" i="24" l="1"/>
  <c r="M9502" i="24"/>
  <c r="H9502" i="24"/>
  <c r="H9503" i="24" l="1"/>
  <c r="M9503" i="24"/>
  <c r="G9503" i="24"/>
  <c r="G9504" i="24" l="1"/>
  <c r="H9504" i="24"/>
  <c r="M9504" i="24"/>
  <c r="H9505" i="24" l="1"/>
  <c r="M9505" i="24"/>
  <c r="G9505" i="24"/>
  <c r="G9506" i="24" l="1"/>
  <c r="M9506" i="24"/>
  <c r="H9506" i="24"/>
  <c r="H9507" i="24" l="1"/>
  <c r="G9507" i="24"/>
  <c r="M9507" i="24"/>
  <c r="H9508" i="24" l="1"/>
  <c r="G9508" i="24"/>
  <c r="M9508" i="24"/>
  <c r="H9509" i="24" l="1"/>
  <c r="G9509" i="24"/>
  <c r="M9509" i="24"/>
  <c r="G9510" i="24" l="1"/>
  <c r="M9510" i="24"/>
  <c r="H9510" i="24"/>
  <c r="H9511" i="24" l="1"/>
  <c r="G9511" i="24"/>
  <c r="M9511" i="24"/>
  <c r="G9512" i="24" l="1"/>
  <c r="H9512" i="24"/>
  <c r="M9512" i="24"/>
  <c r="H9513" i="24" l="1"/>
  <c r="G9513" i="24"/>
  <c r="M9513" i="24"/>
  <c r="M9514" i="24" l="1"/>
  <c r="G9514" i="24"/>
  <c r="H9514" i="24"/>
  <c r="G9515" i="24" l="1"/>
  <c r="H9515" i="24"/>
  <c r="M9515" i="24"/>
  <c r="H9516" i="24" l="1"/>
  <c r="G9516" i="24"/>
  <c r="M9516" i="24"/>
  <c r="H9517" i="24" l="1"/>
  <c r="G9517" i="24"/>
  <c r="M9517" i="24"/>
  <c r="G9518" i="24" l="1"/>
  <c r="M9518" i="24"/>
  <c r="H9518" i="24"/>
  <c r="M9519" i="24" l="1"/>
  <c r="G9519" i="24"/>
  <c r="H9519" i="24"/>
  <c r="G9520" i="24" l="1"/>
  <c r="H9520" i="24"/>
  <c r="M9520" i="24"/>
  <c r="G9521" i="24" l="1"/>
  <c r="H9521" i="24"/>
  <c r="M9521" i="24"/>
  <c r="H9522" i="24" l="1"/>
  <c r="G9522" i="24"/>
  <c r="M9522" i="24"/>
  <c r="G9523" i="24" l="1"/>
  <c r="H9523" i="24"/>
  <c r="M9523" i="24"/>
  <c r="M9524" i="24" l="1"/>
  <c r="G9524" i="24"/>
  <c r="H9524" i="24"/>
  <c r="H9525" i="24" l="1"/>
  <c r="G9525" i="24"/>
  <c r="M9525" i="24"/>
  <c r="G9526" i="24" l="1"/>
  <c r="H9526" i="24"/>
  <c r="M9526" i="24"/>
  <c r="H9527" i="24" l="1"/>
  <c r="M9527" i="24"/>
  <c r="G9527" i="24"/>
  <c r="H9528" i="24" l="1"/>
  <c r="G9528" i="24"/>
  <c r="M9528" i="24"/>
  <c r="H9529" i="24" l="1"/>
  <c r="G9529" i="24"/>
  <c r="M9529" i="24"/>
  <c r="G9530" i="24" l="1"/>
  <c r="M9530" i="24"/>
  <c r="H9530" i="24"/>
  <c r="H9531" i="24" l="1"/>
  <c r="G9531" i="24"/>
  <c r="M9531" i="24"/>
  <c r="H9532" i="24" l="1"/>
  <c r="G9532" i="24"/>
  <c r="M9532" i="24"/>
  <c r="G9533" i="24" l="1"/>
  <c r="M9533" i="24"/>
  <c r="H9533" i="24"/>
  <c r="G9534" i="24" l="1"/>
  <c r="H9534" i="24"/>
  <c r="M9534" i="24"/>
  <c r="H9535" i="24" l="1"/>
  <c r="M9535" i="24"/>
  <c r="G9535" i="24"/>
  <c r="M9536" i="24" l="1"/>
  <c r="G9536" i="24"/>
  <c r="H9536" i="24"/>
  <c r="H9537" i="24" l="1"/>
  <c r="M9537" i="24"/>
  <c r="G9537" i="24"/>
  <c r="G9538" i="24" l="1"/>
  <c r="H9538" i="24"/>
  <c r="M9538" i="24"/>
  <c r="M9539" i="24" l="1"/>
  <c r="H9539" i="24"/>
  <c r="G9539" i="24"/>
  <c r="G9540" i="24" l="1"/>
  <c r="H9540" i="24"/>
  <c r="M9540" i="24"/>
  <c r="H9541" i="24" l="1"/>
  <c r="M9541" i="24"/>
  <c r="G9541" i="24"/>
  <c r="G9542" i="24" l="1"/>
  <c r="H9542" i="24"/>
  <c r="M9542" i="24"/>
  <c r="H9543" i="24" l="1"/>
  <c r="G9543" i="24"/>
  <c r="M9543" i="24"/>
  <c r="M9544" i="24" l="1"/>
  <c r="G9544" i="24"/>
  <c r="H9544" i="24"/>
  <c r="H9545" i="24" l="1"/>
  <c r="G9545" i="24"/>
  <c r="M9545" i="24"/>
  <c r="G9546" i="24" l="1"/>
  <c r="H9546" i="24"/>
  <c r="M9546" i="24"/>
  <c r="H9547" i="24" l="1"/>
  <c r="G9547" i="24"/>
  <c r="M9547" i="24"/>
  <c r="G9548" i="24" l="1"/>
  <c r="H9548" i="24"/>
  <c r="M9548" i="24"/>
  <c r="M9549" i="24" l="1"/>
  <c r="G9549" i="24"/>
  <c r="H9549" i="24"/>
  <c r="M9550" i="24" l="1"/>
  <c r="G9550" i="24"/>
  <c r="H9550" i="24"/>
  <c r="G9551" i="24" l="1"/>
  <c r="H9551" i="24"/>
  <c r="M9551" i="24"/>
  <c r="G9552" i="24" l="1"/>
  <c r="H9552" i="24"/>
  <c r="M9552" i="24"/>
  <c r="H9553" i="24" l="1"/>
  <c r="G9553" i="24"/>
  <c r="M9553" i="24"/>
  <c r="H9554" i="24" l="1"/>
  <c r="M9554" i="24"/>
  <c r="G9554" i="24"/>
  <c r="M9555" i="24" l="1"/>
  <c r="H9555" i="24"/>
  <c r="G9555" i="24"/>
  <c r="G9556" i="24" l="1"/>
  <c r="H9556" i="24"/>
  <c r="M9556" i="24"/>
  <c r="H9557" i="24" l="1"/>
  <c r="M9557" i="24"/>
  <c r="G9557" i="24"/>
  <c r="H9558" i="24" l="1"/>
  <c r="M9558" i="24"/>
  <c r="G9558" i="24"/>
  <c r="H9559" i="24" l="1"/>
  <c r="G9559" i="24"/>
  <c r="M9559" i="24"/>
  <c r="G9560" i="24" l="1"/>
  <c r="H9560" i="24"/>
  <c r="M9560" i="24"/>
  <c r="H9561" i="24" l="1"/>
  <c r="M9561" i="24"/>
  <c r="G9561" i="24"/>
  <c r="G9562" i="24" l="1"/>
  <c r="H9562" i="24"/>
  <c r="M9562" i="24"/>
  <c r="M9563" i="24" l="1"/>
  <c r="G9563" i="24"/>
  <c r="H9563" i="24"/>
  <c r="G9564" i="24" l="1"/>
  <c r="H9564" i="24"/>
  <c r="M9564" i="24"/>
  <c r="M9565" i="24" l="1"/>
  <c r="H9565" i="24"/>
  <c r="G9565" i="24"/>
  <c r="G9566" i="24" l="1"/>
  <c r="H9566" i="24"/>
  <c r="M9566" i="24"/>
  <c r="H9567" i="24" l="1"/>
  <c r="G9567" i="24"/>
  <c r="M9567" i="24"/>
  <c r="H9568" i="24" l="1"/>
  <c r="G9568" i="24"/>
  <c r="M9568" i="24"/>
  <c r="H9569" i="24" l="1"/>
  <c r="G9569" i="24"/>
  <c r="M9569" i="24"/>
  <c r="G9570" i="24" l="1"/>
  <c r="M9570" i="24"/>
  <c r="H9570" i="24"/>
  <c r="G9571" i="24" l="1"/>
  <c r="H9571" i="24"/>
  <c r="M9571" i="24"/>
  <c r="G9572" i="24" l="1"/>
  <c r="H9572" i="24"/>
  <c r="M9572" i="24"/>
  <c r="H9573" i="24" l="1"/>
  <c r="M9573" i="24"/>
  <c r="G9573" i="24"/>
  <c r="H9574" i="24" l="1"/>
  <c r="G9574" i="24"/>
  <c r="M9574" i="24"/>
  <c r="G9575" i="24" l="1"/>
  <c r="M9575" i="24"/>
  <c r="H9575" i="24"/>
  <c r="G9576" i="24" l="1"/>
  <c r="H9576" i="24"/>
  <c r="M9576" i="24"/>
  <c r="M9577" i="24" l="1"/>
  <c r="H9577" i="24"/>
  <c r="G9577" i="24"/>
  <c r="H9578" i="24" l="1"/>
  <c r="M9578" i="24"/>
  <c r="G9578" i="24"/>
  <c r="H9579" i="24" l="1"/>
  <c r="G9579" i="24"/>
  <c r="M9579" i="24"/>
  <c r="H9580" i="24" l="1"/>
  <c r="G9580" i="24"/>
  <c r="M9580" i="24"/>
  <c r="H9581" i="24" l="1"/>
  <c r="G9581" i="24"/>
  <c r="M9581" i="24"/>
  <c r="H9582" i="24" l="1"/>
  <c r="G9582" i="24"/>
  <c r="M9582" i="24"/>
  <c r="G9583" i="24" l="1"/>
  <c r="H9583" i="24"/>
  <c r="M9583" i="24"/>
  <c r="G9584" i="24" l="1"/>
  <c r="H9584" i="24"/>
  <c r="M9584" i="24"/>
  <c r="M9585" i="24" l="1"/>
  <c r="H9585" i="24"/>
  <c r="G9585" i="24"/>
  <c r="H9586" i="24" l="1"/>
  <c r="G9586" i="24"/>
  <c r="M9586" i="24"/>
  <c r="G9587" i="24" l="1"/>
  <c r="H9587" i="24"/>
  <c r="M9587" i="24"/>
  <c r="H9588" i="24" l="1"/>
  <c r="G9588" i="24"/>
  <c r="M9588" i="24"/>
  <c r="G9589" i="24" l="1"/>
  <c r="M9589" i="24"/>
  <c r="H9589" i="24"/>
  <c r="G9590" i="24" l="1"/>
  <c r="M9590" i="24"/>
  <c r="H9590" i="24"/>
  <c r="G9591" i="24" l="1"/>
  <c r="H9591" i="24"/>
  <c r="M9591" i="24"/>
  <c r="G9592" i="24" l="1"/>
  <c r="M9592" i="24"/>
  <c r="H9592" i="24"/>
  <c r="H9593" i="24" l="1"/>
  <c r="M9593" i="24"/>
  <c r="G9593" i="24"/>
  <c r="M9594" i="24" l="1"/>
  <c r="H9594" i="24"/>
  <c r="G9594" i="24"/>
  <c r="G9595" i="24" l="1"/>
  <c r="H9595" i="24"/>
  <c r="M9595" i="24"/>
  <c r="G9596" i="24" l="1"/>
  <c r="H9596" i="24"/>
  <c r="M9596" i="24"/>
  <c r="M9597" i="24" l="1"/>
  <c r="H9597" i="24"/>
  <c r="G9597" i="24"/>
  <c r="H9598" i="24" l="1"/>
  <c r="M9598" i="24"/>
  <c r="G9598" i="24"/>
  <c r="H9599" i="24" l="1"/>
  <c r="G9599" i="24"/>
  <c r="M9599" i="24"/>
  <c r="M9600" i="24" l="1"/>
  <c r="H9600" i="24"/>
  <c r="G9600" i="24"/>
  <c r="G9601" i="24" l="1"/>
  <c r="H9601" i="24"/>
  <c r="M9601" i="24"/>
  <c r="H9602" i="24" l="1"/>
  <c r="M9602" i="24"/>
  <c r="G9602" i="24"/>
  <c r="G9603" i="24" l="1"/>
  <c r="M9603" i="24"/>
  <c r="H9603" i="24"/>
  <c r="G9604" i="24" l="1"/>
  <c r="M9604" i="24"/>
  <c r="H9604" i="24"/>
  <c r="H9605" i="24" l="1"/>
  <c r="G9605" i="24"/>
  <c r="M9605" i="24"/>
  <c r="H9606" i="24" l="1"/>
  <c r="M9606" i="24"/>
  <c r="G9606" i="24"/>
  <c r="G9607" i="24" l="1"/>
  <c r="M9607" i="24"/>
  <c r="H9607" i="24"/>
  <c r="H9608" i="24" l="1"/>
  <c r="M9608" i="24"/>
  <c r="G9608" i="24"/>
  <c r="H9609" i="24" l="1"/>
  <c r="G9609" i="24"/>
  <c r="M9609" i="24"/>
  <c r="H9610" i="24" l="1"/>
  <c r="G9610" i="24"/>
  <c r="M9610" i="24"/>
  <c r="G9611" i="24" l="1"/>
  <c r="H9611" i="24"/>
  <c r="M9611" i="24"/>
  <c r="H9612" i="24" l="1"/>
  <c r="G9612" i="24"/>
  <c r="M9612" i="24"/>
  <c r="H9613" i="24" l="1"/>
  <c r="G9613" i="24"/>
  <c r="M9613" i="24"/>
  <c r="H9614" i="24" l="1"/>
  <c r="G9614" i="24"/>
  <c r="M9614" i="24"/>
  <c r="G9615" i="24" l="1"/>
  <c r="H9615" i="24"/>
  <c r="M9615" i="24"/>
  <c r="H9616" i="24" l="1"/>
  <c r="M9616" i="24"/>
  <c r="G9616" i="24"/>
  <c r="H9617" i="24" l="1"/>
  <c r="G9617" i="24"/>
  <c r="M9617" i="24"/>
  <c r="H9618" i="24" l="1"/>
  <c r="M9618" i="24"/>
  <c r="G9618" i="24"/>
  <c r="G9619" i="24" l="1"/>
  <c r="H9619" i="24"/>
  <c r="M9619" i="24"/>
  <c r="H9620" i="24" l="1"/>
  <c r="G9620" i="24"/>
  <c r="M9620" i="24"/>
  <c r="H9621" i="24" l="1"/>
  <c r="G9621" i="24"/>
  <c r="M9621" i="24"/>
  <c r="G9622" i="24" l="1"/>
  <c r="M9622" i="24"/>
  <c r="H9622" i="24"/>
  <c r="H9623" i="24" l="1"/>
  <c r="M9623" i="24"/>
  <c r="G9623" i="24"/>
  <c r="G9624" i="24" l="1"/>
  <c r="M9624" i="24"/>
  <c r="H9624" i="24"/>
  <c r="M9625" i="24" l="1"/>
  <c r="H9625" i="24"/>
  <c r="G9625" i="24"/>
  <c r="H9626" i="24" l="1"/>
  <c r="M9626" i="24"/>
  <c r="G9626" i="24"/>
  <c r="H9627" i="24" l="1"/>
  <c r="G9627" i="24"/>
  <c r="M9627" i="24"/>
  <c r="H9628" i="24" l="1"/>
  <c r="G9628" i="24"/>
  <c r="M9628" i="24"/>
  <c r="G9629" i="24" l="1"/>
  <c r="M9629" i="24"/>
  <c r="H9629" i="24"/>
  <c r="M9630" i="24" l="1"/>
  <c r="H9630" i="24"/>
  <c r="G9630" i="24"/>
  <c r="G9631" i="24" l="1"/>
  <c r="H9631" i="24"/>
  <c r="M9631" i="24"/>
  <c r="G9632" i="24" l="1"/>
  <c r="M9632" i="24"/>
  <c r="H9632" i="24"/>
  <c r="H9633" i="24" l="1"/>
  <c r="G9633" i="24"/>
  <c r="M9633" i="24"/>
  <c r="H9634" i="24" l="1"/>
  <c r="G9634" i="24"/>
  <c r="M9634" i="24"/>
  <c r="G9635" i="24" l="1"/>
  <c r="H9635" i="24"/>
  <c r="M9635" i="24"/>
  <c r="H9636" i="24" l="1"/>
  <c r="M9636" i="24"/>
  <c r="G9636" i="24"/>
  <c r="H9637" i="24" l="1"/>
  <c r="G9637" i="24"/>
  <c r="M9637" i="24"/>
  <c r="M9638" i="24" l="1"/>
  <c r="H9638" i="24"/>
  <c r="G9638" i="24"/>
  <c r="H9639" i="24" l="1"/>
  <c r="M9639" i="24"/>
  <c r="G9639" i="24"/>
  <c r="M9640" i="24" l="1"/>
  <c r="G9640" i="24"/>
  <c r="H9640" i="24"/>
  <c r="M9641" i="24" l="1"/>
  <c r="H9641" i="24"/>
  <c r="G9641" i="24"/>
  <c r="M9642" i="24" l="1"/>
  <c r="H9642" i="24"/>
  <c r="G9642" i="24"/>
  <c r="G9643" i="24" l="1"/>
  <c r="M9643" i="24"/>
  <c r="H9643" i="24"/>
  <c r="G9644" i="24" l="1"/>
  <c r="M9644" i="24"/>
  <c r="H9644" i="24"/>
  <c r="M9645" i="24" l="1"/>
  <c r="H9645" i="24"/>
  <c r="G9645" i="24"/>
  <c r="H9646" i="24" l="1"/>
  <c r="M9646" i="24"/>
  <c r="G9646" i="24"/>
  <c r="G9647" i="24" l="1"/>
  <c r="H9647" i="24"/>
  <c r="M9647" i="24"/>
  <c r="G9648" i="24" l="1"/>
  <c r="M9648" i="24"/>
  <c r="H9648" i="24"/>
  <c r="H9649" i="24" l="1"/>
  <c r="M9649" i="24"/>
  <c r="G9649" i="24"/>
  <c r="H9650" i="24" l="1"/>
  <c r="G9650" i="24"/>
  <c r="M9650" i="24"/>
  <c r="H9651" i="24" l="1"/>
  <c r="G9651" i="24"/>
  <c r="M9651" i="24"/>
  <c r="H9652" i="24" l="1"/>
  <c r="M9652" i="24"/>
  <c r="G9652" i="24"/>
  <c r="G9653" i="24" l="1"/>
  <c r="M9653" i="24"/>
  <c r="H9653" i="24"/>
  <c r="G9654" i="24" l="1"/>
  <c r="M9654" i="24"/>
  <c r="H9654" i="24"/>
  <c r="G9655" i="24" l="1"/>
  <c r="H9655" i="24"/>
  <c r="M9655" i="24"/>
  <c r="H9656" i="24" l="1"/>
  <c r="G9656" i="24"/>
  <c r="M9656" i="24"/>
  <c r="H9657" i="24" l="1"/>
  <c r="G9657" i="24"/>
  <c r="M9657" i="24"/>
  <c r="H9658" i="24" l="1"/>
  <c r="G9658" i="24"/>
  <c r="M9658" i="24"/>
  <c r="M9659" i="24" l="1"/>
  <c r="G9659" i="24"/>
  <c r="H9659" i="24"/>
  <c r="H9660" i="24" l="1"/>
  <c r="G9660" i="24"/>
  <c r="M9660" i="24"/>
  <c r="H9661" i="24" l="1"/>
  <c r="G9661" i="24"/>
  <c r="M9661" i="24"/>
  <c r="G9662" i="24" l="1"/>
  <c r="H9662" i="24"/>
  <c r="M9662" i="24"/>
  <c r="H9663" i="24" l="1"/>
  <c r="M9663" i="24"/>
  <c r="G9663" i="24"/>
  <c r="M9664" i="24" l="1"/>
  <c r="G9664" i="24"/>
  <c r="H9664" i="24"/>
  <c r="H9665" i="24" l="1"/>
  <c r="M9665" i="24"/>
  <c r="G9665" i="24"/>
  <c r="H9666" i="24" l="1"/>
  <c r="M9666" i="24"/>
  <c r="G9666" i="24"/>
  <c r="G9667" i="24" l="1"/>
  <c r="M9667" i="24"/>
  <c r="H9667" i="24"/>
  <c r="G9668" i="24" l="1"/>
  <c r="M9668" i="24"/>
  <c r="H9668" i="24"/>
  <c r="H9669" i="24" l="1"/>
  <c r="M9669" i="24"/>
  <c r="G9669" i="24"/>
  <c r="M9670" i="24" l="1"/>
  <c r="H9670" i="24"/>
  <c r="G9670" i="24"/>
  <c r="G9671" i="24" l="1"/>
  <c r="H9671" i="24"/>
  <c r="M9671" i="24"/>
  <c r="H9672" i="24" l="1"/>
  <c r="M9672" i="24"/>
  <c r="G9672" i="24"/>
  <c r="G9673" i="24" l="1"/>
  <c r="M9673" i="24"/>
  <c r="H9673" i="24"/>
  <c r="H9674" i="24" l="1"/>
  <c r="M9674" i="24"/>
  <c r="G9674" i="24"/>
  <c r="M9675" i="24" l="1"/>
  <c r="H9675" i="24"/>
  <c r="G9675" i="24"/>
  <c r="M9676" i="24" l="1"/>
  <c r="H9676" i="24"/>
  <c r="G9676" i="24"/>
  <c r="H9677" i="24" l="1"/>
  <c r="M9677" i="24"/>
  <c r="G9677" i="24"/>
  <c r="M9678" i="24" l="1"/>
  <c r="H9678" i="24"/>
  <c r="G9678" i="24"/>
  <c r="G9679" i="24" l="1"/>
  <c r="H9679" i="24"/>
  <c r="M9679" i="24"/>
  <c r="G9680" i="24" l="1"/>
  <c r="H9680" i="24"/>
  <c r="M9680" i="24"/>
  <c r="M9681" i="24" l="1"/>
  <c r="H9681" i="24"/>
  <c r="G9681" i="24"/>
  <c r="H9682" i="24" l="1"/>
  <c r="G9682" i="24"/>
  <c r="M9682" i="24"/>
  <c r="H9683" i="24" l="1"/>
  <c r="G9683" i="24"/>
  <c r="M9683" i="24"/>
  <c r="G9684" i="24" l="1"/>
  <c r="H9684" i="24"/>
  <c r="M9684" i="24"/>
  <c r="M9685" i="24" l="1"/>
  <c r="H9685" i="24"/>
  <c r="G9685" i="24"/>
  <c r="H9686" i="24" l="1"/>
  <c r="G9686" i="24"/>
  <c r="M9686" i="24"/>
  <c r="G9687" i="24" l="1"/>
  <c r="H9687" i="24"/>
  <c r="M9687" i="24"/>
  <c r="G9688" i="24" l="1"/>
  <c r="H9688" i="24"/>
  <c r="M9688" i="24"/>
  <c r="H9689" i="24" l="1"/>
  <c r="M9689" i="24"/>
  <c r="G9689" i="24"/>
  <c r="M9690" i="24" l="1"/>
  <c r="G9690" i="24"/>
  <c r="H9690" i="24"/>
  <c r="G9691" i="24" l="1"/>
  <c r="M9691" i="24"/>
  <c r="H9691" i="24"/>
  <c r="G9692" i="24" l="1"/>
  <c r="M9692" i="24"/>
  <c r="H9692" i="24"/>
  <c r="H9693" i="24" l="1"/>
  <c r="G9693" i="24"/>
  <c r="M9693" i="24"/>
  <c r="H9694" i="24" l="1"/>
  <c r="M9694" i="24"/>
  <c r="G9694" i="24"/>
  <c r="G9695" i="24" l="1"/>
  <c r="H9695" i="24"/>
  <c r="M9695" i="24"/>
  <c r="G9696" i="24" l="1"/>
  <c r="H9696" i="24"/>
  <c r="M9696" i="24"/>
  <c r="M9697" i="24" l="1"/>
  <c r="H9697" i="24"/>
  <c r="G9697" i="24"/>
  <c r="M9698" i="24" l="1"/>
  <c r="H9698" i="24"/>
  <c r="G9698" i="24"/>
  <c r="G9699" i="24" l="1"/>
  <c r="H9699" i="24"/>
  <c r="M9699" i="24"/>
  <c r="G9700" i="24" l="1"/>
  <c r="M9700" i="24"/>
  <c r="H9700" i="24"/>
  <c r="H9701" i="24" l="1"/>
  <c r="G9701" i="24"/>
  <c r="M9701" i="24"/>
  <c r="H9702" i="24" l="1"/>
  <c r="G9702" i="24"/>
  <c r="M9702" i="24"/>
  <c r="G9703" i="24" l="1"/>
  <c r="H9703" i="24"/>
  <c r="M9703" i="24"/>
  <c r="G9704" i="24" l="1"/>
  <c r="H9704" i="24"/>
  <c r="M9704" i="24"/>
  <c r="G9705" i="24" l="1"/>
  <c r="M9705" i="24"/>
  <c r="H9705" i="24"/>
  <c r="H9706" i="24" l="1"/>
  <c r="G9706" i="24"/>
  <c r="M9706" i="24"/>
  <c r="G9707" i="24" l="1"/>
  <c r="H9707" i="24"/>
  <c r="M9707" i="24"/>
  <c r="G9708" i="24" l="1"/>
  <c r="M9708" i="24"/>
  <c r="H9708" i="24"/>
  <c r="H9709" i="24" l="1"/>
  <c r="G9709" i="24"/>
  <c r="M9709" i="24"/>
  <c r="H9710" i="24" l="1"/>
  <c r="G9710" i="24"/>
  <c r="M9710" i="24"/>
  <c r="M9711" i="24" l="1"/>
  <c r="G9711" i="24"/>
  <c r="H9711" i="24"/>
  <c r="M9712" i="24" l="1"/>
  <c r="G9712" i="24"/>
  <c r="H9712" i="24"/>
  <c r="H9713" i="24" l="1"/>
  <c r="M9713" i="24"/>
  <c r="G9713" i="24"/>
  <c r="H9714" i="24" l="1"/>
  <c r="G9714" i="24"/>
  <c r="M9714" i="24"/>
  <c r="G9715" i="24" l="1"/>
  <c r="M9715" i="24"/>
  <c r="H9715" i="24"/>
  <c r="G9716" i="24" l="1"/>
  <c r="H9716" i="24"/>
  <c r="M9716" i="24"/>
  <c r="H9717" i="24" l="1"/>
  <c r="G9717" i="24"/>
  <c r="M9717" i="24"/>
  <c r="G9718" i="24" l="1"/>
  <c r="H9718" i="24"/>
  <c r="M9718" i="24"/>
  <c r="G9719" i="24" l="1"/>
  <c r="M9719" i="24"/>
  <c r="H9719" i="24"/>
  <c r="G9720" i="24" l="1"/>
  <c r="H9720" i="24"/>
  <c r="M9720" i="24"/>
  <c r="H9721" i="24" l="1"/>
  <c r="G9721" i="24"/>
  <c r="M9721" i="24"/>
  <c r="H9722" i="24" l="1"/>
  <c r="G9722" i="24"/>
  <c r="M9722" i="24"/>
  <c r="G9723" i="24" l="1"/>
  <c r="H9723" i="24"/>
  <c r="M9723" i="24"/>
  <c r="G9724" i="24" l="1"/>
  <c r="H9724" i="24"/>
  <c r="M9724" i="24"/>
  <c r="H9725" i="24" l="1"/>
  <c r="G9725" i="24"/>
  <c r="M9725" i="24"/>
  <c r="H9726" i="24" l="1"/>
  <c r="M9726" i="24"/>
  <c r="G9726" i="24"/>
  <c r="G9727" i="24" l="1"/>
  <c r="H9727" i="24"/>
  <c r="M9727" i="24"/>
  <c r="G9728" i="24" l="1"/>
  <c r="M9728" i="24"/>
  <c r="H9728" i="24"/>
  <c r="H9729" i="24" l="1"/>
  <c r="M9729" i="24"/>
  <c r="G9729" i="24"/>
  <c r="H9730" i="24" l="1"/>
  <c r="G9730" i="24"/>
  <c r="M9730" i="24"/>
  <c r="G9731" i="24" l="1"/>
  <c r="H9731" i="24"/>
  <c r="M9731" i="24" l="1"/>
  <c r="M9732" i="24"/>
  <c r="G9732" i="24"/>
  <c r="H9732" i="24"/>
  <c r="G9733" i="24" l="1"/>
  <c r="M9733" i="24"/>
  <c r="H9733" i="24"/>
  <c r="H9734" i="24" l="1"/>
  <c r="M9734" i="24"/>
  <c r="G9734" i="24"/>
  <c r="G9735" i="24" l="1"/>
  <c r="H9735" i="24"/>
  <c r="M9735" i="24"/>
  <c r="G9736" i="24" l="1"/>
  <c r="M9736" i="24"/>
  <c r="H9736" i="24"/>
  <c r="H9737" i="24" l="1"/>
  <c r="G9737" i="24"/>
  <c r="M9737" i="24"/>
  <c r="H9738" i="24" l="1"/>
  <c r="G9738" i="24"/>
  <c r="M9738" i="24"/>
  <c r="H9739" i="24" l="1"/>
  <c r="G9739" i="24"/>
  <c r="M9739" i="24"/>
  <c r="G9740" i="24" l="1"/>
  <c r="H9740" i="24"/>
  <c r="M9740" i="24"/>
  <c r="H9741" i="24" l="1"/>
  <c r="G9741" i="24"/>
  <c r="M9741" i="24"/>
  <c r="M9742" i="24" l="1"/>
  <c r="H9742" i="24"/>
  <c r="G9742" i="24"/>
  <c r="G9743" i="24" l="1"/>
  <c r="H9743" i="24"/>
  <c r="M9743" i="24"/>
  <c r="G9744" i="24" l="1"/>
  <c r="M9744" i="24"/>
  <c r="H9744" i="24"/>
  <c r="M9745" i="24" l="1"/>
  <c r="H9745" i="24"/>
  <c r="G9745" i="24"/>
  <c r="H9746" i="24" l="1"/>
  <c r="G9746" i="24"/>
  <c r="M9746" i="24"/>
  <c r="G9747" i="24" l="1"/>
  <c r="H9747" i="24"/>
  <c r="M9747" i="24"/>
  <c r="G9748" i="24" l="1"/>
  <c r="M9748" i="24"/>
  <c r="H9748" i="24"/>
  <c r="H9749" i="24" l="1"/>
  <c r="G9749" i="24"/>
  <c r="M9749" i="24"/>
  <c r="H9750" i="24" l="1"/>
  <c r="G9750" i="24"/>
  <c r="M9750" i="24"/>
  <c r="G9751" i="24" l="1"/>
  <c r="M9751" i="24"/>
  <c r="H9751" i="24"/>
  <c r="G9752" i="24" l="1"/>
  <c r="M9752" i="24"/>
  <c r="H9752" i="24"/>
  <c r="H9753" i="24" l="1"/>
  <c r="G9753" i="24"/>
  <c r="M9753" i="24"/>
  <c r="G9754" i="24" l="1"/>
  <c r="M9754" i="24"/>
  <c r="H9754" i="24"/>
  <c r="G9755" i="24" l="1"/>
  <c r="M9755" i="24"/>
  <c r="H9755" i="24"/>
  <c r="G9756" i="24" l="1"/>
  <c r="M9756" i="24"/>
  <c r="H9756" i="24"/>
  <c r="H9757" i="24" l="1"/>
  <c r="M9757" i="24"/>
  <c r="G9757" i="24"/>
  <c r="G9758" i="24" l="1"/>
  <c r="H9758" i="24"/>
  <c r="M9758" i="24"/>
  <c r="G9759" i="24" l="1"/>
  <c r="M9759" i="24"/>
  <c r="H9759" i="24"/>
  <c r="G9760" i="24" l="1"/>
  <c r="M9760" i="24"/>
  <c r="H9760" i="24"/>
  <c r="G9761" i="24" l="1"/>
  <c r="H9761" i="24"/>
  <c r="M9761" i="24"/>
  <c r="H9762" i="24" l="1"/>
  <c r="M9762" i="24"/>
  <c r="G9762" i="24"/>
  <c r="G9763" i="24" l="1"/>
  <c r="M9763" i="24"/>
  <c r="H9763" i="24"/>
  <c r="G9764" i="24" l="1"/>
  <c r="M9764" i="24"/>
  <c r="H9764" i="24"/>
  <c r="H9765" i="24" l="1"/>
  <c r="G9765" i="24"/>
  <c r="M9765" i="24"/>
  <c r="H9766" i="24" l="1"/>
  <c r="G9766" i="24"/>
  <c r="M9766" i="24"/>
  <c r="M9767" i="24" l="1"/>
  <c r="G9767" i="24"/>
  <c r="H9767" i="24"/>
  <c r="M9768" i="24" l="1"/>
  <c r="G9768" i="24"/>
  <c r="H9768" i="24"/>
  <c r="H9769" i="24" l="1"/>
  <c r="M9769" i="24"/>
  <c r="G9769" i="24"/>
  <c r="M9770" i="24" l="1"/>
  <c r="H9770" i="24"/>
  <c r="G9770" i="24"/>
  <c r="G9771" i="24" l="1"/>
  <c r="H9771" i="24"/>
  <c r="M9771" i="24"/>
  <c r="G9772" i="24" l="1"/>
  <c r="M9772" i="24"/>
  <c r="H9772" i="24"/>
  <c r="M9773" i="24" l="1"/>
  <c r="H9773" i="24"/>
  <c r="G9773" i="24"/>
  <c r="M9774" i="24" l="1"/>
  <c r="H9774" i="24"/>
  <c r="G9774" i="24"/>
  <c r="G9775" i="24" l="1"/>
  <c r="H9775" i="24"/>
  <c r="M9775" i="24"/>
  <c r="G9776" i="24" l="1"/>
  <c r="M9776" i="24"/>
  <c r="H9776" i="24"/>
  <c r="H9777" i="24" l="1"/>
  <c r="M9777" i="24"/>
  <c r="G9777" i="24"/>
  <c r="G9778" i="24" l="1"/>
  <c r="M9778" i="24"/>
  <c r="H9778" i="24"/>
  <c r="G9779" i="24" l="1"/>
  <c r="M9779" i="24"/>
  <c r="H9779" i="24"/>
  <c r="G9780" i="24" l="1"/>
  <c r="M9780" i="24"/>
  <c r="H9780" i="24"/>
  <c r="H9781" i="24" l="1"/>
  <c r="G9781" i="24"/>
  <c r="M9781" i="24"/>
  <c r="G9782" i="24" l="1"/>
  <c r="H9782" i="24"/>
  <c r="M9782" i="24"/>
  <c r="H9783" i="24" l="1"/>
  <c r="M9783" i="24"/>
  <c r="G9783" i="24"/>
  <c r="G9784" i="24" l="1"/>
  <c r="M9784" i="24"/>
  <c r="H9784" i="24"/>
  <c r="H9785" i="24" l="1"/>
  <c r="G9785" i="24"/>
  <c r="M9785" i="24"/>
  <c r="G9786" i="24" l="1"/>
  <c r="M9786" i="24"/>
  <c r="H9786" i="24"/>
  <c r="H9787" i="24" l="1"/>
  <c r="G9787" i="24"/>
  <c r="M9787" i="24"/>
  <c r="G9788" i="24" l="1"/>
  <c r="H9788" i="24"/>
  <c r="M9788" i="24" l="1"/>
  <c r="H9789" i="24"/>
  <c r="M9789" i="24"/>
  <c r="G9789" i="24"/>
  <c r="H9790" i="24" l="1"/>
  <c r="G9790" i="24"/>
  <c r="M9790" i="24"/>
  <c r="H9791" i="24" l="1"/>
  <c r="G9791" i="24"/>
  <c r="M9791" i="24"/>
  <c r="M9792" i="24" l="1"/>
  <c r="G9792" i="24"/>
  <c r="H9792" i="24"/>
  <c r="G9793" i="24" l="1"/>
  <c r="M9793" i="24"/>
  <c r="H9793" i="24"/>
  <c r="G9794" i="24" l="1"/>
  <c r="H9794" i="24"/>
  <c r="M9794" i="24"/>
  <c r="H9795" i="24" l="1"/>
  <c r="G9795" i="24"/>
  <c r="M9795" i="24"/>
  <c r="G9796" i="24" l="1"/>
  <c r="H9796" i="24"/>
  <c r="M9796" i="24"/>
  <c r="H9797" i="24" l="1"/>
  <c r="M9797" i="24"/>
  <c r="G9797" i="24"/>
  <c r="G9798" i="24" l="1"/>
  <c r="H9798" i="24"/>
  <c r="M9798" i="24"/>
  <c r="H9799" i="24" l="1"/>
  <c r="G9799" i="24"/>
  <c r="M9799" i="24"/>
  <c r="G9800" i="24" l="1"/>
  <c r="H9800" i="24"/>
  <c r="M9800" i="24"/>
  <c r="H9801" i="24" l="1"/>
  <c r="G9801" i="24"/>
  <c r="M9801" i="24"/>
  <c r="H9802" i="24" l="1"/>
  <c r="G9802" i="24"/>
  <c r="M9802" i="24"/>
  <c r="H9803" i="24" l="1"/>
  <c r="G9803" i="24"/>
  <c r="M9803" i="24"/>
  <c r="G9804" i="24" l="1"/>
  <c r="M9804" i="24"/>
  <c r="H9804" i="24"/>
  <c r="H9805" i="24" l="1"/>
  <c r="M9805" i="24"/>
  <c r="G9805" i="24"/>
  <c r="G9806" i="24" l="1"/>
  <c r="H9806" i="24"/>
  <c r="M9806" i="24"/>
  <c r="H9807" i="24" l="1"/>
  <c r="M9807" i="24"/>
  <c r="G9807" i="24"/>
  <c r="G9808" i="24" l="1"/>
  <c r="M9808" i="24"/>
  <c r="H9808" i="24"/>
  <c r="H9809" i="24" l="1"/>
  <c r="G9809" i="24"/>
  <c r="M9809" i="24"/>
  <c r="G9810" i="24" l="1"/>
  <c r="H9810" i="24"/>
  <c r="M9810" i="24"/>
  <c r="H9811" i="24" l="1"/>
  <c r="M9811" i="24"/>
  <c r="G9811" i="24"/>
  <c r="G9812" i="24" l="1"/>
  <c r="H9812" i="24"/>
  <c r="M9812" i="24"/>
  <c r="H9813" i="24" l="1"/>
  <c r="G9813" i="24"/>
  <c r="M9813" i="24"/>
  <c r="G9814" i="24" l="1"/>
  <c r="H9814" i="24"/>
  <c r="M9814" i="24"/>
  <c r="H9815" i="24" l="1"/>
  <c r="M9815" i="24"/>
  <c r="G9815" i="24"/>
  <c r="G9816" i="24" l="1"/>
  <c r="H9816" i="24"/>
  <c r="M9816" i="24"/>
  <c r="G9817" i="24" l="1"/>
  <c r="H9817" i="24"/>
  <c r="M9817" i="24"/>
  <c r="G9818" i="24" l="1"/>
  <c r="H9818" i="24"/>
  <c r="M9818" i="24"/>
  <c r="H9819" i="24" l="1"/>
  <c r="M9819" i="24"/>
  <c r="G9819" i="24"/>
  <c r="G9820" i="24" l="1"/>
  <c r="M9820" i="24"/>
  <c r="H9820" i="24"/>
  <c r="H9821" i="24" l="1"/>
  <c r="M9821" i="24"/>
  <c r="G9821" i="24"/>
  <c r="G9822" i="24" l="1"/>
  <c r="M9822" i="24"/>
  <c r="H9822" i="24"/>
  <c r="H9823" i="24" l="1"/>
  <c r="G9823" i="24"/>
  <c r="M9823" i="24"/>
  <c r="G9824" i="24" l="1"/>
  <c r="H9824" i="24"/>
  <c r="M9824" i="24"/>
  <c r="M9825" i="24" l="1"/>
  <c r="H9825" i="24"/>
  <c r="G9825" i="24"/>
  <c r="M9826" i="24" l="1"/>
  <c r="G9826" i="24"/>
  <c r="H9826" i="24"/>
  <c r="H9827" i="24" l="1"/>
  <c r="G9827" i="24"/>
  <c r="M9827" i="24"/>
  <c r="G9828" i="24" l="1"/>
  <c r="M9828" i="24"/>
  <c r="H9828" i="24"/>
  <c r="H9829" i="24" l="1"/>
  <c r="M9829" i="24"/>
  <c r="G9829" i="24"/>
  <c r="G9830" i="24" l="1"/>
  <c r="H9830" i="24"/>
  <c r="M9830" i="24"/>
  <c r="G9831" i="24" l="1"/>
  <c r="M9831" i="24"/>
  <c r="H9831" i="24"/>
  <c r="M9832" i="24" l="1"/>
  <c r="G9832" i="24"/>
  <c r="H9832" i="24"/>
  <c r="H9833" i="24" l="1"/>
  <c r="G9833" i="24"/>
  <c r="M9833" i="24"/>
  <c r="M9834" i="24" l="1"/>
  <c r="H9834" i="24"/>
  <c r="G9834" i="24"/>
  <c r="H9835" i="24" l="1"/>
  <c r="G9835" i="24"/>
  <c r="M9835" i="24"/>
  <c r="G9836" i="24" l="1"/>
  <c r="H9836" i="24"/>
  <c r="M9836" i="24"/>
  <c r="H9837" i="24" l="1"/>
  <c r="M9837" i="24"/>
  <c r="G9837" i="24"/>
  <c r="M9838" i="24" l="1"/>
  <c r="H9838" i="24"/>
  <c r="G9838" i="24"/>
  <c r="H9839" i="24" l="1"/>
  <c r="M9839" i="24"/>
  <c r="G9839" i="24"/>
  <c r="G9840" i="24" l="1"/>
  <c r="H9840" i="24"/>
  <c r="M9840" i="24"/>
  <c r="H9841" i="24" l="1"/>
  <c r="G9841" i="24"/>
  <c r="M9841" i="24"/>
  <c r="G9842" i="24" l="1"/>
  <c r="H9842" i="24"/>
  <c r="M9842" i="24"/>
  <c r="G9843" i="24" l="1"/>
  <c r="M9843" i="24"/>
  <c r="H9843" i="24"/>
  <c r="G9844" i="24" l="1"/>
  <c r="M9844" i="24"/>
  <c r="H9844" i="24"/>
  <c r="M9845" i="24" l="1"/>
  <c r="H9845" i="24"/>
  <c r="G9845" i="24"/>
  <c r="G9846" i="24" l="1"/>
  <c r="M9846" i="24"/>
  <c r="H9846" i="24"/>
  <c r="H9847" i="24" l="1"/>
  <c r="G9847" i="24"/>
  <c r="M9847" i="24"/>
  <c r="G9848" i="24" l="1"/>
  <c r="H9848" i="24"/>
  <c r="M9848" i="24"/>
  <c r="H9849" i="24" l="1"/>
  <c r="M9849" i="24"/>
  <c r="G9849" i="24"/>
  <c r="G9850" i="24" l="1"/>
  <c r="M9850" i="24"/>
  <c r="H9850" i="24"/>
  <c r="H9851" i="24" l="1"/>
  <c r="G9851" i="24"/>
  <c r="M9851" i="24"/>
  <c r="M9852" i="24" l="1"/>
  <c r="G9852" i="24"/>
  <c r="H9852" i="24"/>
  <c r="H9853" i="24" l="1"/>
  <c r="G9853" i="24"/>
  <c r="M9853" i="24"/>
  <c r="G9854" i="24" l="1"/>
  <c r="M9854" i="24"/>
  <c r="H9854" i="24"/>
  <c r="H9855" i="24" l="1"/>
  <c r="G9855" i="24"/>
  <c r="M9855" i="24"/>
  <c r="G9856" i="24" l="1"/>
  <c r="H9856" i="24"/>
  <c r="M9856" i="24"/>
  <c r="H9857" i="24" l="1"/>
  <c r="M9857" i="24"/>
  <c r="G9857" i="24"/>
  <c r="G9858" i="24" l="1"/>
  <c r="M9858" i="24"/>
  <c r="H9858" i="24"/>
  <c r="H9859" i="24" l="1"/>
  <c r="M9859" i="24"/>
  <c r="G9859" i="24"/>
  <c r="G9860" i="24" l="1"/>
  <c r="H9860" i="24"/>
  <c r="M9860" i="24"/>
  <c r="H9861" i="24" l="1"/>
  <c r="G9861" i="24"/>
  <c r="M9861" i="24"/>
  <c r="G9862" i="24" l="1"/>
  <c r="H9862" i="24"/>
  <c r="M9862" i="24"/>
  <c r="H9863" i="24" l="1"/>
  <c r="G9863" i="24"/>
  <c r="M9863" i="24"/>
  <c r="G9864" i="24" l="1"/>
  <c r="M9864" i="24"/>
  <c r="H9864" i="24"/>
  <c r="G9865" i="24" l="1"/>
  <c r="H9865" i="24"/>
  <c r="M9865" i="24"/>
  <c r="G9866" i="24" l="1"/>
  <c r="H9866" i="24"/>
  <c r="M9866" i="24"/>
  <c r="H9867" i="24" l="1"/>
  <c r="G9867" i="24"/>
  <c r="M9867" i="24"/>
  <c r="G9868" i="24" l="1"/>
  <c r="H9868" i="24"/>
  <c r="M9868" i="24"/>
  <c r="H9869" i="24" l="1"/>
  <c r="G9869" i="24"/>
  <c r="M9869" i="24"/>
  <c r="H9870" i="24" l="1"/>
  <c r="M9870" i="24"/>
  <c r="G9870" i="24"/>
  <c r="G9871" i="24" l="1"/>
  <c r="M9871" i="24"/>
  <c r="H9871" i="24"/>
  <c r="G9872" i="24" l="1"/>
  <c r="H9872" i="24"/>
  <c r="M9872" i="24"/>
  <c r="H9873" i="24" l="1"/>
  <c r="G9873" i="24"/>
  <c r="M9873" i="24" l="1"/>
  <c r="M9874" i="24"/>
  <c r="H9874" i="24"/>
  <c r="G9874" i="24"/>
  <c r="H9875" i="24" l="1"/>
  <c r="M9875" i="24"/>
  <c r="G9875" i="24"/>
  <c r="G9876" i="24" l="1"/>
  <c r="M9876" i="24"/>
  <c r="H9876" i="24"/>
  <c r="H9877" i="24" l="1"/>
  <c r="G9877" i="24"/>
  <c r="M9877" i="24"/>
  <c r="G9878" i="24" l="1"/>
  <c r="M9878" i="24"/>
  <c r="H9878" i="24"/>
  <c r="H9879" i="24" l="1"/>
  <c r="M9879" i="24"/>
  <c r="G9879" i="24"/>
  <c r="H9880" i="24" l="1"/>
  <c r="M9880" i="24"/>
  <c r="G9880" i="24"/>
  <c r="H9881" i="24" l="1"/>
  <c r="M9881" i="24"/>
  <c r="G9881" i="24"/>
  <c r="G9882" i="24" l="1"/>
  <c r="M9882" i="24"/>
  <c r="H9882" i="24"/>
  <c r="H9883" i="24" l="1"/>
  <c r="G9883" i="24"/>
  <c r="M9883" i="24"/>
  <c r="G9884" i="24" l="1"/>
  <c r="H9884" i="24"/>
  <c r="M9884" i="24"/>
  <c r="G9885" i="24" l="1"/>
  <c r="M9885" i="24"/>
  <c r="H9885" i="24"/>
  <c r="G9886" i="24" l="1"/>
  <c r="M9886" i="24"/>
  <c r="H9886" i="24"/>
  <c r="H9887" i="24" l="1"/>
  <c r="G9887" i="24"/>
  <c r="M9887" i="24"/>
  <c r="H9888" i="24" l="1"/>
  <c r="M9888" i="24"/>
  <c r="G9888" i="24"/>
  <c r="H9889" i="24" l="1"/>
  <c r="M9889" i="24"/>
  <c r="G9889" i="24"/>
  <c r="M9890" i="24" l="1"/>
  <c r="G9890" i="24"/>
  <c r="H9890" i="24"/>
  <c r="H9891" i="24" l="1"/>
  <c r="G9891" i="24"/>
  <c r="M9891" i="24"/>
  <c r="G9892" i="24" l="1"/>
  <c r="M9892" i="24"/>
  <c r="H9892" i="24"/>
  <c r="H9893" i="24" l="1"/>
  <c r="G9893" i="24"/>
  <c r="M9893" i="24"/>
  <c r="G9894" i="24" l="1"/>
  <c r="H9894" i="24"/>
  <c r="M9894" i="24"/>
  <c r="H9895" i="24" l="1"/>
  <c r="G9895" i="24"/>
  <c r="M9895" i="24"/>
  <c r="M9896" i="24" l="1"/>
  <c r="G9896" i="24"/>
  <c r="H9896" i="24"/>
  <c r="H9897" i="24" l="1"/>
  <c r="G9897" i="24"/>
  <c r="M9897" i="24"/>
  <c r="M9898" i="24" l="1"/>
  <c r="G9898" i="24"/>
  <c r="H9898" i="24"/>
  <c r="H9899" i="24" l="1"/>
  <c r="G9899" i="24"/>
  <c r="M9899" i="24"/>
  <c r="G9900" i="24" l="1"/>
  <c r="H9900" i="24"/>
  <c r="M9900" i="24"/>
  <c r="H9901" i="24" l="1"/>
  <c r="G9901" i="24"/>
  <c r="M9901" i="24"/>
  <c r="H9902" i="24" l="1"/>
  <c r="G9902" i="24"/>
  <c r="M9902" i="24"/>
  <c r="H9903" i="24" l="1"/>
  <c r="M9903" i="24"/>
  <c r="G9903" i="24"/>
  <c r="H9904" i="24" l="1"/>
  <c r="G9904" i="24"/>
  <c r="M9904" i="24"/>
  <c r="H9905" i="24" l="1"/>
  <c r="G9905" i="24"/>
  <c r="M9905" i="24"/>
  <c r="M9906" i="24" l="1"/>
  <c r="G9906" i="24"/>
  <c r="H9906" i="24"/>
  <c r="H9907" i="24" l="1"/>
  <c r="M9907" i="24"/>
  <c r="G9907" i="24"/>
  <c r="G9908" i="24" l="1"/>
  <c r="M9908" i="24"/>
  <c r="H9908" i="24"/>
  <c r="M9909" i="24" l="1"/>
  <c r="H9909" i="24"/>
  <c r="G9909" i="24"/>
  <c r="G9910" i="24" l="1"/>
  <c r="M9910" i="24"/>
  <c r="H9910" i="24"/>
  <c r="H9911" i="24" l="1"/>
  <c r="M9911" i="24"/>
  <c r="G9911" i="24"/>
  <c r="H9912" i="24" l="1"/>
  <c r="G9912" i="24"/>
  <c r="M9912" i="24"/>
  <c r="G9913" i="24" l="1"/>
  <c r="H9913" i="24"/>
  <c r="M9913" i="24"/>
  <c r="G9914" i="24" l="1"/>
  <c r="M9914" i="24"/>
  <c r="H9914" i="24"/>
  <c r="G9915" i="24" l="1"/>
  <c r="M9915" i="24"/>
  <c r="H9915" i="24"/>
  <c r="H9916" i="24" l="1"/>
  <c r="M9916" i="24"/>
  <c r="G9916" i="24"/>
  <c r="H9917" i="24" l="1"/>
  <c r="G9917" i="24"/>
  <c r="M9917" i="24"/>
  <c r="G9918" i="24" l="1"/>
  <c r="M9918" i="24"/>
  <c r="H9918" i="24"/>
  <c r="H9919" i="24" l="1"/>
  <c r="M9919" i="24"/>
  <c r="G9919" i="24"/>
  <c r="H9920" i="24" l="1"/>
  <c r="G9920" i="24"/>
  <c r="M9920" i="24"/>
  <c r="G9921" i="24" l="1"/>
  <c r="M9921" i="24"/>
  <c r="H9921" i="24"/>
  <c r="G9922" i="24" l="1"/>
  <c r="M9922" i="24"/>
  <c r="H9922" i="24"/>
  <c r="H9923" i="24" l="1"/>
  <c r="G9923" i="24"/>
  <c r="M9923" i="24"/>
  <c r="M9924" i="24" l="1"/>
  <c r="H9924" i="24"/>
  <c r="G992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author>
    <author>Thomas Töller</author>
  </authors>
  <commentList>
    <comment ref="C109" authorId="0" shapeId="0" xr:uid="{00000000-0006-0000-0100-000001000000}">
      <text>
        <r>
          <rPr>
            <sz val="10"/>
            <color indexed="81"/>
            <rFont val="Arial"/>
            <family val="2"/>
          </rPr>
          <t>Steuerfrei: 4% der BBG plus € 1.800,- p.a. (Direktversicherung, Pensionskasse, Pensionsfonds)
unbegrenzt steuerfrei: Unterstützungskasse und Direktzusage</t>
        </r>
        <r>
          <rPr>
            <sz val="8"/>
            <color indexed="81"/>
            <rFont val="Tahoma"/>
            <family val="2"/>
          </rPr>
          <t xml:space="preserve">
</t>
        </r>
      </text>
    </comment>
    <comment ref="E202" authorId="1" shapeId="0" xr:uid="{00000000-0006-0000-0100-000002000000}">
      <text>
        <r>
          <rPr>
            <sz val="10"/>
            <color indexed="81"/>
            <rFont val="Tahoma"/>
            <family val="2"/>
          </rPr>
          <t>Wenn Sie auf die Schaltfläche mit dem Häkchen klicken, ermittelt das System denjenigen jährlichen Sparbetrag, der zu einem mit ZelleC 20 identischen Geldzufluss führt. Achten Sie auf steuerlich anerkannte Höchstbeträge! Das System nimmt hier keine Plausibilitätsprüfung vor.</t>
        </r>
      </text>
    </comment>
  </commentList>
</comments>
</file>

<file path=xl/sharedStrings.xml><?xml version="1.0" encoding="utf-8"?>
<sst xmlns="http://schemas.openxmlformats.org/spreadsheetml/2006/main" count="237" uniqueCount="169">
  <si>
    <t>Steuern</t>
  </si>
  <si>
    <t>Soforteinzahlung</t>
  </si>
  <si>
    <t>Summe aller Zahlungen in den Rürup-Vertrag:</t>
  </si>
  <si>
    <t>einzeln veranlagt</t>
  </si>
  <si>
    <t>zusammen veranlagt</t>
  </si>
  <si>
    <t>Diesen Betrag können Sie pro Jahr maximal in eine Basisrente einzahlen:</t>
  </si>
  <si>
    <t xml:space="preserve">Erstellt für: </t>
  </si>
  <si>
    <t xml:space="preserve">Erstellt von:  </t>
  </si>
  <si>
    <t>Sie möchten lieber einen anderen Betrag in die Basisrente einzahlen?            =&gt;</t>
  </si>
  <si>
    <t>Wie alt sind Sie?</t>
  </si>
  <si>
    <t>Jahr</t>
  </si>
  <si>
    <t>Die Einzahlung beginnt im Jahr</t>
  </si>
  <si>
    <t>männlich</t>
  </si>
  <si>
    <t>Sie sind…</t>
  </si>
  <si>
    <t>Rentenabruf mit …</t>
  </si>
  <si>
    <t>z.v.E.</t>
  </si>
  <si>
    <t>D-Satz</t>
  </si>
  <si>
    <t>G-Satz</t>
  </si>
  <si>
    <t>Splittingtabelle</t>
  </si>
  <si>
    <t>Kirchensteuer?</t>
  </si>
  <si>
    <t>"1/2"</t>
  </si>
  <si>
    <t>Grundtabelle</t>
  </si>
  <si>
    <t>Ja</t>
  </si>
  <si>
    <t>Nein</t>
  </si>
  <si>
    <t>Ihre Steuern zahlen Sie nach der …</t>
  </si>
  <si>
    <t>Zinsen</t>
  </si>
  <si>
    <t>Zinssatz nom.</t>
  </si>
  <si>
    <t>Rate €</t>
  </si>
  <si>
    <t>Frequenz</t>
  </si>
  <si>
    <t>monatlich</t>
  </si>
  <si>
    <t>Zahlung</t>
  </si>
  <si>
    <t>vorschüssig</t>
  </si>
  <si>
    <t>Anzahl Raten</t>
  </si>
  <si>
    <t>Endkapital</t>
  </si>
  <si>
    <t>vierteljährlich</t>
  </si>
  <si>
    <t>halbjährlich</t>
  </si>
  <si>
    <t>jährlich</t>
  </si>
  <si>
    <t>nachschüssig</t>
  </si>
  <si>
    <t>In</t>
  </si>
  <si>
    <t>Ihr Grenzsteursatz inkl. Soli und ggf. Kirche liegt bei ca.</t>
  </si>
  <si>
    <t>Rürup-Rente (Basis-Rente) besonders für Selbständige: Überschlagsrechnung*</t>
  </si>
  <si>
    <t>Ihr zu versteuerndes Einkommen ca.</t>
  </si>
  <si>
    <t>Die Verzinsung Ihrer Einzahlungen ist nicht vorhersehbar. Aus Vorsichtsgründen kalkulieren wir hier mit</t>
  </si>
  <si>
    <t>Über die Jahre summiert sich Ihre Steuerersparnis auf  über</t>
  </si>
  <si>
    <t xml:space="preserve">Dafür haben Sie nach Steuern monatlich aufgewendet </t>
  </si>
  <si>
    <t>*Die tatsächliche garantierte lebenslange Rente ist von vielen Faktoren abhängig, unter anderem von der Zins- und Kostenentwicklung. Bitte lassen Sie sich ein persönliches Angebot ausrechnen.</t>
  </si>
  <si>
    <t>Ihre genaue lebenslange Monatsrente errechnet Ihnen Ihr Fachberater. Wir rechnen hier vorsichtig mit</t>
  </si>
  <si>
    <t>Ihr zu versteuerndes Jahreseinkommen ca.</t>
  </si>
  <si>
    <t>Sind Sie sozialversicherungspflichtig?</t>
  </si>
  <si>
    <t>ja</t>
  </si>
  <si>
    <t>Ihre Steuern zahlen Sie nach der</t>
  </si>
  <si>
    <t>nein</t>
  </si>
  <si>
    <t>Ihre Nettobezüge sind danach ca.</t>
  </si>
  <si>
    <t>Ihre Gesamtabgabenquote beträgt also</t>
  </si>
  <si>
    <t>oder jährlich</t>
  </si>
  <si>
    <t>Rentenabruf mit</t>
  </si>
  <si>
    <t>*)</t>
  </si>
  <si>
    <t>*) Ablaufleistung und Rente können hier nur grob überschlägig ermittelt werden. Bitte fragen Sie Ihren Fachberater.</t>
  </si>
  <si>
    <t>Beitragsbemessungsgrenze zur Krankenversicherung</t>
  </si>
  <si>
    <t>Rentenvers. AG</t>
  </si>
  <si>
    <t>Rentenvers. AN</t>
  </si>
  <si>
    <t>Arbeitslosenvers. AG</t>
  </si>
  <si>
    <t>Arbeitslosenvers. AN</t>
  </si>
  <si>
    <t>AG-Anteil zur Sozialvers. in % gesamt</t>
  </si>
  <si>
    <t>AN-Anteil zur Sozialvers. in % gesamt</t>
  </si>
  <si>
    <t>Sozialversicherungsfrei max.</t>
  </si>
  <si>
    <t>Kalkuliertes Rentenende mit</t>
  </si>
  <si>
    <t>Beitragsjahre …</t>
  </si>
  <si>
    <t>angen. Überschussbeteiligung nach Kosten</t>
  </si>
  <si>
    <t>Bezüge gerundet</t>
  </si>
  <si>
    <t>Anzahl Mitarbeiter</t>
  </si>
  <si>
    <t>Maxbetrag mtl. Sparleistung</t>
  </si>
  <si>
    <t>Neues Jahreseinkommen nach BAV</t>
  </si>
  <si>
    <t>dito gerundet</t>
  </si>
  <si>
    <t>Steuerlast bei Ansatz Grenzsteuersatz</t>
  </si>
  <si>
    <t>Grenzsteuersatz ca. in %</t>
  </si>
  <si>
    <t>Betriebliche Altersvorsorge im Vergleich zum Sparplan (Überschlagsrechnung)</t>
  </si>
  <si>
    <t>durchschn. Jahresbrottolohn / -gehalt</t>
  </si>
  <si>
    <t>Durchschn. Steuerbelastung in %</t>
  </si>
  <si>
    <t>Grenzsteuersatz in Prozent</t>
  </si>
  <si>
    <t>AG-Anteil zur Sozialvers. in %</t>
  </si>
  <si>
    <t>Achtung: Befreiung von der Sozialversicherung</t>
  </si>
  <si>
    <t>AN-Anteil zur Sozialvers. in %</t>
  </si>
  <si>
    <t>nur bis Ende 2008 garantiert!</t>
  </si>
  <si>
    <t>Monatliche Sparleistung in €</t>
  </si>
  <si>
    <t>Rechnung für den Arbeitnehmer p.a.</t>
  </si>
  <si>
    <t>ohne BAV</t>
  </si>
  <si>
    <t>mit BAV</t>
  </si>
  <si>
    <t>Vorteil reinvestieren:</t>
  </si>
  <si>
    <t>Bruttolohn / -gehalt</t>
  </si>
  <si>
    <t>BAV p.a.</t>
  </si>
  <si>
    <t>Sozialversicherung</t>
  </si>
  <si>
    <t>Nettolohn</t>
  </si>
  <si>
    <t>Andere Sparleistung</t>
  </si>
  <si>
    <t>Geldzufluss nach Altersvorsorge</t>
  </si>
  <si>
    <t>Liquiditätsvorteil AN p.a.</t>
  </si>
  <si>
    <t>Vorteil AG aus ersparten Lohnnebenkosten</t>
  </si>
  <si>
    <t>Reinvestition der AN-Ersparnis:</t>
  </si>
  <si>
    <t>Beitragsjahre</t>
  </si>
  <si>
    <t>Nettorendite der Kapitalanlage</t>
  </si>
  <si>
    <t>Anzahl der Rentenjahre</t>
  </si>
  <si>
    <t>Endwert zum Beitragsende</t>
  </si>
  <si>
    <t>Monatliche Rente ca.</t>
  </si>
  <si>
    <t>Rentensumme</t>
  </si>
  <si>
    <t>Versorgungsvorteil AN</t>
  </si>
  <si>
    <t>SozVersErsparnis 1 RV AV</t>
  </si>
  <si>
    <t>SozVersErsparnis 2 KV</t>
  </si>
  <si>
    <t>Dafür haben Sie selbst aufgewendet monatlich</t>
  </si>
  <si>
    <t>Eigenbeitrag</t>
  </si>
  <si>
    <t>Förderung</t>
  </si>
  <si>
    <t>Erste Beitragszahlung in die Private Rentenversicherung</t>
  </si>
  <si>
    <t>Zahlweise</t>
  </si>
  <si>
    <t>Angenommene Verzinsung</t>
  </si>
  <si>
    <t>Leistung als</t>
  </si>
  <si>
    <t>Rente</t>
  </si>
  <si>
    <t>Kapitalabfindung</t>
  </si>
  <si>
    <t>also am</t>
  </si>
  <si>
    <t>Regelmäßige Prämie in €</t>
  </si>
  <si>
    <t>Steuerpflichtiger Ertragsanteil in der Privatrente</t>
  </si>
  <si>
    <t>Alter bei erstmaligem Rentenbezug</t>
  </si>
  <si>
    <t>Steuerpflichtiger Rentenanteil</t>
  </si>
  <si>
    <t>Kirchensteuer</t>
  </si>
  <si>
    <t>Steuerpflichtiger Ertragsanteil</t>
  </si>
  <si>
    <t>zvE nach Rürup gerundet</t>
  </si>
  <si>
    <t>Durchschn. Steuersatz ohne Kirche und Soli Splitting</t>
  </si>
  <si>
    <t>Durchschn. Steuersatz ohne Kirche und Soli Grundtabelle</t>
  </si>
  <si>
    <t>Durchschn. Steuersatz mit Kirche und Soli Splitting</t>
  </si>
  <si>
    <t>Durchschn. Steuersatz mit Kirche und Soli Grundtabelle</t>
  </si>
  <si>
    <t>Die Einzahlung in den bAv-Vertrag beginnt im</t>
  </si>
  <si>
    <t>Sofortbeitrag / Einmalzahlung</t>
  </si>
  <si>
    <t>Summe aller Zahlungen</t>
  </si>
  <si>
    <t>*Die tatsächliche Leistung ist von vielen Faktoren abhängig, unter anderem von der Zins- und Kostenentwicklung. Bitte lassen Sie sich ein persönliches Angebot ausrechnen.</t>
  </si>
  <si>
    <t>ZW: Berechnung des Endkapitals</t>
  </si>
  <si>
    <t>RMZ: Berechnung der Rate</t>
  </si>
  <si>
    <t>ZINS: Berechnung des NomZins</t>
  </si>
  <si>
    <t>ZZR: Berechnung der Zeit</t>
  </si>
  <si>
    <t>BW: Berechnung der Bareinzahlung</t>
  </si>
  <si>
    <t>Haben Sie Kinder?</t>
  </si>
  <si>
    <t>Dadurch verringert sich Ihre jährliche Steuerlast auf ca.</t>
  </si>
  <si>
    <t>Jahressparleistung inkl. AG-Anteil</t>
  </si>
  <si>
    <t>Davon Lohn / Gehalt (Einkünfte "N"), Basis für die Sozialabgaben</t>
  </si>
  <si>
    <t>Summe der Förderung ca.</t>
  </si>
  <si>
    <t>Netto-Einzahlung (Eigenanteil) ca.</t>
  </si>
  <si>
    <t>Daraus ergibt sich zum Rentenbeginn eine steuerpflichtige Kapitalabfindung von ca.</t>
  </si>
  <si>
    <t>Steuerfreie Prämie max. (Direktversicherung, Pensionskasse)</t>
  </si>
  <si>
    <t>Beitragsbemessungsgrenze zur Arbeitslosen- und Rentenversicherung</t>
  </si>
  <si>
    <t>Steuertabelle 2018</t>
  </si>
  <si>
    <t>Soli</t>
  </si>
  <si>
    <t>Eink.Steuern</t>
  </si>
  <si>
    <t>Jahressparleistung</t>
  </si>
  <si>
    <t>Welchen Betrag möchten Sie selbst monatlich in Ihre Altersvorsorge einzahlen?</t>
  </si>
  <si>
    <t>In welcher Höhe zahlen Sie Kirchensteuer?</t>
  </si>
  <si>
    <t>Grundtabelle vor BAV</t>
  </si>
  <si>
    <t>Splittingtabelle vor BAV</t>
  </si>
  <si>
    <t>Grundtabelle nach BAV</t>
  </si>
  <si>
    <t>Splittingtabelle nach BAV</t>
  </si>
  <si>
    <t>Vorteil Grundtabelle</t>
  </si>
  <si>
    <t>Vorteil Splittingtabelle</t>
  </si>
  <si>
    <t>Grundtabelle vor Rürup</t>
  </si>
  <si>
    <t>Splittingtabelle vor Rürup</t>
  </si>
  <si>
    <t>Grundtabelle nach Rürup</t>
  </si>
  <si>
    <t>Splittingtabelle nach Rürup</t>
  </si>
  <si>
    <t>Grundtabelle-100 vor Rürup</t>
  </si>
  <si>
    <t>Splittingtabelle-100 vor Rürup</t>
  </si>
  <si>
    <t>Voraussichtliche lebenslange Netto-Rente nach Steuern und (ggf.) Krankenversicherung</t>
  </si>
  <si>
    <t>Fondsrente / PrivatRente mit Kapitalwahlrecht (Überschlagsrechnung)</t>
  </si>
  <si>
    <t>Kranken/Pflegevers. AG inkl. Zuschlag (1/2 von 14,6% Beitrag + 2,9% Zuschlag +3,20% Pflege)</t>
  </si>
  <si>
    <t>Ergänzende Angaben / Grundlagen der Überschlagsberechnung (Stand: Januar 2026)</t>
  </si>
  <si>
    <t>Sie sparen Steuern von monatlich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</si>
</sst>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6" formatCode="#,##0\ &quot;€&quot;;[Red]\-#,##0\ &quot;€&quot;"/>
    <numFmt numFmtId="8" formatCode="#,##0.00\ &quot;€&quot;;[Red]\-#,##0.00\ &quot;€&quot;"/>
    <numFmt numFmtId="164" formatCode="_-* #,##0.00\ _€_-;\-* #,##0.00\ _€_-;_-* &quot;-&quot;??\ _€_-;_-@_-"/>
    <numFmt numFmtId="165" formatCode="#,##0.00\ &quot;DM&quot;;[Red]\-#,##0.00\ &quot;DM&quot;"/>
    <numFmt numFmtId="166" formatCode="_-* #,##0.00\ [$€-1]_-;\-* #,##0.00\ [$€-1]_-;_-* &quot;-&quot;??\ [$€-1]_-"/>
    <numFmt numFmtId="167" formatCode="0.00&quot; Jahre&quot;"/>
    <numFmt numFmtId="168" formatCode="0.00&quot; € pro Monat&quot;"/>
    <numFmt numFmtId="169" formatCode="0&quot; Jahre&quot;"/>
    <numFmt numFmtId="170" formatCode="&quot;in &quot;0&quot; Jahren&quot;"/>
    <numFmt numFmtId="171" formatCode="&quot;ergibt &quot;0&quot; Einzahlungen in die Basisrente zu je&quot;"/>
    <numFmt numFmtId="172" formatCode="&quot;davon können Sie im ersten Jahr &quot;0%&quot; vom zvE absetzen =&quot;"/>
    <numFmt numFmtId="173" formatCode="&quot;davon können Sie im letzten Jahr &quot;0%&quot; vom zvE absetzen =&quot;"/>
    <numFmt numFmtId="174" formatCode="&quot;also &quot;0"/>
    <numFmt numFmtId="175" formatCode="0&quot; Jahren&quot;"/>
    <numFmt numFmtId="176" formatCode="_-* #,##0.00\ [$€-1]_-;\-* #,##0.00\ [$€-1]_-;_-* &quot;-&quot;??\ [$€-1]_-;_-@_-"/>
    <numFmt numFmtId="177" formatCode="0.000%"/>
    <numFmt numFmtId="178" formatCode="#,##0.00\ &quot;€&quot;"/>
    <numFmt numFmtId="179" formatCode="&quot;Davon sind &quot;0%&quot; zu versteuern&quot;"/>
    <numFmt numFmtId="180" formatCode="0.00000%"/>
    <numFmt numFmtId="181" formatCode="&quot;€ &quot;#,##0"/>
    <numFmt numFmtId="182" formatCode="&quot;Ihr zu versteuerndes Einkommen verringert sich dadurch durchschnittlich um &quot;#,##0&quot; € p.a. auf&quot;"/>
    <numFmt numFmtId="183" formatCode="&quot;Liegt Ihr Steuersatz später um &quot;0%&quot; unter Ihrem heutigen, dann beträgt Ihre lebenslange  Nettorente&quot;"/>
    <numFmt numFmtId="184" formatCode="&quot;Dafür haben Sie &quot;0&quot; Jahre lang monatlich eingezahlt&quot;"/>
    <numFmt numFmtId="185" formatCode="&quot;Sie sollten also gesund leben und älter werden als &quot;0"/>
    <numFmt numFmtId="186" formatCode="[$-407]mmmm\ yy;@"/>
    <numFmt numFmtId="187" formatCode="_-* #,##0\ [$€-1]_-;\-* #,##0\ [$€-1]_-;_-* &quot;-&quot;\ [$€-1]_-;_-@_-"/>
    <numFmt numFmtId="188" formatCode="&quot;Ihr Durchschnittsteuersatz von ca &quot;0.00%&quot; führt inkl. Soli und ggf. Kirche (9%) zu einer Steuerlast von ca.&quot;"/>
    <numFmt numFmtId="189" formatCode="0.0%"/>
    <numFmt numFmtId="190" formatCode="#,##0&quot; Jahren&quot;"/>
    <numFmt numFmtId="191" formatCode="[$-F800]dddd\,\ mmmm\ dd\,\ yyyy"/>
    <numFmt numFmtId="192" formatCode="dd/mm/yy;@"/>
    <numFmt numFmtId="193" formatCode="&quot;letzte Prämie &quot;dd/mm/yy;@"/>
    <numFmt numFmtId="194" formatCode="0.00&quot; Beiträge&quot;"/>
    <numFmt numFmtId="195" formatCode="&quot;Barwert ist &quot;0.00"/>
    <numFmt numFmtId="196" formatCode="0.00&quot; Tage Aufschub&quot;"/>
    <numFmt numFmtId="197" formatCode="0.00&quot; Zinsen bis zur Zahlung&quot;"/>
    <numFmt numFmtId="198" formatCode="#,000.00&quot; Kapitalabfindung&quot;"/>
    <numFmt numFmtId="199" formatCode="#,##0\ &quot;€&quot;"/>
    <numFmt numFmtId="200" formatCode="&quot;steuerpflichtiger Rentenertragsanteil&quot;\ 0%"/>
    <numFmt numFmtId="201" formatCode="0.00&quot; Jahre Dauer&quot;"/>
    <numFmt numFmtId="202" formatCode="&quot;Steuerpflichtiger Abfindungsanteil &quot;0%"/>
    <numFmt numFmtId="203" formatCode="&quot;Summe der Einzahlungen &quot;#,##0.00\ &quot;€&quot;"/>
    <numFmt numFmtId="204" formatCode="#,000.00&quot; Ertragsanteil bei Abfindung &quot;"/>
    <numFmt numFmtId="205" formatCode="&quot;Einkommen gerundet &quot;#,##0.00\ &quot;€&quot;"/>
    <numFmt numFmtId="206" formatCode="&quot;Grenzsteuersatz &quot;0.00%"/>
    <numFmt numFmtId="207" formatCode="&quot;GSS inkl. Soli &quot;0.00%"/>
    <numFmt numFmtId="208" formatCode="&quot;GSS inkl. Soli und Kirche &quot;0.00%"/>
    <numFmt numFmtId="209" formatCode="&quot;AbgSt + Soli &quot;0.00%"/>
    <numFmt numFmtId="210" formatCode="&quot;AbgSt + Soli + Kirche &quot;0.00%"/>
    <numFmt numFmtId="211" formatCode="&quot;Anzulegender Grenzsteuersatz &quot;0.00%"/>
    <numFmt numFmtId="212" formatCode="&quot;Anzulegender Abgeltungssteuersatz &quot;0.00%"/>
    <numFmt numFmtId="213" formatCode="&quot;dito in % der steuerpflichtigen Einnahmen von ca. &quot;#,##0\ &quot;€&quot;"/>
    <numFmt numFmtId="214" formatCode="&quot;Angenommenes z.v.E. im Jahr &quot;0"/>
    <numFmt numFmtId="215" formatCode="#,##0&quot; Jahre&quot;"/>
    <numFmt numFmtId="216" formatCode="d/m/yy;@"/>
    <numFmt numFmtId="217" formatCode="&quot;(&quot;0.000%&quot; Kinderlose)&quot;"/>
    <numFmt numFmtId="218" formatCode="&quot;um &quot;0\ &quot;€&quot;"/>
    <numFmt numFmtId="219" formatCode="&quot;um eben diese &quot;0&quot; €&quot;"/>
    <numFmt numFmtId="220" formatCode="&quot;leider gar nicht, also um &quot;0\ &quot;€&quot;"/>
    <numFmt numFmtId="221" formatCode="#,##0&quot; € *)&quot;"/>
    <numFmt numFmtId="222" formatCode="_-* #,##0\ _€_-;\-* #,##0\ _€_-;_-* &quot;-&quot;??\ _€_-;_-@_-"/>
    <numFmt numFmtId="223" formatCode="_-* #,##0.00\ [$€-407]_-;\-* #,##0.00\ [$€-407]_-;_-* &quot;-&quot;??\ [$€-407]_-;_-@_-"/>
    <numFmt numFmtId="224" formatCode="#,##0&quot; €&quot;"/>
    <numFmt numFmtId="225" formatCode="&quot;oder eine lebenslange steuerpflichtige Rente (kalkuliert mit Endalter von &quot;0&quot; Jahren)&quot;"/>
    <numFmt numFmtId="226" formatCode="&quot;Aufstockung Ihres Beitrags von € &quot;#,###.00&quot; durch den AG (mind 15%)&quot;"/>
    <numFmt numFmtId="227" formatCode="&quot;KiSt &quot;0.#%"/>
    <numFmt numFmtId="228" formatCode="#,##0.00&quot; ESt.&quot;"/>
    <numFmt numFmtId="229" formatCode="#,##0.00&quot; KiSt.&quot;"/>
    <numFmt numFmtId="230" formatCode="#,##0.00&quot; SoZ.&quot;"/>
    <numFmt numFmtId="231" formatCode="&quot;Ihr Durchschnittsteuersatz von ca &quot;0.0%&quot; führt inkl. Soli und ggf. Kirche zu einer Steuerlast von ca.&quot;"/>
    <numFmt numFmtId="232" formatCode="&quot;Der AG spart ebenfalls Sozialabgaben, und zwar bis zur Höhe von &quot;0.0%&quot; Ihrer Sparleistung, hier:&quot;"/>
    <numFmt numFmtId="233" formatCode="&quot;Die können Sie zu &quot;0.0%&quot; vom zvE absetzen =&quot;"/>
    <numFmt numFmtId="234" formatCode="&quot;Ihre Steuern sinken auf ca. € &quot;#,##0&quot;, mithin eine Ersparnis von jährlich rd....&quot;"/>
    <numFmt numFmtId="235" formatCode="&quot;Durchschnittsteuersatz ca &quot;0.00%&quot;, Gesamtbelastung ca. =&gt;&quot;"/>
    <numFmt numFmtId="236" formatCode="&quot;Ihre monatliche Belastung von € &quot;#,000&quot; verringert sich durch Steuern und ggf. Sozialabgaben um ca.&quot;"/>
    <numFmt numFmtId="237" formatCode="&quot;Liegt Ihr Steuersatz später um &quot;0%&quot; unter Ihrem heutigen, dann beträgt die Steuerlast auf Ihre Rente ca.&quot;"/>
    <numFmt numFmtId="238" formatCode="&quot;Abzug für Krankenversicherung: &quot;0.000%"/>
  </numFmts>
  <fonts count="54" x14ac:knownFonts="1">
    <font>
      <sz val="10"/>
      <name val="MS Sans Serif"/>
    </font>
    <font>
      <sz val="10"/>
      <name val="MS Sans Serif"/>
    </font>
    <font>
      <b/>
      <sz val="10"/>
      <color indexed="10"/>
      <name val="Arial"/>
      <family val="2"/>
    </font>
    <font>
      <sz val="10"/>
      <name val="Arial"/>
      <family val="2"/>
    </font>
    <font>
      <u/>
      <sz val="10"/>
      <color indexed="12"/>
      <name val="MS Sans Serif"/>
    </font>
    <font>
      <sz val="10"/>
      <name val="Arial"/>
      <family val="2"/>
    </font>
    <font>
      <b/>
      <sz val="10"/>
      <name val="Arial"/>
      <family val="2"/>
    </font>
    <font>
      <b/>
      <sz val="10"/>
      <color indexed="12"/>
      <name val="Arial"/>
      <family val="2"/>
    </font>
    <font>
      <sz val="10"/>
      <color indexed="12"/>
      <name val="MS Sans Serif"/>
    </font>
    <font>
      <sz val="8"/>
      <name val="MS Sans Serif"/>
    </font>
    <font>
      <sz val="10"/>
      <name val="Calibri"/>
      <family val="2"/>
    </font>
    <font>
      <b/>
      <sz val="12"/>
      <color indexed="12"/>
      <name val="Calibri"/>
      <family val="2"/>
    </font>
    <font>
      <sz val="14"/>
      <name val="Calibri"/>
      <family val="2"/>
    </font>
    <font>
      <sz val="14"/>
      <color indexed="8"/>
      <name val="Calibri"/>
      <family val="2"/>
    </font>
    <font>
      <sz val="10"/>
      <color indexed="8"/>
      <name val="Calibri"/>
      <family val="2"/>
    </font>
    <font>
      <sz val="14"/>
      <color indexed="12"/>
      <name val="Calibri"/>
      <family val="2"/>
    </font>
    <font>
      <sz val="10"/>
      <color indexed="12"/>
      <name val="Calibri"/>
      <family val="2"/>
    </font>
    <font>
      <b/>
      <sz val="14"/>
      <color indexed="8"/>
      <name val="Calibri"/>
      <family val="2"/>
    </font>
    <font>
      <sz val="8"/>
      <color indexed="12"/>
      <name val="Calibri"/>
      <family val="2"/>
    </font>
    <font>
      <sz val="12"/>
      <color indexed="8"/>
      <name val="Calibri"/>
      <family val="2"/>
    </font>
    <font>
      <sz val="12"/>
      <color indexed="8"/>
      <name val="MS Sans Serif"/>
    </font>
    <font>
      <b/>
      <sz val="10"/>
      <color indexed="8"/>
      <name val="Calibri"/>
      <family val="2"/>
    </font>
    <font>
      <b/>
      <sz val="14"/>
      <name val="Calibri"/>
      <family val="2"/>
    </font>
    <font>
      <sz val="12"/>
      <color indexed="12"/>
      <name val="Calibri"/>
      <family val="2"/>
    </font>
    <font>
      <b/>
      <sz val="10"/>
      <name val="Calibri"/>
      <family val="2"/>
    </font>
    <font>
      <i/>
      <sz val="10"/>
      <name val="Calibri"/>
      <family val="2"/>
    </font>
    <font>
      <sz val="10"/>
      <color indexed="9"/>
      <name val="Calibri"/>
      <family val="2"/>
    </font>
    <font>
      <u/>
      <sz val="10"/>
      <name val="Calibri"/>
      <family val="2"/>
    </font>
    <font>
      <sz val="10"/>
      <color indexed="10"/>
      <name val="Calibri"/>
      <family val="2"/>
    </font>
    <font>
      <sz val="18"/>
      <name val="Calibri"/>
      <family val="2"/>
    </font>
    <font>
      <b/>
      <sz val="10"/>
      <color indexed="10"/>
      <name val="Calibri"/>
      <family val="2"/>
    </font>
    <font>
      <sz val="10"/>
      <color indexed="22"/>
      <name val="Calibri"/>
      <family val="2"/>
    </font>
    <font>
      <sz val="10"/>
      <color indexed="81"/>
      <name val="Tahoma"/>
      <family val="2"/>
    </font>
    <font>
      <sz val="10"/>
      <color indexed="81"/>
      <name val="Arial"/>
      <family val="2"/>
    </font>
    <font>
      <sz val="8"/>
      <color indexed="81"/>
      <name val="Tahoma"/>
      <family val="2"/>
    </font>
    <font>
      <sz val="12"/>
      <name val="Calibri"/>
      <family val="2"/>
    </font>
    <font>
      <sz val="12"/>
      <color indexed="10"/>
      <name val="Calibri"/>
      <family val="2"/>
    </font>
    <font>
      <i/>
      <sz val="12"/>
      <name val="Calibri"/>
      <family val="2"/>
    </font>
    <font>
      <sz val="16"/>
      <color indexed="12"/>
      <name val="Calibri"/>
      <family val="2"/>
    </font>
    <font>
      <u/>
      <sz val="6"/>
      <color indexed="12"/>
      <name val="Calibri"/>
      <family val="2"/>
    </font>
    <font>
      <sz val="6"/>
      <color indexed="12"/>
      <name val="Calibri"/>
      <family val="2"/>
    </font>
    <font>
      <sz val="10"/>
      <name val="Arial"/>
      <family val="2"/>
    </font>
    <font>
      <sz val="14"/>
      <name val="Calibri"/>
      <family val="2"/>
      <scheme val="minor"/>
    </font>
    <font>
      <sz val="14"/>
      <color rgb="FF000000"/>
      <name val="Calibri"/>
      <family val="2"/>
      <scheme val="minor"/>
    </font>
    <font>
      <b/>
      <u val="singleAccounting"/>
      <sz val="10"/>
      <color indexed="9"/>
      <name val="Arial"/>
      <family val="2"/>
    </font>
    <font>
      <b/>
      <u val="singleAccounting"/>
      <sz val="14"/>
      <name val="Calibri"/>
      <family val="2"/>
      <scheme val="minor"/>
    </font>
    <font>
      <b/>
      <u val="singleAccounting"/>
      <sz val="10"/>
      <name val="Arial"/>
      <family val="2"/>
    </font>
    <font>
      <b/>
      <sz val="20"/>
      <color indexed="12"/>
      <name val="Calibri"/>
      <family val="2"/>
      <scheme val="minor"/>
    </font>
    <font>
      <sz val="20"/>
      <name val="Calibri"/>
      <family val="2"/>
      <scheme val="minor"/>
    </font>
    <font>
      <b/>
      <sz val="20"/>
      <color rgb="FF0000FF"/>
      <name val="Calibri"/>
      <family val="2"/>
      <scheme val="minor"/>
    </font>
    <font>
      <sz val="14"/>
      <color theme="1"/>
      <name val="Calibri"/>
      <family val="2"/>
    </font>
    <font>
      <b/>
      <sz val="14"/>
      <color theme="1"/>
      <name val="Calibri"/>
      <family val="2"/>
    </font>
    <font>
      <b/>
      <sz val="10"/>
      <color theme="4" tint="-0.499984740745262"/>
      <name val="Calibri"/>
      <family val="2"/>
    </font>
    <font>
      <sz val="10"/>
      <color rgb="FFFF0000"/>
      <name val="Calibri"/>
      <family val="2"/>
    </font>
  </fonts>
  <fills count="14">
    <fill>
      <patternFill patternType="none"/>
    </fill>
    <fill>
      <patternFill patternType="gray125"/>
    </fill>
    <fill>
      <patternFill patternType="solid">
        <fgColor indexed="47"/>
        <bgColor indexed="64"/>
      </patternFill>
    </fill>
    <fill>
      <patternFill patternType="solid">
        <fgColor indexed="12"/>
        <bgColor indexed="64"/>
      </patternFill>
    </fill>
    <fill>
      <patternFill patternType="solid">
        <fgColor indexed="9"/>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them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double">
        <color indexed="64"/>
      </left>
      <right style="double">
        <color indexed="64"/>
      </right>
      <top style="double">
        <color indexed="64"/>
      </top>
      <bottom style="double">
        <color indexed="64"/>
      </bottom>
      <diagonal/>
    </border>
    <border>
      <left style="hair">
        <color indexed="12"/>
      </left>
      <right/>
      <top/>
      <bottom/>
      <diagonal/>
    </border>
    <border>
      <left/>
      <right style="hair">
        <color indexed="12"/>
      </right>
      <top/>
      <bottom/>
      <diagonal/>
    </border>
    <border>
      <left style="hair">
        <color indexed="12"/>
      </left>
      <right/>
      <top/>
      <bottom style="hair">
        <color indexed="12"/>
      </bottom>
      <diagonal/>
    </border>
    <border>
      <left/>
      <right style="hair">
        <color indexed="12"/>
      </right>
      <top/>
      <bottom style="hair">
        <color indexed="12"/>
      </bottom>
      <diagonal/>
    </border>
    <border>
      <left style="double">
        <color indexed="8"/>
      </left>
      <right style="double">
        <color indexed="8"/>
      </right>
      <top style="double">
        <color indexed="8"/>
      </top>
      <bottom style="double">
        <color indexed="8"/>
      </bottom>
      <diagonal/>
    </border>
    <border>
      <left style="thin">
        <color indexed="12"/>
      </left>
      <right/>
      <top/>
      <bottom/>
      <diagonal/>
    </border>
    <border>
      <left/>
      <right style="thin">
        <color indexed="12"/>
      </right>
      <top/>
      <bottom/>
      <diagonal/>
    </border>
    <border>
      <left style="thin">
        <color indexed="12"/>
      </left>
      <right/>
      <top/>
      <bottom style="thin">
        <color indexed="12"/>
      </bottom>
      <diagonal/>
    </border>
    <border>
      <left/>
      <right style="thin">
        <color indexed="12"/>
      </right>
      <top/>
      <bottom style="thin">
        <color indexed="12"/>
      </bottom>
      <diagonal/>
    </border>
    <border>
      <left style="hair">
        <color indexed="12"/>
      </left>
      <right/>
      <top style="hair">
        <color indexed="12"/>
      </top>
      <bottom/>
      <diagonal/>
    </border>
    <border>
      <left/>
      <right style="hair">
        <color indexed="12"/>
      </right>
      <top style="hair">
        <color indexed="12"/>
      </top>
      <bottom/>
      <diagonal/>
    </border>
    <border>
      <left style="thin">
        <color indexed="12"/>
      </left>
      <right/>
      <top style="thin">
        <color indexed="12"/>
      </top>
      <bottom/>
      <diagonal/>
    </border>
    <border>
      <left/>
      <right style="thin">
        <color indexed="12"/>
      </right>
      <top style="thin">
        <color indexed="12"/>
      </top>
      <bottom/>
      <diagonal/>
    </border>
    <border>
      <left/>
      <right/>
      <top/>
      <bottom style="hair">
        <color indexed="12"/>
      </bottom>
      <diagonal/>
    </border>
    <border>
      <left/>
      <right/>
      <top style="dotted">
        <color theme="0" tint="-0.34998626667073579"/>
      </top>
      <bottom style="dotted">
        <color theme="0" tint="-0.34998626667073579"/>
      </bottom>
      <diagonal/>
    </border>
  </borders>
  <cellStyleXfs count="8">
    <xf numFmtId="0" fontId="0" fillId="0" borderId="0"/>
    <xf numFmtId="166" fontId="5" fillId="0" borderId="0" applyFont="0" applyFill="0" applyBorder="0" applyAlignment="0" applyProtection="0"/>
    <xf numFmtId="166" fontId="5" fillId="0" borderId="0" applyNumberFormat="0" applyFont="0" applyFill="0" applyBorder="0" applyAlignment="0" applyProtection="0">
      <alignment vertical="top"/>
    </xf>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5" fillId="0" borderId="0" applyNumberFormat="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cellStyleXfs>
  <cellXfs count="335">
    <xf numFmtId="0" fontId="0" fillId="0" borderId="0" xfId="0"/>
    <xf numFmtId="0" fontId="3" fillId="0" borderId="0" xfId="0" applyFont="1"/>
    <xf numFmtId="8" fontId="10" fillId="2" borderId="0" xfId="0" applyNumberFormat="1" applyFont="1" applyFill="1"/>
    <xf numFmtId="0" fontId="10" fillId="2" borderId="0" xfId="0" applyFont="1" applyFill="1"/>
    <xf numFmtId="0" fontId="10" fillId="0" borderId="0" xfId="0" applyFont="1"/>
    <xf numFmtId="9" fontId="10" fillId="2" borderId="0" xfId="0" applyNumberFormat="1" applyFont="1" applyFill="1"/>
    <xf numFmtId="9" fontId="10" fillId="0" borderId="0" xfId="0" applyNumberFormat="1" applyFont="1"/>
    <xf numFmtId="0" fontId="10" fillId="3" borderId="0" xfId="0" applyFont="1" applyFill="1"/>
    <xf numFmtId="9" fontId="10" fillId="3" borderId="0" xfId="0" applyNumberFormat="1" applyFont="1" applyFill="1"/>
    <xf numFmtId="0" fontId="14" fillId="4" borderId="0" xfId="0" applyFont="1" applyFill="1"/>
    <xf numFmtId="0" fontId="13" fillId="4" borderId="0" xfId="0" applyFont="1" applyFill="1"/>
    <xf numFmtId="1" fontId="10" fillId="2" borderId="0" xfId="0" applyNumberFormat="1" applyFont="1" applyFill="1"/>
    <xf numFmtId="174" fontId="16" fillId="2" borderId="0" xfId="0" applyNumberFormat="1" applyFont="1" applyFill="1" applyAlignment="1">
      <alignment horizontal="left"/>
    </xf>
    <xf numFmtId="180" fontId="10" fillId="0" borderId="0" xfId="0" applyNumberFormat="1" applyFont="1"/>
    <xf numFmtId="0" fontId="12" fillId="0" borderId="0" xfId="0" applyFont="1"/>
    <xf numFmtId="6" fontId="13" fillId="4" borderId="0" xfId="0" applyNumberFormat="1" applyFont="1" applyFill="1"/>
    <xf numFmtId="170" fontId="13" fillId="4" borderId="1" xfId="0" applyNumberFormat="1" applyFont="1" applyFill="1" applyBorder="1"/>
    <xf numFmtId="6" fontId="14" fillId="4" borderId="0" xfId="0" applyNumberFormat="1" applyFont="1" applyFill="1"/>
    <xf numFmtId="175" fontId="13" fillId="4" borderId="1" xfId="0" applyNumberFormat="1" applyFont="1" applyFill="1" applyBorder="1"/>
    <xf numFmtId="169" fontId="13" fillId="4" borderId="1" xfId="0" applyNumberFormat="1" applyFont="1" applyFill="1" applyBorder="1"/>
    <xf numFmtId="8" fontId="14" fillId="4" borderId="0" xfId="0" applyNumberFormat="1" applyFont="1" applyFill="1"/>
    <xf numFmtId="181" fontId="17" fillId="4" borderId="0" xfId="0" applyNumberFormat="1" applyFont="1" applyFill="1"/>
    <xf numFmtId="0" fontId="21" fillId="4" borderId="0" xfId="0" applyFont="1" applyFill="1"/>
    <xf numFmtId="10" fontId="10" fillId="2" borderId="0" xfId="4" applyNumberFormat="1" applyFont="1" applyFill="1" applyProtection="1"/>
    <xf numFmtId="10" fontId="10" fillId="3" borderId="0" xfId="4" applyNumberFormat="1" applyFont="1" applyFill="1" applyProtection="1"/>
    <xf numFmtId="10" fontId="10" fillId="0" borderId="0" xfId="0" applyNumberFormat="1" applyFont="1"/>
    <xf numFmtId="0" fontId="10" fillId="4" borderId="0" xfId="0" applyFont="1" applyFill="1"/>
    <xf numFmtId="0" fontId="23" fillId="4" borderId="0" xfId="0" applyFont="1" applyFill="1"/>
    <xf numFmtId="0" fontId="15" fillId="5" borderId="0" xfId="0" applyFont="1" applyFill="1"/>
    <xf numFmtId="186" fontId="10" fillId="4" borderId="1" xfId="0" applyNumberFormat="1" applyFont="1" applyFill="1" applyBorder="1" applyProtection="1">
      <protection locked="0"/>
    </xf>
    <xf numFmtId="169" fontId="10" fillId="4" borderId="1" xfId="0" applyNumberFormat="1" applyFont="1" applyFill="1" applyBorder="1" applyProtection="1">
      <protection locked="0"/>
    </xf>
    <xf numFmtId="0" fontId="10" fillId="4" borderId="1" xfId="0" applyFont="1" applyFill="1" applyBorder="1" applyAlignment="1" applyProtection="1">
      <alignment horizontal="right"/>
      <protection locked="0"/>
    </xf>
    <xf numFmtId="187" fontId="10" fillId="4" borderId="1" xfId="1" applyNumberFormat="1" applyFont="1" applyFill="1" applyBorder="1" applyProtection="1">
      <protection locked="0"/>
    </xf>
    <xf numFmtId="187" fontId="10" fillId="4" borderId="1" xfId="1" applyNumberFormat="1" applyFont="1" applyFill="1" applyBorder="1" applyAlignment="1" applyProtection="1">
      <alignment horizontal="right"/>
      <protection locked="0"/>
    </xf>
    <xf numFmtId="175" fontId="10" fillId="4" borderId="1" xfId="0" applyNumberFormat="1" applyFont="1" applyFill="1" applyBorder="1" applyProtection="1">
      <protection locked="0"/>
    </xf>
    <xf numFmtId="0" fontId="24" fillId="4" borderId="0" xfId="0" applyFont="1" applyFill="1"/>
    <xf numFmtId="0" fontId="10" fillId="5" borderId="0" xfId="0" applyFont="1" applyFill="1"/>
    <xf numFmtId="169" fontId="10" fillId="5" borderId="0" xfId="0" applyNumberFormat="1" applyFont="1" applyFill="1"/>
    <xf numFmtId="166" fontId="10" fillId="5" borderId="0" xfId="1" applyFont="1" applyFill="1" applyProtection="1"/>
    <xf numFmtId="166" fontId="24" fillId="5" borderId="0" xfId="1" applyFont="1" applyFill="1" applyAlignment="1" applyProtection="1">
      <alignment horizontal="right"/>
    </xf>
    <xf numFmtId="166" fontId="24" fillId="5" borderId="0" xfId="1" applyFont="1" applyFill="1" applyProtection="1"/>
    <xf numFmtId="0" fontId="24" fillId="5" borderId="0" xfId="0" applyFont="1" applyFill="1"/>
    <xf numFmtId="166" fontId="24" fillId="5" borderId="0" xfId="1" applyFont="1" applyFill="1" applyBorder="1" applyProtection="1"/>
    <xf numFmtId="0" fontId="10" fillId="5" borderId="0" xfId="0" applyFont="1" applyFill="1" applyAlignment="1">
      <alignment horizontal="right"/>
    </xf>
    <xf numFmtId="0" fontId="28" fillId="5" borderId="0" xfId="0" applyFont="1" applyFill="1"/>
    <xf numFmtId="175" fontId="10" fillId="5" borderId="0" xfId="0" applyNumberFormat="1" applyFont="1" applyFill="1"/>
    <xf numFmtId="8" fontId="10" fillId="5" borderId="0" xfId="0" applyNumberFormat="1" applyFont="1" applyFill="1" applyAlignment="1">
      <alignment horizontal="right"/>
    </xf>
    <xf numFmtId="8" fontId="10" fillId="5" borderId="0" xfId="0" applyNumberFormat="1" applyFont="1" applyFill="1"/>
    <xf numFmtId="187" fontId="10" fillId="5" borderId="0" xfId="0" applyNumberFormat="1" applyFont="1" applyFill="1"/>
    <xf numFmtId="0" fontId="24" fillId="5" borderId="0" xfId="0" applyFont="1" applyFill="1" applyAlignment="1">
      <alignment horizontal="right"/>
    </xf>
    <xf numFmtId="8" fontId="24" fillId="5" borderId="0" xfId="0" applyNumberFormat="1" applyFont="1" applyFill="1"/>
    <xf numFmtId="9" fontId="24" fillId="5" borderId="0" xfId="4" applyFont="1" applyFill="1" applyProtection="1"/>
    <xf numFmtId="166" fontId="28" fillId="5" borderId="0" xfId="1" applyFont="1" applyFill="1" applyAlignment="1" applyProtection="1">
      <alignment wrapText="1"/>
    </xf>
    <xf numFmtId="166" fontId="10" fillId="5" borderId="0" xfId="0" applyNumberFormat="1" applyFont="1" applyFill="1"/>
    <xf numFmtId="188" fontId="14" fillId="5" borderId="0" xfId="0" applyNumberFormat="1" applyFont="1" applyFill="1" applyAlignment="1">
      <alignment horizontal="left"/>
    </xf>
    <xf numFmtId="166" fontId="28" fillId="5" borderId="0" xfId="0" applyNumberFormat="1" applyFont="1" applyFill="1"/>
    <xf numFmtId="166" fontId="26" fillId="5" borderId="0" xfId="1" applyFont="1" applyFill="1" applyAlignment="1" applyProtection="1">
      <alignment horizontal="right"/>
    </xf>
    <xf numFmtId="176" fontId="10" fillId="5" borderId="0" xfId="0" applyNumberFormat="1" applyFont="1" applyFill="1"/>
    <xf numFmtId="10" fontId="10" fillId="5" borderId="0" xfId="0" applyNumberFormat="1" applyFont="1" applyFill="1"/>
    <xf numFmtId="166" fontId="10" fillId="4" borderId="0" xfId="0" applyNumberFormat="1" applyFont="1" applyFill="1"/>
    <xf numFmtId="0" fontId="29" fillId="4" borderId="0" xfId="0" applyFont="1" applyFill="1"/>
    <xf numFmtId="166" fontId="10" fillId="4" borderId="0" xfId="1" applyFont="1" applyFill="1" applyBorder="1" applyProtection="1"/>
    <xf numFmtId="10" fontId="10" fillId="4" borderId="0" xfId="0" applyNumberFormat="1" applyFont="1" applyFill="1"/>
    <xf numFmtId="0" fontId="30" fillId="4" borderId="0" xfId="0" applyFont="1" applyFill="1"/>
    <xf numFmtId="0" fontId="26" fillId="4" borderId="0" xfId="0" applyFont="1" applyFill="1"/>
    <xf numFmtId="0" fontId="26" fillId="4" borderId="0" xfId="0" applyFont="1" applyFill="1" applyAlignment="1">
      <alignment horizontal="center"/>
    </xf>
    <xf numFmtId="168" fontId="26" fillId="4" borderId="0" xfId="0" applyNumberFormat="1" applyFont="1" applyFill="1" applyAlignment="1">
      <alignment horizontal="center"/>
    </xf>
    <xf numFmtId="166" fontId="10" fillId="4" borderId="0" xfId="1" applyFont="1" applyFill="1" applyProtection="1"/>
    <xf numFmtId="0" fontId="27" fillId="4" borderId="0" xfId="0" applyFont="1" applyFill="1"/>
    <xf numFmtId="166" fontId="27" fillId="4" borderId="0" xfId="1" applyFont="1" applyFill="1" applyBorder="1" applyProtection="1"/>
    <xf numFmtId="166" fontId="27" fillId="4" borderId="0" xfId="1" applyFont="1" applyFill="1" applyProtection="1"/>
    <xf numFmtId="166" fontId="24" fillId="4" borderId="0" xfId="1" applyFont="1" applyFill="1" applyBorder="1" applyProtection="1"/>
    <xf numFmtId="166" fontId="24" fillId="4" borderId="0" xfId="1" applyFont="1" applyFill="1" applyProtection="1"/>
    <xf numFmtId="166" fontId="31" fillId="4" borderId="0" xfId="0" applyNumberFormat="1" applyFont="1" applyFill="1"/>
    <xf numFmtId="166" fontId="26" fillId="4" borderId="0" xfId="1" applyFont="1" applyFill="1" applyBorder="1" applyProtection="1"/>
    <xf numFmtId="166" fontId="26" fillId="4" borderId="0" xfId="1" applyFont="1" applyFill="1" applyProtection="1"/>
    <xf numFmtId="167" fontId="10" fillId="4" borderId="0" xfId="0" applyNumberFormat="1" applyFont="1" applyFill="1"/>
    <xf numFmtId="8" fontId="10" fillId="4" borderId="0" xfId="0" applyNumberFormat="1" applyFont="1" applyFill="1"/>
    <xf numFmtId="8" fontId="24" fillId="4" borderId="0" xfId="0" applyNumberFormat="1" applyFont="1" applyFill="1"/>
    <xf numFmtId="9" fontId="24" fillId="4" borderId="0" xfId="4" applyFont="1" applyFill="1" applyProtection="1"/>
    <xf numFmtId="10" fontId="10" fillId="4" borderId="1" xfId="0" applyNumberFormat="1" applyFont="1" applyFill="1" applyBorder="1" applyAlignment="1" applyProtection="1">
      <alignment horizontal="right"/>
      <protection locked="0"/>
    </xf>
    <xf numFmtId="0" fontId="19" fillId="4" borderId="0" xfId="0" applyFont="1" applyFill="1" applyProtection="1">
      <protection locked="0"/>
    </xf>
    <xf numFmtId="0" fontId="20" fillId="4" borderId="0" xfId="0" applyFont="1" applyFill="1" applyProtection="1">
      <protection locked="0"/>
    </xf>
    <xf numFmtId="187" fontId="26" fillId="4" borderId="0" xfId="0" applyNumberFormat="1" applyFont="1" applyFill="1"/>
    <xf numFmtId="0" fontId="35" fillId="0" borderId="0" xfId="0" applyFont="1"/>
    <xf numFmtId="10" fontId="35" fillId="0" borderId="0" xfId="0" applyNumberFormat="1" applyFont="1"/>
    <xf numFmtId="191" fontId="0" fillId="0" borderId="0" xfId="0" applyNumberFormat="1"/>
    <xf numFmtId="192" fontId="0" fillId="0" borderId="0" xfId="0" applyNumberFormat="1"/>
    <xf numFmtId="1" fontId="0" fillId="0" borderId="0" xfId="0" applyNumberFormat="1"/>
    <xf numFmtId="193" fontId="0" fillId="0" borderId="0" xfId="0" applyNumberFormat="1"/>
    <xf numFmtId="194" fontId="0" fillId="0" borderId="0" xfId="0" applyNumberFormat="1"/>
    <xf numFmtId="195" fontId="0" fillId="0" borderId="0" xfId="0" applyNumberFormat="1"/>
    <xf numFmtId="8" fontId="0" fillId="0" borderId="0" xfId="0" applyNumberFormat="1"/>
    <xf numFmtId="196" fontId="0" fillId="0" borderId="0" xfId="0" applyNumberFormat="1"/>
    <xf numFmtId="197" fontId="0" fillId="0" borderId="0" xfId="0" applyNumberFormat="1"/>
    <xf numFmtId="198" fontId="0" fillId="0" borderId="0" xfId="0" applyNumberFormat="1"/>
    <xf numFmtId="200" fontId="35" fillId="0" borderId="0" xfId="4" applyNumberFormat="1" applyFont="1"/>
    <xf numFmtId="201" fontId="0" fillId="0" borderId="0" xfId="0" applyNumberFormat="1"/>
    <xf numFmtId="202" fontId="0" fillId="0" borderId="0" xfId="4" applyNumberFormat="1" applyFont="1"/>
    <xf numFmtId="203" fontId="0" fillId="0" borderId="0" xfId="0" applyNumberFormat="1"/>
    <xf numFmtId="204" fontId="0" fillId="0" borderId="0" xfId="0" applyNumberFormat="1"/>
    <xf numFmtId="205" fontId="0" fillId="0" borderId="0" xfId="0" applyNumberFormat="1"/>
    <xf numFmtId="206" fontId="0" fillId="0" borderId="0" xfId="0" applyNumberFormat="1"/>
    <xf numFmtId="207" fontId="0" fillId="0" borderId="0" xfId="0" applyNumberFormat="1"/>
    <xf numFmtId="208" fontId="0" fillId="0" borderId="0" xfId="0" applyNumberFormat="1"/>
    <xf numFmtId="209" fontId="0" fillId="0" borderId="0" xfId="0" applyNumberFormat="1"/>
    <xf numFmtId="210" fontId="0" fillId="0" borderId="0" xfId="0" applyNumberFormat="1"/>
    <xf numFmtId="211" fontId="0" fillId="0" borderId="0" xfId="0" applyNumberFormat="1"/>
    <xf numFmtId="212" fontId="0" fillId="0" borderId="0" xfId="0" applyNumberFormat="1"/>
    <xf numFmtId="14" fontId="35" fillId="0" borderId="0" xfId="0" applyNumberFormat="1" applyFont="1" applyProtection="1">
      <protection locked="0"/>
    </xf>
    <xf numFmtId="178" fontId="35" fillId="0" borderId="0" xfId="6" applyNumberFormat="1" applyFont="1" applyProtection="1">
      <protection locked="0"/>
    </xf>
    <xf numFmtId="0" fontId="35" fillId="0" borderId="0" xfId="0" applyFont="1" applyAlignment="1" applyProtection="1">
      <alignment horizontal="right"/>
      <protection locked="0"/>
    </xf>
    <xf numFmtId="10" fontId="35" fillId="0" borderId="0" xfId="0" applyNumberFormat="1" applyFont="1" applyProtection="1">
      <protection locked="0"/>
    </xf>
    <xf numFmtId="190" fontId="35" fillId="0" borderId="0" xfId="0" applyNumberFormat="1" applyFont="1" applyProtection="1">
      <protection locked="0"/>
    </xf>
    <xf numFmtId="0" fontId="35" fillId="2" borderId="0" xfId="0" applyFont="1" applyFill="1"/>
    <xf numFmtId="191" fontId="35" fillId="2" borderId="0" xfId="0" applyNumberFormat="1" applyFont="1" applyFill="1"/>
    <xf numFmtId="199" fontId="35" fillId="2" borderId="0" xfId="6" applyNumberFormat="1" applyFont="1" applyFill="1"/>
    <xf numFmtId="199" fontId="36" fillId="2" borderId="0" xfId="6" applyNumberFormat="1" applyFont="1" applyFill="1"/>
    <xf numFmtId="10" fontId="35" fillId="2" borderId="0" xfId="4" applyNumberFormat="1" applyFont="1" applyFill="1" applyAlignment="1">
      <alignment horizontal="left" indent="3"/>
    </xf>
    <xf numFmtId="0" fontId="11" fillId="2" borderId="0" xfId="0" applyFont="1" applyFill="1"/>
    <xf numFmtId="199" fontId="11" fillId="2" borderId="0" xfId="6" applyNumberFormat="1" applyFont="1" applyFill="1"/>
    <xf numFmtId="213" fontId="35" fillId="2" borderId="0" xfId="0" applyNumberFormat="1" applyFont="1" applyFill="1" applyAlignment="1">
      <alignment horizontal="left" indent="3"/>
    </xf>
    <xf numFmtId="8" fontId="23" fillId="4" borderId="0" xfId="0" applyNumberFormat="1" applyFont="1" applyFill="1"/>
    <xf numFmtId="10" fontId="13" fillId="4" borderId="0" xfId="4" applyNumberFormat="1" applyFont="1" applyFill="1" applyBorder="1" applyProtection="1"/>
    <xf numFmtId="10" fontId="13" fillId="4" borderId="0" xfId="4" applyNumberFormat="1" applyFont="1" applyFill="1" applyBorder="1" applyAlignment="1" applyProtection="1">
      <alignment horizontal="left" indent="15"/>
    </xf>
    <xf numFmtId="214" fontId="35" fillId="0" borderId="0" xfId="0" applyNumberFormat="1" applyFont="1" applyAlignment="1">
      <alignment horizontal="left"/>
    </xf>
    <xf numFmtId="177" fontId="10" fillId="4" borderId="0" xfId="4" applyNumberFormat="1" applyFont="1" applyFill="1" applyProtection="1"/>
    <xf numFmtId="215" fontId="35" fillId="0" borderId="0" xfId="0" applyNumberFormat="1" applyFont="1" applyProtection="1">
      <protection locked="0"/>
    </xf>
    <xf numFmtId="0" fontId="37" fillId="2" borderId="0" xfId="0" applyFont="1" applyFill="1" applyAlignment="1">
      <alignment horizontal="left" indent="3"/>
    </xf>
    <xf numFmtId="0" fontId="11" fillId="2" borderId="2" xfId="0" applyFont="1" applyFill="1" applyBorder="1"/>
    <xf numFmtId="199" fontId="11" fillId="2" borderId="3" xfId="6" applyNumberFormat="1" applyFont="1" applyFill="1" applyBorder="1"/>
    <xf numFmtId="216" fontId="0" fillId="0" borderId="0" xfId="0" applyNumberFormat="1"/>
    <xf numFmtId="0" fontId="14" fillId="2" borderId="0" xfId="0" applyFont="1" applyFill="1"/>
    <xf numFmtId="0" fontId="13" fillId="2" borderId="0" xfId="0" applyFont="1" applyFill="1"/>
    <xf numFmtId="0" fontId="3" fillId="4" borderId="0" xfId="0" applyFont="1" applyFill="1"/>
    <xf numFmtId="8" fontId="7" fillId="4" borderId="4" xfId="0" applyNumberFormat="1" applyFont="1" applyFill="1" applyBorder="1"/>
    <xf numFmtId="0" fontId="3" fillId="4" borderId="0" xfId="0" applyFont="1" applyFill="1" applyProtection="1">
      <protection locked="0"/>
    </xf>
    <xf numFmtId="0" fontId="2" fillId="4" borderId="0" xfId="0" applyFont="1" applyFill="1" applyAlignment="1">
      <alignment horizontal="right"/>
    </xf>
    <xf numFmtId="178" fontId="3" fillId="4" borderId="0" xfId="0" applyNumberFormat="1" applyFont="1" applyFill="1" applyProtection="1">
      <protection locked="0"/>
    </xf>
    <xf numFmtId="165" fontId="3" fillId="4" borderId="0" xfId="6" applyFont="1" applyFill="1" applyProtection="1">
      <protection locked="0"/>
    </xf>
    <xf numFmtId="0" fontId="3" fillId="4" borderId="5" xfId="0" applyFont="1" applyFill="1" applyBorder="1"/>
    <xf numFmtId="166" fontId="3" fillId="4" borderId="6" xfId="1" applyFont="1" applyFill="1" applyBorder="1" applyProtection="1">
      <protection locked="0"/>
    </xf>
    <xf numFmtId="10" fontId="3" fillId="4" borderId="6" xfId="0" applyNumberFormat="1" applyFont="1" applyFill="1" applyBorder="1" applyAlignment="1" applyProtection="1">
      <alignment horizontal="left" indent="7"/>
      <protection locked="0"/>
    </xf>
    <xf numFmtId="0" fontId="3" fillId="4" borderId="6" xfId="0" applyFont="1" applyFill="1" applyBorder="1" applyProtection="1">
      <protection locked="0"/>
    </xf>
    <xf numFmtId="0" fontId="3" fillId="4" borderId="7" xfId="0" applyFont="1" applyFill="1" applyBorder="1"/>
    <xf numFmtId="10" fontId="3" fillId="4" borderId="6" xfId="0" applyNumberFormat="1" applyFont="1" applyFill="1" applyBorder="1" applyAlignment="1" applyProtection="1">
      <alignment horizontal="left" indent="6"/>
      <protection locked="0"/>
    </xf>
    <xf numFmtId="166" fontId="3" fillId="4" borderId="8" xfId="1" applyFont="1" applyFill="1" applyBorder="1" applyProtection="1">
      <protection locked="0"/>
    </xf>
    <xf numFmtId="10" fontId="7" fillId="4" borderId="4" xfId="0" applyNumberFormat="1" applyFont="1" applyFill="1" applyBorder="1"/>
    <xf numFmtId="1" fontId="7" fillId="4" borderId="9" xfId="0" applyNumberFormat="1" applyFont="1" applyFill="1" applyBorder="1"/>
    <xf numFmtId="0" fontId="3" fillId="4" borderId="10" xfId="0" applyFont="1" applyFill="1" applyBorder="1"/>
    <xf numFmtId="10" fontId="3" fillId="4" borderId="11" xfId="0" applyNumberFormat="1" applyFont="1" applyFill="1" applyBorder="1" applyAlignment="1" applyProtection="1">
      <alignment horizontal="left" indent="6"/>
      <protection locked="0"/>
    </xf>
    <xf numFmtId="166" fontId="3" fillId="4" borderId="11" xfId="1" applyFont="1" applyFill="1" applyBorder="1" applyProtection="1">
      <protection locked="0"/>
    </xf>
    <xf numFmtId="0" fontId="3" fillId="4" borderId="11" xfId="0" applyFont="1" applyFill="1" applyBorder="1" applyProtection="1">
      <protection locked="0"/>
    </xf>
    <xf numFmtId="0" fontId="3" fillId="4" borderId="12" xfId="0" applyFont="1" applyFill="1" applyBorder="1"/>
    <xf numFmtId="166" fontId="3" fillId="4" borderId="13" xfId="1" applyFont="1" applyFill="1" applyBorder="1" applyProtection="1">
      <protection locked="0"/>
    </xf>
    <xf numFmtId="0" fontId="12" fillId="4" borderId="0" xfId="0" applyFont="1" applyFill="1"/>
    <xf numFmtId="9" fontId="10" fillId="4" borderId="0" xfId="0" applyNumberFormat="1" applyFont="1" applyFill="1"/>
    <xf numFmtId="10" fontId="10" fillId="4" borderId="0" xfId="4" applyNumberFormat="1" applyFont="1" applyFill="1" applyProtection="1"/>
    <xf numFmtId="9" fontId="10" fillId="5" borderId="0" xfId="0" applyNumberFormat="1" applyFont="1" applyFill="1"/>
    <xf numFmtId="10" fontId="10" fillId="5" borderId="0" xfId="4" applyNumberFormat="1" applyFont="1" applyFill="1" applyProtection="1"/>
    <xf numFmtId="14" fontId="15" fillId="5" borderId="0" xfId="0" applyNumberFormat="1" applyFont="1" applyFill="1"/>
    <xf numFmtId="0" fontId="0" fillId="5" borderId="0" xfId="0" applyFill="1"/>
    <xf numFmtId="0" fontId="35" fillId="5" borderId="0" xfId="0" applyFont="1" applyFill="1"/>
    <xf numFmtId="14" fontId="0" fillId="4" borderId="0" xfId="0" applyNumberFormat="1" applyFill="1"/>
    <xf numFmtId="0" fontId="0" fillId="4" borderId="0" xfId="0" applyFill="1"/>
    <xf numFmtId="0" fontId="35" fillId="4" borderId="0" xfId="0" applyFont="1" applyFill="1"/>
    <xf numFmtId="0" fontId="39" fillId="0" borderId="0" xfId="3" applyNumberFormat="1" applyFont="1" applyFill="1" applyBorder="1" applyAlignment="1" applyProtection="1">
      <alignment vertical="top"/>
    </xf>
    <xf numFmtId="0" fontId="40" fillId="0" borderId="0" xfId="5" applyNumberFormat="1" applyFont="1" applyFill="1" applyBorder="1" applyAlignment="1" applyProtection="1">
      <alignment vertical="top"/>
    </xf>
    <xf numFmtId="187" fontId="10" fillId="5" borderId="0" xfId="1" applyNumberFormat="1" applyFont="1" applyFill="1" applyBorder="1" applyProtection="1"/>
    <xf numFmtId="189" fontId="10" fillId="5" borderId="0" xfId="1" applyNumberFormat="1" applyFont="1" applyFill="1" applyBorder="1" applyAlignment="1" applyProtection="1">
      <alignment horizontal="right"/>
    </xf>
    <xf numFmtId="0" fontId="25" fillId="0" borderId="0" xfId="0" applyFont="1" applyAlignment="1">
      <alignment horizontal="left" indent="1"/>
    </xf>
    <xf numFmtId="187" fontId="25" fillId="4" borderId="1" xfId="1" applyNumberFormat="1" applyFont="1" applyFill="1" applyBorder="1" applyProtection="1">
      <protection locked="0"/>
    </xf>
    <xf numFmtId="219" fontId="10" fillId="4" borderId="1" xfId="0" applyNumberFormat="1" applyFont="1" applyFill="1" applyBorder="1"/>
    <xf numFmtId="0" fontId="16" fillId="4" borderId="0" xfId="0" applyFont="1" applyFill="1"/>
    <xf numFmtId="220" fontId="25" fillId="4" borderId="1" xfId="1" applyNumberFormat="1" applyFont="1" applyFill="1" applyBorder="1" applyProtection="1"/>
    <xf numFmtId="218" fontId="25" fillId="4" borderId="1" xfId="1" applyNumberFormat="1" applyFont="1" applyFill="1" applyBorder="1" applyProtection="1"/>
    <xf numFmtId="0" fontId="19" fillId="4" borderId="0" xfId="0" applyFont="1" applyFill="1"/>
    <xf numFmtId="0" fontId="20" fillId="4" borderId="0" xfId="0" applyFont="1" applyFill="1"/>
    <xf numFmtId="0" fontId="41" fillId="0" borderId="0" xfId="5" applyNumberFormat="1" applyFont="1" applyFill="1" applyBorder="1" applyAlignment="1" applyProtection="1">
      <alignment vertical="top"/>
    </xf>
    <xf numFmtId="4" fontId="41" fillId="0" borderId="0" xfId="2" applyNumberFormat="1" applyFont="1" applyFill="1" applyBorder="1" applyAlignment="1" applyProtection="1">
      <alignment vertical="top"/>
    </xf>
    <xf numFmtId="9" fontId="41" fillId="0" borderId="0" xfId="5" applyNumberFormat="1" applyFont="1" applyFill="1" applyBorder="1" applyAlignment="1" applyProtection="1">
      <alignment vertical="top"/>
    </xf>
    <xf numFmtId="8" fontId="41" fillId="0" borderId="0" xfId="5" applyNumberFormat="1" applyFont="1" applyFill="1" applyBorder="1" applyAlignment="1" applyProtection="1">
      <alignment vertical="top"/>
    </xf>
    <xf numFmtId="169" fontId="23" fillId="4" borderId="0" xfId="0" applyNumberFormat="1" applyFont="1" applyFill="1"/>
    <xf numFmtId="221" fontId="10" fillId="4" borderId="0" xfId="0" applyNumberFormat="1" applyFont="1" applyFill="1"/>
    <xf numFmtId="0" fontId="24" fillId="5" borderId="0" xfId="0" applyFont="1" applyFill="1" applyAlignment="1">
      <alignment vertical="top"/>
    </xf>
    <xf numFmtId="169" fontId="10" fillId="5" borderId="0" xfId="0" applyNumberFormat="1" applyFont="1" applyFill="1" applyAlignment="1">
      <alignment vertical="top"/>
    </xf>
    <xf numFmtId="0" fontId="10" fillId="5" borderId="0" xfId="0" applyFont="1" applyFill="1" applyAlignment="1">
      <alignment vertical="top"/>
    </xf>
    <xf numFmtId="166" fontId="10" fillId="5" borderId="0" xfId="1" applyFont="1" applyFill="1" applyBorder="1" applyAlignment="1" applyProtection="1">
      <alignment vertical="top"/>
    </xf>
    <xf numFmtId="177" fontId="10" fillId="5" borderId="0" xfId="0" applyNumberFormat="1" applyFont="1" applyFill="1" applyAlignment="1">
      <alignment vertical="top"/>
    </xf>
    <xf numFmtId="217" fontId="10" fillId="5" borderId="0" xfId="4" applyNumberFormat="1" applyFont="1" applyFill="1" applyAlignment="1" applyProtection="1">
      <alignment vertical="top"/>
    </xf>
    <xf numFmtId="10" fontId="10" fillId="5" borderId="0" xfId="0" applyNumberFormat="1" applyFont="1" applyFill="1" applyAlignment="1">
      <alignment vertical="top"/>
    </xf>
    <xf numFmtId="0" fontId="26" fillId="5" borderId="0" xfId="0" applyFont="1" applyFill="1" applyAlignment="1">
      <alignment horizontal="center" vertical="top"/>
    </xf>
    <xf numFmtId="168" fontId="26" fillId="5" borderId="0" xfId="0" applyNumberFormat="1" applyFont="1" applyFill="1" applyAlignment="1">
      <alignment horizontal="center" vertical="top"/>
    </xf>
    <xf numFmtId="168" fontId="14" fillId="5" borderId="0" xfId="0" applyNumberFormat="1" applyFont="1" applyFill="1" applyAlignment="1">
      <alignment horizontal="center" vertical="top"/>
    </xf>
    <xf numFmtId="166" fontId="10" fillId="5" borderId="0" xfId="1" applyFont="1" applyFill="1" applyAlignment="1" applyProtection="1">
      <alignment vertical="top"/>
    </xf>
    <xf numFmtId="166" fontId="10" fillId="5" borderId="0" xfId="1" applyFont="1" applyFill="1" applyAlignment="1" applyProtection="1">
      <alignment horizontal="right" vertical="top"/>
    </xf>
    <xf numFmtId="0" fontId="10" fillId="5" borderId="0" xfId="0" applyFont="1" applyFill="1" applyAlignment="1">
      <alignment horizontal="left" vertical="top"/>
    </xf>
    <xf numFmtId="14" fontId="10" fillId="5" borderId="0" xfId="0" applyNumberFormat="1" applyFont="1" applyFill="1" applyAlignment="1">
      <alignment horizontal="left" vertical="top"/>
    </xf>
    <xf numFmtId="166" fontId="27" fillId="5" borderId="0" xfId="1" applyFont="1" applyFill="1" applyAlignment="1" applyProtection="1">
      <alignment horizontal="right" vertical="top"/>
    </xf>
    <xf numFmtId="166" fontId="27" fillId="5" borderId="0" xfId="1" applyFont="1" applyFill="1" applyAlignment="1" applyProtection="1">
      <alignment vertical="top"/>
    </xf>
    <xf numFmtId="0" fontId="3" fillId="0" borderId="0" xfId="5" applyNumberFormat="1" applyFont="1" applyFill="1" applyBorder="1" applyAlignment="1" applyProtection="1">
      <alignment vertical="top"/>
    </xf>
    <xf numFmtId="175" fontId="23" fillId="4" borderId="0" xfId="0" applyNumberFormat="1" applyFont="1" applyFill="1"/>
    <xf numFmtId="0" fontId="3" fillId="8" borderId="0" xfId="5" applyNumberFormat="1" applyFont="1" applyFill="1" applyBorder="1" applyAlignment="1" applyProtection="1">
      <alignment vertical="top"/>
    </xf>
    <xf numFmtId="222" fontId="42" fillId="8" borderId="0" xfId="7" applyNumberFormat="1" applyFont="1" applyFill="1" applyBorder="1" applyAlignment="1" applyProtection="1">
      <alignment vertical="top"/>
    </xf>
    <xf numFmtId="177" fontId="42" fillId="8" borderId="0" xfId="4" applyNumberFormat="1" applyFont="1" applyFill="1" applyAlignment="1"/>
    <xf numFmtId="177" fontId="42" fillId="8" borderId="0" xfId="4" applyNumberFormat="1" applyFont="1" applyFill="1"/>
    <xf numFmtId="223" fontId="42" fillId="8" borderId="0" xfId="6" applyNumberFormat="1" applyFont="1" applyFill="1"/>
    <xf numFmtId="177" fontId="42" fillId="8" borderId="0" xfId="4" applyNumberFormat="1" applyFont="1" applyFill="1" applyBorder="1" applyAlignment="1" applyProtection="1">
      <alignment vertical="top"/>
    </xf>
    <xf numFmtId="223" fontId="43" fillId="8" borderId="0" xfId="6" applyNumberFormat="1" applyFont="1" applyFill="1" applyAlignment="1">
      <alignment horizontal="right"/>
    </xf>
    <xf numFmtId="222" fontId="42" fillId="8" borderId="0" xfId="7" applyNumberFormat="1" applyFont="1" applyFill="1"/>
    <xf numFmtId="177" fontId="42" fillId="9" borderId="0" xfId="4" applyNumberFormat="1" applyFont="1" applyFill="1" applyAlignment="1"/>
    <xf numFmtId="177" fontId="42" fillId="9" borderId="0" xfId="4" applyNumberFormat="1" applyFont="1" applyFill="1"/>
    <xf numFmtId="223" fontId="42" fillId="9" borderId="0" xfId="4" applyNumberFormat="1" applyFont="1" applyFill="1"/>
    <xf numFmtId="223" fontId="43" fillId="9" borderId="0" xfId="0" applyNumberFormat="1" applyFont="1" applyFill="1" applyAlignment="1">
      <alignment horizontal="right"/>
    </xf>
    <xf numFmtId="177" fontId="42" fillId="9" borderId="0" xfId="4" applyNumberFormat="1" applyFont="1" applyFill="1" applyBorder="1" applyAlignment="1" applyProtection="1">
      <alignment vertical="top"/>
    </xf>
    <xf numFmtId="0" fontId="3" fillId="9" borderId="0" xfId="5" applyNumberFormat="1" applyFont="1" applyFill="1" applyBorder="1" applyAlignment="1" applyProtection="1">
      <alignment vertical="top"/>
    </xf>
    <xf numFmtId="0" fontId="44" fillId="6" borderId="0" xfId="5" applyNumberFormat="1" applyFont="1" applyFill="1" applyBorder="1" applyAlignment="1" applyProtection="1">
      <alignment vertical="top"/>
    </xf>
    <xf numFmtId="222" fontId="45" fillId="8" borderId="0" xfId="7" applyNumberFormat="1" applyFont="1" applyFill="1" applyBorder="1" applyAlignment="1" applyProtection="1">
      <alignment horizontal="right" vertical="top"/>
    </xf>
    <xf numFmtId="177" fontId="45" fillId="8" borderId="0" xfId="4" applyNumberFormat="1" applyFont="1" applyFill="1" applyBorder="1" applyAlignment="1" applyProtection="1">
      <alignment horizontal="right" vertical="top"/>
    </xf>
    <xf numFmtId="177" fontId="45" fillId="9" borderId="0" xfId="4" applyNumberFormat="1" applyFont="1" applyFill="1" applyBorder="1" applyAlignment="1" applyProtection="1">
      <alignment horizontal="right" vertical="top"/>
    </xf>
    <xf numFmtId="0" fontId="46" fillId="0" borderId="0" xfId="5" applyNumberFormat="1" applyFont="1" applyFill="1" applyBorder="1" applyAlignment="1" applyProtection="1">
      <alignment vertical="top"/>
    </xf>
    <xf numFmtId="223" fontId="45" fillId="10" borderId="0" xfId="7" applyNumberFormat="1" applyFont="1" applyFill="1" applyBorder="1" applyAlignment="1" applyProtection="1">
      <alignment horizontal="right" vertical="top"/>
    </xf>
    <xf numFmtId="223" fontId="42" fillId="10" borderId="0" xfId="7" applyNumberFormat="1" applyFont="1" applyFill="1"/>
    <xf numFmtId="223" fontId="42" fillId="10" borderId="0" xfId="7" applyNumberFormat="1" applyFont="1" applyFill="1" applyBorder="1" applyAlignment="1" applyProtection="1">
      <alignment vertical="top"/>
    </xf>
    <xf numFmtId="223" fontId="45" fillId="9" borderId="0" xfId="7" applyNumberFormat="1" applyFont="1" applyFill="1" applyBorder="1" applyAlignment="1" applyProtection="1">
      <alignment horizontal="right" vertical="top"/>
    </xf>
    <xf numFmtId="223" fontId="42" fillId="9" borderId="0" xfId="7" applyNumberFormat="1" applyFont="1" applyFill="1" applyBorder="1" applyAlignment="1" applyProtection="1">
      <alignment vertical="top"/>
    </xf>
    <xf numFmtId="224" fontId="25" fillId="4" borderId="1" xfId="1" applyNumberFormat="1" applyFont="1" applyFill="1" applyBorder="1" applyProtection="1">
      <protection locked="0"/>
    </xf>
    <xf numFmtId="226" fontId="10" fillId="4" borderId="0" xfId="0" applyNumberFormat="1" applyFont="1" applyFill="1" applyAlignment="1">
      <alignment horizontal="left"/>
    </xf>
    <xf numFmtId="227" fontId="45" fillId="8" borderId="0" xfId="4" applyNumberFormat="1" applyFont="1" applyFill="1" applyBorder="1" applyAlignment="1" applyProtection="1">
      <alignment horizontal="right" vertical="top"/>
    </xf>
    <xf numFmtId="227" fontId="45" fillId="9" borderId="0" xfId="4" applyNumberFormat="1" applyFont="1" applyFill="1" applyBorder="1" applyAlignment="1" applyProtection="1">
      <alignment horizontal="right" vertical="top"/>
    </xf>
    <xf numFmtId="10" fontId="10" fillId="4" borderId="1" xfId="4" applyNumberFormat="1" applyFont="1" applyFill="1" applyBorder="1" applyAlignment="1" applyProtection="1">
      <alignment horizontal="right"/>
      <protection locked="0"/>
    </xf>
    <xf numFmtId="228" fontId="10" fillId="4" borderId="0" xfId="6" applyNumberFormat="1" applyFont="1" applyFill="1" applyProtection="1"/>
    <xf numFmtId="229" fontId="10" fillId="4" borderId="0" xfId="6" applyNumberFormat="1" applyFont="1" applyFill="1" applyProtection="1"/>
    <xf numFmtId="230" fontId="10" fillId="4" borderId="0" xfId="6" applyNumberFormat="1" applyFont="1" applyFill="1" applyProtection="1"/>
    <xf numFmtId="0" fontId="10" fillId="4" borderId="0" xfId="0" applyFont="1" applyFill="1" applyAlignment="1">
      <alignment horizontal="right"/>
    </xf>
    <xf numFmtId="223" fontId="10" fillId="4" borderId="0" xfId="6" applyNumberFormat="1" applyFont="1" applyFill="1" applyAlignment="1" applyProtection="1">
      <alignment horizontal="right"/>
    </xf>
    <xf numFmtId="4" fontId="10" fillId="4" borderId="0" xfId="0" applyNumberFormat="1" applyFont="1" applyFill="1" applyAlignment="1">
      <alignment horizontal="right"/>
    </xf>
    <xf numFmtId="10" fontId="5" fillId="0" borderId="0" xfId="4" applyNumberFormat="1" applyFont="1" applyFill="1" applyBorder="1" applyAlignment="1" applyProtection="1">
      <alignment vertical="top"/>
    </xf>
    <xf numFmtId="10" fontId="46" fillId="0" borderId="0" xfId="4" applyNumberFormat="1" applyFont="1" applyFill="1" applyBorder="1" applyAlignment="1" applyProtection="1">
      <alignment vertical="top"/>
    </xf>
    <xf numFmtId="10" fontId="41" fillId="0" borderId="0" xfId="4" applyNumberFormat="1" applyFont="1" applyFill="1" applyBorder="1" applyAlignment="1" applyProtection="1">
      <alignment vertical="top"/>
    </xf>
    <xf numFmtId="223" fontId="10" fillId="4" borderId="0" xfId="4" applyNumberFormat="1" applyFont="1" applyFill="1" applyProtection="1"/>
    <xf numFmtId="181" fontId="10" fillId="0" borderId="0" xfId="0" applyNumberFormat="1" applyFont="1"/>
    <xf numFmtId="187" fontId="10" fillId="4" borderId="0" xfId="0" applyNumberFormat="1" applyFont="1" applyFill="1"/>
    <xf numFmtId="232" fontId="10" fillId="5" borderId="0" xfId="4" applyNumberFormat="1" applyFont="1" applyFill="1" applyBorder="1" applyAlignment="1" applyProtection="1">
      <alignment horizontal="left"/>
    </xf>
    <xf numFmtId="223" fontId="23" fillId="4" borderId="0" xfId="0" applyNumberFormat="1" applyFont="1" applyFill="1"/>
    <xf numFmtId="0" fontId="10" fillId="11" borderId="0" xfId="0" applyFont="1" applyFill="1"/>
    <xf numFmtId="177" fontId="10" fillId="11" borderId="0" xfId="0" applyNumberFormat="1" applyFont="1" applyFill="1"/>
    <xf numFmtId="3" fontId="10" fillId="11" borderId="0" xfId="0" applyNumberFormat="1" applyFont="1" applyFill="1"/>
    <xf numFmtId="0" fontId="12" fillId="11" borderId="0" xfId="0" applyFont="1" applyFill="1"/>
    <xf numFmtId="9" fontId="10" fillId="11" borderId="0" xfId="0" applyNumberFormat="1" applyFont="1" applyFill="1"/>
    <xf numFmtId="10" fontId="10" fillId="11" borderId="0" xfId="4" applyNumberFormat="1" applyFont="1" applyFill="1" applyProtection="1"/>
    <xf numFmtId="8" fontId="22" fillId="11" borderId="0" xfId="0" applyNumberFormat="1" applyFont="1" applyFill="1" applyAlignment="1">
      <alignment horizontal="center"/>
    </xf>
    <xf numFmtId="0" fontId="12" fillId="11" borderId="0" xfId="0" applyFont="1" applyFill="1" applyAlignment="1">
      <alignment horizontal="right"/>
    </xf>
    <xf numFmtId="1" fontId="12" fillId="11" borderId="0" xfId="0" applyNumberFormat="1" applyFont="1" applyFill="1"/>
    <xf numFmtId="10" fontId="10" fillId="11" borderId="0" xfId="0" applyNumberFormat="1" applyFont="1" applyFill="1"/>
    <xf numFmtId="10" fontId="35" fillId="0" borderId="0" xfId="4" applyNumberFormat="1" applyFont="1" applyAlignment="1" applyProtection="1">
      <alignment horizontal="right"/>
      <protection locked="0"/>
    </xf>
    <xf numFmtId="10" fontId="37" fillId="2" borderId="0" xfId="4" applyNumberFormat="1" applyFont="1" applyFill="1" applyAlignment="1">
      <alignment horizontal="left" indent="7"/>
    </xf>
    <xf numFmtId="223" fontId="42" fillId="8" borderId="0" xfId="7" applyNumberFormat="1" applyFont="1" applyFill="1" applyBorder="1" applyAlignment="1" applyProtection="1">
      <alignment vertical="top"/>
    </xf>
    <xf numFmtId="0" fontId="5" fillId="0" borderId="0" xfId="5" applyNumberFormat="1" applyFont="1" applyFill="1" applyBorder="1" applyAlignment="1" applyProtection="1">
      <alignment vertical="top"/>
    </xf>
    <xf numFmtId="223" fontId="10" fillId="0" borderId="0" xfId="0" applyNumberFormat="1" applyFont="1"/>
    <xf numFmtId="0" fontId="19" fillId="4" borderId="19" xfId="0" applyFont="1" applyFill="1" applyBorder="1"/>
    <xf numFmtId="1" fontId="50" fillId="4" borderId="19" xfId="0" applyNumberFormat="1" applyFont="1" applyFill="1" applyBorder="1" applyProtection="1">
      <protection locked="0"/>
    </xf>
    <xf numFmtId="169" fontId="50" fillId="4" borderId="19" xfId="0" applyNumberFormat="1" applyFont="1" applyFill="1" applyBorder="1" applyProtection="1">
      <protection locked="0"/>
    </xf>
    <xf numFmtId="0" fontId="50" fillId="4" borderId="19" xfId="0" applyFont="1" applyFill="1" applyBorder="1" applyAlignment="1" applyProtection="1">
      <alignment horizontal="right"/>
      <protection locked="0"/>
    </xf>
    <xf numFmtId="223" fontId="50" fillId="4" borderId="19" xfId="1" applyNumberFormat="1" applyFont="1" applyFill="1" applyBorder="1" applyAlignment="1" applyProtection="1">
      <alignment horizontal="right"/>
      <protection locked="0"/>
    </xf>
    <xf numFmtId="10" fontId="50" fillId="4" borderId="19" xfId="4" applyNumberFormat="1" applyFont="1" applyFill="1" applyBorder="1" applyAlignment="1" applyProtection="1">
      <alignment horizontal="right"/>
      <protection locked="0"/>
    </xf>
    <xf numFmtId="235" fontId="19" fillId="4" borderId="19" xfId="0" applyNumberFormat="1" applyFont="1" applyFill="1" applyBorder="1" applyAlignment="1">
      <alignment horizontal="left"/>
    </xf>
    <xf numFmtId="223" fontId="50" fillId="4" borderId="19" xfId="1" applyNumberFormat="1" applyFont="1" applyFill="1" applyBorder="1" applyAlignment="1" applyProtection="1">
      <alignment horizontal="right"/>
    </xf>
    <xf numFmtId="189" fontId="50" fillId="4" borderId="19" xfId="4" applyNumberFormat="1" applyFont="1" applyFill="1" applyBorder="1" applyAlignment="1" applyProtection="1">
      <alignment horizontal="right"/>
    </xf>
    <xf numFmtId="175" fontId="50" fillId="4" borderId="19" xfId="0" applyNumberFormat="1" applyFont="1" applyFill="1" applyBorder="1" applyProtection="1">
      <protection locked="0"/>
    </xf>
    <xf numFmtId="10" fontId="50" fillId="4" borderId="19" xfId="0" applyNumberFormat="1" applyFont="1" applyFill="1" applyBorder="1" applyAlignment="1" applyProtection="1">
      <alignment horizontal="right"/>
      <protection locked="0"/>
    </xf>
    <xf numFmtId="223" fontId="50" fillId="4" borderId="19" xfId="0" applyNumberFormat="1" applyFont="1" applyFill="1" applyBorder="1" applyAlignment="1">
      <alignment horizontal="right"/>
    </xf>
    <xf numFmtId="223" fontId="50" fillId="4" borderId="19" xfId="1" applyNumberFormat="1" applyFont="1" applyFill="1" applyBorder="1" applyProtection="1">
      <protection locked="0"/>
    </xf>
    <xf numFmtId="171" fontId="19" fillId="4" borderId="19" xfId="0" applyNumberFormat="1" applyFont="1" applyFill="1" applyBorder="1" applyAlignment="1">
      <alignment horizontal="left"/>
    </xf>
    <xf numFmtId="181" fontId="50" fillId="4" borderId="19" xfId="0" applyNumberFormat="1" applyFont="1" applyFill="1" applyBorder="1" applyAlignment="1">
      <alignment horizontal="right"/>
    </xf>
    <xf numFmtId="172" fontId="19" fillId="4" borderId="19" xfId="4" applyNumberFormat="1" applyFont="1" applyFill="1" applyBorder="1" applyAlignment="1" applyProtection="1">
      <alignment horizontal="left"/>
    </xf>
    <xf numFmtId="173" fontId="19" fillId="4" borderId="19" xfId="4" applyNumberFormat="1" applyFont="1" applyFill="1" applyBorder="1" applyAlignment="1" applyProtection="1">
      <alignment horizontal="left"/>
    </xf>
    <xf numFmtId="233" fontId="19" fillId="4" borderId="19" xfId="4" applyNumberFormat="1" applyFont="1" applyFill="1" applyBorder="1" applyAlignment="1" applyProtection="1">
      <alignment horizontal="left"/>
    </xf>
    <xf numFmtId="182" fontId="19" fillId="4" borderId="19" xfId="0" applyNumberFormat="1" applyFont="1" applyFill="1" applyBorder="1" applyAlignment="1">
      <alignment horizontal="left"/>
    </xf>
    <xf numFmtId="234" fontId="19" fillId="4" borderId="19" xfId="0" applyNumberFormat="1" applyFont="1" applyFill="1" applyBorder="1" applyAlignment="1">
      <alignment horizontal="left"/>
    </xf>
    <xf numFmtId="223" fontId="51" fillId="4" borderId="19" xfId="0" applyNumberFormat="1" applyFont="1" applyFill="1" applyBorder="1" applyAlignment="1">
      <alignment horizontal="center"/>
    </xf>
    <xf numFmtId="179" fontId="19" fillId="4" borderId="19" xfId="4" applyNumberFormat="1" applyFont="1" applyFill="1" applyBorder="1" applyAlignment="1" applyProtection="1">
      <alignment horizontal="left"/>
    </xf>
    <xf numFmtId="183" fontId="19" fillId="4" borderId="19" xfId="4" applyNumberFormat="1" applyFont="1" applyFill="1" applyBorder="1" applyAlignment="1" applyProtection="1">
      <alignment horizontal="left"/>
      <protection locked="0"/>
    </xf>
    <xf numFmtId="184" fontId="19" fillId="4" borderId="19" xfId="0" applyNumberFormat="1" applyFont="1" applyFill="1" applyBorder="1" applyAlignment="1">
      <alignment horizontal="left"/>
    </xf>
    <xf numFmtId="0" fontId="38" fillId="12" borderId="0" xfId="0" applyFont="1" applyFill="1"/>
    <xf numFmtId="14" fontId="15" fillId="12" borderId="0" xfId="0" applyNumberFormat="1" applyFont="1" applyFill="1"/>
    <xf numFmtId="0" fontId="50" fillId="13" borderId="0" xfId="0" applyFont="1" applyFill="1"/>
    <xf numFmtId="14" fontId="50" fillId="13" borderId="0" xfId="0" applyNumberFormat="1" applyFont="1" applyFill="1"/>
    <xf numFmtId="231" fontId="14" fillId="12" borderId="0" xfId="0" applyNumberFormat="1" applyFont="1" applyFill="1" applyAlignment="1">
      <alignment horizontal="left"/>
    </xf>
    <xf numFmtId="187" fontId="10" fillId="12" borderId="0" xfId="1" applyNumberFormat="1" applyFont="1" applyFill="1" applyBorder="1" applyProtection="1"/>
    <xf numFmtId="0" fontId="10" fillId="12" borderId="0" xfId="0" applyFont="1" applyFill="1"/>
    <xf numFmtId="0" fontId="24" fillId="12" borderId="0" xfId="0" applyFont="1" applyFill="1"/>
    <xf numFmtId="187" fontId="24" fillId="12" borderId="0" xfId="1" applyNumberFormat="1" applyFont="1" applyFill="1" applyBorder="1" applyAlignment="1" applyProtection="1">
      <alignment horizontal="justify"/>
    </xf>
    <xf numFmtId="221" fontId="10" fillId="12" borderId="0" xfId="1" applyNumberFormat="1" applyFont="1" applyFill="1" applyBorder="1" applyProtection="1"/>
    <xf numFmtId="225" fontId="10" fillId="12" borderId="0" xfId="0" applyNumberFormat="1" applyFont="1" applyFill="1" applyAlignment="1">
      <alignment horizontal="left"/>
    </xf>
    <xf numFmtId="169" fontId="10" fillId="12" borderId="0" xfId="0" applyNumberFormat="1" applyFont="1" applyFill="1"/>
    <xf numFmtId="0" fontId="25" fillId="12" borderId="0" xfId="0" applyFont="1" applyFill="1"/>
    <xf numFmtId="187" fontId="24" fillId="12" borderId="0" xfId="1" applyNumberFormat="1" applyFont="1" applyFill="1" applyBorder="1" applyProtection="1"/>
    <xf numFmtId="236" fontId="10" fillId="12" borderId="0" xfId="0" applyNumberFormat="1" applyFont="1" applyFill="1" applyAlignment="1">
      <alignment horizontal="left"/>
    </xf>
    <xf numFmtId="0" fontId="48" fillId="8" borderId="0" xfId="5" applyNumberFormat="1" applyFont="1" applyFill="1" applyBorder="1" applyAlignment="1" applyProtection="1">
      <alignment horizontal="center" vertical="top"/>
    </xf>
    <xf numFmtId="0" fontId="48" fillId="8" borderId="0" xfId="5" applyNumberFormat="1" applyFont="1" applyFill="1" applyBorder="1" applyAlignment="1" applyProtection="1">
      <alignment horizontal="left" vertical="top"/>
    </xf>
    <xf numFmtId="219" fontId="10" fillId="4" borderId="0" xfId="0" applyNumberFormat="1" applyFont="1" applyFill="1"/>
    <xf numFmtId="10" fontId="23" fillId="4" borderId="0" xfId="0" applyNumberFormat="1" applyFont="1" applyFill="1"/>
    <xf numFmtId="237" fontId="14" fillId="11" borderId="1" xfId="4" applyNumberFormat="1" applyFont="1" applyFill="1" applyBorder="1" applyAlignment="1" applyProtection="1">
      <alignment horizontal="left"/>
      <protection locked="0"/>
    </xf>
    <xf numFmtId="238" fontId="52" fillId="12" borderId="0" xfId="0" applyNumberFormat="1" applyFont="1" applyFill="1" applyAlignment="1">
      <alignment horizontal="left"/>
    </xf>
    <xf numFmtId="187" fontId="52" fillId="12" borderId="0" xfId="1" applyNumberFormat="1" applyFont="1" applyFill="1" applyBorder="1" applyAlignment="1" applyProtection="1">
      <alignment horizontal="right"/>
    </xf>
    <xf numFmtId="187" fontId="53" fillId="12" borderId="0" xfId="1" applyNumberFormat="1" applyFont="1" applyFill="1" applyBorder="1" applyAlignment="1" applyProtection="1">
      <alignment horizontal="right"/>
    </xf>
    <xf numFmtId="176" fontId="23" fillId="4" borderId="0" xfId="0" applyNumberFormat="1" applyFont="1" applyFill="1"/>
    <xf numFmtId="0" fontId="49" fillId="8" borderId="0" xfId="5" applyNumberFormat="1" applyFont="1" applyFill="1" applyBorder="1" applyAlignment="1" applyProtection="1">
      <alignment horizontal="right" vertical="top"/>
    </xf>
    <xf numFmtId="223" fontId="42" fillId="8" borderId="0" xfId="6" applyNumberFormat="1" applyFont="1" applyFill="1" applyAlignment="1">
      <alignment horizontal="right"/>
    </xf>
    <xf numFmtId="177" fontId="42" fillId="8" borderId="0" xfId="4" applyNumberFormat="1" applyFont="1" applyFill="1" applyAlignment="1">
      <alignment horizontal="right"/>
    </xf>
    <xf numFmtId="177" fontId="42" fillId="8" borderId="0" xfId="4" applyNumberFormat="1" applyFont="1" applyFill="1" applyBorder="1" applyAlignment="1" applyProtection="1">
      <alignment horizontal="right" vertical="top"/>
    </xf>
    <xf numFmtId="238" fontId="10" fillId="0" borderId="1" xfId="0" applyNumberFormat="1" applyFont="1" applyBorder="1" applyAlignment="1" applyProtection="1">
      <alignment horizontal="left"/>
      <protection locked="0"/>
    </xf>
    <xf numFmtId="228" fontId="10" fillId="4" borderId="0" xfId="6" applyNumberFormat="1" applyFont="1" applyFill="1" applyAlignment="1" applyProtection="1">
      <alignment horizontal="right"/>
    </xf>
    <xf numFmtId="9" fontId="3" fillId="0" borderId="0" xfId="0" applyNumberFormat="1" applyFont="1" applyAlignment="1" applyProtection="1">
      <alignment horizontal="center"/>
      <protection locked="0"/>
    </xf>
    <xf numFmtId="0" fontId="18" fillId="2" borderId="0" xfId="0" applyFont="1" applyFill="1" applyAlignment="1">
      <alignment horizontal="left" wrapText="1"/>
    </xf>
    <xf numFmtId="0" fontId="8" fillId="2" borderId="0" xfId="0" applyFont="1" applyFill="1" applyAlignment="1">
      <alignment horizontal="left" wrapText="1"/>
    </xf>
    <xf numFmtId="0" fontId="19" fillId="4" borderId="18" xfId="0" applyFont="1" applyFill="1" applyBorder="1" applyProtection="1">
      <protection locked="0"/>
    </xf>
    <xf numFmtId="0" fontId="20" fillId="4" borderId="18" xfId="0" applyFont="1" applyFill="1" applyBorder="1" applyProtection="1">
      <protection locked="0"/>
    </xf>
    <xf numFmtId="0" fontId="6" fillId="4" borderId="14" xfId="0" applyFont="1" applyFill="1" applyBorder="1" applyAlignment="1">
      <alignment horizontal="center"/>
    </xf>
    <xf numFmtId="0" fontId="6" fillId="4" borderId="15"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10" fillId="4" borderId="0" xfId="0" applyFont="1" applyFill="1"/>
    <xf numFmtId="0" fontId="0" fillId="0" borderId="18" xfId="0" applyBorder="1" applyProtection="1">
      <protection locked="0"/>
    </xf>
    <xf numFmtId="0" fontId="10" fillId="5" borderId="0" xfId="0" applyFont="1" applyFill="1" applyAlignment="1">
      <alignment horizontal="center"/>
    </xf>
    <xf numFmtId="185" fontId="17" fillId="4" borderId="0" xfId="0" applyNumberFormat="1" applyFont="1" applyFill="1" applyAlignment="1">
      <alignment horizontal="center"/>
    </xf>
    <xf numFmtId="0" fontId="18" fillId="4" borderId="0" xfId="0" applyFont="1" applyFill="1"/>
    <xf numFmtId="0" fontId="8" fillId="4" borderId="0" xfId="0" applyFont="1" applyFill="1"/>
    <xf numFmtId="4" fontId="7" fillId="7" borderId="0" xfId="2" applyNumberFormat="1" applyFont="1" applyFill="1" applyBorder="1" applyAlignment="1" applyProtection="1">
      <alignment horizontal="center" vertical="top"/>
    </xf>
    <xf numFmtId="0" fontId="5" fillId="0" borderId="0" xfId="5" applyNumberFormat="1" applyFont="1" applyFill="1" applyBorder="1" applyAlignment="1" applyProtection="1">
      <alignment vertical="top"/>
    </xf>
    <xf numFmtId="4" fontId="47" fillId="8" borderId="0" xfId="2" applyNumberFormat="1" applyFont="1" applyFill="1" applyBorder="1" applyAlignment="1" applyProtection="1">
      <alignment horizontal="center" vertical="top"/>
    </xf>
    <xf numFmtId="0" fontId="0" fillId="0" borderId="0" xfId="0" applyAlignment="1">
      <alignment horizontal="center" vertical="top"/>
    </xf>
    <xf numFmtId="4" fontId="47" fillId="8" borderId="0" xfId="2" applyNumberFormat="1" applyFont="1" applyFill="1" applyBorder="1" applyAlignment="1" applyProtection="1">
      <alignment horizontal="right" vertical="top"/>
    </xf>
    <xf numFmtId="0" fontId="0" fillId="0" borderId="0" xfId="0" applyAlignment="1">
      <alignment horizontal="right" vertical="top"/>
    </xf>
  </cellXfs>
  <cellStyles count="8">
    <cellStyle name="Euro" xfId="1" xr:uid="{00000000-0005-0000-0000-000000000000}"/>
    <cellStyle name="Euro_Steuertabelle" xfId="2" xr:uid="{00000000-0005-0000-0000-000001000000}"/>
    <cellStyle name="Komma" xfId="7" builtinId="3"/>
    <cellStyle name="Link" xfId="3" builtinId="8"/>
    <cellStyle name="Prozent" xfId="4" builtinId="5"/>
    <cellStyle name="Standard" xfId="0" builtinId="0"/>
    <cellStyle name="Standard_Steuertabelle" xfId="5" xr:uid="{00000000-0005-0000-0000-000006000000}"/>
    <cellStyle name="Währung" xfId="6"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118019458261395"/>
          <c:y val="0.29225642230940491"/>
          <c:w val="0.31672283296378861"/>
          <c:h val="0.53305924914180169"/>
        </c:manualLayout>
      </c:layout>
      <c:pieChart>
        <c:varyColors val="1"/>
        <c:ser>
          <c:idx val="0"/>
          <c:order val="0"/>
          <c:spPr>
            <a:solidFill>
              <a:srgbClr val="8080FF"/>
            </a:solidFill>
            <a:ln w="12700">
              <a:solidFill>
                <a:srgbClr val="000000"/>
              </a:solidFill>
              <a:prstDash val="solid"/>
            </a:ln>
          </c:spPr>
          <c:explosion val="25"/>
          <c:dPt>
            <c:idx val="0"/>
            <c:bubble3D val="0"/>
            <c:spPr>
              <a:gradFill rotWithShape="0">
                <a:gsLst>
                  <a:gs pos="0">
                    <a:srgbClr val="FFFFFF"/>
                  </a:gs>
                  <a:gs pos="50000">
                    <a:srgbClr val="0000FF"/>
                  </a:gs>
                  <a:gs pos="100000">
                    <a:srgbClr val="FFFFFF"/>
                  </a:gs>
                </a:gsLst>
                <a:lin ang="5400000" scaled="1"/>
              </a:gradFill>
              <a:ln w="12700">
                <a:solidFill>
                  <a:srgbClr val="0000FF"/>
                </a:solidFill>
                <a:prstDash val="sysDash"/>
              </a:ln>
            </c:spPr>
            <c:extLst>
              <c:ext xmlns:c16="http://schemas.microsoft.com/office/drawing/2014/chart" uri="{C3380CC4-5D6E-409C-BE32-E72D297353CC}">
                <c16:uniqueId val="{00000000-FF88-4C44-AF82-094C05961EBF}"/>
              </c:ext>
            </c:extLst>
          </c:dPt>
          <c:dPt>
            <c:idx val="1"/>
            <c:bubble3D val="0"/>
            <c:spPr>
              <a:gradFill rotWithShape="0">
                <a:gsLst>
                  <a:gs pos="0">
                    <a:srgbClr val="FFFFFF"/>
                  </a:gs>
                  <a:gs pos="50000">
                    <a:srgbClr val="FF0000"/>
                  </a:gs>
                  <a:gs pos="100000">
                    <a:srgbClr val="FFFFFF"/>
                  </a:gs>
                </a:gsLst>
                <a:lin ang="5400000" scaled="1"/>
              </a:gradFill>
              <a:ln w="12700">
                <a:solidFill>
                  <a:srgbClr val="FF0000"/>
                </a:solidFill>
                <a:prstDash val="sysDash"/>
              </a:ln>
            </c:spPr>
            <c:extLst>
              <c:ext xmlns:c16="http://schemas.microsoft.com/office/drawing/2014/chart" uri="{C3380CC4-5D6E-409C-BE32-E72D297353CC}">
                <c16:uniqueId val="{00000001-FF88-4C44-AF82-094C05961EBF}"/>
              </c:ext>
            </c:extLst>
          </c:dPt>
          <c:dPt>
            <c:idx val="2"/>
            <c:bubble3D val="0"/>
            <c:spPr>
              <a:gradFill rotWithShape="0">
                <a:gsLst>
                  <a:gs pos="0">
                    <a:srgbClr val="FFFFFF"/>
                  </a:gs>
                  <a:gs pos="50000">
                    <a:srgbClr val="008000"/>
                  </a:gs>
                  <a:gs pos="100000">
                    <a:srgbClr val="FFFFFF"/>
                  </a:gs>
                </a:gsLst>
                <a:lin ang="5400000" scaled="1"/>
              </a:gradFill>
              <a:ln w="12700">
                <a:solidFill>
                  <a:srgbClr val="008000"/>
                </a:solidFill>
                <a:prstDash val="sysDash"/>
              </a:ln>
            </c:spPr>
            <c:extLst>
              <c:ext xmlns:c16="http://schemas.microsoft.com/office/drawing/2014/chart" uri="{C3380CC4-5D6E-409C-BE32-E72D297353CC}">
                <c16:uniqueId val="{00000002-FF88-4C44-AF82-094C05961EBF}"/>
              </c:ext>
            </c:extLst>
          </c:dPt>
          <c:dLbls>
            <c:dLbl>
              <c:idx val="0"/>
              <c:layout>
                <c:manualLayout>
                  <c:x val="8.4317870241412074E-2"/>
                  <c:y val="-6.9404318287374575E-2"/>
                </c:manualLayout>
              </c:layout>
              <c:spPr>
                <a:noFill/>
                <a:ln w="25400">
                  <a:noFill/>
                </a:ln>
              </c:spPr>
              <c:txPr>
                <a:bodyPr/>
                <a:lstStyle/>
                <a:p>
                  <a:pPr>
                    <a:defRPr sz="1200" b="0" i="0" u="none" strike="noStrike" baseline="0">
                      <a:solidFill>
                        <a:srgbClr val="0000FF"/>
                      </a:solidFill>
                      <a:latin typeface="Arial"/>
                      <a:ea typeface="Arial"/>
                      <a:cs typeface="Arial"/>
                    </a:defRPr>
                  </a:pPr>
                  <a:endParaRPr lang="de-DE"/>
                </a:p>
              </c:txPr>
              <c:showLegendKey val="0"/>
              <c:showVal val="1"/>
              <c:showCatName val="1"/>
              <c:showSerName val="0"/>
              <c:showPercent val="0"/>
              <c:showBubbleSize val="0"/>
              <c:extLst>
                <c:ext xmlns:c15="http://schemas.microsoft.com/office/drawing/2012/chart" uri="{CE6537A1-D6FC-4f65-9D91-7224C49458BB}">
                  <c15:layout>
                    <c:manualLayout>
                      <c:w val="0.14402904309568915"/>
                      <c:h val="8.397805212620027E-2"/>
                    </c:manualLayout>
                  </c15:layout>
                </c:ext>
                <c:ext xmlns:c16="http://schemas.microsoft.com/office/drawing/2014/chart" uri="{C3380CC4-5D6E-409C-BE32-E72D297353CC}">
                  <c16:uniqueId val="{00000000-FF88-4C44-AF82-094C05961EBF}"/>
                </c:ext>
              </c:extLst>
            </c:dLbl>
            <c:dLbl>
              <c:idx val="1"/>
              <c:layout>
                <c:manualLayout>
                  <c:x val="-6.1425996319425587E-2"/>
                  <c:y val="4.2103409913266915E-2"/>
                </c:manualLayout>
              </c:layout>
              <c:spPr>
                <a:noFill/>
                <a:ln w="25400">
                  <a:noFill/>
                </a:ln>
              </c:spPr>
              <c:txPr>
                <a:bodyPr/>
                <a:lstStyle/>
                <a:p>
                  <a:pPr>
                    <a:defRPr sz="1200" b="0" i="0" u="none" strike="noStrike" baseline="0">
                      <a:solidFill>
                        <a:srgbClr val="FF0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8-4C44-AF82-094C05961EBF}"/>
                </c:ext>
              </c:extLst>
            </c:dLbl>
            <c:dLbl>
              <c:idx val="2"/>
              <c:layout>
                <c:manualLayout>
                  <c:x val="-5.2235625791158161E-2"/>
                  <c:y val="-5.1607098495404152E-2"/>
                </c:manualLayout>
              </c:layout>
              <c:spPr>
                <a:noFill/>
                <a:ln w="25400">
                  <a:noFill/>
                </a:ln>
              </c:spPr>
              <c:txPr>
                <a:bodyPr/>
                <a:lstStyle/>
                <a:p>
                  <a:pPr>
                    <a:defRPr sz="1200" b="0" i="0" u="none" strike="noStrike" baseline="0">
                      <a:solidFill>
                        <a:srgbClr val="008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88-4C44-AF82-094C05961EBF}"/>
                </c:ext>
              </c:extLst>
            </c:dLbl>
            <c:spPr>
              <a:noFill/>
              <a:ln w="25400">
                <a:noFill/>
              </a:ln>
            </c:spPr>
            <c:txPr>
              <a:bodyPr/>
              <a:lstStyle/>
              <a:p>
                <a:pPr>
                  <a:defRPr sz="1200" b="0" i="0" u="none" strike="noStrike" baseline="0">
                    <a:solidFill>
                      <a:srgbClr val="000000"/>
                    </a:solidFill>
                    <a:latin typeface="Arial"/>
                    <a:ea typeface="Arial"/>
                    <a:cs typeface="Arial"/>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BAV!$B$158:$B$160</c:f>
              <c:strCache>
                <c:ptCount val="3"/>
                <c:pt idx="0">
                  <c:v>Eigenbeitrag</c:v>
                </c:pt>
                <c:pt idx="1">
                  <c:v>Förderung</c:v>
                </c:pt>
                <c:pt idx="2">
                  <c:v>Zinsen</c:v>
                </c:pt>
              </c:strCache>
            </c:strRef>
          </c:cat>
          <c:val>
            <c:numRef>
              <c:f>BAV!$C$158:$C$160</c:f>
              <c:numCache>
                <c:formatCode>_-* #,##0\ [$€-1]_-;\-* #,##0\ [$€-1]_-;_-* "-"\ [$€-1]_-;_-@_-</c:formatCode>
                <c:ptCount val="3"/>
                <c:pt idx="0">
                  <c:v>223000</c:v>
                </c:pt>
                <c:pt idx="1">
                  <c:v>227000</c:v>
                </c:pt>
                <c:pt idx="2">
                  <c:v>175563.39528672909</c:v>
                </c:pt>
              </c:numCache>
            </c:numRef>
          </c:val>
          <c:extLst>
            <c:ext xmlns:c16="http://schemas.microsoft.com/office/drawing/2014/chart" uri="{C3380CC4-5D6E-409C-BE32-E72D297353CC}">
              <c16:uniqueId val="{00000003-FF88-4C44-AF82-094C05961EBF}"/>
            </c:ext>
          </c:extLst>
        </c:ser>
        <c:dLbls>
          <c:showLegendKey val="0"/>
          <c:showVal val="1"/>
          <c:showCatName val="1"/>
          <c:showSerName val="0"/>
          <c:showPercent val="0"/>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nchor="ctr" anchorCtr="0"/>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67" l="0.75000000000000022" r="0.75000000000000022" t="0.98425196899999967" header="0.49212598450000017" footer="0.49212598450000017"/>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28575</xdr:colOff>
      <xdr:row>43</xdr:row>
      <xdr:rowOff>114300</xdr:rowOff>
    </xdr:from>
    <xdr:to>
      <xdr:col>2</xdr:col>
      <xdr:colOff>2124075</xdr:colOff>
      <xdr:row>67</xdr:row>
      <xdr:rowOff>171450</xdr:rowOff>
    </xdr:to>
    <xdr:graphicFrame macro="">
      <xdr:nvGraphicFramePr>
        <xdr:cNvPr id="259075" name="Diagramm 18">
          <a:extLst>
            <a:ext uri="{FF2B5EF4-FFF2-40B4-BE49-F238E27FC236}">
              <a16:creationId xmlns:a16="http://schemas.microsoft.com/office/drawing/2014/main" id="{00000000-0008-0000-0100-000003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Z106"/>
  <sheetViews>
    <sheetView zoomScale="145" zoomScaleNormal="145" workbookViewId="0">
      <selection activeCell="C8" sqref="C8"/>
    </sheetView>
  </sheetViews>
  <sheetFormatPr baseColWidth="10" defaultColWidth="11.5546875" defaultRowHeight="13.2" x14ac:dyDescent="0.25"/>
  <cols>
    <col min="1" max="1" width="4.6640625" style="1" customWidth="1"/>
    <col min="2" max="2" width="15.44140625" style="1" customWidth="1"/>
    <col min="3" max="3" width="21" style="1" customWidth="1"/>
    <col min="4" max="4" width="4.109375" style="1" customWidth="1"/>
    <col min="5" max="5" width="14.6640625" style="1" customWidth="1"/>
    <col min="6" max="6" width="23" style="1" customWidth="1"/>
    <col min="7" max="7" width="4.33203125" style="1" customWidth="1"/>
    <col min="8" max="8" width="19" style="1" customWidth="1"/>
    <col min="9" max="9" width="19.44140625" style="1" customWidth="1"/>
    <col min="10" max="10" width="5" style="134" customWidth="1"/>
    <col min="11" max="16384" width="11.5546875" style="1"/>
  </cols>
  <sheetData>
    <row r="1" spans="1:18" ht="67.95" customHeight="1" x14ac:dyDescent="0.25">
      <c r="A1" s="134"/>
      <c r="B1"/>
      <c r="C1" s="134"/>
      <c r="D1" s="134"/>
      <c r="E1" s="134"/>
      <c r="F1" s="134"/>
      <c r="G1" s="134"/>
      <c r="H1" s="134"/>
      <c r="I1" s="134"/>
      <c r="K1" s="134"/>
      <c r="L1" s="134"/>
      <c r="M1" s="134"/>
      <c r="N1" s="134"/>
      <c r="O1" s="134"/>
      <c r="P1" s="134"/>
      <c r="Q1" s="134"/>
      <c r="R1" s="134"/>
    </row>
    <row r="2" spans="1:18" x14ac:dyDescent="0.25">
      <c r="A2" s="134"/>
      <c r="B2" s="319" t="s">
        <v>132</v>
      </c>
      <c r="C2" s="320"/>
      <c r="D2" s="134"/>
      <c r="E2" s="319" t="s">
        <v>133</v>
      </c>
      <c r="F2" s="320"/>
      <c r="G2" s="134"/>
      <c r="H2" s="319" t="s">
        <v>134</v>
      </c>
      <c r="I2" s="320"/>
      <c r="K2" s="134"/>
      <c r="L2" s="134"/>
      <c r="M2" s="134"/>
      <c r="N2" s="134"/>
      <c r="O2" s="134"/>
      <c r="P2" s="134"/>
      <c r="Q2" s="134"/>
      <c r="R2" s="134"/>
    </row>
    <row r="3" spans="1:18" ht="13.8" thickBot="1" x14ac:dyDescent="0.3">
      <c r="A3" s="134"/>
      <c r="B3" s="140" t="s">
        <v>1</v>
      </c>
      <c r="C3" s="141">
        <v>0</v>
      </c>
      <c r="D3" s="134"/>
      <c r="E3" s="140" t="s">
        <v>1</v>
      </c>
      <c r="F3" s="141">
        <v>-100000</v>
      </c>
      <c r="G3" s="134"/>
      <c r="H3" s="140" t="s">
        <v>1</v>
      </c>
      <c r="I3" s="141">
        <v>-100000</v>
      </c>
      <c r="K3" s="134"/>
      <c r="L3" s="134"/>
      <c r="M3" s="134"/>
      <c r="N3" s="134"/>
      <c r="O3" s="134"/>
      <c r="P3" s="134"/>
      <c r="Q3" s="134"/>
      <c r="R3" s="134"/>
    </row>
    <row r="4" spans="1:18" ht="14.4" thickTop="1" thickBot="1" x14ac:dyDescent="0.3">
      <c r="A4" s="134"/>
      <c r="B4" s="140" t="s">
        <v>26</v>
      </c>
      <c r="C4" s="314">
        <v>0.05</v>
      </c>
      <c r="D4" s="134"/>
      <c r="E4" s="140" t="s">
        <v>26</v>
      </c>
      <c r="F4" s="145">
        <v>0.03</v>
      </c>
      <c r="G4" s="134"/>
      <c r="H4" s="140" t="s">
        <v>26</v>
      </c>
      <c r="I4" s="147">
        <f>RATE(I8,I5,I3,I9,I14)*I13</f>
        <v>2.9999999634248962E-2</v>
      </c>
      <c r="K4" s="134"/>
      <c r="L4" s="134"/>
      <c r="M4" s="134"/>
      <c r="N4" s="134"/>
      <c r="O4" s="134"/>
      <c r="P4" s="134"/>
      <c r="Q4" s="134"/>
      <c r="R4" s="134"/>
    </row>
    <row r="5" spans="1:18" ht="14.4" thickTop="1" thickBot="1" x14ac:dyDescent="0.3">
      <c r="A5" s="134"/>
      <c r="B5" s="140" t="s">
        <v>27</v>
      </c>
      <c r="C5" s="141">
        <v>-250</v>
      </c>
      <c r="D5" s="134"/>
      <c r="E5" s="140" t="s">
        <v>27</v>
      </c>
      <c r="F5" s="135">
        <f>PMT(F4/F13,F8,F3,F9,F14)</f>
        <v>-999.9999919374801</v>
      </c>
      <c r="G5" s="134"/>
      <c r="H5" s="140" t="s">
        <v>27</v>
      </c>
      <c r="I5" s="141">
        <v>-1000</v>
      </c>
      <c r="K5" s="134"/>
      <c r="L5" s="134"/>
      <c r="M5" s="134"/>
      <c r="N5" s="134"/>
      <c r="O5" s="134"/>
      <c r="P5" s="134"/>
      <c r="Q5" s="134"/>
      <c r="R5" s="134"/>
    </row>
    <row r="6" spans="1:18" ht="13.8" thickTop="1" x14ac:dyDescent="0.25">
      <c r="A6" s="134"/>
      <c r="B6" s="140" t="s">
        <v>28</v>
      </c>
      <c r="C6" s="143" t="s">
        <v>29</v>
      </c>
      <c r="D6" s="134"/>
      <c r="E6" s="140" t="s">
        <v>28</v>
      </c>
      <c r="F6" s="143" t="s">
        <v>29</v>
      </c>
      <c r="G6" s="134"/>
      <c r="H6" s="140" t="s">
        <v>28</v>
      </c>
      <c r="I6" s="143" t="str">
        <f>F6</f>
        <v>monatlich</v>
      </c>
      <c r="K6" s="134"/>
      <c r="L6" s="134"/>
      <c r="M6" s="134"/>
      <c r="N6" s="134"/>
      <c r="O6" s="134"/>
      <c r="P6" s="134"/>
      <c r="Q6" s="134"/>
      <c r="R6" s="134"/>
    </row>
    <row r="7" spans="1:18" x14ac:dyDescent="0.25">
      <c r="A7" s="134"/>
      <c r="B7" s="140" t="s">
        <v>30</v>
      </c>
      <c r="C7" s="143" t="s">
        <v>31</v>
      </c>
      <c r="D7" s="134"/>
      <c r="E7" s="140" t="s">
        <v>30</v>
      </c>
      <c r="F7" s="143" t="s">
        <v>31</v>
      </c>
      <c r="G7" s="134"/>
      <c r="H7" s="140" t="s">
        <v>30</v>
      </c>
      <c r="I7" s="143" t="s">
        <v>31</v>
      </c>
      <c r="K7" s="134"/>
      <c r="L7" s="134"/>
      <c r="M7" s="134"/>
      <c r="N7" s="134"/>
      <c r="O7" s="134"/>
      <c r="P7" s="134"/>
      <c r="Q7" s="134"/>
      <c r="R7" s="134"/>
    </row>
    <row r="8" spans="1:18" ht="13.8" thickBot="1" x14ac:dyDescent="0.3">
      <c r="A8" s="134"/>
      <c r="B8" s="140" t="s">
        <v>32</v>
      </c>
      <c r="C8" s="143">
        <v>120</v>
      </c>
      <c r="D8" s="134"/>
      <c r="E8" s="140" t="s">
        <v>32</v>
      </c>
      <c r="F8" s="143">
        <v>240</v>
      </c>
      <c r="G8" s="134"/>
      <c r="H8" s="140" t="s">
        <v>32</v>
      </c>
      <c r="I8" s="143">
        <v>240</v>
      </c>
      <c r="K8" s="134"/>
      <c r="L8" s="134"/>
      <c r="M8" s="134"/>
      <c r="N8" s="134"/>
      <c r="O8" s="134"/>
      <c r="P8" s="134"/>
      <c r="Q8" s="134"/>
      <c r="R8" s="134"/>
    </row>
    <row r="9" spans="1:18" ht="14.4" thickTop="1" thickBot="1" x14ac:dyDescent="0.3">
      <c r="A9" s="134"/>
      <c r="B9" s="144" t="s">
        <v>33</v>
      </c>
      <c r="C9" s="135">
        <f>FV(C4/C13,C8,C5,C3,C14)</f>
        <v>38982.322235839732</v>
      </c>
      <c r="D9" s="134"/>
      <c r="E9" s="144" t="s">
        <v>33</v>
      </c>
      <c r="F9" s="146">
        <v>511198.25</v>
      </c>
      <c r="G9" s="134"/>
      <c r="H9" s="144" t="s">
        <v>33</v>
      </c>
      <c r="I9" s="146">
        <v>511198.25</v>
      </c>
      <c r="K9" s="134"/>
      <c r="L9" s="134"/>
      <c r="M9" s="134"/>
      <c r="N9" s="134"/>
      <c r="O9" s="134"/>
      <c r="P9" s="134"/>
      <c r="Q9" s="134"/>
      <c r="R9" s="134"/>
    </row>
    <row r="10" spans="1:18" ht="13.8" thickTop="1" x14ac:dyDescent="0.25">
      <c r="A10" s="134"/>
      <c r="B10" s="134"/>
      <c r="C10" s="137"/>
      <c r="D10" s="134"/>
      <c r="E10" s="134"/>
      <c r="F10" s="134"/>
      <c r="G10" s="134"/>
      <c r="H10" s="134"/>
      <c r="I10" s="134"/>
      <c r="K10" s="134"/>
      <c r="L10" s="134"/>
      <c r="M10" s="134"/>
      <c r="N10" s="134"/>
      <c r="O10" s="134"/>
      <c r="P10" s="134"/>
      <c r="Q10" s="134"/>
      <c r="R10" s="134"/>
    </row>
    <row r="11" spans="1:18" hidden="1" x14ac:dyDescent="0.25">
      <c r="A11" s="134"/>
      <c r="B11" s="134"/>
      <c r="C11" s="134"/>
      <c r="D11" s="134"/>
      <c r="E11" s="134"/>
      <c r="F11" s="134"/>
      <c r="G11" s="134"/>
      <c r="H11" s="134"/>
      <c r="I11" s="134"/>
      <c r="K11" s="134"/>
      <c r="L11" s="134"/>
      <c r="M11" s="134"/>
      <c r="N11" s="134"/>
      <c r="O11" s="134"/>
      <c r="P11" s="134"/>
      <c r="Q11" s="134"/>
      <c r="R11" s="134"/>
    </row>
    <row r="12" spans="1:18" hidden="1" x14ac:dyDescent="0.25">
      <c r="A12" s="134"/>
      <c r="B12" s="134"/>
      <c r="C12" s="134"/>
      <c r="D12" s="134"/>
      <c r="E12" s="134"/>
      <c r="F12" s="134"/>
      <c r="G12" s="134"/>
      <c r="H12" s="134"/>
      <c r="I12" s="134"/>
      <c r="K12" s="134"/>
      <c r="L12" s="134"/>
      <c r="M12" s="134"/>
      <c r="N12" s="134"/>
      <c r="O12" s="134"/>
      <c r="P12" s="134"/>
      <c r="Q12" s="134"/>
      <c r="R12" s="134"/>
    </row>
    <row r="13" spans="1:18" hidden="1" x14ac:dyDescent="0.25">
      <c r="A13" s="134"/>
      <c r="B13" s="134"/>
      <c r="C13" s="134">
        <f>IF(C6="monatlich",12,IF(C6="halbjährlich",2,IF(C6="vierteljährlich",4,1)))</f>
        <v>12</v>
      </c>
      <c r="D13" s="134"/>
      <c r="E13" s="134"/>
      <c r="F13" s="134">
        <f>IF(F6="monatlich",12,IF(F6="halbjährlich",2,IF(F6="vierteljährlich",4,1)))</f>
        <v>12</v>
      </c>
      <c r="G13" s="134"/>
      <c r="H13" s="134"/>
      <c r="I13" s="134">
        <f>IF(I6="monatlich",12,IF(I6="halbjährlich",2,IF(I6="vierteljährlich",4,1)))</f>
        <v>12</v>
      </c>
      <c r="K13" s="134"/>
      <c r="L13" s="134"/>
      <c r="M13" s="134"/>
      <c r="N13" s="134"/>
      <c r="O13" s="134"/>
      <c r="P13" s="134"/>
      <c r="Q13" s="134"/>
      <c r="R13" s="134"/>
    </row>
    <row r="14" spans="1:18" hidden="1" x14ac:dyDescent="0.25">
      <c r="A14" s="134"/>
      <c r="B14" s="134"/>
      <c r="C14" s="134">
        <f>IF(C7="nachschüssig",0,1)</f>
        <v>1</v>
      </c>
      <c r="D14" s="134"/>
      <c r="E14" s="134"/>
      <c r="F14" s="134">
        <f>IF(F7="nachschüssig",0,1)</f>
        <v>1</v>
      </c>
      <c r="G14" s="134"/>
      <c r="H14" s="134"/>
      <c r="I14" s="134">
        <f>IF(I7="nachschüssig",0,1)</f>
        <v>1</v>
      </c>
      <c r="K14" s="134"/>
      <c r="L14" s="134"/>
      <c r="M14" s="134"/>
      <c r="N14" s="134"/>
      <c r="O14" s="134"/>
      <c r="P14" s="134"/>
      <c r="Q14" s="134"/>
      <c r="R14" s="134"/>
    </row>
    <row r="15" spans="1:18" hidden="1" x14ac:dyDescent="0.25">
      <c r="A15" s="134"/>
      <c r="B15" s="134"/>
      <c r="C15" s="134"/>
      <c r="D15" s="134"/>
      <c r="E15" s="134"/>
      <c r="F15" s="134"/>
      <c r="G15" s="134"/>
      <c r="H15" s="134"/>
      <c r="I15" s="134"/>
      <c r="K15" s="134"/>
      <c r="L15" s="134"/>
      <c r="M15" s="134"/>
      <c r="N15" s="134"/>
      <c r="O15" s="134"/>
      <c r="P15" s="134"/>
      <c r="Q15" s="134"/>
      <c r="R15" s="134"/>
    </row>
    <row r="16" spans="1:18" hidden="1" x14ac:dyDescent="0.25">
      <c r="A16" s="134"/>
      <c r="B16" s="134"/>
      <c r="C16" s="134"/>
      <c r="D16" s="134"/>
      <c r="E16" s="134"/>
      <c r="F16" s="134"/>
      <c r="G16" s="134"/>
      <c r="H16" s="134"/>
      <c r="I16" s="134"/>
      <c r="K16" s="134"/>
      <c r="L16" s="134"/>
      <c r="M16" s="134"/>
      <c r="N16" s="134"/>
      <c r="O16" s="134"/>
      <c r="P16" s="134"/>
      <c r="Q16" s="134"/>
      <c r="R16" s="134"/>
    </row>
    <row r="17" spans="1:18" hidden="1" x14ac:dyDescent="0.25">
      <c r="A17" s="134"/>
      <c r="B17" s="134"/>
      <c r="C17" s="134"/>
      <c r="D17" s="134"/>
      <c r="E17" s="134"/>
      <c r="F17" s="134"/>
      <c r="G17" s="134"/>
      <c r="H17" s="134"/>
      <c r="I17" s="134"/>
      <c r="K17" s="134"/>
      <c r="L17" s="134"/>
      <c r="M17" s="134"/>
      <c r="N17" s="134"/>
      <c r="O17" s="134"/>
      <c r="P17" s="134"/>
      <c r="Q17" s="134"/>
      <c r="R17" s="134"/>
    </row>
    <row r="18" spans="1:18" ht="13.8" thickBot="1" x14ac:dyDescent="0.3">
      <c r="A18" s="134"/>
      <c r="B18" s="319" t="s">
        <v>135</v>
      </c>
      <c r="C18" s="320"/>
      <c r="D18" s="134"/>
      <c r="E18" s="321" t="s">
        <v>136</v>
      </c>
      <c r="F18" s="322"/>
      <c r="G18" s="134"/>
      <c r="H18"/>
      <c r="I18" s="136"/>
      <c r="J18" s="136"/>
      <c r="K18" s="134"/>
      <c r="L18" s="134"/>
      <c r="M18" s="134"/>
      <c r="N18" s="134"/>
      <c r="O18" s="134"/>
      <c r="P18" s="134"/>
      <c r="Q18" s="134"/>
      <c r="R18" s="134"/>
    </row>
    <row r="19" spans="1:18" ht="14.4" thickTop="1" thickBot="1" x14ac:dyDescent="0.3">
      <c r="A19" s="134"/>
      <c r="B19" s="140" t="s">
        <v>1</v>
      </c>
      <c r="C19" s="141">
        <f>C3</f>
        <v>0</v>
      </c>
      <c r="D19" s="134"/>
      <c r="E19" s="149" t="s">
        <v>1</v>
      </c>
      <c r="F19" s="135">
        <f>PV(F20/F29,F24,F21,F25,F30)</f>
        <v>-99999.998542610556</v>
      </c>
      <c r="G19" s="134"/>
      <c r="H19" s="136"/>
      <c r="I19" s="136"/>
      <c r="J19" s="136"/>
      <c r="K19" s="134"/>
      <c r="L19" s="134"/>
      <c r="M19" s="134"/>
      <c r="N19" s="134"/>
      <c r="O19" s="134"/>
      <c r="P19" s="134"/>
      <c r="Q19" s="134"/>
      <c r="R19" s="134"/>
    </row>
    <row r="20" spans="1:18" ht="13.8" thickTop="1" x14ac:dyDescent="0.25">
      <c r="A20" s="134"/>
      <c r="B20" s="140" t="s">
        <v>26</v>
      </c>
      <c r="C20" s="142">
        <f>C4</f>
        <v>0.05</v>
      </c>
      <c r="D20" s="134"/>
      <c r="E20" s="149" t="s">
        <v>26</v>
      </c>
      <c r="F20" s="150">
        <v>0.03</v>
      </c>
      <c r="G20" s="134"/>
      <c r="H20" s="136"/>
      <c r="I20" s="136"/>
      <c r="J20" s="136"/>
      <c r="K20" s="134"/>
      <c r="L20" s="134"/>
      <c r="M20" s="134"/>
      <c r="N20" s="134"/>
      <c r="O20" s="134"/>
      <c r="P20" s="134"/>
      <c r="Q20" s="134"/>
      <c r="R20" s="134"/>
    </row>
    <row r="21" spans="1:18" x14ac:dyDescent="0.25">
      <c r="A21" s="134"/>
      <c r="B21" s="140" t="s">
        <v>27</v>
      </c>
      <c r="C21" s="141">
        <f>C5</f>
        <v>-250</v>
      </c>
      <c r="D21" s="134"/>
      <c r="E21" s="149" t="s">
        <v>27</v>
      </c>
      <c r="F21" s="151">
        <v>-1000</v>
      </c>
      <c r="G21" s="134"/>
      <c r="H21" s="136"/>
      <c r="I21" s="136"/>
      <c r="J21" s="136"/>
      <c r="K21" s="134"/>
      <c r="L21" s="134"/>
      <c r="M21" s="134"/>
      <c r="N21" s="134"/>
      <c r="O21" s="134"/>
      <c r="P21" s="134"/>
      <c r="Q21" s="134"/>
      <c r="R21" s="134"/>
    </row>
    <row r="22" spans="1:18" x14ac:dyDescent="0.25">
      <c r="A22" s="134"/>
      <c r="B22" s="140" t="s">
        <v>28</v>
      </c>
      <c r="C22" s="143" t="str">
        <f>C6</f>
        <v>monatlich</v>
      </c>
      <c r="D22" s="134"/>
      <c r="E22" s="149" t="s">
        <v>28</v>
      </c>
      <c r="F22" s="152" t="s">
        <v>29</v>
      </c>
      <c r="G22" s="134"/>
      <c r="H22" s="136"/>
      <c r="I22" s="136"/>
      <c r="J22" s="136"/>
      <c r="K22" s="134"/>
      <c r="L22" s="134"/>
      <c r="M22" s="134"/>
      <c r="N22" s="134"/>
      <c r="O22" s="134"/>
      <c r="P22" s="134"/>
      <c r="Q22" s="134"/>
      <c r="R22" s="134"/>
    </row>
    <row r="23" spans="1:18" ht="13.8" thickBot="1" x14ac:dyDescent="0.3">
      <c r="A23" s="134"/>
      <c r="B23" s="140" t="s">
        <v>30</v>
      </c>
      <c r="C23" s="143" t="s">
        <v>31</v>
      </c>
      <c r="D23" s="134"/>
      <c r="E23" s="149" t="s">
        <v>30</v>
      </c>
      <c r="F23" s="152" t="s">
        <v>31</v>
      </c>
      <c r="G23" s="134"/>
      <c r="H23" s="136"/>
      <c r="I23" s="136"/>
      <c r="J23" s="136"/>
      <c r="K23" s="134"/>
      <c r="L23" s="134"/>
      <c r="M23" s="134"/>
      <c r="N23" s="134"/>
      <c r="O23" s="134"/>
      <c r="P23" s="134"/>
      <c r="Q23" s="134"/>
      <c r="R23" s="134"/>
    </row>
    <row r="24" spans="1:18" ht="14.4" thickTop="1" thickBot="1" x14ac:dyDescent="0.3">
      <c r="A24" s="134"/>
      <c r="B24" s="140" t="s">
        <v>32</v>
      </c>
      <c r="C24" s="148">
        <f>NPER(C20/C29,C21,C19,C25,C30)</f>
        <v>120.00000000000087</v>
      </c>
      <c r="D24" s="134"/>
      <c r="E24" s="149" t="s">
        <v>32</v>
      </c>
      <c r="F24" s="152">
        <v>240</v>
      </c>
      <c r="G24" s="134"/>
      <c r="H24" s="136"/>
      <c r="I24" s="136"/>
      <c r="J24" s="136"/>
      <c r="K24" s="134"/>
      <c r="L24" s="134"/>
      <c r="M24" s="134"/>
      <c r="N24" s="134"/>
      <c r="O24" s="134"/>
      <c r="P24" s="134"/>
      <c r="Q24" s="134"/>
      <c r="R24" s="134"/>
    </row>
    <row r="25" spans="1:18" ht="13.8" thickTop="1" x14ac:dyDescent="0.25">
      <c r="A25" s="134"/>
      <c r="B25" s="144" t="s">
        <v>33</v>
      </c>
      <c r="C25" s="146">
        <f>C9</f>
        <v>38982.322235839732</v>
      </c>
      <c r="D25" s="134"/>
      <c r="E25" s="153" t="s">
        <v>33</v>
      </c>
      <c r="F25" s="154">
        <v>511198.25</v>
      </c>
      <c r="G25" s="134"/>
      <c r="H25" s="136"/>
      <c r="I25" s="136"/>
      <c r="J25" s="136"/>
      <c r="K25" s="134"/>
      <c r="L25" s="134"/>
      <c r="M25" s="134"/>
      <c r="N25" s="134"/>
      <c r="O25" s="134"/>
      <c r="P25" s="134"/>
      <c r="Q25" s="134"/>
      <c r="R25" s="134"/>
    </row>
    <row r="26" spans="1:18" x14ac:dyDescent="0.25">
      <c r="A26" s="134"/>
      <c r="B26" s="134"/>
      <c r="C26" s="137"/>
      <c r="D26" s="134"/>
      <c r="E26" s="134"/>
      <c r="F26" s="134"/>
      <c r="G26" s="134"/>
      <c r="H26" s="136"/>
      <c r="I26" s="136"/>
      <c r="J26" s="136"/>
      <c r="K26" s="134"/>
      <c r="L26" s="134"/>
      <c r="M26" s="134"/>
      <c r="N26" s="134"/>
      <c r="O26" s="134"/>
      <c r="P26" s="134"/>
      <c r="Q26" s="134"/>
      <c r="R26" s="134"/>
    </row>
    <row r="27" spans="1:18" ht="13.5" hidden="1" customHeight="1" x14ac:dyDescent="0.25">
      <c r="A27" s="134"/>
      <c r="B27" s="134"/>
      <c r="C27" s="134"/>
      <c r="D27" s="134"/>
      <c r="E27" s="134"/>
      <c r="F27" s="134"/>
      <c r="G27" s="134"/>
      <c r="H27" s="136"/>
      <c r="I27" s="136"/>
      <c r="J27" s="136"/>
      <c r="K27" s="134"/>
      <c r="L27" s="134"/>
      <c r="M27" s="134"/>
      <c r="N27" s="134"/>
      <c r="O27" s="134"/>
      <c r="P27" s="134"/>
      <c r="Q27" s="134"/>
      <c r="R27" s="134"/>
    </row>
    <row r="28" spans="1:18" hidden="1" x14ac:dyDescent="0.25">
      <c r="A28" s="134"/>
      <c r="B28" s="134"/>
      <c r="C28" s="134"/>
      <c r="D28" s="134"/>
      <c r="E28" s="134"/>
      <c r="F28" s="134"/>
      <c r="G28" s="134"/>
      <c r="H28" s="136"/>
      <c r="I28" s="136"/>
      <c r="J28" s="136"/>
      <c r="K28" s="134"/>
      <c r="L28" s="134"/>
      <c r="M28" s="134"/>
      <c r="N28" s="134"/>
      <c r="O28" s="134"/>
      <c r="P28" s="134"/>
      <c r="Q28" s="134"/>
      <c r="R28" s="134"/>
    </row>
    <row r="29" spans="1:18" hidden="1" x14ac:dyDescent="0.25">
      <c r="A29" s="134"/>
      <c r="B29" s="134"/>
      <c r="C29" s="134">
        <f>IF(C22="monatlich",12,IF(C22="halbjährlich",2,IF(C22="vierteljährlich",4,1)))</f>
        <v>12</v>
      </c>
      <c r="D29" s="134"/>
      <c r="E29" s="134"/>
      <c r="F29" s="134">
        <f>IF(F22="monatlich",12,IF(F22="halbjährlich",2,IF(F22="vierteljährlich",4,1)))</f>
        <v>12</v>
      </c>
      <c r="G29" s="134"/>
      <c r="H29" s="136"/>
      <c r="I29" s="136"/>
      <c r="J29" s="136"/>
      <c r="K29" s="134"/>
      <c r="L29" s="134"/>
      <c r="M29" s="134"/>
      <c r="N29" s="134"/>
      <c r="O29" s="134"/>
      <c r="P29" s="134"/>
      <c r="Q29" s="134"/>
      <c r="R29" s="134"/>
    </row>
    <row r="30" spans="1:18" hidden="1" x14ac:dyDescent="0.25">
      <c r="A30" s="134"/>
      <c r="B30" s="134"/>
      <c r="C30" s="134">
        <f>IF(C23="nachschüssig",0,1)</f>
        <v>1</v>
      </c>
      <c r="D30" s="134"/>
      <c r="E30" s="134"/>
      <c r="F30" s="134">
        <f>IF(F23="nachschüssig",0,1)</f>
        <v>1</v>
      </c>
      <c r="G30" s="134"/>
      <c r="H30" s="136"/>
      <c r="I30" s="136"/>
      <c r="J30" s="136"/>
      <c r="K30" s="134"/>
      <c r="L30" s="134"/>
      <c r="M30" s="134"/>
      <c r="N30" s="134"/>
      <c r="O30" s="134"/>
      <c r="P30" s="134"/>
      <c r="Q30" s="134"/>
      <c r="R30" s="134"/>
    </row>
    <row r="31" spans="1:18" hidden="1" x14ac:dyDescent="0.25">
      <c r="A31" s="134"/>
      <c r="B31" s="134"/>
      <c r="C31" s="134"/>
      <c r="D31" s="134"/>
      <c r="E31" s="134"/>
      <c r="F31" s="134"/>
      <c r="G31" s="134"/>
      <c r="H31" s="134"/>
      <c r="I31" s="134"/>
      <c r="J31" s="136"/>
      <c r="K31" s="134"/>
      <c r="L31" s="134"/>
      <c r="M31" s="134"/>
      <c r="N31" s="134"/>
      <c r="O31" s="134"/>
      <c r="P31" s="134"/>
      <c r="Q31" s="134"/>
      <c r="R31" s="134"/>
    </row>
    <row r="32" spans="1:18" hidden="1" x14ac:dyDescent="0.25">
      <c r="A32" s="134"/>
      <c r="B32" s="134"/>
      <c r="C32" s="134"/>
      <c r="D32" s="134"/>
      <c r="E32" s="134"/>
      <c r="F32" s="134"/>
      <c r="G32" s="134"/>
      <c r="H32" s="134"/>
      <c r="I32" s="134"/>
      <c r="J32" s="136"/>
      <c r="K32" s="134"/>
      <c r="L32" s="134"/>
      <c r="M32" s="134"/>
      <c r="N32" s="134"/>
      <c r="O32" s="134"/>
      <c r="P32" s="134"/>
      <c r="Q32" s="134"/>
      <c r="R32" s="134"/>
    </row>
    <row r="33" spans="1:26" hidden="1" x14ac:dyDescent="0.25">
      <c r="A33" s="134"/>
      <c r="B33" s="134"/>
      <c r="C33" s="134"/>
      <c r="D33" s="134"/>
      <c r="E33" s="134"/>
      <c r="F33" s="134"/>
      <c r="G33" s="134"/>
      <c r="H33" s="134"/>
      <c r="I33" s="134"/>
      <c r="J33" s="136"/>
      <c r="K33" s="134"/>
      <c r="L33" s="134"/>
      <c r="M33" s="134"/>
      <c r="N33" s="134"/>
      <c r="O33" s="134"/>
      <c r="P33" s="134"/>
      <c r="Q33" s="134"/>
      <c r="R33" s="134"/>
    </row>
    <row r="34" spans="1:26" hidden="1" x14ac:dyDescent="0.25">
      <c r="A34" s="134"/>
      <c r="B34" s="134"/>
      <c r="C34" s="134"/>
      <c r="D34" s="134"/>
      <c r="E34" s="134"/>
      <c r="F34" s="134"/>
      <c r="G34" s="134"/>
      <c r="H34" s="134"/>
      <c r="I34" s="134"/>
      <c r="J34" s="136"/>
      <c r="K34" s="134"/>
      <c r="L34" s="134"/>
      <c r="M34" s="134"/>
      <c r="N34" s="134"/>
      <c r="O34" s="134"/>
      <c r="P34" s="134"/>
      <c r="Q34" s="134"/>
      <c r="R34" s="134"/>
    </row>
    <row r="35" spans="1:26" hidden="1" x14ac:dyDescent="0.25">
      <c r="A35" s="134"/>
      <c r="B35" s="134"/>
      <c r="C35" s="134"/>
      <c r="D35" s="134"/>
      <c r="E35" s="134"/>
      <c r="F35" s="134"/>
      <c r="G35" s="134"/>
      <c r="H35" s="134"/>
      <c r="I35" s="134"/>
      <c r="J35" s="136"/>
      <c r="K35" s="134"/>
      <c r="L35" s="134"/>
      <c r="M35" s="134"/>
      <c r="N35" s="134"/>
      <c r="O35" s="134"/>
      <c r="P35" s="134"/>
      <c r="Q35" s="134"/>
      <c r="R35" s="134"/>
    </row>
    <row r="36" spans="1:26" x14ac:dyDescent="0.25">
      <c r="A36" s="136"/>
      <c r="B36" s="136"/>
      <c r="C36" s="136"/>
      <c r="D36" s="136"/>
      <c r="E36" s="136"/>
      <c r="F36" s="136"/>
      <c r="G36" s="136"/>
      <c r="H36" s="134"/>
      <c r="I36" s="134"/>
      <c r="J36" s="136"/>
      <c r="K36" s="134"/>
      <c r="L36" s="134"/>
      <c r="M36" s="134"/>
      <c r="N36" s="134"/>
      <c r="O36" s="134"/>
      <c r="P36" s="134"/>
      <c r="Q36" s="134"/>
      <c r="R36" s="134"/>
    </row>
    <row r="37" spans="1:26" x14ac:dyDescent="0.25">
      <c r="A37" s="136"/>
      <c r="B37" s="136"/>
      <c r="C37" s="136"/>
      <c r="D37" s="136"/>
      <c r="E37" s="136"/>
      <c r="F37" s="138"/>
      <c r="G37" s="136"/>
      <c r="H37" s="134"/>
      <c r="I37" s="134"/>
      <c r="J37" s="136"/>
      <c r="K37" s="134"/>
      <c r="L37" s="134"/>
      <c r="M37" s="134"/>
      <c r="N37" s="134"/>
      <c r="O37" s="134"/>
      <c r="P37" s="134"/>
      <c r="Q37" s="134"/>
      <c r="R37" s="134"/>
    </row>
    <row r="38" spans="1:26" x14ac:dyDescent="0.25">
      <c r="A38" s="136"/>
      <c r="B38" s="136"/>
      <c r="C38" s="136"/>
      <c r="D38" s="136"/>
      <c r="E38" s="136"/>
      <c r="F38" s="138"/>
      <c r="G38" s="136"/>
      <c r="H38" s="134"/>
      <c r="I38" s="134"/>
      <c r="J38" s="136"/>
      <c r="K38" s="134"/>
      <c r="L38" s="134"/>
      <c r="M38" s="134"/>
      <c r="N38" s="134"/>
      <c r="O38" s="134"/>
      <c r="P38" s="134"/>
      <c r="Q38" s="134"/>
      <c r="R38" s="134"/>
    </row>
    <row r="39" spans="1:26" x14ac:dyDescent="0.25">
      <c r="A39" s="136"/>
      <c r="B39" s="136"/>
      <c r="C39" s="136"/>
      <c r="D39" s="136"/>
      <c r="E39" s="136"/>
      <c r="F39" s="139"/>
      <c r="G39" s="136"/>
      <c r="H39" s="134"/>
      <c r="I39" s="134"/>
      <c r="J39" s="136"/>
      <c r="K39" s="134"/>
      <c r="L39" s="134"/>
      <c r="M39" s="134"/>
      <c r="N39" s="134"/>
      <c r="O39" s="134"/>
      <c r="P39" s="134"/>
      <c r="Q39" s="134"/>
      <c r="R39" s="134"/>
      <c r="S39" s="134"/>
      <c r="T39" s="134"/>
      <c r="U39" s="134"/>
      <c r="V39" s="134"/>
      <c r="W39" s="134"/>
      <c r="X39" s="134"/>
      <c r="Y39" s="134"/>
      <c r="Z39" s="134"/>
    </row>
    <row r="40" spans="1:26" x14ac:dyDescent="0.25">
      <c r="A40" s="136"/>
      <c r="B40" s="136"/>
      <c r="C40" s="136"/>
      <c r="D40" s="136"/>
      <c r="E40" s="136"/>
      <c r="F40" s="136"/>
      <c r="G40" s="136"/>
      <c r="H40" s="134"/>
      <c r="I40" s="134"/>
      <c r="J40" s="136"/>
      <c r="K40" s="136"/>
      <c r="L40" s="136"/>
      <c r="M40" s="134"/>
      <c r="N40" s="134"/>
      <c r="O40" s="134"/>
      <c r="P40" s="134"/>
      <c r="Q40" s="134"/>
      <c r="R40" s="134"/>
      <c r="S40" s="134"/>
      <c r="T40" s="134"/>
      <c r="U40" s="134"/>
      <c r="V40" s="134"/>
      <c r="W40" s="134"/>
      <c r="X40" s="134"/>
      <c r="Y40" s="134"/>
      <c r="Z40" s="134"/>
    </row>
    <row r="41" spans="1:26" x14ac:dyDescent="0.25">
      <c r="A41" s="136"/>
      <c r="B41" s="136"/>
      <c r="C41" s="136"/>
      <c r="D41" s="136"/>
      <c r="E41" s="136"/>
      <c r="F41" s="136"/>
      <c r="G41" s="136"/>
      <c r="H41" s="134"/>
      <c r="I41" s="134"/>
      <c r="J41" s="136"/>
      <c r="K41" s="136"/>
      <c r="L41" s="136"/>
      <c r="M41" s="134"/>
      <c r="N41" s="134"/>
      <c r="O41" s="134"/>
      <c r="P41" s="134"/>
      <c r="Q41" s="134"/>
      <c r="R41" s="134"/>
      <c r="S41" s="134"/>
      <c r="T41" s="134"/>
      <c r="U41" s="134"/>
      <c r="V41" s="134"/>
      <c r="W41" s="134"/>
      <c r="X41" s="134"/>
      <c r="Y41" s="134"/>
      <c r="Z41" s="134"/>
    </row>
    <row r="42" spans="1:26" x14ac:dyDescent="0.25">
      <c r="A42" s="136"/>
      <c r="B42" s="136"/>
      <c r="C42" s="136"/>
      <c r="D42" s="136"/>
      <c r="E42" s="136"/>
      <c r="F42" s="136"/>
      <c r="G42" s="136"/>
      <c r="H42" s="134"/>
      <c r="I42" s="134"/>
      <c r="J42" s="136"/>
      <c r="K42" s="136"/>
      <c r="L42" s="136"/>
      <c r="M42" s="134"/>
      <c r="N42" s="134"/>
      <c r="O42" s="134"/>
      <c r="P42" s="134"/>
      <c r="Q42" s="134"/>
      <c r="R42" s="134"/>
      <c r="S42" s="134"/>
      <c r="T42" s="134"/>
      <c r="U42" s="134"/>
      <c r="V42" s="134"/>
      <c r="W42" s="134"/>
      <c r="X42" s="134"/>
      <c r="Y42" s="134"/>
      <c r="Z42" s="134"/>
    </row>
    <row r="43" spans="1:26" x14ac:dyDescent="0.25">
      <c r="A43" s="136"/>
      <c r="B43" s="136"/>
      <c r="C43" s="136"/>
      <c r="D43" s="136"/>
      <c r="E43" s="136"/>
      <c r="F43" s="136"/>
      <c r="G43" s="136"/>
      <c r="H43" s="134"/>
      <c r="I43" s="134"/>
      <c r="J43" s="136"/>
      <c r="K43" s="136"/>
      <c r="L43" s="136"/>
      <c r="M43" s="134"/>
      <c r="N43" s="134"/>
      <c r="O43" s="134"/>
      <c r="P43" s="134"/>
      <c r="Q43" s="134"/>
      <c r="R43" s="134"/>
      <c r="S43" s="134"/>
      <c r="T43" s="134"/>
      <c r="U43" s="134"/>
      <c r="V43" s="134"/>
      <c r="W43" s="134"/>
      <c r="X43" s="134"/>
      <c r="Y43" s="134"/>
      <c r="Z43" s="134"/>
    </row>
    <row r="44" spans="1:26" x14ac:dyDescent="0.25">
      <c r="A44" s="136"/>
      <c r="B44" s="136"/>
      <c r="C44" s="136"/>
      <c r="D44" s="136"/>
      <c r="E44" s="136"/>
      <c r="F44" s="136"/>
      <c r="G44" s="136"/>
      <c r="H44" s="134"/>
      <c r="I44" s="134"/>
      <c r="J44" s="136"/>
      <c r="K44" s="136"/>
      <c r="L44" s="136"/>
      <c r="M44" s="134"/>
      <c r="N44" s="134"/>
      <c r="O44" s="134"/>
      <c r="P44" s="134"/>
      <c r="Q44" s="134"/>
      <c r="R44" s="134"/>
      <c r="S44" s="134"/>
      <c r="T44" s="134"/>
      <c r="U44" s="134"/>
      <c r="V44" s="134"/>
      <c r="W44" s="134"/>
      <c r="X44" s="134"/>
      <c r="Y44" s="134"/>
      <c r="Z44" s="134"/>
    </row>
    <row r="45" spans="1:26" x14ac:dyDescent="0.25">
      <c r="A45" s="136"/>
      <c r="B45" s="136"/>
      <c r="C45" s="136"/>
      <c r="D45" s="136"/>
      <c r="E45" s="136"/>
      <c r="F45" s="136"/>
      <c r="G45" s="136"/>
      <c r="H45" s="134"/>
      <c r="I45" s="134"/>
      <c r="J45" s="136"/>
      <c r="K45" s="136"/>
      <c r="L45" s="136"/>
      <c r="M45" s="134"/>
      <c r="N45" s="134"/>
      <c r="O45" s="134"/>
      <c r="P45" s="134"/>
      <c r="Q45" s="134"/>
      <c r="R45" s="134"/>
      <c r="S45" s="134"/>
      <c r="T45" s="134"/>
      <c r="U45" s="134"/>
      <c r="V45" s="134"/>
      <c r="W45" s="134"/>
      <c r="X45" s="134"/>
      <c r="Y45" s="134"/>
      <c r="Z45" s="134"/>
    </row>
    <row r="46" spans="1:26" x14ac:dyDescent="0.25">
      <c r="A46" s="136"/>
      <c r="B46" s="136"/>
      <c r="C46" s="136"/>
      <c r="D46" s="136"/>
      <c r="E46" s="136"/>
      <c r="F46" s="136"/>
      <c r="G46" s="136"/>
      <c r="H46" s="134"/>
      <c r="I46" s="134"/>
      <c r="J46" s="136"/>
      <c r="K46" s="136"/>
      <c r="L46" s="136"/>
      <c r="M46" s="134"/>
      <c r="N46" s="134"/>
      <c r="O46" s="134"/>
      <c r="P46" s="134"/>
      <c r="Q46" s="134"/>
      <c r="R46" s="134"/>
      <c r="S46" s="134"/>
      <c r="T46" s="134"/>
      <c r="U46" s="134"/>
      <c r="V46" s="134"/>
      <c r="W46" s="134"/>
      <c r="X46" s="134"/>
      <c r="Y46" s="134"/>
      <c r="Z46" s="134"/>
    </row>
    <row r="47" spans="1:26" x14ac:dyDescent="0.25">
      <c r="A47" s="136"/>
      <c r="B47" s="136"/>
      <c r="C47" s="136"/>
      <c r="D47" s="136"/>
      <c r="E47" s="136"/>
      <c r="F47" s="136"/>
      <c r="G47" s="136"/>
      <c r="H47" s="134"/>
      <c r="I47" s="134"/>
      <c r="J47" s="136"/>
      <c r="K47" s="136"/>
      <c r="L47" s="136"/>
      <c r="M47" s="134"/>
      <c r="N47" s="134"/>
      <c r="O47" s="134"/>
      <c r="P47" s="134"/>
      <c r="Q47" s="134"/>
      <c r="R47" s="134"/>
      <c r="S47" s="134"/>
      <c r="T47" s="134"/>
      <c r="U47" s="134"/>
      <c r="V47" s="134"/>
      <c r="W47" s="134"/>
      <c r="X47" s="134"/>
      <c r="Y47" s="134"/>
      <c r="Z47" s="134"/>
    </row>
    <row r="48" spans="1:26" x14ac:dyDescent="0.25">
      <c r="A48" s="136"/>
      <c r="B48" s="136"/>
      <c r="C48" s="136"/>
      <c r="D48" s="136"/>
      <c r="E48" s="136"/>
      <c r="F48" s="136"/>
      <c r="G48" s="136"/>
      <c r="H48" s="134"/>
      <c r="I48" s="134"/>
      <c r="J48" s="136"/>
      <c r="K48" s="136"/>
      <c r="L48" s="136"/>
      <c r="M48" s="134"/>
      <c r="N48" s="134"/>
      <c r="O48" s="134"/>
      <c r="P48" s="134"/>
      <c r="Q48" s="134"/>
      <c r="R48" s="134"/>
      <c r="S48" s="134"/>
      <c r="T48" s="134"/>
      <c r="U48" s="134"/>
      <c r="V48" s="134"/>
      <c r="W48" s="134"/>
      <c r="X48" s="134"/>
      <c r="Y48" s="134"/>
      <c r="Z48" s="134"/>
    </row>
    <row r="49" spans="1:26" x14ac:dyDescent="0.25">
      <c r="A49" s="134"/>
      <c r="B49" s="134"/>
      <c r="C49" s="134"/>
      <c r="D49" s="134"/>
      <c r="E49" s="134"/>
      <c r="F49" s="134"/>
      <c r="G49" s="134"/>
      <c r="H49" s="134"/>
      <c r="I49" s="134"/>
      <c r="K49" s="134"/>
      <c r="L49" s="134"/>
      <c r="M49" s="134"/>
      <c r="N49" s="134"/>
      <c r="O49" s="134"/>
      <c r="P49" s="134"/>
      <c r="Q49" s="134"/>
      <c r="R49" s="134"/>
      <c r="S49" s="134"/>
      <c r="T49" s="134"/>
      <c r="U49" s="134"/>
      <c r="V49" s="134"/>
      <c r="W49" s="134"/>
      <c r="X49" s="134"/>
      <c r="Y49" s="134"/>
      <c r="Z49" s="134"/>
    </row>
    <row r="50" spans="1:26" x14ac:dyDescent="0.25">
      <c r="A50" s="134"/>
      <c r="B50" s="134"/>
      <c r="C50" s="134"/>
      <c r="D50" s="134"/>
      <c r="E50" s="134"/>
      <c r="F50" s="134"/>
      <c r="G50" s="134"/>
      <c r="H50" s="134"/>
      <c r="I50" s="134"/>
      <c r="K50" s="134"/>
      <c r="L50" s="134"/>
      <c r="M50" s="134"/>
      <c r="N50" s="134"/>
      <c r="O50" s="134"/>
      <c r="P50" s="134"/>
      <c r="Q50" s="134"/>
      <c r="R50" s="134"/>
      <c r="S50" s="134"/>
      <c r="T50" s="134"/>
      <c r="U50" s="134"/>
      <c r="V50" s="134"/>
      <c r="W50" s="134"/>
      <c r="X50" s="134"/>
      <c r="Y50" s="134"/>
      <c r="Z50" s="134"/>
    </row>
    <row r="51" spans="1:26" x14ac:dyDescent="0.25">
      <c r="A51" s="134"/>
      <c r="B51" s="134"/>
      <c r="C51" s="134"/>
      <c r="D51" s="134"/>
      <c r="E51" s="134"/>
      <c r="F51" s="134"/>
      <c r="G51" s="134"/>
      <c r="H51" s="134"/>
      <c r="I51" s="134"/>
      <c r="K51" s="134"/>
      <c r="L51" s="134"/>
      <c r="M51" s="134"/>
      <c r="N51" s="134"/>
      <c r="O51" s="134"/>
      <c r="P51" s="134"/>
      <c r="Q51" s="134"/>
      <c r="R51" s="134"/>
      <c r="S51" s="134"/>
      <c r="T51" s="134"/>
      <c r="U51" s="134"/>
      <c r="V51" s="134"/>
      <c r="W51" s="134"/>
      <c r="X51" s="134"/>
      <c r="Y51" s="134"/>
      <c r="Z51" s="134"/>
    </row>
    <row r="52" spans="1:26" x14ac:dyDescent="0.25">
      <c r="A52" s="134"/>
      <c r="B52" s="134"/>
      <c r="C52" s="134"/>
      <c r="D52" s="134"/>
      <c r="E52" s="134"/>
      <c r="F52" s="134"/>
      <c r="G52" s="134"/>
      <c r="H52" s="134"/>
      <c r="I52" s="134"/>
      <c r="K52" s="134"/>
      <c r="L52" s="134"/>
      <c r="M52" s="134"/>
      <c r="N52" s="134"/>
      <c r="O52" s="134"/>
      <c r="P52" s="134"/>
      <c r="Q52" s="134"/>
      <c r="R52" s="134"/>
      <c r="S52" s="134"/>
      <c r="T52" s="134"/>
      <c r="U52" s="134"/>
      <c r="V52" s="134"/>
      <c r="W52" s="134"/>
      <c r="X52" s="134"/>
      <c r="Y52" s="134"/>
      <c r="Z52" s="134"/>
    </row>
    <row r="53" spans="1:26" x14ac:dyDescent="0.25">
      <c r="A53" s="134"/>
      <c r="B53" s="134"/>
      <c r="C53" s="134"/>
      <c r="D53" s="134"/>
      <c r="E53" s="134"/>
      <c r="F53" s="134"/>
      <c r="G53" s="134"/>
      <c r="H53" s="134"/>
      <c r="I53" s="134"/>
      <c r="K53" s="134"/>
      <c r="L53" s="134"/>
      <c r="M53" s="134"/>
      <c r="N53" s="134"/>
      <c r="O53" s="134"/>
      <c r="P53" s="134"/>
      <c r="Q53" s="134"/>
      <c r="R53" s="134"/>
      <c r="S53" s="134"/>
      <c r="T53" s="134"/>
      <c r="U53" s="134"/>
      <c r="V53" s="134"/>
      <c r="W53" s="134"/>
      <c r="X53" s="134"/>
      <c r="Y53" s="134"/>
      <c r="Z53" s="134"/>
    </row>
    <row r="54" spans="1:26" x14ac:dyDescent="0.25">
      <c r="A54" s="134"/>
      <c r="B54" s="134"/>
      <c r="C54" s="134"/>
      <c r="D54" s="134"/>
      <c r="E54" s="134"/>
      <c r="F54" s="134"/>
      <c r="G54" s="134"/>
      <c r="H54" s="134"/>
      <c r="I54" s="134"/>
      <c r="K54" s="134"/>
      <c r="L54" s="134"/>
      <c r="M54" s="134"/>
      <c r="N54" s="134"/>
      <c r="O54" s="134"/>
      <c r="P54" s="134"/>
      <c r="Q54" s="134"/>
      <c r="R54" s="134"/>
      <c r="S54" s="134"/>
      <c r="T54" s="134"/>
      <c r="U54" s="134"/>
      <c r="V54" s="134"/>
      <c r="W54" s="134"/>
      <c r="X54" s="134"/>
      <c r="Y54" s="134"/>
      <c r="Z54" s="134"/>
    </row>
    <row r="55" spans="1:26" x14ac:dyDescent="0.25">
      <c r="A55" s="134"/>
      <c r="B55" s="134"/>
      <c r="C55" s="134"/>
      <c r="D55" s="134"/>
      <c r="E55" s="134"/>
      <c r="F55" s="134"/>
      <c r="G55" s="134"/>
      <c r="H55" s="134"/>
      <c r="I55" s="134"/>
      <c r="K55" s="134"/>
      <c r="L55" s="134"/>
      <c r="M55" s="134"/>
      <c r="N55" s="134"/>
      <c r="O55" s="134"/>
      <c r="P55" s="134"/>
      <c r="Q55" s="134"/>
      <c r="R55" s="134"/>
      <c r="S55" s="134"/>
      <c r="T55" s="134"/>
      <c r="U55" s="134"/>
      <c r="V55" s="134"/>
      <c r="W55" s="134"/>
      <c r="X55" s="134"/>
      <c r="Y55" s="134"/>
      <c r="Z55" s="134"/>
    </row>
    <row r="56" spans="1:26" x14ac:dyDescent="0.25">
      <c r="A56" s="134"/>
      <c r="B56" s="134"/>
      <c r="C56" s="134"/>
      <c r="D56" s="134"/>
      <c r="E56" s="134"/>
      <c r="F56" s="134"/>
      <c r="G56" s="134"/>
      <c r="H56" s="134"/>
      <c r="I56" s="134"/>
      <c r="K56" s="134"/>
      <c r="L56" s="134"/>
      <c r="M56" s="134"/>
      <c r="N56" s="134"/>
      <c r="O56" s="134"/>
      <c r="P56" s="134"/>
      <c r="Q56" s="134"/>
      <c r="R56" s="134"/>
      <c r="S56" s="134"/>
      <c r="T56" s="134"/>
      <c r="U56" s="134"/>
      <c r="V56" s="134"/>
      <c r="W56" s="134"/>
      <c r="X56" s="134"/>
      <c r="Y56" s="134"/>
      <c r="Z56" s="134"/>
    </row>
    <row r="57" spans="1:26" x14ac:dyDescent="0.25">
      <c r="A57" s="134"/>
      <c r="B57" s="134"/>
      <c r="C57" s="134"/>
      <c r="D57" s="134"/>
      <c r="E57" s="134"/>
      <c r="F57" s="134"/>
      <c r="G57" s="134"/>
      <c r="H57" s="134"/>
      <c r="I57" s="134"/>
      <c r="K57" s="134"/>
      <c r="L57" s="134"/>
      <c r="M57" s="134"/>
      <c r="N57" s="134"/>
      <c r="O57" s="134"/>
      <c r="P57" s="134"/>
      <c r="Q57" s="134"/>
      <c r="R57" s="134"/>
      <c r="S57" s="134"/>
      <c r="T57" s="134"/>
      <c r="U57" s="134"/>
      <c r="V57" s="134"/>
      <c r="W57" s="134"/>
      <c r="X57" s="134"/>
      <c r="Y57" s="134"/>
      <c r="Z57" s="134"/>
    </row>
    <row r="58" spans="1:26" x14ac:dyDescent="0.25">
      <c r="A58" s="134"/>
      <c r="B58" s="134"/>
      <c r="C58" s="134"/>
      <c r="D58" s="134"/>
      <c r="E58" s="134"/>
      <c r="F58" s="134"/>
      <c r="G58" s="134"/>
      <c r="H58" s="134"/>
      <c r="I58" s="134"/>
      <c r="K58" s="134"/>
      <c r="L58" s="134"/>
      <c r="M58" s="134"/>
      <c r="N58" s="134"/>
      <c r="O58" s="134"/>
      <c r="P58" s="134"/>
      <c r="Q58" s="134"/>
      <c r="R58" s="134"/>
      <c r="S58" s="134"/>
      <c r="T58" s="134"/>
      <c r="U58" s="134"/>
      <c r="V58" s="134"/>
      <c r="W58" s="134"/>
      <c r="X58" s="134"/>
      <c r="Y58" s="134"/>
      <c r="Z58" s="134"/>
    </row>
    <row r="59" spans="1:26" x14ac:dyDescent="0.25">
      <c r="A59" s="134"/>
      <c r="B59" s="134"/>
      <c r="C59" s="134"/>
      <c r="D59" s="134"/>
      <c r="E59" s="134"/>
      <c r="F59" s="134"/>
      <c r="G59" s="134"/>
      <c r="H59" s="134"/>
      <c r="I59" s="134"/>
      <c r="K59" s="134"/>
      <c r="L59" s="134"/>
      <c r="M59" s="134"/>
      <c r="N59" s="134"/>
      <c r="O59" s="134"/>
      <c r="P59" s="134"/>
      <c r="Q59" s="134"/>
      <c r="R59" s="134"/>
      <c r="S59" s="134"/>
      <c r="T59" s="134"/>
      <c r="U59" s="134"/>
      <c r="V59" s="134"/>
      <c r="W59" s="134"/>
      <c r="X59" s="134"/>
      <c r="Y59" s="134"/>
      <c r="Z59" s="134"/>
    </row>
    <row r="60" spans="1:26" x14ac:dyDescent="0.25">
      <c r="A60" s="134"/>
      <c r="B60" s="134"/>
      <c r="C60" s="134"/>
      <c r="D60" s="134"/>
      <c r="E60" s="134"/>
      <c r="F60" s="134"/>
      <c r="G60" s="134"/>
      <c r="H60" s="134"/>
      <c r="I60" s="134"/>
      <c r="K60" s="134"/>
      <c r="L60" s="134"/>
      <c r="M60" s="134"/>
      <c r="N60" s="134"/>
      <c r="O60" s="134"/>
      <c r="P60" s="134"/>
      <c r="Q60" s="134"/>
      <c r="R60" s="134"/>
      <c r="S60" s="134"/>
      <c r="T60" s="134"/>
      <c r="U60" s="134"/>
      <c r="V60" s="134"/>
      <c r="W60" s="134"/>
      <c r="X60" s="134"/>
      <c r="Y60" s="134"/>
      <c r="Z60" s="134"/>
    </row>
    <row r="61" spans="1:26" x14ac:dyDescent="0.25">
      <c r="A61" s="134"/>
      <c r="B61" s="134"/>
      <c r="C61" s="134"/>
      <c r="D61" s="134"/>
      <c r="E61" s="134"/>
      <c r="F61" s="134"/>
      <c r="G61" s="134"/>
      <c r="H61" s="134"/>
      <c r="I61" s="134"/>
      <c r="K61" s="134"/>
      <c r="L61" s="134"/>
      <c r="M61" s="134"/>
      <c r="N61" s="134"/>
      <c r="O61" s="134"/>
      <c r="P61" s="134"/>
      <c r="Q61" s="134"/>
      <c r="R61" s="134"/>
      <c r="S61" s="134"/>
      <c r="T61" s="134"/>
      <c r="U61" s="134"/>
      <c r="V61" s="134"/>
      <c r="W61" s="134"/>
      <c r="X61" s="134"/>
      <c r="Y61" s="134"/>
      <c r="Z61" s="134"/>
    </row>
    <row r="62" spans="1:26" x14ac:dyDescent="0.25">
      <c r="A62" s="134"/>
      <c r="B62" s="134"/>
      <c r="C62" s="134"/>
      <c r="D62" s="134"/>
      <c r="E62" s="134"/>
      <c r="F62" s="134"/>
      <c r="G62" s="134"/>
      <c r="H62" s="134"/>
      <c r="I62" s="134"/>
      <c r="K62" s="134"/>
      <c r="L62" s="134"/>
      <c r="M62" s="134"/>
      <c r="N62" s="134"/>
      <c r="O62" s="134"/>
      <c r="P62" s="134"/>
      <c r="Q62" s="134"/>
      <c r="R62" s="134"/>
      <c r="S62" s="134"/>
      <c r="T62" s="134"/>
      <c r="U62" s="134"/>
      <c r="V62" s="134"/>
      <c r="W62" s="134"/>
      <c r="X62" s="134"/>
      <c r="Y62" s="134"/>
      <c r="Z62" s="134"/>
    </row>
    <row r="63" spans="1:26" x14ac:dyDescent="0.25">
      <c r="A63" s="134"/>
      <c r="B63" s="134"/>
      <c r="C63" s="134"/>
      <c r="D63" s="134"/>
      <c r="E63" s="134"/>
      <c r="F63" s="134"/>
      <c r="G63" s="134"/>
      <c r="H63" s="134"/>
      <c r="I63" s="134"/>
      <c r="K63" s="134"/>
      <c r="L63" s="134"/>
      <c r="M63" s="134"/>
      <c r="N63" s="134"/>
      <c r="O63" s="134"/>
      <c r="P63" s="134"/>
      <c r="Q63" s="134"/>
      <c r="R63" s="134"/>
      <c r="S63" s="134"/>
      <c r="T63" s="134"/>
      <c r="U63" s="134"/>
      <c r="V63" s="134"/>
      <c r="W63" s="134"/>
      <c r="X63" s="134"/>
      <c r="Y63" s="134"/>
      <c r="Z63" s="134"/>
    </row>
    <row r="64" spans="1:26" x14ac:dyDescent="0.25">
      <c r="A64" s="134"/>
      <c r="B64" s="134"/>
      <c r="C64" s="134"/>
      <c r="D64" s="134"/>
      <c r="E64" s="134"/>
      <c r="F64" s="134"/>
      <c r="G64" s="134"/>
      <c r="H64" s="134"/>
      <c r="I64" s="134"/>
      <c r="K64" s="134"/>
      <c r="L64" s="134"/>
      <c r="M64" s="134"/>
      <c r="N64" s="134"/>
      <c r="O64" s="134"/>
      <c r="P64" s="134"/>
      <c r="Q64" s="134"/>
      <c r="R64" s="134"/>
      <c r="S64" s="134"/>
      <c r="T64" s="134"/>
      <c r="U64" s="134"/>
      <c r="V64" s="134"/>
      <c r="W64" s="134"/>
      <c r="X64" s="134"/>
      <c r="Y64" s="134"/>
      <c r="Z64" s="134"/>
    </row>
    <row r="65" spans="1:26" x14ac:dyDescent="0.25">
      <c r="A65" s="134"/>
      <c r="B65" s="134"/>
      <c r="C65" s="134"/>
      <c r="D65" s="134"/>
      <c r="E65" s="134"/>
      <c r="F65" s="134"/>
      <c r="G65" s="134"/>
      <c r="H65" s="134"/>
      <c r="I65" s="134"/>
      <c r="K65" s="134"/>
      <c r="L65" s="134"/>
      <c r="M65" s="134"/>
      <c r="N65" s="134"/>
      <c r="O65" s="134"/>
      <c r="P65" s="134"/>
      <c r="Q65" s="134"/>
      <c r="R65" s="134"/>
      <c r="S65" s="134"/>
      <c r="T65" s="134"/>
      <c r="U65" s="134"/>
      <c r="V65" s="134"/>
      <c r="W65" s="134"/>
      <c r="X65" s="134"/>
      <c r="Y65" s="134"/>
      <c r="Z65" s="134"/>
    </row>
    <row r="66" spans="1:26" x14ac:dyDescent="0.25">
      <c r="A66" s="134"/>
      <c r="B66" s="134"/>
      <c r="C66" s="134"/>
      <c r="D66" s="134"/>
      <c r="E66" s="134"/>
      <c r="F66" s="134"/>
      <c r="G66" s="134"/>
      <c r="H66" s="134"/>
      <c r="I66" s="134"/>
      <c r="K66" s="134"/>
      <c r="L66" s="134"/>
      <c r="M66" s="134"/>
      <c r="N66" s="134"/>
      <c r="O66" s="134"/>
      <c r="P66" s="134"/>
      <c r="Q66" s="134"/>
      <c r="R66" s="134"/>
      <c r="S66" s="134"/>
      <c r="T66" s="134"/>
      <c r="U66" s="134"/>
      <c r="V66" s="134"/>
      <c r="W66" s="134"/>
      <c r="X66" s="134"/>
      <c r="Y66" s="134"/>
      <c r="Z66" s="134"/>
    </row>
    <row r="67" spans="1:26" x14ac:dyDescent="0.25">
      <c r="A67" s="134"/>
      <c r="B67" s="134"/>
      <c r="C67" s="134"/>
      <c r="D67" s="134"/>
      <c r="E67" s="134"/>
      <c r="F67" s="134"/>
      <c r="G67" s="134"/>
      <c r="H67" s="134"/>
      <c r="I67" s="134"/>
      <c r="K67" s="134"/>
      <c r="L67" s="134"/>
      <c r="M67" s="134"/>
      <c r="N67" s="134"/>
      <c r="O67" s="134"/>
      <c r="P67" s="134"/>
      <c r="Q67" s="134"/>
      <c r="R67" s="134"/>
      <c r="S67" s="134"/>
      <c r="T67" s="134"/>
      <c r="U67" s="134"/>
      <c r="V67" s="134"/>
      <c r="W67" s="134"/>
      <c r="X67" s="134"/>
      <c r="Y67" s="134"/>
      <c r="Z67" s="134"/>
    </row>
    <row r="68" spans="1:26" x14ac:dyDescent="0.25">
      <c r="A68" s="134"/>
      <c r="B68" s="134"/>
      <c r="C68" s="134"/>
      <c r="D68" s="134"/>
      <c r="E68" s="134"/>
      <c r="F68" s="134"/>
      <c r="G68" s="134"/>
      <c r="H68" s="134"/>
      <c r="I68" s="134"/>
      <c r="K68" s="134"/>
      <c r="L68" s="134"/>
      <c r="M68" s="134"/>
      <c r="N68" s="134"/>
      <c r="O68" s="134"/>
      <c r="P68" s="134"/>
      <c r="Q68" s="134"/>
      <c r="R68" s="134"/>
      <c r="S68" s="134"/>
      <c r="T68" s="134"/>
      <c r="U68" s="134"/>
      <c r="V68" s="134"/>
      <c r="W68" s="134"/>
      <c r="X68" s="134"/>
      <c r="Y68" s="134"/>
      <c r="Z68" s="134"/>
    </row>
    <row r="69" spans="1:26" x14ac:dyDescent="0.25">
      <c r="A69" s="134"/>
      <c r="B69" s="134"/>
      <c r="C69" s="134"/>
      <c r="D69" s="134"/>
      <c r="E69" s="134"/>
      <c r="F69" s="134"/>
      <c r="G69" s="134"/>
      <c r="H69" s="134"/>
      <c r="I69" s="134"/>
      <c r="K69" s="134"/>
      <c r="L69" s="134"/>
      <c r="M69" s="134"/>
      <c r="N69" s="134"/>
      <c r="O69" s="134"/>
      <c r="P69" s="134"/>
      <c r="Q69" s="134"/>
      <c r="R69" s="134"/>
      <c r="S69" s="134"/>
      <c r="T69" s="134"/>
      <c r="U69" s="134"/>
      <c r="V69" s="134"/>
      <c r="W69" s="134"/>
      <c r="X69" s="134"/>
      <c r="Y69" s="134"/>
      <c r="Z69" s="134"/>
    </row>
    <row r="70" spans="1:26" x14ac:dyDescent="0.25">
      <c r="A70" s="134"/>
      <c r="B70" s="134"/>
      <c r="C70" s="134"/>
      <c r="D70" s="134"/>
      <c r="E70" s="134"/>
      <c r="F70" s="134"/>
      <c r="G70" s="134"/>
      <c r="H70" s="134"/>
      <c r="I70" s="134"/>
      <c r="K70" s="134"/>
      <c r="L70" s="134"/>
      <c r="M70" s="134"/>
      <c r="N70" s="134"/>
      <c r="O70" s="134"/>
      <c r="P70" s="134"/>
      <c r="Q70" s="134"/>
      <c r="R70" s="134"/>
      <c r="S70" s="134"/>
      <c r="T70" s="134"/>
      <c r="U70" s="134"/>
      <c r="V70" s="134"/>
      <c r="W70" s="134"/>
      <c r="X70" s="134"/>
      <c r="Y70" s="134"/>
      <c r="Z70" s="134"/>
    </row>
    <row r="71" spans="1:26" x14ac:dyDescent="0.25">
      <c r="A71" s="134"/>
      <c r="B71" s="134"/>
      <c r="C71" s="134"/>
      <c r="D71" s="134"/>
      <c r="E71" s="134"/>
      <c r="F71" s="134"/>
      <c r="G71" s="134"/>
      <c r="H71" s="134"/>
      <c r="I71" s="134"/>
      <c r="K71" s="134"/>
      <c r="L71" s="134"/>
      <c r="M71" s="134"/>
      <c r="N71" s="134"/>
      <c r="O71" s="134"/>
      <c r="P71" s="134"/>
      <c r="Q71" s="134"/>
      <c r="R71" s="134"/>
      <c r="S71" s="134"/>
      <c r="T71" s="134"/>
      <c r="U71" s="134"/>
      <c r="V71" s="134"/>
      <c r="W71" s="134"/>
      <c r="X71" s="134"/>
      <c r="Y71" s="134"/>
      <c r="Z71" s="134"/>
    </row>
    <row r="72" spans="1:26" x14ac:dyDescent="0.25">
      <c r="A72" s="134"/>
      <c r="B72" s="134"/>
      <c r="C72" s="134"/>
      <c r="D72" s="134"/>
      <c r="E72" s="134"/>
      <c r="F72" s="134"/>
      <c r="G72" s="134"/>
      <c r="H72" s="134"/>
      <c r="I72" s="134"/>
      <c r="K72" s="134"/>
      <c r="L72" s="134"/>
      <c r="M72" s="134"/>
      <c r="N72" s="134"/>
      <c r="O72" s="134"/>
      <c r="P72" s="134"/>
      <c r="Q72" s="134"/>
      <c r="R72" s="134"/>
      <c r="S72" s="134"/>
      <c r="T72" s="134"/>
      <c r="U72" s="134"/>
      <c r="V72" s="134"/>
      <c r="W72" s="134"/>
      <c r="X72" s="134"/>
      <c r="Y72" s="134"/>
      <c r="Z72" s="134"/>
    </row>
    <row r="73" spans="1:26" x14ac:dyDescent="0.25">
      <c r="A73" s="134"/>
      <c r="B73" s="134"/>
      <c r="C73" s="134"/>
      <c r="D73" s="134"/>
      <c r="E73" s="134"/>
      <c r="F73" s="134"/>
      <c r="G73" s="134"/>
      <c r="H73" s="134"/>
      <c r="I73" s="134"/>
      <c r="K73" s="134"/>
      <c r="L73" s="134"/>
      <c r="M73" s="134"/>
      <c r="N73" s="134"/>
      <c r="O73" s="134"/>
      <c r="P73" s="134"/>
      <c r="Q73" s="134"/>
      <c r="R73" s="134"/>
      <c r="S73" s="134"/>
      <c r="T73" s="134"/>
      <c r="U73" s="134"/>
      <c r="V73" s="134"/>
      <c r="W73" s="134"/>
      <c r="X73" s="134"/>
      <c r="Y73" s="134"/>
      <c r="Z73" s="134"/>
    </row>
    <row r="74" spans="1:26" x14ac:dyDescent="0.25">
      <c r="A74" s="134"/>
      <c r="B74" s="134"/>
      <c r="C74" s="134"/>
      <c r="D74" s="134"/>
      <c r="E74" s="134"/>
      <c r="F74" s="134"/>
      <c r="G74" s="134"/>
      <c r="H74" s="134"/>
      <c r="I74" s="134"/>
      <c r="K74" s="134"/>
      <c r="L74" s="134"/>
      <c r="M74" s="134"/>
      <c r="N74" s="134"/>
      <c r="O74" s="134"/>
      <c r="P74" s="134"/>
      <c r="Q74" s="134"/>
      <c r="R74" s="134"/>
      <c r="S74" s="134"/>
      <c r="T74" s="134"/>
      <c r="U74" s="134"/>
      <c r="V74" s="134"/>
      <c r="W74" s="134"/>
      <c r="X74" s="134"/>
      <c r="Y74" s="134"/>
      <c r="Z74" s="134"/>
    </row>
    <row r="75" spans="1:26" x14ac:dyDescent="0.25">
      <c r="A75" s="134"/>
      <c r="B75" s="134"/>
      <c r="C75" s="134"/>
      <c r="D75" s="134"/>
      <c r="E75" s="134"/>
      <c r="F75" s="134"/>
      <c r="G75" s="134"/>
      <c r="H75" s="134"/>
      <c r="I75" s="134"/>
      <c r="K75" s="134"/>
      <c r="L75" s="134"/>
      <c r="M75" s="134"/>
      <c r="N75" s="134"/>
      <c r="O75" s="134"/>
      <c r="P75" s="134"/>
      <c r="Q75" s="134"/>
      <c r="R75" s="134"/>
      <c r="S75" s="134"/>
      <c r="T75" s="134"/>
      <c r="U75" s="134"/>
      <c r="V75" s="134"/>
      <c r="W75" s="134"/>
      <c r="X75" s="134"/>
      <c r="Y75" s="134"/>
      <c r="Z75" s="134"/>
    </row>
    <row r="76" spans="1:26" x14ac:dyDescent="0.25">
      <c r="A76" s="134"/>
      <c r="B76" s="134"/>
      <c r="C76" s="134"/>
      <c r="D76" s="134"/>
      <c r="E76" s="134"/>
      <c r="F76" s="134"/>
      <c r="G76" s="134"/>
      <c r="H76" s="134"/>
      <c r="I76" s="134"/>
      <c r="K76" s="134"/>
      <c r="L76" s="134"/>
      <c r="M76" s="134"/>
      <c r="N76" s="134"/>
      <c r="O76" s="134"/>
      <c r="P76" s="134"/>
      <c r="Q76" s="134"/>
      <c r="R76" s="134"/>
      <c r="S76" s="134"/>
      <c r="T76" s="134"/>
      <c r="U76" s="134"/>
      <c r="V76" s="134"/>
      <c r="W76" s="134"/>
      <c r="X76" s="134"/>
      <c r="Y76" s="134"/>
      <c r="Z76" s="134"/>
    </row>
    <row r="77" spans="1:26" x14ac:dyDescent="0.25">
      <c r="A77" s="134"/>
      <c r="B77" s="134"/>
      <c r="C77" s="134"/>
      <c r="D77" s="134"/>
      <c r="E77" s="134"/>
      <c r="F77" s="134"/>
      <c r="G77" s="134"/>
      <c r="H77" s="134"/>
      <c r="I77" s="134"/>
      <c r="K77" s="134"/>
      <c r="L77" s="134"/>
      <c r="M77" s="134"/>
      <c r="N77" s="134"/>
      <c r="O77" s="134"/>
      <c r="P77" s="134"/>
      <c r="Q77" s="134"/>
      <c r="R77" s="134"/>
      <c r="S77" s="134"/>
      <c r="T77" s="134"/>
      <c r="U77" s="134"/>
      <c r="V77" s="134"/>
      <c r="W77" s="134"/>
      <c r="X77" s="134"/>
      <c r="Y77" s="134"/>
      <c r="Z77" s="134"/>
    </row>
    <row r="78" spans="1:26" x14ac:dyDescent="0.25">
      <c r="A78" s="134"/>
      <c r="B78" s="134"/>
      <c r="C78" s="134"/>
      <c r="D78" s="134"/>
      <c r="E78" s="134"/>
      <c r="F78" s="134"/>
      <c r="G78" s="134"/>
      <c r="H78" s="134"/>
      <c r="I78" s="134"/>
      <c r="K78" s="134"/>
      <c r="L78" s="134"/>
      <c r="M78" s="134"/>
      <c r="N78" s="134"/>
      <c r="O78" s="134"/>
      <c r="P78" s="134"/>
      <c r="Q78" s="134"/>
      <c r="R78" s="134"/>
      <c r="S78" s="134"/>
      <c r="T78" s="134"/>
      <c r="U78" s="134"/>
      <c r="V78" s="134"/>
      <c r="W78" s="134"/>
      <c r="X78" s="134"/>
      <c r="Y78" s="134"/>
      <c r="Z78" s="134"/>
    </row>
    <row r="79" spans="1:26" x14ac:dyDescent="0.25">
      <c r="A79" s="134"/>
      <c r="B79" s="134"/>
      <c r="C79" s="134"/>
      <c r="D79" s="134"/>
      <c r="E79" s="134"/>
      <c r="F79" s="134"/>
      <c r="G79" s="134"/>
      <c r="H79" s="134"/>
      <c r="I79" s="134"/>
      <c r="K79" s="134"/>
      <c r="L79" s="134"/>
      <c r="M79" s="134"/>
      <c r="N79" s="134"/>
      <c r="O79" s="134"/>
      <c r="P79" s="134"/>
      <c r="Q79" s="134"/>
      <c r="R79" s="134"/>
      <c r="S79" s="134"/>
      <c r="T79" s="134"/>
      <c r="U79" s="134"/>
      <c r="V79" s="134"/>
      <c r="W79" s="134"/>
      <c r="X79" s="134"/>
      <c r="Y79" s="134"/>
      <c r="Z79" s="134"/>
    </row>
    <row r="80" spans="1:26" x14ac:dyDescent="0.25">
      <c r="A80" s="134"/>
      <c r="B80" s="134"/>
      <c r="C80" s="134"/>
      <c r="D80" s="134"/>
      <c r="E80" s="134"/>
      <c r="F80" s="134"/>
      <c r="G80" s="134"/>
      <c r="H80" s="134"/>
      <c r="I80" s="134"/>
      <c r="K80" s="134"/>
      <c r="L80" s="134"/>
      <c r="M80" s="134"/>
      <c r="N80" s="134"/>
      <c r="O80" s="134"/>
      <c r="P80" s="134"/>
      <c r="Q80" s="134"/>
      <c r="R80" s="134"/>
      <c r="S80" s="134"/>
      <c r="T80" s="134"/>
      <c r="U80" s="134"/>
      <c r="V80" s="134"/>
      <c r="W80" s="134"/>
      <c r="X80" s="134"/>
      <c r="Y80" s="134"/>
      <c r="Z80" s="134"/>
    </row>
    <row r="81" spans="1:26" x14ac:dyDescent="0.25">
      <c r="A81" s="134"/>
      <c r="B81" s="134"/>
      <c r="C81" s="134"/>
      <c r="D81" s="134"/>
      <c r="E81" s="134"/>
      <c r="F81" s="134"/>
      <c r="G81" s="134"/>
      <c r="H81" s="134"/>
      <c r="I81" s="134"/>
      <c r="K81" s="134"/>
      <c r="L81" s="134"/>
      <c r="M81" s="134"/>
      <c r="N81" s="134"/>
      <c r="O81" s="134"/>
      <c r="P81" s="134"/>
      <c r="Q81" s="134"/>
      <c r="R81" s="134"/>
      <c r="S81" s="134"/>
      <c r="T81" s="134"/>
      <c r="U81" s="134"/>
      <c r="V81" s="134"/>
      <c r="W81" s="134"/>
      <c r="X81" s="134"/>
      <c r="Y81" s="134"/>
      <c r="Z81" s="134"/>
    </row>
    <row r="82" spans="1:26" x14ac:dyDescent="0.25">
      <c r="A82" s="134"/>
      <c r="B82" s="134"/>
      <c r="C82" s="134"/>
      <c r="D82" s="134"/>
      <c r="E82" s="134"/>
      <c r="F82" s="134"/>
      <c r="G82" s="134"/>
      <c r="H82" s="134"/>
      <c r="I82" s="134"/>
      <c r="K82" s="134"/>
      <c r="L82" s="134"/>
      <c r="M82" s="134"/>
      <c r="N82" s="134"/>
      <c r="O82" s="134"/>
      <c r="P82" s="134"/>
      <c r="Q82" s="134"/>
      <c r="R82" s="134"/>
      <c r="S82" s="134"/>
      <c r="T82" s="134"/>
      <c r="U82" s="134"/>
      <c r="V82" s="134"/>
      <c r="W82" s="134"/>
      <c r="X82" s="134"/>
      <c r="Y82" s="134"/>
      <c r="Z82" s="134"/>
    </row>
    <row r="83" spans="1:26" x14ac:dyDescent="0.25">
      <c r="A83" s="134"/>
      <c r="B83" s="134"/>
      <c r="C83" s="134"/>
      <c r="D83" s="134"/>
      <c r="E83" s="134"/>
      <c r="F83" s="134"/>
      <c r="G83" s="134"/>
      <c r="H83" s="134"/>
      <c r="I83" s="134"/>
      <c r="K83" s="134"/>
      <c r="L83" s="134"/>
      <c r="M83" s="134"/>
      <c r="N83" s="134"/>
      <c r="O83" s="134"/>
      <c r="P83" s="134"/>
      <c r="Q83" s="134"/>
      <c r="R83" s="134"/>
      <c r="S83" s="134"/>
      <c r="T83" s="134"/>
      <c r="U83" s="134"/>
      <c r="V83" s="134"/>
      <c r="W83" s="134"/>
      <c r="X83" s="134"/>
      <c r="Y83" s="134"/>
      <c r="Z83" s="134"/>
    </row>
    <row r="84" spans="1:26" x14ac:dyDescent="0.25">
      <c r="A84" s="134"/>
      <c r="B84" s="134"/>
      <c r="C84" s="134"/>
      <c r="D84" s="134"/>
      <c r="E84" s="134"/>
      <c r="F84" s="134"/>
      <c r="G84" s="134"/>
      <c r="H84" s="134"/>
      <c r="I84" s="134"/>
      <c r="K84" s="134"/>
      <c r="L84" s="134"/>
      <c r="M84" s="134"/>
      <c r="N84" s="134"/>
      <c r="O84" s="134"/>
      <c r="P84" s="134"/>
      <c r="Q84" s="134"/>
      <c r="R84" s="134"/>
      <c r="S84" s="134"/>
      <c r="T84" s="134"/>
      <c r="U84" s="134"/>
      <c r="V84" s="134"/>
      <c r="W84" s="134"/>
      <c r="X84" s="134"/>
      <c r="Y84" s="134"/>
      <c r="Z84" s="134"/>
    </row>
    <row r="85" spans="1:26" x14ac:dyDescent="0.25">
      <c r="A85" s="134"/>
      <c r="B85" s="134"/>
      <c r="C85" s="134"/>
      <c r="D85" s="134"/>
      <c r="E85" s="134"/>
      <c r="F85" s="134"/>
      <c r="G85" s="134"/>
      <c r="H85" s="134"/>
      <c r="I85" s="134"/>
      <c r="K85" s="134"/>
      <c r="L85" s="134"/>
      <c r="M85" s="134"/>
      <c r="N85" s="134"/>
      <c r="O85" s="134"/>
      <c r="P85" s="134"/>
      <c r="Q85" s="134"/>
      <c r="R85" s="134"/>
      <c r="S85" s="134"/>
      <c r="T85" s="134"/>
      <c r="U85" s="134"/>
      <c r="V85" s="134"/>
      <c r="W85" s="134"/>
      <c r="X85" s="134"/>
      <c r="Y85" s="134"/>
      <c r="Z85" s="134"/>
    </row>
    <row r="86" spans="1:26" x14ac:dyDescent="0.25">
      <c r="A86" s="134"/>
      <c r="B86" s="134"/>
      <c r="C86" s="134"/>
      <c r="D86" s="134"/>
      <c r="E86" s="134"/>
      <c r="F86" s="134"/>
      <c r="G86" s="134"/>
      <c r="H86" s="134"/>
      <c r="I86" s="134"/>
      <c r="K86" s="134"/>
      <c r="L86" s="134"/>
      <c r="M86" s="134"/>
      <c r="N86" s="134"/>
      <c r="O86" s="134"/>
      <c r="P86" s="134"/>
      <c r="Q86" s="134"/>
      <c r="R86" s="134"/>
      <c r="S86" s="134"/>
      <c r="T86" s="134"/>
      <c r="U86" s="134"/>
      <c r="V86" s="134"/>
      <c r="W86" s="134"/>
      <c r="X86" s="134"/>
      <c r="Y86" s="134"/>
      <c r="Z86" s="134"/>
    </row>
    <row r="100" spans="1:2" x14ac:dyDescent="0.25">
      <c r="A100" s="1" t="s">
        <v>29</v>
      </c>
      <c r="B100" s="1">
        <v>12</v>
      </c>
    </row>
    <row r="101" spans="1:2" x14ac:dyDescent="0.25">
      <c r="A101" s="1" t="s">
        <v>34</v>
      </c>
      <c r="B101" s="1">
        <v>4</v>
      </c>
    </row>
    <row r="102" spans="1:2" x14ac:dyDescent="0.25">
      <c r="A102" s="1" t="s">
        <v>35</v>
      </c>
      <c r="B102" s="1">
        <v>2</v>
      </c>
    </row>
    <row r="103" spans="1:2" x14ac:dyDescent="0.25">
      <c r="A103" s="1" t="s">
        <v>36</v>
      </c>
      <c r="B103" s="1">
        <v>1</v>
      </c>
    </row>
    <row r="105" spans="1:2" x14ac:dyDescent="0.25">
      <c r="A105" s="1" t="s">
        <v>31</v>
      </c>
      <c r="B105" s="1">
        <v>1</v>
      </c>
    </row>
    <row r="106" spans="1:2" x14ac:dyDescent="0.25">
      <c r="A106" s="1" t="s">
        <v>37</v>
      </c>
      <c r="B106" s="1">
        <v>0</v>
      </c>
    </row>
  </sheetData>
  <sheetProtection sheet="1" formatCells="0" formatColumns="0" formatRows="0" selectLockedCells="1"/>
  <mergeCells count="5">
    <mergeCell ref="B2:C2"/>
    <mergeCell ref="E2:F2"/>
    <mergeCell ref="H2:I2"/>
    <mergeCell ref="B18:C18"/>
    <mergeCell ref="E18:F18"/>
  </mergeCells>
  <phoneticPr fontId="9" type="noConversion"/>
  <dataValidations count="3">
    <dataValidation type="list" allowBlank="1" showInputMessage="1" showErrorMessage="1" sqref="C6 F22 C22 F6 I6" xr:uid="{00000000-0002-0000-0000-000000000000}">
      <formula1>$A$100:$A$103</formula1>
    </dataValidation>
    <dataValidation type="list" allowBlank="1" showInputMessage="1" showErrorMessage="1" sqref="C7 F23 C23 F7 I7" xr:uid="{00000000-0002-0000-0000-000001000000}">
      <formula1>$A$105:$A$106</formula1>
    </dataValidation>
    <dataValidation allowBlank="1" showInputMessage="1" showErrorMessage="1" promptTitle="Vorzeichen beachten!" prompt="Zahlungen, die der Kunde leistet, sind mit Minuszeichen einzugeben, Zahlungen, die der Kunde erhält, ohne Vorzeichen." sqref="C3 C5 F3 F9 I3 I5 I9 C19 C21 C25 F21 F25" xr:uid="{00000000-0002-0000-0000-000002000000}"/>
  </dataValidation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dimension ref="A1:Q307"/>
  <sheetViews>
    <sheetView zoomScaleNormal="100" workbookViewId="0">
      <pane ySplit="2" topLeftCell="A3" activePane="bottomLeft" state="frozen"/>
      <selection pane="bottomLeft" activeCell="C3" sqref="C3"/>
    </sheetView>
  </sheetViews>
  <sheetFormatPr baseColWidth="10" defaultColWidth="11.5546875" defaultRowHeight="13.8" x14ac:dyDescent="0.3"/>
  <cols>
    <col min="1" max="1" width="4.33203125" style="26" customWidth="1"/>
    <col min="2" max="2" width="85.44140625" style="4" customWidth="1"/>
    <col min="3" max="3" width="32.6640625" style="4" customWidth="1"/>
    <col min="4" max="4" width="27.33203125" style="4" hidden="1" customWidth="1"/>
    <col min="5" max="5" width="18" style="4" hidden="1" customWidth="1"/>
    <col min="6" max="6" width="19.33203125" style="4" hidden="1" customWidth="1"/>
    <col min="7" max="7" width="18.6640625" style="4" hidden="1" customWidth="1"/>
    <col min="8" max="8" width="16.33203125" style="4" hidden="1" customWidth="1"/>
    <col min="9" max="9" width="11.5546875" style="4" hidden="1" customWidth="1"/>
    <col min="10" max="10" width="18.44140625" style="4" customWidth="1"/>
    <col min="11" max="16384" width="11.5546875" style="4"/>
  </cols>
  <sheetData>
    <row r="1" spans="2:17" ht="18" customHeight="1" x14ac:dyDescent="0.3">
      <c r="B1"/>
      <c r="C1" s="26"/>
      <c r="D1" s="242">
        <f>ROUND(C6/100,0)*100</f>
        <v>196000</v>
      </c>
      <c r="E1" s="242">
        <f>D1</f>
        <v>196000</v>
      </c>
      <c r="F1" s="242">
        <f>ROUND((C6-12*C15+100)/100,0)*100</f>
        <v>178100</v>
      </c>
      <c r="G1" s="242">
        <f>F1</f>
        <v>178100</v>
      </c>
      <c r="H1" s="26"/>
      <c r="I1" s="26"/>
      <c r="J1" s="26"/>
      <c r="K1" s="26"/>
      <c r="L1" s="26"/>
      <c r="M1" s="26"/>
      <c r="N1" s="26"/>
      <c r="O1" s="26"/>
      <c r="P1" s="26"/>
      <c r="Q1" s="26"/>
    </row>
    <row r="2" spans="2:17" s="27" customFormat="1" ht="21.75" customHeight="1" x14ac:dyDescent="0.35">
      <c r="B2" s="286" t="str">
        <f>IF(C15&gt;C109/12,"Geschäftsführerversorgung (Unterstützungskasse)","Mitarbeiter-BAV, z.B. Pensionskasse")</f>
        <v>Geschäftsführerversorgung (Unterstützungskasse)</v>
      </c>
      <c r="C2" s="287">
        <f ca="1">TODAY()</f>
        <v>46056</v>
      </c>
      <c r="D2" s="28"/>
      <c r="E2" s="28"/>
    </row>
    <row r="3" spans="2:17" ht="15" customHeight="1" x14ac:dyDescent="0.3">
      <c r="B3" s="26" t="s">
        <v>128</v>
      </c>
      <c r="C3" s="29">
        <f ca="1">EOMONTH(TODAY(),2)</f>
        <v>46142</v>
      </c>
      <c r="D3" s="234" t="s">
        <v>152</v>
      </c>
      <c r="E3" s="234" t="s">
        <v>153</v>
      </c>
      <c r="F3" s="234" t="s">
        <v>154</v>
      </c>
      <c r="G3" s="234" t="s">
        <v>155</v>
      </c>
      <c r="H3" s="234" t="s">
        <v>156</v>
      </c>
      <c r="I3" s="234"/>
      <c r="J3" s="234"/>
      <c r="K3" s="27"/>
      <c r="L3" s="27"/>
      <c r="M3" s="26"/>
      <c r="N3" s="26"/>
      <c r="O3" s="26"/>
      <c r="P3" s="26"/>
      <c r="Q3" s="26"/>
    </row>
    <row r="4" spans="2:17" ht="15" customHeight="1" x14ac:dyDescent="0.3">
      <c r="B4" s="26" t="s">
        <v>9</v>
      </c>
      <c r="C4" s="30">
        <v>42</v>
      </c>
      <c r="D4" s="231">
        <f>IF($C$9=$D$10,_xlfn.XLOOKUP($D$1,Steuertabelle!$B$3:$B$9924,Steuertabelle!$C$3:$C$9924),0)</f>
        <v>0</v>
      </c>
      <c r="E4" s="231">
        <f>IF($C$9=$D$11,_xlfn.XLOOKUP($E$1,Steuertabelle!$B$3:$B$9924,Steuertabelle!$I$3:$I$9924),0)</f>
        <v>60048</v>
      </c>
      <c r="F4" s="231">
        <f>IF($C$9=$D$10,_xlfn.XLOOKUP($F$1,Steuertabelle!$B$3:$B$9924,Steuertabelle!$C$3:$C$9924),0)</f>
        <v>0</v>
      </c>
      <c r="G4" s="231">
        <f>IF($C$9=$D$11,_xlfn.XLOOKUP($G$1,Steuertabelle!$B$3:$B$9924,Steuertabelle!$I$3:$I$9924),0)</f>
        <v>52530</v>
      </c>
      <c r="H4" s="235">
        <f>D4+D5+D6-F4-F5-F6</f>
        <v>0</v>
      </c>
      <c r="I4" s="244">
        <f>(H4+H6)/12</f>
        <v>757.43833333333293</v>
      </c>
      <c r="J4" s="27"/>
      <c r="K4" s="27"/>
      <c r="L4" s="27"/>
      <c r="M4" s="26"/>
      <c r="N4" s="26"/>
      <c r="O4" s="26"/>
      <c r="P4" s="26"/>
      <c r="Q4" s="26"/>
    </row>
    <row r="5" spans="2:17" ht="15" customHeight="1" x14ac:dyDescent="0.3">
      <c r="B5" s="26" t="s">
        <v>137</v>
      </c>
      <c r="C5" s="33" t="s">
        <v>49</v>
      </c>
      <c r="D5" s="232">
        <f>$C$10*$D$4</f>
        <v>0</v>
      </c>
      <c r="E5" s="232">
        <f>$E$4*$C$10</f>
        <v>5404.32</v>
      </c>
      <c r="F5" s="232">
        <f>$C$10*$F$4</f>
        <v>0</v>
      </c>
      <c r="G5" s="232">
        <f>$G$4*$C$10</f>
        <v>4727.7</v>
      </c>
      <c r="H5" s="234" t="s">
        <v>157</v>
      </c>
      <c r="I5" s="27"/>
      <c r="J5" s="27"/>
      <c r="K5" s="27"/>
      <c r="L5" s="27"/>
      <c r="M5" s="26"/>
      <c r="N5" s="26"/>
      <c r="O5" s="26"/>
      <c r="P5" s="26"/>
      <c r="Q5" s="26"/>
    </row>
    <row r="6" spans="2:17" ht="15" customHeight="1" x14ac:dyDescent="0.3">
      <c r="B6" s="26" t="s">
        <v>47</v>
      </c>
      <c r="C6" s="32">
        <v>196000</v>
      </c>
      <c r="D6" s="233">
        <f>IF($C$9=$D$10,_xlfn.XLOOKUP($D$1,Steuertabelle!$B$3:$B$9924,Steuertabelle!$D$3:$D$9924),0)</f>
        <v>0</v>
      </c>
      <c r="E6" s="233">
        <f>IF($C$9=$D$11,_xlfn.XLOOKUP($E$1,Steuertabelle!$B$3:$B$9924,Steuertabelle!$J$3:$J$9924),0)</f>
        <v>2302.41</v>
      </c>
      <c r="F6" s="233">
        <f>IF($C$9=$D$10,_xlfn.XLOOKUP($F$1,Steuertabelle!$B$3:$B$9924,Steuertabelle!$D$3:$D$9924),0)</f>
        <v>0</v>
      </c>
      <c r="G6" s="233">
        <f>IF($C$9=$D$11,_xlfn.XLOOKUP($G$1,Steuertabelle!$B$3:$B$9924,Steuertabelle!$J$3:$J$9924),0)</f>
        <v>1407.77</v>
      </c>
      <c r="H6" s="236">
        <f>E4+E5+E6-G4-G5-G6</f>
        <v>9089.2599999999948</v>
      </c>
      <c r="I6" s="27"/>
      <c r="J6" s="27"/>
      <c r="K6" s="27"/>
      <c r="L6" s="27"/>
      <c r="M6" s="26"/>
      <c r="N6" s="26"/>
      <c r="O6" s="26"/>
      <c r="P6" s="26"/>
      <c r="Q6" s="26"/>
    </row>
    <row r="7" spans="2:17" ht="15" hidden="1" customHeight="1" x14ac:dyDescent="0.3">
      <c r="B7" s="170" t="s">
        <v>140</v>
      </c>
      <c r="C7" s="171">
        <f>C6</f>
        <v>196000</v>
      </c>
      <c r="D7" s="26" t="s">
        <v>49</v>
      </c>
      <c r="E7" s="26"/>
      <c r="F7" s="27"/>
      <c r="G7" s="27"/>
      <c r="H7" s="234"/>
      <c r="I7" s="27"/>
      <c r="J7" s="27"/>
      <c r="K7" s="27"/>
      <c r="L7" s="27"/>
      <c r="M7" s="26"/>
      <c r="N7" s="26"/>
      <c r="O7" s="26"/>
      <c r="P7" s="26"/>
      <c r="Q7" s="26"/>
    </row>
    <row r="8" spans="2:17" ht="15" customHeight="1" x14ac:dyDescent="0.3">
      <c r="B8" s="26" t="s">
        <v>48</v>
      </c>
      <c r="C8" s="33" t="s">
        <v>51</v>
      </c>
      <c r="D8" s="26" t="s">
        <v>51</v>
      </c>
      <c r="E8" s="26"/>
      <c r="F8" s="27"/>
      <c r="G8" s="182"/>
      <c r="H8" s="234"/>
      <c r="I8" s="27"/>
      <c r="J8" s="27"/>
      <c r="K8" s="27"/>
      <c r="L8" s="27"/>
      <c r="M8" s="26"/>
      <c r="N8" s="26"/>
      <c r="O8" s="26"/>
      <c r="P8" s="26"/>
      <c r="Q8" s="26"/>
    </row>
    <row r="9" spans="2:17" ht="15" customHeight="1" x14ac:dyDescent="0.3">
      <c r="B9" s="26" t="s">
        <v>50</v>
      </c>
      <c r="C9" s="31" t="s">
        <v>18</v>
      </c>
      <c r="D9" s="26" t="s">
        <v>51</v>
      </c>
      <c r="E9" s="26"/>
      <c r="F9" s="27"/>
      <c r="G9" s="27"/>
      <c r="H9" s="234"/>
      <c r="I9" s="27"/>
      <c r="J9" s="27"/>
      <c r="K9" s="27"/>
      <c r="L9" s="27"/>
      <c r="M9" s="26"/>
      <c r="N9" s="26"/>
      <c r="O9" s="26"/>
      <c r="P9" s="26"/>
      <c r="Q9" s="26"/>
    </row>
    <row r="10" spans="2:17" ht="15" customHeight="1" x14ac:dyDescent="0.3">
      <c r="B10" s="26" t="s">
        <v>151</v>
      </c>
      <c r="C10" s="230">
        <v>0.09</v>
      </c>
      <c r="D10" s="26" t="s">
        <v>21</v>
      </c>
      <c r="E10" s="26"/>
      <c r="F10" s="27"/>
      <c r="G10" s="27"/>
      <c r="H10" s="234"/>
      <c r="I10" s="27"/>
      <c r="J10" s="27"/>
      <c r="K10" s="27"/>
      <c r="L10" s="27"/>
      <c r="M10" s="26"/>
      <c r="N10" s="26"/>
      <c r="O10" s="26"/>
      <c r="P10" s="26"/>
      <c r="Q10" s="26"/>
    </row>
    <row r="11" spans="2:17" ht="15" customHeight="1" x14ac:dyDescent="0.3">
      <c r="B11" s="288">
        <f>(D4+D5+D6+E4+E5+E6)/C6</f>
        <v>0.34568739795918363</v>
      </c>
      <c r="C11" s="289">
        <f>ROUND((C6*B11)/10,0)*10</f>
        <v>67750</v>
      </c>
      <c r="D11" s="26" t="s">
        <v>18</v>
      </c>
      <c r="E11" s="26"/>
      <c r="F11" s="27"/>
      <c r="G11" s="27"/>
      <c r="H11" s="234"/>
      <c r="I11" s="27"/>
      <c r="J11" s="27"/>
      <c r="K11" s="27"/>
      <c r="L11" s="27"/>
      <c r="M11" s="26"/>
      <c r="N11" s="26"/>
      <c r="O11" s="26"/>
      <c r="P11" s="26"/>
      <c r="Q11" s="26"/>
    </row>
    <row r="12" spans="2:17" ht="15" customHeight="1" x14ac:dyDescent="0.3">
      <c r="B12" s="290" t="str">
        <f>IF(C8="nein","Sie zahlen keine Sozialabgaben","Ihre Sozialabgaben belaufen sich auf ca.")</f>
        <v>Sie zahlen keine Sozialabgaben</v>
      </c>
      <c r="C12" s="289">
        <f>IF(C8="nein",0,MIN(C7,C99)*C101+MIN(C7,C102)*C104+MIN(C7,C102)*C106)</f>
        <v>0</v>
      </c>
      <c r="D12" s="62">
        <v>0.09</v>
      </c>
      <c r="E12" s="126"/>
      <c r="F12" s="27"/>
      <c r="G12" s="27"/>
      <c r="H12" s="27"/>
      <c r="I12" s="27"/>
      <c r="J12" s="27"/>
      <c r="K12" s="27"/>
      <c r="L12" s="27"/>
      <c r="M12" s="26"/>
      <c r="N12" s="26"/>
      <c r="O12" s="26"/>
      <c r="P12" s="26"/>
      <c r="Q12" s="26"/>
    </row>
    <row r="13" spans="2:17" ht="15" customHeight="1" x14ac:dyDescent="0.3">
      <c r="B13" s="290" t="s">
        <v>52</v>
      </c>
      <c r="C13" s="289">
        <f>C6-C11-C12</f>
        <v>128250</v>
      </c>
      <c r="D13" s="62">
        <v>0.08</v>
      </c>
      <c r="E13" s="26"/>
      <c r="F13" s="27"/>
      <c r="G13" s="27"/>
      <c r="H13" s="27"/>
      <c r="I13" s="27"/>
      <c r="J13" s="27"/>
      <c r="K13" s="27"/>
      <c r="L13" s="27"/>
      <c r="M13" s="26"/>
      <c r="N13" s="26"/>
      <c r="O13" s="26"/>
      <c r="P13" s="26"/>
      <c r="Q13" s="26"/>
    </row>
    <row r="14" spans="2:17" ht="15" hidden="1" customHeight="1" x14ac:dyDescent="0.3">
      <c r="B14" s="36" t="s">
        <v>53</v>
      </c>
      <c r="C14" s="169">
        <f>1-(C13/C6)</f>
        <v>0.34566326530612246</v>
      </c>
      <c r="D14" s="62">
        <v>4.4999999999999998E-2</v>
      </c>
      <c r="E14" s="26"/>
      <c r="F14" s="201"/>
      <c r="G14" s="27"/>
      <c r="H14" s="27"/>
      <c r="I14" s="27"/>
      <c r="J14" s="27"/>
      <c r="K14" s="27"/>
      <c r="L14" s="27"/>
      <c r="M14" s="26"/>
      <c r="N14" s="26"/>
      <c r="O14" s="26"/>
      <c r="P14" s="26"/>
      <c r="Q14" s="26"/>
    </row>
    <row r="15" spans="2:17" ht="15" customHeight="1" x14ac:dyDescent="0.3">
      <c r="B15" s="26" t="s">
        <v>150</v>
      </c>
      <c r="C15" s="32">
        <v>1500</v>
      </c>
      <c r="D15" s="62">
        <v>0.04</v>
      </c>
      <c r="E15" s="26"/>
      <c r="F15" s="27"/>
      <c r="G15" s="27"/>
      <c r="H15" s="27"/>
      <c r="I15" s="27"/>
      <c r="J15" s="27"/>
      <c r="K15" s="27"/>
      <c r="L15" s="27"/>
      <c r="M15" s="26"/>
      <c r="N15" s="26"/>
      <c r="O15" s="26"/>
      <c r="P15" s="26"/>
      <c r="Q15" s="26"/>
    </row>
    <row r="16" spans="2:17" ht="15" hidden="1" customHeight="1" x14ac:dyDescent="0.3">
      <c r="B16" s="36" t="s">
        <v>138</v>
      </c>
      <c r="C16" s="168">
        <f>(ROUND((F4+F5+F6+G4+G5+G6)/10,0)*10)</f>
        <v>58670</v>
      </c>
      <c r="D16" s="62"/>
      <c r="E16" s="26"/>
      <c r="F16" s="27"/>
      <c r="G16" s="27"/>
      <c r="H16" s="27"/>
      <c r="I16" s="27"/>
      <c r="J16" s="27"/>
      <c r="K16" s="27"/>
      <c r="L16" s="27"/>
      <c r="M16" s="26"/>
      <c r="N16" s="26"/>
      <c r="O16" s="26"/>
      <c r="P16" s="26"/>
      <c r="Q16" s="26"/>
    </row>
    <row r="17" spans="2:17" ht="15" customHeight="1" x14ac:dyDescent="0.3">
      <c r="B17" s="36" t="s">
        <v>168</v>
      </c>
      <c r="C17" s="168">
        <f>(C11-C16)/12</f>
        <v>756.66666666666663</v>
      </c>
      <c r="D17" s="62">
        <v>0</v>
      </c>
      <c r="E17" s="26"/>
      <c r="F17" s="27"/>
      <c r="G17" s="27"/>
      <c r="H17" s="27"/>
      <c r="I17" s="27"/>
      <c r="J17" s="27"/>
      <c r="K17" s="27"/>
      <c r="L17" s="27"/>
      <c r="M17" s="26"/>
      <c r="N17" s="26"/>
      <c r="O17" s="26"/>
      <c r="P17" s="26"/>
      <c r="Q17" s="26"/>
    </row>
    <row r="18" spans="2:17" ht="15" hidden="1" customHeight="1" x14ac:dyDescent="0.3">
      <c r="B18" s="36" t="str">
        <f>IF(C18=C12,"Ihre Sozialabgaben sind unverändert","Ihre Sozialabgaben verringern sich auf ca.")</f>
        <v>Ihre Sozialabgaben sind unverändert</v>
      </c>
      <c r="C18" s="168">
        <f>IF(C8="nein",0,C12-C133-C134)</f>
        <v>0</v>
      </c>
      <c r="D18" s="26"/>
      <c r="E18" s="26"/>
      <c r="F18" s="27"/>
      <c r="G18" s="27"/>
      <c r="H18" s="27"/>
      <c r="I18" s="27"/>
      <c r="J18" s="27"/>
      <c r="K18" s="27"/>
      <c r="L18" s="27"/>
      <c r="M18" s="26"/>
      <c r="N18" s="26"/>
      <c r="O18" s="26"/>
      <c r="P18" s="26"/>
      <c r="Q18" s="26"/>
    </row>
    <row r="19" spans="2:17" ht="15" customHeight="1" x14ac:dyDescent="0.3">
      <c r="B19" s="36" t="str">
        <f>IF(C8="nein","Sozialabgaben zahlen Sie unverändert nicht",IF(C19=0,"Ihre Sozialabgaben sind (leider) unverändert","Sie sparen Sozialversicherungsbeiträge von monatlich"))</f>
        <v>Sozialabgaben zahlen Sie unverändert nicht</v>
      </c>
      <c r="C19" s="168">
        <f>IF(C8="nein",0,(C133+C134)/12)</f>
        <v>0</v>
      </c>
      <c r="D19" s="26"/>
      <c r="E19" s="26"/>
      <c r="F19" s="27"/>
      <c r="G19" s="27"/>
      <c r="H19" s="27"/>
      <c r="I19" s="27"/>
      <c r="J19" s="27"/>
      <c r="K19" s="27"/>
      <c r="L19" s="27"/>
      <c r="M19" s="26"/>
      <c r="N19" s="26"/>
      <c r="O19" s="26"/>
      <c r="P19" s="26"/>
      <c r="Q19" s="26"/>
    </row>
    <row r="20" spans="2:17" ht="15" customHeight="1" x14ac:dyDescent="0.3">
      <c r="B20" s="298">
        <f>C15</f>
        <v>1500</v>
      </c>
      <c r="C20" s="289">
        <f>C17+C19</f>
        <v>756.66666666666663</v>
      </c>
      <c r="D20" s="26"/>
      <c r="E20" s="26"/>
      <c r="F20" s="27"/>
      <c r="G20" s="27"/>
      <c r="H20" s="27"/>
      <c r="I20" s="27"/>
      <c r="J20" s="27"/>
      <c r="K20" s="27"/>
      <c r="L20" s="27"/>
      <c r="M20" s="26"/>
      <c r="N20" s="26"/>
      <c r="O20" s="26"/>
      <c r="P20" s="26"/>
      <c r="Q20" s="26"/>
    </row>
    <row r="21" spans="2:17" ht="15" hidden="1" customHeight="1" x14ac:dyDescent="0.3">
      <c r="B21" s="36" t="s">
        <v>54</v>
      </c>
      <c r="C21" s="168">
        <f>C20*12</f>
        <v>9080</v>
      </c>
      <c r="D21" s="26"/>
      <c r="E21" s="26"/>
      <c r="F21" s="27"/>
      <c r="G21" s="27"/>
      <c r="H21" s="27"/>
      <c r="I21" s="27"/>
      <c r="J21" s="27"/>
      <c r="K21" s="27"/>
      <c r="L21" s="27"/>
      <c r="M21" s="26"/>
      <c r="N21" s="26"/>
      <c r="O21" s="26"/>
      <c r="P21" s="26"/>
      <c r="Q21" s="26"/>
    </row>
    <row r="22" spans="2:17" ht="15" hidden="1" customHeight="1" x14ac:dyDescent="0.3">
      <c r="B22" s="243" t="str">
        <f>IF(C8="nein","Der Arbeitgeber spart keine Sozialabgaben, weil er bisher schon keine zahlt",IF(C19=0,"Der Arbeitgeber spart (leider) auch keine Sozialabgeben",C22/C15))</f>
        <v>Der Arbeitgeber spart keine Sozialabgaben, weil er bisher schon keine zahlt</v>
      </c>
      <c r="C22" s="168">
        <f>C19*C107/C108</f>
        <v>0</v>
      </c>
      <c r="D22" s="26"/>
      <c r="E22" s="26"/>
      <c r="F22" s="27"/>
      <c r="G22" s="27"/>
      <c r="H22" s="27"/>
      <c r="I22" s="27"/>
      <c r="J22" s="27"/>
      <c r="K22" s="27"/>
      <c r="L22" s="27"/>
      <c r="M22" s="26"/>
      <c r="N22" s="26"/>
      <c r="O22" s="26"/>
      <c r="P22" s="26"/>
      <c r="Q22" s="26"/>
    </row>
    <row r="23" spans="2:17" ht="15" customHeight="1" x14ac:dyDescent="0.3">
      <c r="B23" s="227">
        <f>C15</f>
        <v>1500</v>
      </c>
      <c r="C23" s="226">
        <f>IF(C15&gt;C109/12,0,C15*0.15)</f>
        <v>0</v>
      </c>
      <c r="D23" s="174">
        <v>0</v>
      </c>
      <c r="E23" s="26"/>
      <c r="F23" s="27"/>
      <c r="G23" s="27"/>
      <c r="H23" s="27"/>
      <c r="I23" s="27"/>
      <c r="J23" s="27"/>
      <c r="K23" s="27"/>
      <c r="L23" s="27"/>
      <c r="M23" s="26"/>
      <c r="N23" s="26"/>
      <c r="O23" s="26"/>
      <c r="P23" s="26"/>
      <c r="Q23" s="26"/>
    </row>
    <row r="24" spans="2:17" ht="15" customHeight="1" x14ac:dyDescent="0.3">
      <c r="B24" s="26" t="s">
        <v>55</v>
      </c>
      <c r="C24" s="34">
        <v>67</v>
      </c>
      <c r="D24" s="175">
        <f>C15/10</f>
        <v>150</v>
      </c>
      <c r="E24" s="26"/>
      <c r="F24" s="27"/>
      <c r="G24" s="27"/>
      <c r="H24" s="27"/>
      <c r="I24" s="27"/>
      <c r="J24" s="27"/>
      <c r="K24" s="27"/>
      <c r="L24" s="27"/>
      <c r="M24" s="26"/>
      <c r="N24" s="26"/>
      <c r="O24" s="26"/>
      <c r="P24" s="26"/>
      <c r="Q24" s="26"/>
    </row>
    <row r="25" spans="2:17" ht="15" customHeight="1" x14ac:dyDescent="0.3">
      <c r="B25" s="290" t="str">
        <f>IF(C23=0,"Summe aller Zahlungen in den bAv-Vertrag","Summe aller Zahlungen in den bAv-Vertrag inkl. AG-Anteil")</f>
        <v>Summe aller Zahlungen in den bAv-Vertrag</v>
      </c>
      <c r="C25" s="289">
        <f>(C24-C4)*(C136)</f>
        <v>450000</v>
      </c>
      <c r="D25" s="175">
        <f>D24*2</f>
        <v>300</v>
      </c>
      <c r="E25" s="26"/>
      <c r="F25" s="27"/>
      <c r="G25" s="27"/>
      <c r="H25" s="27"/>
      <c r="I25" s="27"/>
      <c r="J25" s="27"/>
      <c r="K25" s="27"/>
      <c r="L25" s="27"/>
      <c r="M25" s="26"/>
      <c r="N25" s="26"/>
      <c r="O25" s="26"/>
      <c r="P25" s="26"/>
      <c r="Q25" s="26"/>
    </row>
    <row r="26" spans="2:17" ht="15" customHeight="1" x14ac:dyDescent="0.3">
      <c r="B26" s="291" t="s">
        <v>141</v>
      </c>
      <c r="C26" s="292">
        <f>(-C21-12*C23)*C121</f>
        <v>-227000</v>
      </c>
      <c r="D26" s="175">
        <f>D24*3</f>
        <v>450</v>
      </c>
      <c r="E26" s="26"/>
      <c r="F26" s="27"/>
      <c r="G26" s="27"/>
      <c r="H26" s="27"/>
      <c r="I26" s="27"/>
      <c r="J26" s="27"/>
      <c r="K26" s="27"/>
      <c r="L26" s="302"/>
      <c r="M26" s="26"/>
      <c r="N26" s="26"/>
      <c r="O26" s="26"/>
      <c r="P26" s="26"/>
      <c r="Q26" s="26"/>
    </row>
    <row r="27" spans="2:17" ht="15" customHeight="1" x14ac:dyDescent="0.3">
      <c r="B27" s="290" t="s">
        <v>142</v>
      </c>
      <c r="C27" s="289">
        <f>C26+C25</f>
        <v>223000</v>
      </c>
      <c r="D27" s="175">
        <f>D24*4</f>
        <v>600</v>
      </c>
      <c r="E27" s="26"/>
      <c r="F27" s="27"/>
      <c r="G27" s="27"/>
      <c r="H27" s="27"/>
      <c r="I27" s="27"/>
      <c r="J27" s="27"/>
      <c r="K27" s="27"/>
      <c r="L27" s="27"/>
      <c r="M27" s="26"/>
      <c r="N27" s="26"/>
      <c r="O27" s="26"/>
      <c r="P27" s="26"/>
      <c r="Q27" s="26"/>
    </row>
    <row r="28" spans="2:17" ht="15" customHeight="1" x14ac:dyDescent="0.3">
      <c r="B28" s="9" t="s">
        <v>42</v>
      </c>
      <c r="C28" s="80">
        <v>2.5000000000000001E-2</v>
      </c>
      <c r="D28" s="175">
        <f>D24*5</f>
        <v>750</v>
      </c>
      <c r="E28" s="26"/>
      <c r="F28" s="27"/>
      <c r="G28" s="27"/>
      <c r="H28" s="27"/>
      <c r="I28" s="27"/>
      <c r="J28" s="27"/>
      <c r="K28" s="27"/>
      <c r="L28" s="27"/>
      <c r="M28" s="26"/>
      <c r="N28" s="26"/>
      <c r="O28" s="26"/>
      <c r="P28" s="26"/>
      <c r="Q28" s="26"/>
    </row>
    <row r="29" spans="2:17" ht="15" customHeight="1" x14ac:dyDescent="0.3">
      <c r="B29" s="290" t="s">
        <v>143</v>
      </c>
      <c r="C29" s="293">
        <f>FV(C28/12,C121*12,-C136/12,0,1)</f>
        <v>625563.39528672909</v>
      </c>
      <c r="D29" s="175">
        <f>C15</f>
        <v>1500</v>
      </c>
      <c r="E29" s="26"/>
      <c r="F29" s="27"/>
      <c r="G29" s="27"/>
      <c r="H29" s="27"/>
      <c r="I29" s="27"/>
      <c r="J29" s="27"/>
      <c r="K29" s="27"/>
      <c r="L29" s="27"/>
      <c r="M29" s="26"/>
      <c r="N29" s="26"/>
      <c r="O29" s="26"/>
      <c r="P29" s="26"/>
      <c r="Q29" s="26"/>
    </row>
    <row r="30" spans="2:17" ht="15" customHeight="1" x14ac:dyDescent="0.3">
      <c r="B30" s="294">
        <f>C120</f>
        <v>95</v>
      </c>
      <c r="C30" s="293">
        <f>PMT(IF(C28&lt;=1.5%,C28,1.5%)/12,(C120-C24)*12,-C29,0,1)</f>
        <v>2278.3597023555576</v>
      </c>
      <c r="D30" s="172" t="str">
        <f>IF(C8="nein","",IF(C22=0,"",C22))</f>
        <v/>
      </c>
      <c r="E30" s="26"/>
      <c r="F30" s="27"/>
      <c r="G30" s="27"/>
      <c r="H30" s="27"/>
      <c r="I30" s="27"/>
      <c r="J30" s="27"/>
      <c r="K30" s="27"/>
      <c r="L30" s="27"/>
      <c r="M30" s="26"/>
      <c r="N30" s="26"/>
      <c r="O30" s="26"/>
      <c r="P30" s="26"/>
      <c r="Q30" s="26"/>
    </row>
    <row r="31" spans="2:17" ht="15" customHeight="1" x14ac:dyDescent="0.3">
      <c r="B31" s="303">
        <v>0.1</v>
      </c>
      <c r="C31" s="306">
        <f>C30*C135</f>
        <v>708.8402134101176</v>
      </c>
      <c r="D31" s="301"/>
      <c r="E31" s="26"/>
      <c r="F31" s="27"/>
      <c r="G31" s="27"/>
      <c r="H31" s="27"/>
      <c r="I31" s="27"/>
      <c r="J31" s="27"/>
      <c r="K31" s="27"/>
      <c r="L31" s="27"/>
      <c r="M31" s="26"/>
      <c r="N31" s="26"/>
      <c r="O31" s="26"/>
      <c r="P31" s="26"/>
      <c r="Q31" s="26"/>
    </row>
    <row r="32" spans="2:17" ht="15" customHeight="1" x14ac:dyDescent="0.3">
      <c r="B32" s="312">
        <f>IF(C8="ja",C101,0)</f>
        <v>0</v>
      </c>
      <c r="C32" s="306">
        <f>C30*B32</f>
        <v>0</v>
      </c>
      <c r="D32" s="26"/>
      <c r="E32" s="26"/>
      <c r="F32" s="27"/>
      <c r="G32" s="27"/>
      <c r="H32" s="27"/>
      <c r="I32" s="27"/>
      <c r="J32" s="27"/>
      <c r="K32" s="27"/>
      <c r="L32" s="27"/>
      <c r="M32" s="26"/>
      <c r="N32" s="26"/>
      <c r="O32" s="26"/>
      <c r="P32" s="26"/>
      <c r="Q32" s="26"/>
    </row>
    <row r="33" spans="2:17" ht="15" customHeight="1" x14ac:dyDescent="0.3">
      <c r="B33" s="304" t="s">
        <v>164</v>
      </c>
      <c r="C33" s="305">
        <f>C30-C31-C32</f>
        <v>1569.5194889454401</v>
      </c>
      <c r="D33" s="26"/>
      <c r="E33" s="26"/>
      <c r="F33" s="27"/>
      <c r="G33" s="27"/>
      <c r="H33" s="27"/>
      <c r="I33" s="27"/>
      <c r="J33" s="27"/>
      <c r="K33" s="27"/>
      <c r="L33" s="27"/>
      <c r="M33" s="26"/>
      <c r="N33" s="26"/>
      <c r="O33" s="26"/>
      <c r="P33" s="26"/>
      <c r="Q33" s="26"/>
    </row>
    <row r="34" spans="2:17" ht="15" customHeight="1" x14ac:dyDescent="0.3">
      <c r="B34" s="290" t="s">
        <v>107</v>
      </c>
      <c r="C34" s="297">
        <f>C15-C20</f>
        <v>743.33333333333337</v>
      </c>
      <c r="D34" s="26"/>
      <c r="E34" s="26"/>
      <c r="F34" s="27"/>
      <c r="G34" s="27"/>
      <c r="H34" s="27"/>
      <c r="I34" s="27"/>
      <c r="J34" s="27"/>
      <c r="K34" s="27"/>
      <c r="L34" s="27"/>
      <c r="M34" s="26"/>
      <c r="N34" s="26"/>
      <c r="O34" s="26"/>
      <c r="P34" s="26"/>
      <c r="Q34" s="26"/>
    </row>
    <row r="35" spans="2:17" ht="15" customHeight="1" x14ac:dyDescent="0.3">
      <c r="B35" s="290"/>
      <c r="C35" s="295"/>
      <c r="D35" s="26"/>
      <c r="E35" s="26"/>
      <c r="F35" s="27"/>
      <c r="G35" s="122"/>
      <c r="H35" s="27"/>
      <c r="I35" s="27"/>
      <c r="J35" s="27"/>
      <c r="K35" s="27"/>
      <c r="L35" s="27"/>
      <c r="M35" s="26"/>
      <c r="N35" s="26"/>
      <c r="O35" s="26"/>
      <c r="P35" s="26"/>
      <c r="Q35" s="26"/>
    </row>
    <row r="36" spans="2:17" ht="15" customHeight="1" x14ac:dyDescent="0.3">
      <c r="B36" s="296" t="s">
        <v>57</v>
      </c>
      <c r="C36" s="295"/>
      <c r="D36" s="26"/>
      <c r="E36" s="26"/>
      <c r="F36" s="27"/>
      <c r="G36" s="27"/>
      <c r="H36" s="27"/>
      <c r="I36" s="27"/>
      <c r="J36" s="27"/>
      <c r="K36" s="27"/>
      <c r="L36" s="27"/>
      <c r="M36" s="26"/>
      <c r="N36" s="26"/>
      <c r="O36" s="26"/>
      <c r="P36" s="26"/>
      <c r="Q36" s="26"/>
    </row>
    <row r="37" spans="2:17" ht="15" customHeight="1" x14ac:dyDescent="0.3">
      <c r="B37" s="290"/>
      <c r="C37" s="295"/>
      <c r="D37" s="26"/>
      <c r="E37" s="26"/>
      <c r="F37" s="27"/>
      <c r="G37" s="27"/>
      <c r="H37" s="27"/>
      <c r="I37" s="27"/>
      <c r="J37" s="27"/>
      <c r="K37" s="27"/>
      <c r="L37" s="27"/>
      <c r="M37" s="26"/>
      <c r="N37" s="26"/>
      <c r="O37" s="26"/>
      <c r="P37" s="26"/>
      <c r="Q37" s="26"/>
    </row>
    <row r="38" spans="2:17" ht="15" customHeight="1" x14ac:dyDescent="0.35">
      <c r="B38" s="9" t="s">
        <v>7</v>
      </c>
      <c r="C38" s="10"/>
      <c r="D38" s="26"/>
      <c r="E38" s="26"/>
      <c r="F38" s="27"/>
      <c r="G38" s="27"/>
      <c r="H38" s="27"/>
      <c r="I38" s="27"/>
      <c r="J38" s="27"/>
      <c r="K38" s="27"/>
      <c r="L38" s="27"/>
      <c r="M38" s="26"/>
      <c r="N38" s="26"/>
      <c r="O38" s="26"/>
      <c r="P38" s="26"/>
      <c r="Q38" s="26"/>
    </row>
    <row r="39" spans="2:17" ht="15" customHeight="1" x14ac:dyDescent="0.3">
      <c r="B39" s="317"/>
      <c r="C39" s="324"/>
      <c r="D39" s="26"/>
      <c r="E39" s="26"/>
      <c r="F39" s="27"/>
      <c r="G39" s="27"/>
      <c r="H39" s="27"/>
      <c r="I39" s="27"/>
      <c r="J39" s="27"/>
      <c r="K39" s="27"/>
      <c r="L39" s="27"/>
      <c r="M39" s="26"/>
      <c r="N39" s="26"/>
      <c r="O39" s="26"/>
      <c r="P39" s="26"/>
      <c r="Q39" s="26"/>
    </row>
    <row r="40" spans="2:17" ht="15" customHeight="1" x14ac:dyDescent="0.35">
      <c r="B40" s="9" t="s">
        <v>6</v>
      </c>
      <c r="C40" s="10"/>
      <c r="D40" s="26"/>
      <c r="E40" s="26"/>
      <c r="F40" s="27"/>
      <c r="G40" s="27"/>
      <c r="H40" s="27"/>
      <c r="I40" s="27"/>
      <c r="J40" s="27"/>
      <c r="K40" s="27"/>
      <c r="L40" s="27"/>
      <c r="M40" s="26"/>
      <c r="N40" s="26"/>
      <c r="O40" s="26"/>
      <c r="P40" s="26"/>
      <c r="Q40" s="26"/>
    </row>
    <row r="41" spans="2:17" ht="15" customHeight="1" x14ac:dyDescent="0.3">
      <c r="B41" s="317"/>
      <c r="C41" s="318"/>
      <c r="D41" s="26"/>
      <c r="E41" s="26"/>
      <c r="F41" s="27"/>
      <c r="G41" s="27"/>
      <c r="H41" s="27"/>
      <c r="I41" s="27"/>
      <c r="J41" s="27"/>
      <c r="K41" s="27"/>
      <c r="L41" s="27"/>
      <c r="M41" s="26"/>
      <c r="N41" s="26"/>
      <c r="O41" s="26"/>
      <c r="P41" s="26"/>
      <c r="Q41" s="26"/>
    </row>
    <row r="42" spans="2:17" ht="15" customHeight="1" x14ac:dyDescent="0.3">
      <c r="B42" s="26"/>
      <c r="C42" s="26"/>
      <c r="D42" s="26"/>
      <c r="E42" s="26"/>
      <c r="F42" s="27"/>
      <c r="G42" s="27"/>
      <c r="H42" s="27"/>
      <c r="I42" s="27"/>
      <c r="J42" s="27"/>
      <c r="K42" s="27"/>
      <c r="L42" s="27"/>
      <c r="M42" s="26"/>
      <c r="N42" s="26"/>
      <c r="O42" s="26"/>
      <c r="P42" s="26"/>
      <c r="Q42" s="26"/>
    </row>
    <row r="43" spans="2:17" ht="15" customHeight="1" x14ac:dyDescent="0.3">
      <c r="B43" s="26"/>
      <c r="C43" s="26"/>
      <c r="D43" s="26"/>
      <c r="E43" s="26"/>
      <c r="F43" s="27"/>
      <c r="G43" s="27"/>
      <c r="H43" s="27"/>
      <c r="I43" s="27"/>
      <c r="J43" s="27"/>
      <c r="K43" s="27"/>
      <c r="L43" s="27"/>
      <c r="M43" s="26"/>
      <c r="N43" s="26"/>
      <c r="O43" s="26"/>
      <c r="P43" s="26"/>
      <c r="Q43" s="26"/>
    </row>
    <row r="44" spans="2:17" ht="15" customHeight="1" x14ac:dyDescent="0.3">
      <c r="B44" s="176"/>
      <c r="C44" s="177"/>
      <c r="D44" s="26"/>
      <c r="E44" s="26"/>
      <c r="F44" s="27"/>
      <c r="G44" s="27"/>
      <c r="H44" s="27"/>
      <c r="I44" s="27"/>
      <c r="J44" s="27"/>
      <c r="K44" s="27"/>
      <c r="L44" s="27"/>
      <c r="M44" s="26"/>
      <c r="N44" s="26"/>
      <c r="O44" s="26"/>
      <c r="P44" s="26"/>
      <c r="Q44" s="26"/>
    </row>
    <row r="45" spans="2:17" ht="15" customHeight="1" x14ac:dyDescent="0.3">
      <c r="B45" s="81"/>
      <c r="C45" s="82"/>
      <c r="D45" s="26"/>
      <c r="E45" s="26"/>
      <c r="F45" s="27"/>
      <c r="G45" s="27"/>
      <c r="H45" s="27"/>
      <c r="I45" s="27"/>
      <c r="J45" s="27"/>
      <c r="K45" s="27"/>
      <c r="L45" s="27"/>
      <c r="M45" s="26"/>
      <c r="N45" s="26"/>
      <c r="O45" s="26"/>
      <c r="P45" s="26"/>
      <c r="Q45" s="26"/>
    </row>
    <row r="46" spans="2:17" ht="15" customHeight="1" x14ac:dyDescent="0.3">
      <c r="B46" s="81"/>
      <c r="C46" s="82"/>
      <c r="D46" s="26"/>
      <c r="E46" s="26"/>
      <c r="F46" s="27"/>
      <c r="G46" s="27"/>
      <c r="H46" s="27"/>
      <c r="I46" s="27"/>
      <c r="J46" s="27"/>
      <c r="K46" s="27"/>
      <c r="L46" s="27"/>
      <c r="M46" s="26"/>
      <c r="N46" s="26"/>
      <c r="O46" s="26"/>
      <c r="P46" s="26"/>
      <c r="Q46" s="26"/>
    </row>
    <row r="47" spans="2:17" ht="15" customHeight="1" x14ac:dyDescent="0.3">
      <c r="B47" s="81"/>
      <c r="C47" s="82"/>
      <c r="D47" s="26"/>
      <c r="E47" s="26"/>
      <c r="F47" s="27"/>
      <c r="G47" s="27"/>
      <c r="H47" s="27"/>
      <c r="I47" s="27"/>
      <c r="J47" s="27"/>
      <c r="K47" s="27"/>
      <c r="L47" s="27"/>
      <c r="M47" s="26"/>
      <c r="N47" s="26"/>
      <c r="O47" s="26"/>
      <c r="P47" s="26"/>
      <c r="Q47" s="26"/>
    </row>
    <row r="48" spans="2:17" ht="15" customHeight="1" x14ac:dyDescent="0.3">
      <c r="B48" s="81"/>
      <c r="C48" s="82"/>
      <c r="D48" s="26"/>
      <c r="E48" s="26"/>
      <c r="F48" s="27"/>
      <c r="G48" s="27"/>
      <c r="H48" s="27"/>
      <c r="I48" s="27"/>
      <c r="J48" s="27"/>
      <c r="K48" s="27"/>
      <c r="L48" s="27"/>
      <c r="M48" s="26"/>
      <c r="N48" s="26"/>
      <c r="O48" s="26"/>
      <c r="P48" s="26"/>
      <c r="Q48" s="26"/>
    </row>
    <row r="49" spans="2:17" ht="15" customHeight="1" x14ac:dyDescent="0.3">
      <c r="B49" s="81"/>
      <c r="C49" s="82"/>
      <c r="D49" s="26"/>
      <c r="E49" s="26"/>
      <c r="F49" s="27"/>
      <c r="G49" s="27"/>
      <c r="H49" s="27"/>
      <c r="I49" s="27"/>
      <c r="J49" s="27"/>
      <c r="K49" s="27"/>
      <c r="L49" s="27"/>
      <c r="M49" s="26"/>
      <c r="N49" s="26"/>
      <c r="O49" s="26"/>
      <c r="P49" s="26"/>
      <c r="Q49" s="26"/>
    </row>
    <row r="50" spans="2:17" ht="15" customHeight="1" x14ac:dyDescent="0.3">
      <c r="B50" s="81"/>
      <c r="C50" s="82"/>
      <c r="D50" s="26"/>
      <c r="E50" s="26"/>
      <c r="F50" s="27"/>
      <c r="G50" s="27"/>
      <c r="H50" s="27"/>
      <c r="I50" s="27"/>
      <c r="J50" s="27"/>
      <c r="K50" s="27"/>
      <c r="L50" s="27"/>
      <c r="M50" s="26"/>
      <c r="N50" s="26"/>
      <c r="O50" s="26"/>
      <c r="P50" s="26"/>
      <c r="Q50" s="26"/>
    </row>
    <row r="51" spans="2:17" ht="15" customHeight="1" x14ac:dyDescent="0.3">
      <c r="B51" s="81"/>
      <c r="C51" s="82"/>
      <c r="D51" s="26"/>
      <c r="E51" s="26"/>
      <c r="F51" s="27"/>
      <c r="G51" s="27"/>
      <c r="H51" s="27"/>
      <c r="I51" s="27"/>
      <c r="J51" s="27"/>
      <c r="K51" s="27"/>
      <c r="L51" s="27"/>
      <c r="M51" s="26"/>
      <c r="N51" s="26"/>
      <c r="O51" s="26"/>
      <c r="P51" s="26"/>
      <c r="Q51" s="26"/>
    </row>
    <row r="52" spans="2:17" ht="15" customHeight="1" x14ac:dyDescent="0.3">
      <c r="B52" s="81"/>
      <c r="C52" s="82"/>
      <c r="D52" s="26"/>
      <c r="E52" s="26"/>
      <c r="F52" s="27"/>
      <c r="G52" s="27"/>
      <c r="H52" s="27"/>
      <c r="I52" s="27"/>
      <c r="J52" s="27"/>
      <c r="K52" s="27"/>
      <c r="L52" s="27"/>
      <c r="M52" s="26"/>
      <c r="N52" s="26"/>
      <c r="O52" s="26"/>
      <c r="P52" s="26"/>
      <c r="Q52" s="26"/>
    </row>
    <row r="53" spans="2:17" ht="15" customHeight="1" x14ac:dyDescent="0.3">
      <c r="B53" s="81"/>
      <c r="C53" s="82"/>
      <c r="D53" s="26"/>
      <c r="E53" s="183"/>
      <c r="F53" s="27"/>
      <c r="G53" s="27"/>
      <c r="H53" s="27"/>
      <c r="I53" s="27"/>
      <c r="J53" s="27"/>
      <c r="K53" s="27"/>
      <c r="L53" s="27"/>
      <c r="M53" s="26"/>
      <c r="N53" s="26"/>
      <c r="O53" s="26"/>
      <c r="P53" s="26"/>
      <c r="Q53" s="26"/>
    </row>
    <row r="54" spans="2:17" ht="15" customHeight="1" x14ac:dyDescent="0.3">
      <c r="B54" s="81"/>
      <c r="C54" s="82"/>
      <c r="D54" s="26"/>
      <c r="E54" s="26"/>
      <c r="F54" s="27"/>
      <c r="G54" s="27"/>
      <c r="H54" s="27"/>
      <c r="I54" s="27"/>
      <c r="J54" s="27"/>
      <c r="K54" s="27"/>
      <c r="L54" s="27"/>
      <c r="M54" s="26"/>
      <c r="N54" s="26"/>
      <c r="O54" s="26"/>
      <c r="P54" s="26"/>
      <c r="Q54" s="26"/>
    </row>
    <row r="55" spans="2:17" ht="15" customHeight="1" x14ac:dyDescent="0.3">
      <c r="B55" s="81"/>
      <c r="C55" s="82"/>
      <c r="D55" s="26"/>
      <c r="E55" s="26"/>
      <c r="F55" s="27"/>
      <c r="G55" s="27"/>
      <c r="H55" s="27"/>
      <c r="I55" s="27"/>
      <c r="J55" s="27"/>
      <c r="K55" s="27"/>
      <c r="L55" s="27"/>
      <c r="M55" s="26"/>
      <c r="N55" s="26"/>
      <c r="O55" s="26"/>
      <c r="P55" s="26"/>
      <c r="Q55" s="26"/>
    </row>
    <row r="56" spans="2:17" ht="15" customHeight="1" x14ac:dyDescent="0.3">
      <c r="B56" s="81"/>
      <c r="C56" s="82"/>
      <c r="D56" s="26"/>
      <c r="E56" s="26"/>
      <c r="F56" s="27"/>
      <c r="G56" s="27"/>
      <c r="H56" s="27"/>
      <c r="I56" s="27"/>
      <c r="J56" s="27"/>
      <c r="K56" s="27"/>
      <c r="L56" s="27"/>
      <c r="M56" s="26"/>
      <c r="N56" s="26"/>
      <c r="O56" s="26"/>
      <c r="P56" s="26"/>
      <c r="Q56" s="26"/>
    </row>
    <row r="57" spans="2:17" ht="15" customHeight="1" x14ac:dyDescent="0.3">
      <c r="B57" s="81"/>
      <c r="C57" s="82"/>
      <c r="D57" s="26"/>
      <c r="E57" s="26"/>
      <c r="F57" s="27"/>
      <c r="G57" s="27"/>
      <c r="H57" s="27"/>
      <c r="I57" s="27"/>
      <c r="J57" s="27"/>
      <c r="K57" s="27"/>
      <c r="L57" s="27"/>
      <c r="M57" s="26"/>
      <c r="N57" s="26"/>
      <c r="O57" s="26"/>
      <c r="P57" s="26"/>
      <c r="Q57" s="26"/>
    </row>
    <row r="58" spans="2:17" ht="15" customHeight="1" x14ac:dyDescent="0.3">
      <c r="B58" s="81"/>
      <c r="C58" s="82"/>
      <c r="D58" s="26"/>
      <c r="E58" s="26"/>
      <c r="F58" s="27"/>
      <c r="G58" s="27"/>
      <c r="H58" s="27"/>
      <c r="I58" s="27"/>
      <c r="J58" s="27"/>
      <c r="K58" s="27"/>
      <c r="L58" s="27"/>
      <c r="M58" s="26"/>
      <c r="N58" s="26"/>
      <c r="O58" s="26"/>
      <c r="P58" s="26"/>
      <c r="Q58" s="26"/>
    </row>
    <row r="59" spans="2:17" ht="15" customHeight="1" x14ac:dyDescent="0.3">
      <c r="B59" s="81"/>
      <c r="C59" s="82"/>
      <c r="D59" s="26"/>
      <c r="E59" s="26"/>
      <c r="F59" s="27"/>
      <c r="G59" s="27"/>
      <c r="H59" s="27"/>
      <c r="I59" s="27"/>
      <c r="J59" s="27"/>
      <c r="K59" s="27"/>
      <c r="L59" s="27"/>
      <c r="M59" s="26"/>
      <c r="N59" s="26"/>
      <c r="O59" s="26"/>
      <c r="P59" s="26"/>
      <c r="Q59" s="26"/>
    </row>
    <row r="60" spans="2:17" ht="15" customHeight="1" x14ac:dyDescent="0.3">
      <c r="B60" s="81"/>
      <c r="C60" s="82"/>
      <c r="D60" s="26"/>
      <c r="E60" s="26"/>
      <c r="F60" s="27"/>
      <c r="G60" s="27"/>
      <c r="H60" s="27"/>
      <c r="I60" s="27"/>
      <c r="J60" s="27"/>
      <c r="K60" s="27"/>
      <c r="L60" s="27"/>
      <c r="M60" s="26"/>
      <c r="N60" s="26"/>
      <c r="O60" s="26"/>
      <c r="P60" s="26"/>
      <c r="Q60" s="26"/>
    </row>
    <row r="61" spans="2:17" ht="15" customHeight="1" x14ac:dyDescent="0.3">
      <c r="B61" s="81"/>
      <c r="C61" s="82"/>
      <c r="D61" s="26"/>
      <c r="E61" s="26"/>
      <c r="F61" s="27"/>
      <c r="G61" s="27"/>
      <c r="H61" s="27"/>
      <c r="I61" s="27"/>
      <c r="J61" s="27"/>
      <c r="K61" s="27"/>
      <c r="L61" s="27"/>
      <c r="M61" s="26"/>
      <c r="N61" s="26"/>
      <c r="O61" s="26"/>
      <c r="P61" s="26"/>
      <c r="Q61" s="26"/>
    </row>
    <row r="62" spans="2:17" ht="15" customHeight="1" x14ac:dyDescent="0.3">
      <c r="B62" s="81"/>
      <c r="C62" s="82"/>
      <c r="D62" s="26"/>
      <c r="E62" s="26"/>
      <c r="F62" s="27"/>
      <c r="G62" s="27"/>
      <c r="H62" s="27"/>
      <c r="I62" s="27"/>
      <c r="J62" s="27"/>
      <c r="K62" s="27"/>
      <c r="L62" s="27"/>
      <c r="M62" s="26"/>
      <c r="N62" s="26"/>
      <c r="O62" s="26"/>
      <c r="P62" s="26"/>
      <c r="Q62" s="26"/>
    </row>
    <row r="63" spans="2:17" ht="15" customHeight="1" x14ac:dyDescent="0.3">
      <c r="B63" s="81"/>
      <c r="C63" s="82"/>
      <c r="D63" s="26"/>
      <c r="E63" s="26"/>
      <c r="F63" s="27"/>
      <c r="G63" s="27"/>
      <c r="H63" s="27"/>
      <c r="I63" s="27"/>
      <c r="J63" s="27"/>
      <c r="K63" s="27"/>
      <c r="L63" s="27"/>
      <c r="M63" s="26"/>
      <c r="N63" s="26"/>
      <c r="O63" s="26"/>
      <c r="P63" s="26"/>
      <c r="Q63" s="26"/>
    </row>
    <row r="64" spans="2:17" ht="15" customHeight="1" x14ac:dyDescent="0.3">
      <c r="B64" s="81"/>
      <c r="C64" s="82"/>
      <c r="D64" s="26"/>
      <c r="E64" s="26"/>
      <c r="F64" s="27"/>
      <c r="G64" s="27"/>
      <c r="H64" s="27"/>
      <c r="I64" s="27"/>
      <c r="J64" s="27"/>
      <c r="K64" s="27"/>
      <c r="L64" s="27"/>
      <c r="M64" s="26"/>
      <c r="N64" s="26"/>
      <c r="O64" s="26"/>
      <c r="P64" s="26"/>
      <c r="Q64" s="26"/>
    </row>
    <row r="65" spans="2:17" ht="15" customHeight="1" x14ac:dyDescent="0.3">
      <c r="B65" s="81"/>
      <c r="C65" s="82"/>
      <c r="D65" s="26"/>
      <c r="E65" s="26"/>
      <c r="F65" s="27"/>
      <c r="G65" s="27"/>
      <c r="H65" s="27"/>
      <c r="I65" s="27"/>
      <c r="J65" s="27"/>
      <c r="K65" s="27"/>
      <c r="L65" s="27"/>
      <c r="M65" s="26"/>
      <c r="N65" s="26"/>
      <c r="O65" s="26"/>
      <c r="P65" s="26"/>
      <c r="Q65" s="26"/>
    </row>
    <row r="66" spans="2:17" ht="15" customHeight="1" x14ac:dyDescent="0.3">
      <c r="B66" s="81"/>
      <c r="C66" s="82"/>
      <c r="D66" s="26"/>
      <c r="E66" s="26"/>
      <c r="F66" s="27"/>
      <c r="G66" s="27"/>
      <c r="H66" s="27"/>
      <c r="I66" s="27"/>
      <c r="J66" s="27"/>
      <c r="K66" s="27"/>
      <c r="L66" s="27"/>
      <c r="M66" s="26"/>
      <c r="N66" s="26"/>
      <c r="O66" s="26"/>
      <c r="P66" s="26"/>
      <c r="Q66" s="26"/>
    </row>
    <row r="67" spans="2:17" ht="15" customHeight="1" x14ac:dyDescent="0.3">
      <c r="B67" s="81"/>
      <c r="C67" s="82"/>
      <c r="D67" s="26"/>
      <c r="E67" s="26"/>
      <c r="F67" s="27"/>
      <c r="G67" s="27"/>
      <c r="H67" s="27"/>
      <c r="I67" s="27"/>
      <c r="J67" s="27"/>
      <c r="K67" s="27"/>
      <c r="L67" s="27"/>
      <c r="M67" s="26"/>
      <c r="N67" s="26"/>
      <c r="O67" s="26"/>
      <c r="P67" s="26"/>
      <c r="Q67" s="26"/>
    </row>
    <row r="68" spans="2:17" ht="15" customHeight="1" x14ac:dyDescent="0.3">
      <c r="B68" s="81"/>
      <c r="C68" s="82"/>
      <c r="D68" s="26"/>
      <c r="E68" s="26"/>
      <c r="F68" s="27"/>
      <c r="G68" s="27"/>
      <c r="H68" s="27"/>
      <c r="I68" s="27"/>
      <c r="J68" s="27"/>
      <c r="K68" s="27"/>
      <c r="L68" s="27"/>
      <c r="M68" s="26"/>
      <c r="N68" s="26"/>
      <c r="O68" s="26"/>
      <c r="P68" s="26"/>
      <c r="Q68" s="26"/>
    </row>
    <row r="69" spans="2:17" ht="15" customHeight="1" x14ac:dyDescent="0.3">
      <c r="B69" s="81"/>
      <c r="C69" s="82"/>
      <c r="D69" s="26"/>
      <c r="E69" s="26"/>
      <c r="F69" s="27"/>
      <c r="G69" s="27"/>
      <c r="H69" s="27"/>
      <c r="I69" s="27"/>
      <c r="J69" s="27"/>
      <c r="K69" s="27"/>
      <c r="L69" s="27"/>
      <c r="M69" s="26"/>
      <c r="N69" s="26"/>
      <c r="O69" s="26"/>
      <c r="P69" s="26"/>
      <c r="Q69" s="26"/>
    </row>
    <row r="70" spans="2:17" ht="15" hidden="1" customHeight="1" x14ac:dyDescent="0.3">
      <c r="B70" s="81"/>
      <c r="C70" s="82"/>
      <c r="D70" s="26"/>
      <c r="E70" s="26"/>
      <c r="F70" s="27"/>
      <c r="G70" s="27"/>
      <c r="H70" s="27"/>
      <c r="I70" s="27"/>
      <c r="J70" s="27"/>
      <c r="K70" s="27"/>
      <c r="L70" s="27"/>
      <c r="M70" s="26"/>
      <c r="N70" s="26"/>
      <c r="O70" s="26"/>
      <c r="P70" s="26"/>
      <c r="Q70" s="26"/>
    </row>
    <row r="71" spans="2:17" ht="15" hidden="1" customHeight="1" x14ac:dyDescent="0.3">
      <c r="B71" s="81"/>
      <c r="C71" s="82"/>
      <c r="D71" s="26"/>
      <c r="E71" s="26"/>
      <c r="F71" s="27"/>
      <c r="G71" s="27"/>
      <c r="H71" s="27"/>
      <c r="I71" s="27"/>
      <c r="J71" s="27"/>
      <c r="K71" s="27"/>
      <c r="L71" s="27"/>
      <c r="M71" s="26"/>
      <c r="N71" s="26"/>
      <c r="O71" s="26"/>
      <c r="P71" s="26"/>
      <c r="Q71" s="26"/>
    </row>
    <row r="72" spans="2:17" ht="15" hidden="1" customHeight="1" x14ac:dyDescent="0.3">
      <c r="B72" s="81"/>
      <c r="C72" s="82"/>
      <c r="D72" s="26"/>
      <c r="E72" s="26"/>
      <c r="F72" s="27"/>
      <c r="G72" s="27"/>
      <c r="H72" s="27"/>
      <c r="I72" s="27"/>
      <c r="J72" s="27"/>
      <c r="K72" s="27"/>
      <c r="L72" s="27"/>
      <c r="M72" s="26"/>
      <c r="N72" s="26"/>
      <c r="O72" s="26"/>
      <c r="P72" s="26"/>
      <c r="Q72" s="26"/>
    </row>
    <row r="73" spans="2:17" ht="15" hidden="1" customHeight="1" x14ac:dyDescent="0.3">
      <c r="B73" s="81"/>
      <c r="C73" s="82"/>
      <c r="D73" s="26"/>
      <c r="E73" s="26"/>
      <c r="F73" s="27"/>
      <c r="G73" s="27"/>
      <c r="H73" s="27"/>
      <c r="I73" s="27"/>
      <c r="J73" s="27"/>
      <c r="K73" s="27"/>
      <c r="L73" s="27"/>
      <c r="M73" s="26"/>
      <c r="N73" s="26"/>
      <c r="O73" s="26"/>
      <c r="P73" s="26"/>
      <c r="Q73" s="26"/>
    </row>
    <row r="74" spans="2:17" ht="15" hidden="1" customHeight="1" x14ac:dyDescent="0.3">
      <c r="B74" s="81"/>
      <c r="C74" s="82"/>
      <c r="D74" s="26"/>
      <c r="E74" s="26"/>
      <c r="F74" s="27"/>
      <c r="G74" s="27"/>
      <c r="H74" s="27"/>
      <c r="I74" s="27"/>
      <c r="J74" s="27"/>
      <c r="K74" s="27"/>
      <c r="L74" s="27"/>
      <c r="M74" s="26"/>
      <c r="N74" s="26"/>
      <c r="O74" s="26"/>
      <c r="P74" s="26"/>
      <c r="Q74" s="26"/>
    </row>
    <row r="75" spans="2:17" ht="15" hidden="1" customHeight="1" x14ac:dyDescent="0.3">
      <c r="B75" s="81"/>
      <c r="C75" s="82"/>
      <c r="D75" s="26"/>
      <c r="E75" s="26"/>
      <c r="F75" s="27"/>
      <c r="G75" s="27"/>
      <c r="H75" s="27"/>
      <c r="I75" s="27"/>
      <c r="J75" s="27"/>
      <c r="K75" s="27"/>
      <c r="L75" s="27"/>
      <c r="M75" s="26"/>
      <c r="N75" s="26"/>
      <c r="O75" s="26"/>
      <c r="P75" s="26"/>
      <c r="Q75" s="26"/>
    </row>
    <row r="76" spans="2:17" ht="15" hidden="1" customHeight="1" x14ac:dyDescent="0.3">
      <c r="B76" s="81"/>
      <c r="C76" s="82"/>
      <c r="D76" s="26"/>
      <c r="E76" s="26"/>
      <c r="F76" s="27"/>
      <c r="G76" s="27"/>
      <c r="H76" s="27"/>
      <c r="I76" s="27"/>
      <c r="J76" s="27"/>
      <c r="K76" s="27"/>
      <c r="L76" s="27"/>
      <c r="M76" s="26"/>
      <c r="N76" s="26"/>
      <c r="O76" s="26"/>
      <c r="P76" s="26"/>
      <c r="Q76" s="26"/>
    </row>
    <row r="77" spans="2:17" ht="15" hidden="1" customHeight="1" x14ac:dyDescent="0.3">
      <c r="B77" s="81"/>
      <c r="C77" s="82"/>
      <c r="D77" s="26"/>
      <c r="E77" s="26"/>
      <c r="F77" s="27"/>
      <c r="G77" s="27"/>
      <c r="H77" s="27"/>
      <c r="I77" s="27"/>
      <c r="J77" s="27"/>
      <c r="K77" s="27"/>
      <c r="L77" s="27"/>
      <c r="M77" s="26"/>
      <c r="N77" s="26"/>
      <c r="O77" s="26"/>
      <c r="P77" s="26"/>
      <c r="Q77" s="26"/>
    </row>
    <row r="78" spans="2:17" ht="15" hidden="1" customHeight="1" x14ac:dyDescent="0.3">
      <c r="B78" s="81"/>
      <c r="C78" s="82"/>
      <c r="D78" s="26"/>
      <c r="E78" s="26"/>
      <c r="F78" s="27"/>
      <c r="G78" s="27"/>
      <c r="H78" s="27"/>
      <c r="I78" s="27"/>
      <c r="J78" s="27"/>
      <c r="K78" s="27"/>
      <c r="L78" s="27"/>
      <c r="M78" s="26"/>
      <c r="N78" s="26"/>
      <c r="O78" s="26"/>
      <c r="P78" s="26"/>
      <c r="Q78" s="26"/>
    </row>
    <row r="79" spans="2:17" ht="15" hidden="1" customHeight="1" x14ac:dyDescent="0.3">
      <c r="B79" s="81"/>
      <c r="C79" s="82"/>
      <c r="D79" s="26"/>
      <c r="E79" s="26"/>
      <c r="F79" s="27"/>
      <c r="G79" s="27"/>
      <c r="H79" s="27"/>
      <c r="I79" s="27"/>
      <c r="J79" s="27"/>
      <c r="K79" s="27"/>
      <c r="L79" s="27"/>
      <c r="M79" s="26"/>
      <c r="N79" s="26"/>
      <c r="O79" s="26"/>
      <c r="P79" s="26"/>
      <c r="Q79" s="26"/>
    </row>
    <row r="80" spans="2:17" ht="15" hidden="1" customHeight="1" x14ac:dyDescent="0.3">
      <c r="B80" s="81"/>
      <c r="C80" s="82"/>
      <c r="D80" s="26"/>
      <c r="E80" s="26"/>
      <c r="F80" s="27"/>
      <c r="G80" s="27"/>
      <c r="H80" s="27"/>
      <c r="I80" s="27"/>
      <c r="J80" s="27"/>
      <c r="K80" s="27"/>
      <c r="L80" s="27"/>
      <c r="M80" s="26"/>
      <c r="N80" s="26"/>
      <c r="O80" s="26"/>
      <c r="P80" s="26"/>
      <c r="Q80" s="26"/>
    </row>
    <row r="81" spans="2:17" ht="15" hidden="1" customHeight="1" x14ac:dyDescent="0.3">
      <c r="B81" s="81"/>
      <c r="C81" s="82"/>
      <c r="D81" s="26"/>
      <c r="E81" s="26"/>
      <c r="F81" s="27"/>
      <c r="G81" s="27"/>
      <c r="H81" s="27"/>
      <c r="I81" s="27"/>
      <c r="J81" s="27"/>
      <c r="K81" s="27"/>
      <c r="L81" s="27"/>
      <c r="M81" s="26"/>
      <c r="N81" s="26"/>
      <c r="O81" s="26"/>
      <c r="P81" s="26"/>
      <c r="Q81" s="26"/>
    </row>
    <row r="82" spans="2:17" ht="15" hidden="1" customHeight="1" x14ac:dyDescent="0.3">
      <c r="B82" s="81"/>
      <c r="C82" s="82"/>
      <c r="D82" s="26"/>
      <c r="E82" s="26"/>
      <c r="F82" s="27"/>
      <c r="G82" s="27"/>
      <c r="H82" s="27"/>
      <c r="I82" s="27"/>
      <c r="J82" s="27"/>
      <c r="K82" s="27"/>
      <c r="L82" s="27"/>
      <c r="M82" s="26"/>
      <c r="N82" s="26"/>
      <c r="O82" s="26"/>
      <c r="P82" s="26"/>
      <c r="Q82" s="26"/>
    </row>
    <row r="83" spans="2:17" ht="15" hidden="1" customHeight="1" x14ac:dyDescent="0.3">
      <c r="B83" s="81"/>
      <c r="C83" s="82"/>
      <c r="D83" s="26"/>
      <c r="E83" s="26"/>
      <c r="F83" s="27"/>
      <c r="G83" s="27"/>
      <c r="H83" s="27"/>
      <c r="I83" s="27"/>
      <c r="J83" s="27"/>
      <c r="K83" s="27"/>
      <c r="L83" s="27"/>
      <c r="M83" s="26"/>
      <c r="N83" s="26"/>
      <c r="O83" s="26"/>
      <c r="P83" s="26"/>
      <c r="Q83" s="26"/>
    </row>
    <row r="84" spans="2:17" ht="15" hidden="1" customHeight="1" x14ac:dyDescent="0.3">
      <c r="B84" s="81"/>
      <c r="C84" s="82"/>
      <c r="D84" s="26"/>
      <c r="E84" s="26"/>
      <c r="F84" s="27"/>
      <c r="G84" s="27"/>
      <c r="H84" s="27"/>
      <c r="I84" s="27"/>
      <c r="J84" s="27"/>
      <c r="K84" s="27"/>
      <c r="L84" s="27"/>
      <c r="M84" s="26"/>
      <c r="N84" s="26"/>
      <c r="O84" s="26"/>
      <c r="P84" s="26"/>
      <c r="Q84" s="26"/>
    </row>
    <row r="85" spans="2:17" ht="15" hidden="1" customHeight="1" x14ac:dyDescent="0.3">
      <c r="B85" s="81"/>
      <c r="C85" s="82"/>
      <c r="D85" s="26"/>
      <c r="E85" s="26"/>
      <c r="F85" s="27"/>
      <c r="G85" s="27"/>
      <c r="H85" s="27"/>
      <c r="I85" s="27"/>
      <c r="J85" s="27"/>
      <c r="K85" s="27"/>
      <c r="L85" s="27"/>
      <c r="M85" s="26"/>
      <c r="N85" s="26"/>
      <c r="O85" s="26"/>
      <c r="P85" s="26"/>
      <c r="Q85" s="26"/>
    </row>
    <row r="86" spans="2:17" ht="15" hidden="1" customHeight="1" x14ac:dyDescent="0.3">
      <c r="B86" s="81"/>
      <c r="C86" s="82"/>
      <c r="D86" s="26"/>
      <c r="E86" s="26"/>
      <c r="F86" s="27"/>
      <c r="G86" s="27"/>
      <c r="H86" s="27"/>
      <c r="I86" s="27"/>
      <c r="J86" s="27"/>
      <c r="K86" s="27"/>
      <c r="L86" s="27"/>
      <c r="M86" s="26"/>
      <c r="N86" s="26"/>
      <c r="O86" s="26"/>
      <c r="P86" s="26"/>
      <c r="Q86" s="26"/>
    </row>
    <row r="87" spans="2:17" ht="15" hidden="1" customHeight="1" x14ac:dyDescent="0.3">
      <c r="B87" s="81"/>
      <c r="C87" s="82"/>
      <c r="D87" s="26"/>
      <c r="E87" s="26"/>
      <c r="F87" s="27"/>
      <c r="G87" s="27"/>
      <c r="H87" s="27"/>
      <c r="I87" s="27"/>
      <c r="J87" s="27"/>
      <c r="K87" s="27"/>
      <c r="L87" s="27"/>
      <c r="M87" s="26"/>
      <c r="N87" s="26"/>
      <c r="O87" s="26"/>
      <c r="P87" s="26"/>
      <c r="Q87" s="26"/>
    </row>
    <row r="88" spans="2:17" ht="15" hidden="1" customHeight="1" x14ac:dyDescent="0.3">
      <c r="B88" s="81"/>
      <c r="C88" s="82"/>
      <c r="D88" s="26"/>
      <c r="E88" s="26"/>
      <c r="F88" s="27"/>
      <c r="G88" s="27"/>
      <c r="H88" s="27"/>
      <c r="I88" s="27"/>
      <c r="J88" s="27"/>
      <c r="K88" s="27"/>
      <c r="L88" s="27"/>
      <c r="M88" s="26"/>
      <c r="N88" s="26"/>
      <c r="O88" s="26"/>
      <c r="P88" s="26"/>
      <c r="Q88" s="26"/>
    </row>
    <row r="89" spans="2:17" ht="15" hidden="1" customHeight="1" x14ac:dyDescent="0.3">
      <c r="B89" s="81"/>
      <c r="C89" s="82"/>
      <c r="D89" s="26"/>
      <c r="E89" s="26"/>
      <c r="F89" s="27"/>
      <c r="G89" s="27"/>
      <c r="H89" s="27"/>
      <c r="I89" s="27"/>
      <c r="J89" s="27"/>
      <c r="K89" s="27"/>
      <c r="L89" s="27"/>
      <c r="M89" s="26"/>
      <c r="N89" s="26"/>
      <c r="O89" s="26"/>
      <c r="P89" s="26"/>
      <c r="Q89" s="26"/>
    </row>
    <row r="90" spans="2:17" ht="15" hidden="1" customHeight="1" x14ac:dyDescent="0.3">
      <c r="B90" s="81"/>
      <c r="C90" s="82"/>
      <c r="D90" s="26"/>
      <c r="E90" s="26"/>
      <c r="F90" s="27"/>
      <c r="G90" s="27"/>
      <c r="H90" s="27"/>
      <c r="I90" s="27"/>
      <c r="J90" s="27"/>
      <c r="K90" s="27"/>
      <c r="L90" s="27"/>
      <c r="M90" s="26"/>
      <c r="N90" s="26"/>
      <c r="O90" s="26"/>
      <c r="P90" s="26"/>
      <c r="Q90" s="26"/>
    </row>
    <row r="91" spans="2:17" ht="15" hidden="1" customHeight="1" x14ac:dyDescent="0.3">
      <c r="B91" s="81"/>
      <c r="C91" s="82"/>
      <c r="D91" s="26"/>
      <c r="E91" s="26"/>
      <c r="F91" s="27"/>
      <c r="G91" s="27"/>
      <c r="H91" s="27"/>
      <c r="I91" s="27"/>
      <c r="J91" s="27"/>
      <c r="K91" s="27"/>
      <c r="L91" s="27"/>
      <c r="M91" s="26"/>
      <c r="N91" s="26"/>
      <c r="O91" s="26"/>
      <c r="P91" s="26"/>
      <c r="Q91" s="26"/>
    </row>
    <row r="92" spans="2:17" ht="15" hidden="1" customHeight="1" x14ac:dyDescent="0.3">
      <c r="B92" s="81"/>
      <c r="C92" s="82"/>
      <c r="D92" s="26"/>
      <c r="E92" s="26"/>
      <c r="F92" s="27"/>
      <c r="G92" s="27"/>
      <c r="H92" s="27"/>
      <c r="I92" s="27"/>
      <c r="J92" s="27"/>
      <c r="K92" s="27"/>
      <c r="L92" s="27"/>
      <c r="M92" s="26"/>
      <c r="N92" s="26"/>
      <c r="O92" s="26"/>
      <c r="P92" s="26"/>
      <c r="Q92" s="26"/>
    </row>
    <row r="93" spans="2:17" ht="15" hidden="1" customHeight="1" x14ac:dyDescent="0.3">
      <c r="B93" s="81"/>
      <c r="C93" s="82"/>
      <c r="D93" s="26"/>
      <c r="E93" s="26"/>
      <c r="F93" s="27"/>
      <c r="G93" s="27"/>
      <c r="H93" s="27"/>
      <c r="I93" s="27"/>
      <c r="J93" s="27"/>
      <c r="K93" s="27"/>
      <c r="L93" s="27"/>
      <c r="M93" s="26"/>
      <c r="N93" s="26"/>
      <c r="O93" s="26"/>
      <c r="P93" s="26"/>
      <c r="Q93" s="26"/>
    </row>
    <row r="94" spans="2:17" ht="15" hidden="1" customHeight="1" x14ac:dyDescent="0.3">
      <c r="B94" s="81"/>
      <c r="C94" s="82"/>
      <c r="D94" s="26"/>
      <c r="E94" s="26"/>
      <c r="F94" s="27"/>
      <c r="G94" s="27"/>
      <c r="H94" s="27"/>
      <c r="I94" s="27"/>
      <c r="J94" s="27"/>
      <c r="K94" s="27"/>
      <c r="L94" s="27"/>
      <c r="M94" s="26"/>
      <c r="N94" s="26"/>
      <c r="O94" s="26"/>
      <c r="P94" s="26"/>
      <c r="Q94" s="26"/>
    </row>
    <row r="95" spans="2:17" ht="15" hidden="1" customHeight="1" x14ac:dyDescent="0.3">
      <c r="B95" s="81"/>
      <c r="C95" s="82"/>
      <c r="D95" s="26"/>
      <c r="E95" s="26"/>
      <c r="F95" s="27"/>
      <c r="G95" s="27"/>
      <c r="H95" s="27"/>
      <c r="I95" s="27"/>
      <c r="J95" s="27"/>
      <c r="K95" s="27"/>
      <c r="L95" s="27"/>
      <c r="M95" s="26"/>
      <c r="N95" s="26"/>
      <c r="O95" s="26"/>
      <c r="P95" s="26"/>
      <c r="Q95" s="26"/>
    </row>
    <row r="96" spans="2:17" ht="15" hidden="1" customHeight="1" x14ac:dyDescent="0.3">
      <c r="B96" s="81"/>
      <c r="C96" s="82"/>
      <c r="D96" s="26"/>
      <c r="E96" s="26"/>
      <c r="F96" s="27"/>
      <c r="G96" s="27"/>
      <c r="H96" s="27"/>
      <c r="I96" s="27"/>
      <c r="J96" s="27"/>
      <c r="K96" s="27"/>
      <c r="L96" s="27"/>
      <c r="M96" s="26"/>
      <c r="N96" s="26"/>
      <c r="O96" s="26"/>
      <c r="P96" s="26"/>
      <c r="Q96" s="26"/>
    </row>
    <row r="97" spans="2:17" ht="15" customHeight="1" x14ac:dyDescent="0.3">
      <c r="B97" s="26"/>
      <c r="C97" s="26"/>
      <c r="D97" s="26"/>
      <c r="E97" s="26"/>
      <c r="F97" s="27"/>
      <c r="G97" s="27"/>
      <c r="H97" s="27"/>
      <c r="I97" s="27"/>
      <c r="J97" s="27"/>
      <c r="K97" s="27"/>
      <c r="L97" s="27"/>
      <c r="M97" s="26"/>
      <c r="N97" s="26"/>
      <c r="O97" s="26"/>
      <c r="P97" s="26"/>
      <c r="Q97" s="26"/>
    </row>
    <row r="98" spans="2:17" ht="20.100000000000001" customHeight="1" x14ac:dyDescent="0.3">
      <c r="B98" s="184" t="s">
        <v>167</v>
      </c>
      <c r="C98" s="185"/>
      <c r="D98" s="186"/>
      <c r="E98" s="186"/>
      <c r="F98" s="27"/>
      <c r="G98" s="27"/>
      <c r="H98" s="27"/>
      <c r="I98" s="27"/>
      <c r="J98" s="27"/>
      <c r="K98" s="27"/>
      <c r="L98" s="27"/>
      <c r="M98" s="26"/>
      <c r="N98" s="26"/>
      <c r="O98" s="26"/>
      <c r="P98" s="26"/>
      <c r="Q98" s="26"/>
    </row>
    <row r="99" spans="2:17" ht="15.6" customHeight="1" x14ac:dyDescent="0.3">
      <c r="B99" s="186" t="s">
        <v>58</v>
      </c>
      <c r="C99" s="187">
        <v>69750</v>
      </c>
      <c r="D99" s="186"/>
      <c r="E99" s="186"/>
      <c r="F99" s="27"/>
      <c r="G99" s="27"/>
      <c r="H99" s="27"/>
      <c r="I99" s="27"/>
      <c r="J99" s="27"/>
      <c r="K99" s="27"/>
      <c r="L99" s="27"/>
      <c r="M99" s="26"/>
      <c r="N99" s="26"/>
      <c r="O99" s="26"/>
      <c r="P99" s="26"/>
      <c r="Q99" s="26"/>
    </row>
    <row r="100" spans="2:17" ht="15.6" customHeight="1" x14ac:dyDescent="0.3">
      <c r="B100" s="186" t="s">
        <v>166</v>
      </c>
      <c r="C100" s="188">
        <f>(14.6+2.9+3.6)/200</f>
        <v>0.10550000000000001</v>
      </c>
      <c r="D100" s="186"/>
      <c r="E100" s="188"/>
      <c r="F100" s="27"/>
      <c r="G100" s="27"/>
      <c r="H100" s="27"/>
      <c r="I100" s="27"/>
      <c r="J100" s="27"/>
      <c r="K100" s="27"/>
      <c r="L100" s="27"/>
      <c r="M100" s="26"/>
      <c r="N100" s="26"/>
      <c r="O100" s="26"/>
      <c r="P100" s="26"/>
      <c r="Q100" s="26"/>
    </row>
    <row r="101" spans="2:17" ht="15.6" customHeight="1" x14ac:dyDescent="0.3">
      <c r="B101" s="186" t="str">
        <f>B100</f>
        <v>Kranken/Pflegevers. AG inkl. Zuschlag (1/2 von 14,6% Beitrag + 2,9% Zuschlag +3,20% Pflege)</v>
      </c>
      <c r="C101" s="188">
        <f>C100</f>
        <v>0.10550000000000001</v>
      </c>
      <c r="D101" s="186"/>
      <c r="E101" s="189">
        <f>C101+0.25%</f>
        <v>0.10800000000000001</v>
      </c>
      <c r="F101" s="27"/>
      <c r="G101" s="27"/>
      <c r="H101" s="27"/>
      <c r="I101" s="27"/>
      <c r="J101" s="27"/>
      <c r="K101" s="27"/>
      <c r="L101" s="27"/>
      <c r="M101" s="26"/>
      <c r="N101" s="26"/>
      <c r="O101" s="26"/>
      <c r="P101" s="26"/>
      <c r="Q101" s="26"/>
    </row>
    <row r="102" spans="2:17" ht="15.6" customHeight="1" x14ac:dyDescent="0.3">
      <c r="B102" s="186" t="s">
        <v>145</v>
      </c>
      <c r="C102" s="187">
        <v>101400</v>
      </c>
      <c r="D102" s="186"/>
      <c r="E102" s="186"/>
      <c r="F102" s="27"/>
      <c r="G102" s="27"/>
      <c r="H102" s="27"/>
      <c r="I102" s="27"/>
      <c r="J102" s="27"/>
      <c r="K102" s="27"/>
      <c r="L102" s="27"/>
      <c r="M102" s="26"/>
      <c r="N102" s="26"/>
      <c r="O102" s="26"/>
      <c r="P102" s="26"/>
      <c r="Q102" s="26"/>
    </row>
    <row r="103" spans="2:17" ht="15.6" customHeight="1" x14ac:dyDescent="0.3">
      <c r="B103" s="186" t="s">
        <v>59</v>
      </c>
      <c r="C103" s="190">
        <v>9.2999999999999999E-2</v>
      </c>
      <c r="D103" s="186"/>
      <c r="E103" s="186"/>
      <c r="F103" s="27"/>
      <c r="G103" s="27"/>
      <c r="H103" s="27"/>
      <c r="I103" s="27"/>
      <c r="J103" s="27"/>
      <c r="K103" s="27"/>
      <c r="L103" s="27"/>
      <c r="M103" s="26"/>
      <c r="N103" s="26"/>
      <c r="O103" s="26"/>
      <c r="P103" s="26"/>
      <c r="Q103" s="26"/>
    </row>
    <row r="104" spans="2:17" ht="17.25" customHeight="1" x14ac:dyDescent="0.3">
      <c r="B104" s="186" t="s">
        <v>60</v>
      </c>
      <c r="C104" s="190">
        <f>C103</f>
        <v>9.2999999999999999E-2</v>
      </c>
      <c r="D104" s="191"/>
      <c r="E104" s="191"/>
      <c r="F104" s="27"/>
      <c r="G104" s="27"/>
      <c r="H104" s="27"/>
      <c r="I104" s="27"/>
      <c r="J104" s="27"/>
      <c r="K104" s="27"/>
      <c r="L104" s="27"/>
      <c r="M104" s="26"/>
      <c r="N104" s="26"/>
      <c r="O104" s="26"/>
      <c r="P104" s="26"/>
      <c r="Q104" s="26"/>
    </row>
    <row r="105" spans="2:17" ht="15.6" x14ac:dyDescent="0.3">
      <c r="B105" s="186" t="s">
        <v>61</v>
      </c>
      <c r="C105" s="190">
        <v>1.2999999999999999E-2</v>
      </c>
      <c r="D105" s="192"/>
      <c r="E105" s="193"/>
      <c r="F105" s="27"/>
      <c r="G105" s="27"/>
      <c r="H105" s="27"/>
      <c r="I105" s="27"/>
      <c r="J105" s="27"/>
      <c r="K105" s="27"/>
      <c r="L105" s="27"/>
      <c r="M105" s="26"/>
      <c r="N105" s="26"/>
      <c r="O105" s="26"/>
      <c r="P105" s="26"/>
      <c r="Q105" s="26"/>
    </row>
    <row r="106" spans="2:17" ht="15.6" x14ac:dyDescent="0.3">
      <c r="B106" s="186" t="s">
        <v>62</v>
      </c>
      <c r="C106" s="190">
        <f>C105</f>
        <v>1.2999999999999999E-2</v>
      </c>
      <c r="D106" s="194"/>
      <c r="E106" s="194"/>
      <c r="F106" s="27"/>
      <c r="G106" s="27"/>
      <c r="H106" s="27"/>
      <c r="I106" s="27"/>
      <c r="J106" s="27"/>
      <c r="K106" s="27"/>
      <c r="L106" s="27"/>
      <c r="M106" s="26"/>
      <c r="N106" s="26"/>
      <c r="O106" s="26"/>
      <c r="P106" s="26"/>
      <c r="Q106" s="26"/>
    </row>
    <row r="107" spans="2:17" ht="15.6" x14ac:dyDescent="0.3">
      <c r="B107" s="186" t="s">
        <v>63</v>
      </c>
      <c r="C107" s="188">
        <f>C100+C103+C105</f>
        <v>0.21150000000000002</v>
      </c>
      <c r="D107" s="194"/>
      <c r="E107" s="194"/>
      <c r="F107" s="27"/>
      <c r="G107" s="27"/>
      <c r="H107" s="27"/>
      <c r="I107" s="27"/>
      <c r="J107" s="27"/>
      <c r="K107" s="27"/>
      <c r="L107" s="27"/>
      <c r="M107" s="26"/>
      <c r="N107" s="26"/>
      <c r="O107" s="26"/>
      <c r="P107" s="26"/>
      <c r="Q107" s="26"/>
    </row>
    <row r="108" spans="2:17" ht="15.6" x14ac:dyDescent="0.3">
      <c r="B108" s="186" t="s">
        <v>64</v>
      </c>
      <c r="C108" s="188">
        <f>C101+C104+C106</f>
        <v>0.21150000000000002</v>
      </c>
      <c r="D108" s="195"/>
      <c r="E108" s="189" t="str">
        <f>IF(C5="nein","(Kinderlose)","")</f>
        <v/>
      </c>
      <c r="F108" s="27"/>
      <c r="G108" s="27"/>
      <c r="H108" s="27"/>
      <c r="I108" s="27"/>
      <c r="J108" s="27"/>
      <c r="K108" s="27"/>
      <c r="L108" s="27"/>
      <c r="M108" s="26"/>
      <c r="N108" s="26"/>
      <c r="O108" s="26"/>
      <c r="P108" s="26"/>
      <c r="Q108" s="26"/>
    </row>
    <row r="109" spans="2:17" ht="15.6" x14ac:dyDescent="0.3">
      <c r="B109" s="196" t="s">
        <v>144</v>
      </c>
      <c r="C109" s="187">
        <f>C102*0.08</f>
        <v>8112</v>
      </c>
      <c r="D109" s="195"/>
      <c r="E109" s="195"/>
      <c r="F109" s="27"/>
      <c r="G109" s="27"/>
      <c r="H109" s="27"/>
      <c r="I109" s="27"/>
      <c r="J109" s="307"/>
      <c r="K109" s="27"/>
      <c r="L109" s="27"/>
      <c r="M109" s="26"/>
      <c r="N109" s="26"/>
      <c r="O109" s="26"/>
      <c r="P109" s="26"/>
      <c r="Q109" s="26"/>
    </row>
    <row r="110" spans="2:17" ht="15.6" x14ac:dyDescent="0.3">
      <c r="B110" s="197" t="s">
        <v>65</v>
      </c>
      <c r="C110" s="187">
        <f>C102*4%</f>
        <v>4056</v>
      </c>
      <c r="D110" s="198"/>
      <c r="E110" s="199"/>
      <c r="F110" s="27"/>
      <c r="G110" s="27"/>
      <c r="H110" s="27"/>
      <c r="I110" s="27"/>
      <c r="J110" s="27"/>
      <c r="K110" s="27"/>
      <c r="L110" s="27"/>
      <c r="M110" s="26"/>
      <c r="N110" s="26"/>
      <c r="O110" s="26"/>
      <c r="P110" s="26"/>
      <c r="Q110" s="26"/>
    </row>
    <row r="111" spans="2:17" ht="15.6" hidden="1" x14ac:dyDescent="0.3">
      <c r="B111" s="36"/>
      <c r="C111" s="36"/>
      <c r="D111" s="38"/>
      <c r="E111" s="38"/>
      <c r="F111" s="27"/>
      <c r="G111" s="27"/>
      <c r="H111" s="27"/>
      <c r="I111" s="27"/>
      <c r="J111" s="27"/>
      <c r="K111" s="27"/>
      <c r="L111" s="27"/>
      <c r="M111" s="26"/>
      <c r="N111" s="26"/>
      <c r="O111" s="26"/>
      <c r="P111" s="26"/>
      <c r="Q111" s="26"/>
    </row>
    <row r="112" spans="2:17" ht="15.6" hidden="1" x14ac:dyDescent="0.3">
      <c r="B112" s="36"/>
      <c r="C112" s="36"/>
      <c r="D112" s="39"/>
      <c r="E112" s="40"/>
      <c r="F112" s="27"/>
      <c r="G112" s="27"/>
      <c r="H112" s="27"/>
      <c r="I112" s="27"/>
      <c r="J112" s="27"/>
      <c r="K112" s="27"/>
      <c r="L112" s="27"/>
      <c r="M112" s="26"/>
      <c r="N112" s="26"/>
      <c r="O112" s="26"/>
      <c r="P112" s="26"/>
      <c r="Q112" s="26"/>
    </row>
    <row r="113" spans="2:17" ht="15.6" hidden="1" x14ac:dyDescent="0.3">
      <c r="B113" s="41"/>
      <c r="C113" s="42"/>
      <c r="D113" s="39"/>
      <c r="E113" s="40"/>
      <c r="F113" s="27"/>
      <c r="G113" s="27"/>
      <c r="H113" s="27"/>
      <c r="I113" s="27"/>
      <c r="J113" s="27"/>
      <c r="K113" s="27"/>
      <c r="L113" s="27"/>
      <c r="M113" s="26"/>
      <c r="N113" s="26"/>
      <c r="O113" s="26"/>
      <c r="P113" s="26"/>
      <c r="Q113" s="26"/>
    </row>
    <row r="114" spans="2:17" ht="23.4" hidden="1" customHeight="1" x14ac:dyDescent="0.3">
      <c r="B114" s="36"/>
      <c r="C114" s="36"/>
      <c r="D114" s="36"/>
      <c r="E114" s="36"/>
      <c r="F114" s="27"/>
      <c r="G114" s="27"/>
      <c r="H114" s="27"/>
      <c r="I114" s="27"/>
      <c r="J114" s="27"/>
      <c r="K114" s="27"/>
      <c r="L114" s="27"/>
      <c r="M114" s="26"/>
      <c r="N114" s="26"/>
      <c r="O114" s="26"/>
      <c r="P114" s="26"/>
      <c r="Q114" s="26"/>
    </row>
    <row r="115" spans="2:17" ht="15" hidden="1" customHeight="1" x14ac:dyDescent="0.3">
      <c r="B115" s="36"/>
      <c r="C115" s="36"/>
      <c r="D115" s="36"/>
      <c r="E115" s="36"/>
      <c r="F115" s="27"/>
      <c r="G115" s="27"/>
      <c r="H115" s="27"/>
      <c r="I115" s="27"/>
      <c r="J115" s="27"/>
      <c r="K115" s="27"/>
      <c r="L115" s="27"/>
      <c r="M115" s="26"/>
      <c r="N115" s="26"/>
      <c r="O115" s="26"/>
      <c r="P115" s="26"/>
      <c r="Q115" s="26"/>
    </row>
    <row r="116" spans="2:17" ht="15" hidden="1" customHeight="1" x14ac:dyDescent="0.3">
      <c r="B116" s="36"/>
      <c r="C116" s="36"/>
      <c r="D116" s="36"/>
      <c r="E116" s="36"/>
      <c r="F116" s="27"/>
      <c r="G116" s="27"/>
      <c r="H116" s="27"/>
      <c r="I116" s="27"/>
      <c r="J116" s="27"/>
      <c r="K116" s="27"/>
      <c r="L116" s="27"/>
      <c r="M116" s="26"/>
      <c r="N116" s="26"/>
      <c r="O116" s="26"/>
      <c r="P116" s="26"/>
      <c r="Q116" s="26"/>
    </row>
    <row r="117" spans="2:17" ht="15.6" hidden="1" x14ac:dyDescent="0.3">
      <c r="B117" s="36"/>
      <c r="C117" s="36"/>
      <c r="D117" s="43"/>
      <c r="E117" s="36"/>
      <c r="F117" s="27"/>
      <c r="G117" s="27"/>
      <c r="H117" s="27"/>
      <c r="I117" s="27"/>
      <c r="J117" s="27"/>
      <c r="K117" s="27"/>
      <c r="L117" s="27"/>
      <c r="M117" s="26"/>
      <c r="N117" s="26"/>
      <c r="O117" s="26"/>
      <c r="P117" s="26"/>
      <c r="Q117" s="26"/>
    </row>
    <row r="118" spans="2:17" ht="15.6" hidden="1" x14ac:dyDescent="0.3">
      <c r="B118" s="36"/>
      <c r="C118" s="36"/>
      <c r="D118" s="43"/>
      <c r="E118" s="44"/>
      <c r="F118" s="27"/>
      <c r="G118" s="27"/>
      <c r="H118" s="27"/>
      <c r="I118" s="27"/>
      <c r="J118" s="27"/>
      <c r="K118" s="27"/>
      <c r="L118" s="27"/>
      <c r="M118" s="26"/>
      <c r="N118" s="26"/>
      <c r="O118" s="26"/>
      <c r="P118" s="26"/>
      <c r="Q118" s="26"/>
    </row>
    <row r="119" spans="2:17" ht="15.6" hidden="1" x14ac:dyDescent="0.3">
      <c r="B119" s="36"/>
      <c r="C119" s="36"/>
      <c r="D119" s="43"/>
      <c r="E119" s="36"/>
      <c r="F119" s="27"/>
      <c r="G119" s="27"/>
      <c r="H119" s="27"/>
      <c r="I119" s="27"/>
      <c r="J119" s="27"/>
      <c r="K119" s="27"/>
      <c r="L119" s="27"/>
      <c r="M119" s="26"/>
      <c r="N119" s="26"/>
      <c r="O119" s="26"/>
      <c r="P119" s="26"/>
      <c r="Q119" s="26"/>
    </row>
    <row r="120" spans="2:17" ht="15.6" hidden="1" x14ac:dyDescent="0.3">
      <c r="B120" s="36" t="s">
        <v>66</v>
      </c>
      <c r="C120" s="45">
        <v>95</v>
      </c>
      <c r="D120" s="43"/>
      <c r="E120" s="36"/>
      <c r="F120" s="27"/>
      <c r="G120" s="27"/>
      <c r="H120" s="27"/>
      <c r="I120" s="27"/>
      <c r="J120" s="27"/>
      <c r="K120" s="27"/>
      <c r="L120" s="27"/>
      <c r="M120" s="26"/>
      <c r="N120" s="26"/>
      <c r="O120" s="26"/>
      <c r="P120" s="26"/>
      <c r="Q120" s="26"/>
    </row>
    <row r="121" spans="2:17" ht="15.6" hidden="1" x14ac:dyDescent="0.3">
      <c r="B121" s="36" t="s">
        <v>67</v>
      </c>
      <c r="C121" s="37">
        <f>C24-C4</f>
        <v>25</v>
      </c>
      <c r="D121" s="46"/>
      <c r="E121" s="47"/>
      <c r="F121" s="27"/>
      <c r="G121" s="27"/>
      <c r="H121" s="27"/>
      <c r="I121" s="27"/>
      <c r="J121" s="27"/>
      <c r="K121" s="27"/>
      <c r="L121" s="27"/>
      <c r="M121" s="26"/>
      <c r="N121" s="26"/>
      <c r="O121" s="26"/>
      <c r="P121" s="26"/>
      <c r="Q121" s="26"/>
    </row>
    <row r="122" spans="2:17" ht="15.6" hidden="1" x14ac:dyDescent="0.3">
      <c r="B122" s="36" t="s">
        <v>68</v>
      </c>
      <c r="C122" s="58">
        <f>C28</f>
        <v>2.5000000000000001E-2</v>
      </c>
      <c r="D122" s="46"/>
      <c r="E122" s="47"/>
      <c r="F122" s="27"/>
      <c r="G122" s="27"/>
      <c r="H122" s="27"/>
      <c r="I122" s="27"/>
      <c r="J122" s="27"/>
      <c r="K122" s="27"/>
      <c r="L122" s="27"/>
      <c r="M122" s="26"/>
      <c r="N122" s="26"/>
      <c r="O122" s="26"/>
      <c r="P122" s="26"/>
      <c r="Q122" s="26"/>
    </row>
    <row r="123" spans="2:17" ht="15.6" hidden="1" x14ac:dyDescent="0.3">
      <c r="B123" s="36" t="s">
        <v>69</v>
      </c>
      <c r="C123" s="48">
        <f>ROUND(C6/100,0)*100</f>
        <v>196000</v>
      </c>
      <c r="D123" s="46"/>
      <c r="E123" s="47"/>
      <c r="F123" s="27"/>
      <c r="G123" s="27"/>
      <c r="H123" s="27"/>
      <c r="I123" s="27"/>
      <c r="J123" s="27"/>
      <c r="K123" s="27"/>
      <c r="L123" s="27"/>
      <c r="M123" s="26"/>
      <c r="N123" s="26"/>
      <c r="O123" s="26"/>
      <c r="P123" s="26"/>
      <c r="Q123" s="26"/>
    </row>
    <row r="124" spans="2:17" ht="15.6" hidden="1" x14ac:dyDescent="0.3">
      <c r="B124" s="36" t="s">
        <v>70</v>
      </c>
      <c r="C124" s="36">
        <v>1</v>
      </c>
      <c r="D124" s="49"/>
      <c r="E124" s="50"/>
      <c r="F124" s="27"/>
      <c r="G124" s="27"/>
      <c r="H124" s="27"/>
      <c r="I124" s="27"/>
      <c r="J124" s="27"/>
      <c r="K124" s="27"/>
      <c r="L124" s="27"/>
      <c r="M124" s="26"/>
      <c r="N124" s="26"/>
      <c r="O124" s="26"/>
      <c r="P124" s="26"/>
      <c r="Q124" s="26"/>
    </row>
    <row r="125" spans="2:17" ht="15.6" hidden="1" x14ac:dyDescent="0.3">
      <c r="B125" s="36" t="s">
        <v>71</v>
      </c>
      <c r="C125" s="36">
        <f>C109/12</f>
        <v>676</v>
      </c>
      <c r="D125" s="49"/>
      <c r="E125" s="51"/>
      <c r="F125" s="27"/>
      <c r="G125" s="27"/>
      <c r="H125" s="27"/>
      <c r="I125" s="27"/>
      <c r="J125" s="27"/>
      <c r="K125" s="27"/>
      <c r="L125" s="27"/>
      <c r="M125" s="26"/>
      <c r="N125" s="26"/>
      <c r="O125" s="26"/>
      <c r="P125" s="26"/>
      <c r="Q125" s="26"/>
    </row>
    <row r="126" spans="2:17" ht="15.6" hidden="1" x14ac:dyDescent="0.3">
      <c r="B126" s="36" t="s">
        <v>149</v>
      </c>
      <c r="C126" s="48">
        <f>12*C15</f>
        <v>18000</v>
      </c>
      <c r="D126" s="52"/>
      <c r="E126" s="52"/>
      <c r="F126" s="27"/>
      <c r="G126" s="27"/>
      <c r="H126" s="27"/>
      <c r="I126" s="27"/>
      <c r="J126" s="27"/>
      <c r="K126" s="27"/>
      <c r="L126" s="27"/>
      <c r="M126" s="26"/>
      <c r="N126" s="26"/>
      <c r="O126" s="26"/>
      <c r="P126" s="26"/>
      <c r="Q126" s="26"/>
    </row>
    <row r="127" spans="2:17" ht="15.6" hidden="1" x14ac:dyDescent="0.3">
      <c r="B127" s="36" t="s">
        <v>72</v>
      </c>
      <c r="C127" s="48">
        <f>C6-C126</f>
        <v>178000</v>
      </c>
      <c r="D127" s="53">
        <f>C7-C126</f>
        <v>178000</v>
      </c>
      <c r="E127" s="53"/>
      <c r="F127" s="27"/>
      <c r="G127" s="27"/>
      <c r="H127" s="27"/>
      <c r="I127" s="27"/>
      <c r="J127" s="27"/>
      <c r="K127" s="27"/>
      <c r="L127" s="27"/>
      <c r="M127" s="26"/>
      <c r="N127" s="26"/>
      <c r="O127" s="26"/>
      <c r="P127" s="26"/>
      <c r="Q127" s="26"/>
    </row>
    <row r="128" spans="2:17" ht="15.6" hidden="1" x14ac:dyDescent="0.3">
      <c r="B128" s="36" t="s">
        <v>73</v>
      </c>
      <c r="C128" s="48">
        <f>ROUND(C127/100,0)*100</f>
        <v>178000</v>
      </c>
      <c r="D128" s="48">
        <f>ROUND(D127/100,0)*100</f>
        <v>178000</v>
      </c>
      <c r="E128" s="53"/>
      <c r="F128" s="27"/>
      <c r="G128" s="27"/>
      <c r="H128" s="27"/>
      <c r="I128" s="27"/>
      <c r="J128" s="27"/>
      <c r="K128" s="27"/>
      <c r="L128" s="27"/>
      <c r="M128" s="26"/>
      <c r="N128" s="26"/>
      <c r="O128" s="26"/>
      <c r="P128" s="26"/>
      <c r="Q128" s="26"/>
    </row>
    <row r="129" spans="2:17" ht="15.6" hidden="1" x14ac:dyDescent="0.3">
      <c r="B129" s="54">
        <f>IF($C$10="ja",1.145,IF($C$10="nein",1.055,1.1))*LOOKUP($C$128,Steuertabelle!$B$3:$B$10471,IF($C$9="Splittingtabelle",Steuertabelle!$Y$3:$Y$10471,Steuertabelle!$G$3:$G$10471))</f>
        <v>0.32436404494382026</v>
      </c>
      <c r="C129" s="48">
        <f>B129*C128</f>
        <v>57736.80000000001</v>
      </c>
      <c r="D129" s="55"/>
      <c r="E129" s="55"/>
      <c r="F129" s="27"/>
      <c r="G129" s="27"/>
      <c r="H129" s="27"/>
      <c r="I129" s="27"/>
      <c r="J129" s="27"/>
      <c r="K129" s="27"/>
      <c r="L129" s="27"/>
      <c r="M129" s="26"/>
      <c r="N129" s="26"/>
      <c r="O129" s="26"/>
      <c r="P129" s="26"/>
      <c r="Q129" s="26"/>
    </row>
    <row r="130" spans="2:17" ht="15.6" hidden="1" x14ac:dyDescent="0.3">
      <c r="B130" s="36" t="s">
        <v>74</v>
      </c>
      <c r="C130" s="48">
        <f>C11-C132</f>
        <v>67750</v>
      </c>
      <c r="D130" s="47"/>
      <c r="E130" s="47"/>
      <c r="F130" s="27"/>
      <c r="G130" s="27"/>
      <c r="H130" s="27"/>
      <c r="I130" s="27"/>
      <c r="J130" s="27"/>
      <c r="K130" s="27"/>
      <c r="L130" s="27"/>
      <c r="M130" s="26"/>
      <c r="N130" s="26"/>
      <c r="O130" s="26"/>
      <c r="P130" s="26"/>
      <c r="Q130" s="26"/>
    </row>
    <row r="131" spans="2:17" ht="15.6" hidden="1" x14ac:dyDescent="0.3">
      <c r="B131" s="36" t="s">
        <v>75</v>
      </c>
      <c r="C131" s="58">
        <f>IF(C$10="ja",1.14,IF(C$10="nein",1.055,1.1))*LOOKUP(C$123,Steuertabelle!B$3:B$10471,IF(C$9="Splittingtabelle",Steuertabelle!Z$3:Z$10471,Steuertabelle!H$3:H$10471))</f>
        <v>0.46200000000000002</v>
      </c>
      <c r="D131" s="36"/>
      <c r="E131" s="36"/>
      <c r="F131" s="27"/>
      <c r="G131" s="27"/>
      <c r="H131" s="27"/>
      <c r="I131" s="27"/>
      <c r="J131" s="27"/>
      <c r="K131" s="27"/>
      <c r="L131" s="27"/>
      <c r="M131" s="26"/>
      <c r="N131" s="26"/>
      <c r="O131" s="26"/>
      <c r="P131" s="26"/>
      <c r="Q131" s="26"/>
    </row>
    <row r="132" spans="2:17" ht="15.6" hidden="1" x14ac:dyDescent="0.3">
      <c r="B132" s="36"/>
      <c r="C132" s="36">
        <f>IF(C126&lt;1100,C131*C126,0)</f>
        <v>0</v>
      </c>
      <c r="D132" s="56">
        <f>(G104-H104)*$C$124*$C$121</f>
        <v>0</v>
      </c>
      <c r="E132" s="56">
        <f>(G104-I104)*$C$124*$C$121</f>
        <v>0</v>
      </c>
      <c r="F132" s="27"/>
      <c r="G132" s="27"/>
      <c r="H132" s="27"/>
      <c r="I132" s="27"/>
      <c r="J132" s="27"/>
      <c r="K132" s="27"/>
      <c r="L132" s="27"/>
      <c r="M132" s="26"/>
      <c r="N132" s="26"/>
      <c r="O132" s="26"/>
      <c r="P132" s="26"/>
      <c r="Q132" s="26"/>
    </row>
    <row r="133" spans="2:17" ht="15.6" hidden="1" x14ac:dyDescent="0.3">
      <c r="B133" s="36" t="s">
        <v>105</v>
      </c>
      <c r="C133" s="57">
        <f>MIN(C110,C126,D180)*(C108-IF(C5="ja",C101,E101))</f>
        <v>0</v>
      </c>
      <c r="D133" s="56" t="e">
        <f>(D108-#REF!)*C121</f>
        <v>#REF!</v>
      </c>
      <c r="E133" s="57">
        <f>C134/(C104+C106)*(C103+C105)</f>
        <v>0</v>
      </c>
      <c r="F133" s="27"/>
      <c r="G133" s="27"/>
      <c r="H133" s="27"/>
      <c r="I133" s="27"/>
      <c r="J133" s="27"/>
      <c r="K133" s="27"/>
      <c r="L133" s="27"/>
      <c r="M133" s="26"/>
      <c r="N133" s="26"/>
      <c r="O133" s="26"/>
      <c r="P133" s="26"/>
      <c r="Q133" s="26"/>
    </row>
    <row r="134" spans="2:17" ht="15.6" hidden="1" x14ac:dyDescent="0.3">
      <c r="B134" s="36" t="s">
        <v>106</v>
      </c>
      <c r="C134" s="57">
        <f>MIN(C110,C126,D181)*IF(C5="ja",C101,E101)</f>
        <v>0</v>
      </c>
      <c r="D134" s="56">
        <f>(D109-C14)*C121</f>
        <v>-8.641581632653061</v>
      </c>
      <c r="E134" s="57">
        <f>C134/IF(C5="ja",C101,E101)*C100</f>
        <v>0</v>
      </c>
      <c r="F134" s="27"/>
      <c r="G134" s="27"/>
      <c r="H134" s="27"/>
      <c r="I134" s="27"/>
      <c r="J134" s="27"/>
      <c r="K134" s="27"/>
      <c r="L134" s="27"/>
      <c r="M134" s="26"/>
      <c r="N134" s="26"/>
      <c r="O134" s="26"/>
      <c r="P134" s="26"/>
      <c r="Q134" s="26"/>
    </row>
    <row r="135" spans="2:17" ht="15.6" hidden="1" x14ac:dyDescent="0.3">
      <c r="B135" s="36"/>
      <c r="C135" s="58">
        <f>B11*(1-B31)</f>
        <v>0.31111865816326528</v>
      </c>
      <c r="D135" s="36"/>
      <c r="E135" s="57">
        <f>E134+E133</f>
        <v>0</v>
      </c>
      <c r="F135" s="27"/>
      <c r="G135" s="27"/>
      <c r="H135" s="27"/>
      <c r="I135" s="27"/>
      <c r="J135" s="27"/>
      <c r="K135" s="27"/>
      <c r="L135" s="27"/>
      <c r="M135" s="26"/>
      <c r="N135" s="26"/>
      <c r="O135" s="26"/>
      <c r="P135" s="26"/>
      <c r="Q135" s="26"/>
    </row>
    <row r="136" spans="2:17" ht="15.6" hidden="1" x14ac:dyDescent="0.3">
      <c r="B136" s="36" t="s">
        <v>139</v>
      </c>
      <c r="C136" s="57">
        <f>12*C23+C126</f>
        <v>18000</v>
      </c>
      <c r="D136" s="36"/>
      <c r="E136" s="36"/>
      <c r="F136" s="27"/>
      <c r="G136" s="27"/>
      <c r="H136" s="27"/>
      <c r="I136" s="27"/>
      <c r="J136" s="27"/>
      <c r="K136" s="27"/>
      <c r="L136" s="27"/>
      <c r="M136" s="26"/>
      <c r="N136" s="26"/>
      <c r="O136" s="26"/>
      <c r="P136" s="26"/>
      <c r="Q136" s="26"/>
    </row>
    <row r="137" spans="2:17" ht="15.6" hidden="1" x14ac:dyDescent="0.3">
      <c r="B137" s="36"/>
      <c r="C137" s="36"/>
      <c r="D137" s="36"/>
      <c r="E137" s="36"/>
      <c r="F137" s="27"/>
      <c r="G137" s="27"/>
      <c r="H137" s="27"/>
      <c r="I137" s="27"/>
      <c r="J137" s="27"/>
      <c r="K137" s="27"/>
      <c r="L137" s="27"/>
      <c r="M137" s="26"/>
      <c r="N137" s="26"/>
      <c r="O137" s="26"/>
      <c r="P137" s="26"/>
      <c r="Q137" s="26"/>
    </row>
    <row r="138" spans="2:17" ht="15.6" hidden="1" x14ac:dyDescent="0.3">
      <c r="B138" s="36"/>
      <c r="C138" s="36"/>
      <c r="D138" s="36"/>
      <c r="E138" s="36"/>
      <c r="F138" s="27"/>
      <c r="G138" s="27"/>
      <c r="H138" s="27"/>
      <c r="I138" s="27"/>
      <c r="J138" s="27"/>
      <c r="K138" s="27"/>
      <c r="L138" s="27"/>
      <c r="M138" s="26"/>
      <c r="N138" s="26"/>
      <c r="O138" s="26"/>
      <c r="P138" s="26"/>
      <c r="Q138" s="26"/>
    </row>
    <row r="139" spans="2:17" ht="15.6" hidden="1" x14ac:dyDescent="0.3">
      <c r="B139" s="36"/>
      <c r="C139" s="36"/>
      <c r="D139" s="36"/>
      <c r="E139" s="36"/>
      <c r="F139" s="27"/>
      <c r="G139" s="27"/>
      <c r="H139" s="27"/>
      <c r="I139" s="27"/>
      <c r="J139" s="27"/>
      <c r="K139" s="27"/>
      <c r="L139" s="27"/>
      <c r="M139" s="26"/>
      <c r="N139" s="26"/>
      <c r="O139" s="26"/>
      <c r="P139" s="26"/>
      <c r="Q139" s="26"/>
    </row>
    <row r="140" spans="2:17" ht="15.6" hidden="1" x14ac:dyDescent="0.3">
      <c r="B140" s="36"/>
      <c r="C140" s="36"/>
      <c r="D140" s="36"/>
      <c r="E140" s="36"/>
      <c r="F140" s="27"/>
      <c r="G140" s="27"/>
      <c r="H140" s="27"/>
      <c r="I140" s="27"/>
      <c r="J140" s="27"/>
      <c r="K140" s="27"/>
      <c r="L140" s="27"/>
      <c r="M140" s="26"/>
      <c r="N140" s="26"/>
      <c r="O140" s="26"/>
      <c r="P140" s="26"/>
      <c r="Q140" s="26"/>
    </row>
    <row r="141" spans="2:17" ht="15.6" x14ac:dyDescent="0.3">
      <c r="B141" s="36"/>
      <c r="C141" s="36"/>
      <c r="D141" s="36"/>
      <c r="E141" s="36"/>
      <c r="F141" s="27"/>
      <c r="G141" s="27"/>
      <c r="H141" s="27"/>
      <c r="I141" s="27"/>
      <c r="J141" s="27"/>
      <c r="K141" s="27"/>
      <c r="L141" s="27"/>
      <c r="M141" s="26"/>
      <c r="N141" s="26"/>
      <c r="O141" s="26"/>
      <c r="P141" s="26"/>
      <c r="Q141" s="26"/>
    </row>
    <row r="142" spans="2:17" ht="15.6" x14ac:dyDescent="0.3">
      <c r="B142" s="26"/>
      <c r="C142" s="26"/>
      <c r="D142" s="26"/>
      <c r="E142" s="26"/>
      <c r="F142" s="27"/>
      <c r="G142" s="27"/>
      <c r="H142" s="27"/>
      <c r="I142" s="27"/>
      <c r="J142" s="27"/>
      <c r="K142" s="27"/>
      <c r="L142" s="27"/>
      <c r="M142" s="26"/>
      <c r="N142" s="26"/>
      <c r="O142" s="26"/>
      <c r="P142" s="26"/>
      <c r="Q142" s="26"/>
    </row>
    <row r="143" spans="2:17" ht="15.6" x14ac:dyDescent="0.3">
      <c r="B143" s="26"/>
      <c r="C143" s="26"/>
      <c r="D143" s="26"/>
      <c r="E143" s="26"/>
      <c r="F143" s="27"/>
      <c r="G143" s="27"/>
      <c r="H143" s="27"/>
      <c r="I143" s="27"/>
      <c r="J143" s="27"/>
      <c r="K143" s="27"/>
      <c r="L143" s="27"/>
      <c r="M143" s="26"/>
      <c r="N143" s="26"/>
      <c r="O143" s="26"/>
      <c r="P143" s="26"/>
      <c r="Q143" s="26"/>
    </row>
    <row r="144" spans="2:17" ht="15.6" x14ac:dyDescent="0.3">
      <c r="B144" s="26"/>
      <c r="C144" s="26"/>
      <c r="D144" s="26"/>
      <c r="E144" s="26"/>
      <c r="F144" s="27"/>
      <c r="G144" s="27"/>
      <c r="H144" s="27"/>
      <c r="I144" s="27"/>
      <c r="J144" s="27"/>
      <c r="K144" s="27"/>
      <c r="L144" s="27"/>
      <c r="M144" s="26"/>
      <c r="N144" s="26"/>
      <c r="O144" s="26"/>
      <c r="P144" s="26"/>
      <c r="Q144" s="26"/>
    </row>
    <row r="145" spans="2:17" ht="15.6" x14ac:dyDescent="0.3">
      <c r="B145" s="26"/>
      <c r="C145" s="323"/>
      <c r="D145" s="323"/>
      <c r="E145" s="323"/>
      <c r="F145" s="27"/>
      <c r="G145" s="27"/>
      <c r="H145" s="27"/>
      <c r="I145" s="27"/>
      <c r="J145" s="27"/>
      <c r="K145" s="27"/>
      <c r="L145" s="27"/>
      <c r="M145" s="26"/>
      <c r="N145" s="26"/>
      <c r="O145" s="26"/>
      <c r="P145" s="26"/>
      <c r="Q145" s="26"/>
    </row>
    <row r="146" spans="2:17" ht="15.6" x14ac:dyDescent="0.3">
      <c r="B146" s="26"/>
      <c r="C146" s="26"/>
      <c r="D146" s="26"/>
      <c r="E146" s="26"/>
      <c r="F146" s="27"/>
      <c r="G146" s="27"/>
      <c r="H146" s="27"/>
      <c r="I146" s="27"/>
      <c r="J146" s="27"/>
      <c r="K146" s="27"/>
      <c r="L146" s="27"/>
      <c r="M146" s="26"/>
      <c r="N146" s="26"/>
      <c r="O146" s="26"/>
      <c r="P146" s="26"/>
      <c r="Q146" s="26"/>
    </row>
    <row r="147" spans="2:17" ht="15.6" x14ac:dyDescent="0.3">
      <c r="B147" s="26"/>
      <c r="C147" s="26"/>
      <c r="D147" s="26"/>
      <c r="E147" s="26"/>
      <c r="F147" s="27"/>
      <c r="G147" s="27"/>
      <c r="H147" s="27"/>
      <c r="I147" s="27"/>
      <c r="J147" s="27"/>
      <c r="K147" s="27"/>
      <c r="L147" s="27"/>
      <c r="M147" s="26"/>
      <c r="N147" s="26"/>
      <c r="O147" s="26"/>
      <c r="P147" s="26"/>
      <c r="Q147" s="26"/>
    </row>
    <row r="148" spans="2:17" ht="15.6" x14ac:dyDescent="0.3">
      <c r="B148" s="26"/>
      <c r="C148" s="26"/>
      <c r="D148" s="26"/>
      <c r="E148" s="26"/>
      <c r="F148" s="27"/>
      <c r="G148" s="27"/>
      <c r="H148" s="27"/>
      <c r="I148" s="27"/>
      <c r="J148" s="27"/>
      <c r="K148" s="27"/>
      <c r="L148" s="27"/>
      <c r="M148" s="26"/>
      <c r="N148" s="26"/>
      <c r="O148" s="26"/>
      <c r="P148" s="26"/>
      <c r="Q148" s="26"/>
    </row>
    <row r="149" spans="2:17" ht="15.6" x14ac:dyDescent="0.3">
      <c r="B149" s="26"/>
      <c r="C149" s="26"/>
      <c r="D149" s="26"/>
      <c r="E149" s="26"/>
      <c r="F149" s="27"/>
      <c r="G149" s="27"/>
      <c r="H149" s="27"/>
      <c r="I149" s="27"/>
      <c r="J149" s="27"/>
      <c r="K149" s="27"/>
      <c r="L149" s="27"/>
      <c r="M149" s="26"/>
      <c r="N149" s="26"/>
      <c r="O149" s="26"/>
      <c r="P149" s="26"/>
      <c r="Q149" s="26"/>
    </row>
    <row r="150" spans="2:17" ht="15.6" x14ac:dyDescent="0.3">
      <c r="B150" s="26"/>
      <c r="C150" s="26"/>
      <c r="D150" s="26"/>
      <c r="E150" s="26"/>
      <c r="F150" s="27"/>
      <c r="G150" s="27"/>
      <c r="H150" s="27"/>
      <c r="I150" s="27"/>
      <c r="J150" s="27"/>
      <c r="K150" s="27"/>
      <c r="L150" s="27"/>
      <c r="M150" s="26"/>
      <c r="N150" s="26"/>
      <c r="O150" s="26"/>
      <c r="P150" s="26"/>
      <c r="Q150" s="26"/>
    </row>
    <row r="151" spans="2:17" ht="15.6" x14ac:dyDescent="0.3">
      <c r="B151" s="26"/>
      <c r="C151" s="26"/>
      <c r="D151" s="26"/>
      <c r="E151" s="26"/>
      <c r="F151" s="27"/>
      <c r="G151" s="27"/>
      <c r="H151" s="27"/>
      <c r="I151" s="27"/>
      <c r="J151" s="27"/>
      <c r="K151" s="27"/>
      <c r="L151" s="27"/>
      <c r="M151" s="26"/>
      <c r="N151" s="26"/>
      <c r="O151" s="26"/>
      <c r="P151" s="26"/>
      <c r="Q151" s="26"/>
    </row>
    <row r="152" spans="2:17" ht="15.6" x14ac:dyDescent="0.3">
      <c r="B152" s="26"/>
      <c r="C152" s="26"/>
      <c r="D152" s="26"/>
      <c r="E152" s="26"/>
      <c r="F152" s="27"/>
      <c r="G152" s="27"/>
      <c r="H152" s="27"/>
      <c r="I152" s="27"/>
      <c r="J152" s="27"/>
      <c r="K152" s="27"/>
      <c r="L152" s="27"/>
      <c r="M152" s="26"/>
      <c r="N152" s="26"/>
      <c r="O152" s="26"/>
      <c r="P152" s="26"/>
      <c r="Q152" s="26"/>
    </row>
    <row r="153" spans="2:17" ht="15.6" x14ac:dyDescent="0.3">
      <c r="B153" s="26"/>
      <c r="C153" s="26"/>
      <c r="D153" s="26"/>
      <c r="E153" s="26"/>
      <c r="F153" s="27"/>
      <c r="G153" s="27"/>
      <c r="H153" s="27"/>
      <c r="I153" s="27"/>
      <c r="J153" s="27"/>
      <c r="K153" s="27"/>
      <c r="L153" s="27"/>
      <c r="M153" s="26"/>
      <c r="N153" s="26"/>
      <c r="O153" s="26"/>
      <c r="P153" s="26"/>
      <c r="Q153" s="26"/>
    </row>
    <row r="154" spans="2:17" ht="15.6" x14ac:dyDescent="0.3">
      <c r="B154" s="26"/>
      <c r="C154" s="26"/>
      <c r="D154" s="26"/>
      <c r="E154" s="26"/>
      <c r="F154" s="27"/>
      <c r="G154" s="27"/>
      <c r="H154" s="27"/>
      <c r="I154" s="27"/>
      <c r="J154" s="27"/>
      <c r="K154" s="27"/>
      <c r="L154" s="27"/>
      <c r="M154" s="26"/>
      <c r="N154" s="26"/>
      <c r="O154" s="26"/>
      <c r="P154" s="26"/>
      <c r="Q154" s="26"/>
    </row>
    <row r="155" spans="2:17" ht="15.6" x14ac:dyDescent="0.3">
      <c r="B155" s="26"/>
      <c r="C155" s="26"/>
      <c r="D155" s="26"/>
      <c r="E155" s="26"/>
      <c r="F155" s="27"/>
      <c r="G155" s="27"/>
      <c r="H155" s="27"/>
      <c r="I155" s="27"/>
      <c r="J155" s="27"/>
      <c r="K155" s="27"/>
      <c r="L155" s="27"/>
      <c r="M155" s="26"/>
      <c r="N155" s="26"/>
      <c r="O155" s="26"/>
      <c r="P155" s="26"/>
      <c r="Q155" s="26"/>
    </row>
    <row r="156" spans="2:17" ht="15.6" x14ac:dyDescent="0.3">
      <c r="B156" s="26"/>
      <c r="C156" s="26"/>
      <c r="D156" s="26"/>
      <c r="E156" s="26"/>
      <c r="F156" s="27"/>
      <c r="G156" s="27"/>
      <c r="H156" s="27"/>
      <c r="I156" s="27"/>
      <c r="J156" s="27"/>
      <c r="K156" s="27"/>
      <c r="L156" s="27"/>
      <c r="M156" s="26"/>
      <c r="N156" s="26"/>
      <c r="O156" s="26"/>
      <c r="P156" s="26"/>
      <c r="Q156" s="26"/>
    </row>
    <row r="157" spans="2:17" ht="15.6" x14ac:dyDescent="0.3">
      <c r="B157" s="173"/>
      <c r="C157" s="173"/>
      <c r="D157" s="26"/>
      <c r="E157" s="26"/>
      <c r="F157" s="27"/>
      <c r="G157" s="27"/>
      <c r="H157" s="27"/>
      <c r="I157" s="27"/>
      <c r="J157" s="27"/>
      <c r="K157" s="27"/>
      <c r="L157" s="27"/>
      <c r="M157" s="26"/>
      <c r="N157" s="26"/>
      <c r="O157" s="26"/>
      <c r="P157" s="26"/>
      <c r="Q157" s="26"/>
    </row>
    <row r="158" spans="2:17" ht="15.6" x14ac:dyDescent="0.3">
      <c r="B158" s="64" t="s">
        <v>108</v>
      </c>
      <c r="C158" s="83">
        <f>C27</f>
        <v>223000</v>
      </c>
      <c r="D158" s="26"/>
      <c r="E158" s="26"/>
      <c r="F158" s="27"/>
      <c r="G158" s="27"/>
      <c r="H158" s="27"/>
      <c r="I158" s="27"/>
      <c r="J158" s="27"/>
      <c r="K158" s="27"/>
      <c r="L158" s="27"/>
      <c r="M158" s="26"/>
      <c r="N158" s="26"/>
      <c r="O158" s="26"/>
      <c r="P158" s="26"/>
      <c r="Q158" s="26"/>
    </row>
    <row r="159" spans="2:17" ht="15.6" x14ac:dyDescent="0.3">
      <c r="B159" s="64" t="s">
        <v>109</v>
      </c>
      <c r="C159" s="83">
        <f>-C26</f>
        <v>227000</v>
      </c>
      <c r="D159" s="26"/>
      <c r="E159" s="26"/>
      <c r="F159" s="27"/>
      <c r="G159" s="27"/>
      <c r="H159" s="27"/>
      <c r="I159" s="27"/>
      <c r="J159" s="27"/>
      <c r="K159" s="27"/>
      <c r="L159" s="27"/>
      <c r="M159" s="26"/>
      <c r="N159" s="26"/>
      <c r="O159" s="26"/>
      <c r="P159" s="26"/>
      <c r="Q159" s="26"/>
    </row>
    <row r="160" spans="2:17" ht="15.6" x14ac:dyDescent="0.3">
      <c r="B160" s="64" t="s">
        <v>25</v>
      </c>
      <c r="C160" s="83">
        <f>C29-C159-C158</f>
        <v>175563.39528672909</v>
      </c>
      <c r="D160" s="26"/>
      <c r="E160" s="26"/>
      <c r="F160" s="27"/>
      <c r="G160" s="27"/>
      <c r="H160" s="27"/>
      <c r="I160" s="27"/>
      <c r="J160" s="27"/>
      <c r="K160" s="27"/>
      <c r="L160" s="27"/>
      <c r="M160" s="26"/>
      <c r="N160" s="26"/>
      <c r="O160" s="26"/>
      <c r="P160" s="26"/>
      <c r="Q160" s="26"/>
    </row>
    <row r="161" spans="2:17" ht="15.6" x14ac:dyDescent="0.3">
      <c r="B161" s="173"/>
      <c r="C161" s="173"/>
      <c r="D161" s="26"/>
      <c r="E161" s="26"/>
      <c r="F161" s="27"/>
      <c r="G161" s="27"/>
      <c r="H161" s="27"/>
      <c r="I161" s="27"/>
      <c r="J161" s="27"/>
      <c r="K161" s="27"/>
      <c r="L161" s="27"/>
      <c r="M161" s="26"/>
      <c r="N161" s="26"/>
      <c r="O161" s="26"/>
      <c r="P161" s="26"/>
      <c r="Q161" s="26"/>
    </row>
    <row r="162" spans="2:17" ht="15.6" x14ac:dyDescent="0.3">
      <c r="B162" s="173"/>
      <c r="C162" s="173"/>
      <c r="D162" s="26"/>
      <c r="E162" s="26"/>
      <c r="F162" s="27"/>
      <c r="G162" s="27"/>
      <c r="H162" s="27"/>
      <c r="I162" s="27"/>
      <c r="J162" s="27"/>
      <c r="K162" s="27"/>
      <c r="L162" s="27"/>
      <c r="M162" s="26"/>
      <c r="N162" s="26"/>
      <c r="O162" s="26"/>
      <c r="P162" s="26"/>
      <c r="Q162" s="26"/>
    </row>
    <row r="163" spans="2:17" ht="15.6" x14ac:dyDescent="0.3">
      <c r="B163" s="26"/>
      <c r="C163" s="26"/>
      <c r="D163" s="26"/>
      <c r="E163" s="26"/>
      <c r="F163" s="27"/>
      <c r="G163" s="27"/>
      <c r="H163" s="27"/>
      <c r="I163" s="27"/>
      <c r="J163" s="27"/>
      <c r="K163" s="27"/>
      <c r="L163" s="27"/>
      <c r="M163" s="26"/>
      <c r="N163" s="26"/>
      <c r="O163" s="26"/>
      <c r="P163" s="26"/>
      <c r="Q163" s="26"/>
    </row>
    <row r="164" spans="2:17" ht="15.6" x14ac:dyDescent="0.3">
      <c r="B164" s="26"/>
      <c r="C164" s="26"/>
      <c r="D164" s="26"/>
      <c r="E164" s="26"/>
      <c r="F164" s="27"/>
      <c r="G164" s="27"/>
      <c r="H164" s="27"/>
      <c r="I164" s="27"/>
      <c r="J164" s="27"/>
      <c r="K164" s="27"/>
      <c r="L164" s="27"/>
      <c r="M164" s="26"/>
      <c r="N164" s="26"/>
      <c r="O164" s="26"/>
      <c r="P164" s="26"/>
      <c r="Q164" s="26"/>
    </row>
    <row r="165" spans="2:17" ht="15.6" x14ac:dyDescent="0.3">
      <c r="B165" s="26"/>
      <c r="C165" s="26"/>
      <c r="D165" s="26"/>
      <c r="E165" s="26"/>
      <c r="F165" s="27"/>
      <c r="G165" s="27"/>
      <c r="H165" s="27"/>
      <c r="I165" s="27"/>
      <c r="J165" s="27"/>
      <c r="K165" s="27"/>
      <c r="L165" s="27"/>
      <c r="M165" s="26"/>
      <c r="N165" s="26"/>
      <c r="O165" s="26"/>
      <c r="P165" s="26"/>
      <c r="Q165" s="26"/>
    </row>
    <row r="166" spans="2:17" ht="15.6" x14ac:dyDescent="0.3">
      <c r="B166" s="26"/>
      <c r="C166" s="26"/>
      <c r="D166" s="26"/>
      <c r="E166" s="26"/>
      <c r="F166" s="27"/>
      <c r="G166" s="27"/>
      <c r="H166" s="27"/>
      <c r="I166" s="27"/>
      <c r="J166" s="27"/>
      <c r="K166" s="27"/>
      <c r="L166" s="27"/>
      <c r="M166" s="26"/>
      <c r="N166" s="26"/>
      <c r="O166" s="26"/>
      <c r="P166" s="26"/>
      <c r="Q166" s="26"/>
    </row>
    <row r="167" spans="2:17" ht="15.6" x14ac:dyDescent="0.3">
      <c r="B167" s="26"/>
      <c r="C167" s="26"/>
      <c r="D167" s="26"/>
      <c r="E167" s="26"/>
      <c r="F167" s="27"/>
      <c r="G167" s="27"/>
      <c r="H167" s="27"/>
      <c r="I167" s="27"/>
      <c r="J167" s="27"/>
      <c r="K167" s="27"/>
      <c r="L167" s="27"/>
      <c r="M167" s="26"/>
      <c r="N167" s="26"/>
      <c r="O167" s="26"/>
      <c r="P167" s="26"/>
      <c r="Q167" s="26"/>
    </row>
    <row r="168" spans="2:17" ht="15.6" x14ac:dyDescent="0.3">
      <c r="B168" s="26"/>
      <c r="C168" s="26"/>
      <c r="D168" s="26"/>
      <c r="E168" s="26"/>
      <c r="F168" s="27"/>
      <c r="G168" s="27"/>
      <c r="H168" s="27"/>
      <c r="I168" s="27"/>
      <c r="J168" s="27"/>
      <c r="K168" s="27"/>
      <c r="L168" s="27"/>
      <c r="M168" s="26"/>
      <c r="N168" s="26"/>
      <c r="O168" s="26"/>
      <c r="P168" s="26"/>
      <c r="Q168" s="26"/>
    </row>
    <row r="169" spans="2:17" ht="15.6" x14ac:dyDescent="0.3">
      <c r="B169" s="26"/>
      <c r="C169" s="26"/>
      <c r="D169" s="26"/>
      <c r="E169" s="26"/>
      <c r="F169" s="27"/>
      <c r="G169" s="27"/>
      <c r="H169" s="27"/>
      <c r="I169" s="27"/>
      <c r="J169" s="27"/>
      <c r="K169" s="27"/>
      <c r="L169" s="27"/>
      <c r="M169" s="26"/>
      <c r="N169" s="26"/>
      <c r="O169" s="26"/>
      <c r="P169" s="26"/>
      <c r="Q169" s="26"/>
    </row>
    <row r="170" spans="2:17" ht="15.6" x14ac:dyDescent="0.3">
      <c r="B170" s="26"/>
      <c r="C170" s="26"/>
      <c r="D170" s="26"/>
      <c r="E170" s="26"/>
      <c r="F170" s="27"/>
      <c r="G170" s="27"/>
      <c r="H170" s="27"/>
      <c r="I170" s="27"/>
      <c r="J170" s="27"/>
      <c r="K170" s="27"/>
      <c r="L170" s="27"/>
      <c r="M170" s="26"/>
      <c r="N170" s="26"/>
      <c r="O170" s="26"/>
      <c r="P170" s="26"/>
      <c r="Q170" s="26"/>
    </row>
    <row r="171" spans="2:17" ht="15.6" x14ac:dyDescent="0.3">
      <c r="B171" s="26"/>
      <c r="C171" s="26"/>
      <c r="D171" s="26"/>
      <c r="E171" s="26"/>
      <c r="F171" s="27"/>
      <c r="G171" s="27"/>
      <c r="H171" s="27"/>
      <c r="I171" s="27"/>
      <c r="J171" s="27"/>
      <c r="K171" s="27"/>
      <c r="L171" s="27"/>
      <c r="M171" s="26"/>
      <c r="N171" s="26"/>
      <c r="O171" s="26"/>
      <c r="P171" s="26"/>
      <c r="Q171" s="26"/>
    </row>
    <row r="172" spans="2:17" ht="15.6" x14ac:dyDescent="0.3">
      <c r="B172" s="26"/>
      <c r="C172" s="26"/>
      <c r="D172" s="26"/>
      <c r="E172" s="26"/>
      <c r="F172" s="27"/>
      <c r="G172" s="27"/>
      <c r="H172" s="27"/>
      <c r="I172" s="27"/>
      <c r="J172" s="27"/>
      <c r="K172" s="27"/>
      <c r="L172" s="27"/>
      <c r="M172" s="26"/>
      <c r="N172" s="26"/>
      <c r="O172" s="26"/>
      <c r="P172" s="26"/>
      <c r="Q172" s="26"/>
    </row>
    <row r="173" spans="2:17" ht="15.6" x14ac:dyDescent="0.3">
      <c r="B173" s="26"/>
      <c r="C173" s="26"/>
      <c r="D173" s="26"/>
      <c r="E173" s="26"/>
      <c r="F173" s="27"/>
      <c r="G173" s="27"/>
      <c r="H173" s="27"/>
      <c r="I173" s="27"/>
      <c r="J173" s="27"/>
      <c r="K173" s="27"/>
      <c r="L173" s="27"/>
      <c r="M173" s="26"/>
      <c r="N173" s="26"/>
      <c r="O173" s="26"/>
      <c r="P173" s="26"/>
      <c r="Q173" s="26"/>
    </row>
    <row r="174" spans="2:17" ht="15.6" x14ac:dyDescent="0.3">
      <c r="B174" s="26"/>
      <c r="C174" s="26"/>
      <c r="D174" s="26"/>
      <c r="E174" s="26"/>
      <c r="F174" s="27"/>
      <c r="G174" s="27"/>
      <c r="H174" s="27"/>
      <c r="I174" s="27"/>
      <c r="J174" s="27"/>
      <c r="K174" s="27"/>
      <c r="L174" s="27"/>
      <c r="M174" s="26"/>
      <c r="N174" s="26"/>
      <c r="O174" s="26"/>
      <c r="P174" s="26"/>
      <c r="Q174" s="26"/>
    </row>
    <row r="175" spans="2:17" ht="15.6" x14ac:dyDescent="0.3">
      <c r="B175" s="26"/>
      <c r="C175" s="26"/>
      <c r="D175" s="26"/>
      <c r="E175" s="26"/>
      <c r="F175" s="27"/>
      <c r="G175" s="27"/>
      <c r="H175" s="27"/>
      <c r="I175" s="27"/>
      <c r="J175" s="27"/>
      <c r="K175" s="27"/>
      <c r="L175" s="27"/>
      <c r="M175" s="26"/>
      <c r="N175" s="26"/>
      <c r="O175" s="26"/>
      <c r="P175" s="26"/>
      <c r="Q175" s="26"/>
    </row>
    <row r="176" spans="2:17" ht="15.6" x14ac:dyDescent="0.3">
      <c r="B176" s="26"/>
      <c r="C176" s="26"/>
      <c r="D176" s="26"/>
      <c r="E176" s="26"/>
      <c r="F176" s="27"/>
      <c r="G176" s="27"/>
      <c r="H176" s="27"/>
      <c r="I176" s="27"/>
      <c r="J176" s="27"/>
      <c r="K176" s="27"/>
      <c r="L176" s="27"/>
      <c r="M176" s="26"/>
      <c r="N176" s="26"/>
      <c r="O176" s="26"/>
      <c r="P176" s="26"/>
      <c r="Q176" s="26"/>
    </row>
    <row r="177" spans="2:17" ht="15.6" x14ac:dyDescent="0.3">
      <c r="B177" s="26"/>
      <c r="C177" s="26"/>
      <c r="D177" s="26"/>
      <c r="E177" s="26"/>
      <c r="F177" s="27"/>
      <c r="G177" s="27"/>
      <c r="H177" s="27"/>
      <c r="I177" s="27"/>
      <c r="J177" s="27"/>
      <c r="K177" s="27"/>
      <c r="L177" s="27"/>
      <c r="M177" s="26"/>
      <c r="N177" s="26"/>
      <c r="O177" s="26"/>
      <c r="P177" s="26"/>
      <c r="Q177" s="26"/>
    </row>
    <row r="178" spans="2:17" ht="15.6" x14ac:dyDescent="0.3">
      <c r="B178" s="26"/>
      <c r="C178" s="26"/>
      <c r="D178" s="26"/>
      <c r="E178" s="26"/>
      <c r="F178" s="27"/>
      <c r="G178" s="27"/>
      <c r="H178" s="27"/>
      <c r="I178" s="27"/>
      <c r="J178" s="27"/>
      <c r="K178" s="27"/>
      <c r="L178" s="27"/>
      <c r="M178" s="26"/>
      <c r="N178" s="26"/>
      <c r="O178" s="26"/>
      <c r="P178" s="26"/>
      <c r="Q178" s="26"/>
    </row>
    <row r="179" spans="2:17" ht="15.6" x14ac:dyDescent="0.3">
      <c r="B179" s="26"/>
      <c r="C179" s="26"/>
      <c r="D179" s="26"/>
      <c r="E179" s="26"/>
      <c r="F179" s="27"/>
      <c r="G179" s="27"/>
      <c r="H179" s="27"/>
      <c r="I179" s="27"/>
      <c r="J179" s="27"/>
      <c r="K179" s="27"/>
      <c r="L179" s="27"/>
      <c r="M179" s="26"/>
      <c r="N179" s="26"/>
      <c r="O179" s="26"/>
      <c r="P179" s="26"/>
      <c r="Q179" s="26"/>
    </row>
    <row r="180" spans="2:17" ht="15.6" x14ac:dyDescent="0.3">
      <c r="B180" s="26"/>
      <c r="C180" s="26"/>
      <c r="D180" s="59">
        <f>MAX(0,C102-D128)</f>
        <v>0</v>
      </c>
      <c r="E180" s="26"/>
      <c r="F180" s="27"/>
      <c r="G180" s="27"/>
      <c r="H180" s="27"/>
      <c r="I180" s="27"/>
      <c r="J180" s="27"/>
      <c r="K180" s="27"/>
      <c r="L180" s="27"/>
      <c r="M180" s="26"/>
      <c r="N180" s="26"/>
      <c r="O180" s="26"/>
      <c r="P180" s="26"/>
      <c r="Q180" s="26"/>
    </row>
    <row r="181" spans="2:17" ht="15.6" x14ac:dyDescent="0.3">
      <c r="B181" s="26"/>
      <c r="C181" s="26"/>
      <c r="D181" s="59">
        <f>MAX(0,C99-D128)</f>
        <v>0</v>
      </c>
      <c r="E181" s="26"/>
      <c r="F181" s="27"/>
      <c r="G181" s="27"/>
      <c r="H181" s="27"/>
      <c r="I181" s="27"/>
      <c r="J181" s="27"/>
      <c r="K181" s="27"/>
      <c r="L181" s="27"/>
      <c r="M181" s="26"/>
      <c r="N181" s="26"/>
      <c r="O181" s="26"/>
      <c r="P181" s="26"/>
      <c r="Q181" s="26"/>
    </row>
    <row r="182" spans="2:17" ht="15.6" x14ac:dyDescent="0.3">
      <c r="B182" s="26"/>
      <c r="C182" s="26"/>
      <c r="D182" s="26"/>
      <c r="E182" s="26"/>
      <c r="F182" s="27"/>
      <c r="G182" s="27"/>
      <c r="H182" s="27"/>
      <c r="I182" s="27"/>
      <c r="J182" s="27"/>
      <c r="K182" s="27"/>
      <c r="L182" s="27"/>
      <c r="M182" s="26"/>
      <c r="N182" s="26"/>
      <c r="O182" s="26"/>
      <c r="P182" s="26"/>
      <c r="Q182" s="26"/>
    </row>
    <row r="183" spans="2:17" x14ac:dyDescent="0.3">
      <c r="B183" s="26"/>
      <c r="C183" s="26"/>
      <c r="D183" s="26"/>
      <c r="E183" s="26"/>
      <c r="F183" s="26"/>
      <c r="G183" s="26"/>
      <c r="H183" s="26"/>
      <c r="I183" s="26"/>
      <c r="J183" s="26"/>
      <c r="K183" s="26"/>
      <c r="L183" s="26"/>
      <c r="M183" s="26"/>
      <c r="N183" s="26"/>
      <c r="O183" s="26"/>
      <c r="P183" s="26"/>
      <c r="Q183" s="26"/>
    </row>
    <row r="184" spans="2:17" x14ac:dyDescent="0.3">
      <c r="B184" s="26"/>
      <c r="C184" s="26"/>
      <c r="D184" s="26"/>
      <c r="E184" s="26"/>
      <c r="F184" s="26"/>
      <c r="G184" s="26"/>
      <c r="H184" s="26"/>
      <c r="I184" s="26"/>
      <c r="J184" s="26"/>
      <c r="K184" s="26"/>
      <c r="L184" s="26"/>
      <c r="M184" s="26"/>
      <c r="N184" s="26"/>
      <c r="O184" s="26"/>
      <c r="P184" s="26"/>
      <c r="Q184" s="26"/>
    </row>
    <row r="185" spans="2:17" x14ac:dyDescent="0.3">
      <c r="B185" s="26"/>
      <c r="C185" s="26"/>
      <c r="D185" s="26"/>
      <c r="E185" s="26"/>
      <c r="F185" s="26"/>
      <c r="G185" s="26"/>
      <c r="H185" s="26"/>
      <c r="I185" s="26"/>
      <c r="J185" s="26"/>
      <c r="K185" s="26"/>
      <c r="L185" s="26"/>
      <c r="M185" s="26"/>
      <c r="N185" s="26"/>
      <c r="O185" s="26"/>
      <c r="P185" s="26"/>
      <c r="Q185" s="26"/>
    </row>
    <row r="186" spans="2:17" x14ac:dyDescent="0.3">
      <c r="B186" s="26"/>
      <c r="C186" s="26"/>
      <c r="D186" s="26"/>
      <c r="E186" s="26"/>
      <c r="F186" s="26"/>
      <c r="G186" s="26"/>
      <c r="H186" s="26"/>
      <c r="I186" s="26"/>
      <c r="J186" s="26"/>
      <c r="K186" s="26"/>
      <c r="L186" s="26"/>
      <c r="M186" s="26"/>
      <c r="N186" s="26"/>
      <c r="O186" s="26"/>
      <c r="P186" s="26"/>
      <c r="Q186" s="26"/>
    </row>
    <row r="187" spans="2:17" x14ac:dyDescent="0.3">
      <c r="B187" s="26"/>
      <c r="C187" s="26"/>
      <c r="D187" s="26"/>
      <c r="E187" s="26"/>
      <c r="F187" s="26"/>
      <c r="G187" s="26"/>
      <c r="H187" s="26"/>
      <c r="I187" s="26"/>
      <c r="J187" s="26"/>
      <c r="K187" s="26"/>
      <c r="L187" s="26"/>
      <c r="M187" s="26"/>
      <c r="N187" s="26"/>
      <c r="O187" s="26"/>
      <c r="P187" s="26"/>
      <c r="Q187" s="26"/>
    </row>
    <row r="188" spans="2:17" x14ac:dyDescent="0.3">
      <c r="B188" s="26"/>
      <c r="C188" s="26"/>
      <c r="D188" s="26"/>
      <c r="E188" s="26"/>
      <c r="F188" s="26"/>
      <c r="G188" s="26"/>
      <c r="H188" s="26"/>
      <c r="I188" s="26"/>
      <c r="J188" s="26"/>
      <c r="K188" s="26"/>
      <c r="L188" s="26"/>
      <c r="M188" s="26"/>
      <c r="N188" s="26"/>
      <c r="O188" s="26"/>
      <c r="P188" s="26"/>
      <c r="Q188" s="26"/>
    </row>
    <row r="189" spans="2:17" x14ac:dyDescent="0.3">
      <c r="B189" s="26"/>
      <c r="C189" s="26"/>
      <c r="D189" s="26"/>
      <c r="E189" s="26"/>
      <c r="F189" s="26"/>
      <c r="G189" s="26"/>
      <c r="H189" s="26"/>
      <c r="I189" s="26"/>
      <c r="J189" s="26"/>
      <c r="K189" s="26"/>
      <c r="L189" s="26"/>
      <c r="M189" s="26"/>
      <c r="N189" s="26"/>
      <c r="O189" s="26"/>
      <c r="P189" s="26"/>
      <c r="Q189" s="26"/>
    </row>
    <row r="190" spans="2:17" x14ac:dyDescent="0.3">
      <c r="B190" s="26"/>
      <c r="C190" s="26"/>
      <c r="D190" s="26"/>
      <c r="E190" s="26"/>
      <c r="F190" s="26"/>
      <c r="G190" s="26"/>
      <c r="H190" s="26"/>
      <c r="I190" s="26"/>
      <c r="J190" s="26"/>
      <c r="K190" s="26"/>
      <c r="L190" s="26"/>
      <c r="M190" s="26"/>
      <c r="N190" s="26"/>
      <c r="O190" s="26"/>
      <c r="P190" s="26"/>
      <c r="Q190" s="26"/>
    </row>
    <row r="191" spans="2:17" x14ac:dyDescent="0.3">
      <c r="B191" s="26"/>
      <c r="C191" s="26"/>
      <c r="D191" s="26"/>
      <c r="E191" s="26"/>
      <c r="F191" s="26"/>
      <c r="G191" s="26"/>
      <c r="H191" s="26"/>
      <c r="I191" s="26"/>
      <c r="J191" s="26"/>
      <c r="K191" s="26"/>
      <c r="L191" s="26"/>
      <c r="M191" s="26"/>
      <c r="N191" s="26"/>
      <c r="O191" s="26"/>
      <c r="P191" s="26"/>
      <c r="Q191" s="26"/>
    </row>
    <row r="192" spans="2:17" ht="23.4" x14ac:dyDescent="0.45">
      <c r="B192" s="60"/>
      <c r="C192" s="60"/>
      <c r="D192" s="60"/>
      <c r="E192" s="60"/>
      <c r="F192" s="60"/>
      <c r="G192" s="60"/>
      <c r="H192" s="26"/>
      <c r="I192" s="26"/>
      <c r="J192" s="26"/>
      <c r="K192" s="26"/>
      <c r="L192" s="26"/>
      <c r="M192" s="26"/>
      <c r="N192" s="26"/>
      <c r="O192" s="26"/>
      <c r="P192" s="26"/>
      <c r="Q192" s="26"/>
    </row>
    <row r="193" spans="2:17" ht="23.4" hidden="1" x14ac:dyDescent="0.45">
      <c r="B193" s="60" t="s">
        <v>76</v>
      </c>
      <c r="C193" s="26"/>
      <c r="D193" s="26"/>
      <c r="E193" s="26"/>
      <c r="F193" s="26"/>
      <c r="G193" s="26"/>
      <c r="H193" s="26"/>
      <c r="I193" s="26"/>
      <c r="J193" s="26"/>
      <c r="K193" s="26"/>
      <c r="L193" s="26"/>
      <c r="M193" s="26"/>
      <c r="N193" s="26"/>
      <c r="O193" s="26"/>
      <c r="P193" s="26"/>
      <c r="Q193" s="26"/>
    </row>
    <row r="194" spans="2:17" hidden="1" x14ac:dyDescent="0.3">
      <c r="B194" s="26"/>
      <c r="C194" s="26"/>
      <c r="D194" s="26"/>
      <c r="E194" s="26"/>
      <c r="F194" s="26"/>
      <c r="G194" s="26"/>
      <c r="H194" s="26"/>
      <c r="I194" s="26"/>
      <c r="J194" s="26"/>
      <c r="K194" s="26"/>
      <c r="L194" s="26"/>
      <c r="M194" s="26"/>
      <c r="N194" s="26"/>
      <c r="O194" s="26"/>
      <c r="P194" s="26"/>
      <c r="Q194" s="26"/>
    </row>
    <row r="195" spans="2:17" hidden="1" x14ac:dyDescent="0.3">
      <c r="B195" s="26" t="s">
        <v>70</v>
      </c>
      <c r="C195" s="26">
        <v>10</v>
      </c>
      <c r="D195" s="26"/>
      <c r="E195" s="26"/>
      <c r="F195" s="26"/>
      <c r="G195" s="26"/>
      <c r="H195" s="26"/>
      <c r="I195" s="26"/>
      <c r="J195" s="26"/>
      <c r="K195" s="26"/>
      <c r="L195" s="26"/>
      <c r="M195" s="26"/>
      <c r="N195" s="26"/>
      <c r="O195" s="26"/>
      <c r="P195" s="26"/>
      <c r="Q195" s="26"/>
    </row>
    <row r="196" spans="2:17" hidden="1" x14ac:dyDescent="0.3">
      <c r="B196" s="26" t="s">
        <v>77</v>
      </c>
      <c r="C196" s="61">
        <v>25000</v>
      </c>
      <c r="D196" s="26"/>
      <c r="E196" s="26"/>
      <c r="F196" s="26"/>
      <c r="G196" s="26"/>
      <c r="H196" s="26"/>
      <c r="I196" s="26"/>
      <c r="J196" s="26"/>
      <c r="K196" s="26"/>
      <c r="L196" s="26"/>
      <c r="M196" s="26"/>
      <c r="N196" s="26"/>
      <c r="O196" s="26"/>
      <c r="P196" s="26"/>
      <c r="Q196" s="26"/>
    </row>
    <row r="197" spans="2:17" hidden="1" x14ac:dyDescent="0.3">
      <c r="B197" s="26" t="s">
        <v>78</v>
      </c>
      <c r="C197" s="62">
        <v>0.2</v>
      </c>
      <c r="D197" s="26"/>
      <c r="E197" s="26"/>
      <c r="F197" s="26"/>
      <c r="G197" s="26"/>
      <c r="H197" s="26"/>
      <c r="I197" s="26"/>
      <c r="J197" s="26"/>
      <c r="K197" s="26"/>
      <c r="L197" s="26"/>
      <c r="M197" s="26"/>
      <c r="N197" s="26"/>
      <c r="O197" s="26"/>
      <c r="P197" s="26"/>
      <c r="Q197" s="26"/>
    </row>
    <row r="198" spans="2:17" hidden="1" x14ac:dyDescent="0.3">
      <c r="B198" s="26" t="s">
        <v>79</v>
      </c>
      <c r="C198" s="62">
        <v>0.3</v>
      </c>
      <c r="D198" s="26"/>
      <c r="E198" s="26"/>
      <c r="F198" s="26"/>
      <c r="G198" s="26"/>
      <c r="H198" s="26"/>
      <c r="I198" s="26"/>
      <c r="J198" s="26"/>
      <c r="K198" s="26"/>
      <c r="L198" s="26"/>
      <c r="M198" s="26"/>
      <c r="N198" s="26"/>
      <c r="O198" s="26"/>
      <c r="P198" s="26"/>
      <c r="Q198" s="26"/>
    </row>
    <row r="199" spans="2:17" hidden="1" x14ac:dyDescent="0.3">
      <c r="B199" s="26" t="s">
        <v>80</v>
      </c>
      <c r="C199" s="62">
        <v>0.21049999999999999</v>
      </c>
      <c r="D199" s="63" t="s">
        <v>81</v>
      </c>
      <c r="E199" s="26"/>
      <c r="F199" s="26"/>
      <c r="G199" s="26"/>
      <c r="H199" s="26"/>
      <c r="I199" s="26"/>
      <c r="J199" s="26"/>
      <c r="K199" s="26"/>
      <c r="L199" s="26"/>
      <c r="M199" s="26"/>
      <c r="N199" s="26"/>
      <c r="O199" s="26"/>
      <c r="P199" s="26"/>
      <c r="Q199" s="26"/>
    </row>
    <row r="200" spans="2:17" hidden="1" x14ac:dyDescent="0.3">
      <c r="B200" s="26" t="s">
        <v>82</v>
      </c>
      <c r="C200" s="62">
        <f>C199</f>
        <v>0.21049999999999999</v>
      </c>
      <c r="D200" s="63" t="s">
        <v>83</v>
      </c>
      <c r="E200" s="26"/>
      <c r="F200" s="26"/>
      <c r="G200" s="26"/>
      <c r="H200" s="26"/>
      <c r="I200" s="26"/>
      <c r="J200" s="26"/>
      <c r="K200" s="26"/>
      <c r="L200" s="26"/>
      <c r="M200" s="26"/>
      <c r="N200" s="26"/>
      <c r="O200" s="26"/>
      <c r="P200" s="26"/>
      <c r="Q200" s="26"/>
    </row>
    <row r="201" spans="2:17" hidden="1" x14ac:dyDescent="0.3">
      <c r="B201" s="26" t="s">
        <v>84</v>
      </c>
      <c r="C201" s="61">
        <v>50</v>
      </c>
      <c r="D201" s="26"/>
      <c r="E201" s="26"/>
      <c r="F201" s="26"/>
      <c r="G201" s="26"/>
      <c r="H201" s="26"/>
      <c r="I201" s="26"/>
      <c r="J201" s="26"/>
      <c r="K201" s="26"/>
      <c r="L201" s="26"/>
      <c r="M201" s="26"/>
      <c r="N201" s="26"/>
      <c r="O201" s="26"/>
      <c r="P201" s="26"/>
      <c r="Q201" s="26"/>
    </row>
    <row r="202" spans="2:17" hidden="1" x14ac:dyDescent="0.3">
      <c r="B202" s="26"/>
      <c r="C202" s="26"/>
      <c r="D202" s="26"/>
      <c r="E202" s="26"/>
      <c r="F202" s="26"/>
      <c r="G202" s="26"/>
      <c r="H202" s="26"/>
      <c r="I202" s="26"/>
      <c r="J202" s="26"/>
      <c r="K202" s="26"/>
      <c r="L202" s="26"/>
      <c r="M202" s="26"/>
      <c r="N202" s="26"/>
      <c r="O202" s="26"/>
      <c r="P202" s="26"/>
      <c r="Q202" s="26"/>
    </row>
    <row r="203" spans="2:17" hidden="1" x14ac:dyDescent="0.3">
      <c r="B203" s="64" t="s">
        <v>85</v>
      </c>
      <c r="C203" s="64" t="s">
        <v>86</v>
      </c>
      <c r="D203" s="65" t="s">
        <v>87</v>
      </c>
      <c r="E203" s="65" t="s">
        <v>88</v>
      </c>
      <c r="F203" s="26"/>
      <c r="G203" s="26"/>
      <c r="H203" s="26"/>
      <c r="I203" s="26"/>
      <c r="J203" s="26"/>
      <c r="K203" s="26"/>
      <c r="L203" s="26"/>
      <c r="M203" s="26"/>
      <c r="N203" s="26"/>
      <c r="O203" s="26"/>
      <c r="P203" s="26"/>
      <c r="Q203" s="26"/>
    </row>
    <row r="204" spans="2:17" hidden="1" x14ac:dyDescent="0.3">
      <c r="B204" s="64"/>
      <c r="C204" s="64"/>
      <c r="D204" s="66">
        <f>D206/-12</f>
        <v>50</v>
      </c>
      <c r="E204" s="66">
        <f>E206/-12</f>
        <v>185.35681186283583</v>
      </c>
      <c r="F204" s="26"/>
      <c r="G204" s="26"/>
      <c r="H204" s="26"/>
      <c r="I204" s="26"/>
      <c r="J204" s="26"/>
      <c r="K204" s="26"/>
      <c r="L204" s="26"/>
      <c r="M204" s="26"/>
      <c r="N204" s="26"/>
      <c r="O204" s="26"/>
      <c r="P204" s="26"/>
      <c r="Q204" s="26"/>
    </row>
    <row r="205" spans="2:17" hidden="1" x14ac:dyDescent="0.3">
      <c r="B205" s="26" t="s">
        <v>89</v>
      </c>
      <c r="C205" s="61">
        <f>C196</f>
        <v>25000</v>
      </c>
      <c r="D205" s="67">
        <f>C205</f>
        <v>25000</v>
      </c>
      <c r="E205" s="67">
        <f>D205</f>
        <v>25000</v>
      </c>
      <c r="F205" s="26"/>
      <c r="G205" s="26"/>
      <c r="H205" s="26"/>
      <c r="I205" s="26"/>
      <c r="J205" s="26"/>
      <c r="K205" s="26"/>
      <c r="L205" s="26"/>
      <c r="M205" s="26"/>
      <c r="N205" s="26"/>
      <c r="O205" s="26"/>
      <c r="P205" s="26"/>
      <c r="Q205" s="26"/>
    </row>
    <row r="206" spans="2:17" hidden="1" x14ac:dyDescent="0.3">
      <c r="B206" s="26" t="s">
        <v>90</v>
      </c>
      <c r="C206" s="61">
        <f>0</f>
        <v>0</v>
      </c>
      <c r="D206" s="67">
        <f>-C201*12</f>
        <v>-600</v>
      </c>
      <c r="E206" s="67">
        <v>-2224.28174235403</v>
      </c>
      <c r="F206" s="26"/>
      <c r="G206" s="26"/>
      <c r="H206" s="26"/>
      <c r="I206" s="26"/>
      <c r="J206" s="26"/>
      <c r="K206" s="26"/>
      <c r="L206" s="26"/>
      <c r="M206" s="26"/>
      <c r="N206" s="26"/>
      <c r="O206" s="26"/>
      <c r="P206" s="26"/>
      <c r="Q206" s="26"/>
    </row>
    <row r="207" spans="2:17" hidden="1" x14ac:dyDescent="0.3">
      <c r="B207" s="26" t="s">
        <v>0</v>
      </c>
      <c r="C207" s="61">
        <f>-C205*C197</f>
        <v>-5000</v>
      </c>
      <c r="D207" s="67">
        <f>C207+(D206*-C198)</f>
        <v>-4820</v>
      </c>
      <c r="E207" s="67">
        <f>(E205+E206)*-C197</f>
        <v>-4555.1436515291944</v>
      </c>
      <c r="F207" s="26"/>
      <c r="G207" s="26"/>
      <c r="H207" s="26"/>
      <c r="I207" s="26"/>
      <c r="J207" s="26"/>
      <c r="K207" s="26"/>
      <c r="L207" s="26"/>
      <c r="M207" s="26"/>
      <c r="N207" s="26"/>
      <c r="O207" s="26"/>
      <c r="P207" s="26"/>
      <c r="Q207" s="26"/>
    </row>
    <row r="208" spans="2:17" hidden="1" x14ac:dyDescent="0.3">
      <c r="B208" s="26" t="s">
        <v>91</v>
      </c>
      <c r="C208" s="61">
        <f>-C205*C200</f>
        <v>-5262.5</v>
      </c>
      <c r="D208" s="67">
        <f>C208+D206*-C200</f>
        <v>-5136.2</v>
      </c>
      <c r="E208" s="67">
        <f>(E205+E206)*-C200</f>
        <v>-4794.2886932344763</v>
      </c>
      <c r="F208" s="26"/>
      <c r="G208" s="26"/>
      <c r="H208" s="26"/>
      <c r="I208" s="26"/>
      <c r="J208" s="26"/>
      <c r="K208" s="26"/>
      <c r="L208" s="26"/>
      <c r="M208" s="26"/>
      <c r="N208" s="26"/>
      <c r="O208" s="26"/>
      <c r="P208" s="26"/>
      <c r="Q208" s="26"/>
    </row>
    <row r="209" spans="2:17" hidden="1" x14ac:dyDescent="0.3">
      <c r="B209" s="68" t="s">
        <v>92</v>
      </c>
      <c r="C209" s="69">
        <f>C205+C207+C208+C206</f>
        <v>14737.5</v>
      </c>
      <c r="D209" s="70">
        <f>SUM(D205:D208)</f>
        <v>14443.8</v>
      </c>
      <c r="E209" s="70">
        <f>SUM(E205:E208)</f>
        <v>13426.2859128823</v>
      </c>
      <c r="F209" s="26"/>
      <c r="G209" s="26"/>
      <c r="H209" s="26"/>
      <c r="I209" s="26"/>
      <c r="J209" s="26"/>
      <c r="K209" s="26"/>
      <c r="L209" s="26"/>
      <c r="M209" s="26"/>
      <c r="N209" s="26"/>
      <c r="O209" s="26"/>
      <c r="P209" s="26"/>
      <c r="Q209" s="26"/>
    </row>
    <row r="210" spans="2:17" hidden="1" x14ac:dyDescent="0.3">
      <c r="B210" s="26" t="s">
        <v>93</v>
      </c>
      <c r="C210" s="61">
        <f>-C201*12</f>
        <v>-600</v>
      </c>
      <c r="D210" s="67">
        <v>0</v>
      </c>
      <c r="E210" s="67">
        <v>0</v>
      </c>
      <c r="F210" s="26"/>
      <c r="G210" s="26"/>
      <c r="H210" s="26"/>
      <c r="I210" s="26"/>
      <c r="J210" s="26"/>
      <c r="K210" s="26"/>
      <c r="L210" s="26"/>
      <c r="M210" s="26"/>
      <c r="N210" s="26"/>
      <c r="O210" s="26"/>
      <c r="P210" s="26"/>
      <c r="Q210" s="26"/>
    </row>
    <row r="211" spans="2:17" hidden="1" x14ac:dyDescent="0.3">
      <c r="B211" s="35" t="s">
        <v>94</v>
      </c>
      <c r="C211" s="71">
        <f>C209+C210</f>
        <v>14137.5</v>
      </c>
      <c r="D211" s="72">
        <f>D209</f>
        <v>14443.8</v>
      </c>
      <c r="E211" s="72">
        <f>E209</f>
        <v>13426.2859128823</v>
      </c>
      <c r="F211" s="73">
        <f>C211-E211</f>
        <v>711.21408711769982</v>
      </c>
      <c r="G211" s="26"/>
      <c r="H211" s="26"/>
      <c r="I211" s="26"/>
      <c r="J211" s="26"/>
      <c r="K211" s="26"/>
      <c r="L211" s="26"/>
      <c r="M211" s="26"/>
      <c r="N211" s="26"/>
      <c r="O211" s="26"/>
      <c r="P211" s="26"/>
      <c r="Q211" s="26"/>
    </row>
    <row r="212" spans="2:17" hidden="1" x14ac:dyDescent="0.3">
      <c r="B212" s="35" t="s">
        <v>95</v>
      </c>
      <c r="C212" s="71"/>
      <c r="D212" s="72">
        <f>D211-C211</f>
        <v>306.29999999999927</v>
      </c>
      <c r="E212" s="72">
        <f>E211-C211</f>
        <v>-711.21408711769982</v>
      </c>
      <c r="F212" s="26"/>
      <c r="G212" s="26"/>
      <c r="H212" s="26"/>
      <c r="I212" s="26"/>
      <c r="J212" s="26"/>
      <c r="K212" s="26"/>
      <c r="L212" s="26"/>
      <c r="M212" s="26"/>
      <c r="N212" s="26"/>
      <c r="O212" s="26"/>
      <c r="P212" s="26"/>
      <c r="Q212" s="26"/>
    </row>
    <row r="213" spans="2:17" ht="23.25" hidden="1" customHeight="1" x14ac:dyDescent="0.3">
      <c r="B213" s="64" t="s">
        <v>96</v>
      </c>
      <c r="C213" s="74">
        <v>0</v>
      </c>
      <c r="D213" s="75">
        <f>D206*C195*C199</f>
        <v>-1263</v>
      </c>
      <c r="E213" s="75">
        <f>E206*C195*C199</f>
        <v>-4682.113067655233</v>
      </c>
      <c r="F213" s="26"/>
      <c r="G213" s="26"/>
      <c r="H213" s="26"/>
      <c r="I213" s="26"/>
      <c r="J213" s="26"/>
      <c r="K213" s="26"/>
      <c r="L213" s="26"/>
      <c r="M213" s="26"/>
      <c r="N213" s="26"/>
      <c r="O213" s="26"/>
      <c r="P213" s="26"/>
      <c r="Q213" s="26"/>
    </row>
    <row r="214" spans="2:17" hidden="1" x14ac:dyDescent="0.3">
      <c r="B214" s="63" t="str">
        <f>IF(E206&lt;-4296,"Achtung: Max-Betrag € 4.296,- p.a. möglich, davon € 1.800 sozialversicherungspflichtig!", IF(E206&lt;-2496,"Achtung: Von derSozVersPflicht sind max. € 2.496,- p.a. befreit",""))</f>
        <v/>
      </c>
      <c r="C214" s="26"/>
      <c r="D214" s="26"/>
      <c r="E214" s="26"/>
      <c r="F214" s="26"/>
      <c r="G214" s="26"/>
      <c r="H214" s="26"/>
      <c r="I214" s="26"/>
      <c r="J214" s="26"/>
      <c r="K214" s="26"/>
      <c r="L214" s="26"/>
      <c r="M214" s="26"/>
      <c r="N214" s="26"/>
      <c r="O214" s="26"/>
      <c r="P214" s="26"/>
      <c r="Q214" s="26"/>
    </row>
    <row r="215" spans="2:17" hidden="1" x14ac:dyDescent="0.3">
      <c r="B215" s="26" t="s">
        <v>97</v>
      </c>
      <c r="C215" s="26"/>
      <c r="D215" s="26"/>
      <c r="E215" s="26"/>
      <c r="F215" s="26"/>
      <c r="G215" s="26"/>
      <c r="H215" s="26"/>
      <c r="I215" s="26"/>
      <c r="J215" s="26"/>
      <c r="K215" s="26"/>
      <c r="L215" s="26"/>
      <c r="M215" s="26"/>
      <c r="N215" s="26"/>
      <c r="O215" s="26"/>
      <c r="P215" s="26"/>
      <c r="Q215" s="26"/>
    </row>
    <row r="216" spans="2:17" hidden="1" x14ac:dyDescent="0.3">
      <c r="B216" s="26" t="s">
        <v>98</v>
      </c>
      <c r="C216" s="76">
        <v>25</v>
      </c>
      <c r="D216" s="26"/>
      <c r="E216" s="26"/>
      <c r="F216" s="26"/>
      <c r="G216" s="26"/>
      <c r="H216" s="26"/>
      <c r="I216" s="26"/>
      <c r="J216" s="26"/>
      <c r="K216" s="26"/>
      <c r="L216" s="26"/>
      <c r="M216" s="26"/>
      <c r="N216" s="26"/>
      <c r="O216" s="26"/>
      <c r="P216" s="26"/>
      <c r="Q216" s="26"/>
    </row>
    <row r="217" spans="2:17" hidden="1" x14ac:dyDescent="0.3">
      <c r="B217" s="26" t="s">
        <v>99</v>
      </c>
      <c r="C217" s="62">
        <v>0.05</v>
      </c>
      <c r="D217" s="26"/>
      <c r="E217" s="26"/>
      <c r="F217" s="26"/>
      <c r="G217" s="26"/>
      <c r="H217" s="26"/>
      <c r="I217" s="26"/>
      <c r="J217" s="26"/>
      <c r="K217" s="26"/>
      <c r="L217" s="26"/>
      <c r="M217" s="26"/>
      <c r="N217" s="26"/>
      <c r="O217" s="26"/>
      <c r="P217" s="26"/>
      <c r="Q217" s="26"/>
    </row>
    <row r="218" spans="2:17" hidden="1" x14ac:dyDescent="0.3">
      <c r="B218" s="26" t="s">
        <v>100</v>
      </c>
      <c r="C218" s="76">
        <v>15</v>
      </c>
      <c r="D218" s="26"/>
      <c r="E218" s="26"/>
      <c r="F218" s="26"/>
      <c r="G218" s="26"/>
      <c r="H218" s="26"/>
      <c r="I218" s="26"/>
      <c r="J218" s="26"/>
      <c r="K218" s="26"/>
      <c r="L218" s="26"/>
      <c r="M218" s="26"/>
      <c r="N218" s="26"/>
      <c r="O218" s="26"/>
      <c r="P218" s="26"/>
      <c r="Q218" s="26"/>
    </row>
    <row r="219" spans="2:17" hidden="1" x14ac:dyDescent="0.3">
      <c r="B219" s="26"/>
      <c r="C219" s="26"/>
      <c r="D219" s="26"/>
      <c r="E219" s="26"/>
      <c r="F219" s="26"/>
      <c r="G219" s="26"/>
      <c r="H219" s="26"/>
      <c r="I219" s="26"/>
      <c r="J219" s="26"/>
      <c r="K219" s="26"/>
      <c r="L219" s="26"/>
      <c r="M219" s="26"/>
      <c r="N219" s="26"/>
      <c r="O219" s="26"/>
      <c r="P219" s="26"/>
      <c r="Q219" s="26"/>
    </row>
    <row r="220" spans="2:17" hidden="1" x14ac:dyDescent="0.3">
      <c r="B220" s="26"/>
      <c r="C220" s="26"/>
      <c r="D220" s="26"/>
      <c r="E220" s="26"/>
      <c r="F220" s="26"/>
      <c r="G220" s="26"/>
      <c r="H220" s="26"/>
      <c r="I220" s="26"/>
      <c r="J220" s="26"/>
      <c r="K220" s="26"/>
      <c r="L220" s="26"/>
      <c r="M220" s="26"/>
      <c r="N220" s="26"/>
      <c r="O220" s="26"/>
      <c r="P220" s="26"/>
      <c r="Q220" s="26"/>
    </row>
    <row r="221" spans="2:17" hidden="1" x14ac:dyDescent="0.3">
      <c r="B221" s="26" t="s">
        <v>101</v>
      </c>
      <c r="C221" s="26"/>
      <c r="D221" s="77">
        <f>FV(C217,C216,D206,0)</f>
        <v>28636.25929079263</v>
      </c>
      <c r="E221" s="77">
        <f>FV(C217,C216,E206,0)</f>
        <v>106158.51451637669</v>
      </c>
      <c r="F221" s="26"/>
      <c r="G221" s="26"/>
      <c r="H221" s="26"/>
      <c r="I221" s="26"/>
      <c r="J221" s="26"/>
      <c r="K221" s="26"/>
      <c r="L221" s="26"/>
      <c r="M221" s="26"/>
      <c r="N221" s="26"/>
      <c r="O221" s="26"/>
      <c r="P221" s="26"/>
      <c r="Q221" s="26"/>
    </row>
    <row r="222" spans="2:17" hidden="1" x14ac:dyDescent="0.3">
      <c r="B222" s="26" t="s">
        <v>102</v>
      </c>
      <c r="C222" s="26"/>
      <c r="D222" s="77">
        <f>PMT(C217,C218,-D221,0)/12</f>
        <v>229.90689405386999</v>
      </c>
      <c r="E222" s="77">
        <f>PMT(C217,C218,-E221,0)/12</f>
        <v>852.2961781422423</v>
      </c>
      <c r="F222" s="26"/>
      <c r="G222" s="26"/>
      <c r="H222" s="26"/>
      <c r="I222" s="26"/>
      <c r="J222" s="26"/>
      <c r="K222" s="26"/>
      <c r="L222" s="26"/>
      <c r="M222" s="26"/>
      <c r="N222" s="26"/>
      <c r="O222" s="26"/>
      <c r="P222" s="26"/>
      <c r="Q222" s="26"/>
    </row>
    <row r="223" spans="2:17" hidden="1" x14ac:dyDescent="0.3">
      <c r="B223" s="26" t="s">
        <v>103</v>
      </c>
      <c r="C223" s="26"/>
      <c r="D223" s="77">
        <f>D222*12*C218</f>
        <v>41383.2409296966</v>
      </c>
      <c r="E223" s="77">
        <f>E222*12*C218</f>
        <v>153413.31206560362</v>
      </c>
      <c r="F223" s="26"/>
      <c r="G223" s="26"/>
      <c r="H223" s="26"/>
      <c r="I223" s="26"/>
      <c r="J223" s="26"/>
      <c r="K223" s="26"/>
      <c r="L223" s="26"/>
      <c r="M223" s="26"/>
      <c r="N223" s="26"/>
      <c r="O223" s="26"/>
      <c r="P223" s="26"/>
      <c r="Q223" s="26"/>
    </row>
    <row r="224" spans="2:17" hidden="1" x14ac:dyDescent="0.3">
      <c r="B224" s="35" t="s">
        <v>104</v>
      </c>
      <c r="C224" s="35"/>
      <c r="D224" s="35"/>
      <c r="E224" s="78">
        <f>E223-D223</f>
        <v>112030.07113590703</v>
      </c>
      <c r="F224" s="26"/>
      <c r="G224" s="26"/>
      <c r="H224" s="26"/>
      <c r="I224" s="26"/>
      <c r="J224" s="26"/>
      <c r="K224" s="26"/>
      <c r="L224" s="26"/>
      <c r="M224" s="26"/>
      <c r="N224" s="26"/>
      <c r="O224" s="26"/>
      <c r="P224" s="26"/>
      <c r="Q224" s="26"/>
    </row>
    <row r="225" spans="2:17" hidden="1" x14ac:dyDescent="0.3">
      <c r="B225" s="35"/>
      <c r="C225" s="35"/>
      <c r="D225" s="35"/>
      <c r="E225" s="79">
        <f>E223/D223-1</f>
        <v>2.7071362372567171</v>
      </c>
      <c r="F225" s="26"/>
      <c r="G225" s="26"/>
      <c r="H225" s="26"/>
      <c r="I225" s="26"/>
      <c r="J225" s="26"/>
      <c r="K225" s="26"/>
      <c r="L225" s="26"/>
      <c r="M225" s="26"/>
      <c r="N225" s="26"/>
      <c r="O225" s="26"/>
      <c r="P225" s="26"/>
      <c r="Q225" s="26"/>
    </row>
    <row r="226" spans="2:17" x14ac:dyDescent="0.3">
      <c r="B226" s="26"/>
      <c r="C226" s="26"/>
      <c r="D226" s="26"/>
      <c r="E226" s="26"/>
      <c r="F226" s="26"/>
      <c r="G226" s="26"/>
      <c r="H226" s="26"/>
      <c r="I226" s="26"/>
      <c r="J226" s="26"/>
      <c r="K226" s="26"/>
      <c r="L226" s="26"/>
      <c r="M226" s="26"/>
      <c r="N226" s="26"/>
      <c r="O226" s="26"/>
      <c r="P226" s="26"/>
      <c r="Q226" s="26"/>
    </row>
    <row r="227" spans="2:17" x14ac:dyDescent="0.3">
      <c r="B227" s="26"/>
      <c r="C227" s="26"/>
      <c r="D227" s="26"/>
      <c r="E227" s="26"/>
      <c r="F227" s="26"/>
      <c r="G227" s="26"/>
      <c r="H227" s="26"/>
      <c r="I227" s="26"/>
      <c r="J227" s="26"/>
      <c r="K227" s="26"/>
      <c r="L227" s="26"/>
      <c r="M227" s="26"/>
      <c r="N227" s="26"/>
      <c r="O227" s="26"/>
      <c r="P227" s="26"/>
      <c r="Q227" s="26"/>
    </row>
    <row r="228" spans="2:17" x14ac:dyDescent="0.3">
      <c r="B228" s="26"/>
      <c r="C228" s="26"/>
      <c r="D228" s="26"/>
      <c r="E228" s="26"/>
      <c r="F228" s="26"/>
      <c r="G228" s="26"/>
      <c r="H228" s="26"/>
      <c r="I228" s="26"/>
      <c r="J228" s="26"/>
      <c r="K228" s="26"/>
      <c r="L228" s="26"/>
      <c r="M228" s="26"/>
      <c r="N228" s="26"/>
      <c r="O228" s="26"/>
      <c r="P228" s="26"/>
      <c r="Q228" s="26"/>
    </row>
    <row r="229" spans="2:17" x14ac:dyDescent="0.3">
      <c r="B229" s="26"/>
      <c r="C229" s="26"/>
      <c r="D229" s="26"/>
      <c r="E229" s="26"/>
      <c r="F229" s="26"/>
      <c r="G229" s="26"/>
      <c r="H229" s="26"/>
      <c r="I229" s="26"/>
      <c r="J229" s="26"/>
      <c r="K229" s="26"/>
      <c r="L229" s="26"/>
      <c r="M229" s="26"/>
      <c r="N229" s="26"/>
      <c r="O229" s="26"/>
      <c r="P229" s="26"/>
      <c r="Q229" s="26"/>
    </row>
    <row r="230" spans="2:17" x14ac:dyDescent="0.3">
      <c r="B230" s="26"/>
      <c r="C230" s="26"/>
      <c r="D230" s="26"/>
      <c r="E230" s="26"/>
      <c r="F230" s="26"/>
      <c r="G230" s="26"/>
      <c r="H230" s="26"/>
      <c r="I230" s="26"/>
      <c r="J230" s="26"/>
      <c r="K230" s="26"/>
      <c r="L230" s="26"/>
      <c r="M230" s="26"/>
      <c r="N230" s="26"/>
      <c r="O230" s="26"/>
      <c r="P230" s="26"/>
      <c r="Q230" s="26"/>
    </row>
    <row r="231" spans="2:17" x14ac:dyDescent="0.3">
      <c r="B231" s="26"/>
      <c r="C231" s="26"/>
      <c r="D231" s="26"/>
      <c r="E231" s="26"/>
      <c r="F231" s="26"/>
      <c r="G231" s="26"/>
      <c r="H231" s="26"/>
      <c r="I231" s="26"/>
      <c r="J231" s="26"/>
      <c r="K231" s="26"/>
      <c r="L231" s="26"/>
      <c r="M231" s="26"/>
      <c r="N231" s="26"/>
      <c r="O231" s="26"/>
      <c r="P231" s="26"/>
      <c r="Q231" s="26"/>
    </row>
    <row r="232" spans="2:17" x14ac:dyDescent="0.3">
      <c r="B232" s="26"/>
      <c r="C232" s="26"/>
      <c r="D232" s="26"/>
      <c r="E232" s="26"/>
      <c r="F232" s="26"/>
      <c r="G232" s="26"/>
      <c r="H232" s="26"/>
      <c r="I232" s="26"/>
      <c r="J232" s="26"/>
      <c r="K232" s="26"/>
      <c r="L232" s="26"/>
      <c r="M232" s="26"/>
      <c r="N232" s="26"/>
      <c r="O232" s="26"/>
      <c r="P232" s="26"/>
      <c r="Q232" s="26"/>
    </row>
    <row r="233" spans="2:17" x14ac:dyDescent="0.3">
      <c r="B233" s="26"/>
      <c r="C233" s="26"/>
      <c r="D233" s="26"/>
      <c r="E233" s="26"/>
      <c r="F233" s="26"/>
      <c r="G233" s="26"/>
      <c r="H233" s="26"/>
      <c r="I233" s="26"/>
      <c r="J233" s="26"/>
      <c r="K233" s="26"/>
      <c r="L233" s="26"/>
      <c r="M233" s="26"/>
      <c r="N233" s="26"/>
      <c r="O233" s="26"/>
      <c r="P233" s="26"/>
      <c r="Q233" s="26"/>
    </row>
    <row r="234" spans="2:17" x14ac:dyDescent="0.3">
      <c r="B234" s="26"/>
      <c r="C234" s="26"/>
      <c r="D234" s="26"/>
      <c r="E234" s="26"/>
      <c r="F234" s="26"/>
      <c r="G234" s="26"/>
      <c r="H234" s="26"/>
      <c r="I234" s="26"/>
      <c r="J234" s="26"/>
      <c r="K234" s="26"/>
      <c r="L234" s="26"/>
      <c r="M234" s="26"/>
      <c r="N234" s="26"/>
      <c r="O234" s="26"/>
      <c r="P234" s="26"/>
      <c r="Q234" s="26"/>
    </row>
    <row r="235" spans="2:17" x14ac:dyDescent="0.3">
      <c r="B235" s="26"/>
      <c r="C235" s="26"/>
      <c r="D235" s="26"/>
      <c r="E235" s="26"/>
      <c r="F235" s="26"/>
      <c r="G235" s="26"/>
      <c r="H235" s="26"/>
      <c r="I235" s="26"/>
      <c r="J235" s="26"/>
      <c r="K235" s="26"/>
      <c r="L235" s="26"/>
      <c r="M235" s="26"/>
      <c r="N235" s="26"/>
      <c r="O235" s="26"/>
      <c r="P235" s="26"/>
      <c r="Q235" s="26"/>
    </row>
    <row r="236" spans="2:17" x14ac:dyDescent="0.3">
      <c r="B236" s="26"/>
      <c r="C236" s="26"/>
      <c r="D236" s="26"/>
      <c r="E236" s="26"/>
      <c r="F236" s="26"/>
      <c r="G236" s="26"/>
      <c r="H236" s="26"/>
      <c r="I236" s="26"/>
      <c r="J236" s="26"/>
      <c r="K236" s="26"/>
      <c r="L236" s="26"/>
      <c r="M236" s="26"/>
      <c r="N236" s="26"/>
      <c r="O236" s="26"/>
      <c r="P236" s="26"/>
      <c r="Q236" s="26"/>
    </row>
    <row r="237" spans="2:17" x14ac:dyDescent="0.3">
      <c r="B237" s="26"/>
      <c r="C237" s="26"/>
      <c r="D237" s="26"/>
      <c r="E237" s="26"/>
      <c r="F237" s="26"/>
      <c r="G237" s="26"/>
      <c r="H237" s="26"/>
      <c r="I237" s="26"/>
      <c r="J237" s="26"/>
      <c r="K237" s="26"/>
      <c r="L237" s="26"/>
      <c r="M237" s="26"/>
      <c r="N237" s="26"/>
      <c r="O237" s="26"/>
      <c r="P237" s="26"/>
      <c r="Q237" s="26"/>
    </row>
    <row r="238" spans="2:17" x14ac:dyDescent="0.3">
      <c r="B238" s="26"/>
      <c r="C238" s="26"/>
      <c r="D238" s="26"/>
      <c r="E238" s="26"/>
      <c r="F238" s="26"/>
      <c r="G238" s="26"/>
      <c r="H238" s="26"/>
      <c r="I238" s="26"/>
      <c r="J238" s="26"/>
      <c r="K238" s="26"/>
      <c r="L238" s="26"/>
      <c r="M238" s="26"/>
      <c r="N238" s="26"/>
      <c r="O238" s="26"/>
      <c r="P238" s="26"/>
      <c r="Q238" s="26"/>
    </row>
    <row r="239" spans="2:17" x14ac:dyDescent="0.3">
      <c r="B239" s="26"/>
      <c r="C239" s="26"/>
      <c r="D239" s="26"/>
      <c r="E239" s="26"/>
      <c r="F239" s="26"/>
      <c r="G239" s="26"/>
      <c r="H239" s="26"/>
      <c r="I239" s="26"/>
      <c r="J239" s="26"/>
      <c r="K239" s="26"/>
      <c r="L239" s="26"/>
      <c r="M239" s="26"/>
      <c r="N239" s="26"/>
      <c r="O239" s="26"/>
      <c r="P239" s="26"/>
      <c r="Q239" s="26"/>
    </row>
    <row r="240" spans="2:17" x14ac:dyDescent="0.3">
      <c r="B240" s="26"/>
      <c r="C240" s="26"/>
      <c r="D240" s="26"/>
      <c r="E240" s="26"/>
      <c r="F240" s="26"/>
      <c r="G240" s="26"/>
      <c r="H240" s="26"/>
      <c r="I240" s="26"/>
      <c r="J240" s="26"/>
      <c r="K240" s="26"/>
      <c r="L240" s="26"/>
      <c r="M240" s="26"/>
      <c r="N240" s="26"/>
      <c r="O240" s="26"/>
      <c r="P240" s="26"/>
      <c r="Q240" s="26"/>
    </row>
    <row r="241" spans="2:17" x14ac:dyDescent="0.3">
      <c r="B241" s="26"/>
      <c r="C241" s="26"/>
      <c r="D241" s="26"/>
      <c r="E241" s="26"/>
      <c r="F241" s="26"/>
      <c r="G241" s="26"/>
      <c r="H241" s="26"/>
      <c r="I241" s="26"/>
      <c r="J241" s="26"/>
      <c r="K241" s="26"/>
      <c r="L241" s="26"/>
      <c r="M241" s="26"/>
      <c r="N241" s="26"/>
      <c r="O241" s="26"/>
      <c r="P241" s="26"/>
      <c r="Q241" s="26"/>
    </row>
    <row r="242" spans="2:17" x14ac:dyDescent="0.3">
      <c r="B242" s="26"/>
      <c r="C242" s="26"/>
      <c r="D242" s="26"/>
      <c r="E242" s="26"/>
      <c r="F242" s="26"/>
      <c r="G242" s="26"/>
      <c r="H242" s="26"/>
      <c r="I242" s="26"/>
      <c r="J242" s="26"/>
      <c r="K242" s="26"/>
      <c r="L242" s="26"/>
      <c r="M242" s="26"/>
      <c r="N242" s="26"/>
      <c r="O242" s="26"/>
      <c r="P242" s="26"/>
      <c r="Q242" s="26"/>
    </row>
    <row r="243" spans="2:17" x14ac:dyDescent="0.3">
      <c r="B243" s="26"/>
      <c r="C243" s="26"/>
      <c r="D243" s="26"/>
      <c r="E243" s="26"/>
      <c r="F243" s="26"/>
      <c r="G243" s="26"/>
      <c r="H243" s="26"/>
      <c r="I243" s="26"/>
      <c r="J243" s="26"/>
      <c r="K243" s="26"/>
      <c r="L243" s="26"/>
      <c r="M243" s="26"/>
      <c r="N243" s="26"/>
      <c r="O243" s="26"/>
      <c r="P243" s="26"/>
      <c r="Q243" s="26"/>
    </row>
    <row r="244" spans="2:17" x14ac:dyDescent="0.3">
      <c r="B244" s="26"/>
      <c r="C244" s="26"/>
      <c r="D244" s="26"/>
      <c r="E244" s="26"/>
      <c r="F244" s="26"/>
      <c r="G244" s="26"/>
      <c r="H244" s="26"/>
      <c r="I244" s="26"/>
      <c r="J244" s="26"/>
      <c r="K244" s="26"/>
      <c r="L244" s="26"/>
      <c r="M244" s="26"/>
      <c r="N244" s="26"/>
      <c r="O244" s="26"/>
      <c r="P244" s="26"/>
      <c r="Q244" s="26"/>
    </row>
    <row r="245" spans="2:17" x14ac:dyDescent="0.3">
      <c r="B245" s="26"/>
      <c r="C245" s="26"/>
      <c r="D245" s="26"/>
      <c r="E245" s="26"/>
      <c r="F245" s="26"/>
      <c r="G245" s="26"/>
      <c r="H245" s="26"/>
      <c r="I245" s="26"/>
      <c r="J245" s="26"/>
      <c r="K245" s="26"/>
      <c r="L245" s="26"/>
      <c r="M245" s="26"/>
      <c r="N245" s="26"/>
      <c r="O245" s="26"/>
      <c r="P245" s="26"/>
      <c r="Q245" s="26"/>
    </row>
    <row r="246" spans="2:17" x14ac:dyDescent="0.3">
      <c r="B246" s="26"/>
      <c r="C246" s="26"/>
      <c r="D246" s="26"/>
      <c r="E246" s="26"/>
      <c r="F246" s="26"/>
      <c r="G246" s="26"/>
      <c r="H246" s="26"/>
      <c r="I246" s="26"/>
      <c r="J246" s="26"/>
      <c r="K246" s="26"/>
      <c r="L246" s="26"/>
      <c r="M246" s="26"/>
      <c r="N246" s="26"/>
      <c r="O246" s="26"/>
      <c r="P246" s="26"/>
      <c r="Q246" s="26"/>
    </row>
    <row r="247" spans="2:17" x14ac:dyDescent="0.3">
      <c r="B247" s="26"/>
      <c r="C247" s="26"/>
      <c r="D247" s="26"/>
      <c r="E247" s="26"/>
      <c r="F247" s="26"/>
      <c r="G247" s="26"/>
      <c r="H247" s="26"/>
      <c r="I247" s="26"/>
      <c r="J247" s="26"/>
      <c r="K247" s="26"/>
      <c r="L247" s="26"/>
      <c r="M247" s="26"/>
      <c r="N247" s="26"/>
      <c r="O247" s="26"/>
      <c r="P247" s="26"/>
      <c r="Q247" s="26"/>
    </row>
    <row r="248" spans="2:17" x14ac:dyDescent="0.3">
      <c r="B248" s="26"/>
      <c r="C248" s="26"/>
      <c r="D248" s="26"/>
      <c r="E248" s="26"/>
      <c r="F248" s="26"/>
      <c r="G248" s="26"/>
      <c r="H248" s="26"/>
      <c r="I248" s="26"/>
      <c r="J248" s="26"/>
      <c r="K248" s="26"/>
      <c r="L248" s="26"/>
      <c r="M248" s="26"/>
      <c r="N248" s="26"/>
      <c r="O248" s="26"/>
      <c r="P248" s="26"/>
      <c r="Q248" s="26"/>
    </row>
    <row r="249" spans="2:17" x14ac:dyDescent="0.3">
      <c r="B249" s="26"/>
      <c r="C249" s="26"/>
      <c r="D249" s="26"/>
      <c r="E249" s="26"/>
      <c r="F249" s="26"/>
      <c r="G249" s="26"/>
      <c r="H249" s="26"/>
      <c r="I249" s="26"/>
      <c r="J249" s="26"/>
      <c r="K249" s="26"/>
      <c r="L249" s="26"/>
      <c r="M249" s="26"/>
      <c r="N249" s="26"/>
      <c r="O249" s="26"/>
      <c r="P249" s="26"/>
      <c r="Q249" s="26"/>
    </row>
    <row r="250" spans="2:17" x14ac:dyDescent="0.3">
      <c r="B250" s="26"/>
      <c r="C250" s="26"/>
      <c r="D250" s="26"/>
      <c r="E250" s="26"/>
      <c r="F250" s="26"/>
      <c r="G250" s="26"/>
      <c r="H250" s="26"/>
      <c r="I250" s="26"/>
      <c r="J250" s="26"/>
      <c r="K250" s="26"/>
      <c r="L250" s="26"/>
      <c r="M250" s="26"/>
      <c r="N250" s="26"/>
      <c r="O250" s="26"/>
      <c r="P250" s="26"/>
      <c r="Q250" s="26"/>
    </row>
    <row r="251" spans="2:17" x14ac:dyDescent="0.3">
      <c r="B251" s="26"/>
      <c r="C251" s="26"/>
      <c r="D251" s="26"/>
      <c r="E251" s="26"/>
      <c r="F251" s="26"/>
      <c r="G251" s="26"/>
      <c r="H251" s="26"/>
      <c r="I251" s="26"/>
      <c r="J251" s="26"/>
      <c r="K251" s="26"/>
      <c r="L251" s="26"/>
      <c r="M251" s="26"/>
      <c r="N251" s="26"/>
      <c r="O251" s="26"/>
      <c r="P251" s="26"/>
      <c r="Q251" s="26"/>
    </row>
    <row r="252" spans="2:17" x14ac:dyDescent="0.3">
      <c r="B252" s="26"/>
      <c r="C252" s="26"/>
      <c r="D252" s="26"/>
      <c r="E252" s="26"/>
      <c r="F252" s="26"/>
      <c r="G252" s="26"/>
      <c r="H252" s="26"/>
      <c r="I252" s="26"/>
      <c r="J252" s="26"/>
      <c r="K252" s="26"/>
      <c r="L252" s="26"/>
      <c r="M252" s="26"/>
      <c r="N252" s="26"/>
      <c r="O252" s="26"/>
      <c r="P252" s="26"/>
      <c r="Q252" s="26"/>
    </row>
    <row r="253" spans="2:17" x14ac:dyDescent="0.3">
      <c r="B253" s="26"/>
      <c r="C253" s="26"/>
      <c r="D253" s="26"/>
      <c r="E253" s="26"/>
      <c r="F253" s="26"/>
      <c r="G253" s="26"/>
      <c r="H253" s="26"/>
      <c r="I253" s="26"/>
      <c r="J253" s="26"/>
      <c r="K253" s="26"/>
      <c r="L253" s="26"/>
      <c r="M253" s="26"/>
      <c r="N253" s="26"/>
      <c r="O253" s="26"/>
      <c r="P253" s="26"/>
      <c r="Q253" s="26"/>
    </row>
    <row r="254" spans="2:17" x14ac:dyDescent="0.3">
      <c r="B254" s="26"/>
      <c r="C254" s="26"/>
      <c r="D254" s="26"/>
      <c r="E254" s="26"/>
      <c r="F254" s="26"/>
      <c r="G254" s="26"/>
      <c r="H254" s="26"/>
      <c r="I254" s="26"/>
      <c r="J254" s="26"/>
      <c r="K254" s="26"/>
      <c r="L254" s="26"/>
      <c r="M254" s="26"/>
      <c r="N254" s="26"/>
      <c r="O254" s="26"/>
      <c r="P254" s="26"/>
      <c r="Q254" s="26"/>
    </row>
    <row r="255" spans="2:17" x14ac:dyDescent="0.3">
      <c r="B255" s="26"/>
      <c r="C255" s="26"/>
      <c r="D255" s="26"/>
      <c r="E255" s="26"/>
      <c r="F255" s="26"/>
      <c r="G255" s="26"/>
      <c r="H255" s="26"/>
      <c r="I255" s="26"/>
      <c r="J255" s="26"/>
      <c r="K255" s="26"/>
      <c r="L255" s="26"/>
      <c r="M255" s="26"/>
      <c r="N255" s="26"/>
      <c r="O255" s="26"/>
      <c r="P255" s="26"/>
      <c r="Q255" s="26"/>
    </row>
    <row r="256" spans="2:17" x14ac:dyDescent="0.3">
      <c r="B256" s="26"/>
      <c r="C256" s="26"/>
      <c r="D256" s="26"/>
      <c r="E256" s="26"/>
      <c r="F256" s="26"/>
      <c r="G256" s="26"/>
      <c r="H256" s="26"/>
      <c r="I256" s="26"/>
      <c r="J256" s="26"/>
      <c r="K256" s="26"/>
      <c r="L256" s="26"/>
      <c r="M256" s="26"/>
      <c r="N256" s="26"/>
      <c r="O256" s="26"/>
      <c r="P256" s="26"/>
      <c r="Q256" s="26"/>
    </row>
    <row r="257" spans="2:17" x14ac:dyDescent="0.3">
      <c r="B257" s="26"/>
      <c r="C257" s="26"/>
      <c r="D257" s="26"/>
      <c r="E257" s="26"/>
      <c r="F257" s="26"/>
      <c r="G257" s="26"/>
      <c r="H257" s="26"/>
      <c r="I257" s="26"/>
      <c r="J257" s="26"/>
      <c r="K257" s="26"/>
      <c r="L257" s="26"/>
      <c r="M257" s="26"/>
      <c r="N257" s="26"/>
      <c r="O257" s="26"/>
      <c r="P257" s="26"/>
      <c r="Q257" s="26"/>
    </row>
    <row r="258" spans="2:17" x14ac:dyDescent="0.3">
      <c r="B258" s="26"/>
      <c r="C258" s="26"/>
      <c r="D258" s="26"/>
      <c r="E258" s="26"/>
      <c r="F258" s="26"/>
      <c r="G258" s="26"/>
      <c r="H258" s="26"/>
      <c r="I258" s="26"/>
      <c r="J258" s="26"/>
      <c r="K258" s="26"/>
      <c r="L258" s="26"/>
      <c r="M258" s="26"/>
      <c r="N258" s="26"/>
      <c r="O258" s="26"/>
      <c r="P258" s="26"/>
      <c r="Q258" s="26"/>
    </row>
    <row r="259" spans="2:17" x14ac:dyDescent="0.3">
      <c r="B259" s="26"/>
      <c r="C259" s="26"/>
      <c r="D259" s="26"/>
      <c r="E259" s="26"/>
      <c r="F259" s="26"/>
      <c r="G259" s="26"/>
      <c r="H259" s="26"/>
      <c r="I259" s="26"/>
      <c r="J259" s="26"/>
      <c r="K259" s="26"/>
      <c r="L259" s="26"/>
      <c r="M259" s="26"/>
      <c r="N259" s="26"/>
      <c r="O259" s="26"/>
      <c r="P259" s="26"/>
      <c r="Q259" s="26"/>
    </row>
    <row r="260" spans="2:17" x14ac:dyDescent="0.3">
      <c r="B260" s="26"/>
      <c r="C260" s="26"/>
      <c r="D260" s="26"/>
      <c r="E260" s="26"/>
      <c r="F260" s="26"/>
      <c r="G260" s="26"/>
      <c r="H260" s="26"/>
      <c r="I260" s="26"/>
      <c r="J260" s="26"/>
      <c r="K260" s="26"/>
      <c r="L260" s="26"/>
      <c r="M260" s="26"/>
      <c r="N260" s="26"/>
      <c r="O260" s="26"/>
      <c r="P260" s="26"/>
      <c r="Q260" s="26"/>
    </row>
    <row r="261" spans="2:17" x14ac:dyDescent="0.3">
      <c r="B261" s="26"/>
      <c r="C261" s="26"/>
      <c r="D261" s="26"/>
      <c r="E261" s="26"/>
      <c r="F261" s="26"/>
      <c r="G261" s="26"/>
      <c r="H261" s="26"/>
      <c r="I261" s="26"/>
      <c r="J261" s="26"/>
      <c r="K261" s="26"/>
      <c r="L261" s="26"/>
      <c r="M261" s="26"/>
      <c r="N261" s="26"/>
      <c r="O261" s="26"/>
      <c r="P261" s="26"/>
      <c r="Q261" s="26"/>
    </row>
    <row r="262" spans="2:17" x14ac:dyDescent="0.3">
      <c r="B262" s="26"/>
      <c r="C262" s="26"/>
      <c r="D262" s="26"/>
      <c r="E262" s="26"/>
      <c r="F262" s="26"/>
      <c r="G262" s="26"/>
      <c r="H262" s="26"/>
      <c r="I262" s="26"/>
      <c r="J262" s="26"/>
      <c r="K262" s="26"/>
      <c r="L262" s="26"/>
      <c r="M262" s="26"/>
      <c r="N262" s="26"/>
      <c r="O262" s="26"/>
      <c r="P262" s="26"/>
      <c r="Q262" s="26"/>
    </row>
    <row r="263" spans="2:17" x14ac:dyDescent="0.3">
      <c r="B263" s="26"/>
      <c r="C263" s="26"/>
      <c r="D263" s="26"/>
      <c r="E263" s="26"/>
      <c r="F263" s="26"/>
      <c r="G263" s="26"/>
      <c r="H263" s="26"/>
      <c r="I263" s="26"/>
      <c r="J263" s="26"/>
      <c r="K263" s="26"/>
      <c r="L263" s="26"/>
      <c r="M263" s="26"/>
      <c r="N263" s="26"/>
      <c r="O263" s="26"/>
      <c r="P263" s="26"/>
      <c r="Q263" s="26"/>
    </row>
    <row r="264" spans="2:17" x14ac:dyDescent="0.3">
      <c r="B264" s="26"/>
      <c r="C264" s="26"/>
      <c r="D264" s="26"/>
      <c r="E264" s="26"/>
      <c r="F264" s="26"/>
      <c r="G264" s="26"/>
      <c r="H264" s="26"/>
      <c r="I264" s="26"/>
      <c r="J264" s="26"/>
      <c r="K264" s="26"/>
      <c r="L264" s="26"/>
      <c r="M264" s="26"/>
      <c r="N264" s="26"/>
      <c r="O264" s="26"/>
      <c r="P264" s="26"/>
      <c r="Q264" s="26"/>
    </row>
    <row r="265" spans="2:17" x14ac:dyDescent="0.3">
      <c r="B265" s="26"/>
      <c r="C265" s="26"/>
      <c r="D265" s="26"/>
      <c r="E265" s="26"/>
      <c r="F265" s="26"/>
      <c r="G265" s="26"/>
      <c r="H265" s="26"/>
      <c r="I265" s="26"/>
      <c r="J265" s="26"/>
      <c r="K265" s="26"/>
      <c r="L265" s="26"/>
      <c r="M265" s="26"/>
      <c r="N265" s="26"/>
      <c r="O265" s="26"/>
      <c r="P265" s="26"/>
      <c r="Q265" s="26"/>
    </row>
    <row r="266" spans="2:17" x14ac:dyDescent="0.3">
      <c r="B266" s="26"/>
      <c r="C266" s="26"/>
      <c r="D266" s="26"/>
      <c r="E266" s="26"/>
      <c r="F266" s="26"/>
      <c r="G266" s="26"/>
      <c r="H266" s="26"/>
      <c r="I266" s="26"/>
      <c r="J266" s="26"/>
      <c r="K266" s="26"/>
      <c r="L266" s="26"/>
      <c r="M266" s="26"/>
      <c r="N266" s="26"/>
      <c r="O266" s="26"/>
      <c r="P266" s="26"/>
      <c r="Q266" s="26"/>
    </row>
    <row r="267" spans="2:17" x14ac:dyDescent="0.3">
      <c r="B267" s="26"/>
      <c r="C267" s="26"/>
      <c r="D267" s="26"/>
      <c r="E267" s="26"/>
      <c r="F267" s="26"/>
      <c r="G267" s="26"/>
      <c r="H267" s="26"/>
      <c r="I267" s="26"/>
      <c r="J267" s="26"/>
      <c r="K267" s="26"/>
      <c r="L267" s="26"/>
      <c r="M267" s="26"/>
      <c r="N267" s="26"/>
      <c r="O267" s="26"/>
      <c r="P267" s="26"/>
      <c r="Q267" s="26"/>
    </row>
    <row r="268" spans="2:17" x14ac:dyDescent="0.3">
      <c r="B268" s="26"/>
      <c r="C268" s="26"/>
      <c r="D268" s="26"/>
      <c r="E268" s="26"/>
      <c r="F268" s="26"/>
      <c r="G268" s="26"/>
      <c r="H268" s="26"/>
      <c r="I268" s="26"/>
      <c r="J268" s="26"/>
      <c r="K268" s="26"/>
      <c r="L268" s="26"/>
      <c r="M268" s="26"/>
      <c r="N268" s="26"/>
      <c r="O268" s="26"/>
      <c r="P268" s="26"/>
      <c r="Q268" s="26"/>
    </row>
    <row r="269" spans="2:17" x14ac:dyDescent="0.3">
      <c r="B269" s="26"/>
      <c r="C269" s="26"/>
      <c r="D269" s="26"/>
      <c r="E269" s="26"/>
      <c r="F269" s="26"/>
      <c r="G269" s="26"/>
      <c r="H269" s="26"/>
      <c r="I269" s="26"/>
      <c r="J269" s="26"/>
      <c r="K269" s="26"/>
      <c r="L269" s="26"/>
      <c r="M269" s="26"/>
      <c r="N269" s="26"/>
      <c r="O269" s="26"/>
      <c r="P269" s="26"/>
      <c r="Q269" s="26"/>
    </row>
    <row r="270" spans="2:17" x14ac:dyDescent="0.3">
      <c r="B270" s="26"/>
      <c r="C270" s="26"/>
      <c r="D270" s="26"/>
      <c r="E270" s="26"/>
      <c r="F270" s="26"/>
      <c r="G270" s="26"/>
      <c r="H270" s="26"/>
      <c r="I270" s="26"/>
      <c r="J270" s="26"/>
      <c r="K270" s="26"/>
      <c r="L270" s="26"/>
      <c r="M270" s="26"/>
      <c r="N270" s="26"/>
      <c r="O270" s="26"/>
      <c r="P270" s="26"/>
      <c r="Q270" s="26"/>
    </row>
    <row r="271" spans="2:17" x14ac:dyDescent="0.3">
      <c r="B271" s="26"/>
      <c r="C271" s="26"/>
      <c r="D271" s="26"/>
      <c r="E271" s="26"/>
      <c r="F271" s="26"/>
      <c r="G271" s="26"/>
      <c r="H271" s="26"/>
      <c r="I271" s="26"/>
      <c r="J271" s="26"/>
      <c r="K271" s="26"/>
      <c r="L271" s="26"/>
      <c r="M271" s="26"/>
      <c r="N271" s="26"/>
      <c r="O271" s="26"/>
      <c r="P271" s="26"/>
      <c r="Q271" s="26"/>
    </row>
    <row r="272" spans="2:17" x14ac:dyDescent="0.3">
      <c r="B272" s="26"/>
      <c r="C272" s="26"/>
      <c r="D272" s="26"/>
      <c r="E272" s="26"/>
      <c r="F272" s="26"/>
      <c r="G272" s="26"/>
      <c r="H272" s="26"/>
      <c r="I272" s="26"/>
      <c r="J272" s="26"/>
      <c r="K272" s="26"/>
      <c r="L272" s="26"/>
      <c r="M272" s="26"/>
      <c r="N272" s="26"/>
      <c r="O272" s="26"/>
      <c r="P272" s="26"/>
      <c r="Q272" s="26"/>
    </row>
    <row r="273" spans="2:17" x14ac:dyDescent="0.3">
      <c r="B273" s="26"/>
      <c r="C273" s="26"/>
      <c r="D273" s="26"/>
      <c r="E273" s="26"/>
      <c r="F273" s="26"/>
      <c r="G273" s="26"/>
      <c r="H273" s="26"/>
      <c r="I273" s="26"/>
      <c r="J273" s="26"/>
      <c r="K273" s="26"/>
      <c r="L273" s="26"/>
      <c r="M273" s="26"/>
      <c r="N273" s="26"/>
      <c r="O273" s="26"/>
      <c r="P273" s="26"/>
      <c r="Q273" s="26"/>
    </row>
    <row r="274" spans="2:17" x14ac:dyDescent="0.3">
      <c r="B274" s="26"/>
      <c r="C274" s="26"/>
      <c r="D274" s="26"/>
      <c r="E274" s="26"/>
      <c r="F274" s="26"/>
      <c r="G274" s="26"/>
      <c r="H274" s="26"/>
      <c r="I274" s="26"/>
      <c r="J274" s="26"/>
      <c r="K274" s="26"/>
      <c r="L274" s="26"/>
      <c r="M274" s="26"/>
      <c r="N274" s="26"/>
      <c r="O274" s="26"/>
      <c r="P274" s="26"/>
      <c r="Q274" s="26"/>
    </row>
    <row r="275" spans="2:17" x14ac:dyDescent="0.3">
      <c r="B275" s="26"/>
      <c r="C275" s="26"/>
      <c r="D275" s="26"/>
      <c r="E275" s="26"/>
      <c r="F275" s="26"/>
      <c r="G275" s="26"/>
      <c r="H275" s="26"/>
      <c r="I275" s="26"/>
      <c r="J275" s="26"/>
      <c r="K275" s="26"/>
      <c r="L275" s="26"/>
      <c r="M275" s="26"/>
      <c r="N275" s="26"/>
      <c r="O275" s="26"/>
      <c r="P275" s="26"/>
      <c r="Q275" s="26"/>
    </row>
    <row r="276" spans="2:17" x14ac:dyDescent="0.3">
      <c r="B276" s="26"/>
      <c r="C276" s="26"/>
      <c r="D276" s="26"/>
      <c r="E276" s="26"/>
      <c r="F276" s="26"/>
      <c r="G276" s="26"/>
      <c r="H276" s="26"/>
      <c r="I276" s="26"/>
      <c r="J276" s="26"/>
      <c r="K276" s="26"/>
      <c r="L276" s="26"/>
      <c r="M276" s="26"/>
      <c r="N276" s="26"/>
      <c r="O276" s="26"/>
      <c r="P276" s="26"/>
      <c r="Q276" s="26"/>
    </row>
    <row r="277" spans="2:17" x14ac:dyDescent="0.3">
      <c r="B277" s="26"/>
      <c r="C277" s="26"/>
      <c r="D277" s="26"/>
      <c r="E277" s="26"/>
      <c r="F277" s="26"/>
      <c r="G277" s="26"/>
      <c r="H277" s="26"/>
      <c r="I277" s="26"/>
      <c r="J277" s="26"/>
      <c r="K277" s="26"/>
      <c r="L277" s="26"/>
      <c r="M277" s="26"/>
      <c r="N277" s="26"/>
      <c r="O277" s="26"/>
      <c r="P277" s="26"/>
      <c r="Q277" s="26"/>
    </row>
    <row r="278" spans="2:17" x14ac:dyDescent="0.3">
      <c r="B278" s="26"/>
      <c r="C278" s="26"/>
      <c r="D278" s="26"/>
      <c r="E278" s="26"/>
      <c r="F278" s="26"/>
      <c r="G278" s="26"/>
      <c r="H278" s="26"/>
      <c r="I278" s="26"/>
      <c r="J278" s="26"/>
      <c r="K278" s="26"/>
      <c r="L278" s="26"/>
      <c r="M278" s="26"/>
      <c r="N278" s="26"/>
      <c r="O278" s="26"/>
      <c r="P278" s="26"/>
      <c r="Q278" s="26"/>
    </row>
    <row r="279" spans="2:17" x14ac:dyDescent="0.3">
      <c r="B279" s="26"/>
      <c r="C279" s="26"/>
      <c r="D279" s="26"/>
      <c r="E279" s="26"/>
      <c r="F279" s="26"/>
      <c r="G279" s="26"/>
      <c r="H279" s="26"/>
      <c r="I279" s="26"/>
      <c r="J279" s="26"/>
      <c r="K279" s="26"/>
      <c r="L279" s="26"/>
      <c r="M279" s="26"/>
      <c r="N279" s="26"/>
      <c r="O279" s="26"/>
      <c r="P279" s="26"/>
      <c r="Q279" s="26"/>
    </row>
    <row r="280" spans="2:17" x14ac:dyDescent="0.3">
      <c r="B280" s="26"/>
      <c r="C280" s="26"/>
      <c r="D280" s="26"/>
      <c r="E280" s="26"/>
      <c r="F280" s="26"/>
      <c r="G280" s="26"/>
      <c r="H280" s="26"/>
      <c r="I280" s="26"/>
      <c r="J280" s="26"/>
      <c r="K280" s="26"/>
      <c r="L280" s="26"/>
      <c r="M280" s="26"/>
      <c r="N280" s="26"/>
      <c r="O280" s="26"/>
      <c r="P280" s="26"/>
      <c r="Q280" s="26"/>
    </row>
    <row r="281" spans="2:17" x14ac:dyDescent="0.3">
      <c r="B281" s="26"/>
      <c r="C281" s="26"/>
      <c r="D281" s="26"/>
      <c r="E281" s="26"/>
      <c r="F281" s="26"/>
      <c r="G281" s="26"/>
      <c r="H281" s="26"/>
      <c r="I281" s="26"/>
      <c r="J281" s="26"/>
      <c r="K281" s="26"/>
      <c r="L281" s="26"/>
      <c r="M281" s="26"/>
      <c r="N281" s="26"/>
      <c r="O281" s="26"/>
      <c r="P281" s="26"/>
      <c r="Q281" s="26"/>
    </row>
    <row r="282" spans="2:17" x14ac:dyDescent="0.3">
      <c r="B282" s="26"/>
      <c r="C282" s="26"/>
      <c r="D282" s="26"/>
      <c r="E282" s="26"/>
      <c r="F282" s="26"/>
      <c r="G282" s="26"/>
      <c r="H282" s="26"/>
      <c r="I282" s="26"/>
      <c r="J282" s="26"/>
      <c r="K282" s="26"/>
      <c r="L282" s="26"/>
      <c r="M282" s="26"/>
      <c r="N282" s="26"/>
      <c r="O282" s="26"/>
      <c r="P282" s="26"/>
      <c r="Q282" s="26"/>
    </row>
    <row r="283" spans="2:17" x14ac:dyDescent="0.3">
      <c r="B283" s="26"/>
      <c r="C283" s="26"/>
      <c r="D283" s="26"/>
      <c r="E283" s="26"/>
      <c r="F283" s="26"/>
      <c r="G283" s="26"/>
      <c r="H283" s="26"/>
      <c r="I283" s="26"/>
      <c r="J283" s="26"/>
      <c r="K283" s="26"/>
      <c r="L283" s="26"/>
      <c r="M283" s="26"/>
      <c r="N283" s="26"/>
      <c r="O283" s="26"/>
      <c r="P283" s="26"/>
      <c r="Q283" s="26"/>
    </row>
    <row r="284" spans="2:17" x14ac:dyDescent="0.3">
      <c r="B284" s="26"/>
      <c r="C284" s="26"/>
      <c r="D284" s="26"/>
      <c r="E284" s="26"/>
      <c r="F284" s="26"/>
      <c r="G284" s="26"/>
      <c r="H284" s="26"/>
      <c r="I284" s="26"/>
      <c r="J284" s="26"/>
      <c r="K284" s="26"/>
      <c r="L284" s="26"/>
      <c r="M284" s="26"/>
      <c r="N284" s="26"/>
      <c r="O284" s="26"/>
      <c r="P284" s="26"/>
      <c r="Q284" s="26"/>
    </row>
    <row r="285" spans="2:17" x14ac:dyDescent="0.3">
      <c r="B285" s="26"/>
      <c r="C285" s="26"/>
      <c r="D285" s="26"/>
      <c r="E285" s="26"/>
      <c r="F285" s="26"/>
      <c r="G285" s="26"/>
      <c r="H285" s="26"/>
      <c r="I285" s="26"/>
      <c r="J285" s="26"/>
      <c r="K285" s="26"/>
      <c r="L285" s="26"/>
      <c r="M285" s="26"/>
      <c r="N285" s="26"/>
      <c r="O285" s="26"/>
      <c r="P285" s="26"/>
      <c r="Q285" s="26"/>
    </row>
    <row r="286" spans="2:17" x14ac:dyDescent="0.3">
      <c r="B286" s="26"/>
      <c r="C286" s="26"/>
      <c r="D286" s="26"/>
      <c r="E286" s="26"/>
      <c r="F286" s="26"/>
      <c r="G286" s="26"/>
      <c r="H286" s="26"/>
      <c r="I286" s="26"/>
      <c r="J286" s="26"/>
      <c r="K286" s="26"/>
      <c r="L286" s="26"/>
      <c r="M286" s="26"/>
      <c r="N286" s="26"/>
      <c r="O286" s="26"/>
      <c r="P286" s="26"/>
      <c r="Q286" s="26"/>
    </row>
    <row r="287" spans="2:17" x14ac:dyDescent="0.3">
      <c r="B287" s="26"/>
      <c r="C287" s="26"/>
      <c r="D287" s="26"/>
      <c r="E287" s="26"/>
      <c r="F287" s="26"/>
      <c r="G287" s="26"/>
      <c r="H287" s="26"/>
      <c r="I287" s="26"/>
      <c r="J287" s="26"/>
      <c r="K287" s="26"/>
      <c r="L287" s="26"/>
      <c r="M287" s="26"/>
      <c r="N287" s="26"/>
      <c r="O287" s="26"/>
      <c r="P287" s="26"/>
      <c r="Q287" s="26"/>
    </row>
    <row r="288" spans="2:17" x14ac:dyDescent="0.3">
      <c r="B288" s="26"/>
      <c r="C288" s="26"/>
      <c r="D288" s="26"/>
      <c r="E288" s="26"/>
      <c r="F288" s="26"/>
      <c r="G288" s="26"/>
      <c r="H288" s="26"/>
      <c r="I288" s="26"/>
      <c r="J288" s="26"/>
      <c r="K288" s="26"/>
      <c r="L288" s="26"/>
      <c r="M288" s="26"/>
      <c r="N288" s="26"/>
      <c r="O288" s="26"/>
      <c r="P288" s="26"/>
      <c r="Q288" s="26"/>
    </row>
    <row r="289" spans="2:17" x14ac:dyDescent="0.3">
      <c r="B289" s="26"/>
      <c r="C289" s="26"/>
      <c r="D289" s="26"/>
      <c r="E289" s="26"/>
      <c r="F289" s="26"/>
      <c r="G289" s="26"/>
      <c r="H289" s="26"/>
      <c r="I289" s="26"/>
      <c r="J289" s="26"/>
      <c r="K289" s="26"/>
      <c r="L289" s="26"/>
      <c r="M289" s="26"/>
      <c r="N289" s="26"/>
      <c r="O289" s="26"/>
      <c r="P289" s="26"/>
      <c r="Q289" s="26"/>
    </row>
    <row r="290" spans="2:17" x14ac:dyDescent="0.3">
      <c r="B290" s="26"/>
      <c r="C290" s="26"/>
      <c r="D290" s="26"/>
      <c r="E290" s="26"/>
      <c r="F290" s="26"/>
      <c r="G290" s="26"/>
      <c r="H290" s="26"/>
      <c r="I290" s="26"/>
      <c r="J290" s="26"/>
      <c r="K290" s="26"/>
      <c r="L290" s="26"/>
      <c r="M290" s="26"/>
      <c r="N290" s="26"/>
      <c r="O290" s="26"/>
      <c r="P290" s="26"/>
      <c r="Q290" s="26"/>
    </row>
    <row r="291" spans="2:17" x14ac:dyDescent="0.3">
      <c r="B291" s="26"/>
      <c r="C291" s="26"/>
      <c r="D291" s="26"/>
      <c r="E291" s="26"/>
      <c r="F291" s="26"/>
      <c r="G291" s="26"/>
      <c r="H291" s="26"/>
      <c r="I291" s="26"/>
      <c r="J291" s="26"/>
      <c r="K291" s="26"/>
      <c r="L291" s="26"/>
      <c r="M291" s="26"/>
      <c r="N291" s="26"/>
      <c r="O291" s="26"/>
      <c r="P291" s="26"/>
      <c r="Q291" s="26"/>
    </row>
    <row r="292" spans="2:17" x14ac:dyDescent="0.3">
      <c r="B292" s="26"/>
      <c r="C292" s="26"/>
      <c r="D292" s="26"/>
      <c r="E292" s="26"/>
      <c r="F292" s="26"/>
      <c r="G292" s="26"/>
      <c r="H292" s="26"/>
      <c r="I292" s="26"/>
      <c r="J292" s="26"/>
      <c r="K292" s="26"/>
      <c r="L292" s="26"/>
      <c r="M292" s="26"/>
      <c r="N292" s="26"/>
      <c r="O292" s="26"/>
      <c r="P292" s="26"/>
      <c r="Q292" s="26"/>
    </row>
    <row r="293" spans="2:17" x14ac:dyDescent="0.3">
      <c r="B293" s="26"/>
      <c r="C293" s="26"/>
      <c r="D293" s="26"/>
      <c r="E293" s="26"/>
      <c r="F293" s="26"/>
      <c r="G293" s="26"/>
      <c r="H293" s="26"/>
      <c r="I293" s="26"/>
      <c r="J293" s="26"/>
      <c r="K293" s="26"/>
      <c r="L293" s="26"/>
      <c r="M293" s="26"/>
      <c r="N293" s="26"/>
      <c r="O293" s="26"/>
      <c r="P293" s="26"/>
      <c r="Q293" s="26"/>
    </row>
    <row r="294" spans="2:17" x14ac:dyDescent="0.3">
      <c r="B294" s="26"/>
      <c r="C294" s="26"/>
      <c r="D294" s="26"/>
      <c r="E294" s="26"/>
      <c r="F294" s="26"/>
      <c r="G294" s="26"/>
      <c r="H294" s="26"/>
      <c r="I294" s="26"/>
      <c r="J294" s="26"/>
      <c r="K294" s="26"/>
      <c r="L294" s="26"/>
      <c r="M294" s="26"/>
      <c r="N294" s="26"/>
      <c r="O294" s="26"/>
      <c r="P294" s="26"/>
      <c r="Q294" s="26"/>
    </row>
    <row r="295" spans="2:17" x14ac:dyDescent="0.3">
      <c r="B295" s="26"/>
      <c r="C295" s="26"/>
      <c r="D295" s="26"/>
      <c r="E295" s="26"/>
      <c r="F295" s="26"/>
      <c r="G295" s="26"/>
      <c r="H295" s="26"/>
      <c r="I295" s="26"/>
      <c r="J295" s="26"/>
      <c r="K295" s="26"/>
      <c r="L295" s="26"/>
      <c r="M295" s="26"/>
      <c r="N295" s="26"/>
      <c r="O295" s="26"/>
      <c r="P295" s="26"/>
      <c r="Q295" s="26"/>
    </row>
    <row r="296" spans="2:17" x14ac:dyDescent="0.3">
      <c r="B296" s="26"/>
      <c r="C296" s="26"/>
      <c r="D296" s="26"/>
      <c r="E296" s="26"/>
      <c r="F296" s="26"/>
      <c r="G296" s="26"/>
      <c r="H296" s="26"/>
      <c r="I296" s="26"/>
      <c r="J296" s="26"/>
      <c r="K296" s="26"/>
      <c r="L296" s="26"/>
      <c r="M296" s="26"/>
      <c r="N296" s="26"/>
      <c r="O296" s="26"/>
      <c r="P296" s="26"/>
      <c r="Q296" s="26"/>
    </row>
    <row r="297" spans="2:17" x14ac:dyDescent="0.3">
      <c r="B297" s="26"/>
      <c r="C297" s="26"/>
      <c r="D297" s="26"/>
      <c r="E297" s="26"/>
      <c r="F297" s="26"/>
      <c r="G297" s="26"/>
      <c r="H297" s="26"/>
      <c r="I297" s="26"/>
      <c r="J297" s="26"/>
      <c r="K297" s="26"/>
      <c r="L297" s="26"/>
      <c r="M297" s="26"/>
      <c r="N297" s="26"/>
      <c r="O297" s="26"/>
      <c r="P297" s="26"/>
      <c r="Q297" s="26"/>
    </row>
    <row r="298" spans="2:17" x14ac:dyDescent="0.3">
      <c r="B298" s="26"/>
      <c r="C298" s="26"/>
      <c r="D298" s="26"/>
      <c r="E298" s="26"/>
      <c r="F298" s="26"/>
      <c r="G298" s="26"/>
      <c r="H298" s="26"/>
      <c r="I298" s="26"/>
      <c r="J298" s="26"/>
      <c r="K298" s="26"/>
      <c r="L298" s="26"/>
      <c r="M298" s="26"/>
      <c r="N298" s="26"/>
      <c r="O298" s="26"/>
      <c r="P298" s="26"/>
      <c r="Q298" s="26"/>
    </row>
    <row r="299" spans="2:17" x14ac:dyDescent="0.3">
      <c r="B299" s="26"/>
      <c r="C299" s="26"/>
      <c r="D299" s="26"/>
      <c r="E299" s="26"/>
      <c r="F299" s="26"/>
      <c r="G299" s="26"/>
      <c r="H299" s="26"/>
      <c r="I299" s="26"/>
      <c r="J299" s="26"/>
      <c r="K299" s="26"/>
      <c r="L299" s="26"/>
      <c r="M299" s="26"/>
      <c r="N299" s="26"/>
      <c r="O299" s="26"/>
      <c r="P299" s="26"/>
      <c r="Q299" s="26"/>
    </row>
    <row r="300" spans="2:17" x14ac:dyDescent="0.3">
      <c r="B300" s="26"/>
      <c r="C300" s="26"/>
      <c r="D300" s="26"/>
      <c r="E300" s="26"/>
      <c r="F300" s="26"/>
      <c r="G300" s="26"/>
      <c r="H300" s="26"/>
      <c r="I300" s="26"/>
      <c r="J300" s="26"/>
      <c r="K300" s="26"/>
      <c r="L300" s="26"/>
      <c r="M300" s="26"/>
      <c r="N300" s="26"/>
      <c r="O300" s="26"/>
      <c r="P300" s="26"/>
      <c r="Q300" s="26"/>
    </row>
    <row r="301" spans="2:17" x14ac:dyDescent="0.3">
      <c r="B301" s="26"/>
      <c r="C301" s="26"/>
      <c r="D301" s="26"/>
      <c r="E301" s="26"/>
      <c r="F301" s="26"/>
      <c r="G301" s="26"/>
      <c r="H301" s="26"/>
      <c r="I301" s="26"/>
      <c r="J301" s="26"/>
      <c r="K301" s="26"/>
      <c r="L301" s="26"/>
      <c r="M301" s="26"/>
      <c r="N301" s="26"/>
      <c r="O301" s="26"/>
      <c r="P301" s="26"/>
      <c r="Q301" s="26"/>
    </row>
    <row r="302" spans="2:17" x14ac:dyDescent="0.3">
      <c r="B302" s="26"/>
      <c r="C302" s="26"/>
      <c r="D302" s="26"/>
      <c r="E302" s="26"/>
      <c r="F302" s="26"/>
      <c r="G302" s="26"/>
      <c r="H302" s="26"/>
      <c r="I302" s="26"/>
      <c r="J302" s="26"/>
      <c r="K302" s="26"/>
      <c r="L302" s="26"/>
      <c r="M302" s="26"/>
      <c r="N302" s="26"/>
      <c r="O302" s="26"/>
      <c r="P302" s="26"/>
      <c r="Q302" s="26"/>
    </row>
    <row r="303" spans="2:17" x14ac:dyDescent="0.3">
      <c r="B303" s="26"/>
      <c r="C303" s="26"/>
      <c r="D303" s="26"/>
      <c r="E303" s="26"/>
      <c r="F303" s="26"/>
      <c r="G303" s="26"/>
      <c r="H303" s="26"/>
      <c r="I303" s="26"/>
      <c r="J303" s="26"/>
      <c r="K303" s="26"/>
      <c r="L303" s="26"/>
      <c r="M303" s="26"/>
      <c r="N303" s="26"/>
      <c r="O303" s="26"/>
      <c r="P303" s="26"/>
      <c r="Q303" s="26"/>
    </row>
    <row r="304" spans="2:17" x14ac:dyDescent="0.3">
      <c r="B304" s="26"/>
      <c r="C304" s="26"/>
      <c r="D304" s="26"/>
      <c r="E304" s="26"/>
      <c r="F304" s="26"/>
      <c r="G304" s="26"/>
      <c r="H304" s="26"/>
      <c r="I304" s="26"/>
      <c r="J304" s="26"/>
      <c r="K304" s="26"/>
      <c r="L304" s="26"/>
      <c r="M304" s="26"/>
      <c r="N304" s="26"/>
      <c r="O304" s="26"/>
      <c r="P304" s="26"/>
      <c r="Q304" s="26"/>
    </row>
    <row r="305" spans="2:17" x14ac:dyDescent="0.3">
      <c r="B305" s="26"/>
      <c r="C305" s="26"/>
      <c r="D305" s="26"/>
      <c r="E305" s="26"/>
      <c r="F305" s="26"/>
      <c r="G305" s="26"/>
      <c r="H305" s="26"/>
      <c r="I305" s="26"/>
      <c r="J305" s="26"/>
      <c r="K305" s="26"/>
      <c r="L305" s="26"/>
      <c r="M305" s="26"/>
      <c r="N305" s="26"/>
      <c r="O305" s="26"/>
      <c r="P305" s="26"/>
      <c r="Q305" s="26"/>
    </row>
    <row r="306" spans="2:17" x14ac:dyDescent="0.3">
      <c r="B306" s="26"/>
      <c r="C306" s="26"/>
      <c r="D306" s="26"/>
      <c r="E306" s="26"/>
      <c r="F306" s="26"/>
      <c r="G306" s="26"/>
      <c r="H306" s="26"/>
      <c r="I306" s="26"/>
      <c r="J306" s="26"/>
      <c r="K306" s="26"/>
      <c r="L306" s="26"/>
      <c r="M306" s="26"/>
      <c r="N306" s="26"/>
      <c r="O306" s="26"/>
      <c r="P306" s="26"/>
      <c r="Q306" s="26"/>
    </row>
    <row r="307" spans="2:17" x14ac:dyDescent="0.3">
      <c r="B307" s="26"/>
      <c r="C307" s="26"/>
      <c r="D307" s="26"/>
      <c r="E307" s="26"/>
      <c r="F307" s="26"/>
      <c r="G307" s="26"/>
      <c r="H307" s="26"/>
      <c r="I307" s="26"/>
      <c r="J307" s="26"/>
      <c r="K307" s="26"/>
      <c r="L307" s="26"/>
      <c r="M307" s="26"/>
      <c r="N307" s="26"/>
      <c r="O307" s="26"/>
      <c r="P307" s="26"/>
      <c r="Q307" s="26"/>
    </row>
  </sheetData>
  <sheetProtection algorithmName="SHA-512" hashValue="W4RigSqfaQUZMA87DIP2UV6d48RMSJ7Ct7T/RfgePGWI35abr270TJmChYfLev8ABz0vniXln1W7TUhVaGZodA==" saltValue="jEP9zc0XyrNFXzreTvEC/w==" spinCount="100000" sheet="1" formatCells="0" formatColumns="0" formatRows="0" selectLockedCells="1"/>
  <mergeCells count="3">
    <mergeCell ref="C145:E145"/>
    <mergeCell ref="B41:C41"/>
    <mergeCell ref="B39:C39"/>
  </mergeCells>
  <phoneticPr fontId="0" type="noConversion"/>
  <dataValidations count="7">
    <dataValidation type="decimal" operator="lessThanOrEqual" allowBlank="1" showInputMessage="1" showErrorMessage="1" errorTitle="Betrag zu hoch!" error="Der Betrag darf max. 1/12 des steuerlich  absetzbaren Betrags sein (Zelle E15): 4% der BBG plus € 1.800,- für Direktvers., Pensionskasse und -fonds, unlimitiert für U-Kasse und Direktzusage" sqref="E105" xr:uid="{00000000-0002-0000-0100-000000000000}">
      <formula1>C109/12</formula1>
    </dataValidation>
    <dataValidation type="decimal" errorStyle="information" allowBlank="1" showInputMessage="1" showErrorMessage="1" errorTitle="Höchstbetrag beachten!" error="Ihre Einzahlung liegt über dem Höchstwert von Direktversichrung, Pensionskasse und Pensionsfonds. Sie müssen deshalb die Unterstützungskasse oder die Direktzusage verwenden." sqref="C15" xr:uid="{00000000-0002-0000-0100-000001000000}">
      <formula1>0</formula1>
      <formula2>C125</formula2>
    </dataValidation>
    <dataValidation type="list" allowBlank="1" showInputMessage="1" showErrorMessage="1" sqref="C8 C5" xr:uid="{00000000-0002-0000-0100-000002000000}">
      <formula1>$D$7:$D$8</formula1>
    </dataValidation>
    <dataValidation type="list" allowBlank="1" showInputMessage="1" showErrorMessage="1" sqref="C10" xr:uid="{00000000-0002-0000-0100-000003000000}">
      <formula1>$D$12:$D$17</formula1>
    </dataValidation>
    <dataValidation type="list" allowBlank="1" showInputMessage="1" showErrorMessage="1" sqref="C9" xr:uid="{00000000-0002-0000-0100-000004000000}">
      <formula1>$D$10:$D$11</formula1>
    </dataValidation>
    <dataValidation type="decimal" showInputMessage="1" showErrorMessage="1" errorTitle="Betrag falsch!" error="Der maximale Betrag ist 4% der Beitragsbemessungsgrenze (- € 2.520,- p.a.) plus - € 1.800 pauschal (letztere sozverspfl.). Minuszeichen beachten!" sqref="E107" xr:uid="{00000000-0002-0000-0100-000005000000}">
      <formula1>-4344</formula1>
      <formula2>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6" xr:uid="{00000000-0002-0000-0100-000007000000}">
      <formula1>0</formula1>
      <formula2>1000000</formula2>
    </dataValidation>
  </dataValidations>
  <printOptions horizontalCentered="1" verticalCentered="1"/>
  <pageMargins left="0.11811023622047245" right="0.15748031496062992" top="0.27559055118110237" bottom="0.31496062992125984" header="0.19685039370078741" footer="0.19685039370078741"/>
  <pageSetup paperSize="9" scale="80" orientation="portrait" horizontalDpi="4294967292" r:id="rId1"/>
  <headerFooter alignWithMargins="0">
    <oddFooter>&amp;C&amp;"Arial,Standard"&amp;14&amp;D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AL221"/>
  <sheetViews>
    <sheetView tabSelected="1" topLeftCell="B1" zoomScale="115" zoomScaleNormal="115" workbookViewId="0">
      <pane ySplit="2" topLeftCell="A22" activePane="bottomLeft" state="frozen"/>
      <selection activeCell="B1" sqref="B1"/>
      <selection pane="bottomLeft" activeCell="B33" sqref="B33:C33"/>
    </sheetView>
  </sheetViews>
  <sheetFormatPr baseColWidth="10" defaultColWidth="11.5546875" defaultRowHeight="18" x14ac:dyDescent="0.35"/>
  <cols>
    <col min="1" max="1" width="4.88671875" style="4" hidden="1" customWidth="1"/>
    <col min="2" max="2" width="98" style="4" customWidth="1"/>
    <col min="3" max="3" width="45" style="14" customWidth="1"/>
    <col min="4" max="4" width="56.6640625" style="4" hidden="1" customWidth="1"/>
    <col min="5" max="6" width="11.5546875" style="4" hidden="1" customWidth="1"/>
    <col min="7" max="11" width="11.44140625" style="4" hidden="1" customWidth="1"/>
    <col min="12" max="12" width="11.44140625" style="25" hidden="1" customWidth="1"/>
    <col min="13" max="19" width="11.44140625" style="4" hidden="1" customWidth="1"/>
    <col min="20" max="24" width="20.6640625" style="4" hidden="1" customWidth="1"/>
    <col min="25" max="26" width="11.5546875" style="4" hidden="1" customWidth="1"/>
    <col min="27" max="27" width="38" style="4" customWidth="1"/>
    <col min="28" max="16384" width="11.5546875" style="4"/>
  </cols>
  <sheetData>
    <row r="1" spans="1:38" s="26" customFormat="1" ht="78" customHeight="1" x14ac:dyDescent="0.35">
      <c r="A1" s="77">
        <f>C14-C16</f>
        <v>31652</v>
      </c>
      <c r="B1"/>
      <c r="C1" s="155"/>
      <c r="G1" s="26">
        <v>2007</v>
      </c>
      <c r="H1" s="156">
        <v>0.64</v>
      </c>
      <c r="I1" s="26">
        <f>C4</f>
        <v>2026</v>
      </c>
      <c r="J1" s="156">
        <f t="shared" ref="J1:J10" si="0">LOOKUP(I1,G$1:G$108,H$1:H$108)</f>
        <v>1</v>
      </c>
      <c r="K1" s="26">
        <f>COUNT(J$1:J1)</f>
        <v>1</v>
      </c>
      <c r="L1" s="157">
        <f>SUM(J$1:J1)/K1</f>
        <v>1</v>
      </c>
      <c r="M1" s="26">
        <f>IF(C15="",C16,IF(C15=0,C16,C15))</f>
        <v>30000</v>
      </c>
      <c r="O1" s="156">
        <v>0.54</v>
      </c>
    </row>
    <row r="2" spans="1:38" s="36" customFormat="1" ht="22.2" customHeight="1" x14ac:dyDescent="0.4">
      <c r="B2" s="284" t="s">
        <v>40</v>
      </c>
      <c r="C2" s="285">
        <f ca="1">TODAY()</f>
        <v>46056</v>
      </c>
      <c r="G2" s="36">
        <f t="shared" ref="G2:G22" si="1">G1+1</f>
        <v>2008</v>
      </c>
      <c r="H2" s="158">
        <v>0.66</v>
      </c>
      <c r="I2" s="36">
        <f t="shared" ref="I2:I22" si="2">I1+1</f>
        <v>2027</v>
      </c>
      <c r="J2" s="158">
        <f t="shared" si="0"/>
        <v>1</v>
      </c>
      <c r="K2" s="36">
        <f>COUNT(J$1:J2)</f>
        <v>2</v>
      </c>
      <c r="L2" s="159">
        <f>SUM(J$1:J2)/K2</f>
        <v>1</v>
      </c>
      <c r="M2" s="36" t="s">
        <v>3</v>
      </c>
      <c r="O2" s="158">
        <f t="shared" ref="O2:O14" si="3">O1+2%</f>
        <v>0.56000000000000005</v>
      </c>
      <c r="T2" s="325"/>
      <c r="U2" s="325"/>
    </row>
    <row r="3" spans="1:38" hidden="1" x14ac:dyDescent="0.35">
      <c r="A3" s="3"/>
      <c r="B3" s="9"/>
      <c r="C3" s="10"/>
      <c r="D3" s="7"/>
      <c r="E3" s="7"/>
      <c r="F3" s="7"/>
      <c r="G3" s="7">
        <f t="shared" si="1"/>
        <v>2009</v>
      </c>
      <c r="H3" s="8">
        <v>0.68</v>
      </c>
      <c r="I3" s="7">
        <f t="shared" si="2"/>
        <v>2028</v>
      </c>
      <c r="J3" s="8">
        <f t="shared" si="0"/>
        <v>1</v>
      </c>
      <c r="K3" s="7">
        <f>COUNT(J$1:J3)</f>
        <v>3</v>
      </c>
      <c r="L3" s="24">
        <f>SUM(J$1:J3)/K3</f>
        <v>1</v>
      </c>
      <c r="M3" s="7" t="s">
        <v>4</v>
      </c>
      <c r="N3" s="7"/>
      <c r="O3" s="8">
        <f t="shared" si="3"/>
        <v>0.58000000000000007</v>
      </c>
      <c r="P3" s="7"/>
      <c r="Q3" s="7"/>
      <c r="R3" s="7"/>
      <c r="S3" s="7"/>
      <c r="T3" s="7"/>
      <c r="U3" s="7"/>
      <c r="V3" s="7"/>
      <c r="W3" s="7"/>
      <c r="X3" s="7"/>
      <c r="Y3" s="7"/>
      <c r="Z3" s="7"/>
      <c r="AA3" s="7"/>
      <c r="AB3" s="7"/>
      <c r="AC3" s="7"/>
      <c r="AD3" s="7"/>
      <c r="AE3" s="7"/>
      <c r="AF3" s="7"/>
      <c r="AG3" s="7"/>
      <c r="AH3" s="7"/>
      <c r="AI3" s="7"/>
      <c r="AJ3" s="7"/>
      <c r="AK3" s="7"/>
    </row>
    <row r="4" spans="1:38" ht="20.100000000000001" customHeight="1" x14ac:dyDescent="0.35">
      <c r="A4" s="3"/>
      <c r="B4" s="260" t="s">
        <v>11</v>
      </c>
      <c r="C4" s="261">
        <v>2026</v>
      </c>
      <c r="D4" s="3"/>
      <c r="E4" s="3"/>
      <c r="F4" s="3"/>
      <c r="G4" s="4">
        <f t="shared" si="1"/>
        <v>2010</v>
      </c>
      <c r="H4" s="5">
        <v>0.7</v>
      </c>
      <c r="I4" s="4">
        <f t="shared" si="2"/>
        <v>2029</v>
      </c>
      <c r="J4" s="5">
        <f t="shared" si="0"/>
        <v>1</v>
      </c>
      <c r="K4" s="3">
        <f>COUNT(J$1:J4)</f>
        <v>4</v>
      </c>
      <c r="L4" s="23">
        <f>SUM(J$1:J4)/K4</f>
        <v>1</v>
      </c>
      <c r="M4" s="3"/>
      <c r="N4" s="3"/>
      <c r="O4" s="6">
        <f t="shared" si="3"/>
        <v>0.60000000000000009</v>
      </c>
      <c r="P4" s="3"/>
      <c r="Q4" s="3"/>
      <c r="R4" s="3"/>
      <c r="S4" s="3"/>
      <c r="U4" s="6"/>
      <c r="AA4" s="245"/>
      <c r="AB4" s="245"/>
      <c r="AC4" s="245"/>
      <c r="AD4" s="245"/>
      <c r="AE4" s="245"/>
      <c r="AF4" s="245"/>
      <c r="AG4" s="245"/>
      <c r="AH4" s="245"/>
      <c r="AI4" s="245"/>
      <c r="AJ4" s="245"/>
      <c r="AK4" s="245"/>
      <c r="AL4" s="245"/>
    </row>
    <row r="5" spans="1:38" ht="20.100000000000001" customHeight="1" x14ac:dyDescent="0.35">
      <c r="A5" s="3"/>
      <c r="B5" s="260" t="s">
        <v>9</v>
      </c>
      <c r="C5" s="262">
        <v>45</v>
      </c>
      <c r="D5" s="3"/>
      <c r="E5" s="3"/>
      <c r="F5" s="3"/>
      <c r="G5" s="4">
        <f t="shared" si="1"/>
        <v>2011</v>
      </c>
      <c r="H5" s="5">
        <v>0.72</v>
      </c>
      <c r="I5" s="4">
        <f t="shared" si="2"/>
        <v>2030</v>
      </c>
      <c r="J5" s="5">
        <f t="shared" si="0"/>
        <v>1</v>
      </c>
      <c r="K5" s="3">
        <f>COUNT(J$1:J5)</f>
        <v>5</v>
      </c>
      <c r="L5" s="23">
        <f>SUM(J$1:J5)/K5</f>
        <v>1</v>
      </c>
      <c r="M5" s="3"/>
      <c r="N5" s="3"/>
      <c r="O5" s="6">
        <f t="shared" si="3"/>
        <v>0.62000000000000011</v>
      </c>
      <c r="P5" s="3"/>
      <c r="Q5" s="3"/>
      <c r="R5" s="3"/>
      <c r="S5" s="3"/>
      <c r="T5" s="4">
        <f>ROUND($C$7/100,0)*100</f>
        <v>120000</v>
      </c>
      <c r="U5" s="4">
        <f>T5</f>
        <v>120000</v>
      </c>
      <c r="V5" s="4">
        <f>ROUND((C7-C16)/100,0)*100</f>
        <v>90000</v>
      </c>
      <c r="W5" s="4">
        <f>V5</f>
        <v>90000</v>
      </c>
      <c r="AA5" s="245"/>
      <c r="AB5" s="245"/>
      <c r="AC5" s="245"/>
      <c r="AD5" s="245"/>
      <c r="AE5" s="245"/>
      <c r="AF5" s="245"/>
      <c r="AG5" s="245"/>
      <c r="AH5" s="245"/>
      <c r="AI5" s="245"/>
      <c r="AJ5" s="245"/>
      <c r="AK5" s="245"/>
      <c r="AL5" s="245"/>
    </row>
    <row r="6" spans="1:38" ht="20.100000000000001" hidden="1" customHeight="1" x14ac:dyDescent="0.35">
      <c r="A6" s="3"/>
      <c r="B6" s="260" t="s">
        <v>13</v>
      </c>
      <c r="C6" s="263" t="s">
        <v>12</v>
      </c>
      <c r="D6" s="3"/>
      <c r="E6" s="3"/>
      <c r="F6" s="3"/>
      <c r="G6" s="4">
        <f t="shared" si="1"/>
        <v>2012</v>
      </c>
      <c r="H6" s="5">
        <v>0.74</v>
      </c>
      <c r="I6" s="4">
        <f t="shared" si="2"/>
        <v>2031</v>
      </c>
      <c r="J6" s="5">
        <f t="shared" si="0"/>
        <v>1</v>
      </c>
      <c r="K6" s="3">
        <f>COUNT(J$1:J6)</f>
        <v>6</v>
      </c>
      <c r="L6" s="23">
        <f>SUM(J$1:J6)/K6</f>
        <v>1</v>
      </c>
      <c r="M6" s="3"/>
      <c r="N6" s="3"/>
      <c r="O6" s="6">
        <f t="shared" si="3"/>
        <v>0.64000000000000012</v>
      </c>
      <c r="P6" s="3"/>
      <c r="Q6" s="3"/>
      <c r="R6" s="3"/>
      <c r="S6" s="3"/>
      <c r="U6" s="6"/>
      <c r="AA6" s="245"/>
      <c r="AB6" s="245"/>
      <c r="AC6" s="245"/>
      <c r="AD6" s="245"/>
      <c r="AE6" s="245"/>
      <c r="AF6" s="245"/>
      <c r="AG6" s="245"/>
      <c r="AH6" s="245"/>
      <c r="AI6" s="245"/>
      <c r="AJ6" s="245"/>
      <c r="AK6" s="245"/>
      <c r="AL6" s="245"/>
    </row>
    <row r="7" spans="1:38" ht="20.100000000000001" customHeight="1" x14ac:dyDescent="0.35">
      <c r="A7" s="3"/>
      <c r="B7" s="260" t="s">
        <v>41</v>
      </c>
      <c r="C7" s="264">
        <v>120000</v>
      </c>
      <c r="D7" s="3"/>
      <c r="E7" s="3"/>
      <c r="F7" s="3"/>
      <c r="G7" s="4">
        <f t="shared" si="1"/>
        <v>2013</v>
      </c>
      <c r="H7" s="5">
        <v>0.76</v>
      </c>
      <c r="I7" s="4">
        <f t="shared" si="2"/>
        <v>2032</v>
      </c>
      <c r="J7" s="5">
        <f t="shared" si="0"/>
        <v>1</v>
      </c>
      <c r="K7" s="3">
        <f>COUNT(J$1:J7)</f>
        <v>7</v>
      </c>
      <c r="L7" s="23">
        <f>SUM(J$1:J7)/K7</f>
        <v>1</v>
      </c>
      <c r="M7" s="3"/>
      <c r="N7" s="3"/>
      <c r="O7" s="6">
        <f t="shared" si="3"/>
        <v>0.66000000000000014</v>
      </c>
      <c r="P7" s="3"/>
      <c r="Q7" s="3"/>
      <c r="R7" s="3"/>
      <c r="S7" s="3"/>
      <c r="U7" s="6"/>
      <c r="AA7" s="245"/>
      <c r="AB7" s="245"/>
      <c r="AC7" s="245"/>
      <c r="AD7" s="245"/>
      <c r="AE7" s="245"/>
      <c r="AF7" s="245"/>
      <c r="AG7" s="245"/>
      <c r="AH7" s="245"/>
      <c r="AI7" s="245"/>
      <c r="AJ7" s="245"/>
      <c r="AK7" s="245"/>
      <c r="AL7" s="245"/>
    </row>
    <row r="8" spans="1:38" ht="20.100000000000001" customHeight="1" x14ac:dyDescent="0.35">
      <c r="A8" s="3"/>
      <c r="B8" s="260" t="s">
        <v>24</v>
      </c>
      <c r="C8" s="263" t="s">
        <v>18</v>
      </c>
      <c r="D8" s="3"/>
      <c r="E8" s="3"/>
      <c r="F8" s="3"/>
      <c r="G8" s="4">
        <f t="shared" si="1"/>
        <v>2014</v>
      </c>
      <c r="H8" s="5">
        <v>0.78</v>
      </c>
      <c r="I8" s="4">
        <f t="shared" si="2"/>
        <v>2033</v>
      </c>
      <c r="J8" s="5">
        <f t="shared" si="0"/>
        <v>1</v>
      </c>
      <c r="K8" s="3">
        <f>COUNT(J$1:J8)</f>
        <v>8</v>
      </c>
      <c r="L8" s="23">
        <f>SUM(J$1:J8)/K8</f>
        <v>1</v>
      </c>
      <c r="M8" s="3"/>
      <c r="N8" s="3"/>
      <c r="O8" s="6">
        <f t="shared" si="3"/>
        <v>0.68000000000000016</v>
      </c>
      <c r="P8" s="3"/>
      <c r="Q8" s="3"/>
      <c r="R8" s="3"/>
      <c r="S8" s="3"/>
      <c r="T8" s="234" t="s">
        <v>158</v>
      </c>
      <c r="U8" s="234" t="s">
        <v>159</v>
      </c>
      <c r="V8" s="234" t="s">
        <v>160</v>
      </c>
      <c r="W8" s="234" t="s">
        <v>161</v>
      </c>
      <c r="X8" s="234" t="s">
        <v>156</v>
      </c>
      <c r="AA8" s="245"/>
      <c r="AB8" s="245"/>
      <c r="AC8" s="245"/>
      <c r="AD8" s="245"/>
      <c r="AE8" s="245"/>
      <c r="AF8" s="245"/>
      <c r="AG8" s="245"/>
      <c r="AH8" s="245"/>
      <c r="AI8" s="245"/>
      <c r="AJ8" s="245"/>
      <c r="AK8" s="245"/>
      <c r="AL8" s="245"/>
    </row>
    <row r="9" spans="1:38" ht="20.100000000000001" customHeight="1" x14ac:dyDescent="0.35">
      <c r="A9" s="3"/>
      <c r="B9" s="260" t="s">
        <v>19</v>
      </c>
      <c r="C9" s="265">
        <v>0.09</v>
      </c>
      <c r="D9" s="3"/>
      <c r="E9" s="3"/>
      <c r="F9" s="3"/>
      <c r="G9" s="4">
        <f t="shared" si="1"/>
        <v>2015</v>
      </c>
      <c r="H9" s="5">
        <v>0.8</v>
      </c>
      <c r="I9" s="4">
        <f t="shared" si="2"/>
        <v>2034</v>
      </c>
      <c r="J9" s="5">
        <f t="shared" si="0"/>
        <v>1</v>
      </c>
      <c r="K9" s="3">
        <f>COUNT(J$1:J9)</f>
        <v>9</v>
      </c>
      <c r="L9" s="23">
        <f>SUM(J$1:J9)/K9</f>
        <v>1</v>
      </c>
      <c r="M9" s="3"/>
      <c r="N9" s="3"/>
      <c r="O9" s="6">
        <f t="shared" si="3"/>
        <v>0.70000000000000018</v>
      </c>
      <c r="P9" s="3"/>
      <c r="Q9" s="3"/>
      <c r="R9" s="3"/>
      <c r="S9" s="3"/>
      <c r="T9" s="231">
        <f>IF($C$8=$B$36,_xlfn.XLOOKUP($T$5,Steuertabelle!$B$3:$B$9924,Steuertabelle!$C$3:$C$9924),0)</f>
        <v>0</v>
      </c>
      <c r="U9" s="231">
        <f>IF($C$8=$B$37,_xlfn.XLOOKUP($U$5,Steuertabelle!$B$3:$B$9924,Steuertabelle!$I$3:$I$9924),0)</f>
        <v>28466</v>
      </c>
      <c r="V9" s="313">
        <f>IF($C$8=$B$36,_xlfn.XLOOKUP($V$5,Steuertabelle!$B$3:$B$9924,Steuertabelle!$C$3:$C$9924),0)</f>
        <v>0</v>
      </c>
      <c r="W9" s="231">
        <f>IF($C$8=$B$37,_xlfn.XLOOKUP($W$5,Steuertabelle!$B$3:$B$9924,Steuertabelle!$I$3:$I$9924),0)</f>
        <v>17670</v>
      </c>
      <c r="X9" s="235">
        <f>T9+T10+T11-V9-V10-V11</f>
        <v>0</v>
      </c>
      <c r="AA9" s="245"/>
      <c r="AB9" s="245"/>
      <c r="AC9" s="245"/>
      <c r="AD9" s="245"/>
      <c r="AE9" s="245"/>
      <c r="AF9" s="245"/>
      <c r="AG9" s="245"/>
      <c r="AH9" s="245"/>
      <c r="AI9" s="245"/>
      <c r="AJ9" s="245"/>
      <c r="AK9" s="245"/>
      <c r="AL9" s="245"/>
    </row>
    <row r="10" spans="1:38" ht="20.100000000000001" customHeight="1" x14ac:dyDescent="0.35">
      <c r="A10" s="3"/>
      <c r="B10" s="266">
        <f>SUM(T9:U11)/C7</f>
        <v>0.25856616666666665</v>
      </c>
      <c r="C10" s="267">
        <f>ROUND((C7*B10)/100,0)*100</f>
        <v>31000</v>
      </c>
      <c r="D10" s="3">
        <f>C10/C7</f>
        <v>0.25833333333333336</v>
      </c>
      <c r="E10" s="3"/>
      <c r="F10" s="3"/>
      <c r="G10" s="4">
        <f t="shared" si="1"/>
        <v>2016</v>
      </c>
      <c r="H10" s="5">
        <v>0.82</v>
      </c>
      <c r="I10" s="4">
        <f t="shared" si="2"/>
        <v>2035</v>
      </c>
      <c r="J10" s="5">
        <f t="shared" si="0"/>
        <v>1</v>
      </c>
      <c r="K10" s="3">
        <f>COUNT(J$1:J10)</f>
        <v>10</v>
      </c>
      <c r="L10" s="23">
        <f>SUM(J$1:J10)/K10</f>
        <v>1</v>
      </c>
      <c r="M10" s="3"/>
      <c r="N10" s="3"/>
      <c r="O10" s="6">
        <f t="shared" si="3"/>
        <v>0.7200000000000002</v>
      </c>
      <c r="P10" s="3"/>
      <c r="Q10" s="3"/>
      <c r="R10" s="3"/>
      <c r="S10" s="3"/>
      <c r="T10" s="232">
        <f>T9*C9</f>
        <v>0</v>
      </c>
      <c r="U10" s="232">
        <f>U9*C9</f>
        <v>2561.94</v>
      </c>
      <c r="V10" s="232">
        <f>V9*C9</f>
        <v>0</v>
      </c>
      <c r="W10" s="232">
        <f>W9*C9</f>
        <v>1590.3</v>
      </c>
      <c r="X10" s="234" t="s">
        <v>157</v>
      </c>
      <c r="AA10" s="245"/>
      <c r="AB10" s="245"/>
      <c r="AC10" s="245"/>
      <c r="AD10" s="245"/>
      <c r="AE10" s="245"/>
      <c r="AF10" s="245"/>
      <c r="AG10" s="245"/>
      <c r="AH10" s="245"/>
      <c r="AI10" s="245"/>
      <c r="AJ10" s="245"/>
      <c r="AK10" s="245"/>
      <c r="AL10" s="245"/>
    </row>
    <row r="11" spans="1:38" ht="20.100000000000001" hidden="1" customHeight="1" x14ac:dyDescent="0.35">
      <c r="A11" s="3"/>
      <c r="B11" s="260" t="s">
        <v>39</v>
      </c>
      <c r="C11" s="268">
        <f>(T12-T18+U12-U18)/100</f>
        <v>0.43599999999998545</v>
      </c>
      <c r="D11" s="3"/>
      <c r="E11" s="3"/>
      <c r="F11" s="3"/>
      <c r="G11" s="4">
        <f t="shared" si="1"/>
        <v>2017</v>
      </c>
      <c r="H11" s="5">
        <v>0.84</v>
      </c>
      <c r="I11" s="4">
        <f t="shared" si="2"/>
        <v>2036</v>
      </c>
      <c r="J11" s="5">
        <v>0.92</v>
      </c>
      <c r="K11" s="3">
        <v>11</v>
      </c>
      <c r="L11" s="23">
        <f>SUM(J$1:J11)/K11</f>
        <v>0.99272727272727268</v>
      </c>
      <c r="M11" s="3"/>
      <c r="N11" s="3"/>
      <c r="O11" s="6">
        <v>0.74</v>
      </c>
      <c r="P11" s="3"/>
      <c r="Q11" s="3"/>
      <c r="R11" s="3"/>
      <c r="S11" s="3"/>
      <c r="T11" s="233">
        <f>IF($C$8=$B$36,_xlfn.XLOOKUP($T$5,Steuertabelle!$B$3:$B$9924,Steuertabelle!$D$3:$D$9924),0)</f>
        <v>0</v>
      </c>
      <c r="U11" s="233">
        <f>IF($C$8=$B$37,_xlfn.XLOOKUP($U$5,Steuertabelle!$B$3:$B$9924,Steuertabelle!$J$3:$J$9924),0)</f>
        <v>0</v>
      </c>
      <c r="V11" s="233">
        <f>IF($C$8=$B$36,_xlfn.XLOOKUP($V$5,Steuertabelle!$B$3:$B$9924,Steuertabelle!$D$3:$D$9924),0)</f>
        <v>0</v>
      </c>
      <c r="W11" s="233">
        <f>IF($C$8=$B$37,_xlfn.XLOOKUP($W$5,Steuertabelle!$B$3:$B$9924,Steuertabelle!$J$3:$J$9924),0)</f>
        <v>0</v>
      </c>
      <c r="X11" s="236">
        <f>U9+U10+U11-W9-W10-W11</f>
        <v>11767.64</v>
      </c>
      <c r="AA11" s="245"/>
      <c r="AB11" s="245"/>
      <c r="AC11" s="245"/>
      <c r="AD11" s="245"/>
      <c r="AE11" s="245"/>
      <c r="AF11" s="245"/>
      <c r="AG11" s="245"/>
      <c r="AH11" s="245"/>
      <c r="AI11" s="245"/>
      <c r="AJ11" s="245"/>
      <c r="AK11" s="245"/>
      <c r="AL11" s="245"/>
    </row>
    <row r="12" spans="1:38" ht="20.100000000000001" customHeight="1" x14ac:dyDescent="0.35">
      <c r="A12" s="3"/>
      <c r="B12" s="260" t="s">
        <v>14</v>
      </c>
      <c r="C12" s="269">
        <v>67</v>
      </c>
      <c r="D12" s="11"/>
      <c r="E12" s="3"/>
      <c r="F12" s="3"/>
      <c r="G12" s="4">
        <f t="shared" si="1"/>
        <v>2018</v>
      </c>
      <c r="H12" s="5">
        <v>0.86</v>
      </c>
      <c r="I12" s="4">
        <f t="shared" si="2"/>
        <v>2037</v>
      </c>
      <c r="J12" s="5">
        <f t="shared" ref="J12:J22" si="4">LOOKUP(I12,G$1:G$108,H$1:H$108)</f>
        <v>1</v>
      </c>
      <c r="K12" s="3">
        <f>COUNT(J$1:J12)</f>
        <v>12</v>
      </c>
      <c r="L12" s="23">
        <f>SUM(J$1:J12)/K12</f>
        <v>0.99333333333333329</v>
      </c>
      <c r="M12" s="3"/>
      <c r="N12" s="3"/>
      <c r="O12" s="6">
        <f t="shared" si="3"/>
        <v>0.76</v>
      </c>
      <c r="P12" s="3"/>
      <c r="Q12" s="3"/>
      <c r="R12" s="3"/>
      <c r="S12" s="3"/>
      <c r="T12" s="240">
        <f>SUM(T9:T11)</f>
        <v>0</v>
      </c>
      <c r="U12" s="240">
        <f>SUM(U9:U11)</f>
        <v>31027.94</v>
      </c>
      <c r="V12" s="240">
        <f>SUM(V9:V11)</f>
        <v>0</v>
      </c>
      <c r="W12" s="240">
        <f>SUM(W9:W11)</f>
        <v>19260.3</v>
      </c>
      <c r="AA12" s="245"/>
      <c r="AB12" s="245"/>
      <c r="AC12" s="245"/>
      <c r="AD12" s="245"/>
      <c r="AE12" s="245"/>
      <c r="AF12" s="245"/>
      <c r="AG12" s="245"/>
      <c r="AH12" s="245"/>
      <c r="AI12" s="245"/>
      <c r="AJ12" s="245"/>
      <c r="AK12" s="245"/>
      <c r="AL12" s="245"/>
    </row>
    <row r="13" spans="1:38" ht="20.100000000000001" customHeight="1" x14ac:dyDescent="0.35">
      <c r="A13" s="3"/>
      <c r="B13" s="260" t="s">
        <v>42</v>
      </c>
      <c r="C13" s="270">
        <v>0.02</v>
      </c>
      <c r="D13" s="3"/>
      <c r="E13" s="3"/>
      <c r="F13" s="3"/>
      <c r="G13" s="4">
        <f t="shared" si="1"/>
        <v>2019</v>
      </c>
      <c r="H13" s="5">
        <v>0.88</v>
      </c>
      <c r="I13" s="4">
        <f t="shared" si="2"/>
        <v>2038</v>
      </c>
      <c r="J13" s="5">
        <f t="shared" si="4"/>
        <v>1</v>
      </c>
      <c r="K13" s="3">
        <f>COUNT(J$1:J13)</f>
        <v>13</v>
      </c>
      <c r="L13" s="23">
        <f>SUM(J$1:J13)/K13</f>
        <v>0.99384615384615382</v>
      </c>
      <c r="M13" s="3"/>
      <c r="N13" s="3"/>
      <c r="O13" s="6">
        <f t="shared" si="3"/>
        <v>0.78</v>
      </c>
      <c r="P13" s="3"/>
      <c r="Q13" s="3"/>
      <c r="R13" s="3"/>
      <c r="S13" s="3"/>
      <c r="U13" s="6"/>
      <c r="AA13" s="245"/>
      <c r="AB13" s="245"/>
      <c r="AC13" s="245"/>
      <c r="AD13" s="245"/>
      <c r="AE13" s="245"/>
      <c r="AF13" s="245"/>
      <c r="AG13" s="245"/>
      <c r="AH13" s="245"/>
      <c r="AI13" s="245"/>
      <c r="AJ13" s="245"/>
      <c r="AK13" s="245"/>
      <c r="AL13" s="245"/>
    </row>
    <row r="14" spans="1:38" ht="20.100000000000001" customHeight="1" x14ac:dyDescent="0.35">
      <c r="A14" s="3"/>
      <c r="B14" s="260" t="s">
        <v>5</v>
      </c>
      <c r="C14" s="271">
        <f>IF(C8="Splittingtabelle",30826*2,30826)</f>
        <v>61652</v>
      </c>
      <c r="D14" s="3"/>
      <c r="E14" s="3"/>
      <c r="F14" s="3"/>
      <c r="G14" s="4">
        <f t="shared" si="1"/>
        <v>2020</v>
      </c>
      <c r="H14" s="5">
        <v>0.9</v>
      </c>
      <c r="I14" s="4">
        <f t="shared" si="2"/>
        <v>2039</v>
      </c>
      <c r="J14" s="5">
        <f t="shared" si="4"/>
        <v>1</v>
      </c>
      <c r="K14" s="3">
        <f>COUNT(J$1:J14)</f>
        <v>14</v>
      </c>
      <c r="L14" s="23">
        <f>SUM(J$1:J14)/K14</f>
        <v>0.99428571428571433</v>
      </c>
      <c r="M14" s="3"/>
      <c r="N14" s="3"/>
      <c r="O14" s="6">
        <f t="shared" si="3"/>
        <v>0.8</v>
      </c>
      <c r="P14" s="3"/>
      <c r="Q14" s="3"/>
      <c r="R14" s="3"/>
      <c r="S14" s="3"/>
      <c r="T14" s="234" t="s">
        <v>162</v>
      </c>
      <c r="U14" s="234" t="s">
        <v>163</v>
      </c>
      <c r="AA14" s="245"/>
      <c r="AB14" s="245"/>
      <c r="AC14" s="245"/>
      <c r="AD14" s="245"/>
      <c r="AE14" s="245"/>
      <c r="AF14" s="245"/>
      <c r="AG14" s="245"/>
      <c r="AH14" s="245"/>
      <c r="AI14" s="245"/>
      <c r="AJ14" s="245"/>
      <c r="AK14" s="245"/>
      <c r="AL14" s="245"/>
    </row>
    <row r="15" spans="1:38" ht="20.100000000000001" customHeight="1" x14ac:dyDescent="0.35">
      <c r="A15" s="3"/>
      <c r="B15" s="260" t="s">
        <v>8</v>
      </c>
      <c r="C15" s="272">
        <v>30000</v>
      </c>
      <c r="D15" s="3"/>
      <c r="E15" s="3"/>
      <c r="F15" s="3"/>
      <c r="G15" s="4">
        <f t="shared" si="1"/>
        <v>2021</v>
      </c>
      <c r="H15" s="5">
        <v>0.92</v>
      </c>
      <c r="I15" s="4">
        <f t="shared" si="2"/>
        <v>2040</v>
      </c>
      <c r="J15" s="5">
        <f t="shared" si="4"/>
        <v>1</v>
      </c>
      <c r="K15" s="3">
        <f>COUNT(J$1:J15)</f>
        <v>15</v>
      </c>
      <c r="L15" s="23">
        <f>SUM(J$1:J15)/K15</f>
        <v>0.9946666666666667</v>
      </c>
      <c r="M15" s="3"/>
      <c r="N15" s="3"/>
      <c r="O15" s="6">
        <f t="shared" ref="O15:O34" si="5">O14+1%</f>
        <v>0.81</v>
      </c>
      <c r="P15" s="3"/>
      <c r="Q15" s="3"/>
      <c r="R15" s="3"/>
      <c r="S15" s="3"/>
      <c r="T15" s="231">
        <f>IF($C$8=$B$36,_xlfn.XLOOKUP($T$5-100,Steuertabelle!$B$3:$B$9924,Steuertabelle!$C$3:$C$9924),0)</f>
        <v>0</v>
      </c>
      <c r="U15" s="231">
        <f>IF($C$8=$B$37,_xlfn.XLOOKUP($U$5-100,Steuertabelle!$B$3:$B$9924,Steuertabelle!$I$3:$I$9924),0)</f>
        <v>28426</v>
      </c>
      <c r="AA15" s="245"/>
      <c r="AB15" s="245"/>
      <c r="AC15" s="245"/>
      <c r="AD15" s="245"/>
      <c r="AE15" s="245"/>
      <c r="AF15" s="245"/>
      <c r="AG15" s="245"/>
      <c r="AH15" s="245"/>
      <c r="AI15" s="245"/>
      <c r="AJ15" s="245"/>
      <c r="AK15" s="245"/>
      <c r="AL15" s="245"/>
    </row>
    <row r="16" spans="1:38" ht="20.100000000000001" hidden="1" customHeight="1" x14ac:dyDescent="0.35">
      <c r="A16" s="3"/>
      <c r="B16" s="273">
        <f ca="1">C12-C5-C4+YEAR(C2)</f>
        <v>22</v>
      </c>
      <c r="C16" s="274">
        <f>IF(C15="",C14,IF(C15=0,C14,C15))</f>
        <v>30000</v>
      </c>
      <c r="D16" s="3"/>
      <c r="E16" s="3"/>
      <c r="F16" s="3"/>
      <c r="G16" s="4">
        <f t="shared" si="1"/>
        <v>2022</v>
      </c>
      <c r="H16" s="5">
        <v>0.94</v>
      </c>
      <c r="I16" s="4">
        <f t="shared" si="2"/>
        <v>2041</v>
      </c>
      <c r="J16" s="5">
        <f t="shared" si="4"/>
        <v>1</v>
      </c>
      <c r="K16" s="3">
        <f>COUNT(J$1:J16)</f>
        <v>16</v>
      </c>
      <c r="L16" s="23">
        <f>SUM(J$1:J16)/K16</f>
        <v>0.995</v>
      </c>
      <c r="M16" s="3"/>
      <c r="N16" s="3"/>
      <c r="O16" s="6">
        <f t="shared" si="5"/>
        <v>0.82000000000000006</v>
      </c>
      <c r="P16" s="3"/>
      <c r="Q16" s="3"/>
      <c r="R16" s="3"/>
      <c r="S16" s="3"/>
      <c r="T16" s="232">
        <f>T15*C9</f>
        <v>0</v>
      </c>
      <c r="U16" s="232">
        <f>U15*C9</f>
        <v>2558.3399999999997</v>
      </c>
      <c r="AA16" s="245"/>
      <c r="AB16" s="245"/>
      <c r="AC16" s="245"/>
      <c r="AD16" s="245"/>
      <c r="AE16" s="245"/>
      <c r="AF16" s="245"/>
      <c r="AG16" s="245"/>
      <c r="AH16" s="245"/>
      <c r="AI16" s="245"/>
      <c r="AJ16" s="245"/>
      <c r="AK16" s="245"/>
      <c r="AL16" s="245"/>
    </row>
    <row r="17" spans="1:38" ht="20.100000000000001" hidden="1" customHeight="1" x14ac:dyDescent="0.35">
      <c r="A17" s="3"/>
      <c r="B17" s="275">
        <f>LOOKUP(C$4,G1:G108,H1:H108)</f>
        <v>1</v>
      </c>
      <c r="C17" s="274">
        <f>LOOKUP(C$4,G1:G108,H1:H108)*IF(C15="",C16,IF(C15=0,C16,C15))</f>
        <v>30000</v>
      </c>
      <c r="D17" s="2"/>
      <c r="E17" s="3"/>
      <c r="F17" s="3"/>
      <c r="G17" s="4">
        <f t="shared" si="1"/>
        <v>2023</v>
      </c>
      <c r="H17" s="5">
        <v>1</v>
      </c>
      <c r="I17" s="4">
        <f t="shared" si="2"/>
        <v>2042</v>
      </c>
      <c r="J17" s="5">
        <f t="shared" si="4"/>
        <v>1</v>
      </c>
      <c r="K17" s="3">
        <f>COUNT(J$1:J17)</f>
        <v>17</v>
      </c>
      <c r="L17" s="23">
        <f>SUM(J$1:J17)/K17</f>
        <v>0.99529411764705888</v>
      </c>
      <c r="M17" s="3"/>
      <c r="N17" s="3"/>
      <c r="O17" s="6">
        <f t="shared" si="5"/>
        <v>0.83000000000000007</v>
      </c>
      <c r="P17" s="3"/>
      <c r="Q17" s="3"/>
      <c r="R17" s="3"/>
      <c r="S17" s="3"/>
      <c r="T17" s="233">
        <f>IF($C$8=$B$36,_xlfn.XLOOKUP($T$5-100,Steuertabelle!$B$3:$B$9924,Steuertabelle!$D$3:$D$9924),0)</f>
        <v>0</v>
      </c>
      <c r="U17" s="233">
        <f>IF($C$8=$B$37,_xlfn.XLOOKUP($U$5-100,Steuertabelle!$B$3:$B$9924,Steuertabelle!$J$3:$J$9924),0)</f>
        <v>0</v>
      </c>
      <c r="AA17" s="245"/>
      <c r="AB17" s="245"/>
      <c r="AC17" s="245"/>
      <c r="AD17" s="245"/>
      <c r="AE17" s="245"/>
      <c r="AF17" s="245"/>
      <c r="AG17" s="245"/>
      <c r="AH17" s="245"/>
      <c r="AI17" s="245"/>
      <c r="AJ17" s="245"/>
      <c r="AK17" s="245"/>
      <c r="AL17" s="245"/>
    </row>
    <row r="18" spans="1:38" ht="20.100000000000001" hidden="1" customHeight="1" x14ac:dyDescent="0.35">
      <c r="A18" s="3"/>
      <c r="B18" s="276">
        <f>LOOKUP(C$4+C42-1,G1:G101,H1:H101)</f>
        <v>1</v>
      </c>
      <c r="C18" s="274">
        <f>LOOKUP(C$4+C42-1,G1:G101,H1:H101)*IF(C15="",C16,IF(C15=0,C16,C15))</f>
        <v>30000</v>
      </c>
      <c r="D18" s="3"/>
      <c r="E18" s="3"/>
      <c r="F18" s="3"/>
      <c r="G18" s="4">
        <f t="shared" si="1"/>
        <v>2024</v>
      </c>
      <c r="H18" s="5">
        <v>1</v>
      </c>
      <c r="I18" s="4">
        <f t="shared" si="2"/>
        <v>2043</v>
      </c>
      <c r="J18" s="5">
        <f t="shared" si="4"/>
        <v>1</v>
      </c>
      <c r="K18" s="3">
        <f>COUNT(J$1:J18)</f>
        <v>18</v>
      </c>
      <c r="L18" s="23">
        <f>SUM(J$1:J18)/K18</f>
        <v>0.99555555555555564</v>
      </c>
      <c r="M18" s="3"/>
      <c r="N18" s="3"/>
      <c r="O18" s="6">
        <f t="shared" si="5"/>
        <v>0.84000000000000008</v>
      </c>
      <c r="P18" s="3"/>
      <c r="Q18" s="3"/>
      <c r="R18" s="3"/>
      <c r="S18" s="3"/>
      <c r="T18" s="240">
        <f>SUM(T15:T17)</f>
        <v>0</v>
      </c>
      <c r="U18" s="240">
        <f>SUM(U15:U17)</f>
        <v>30984.34</v>
      </c>
      <c r="AA18" s="245"/>
      <c r="AB18" s="245"/>
      <c r="AC18" s="245"/>
      <c r="AD18" s="245"/>
      <c r="AE18" s="245"/>
      <c r="AF18" s="245"/>
      <c r="AG18" s="245"/>
      <c r="AH18" s="245"/>
      <c r="AI18" s="245"/>
      <c r="AJ18" s="245"/>
      <c r="AK18" s="245"/>
      <c r="AL18" s="245"/>
    </row>
    <row r="19" spans="1:38" ht="20.100000000000001" customHeight="1" x14ac:dyDescent="0.35">
      <c r="A19" s="3"/>
      <c r="B19" s="260" t="s">
        <v>2</v>
      </c>
      <c r="C19" s="271">
        <f ca="1">B16*C16</f>
        <v>660000</v>
      </c>
      <c r="D19" s="12">
        <f>C4+C42</f>
        <v>2048</v>
      </c>
      <c r="E19" s="3"/>
      <c r="F19" s="3"/>
      <c r="G19" s="4">
        <f t="shared" si="1"/>
        <v>2025</v>
      </c>
      <c r="H19" s="5">
        <v>1</v>
      </c>
      <c r="I19" s="4">
        <f t="shared" si="2"/>
        <v>2044</v>
      </c>
      <c r="J19" s="5">
        <f t="shared" si="4"/>
        <v>1</v>
      </c>
      <c r="K19" s="3">
        <f>COUNT(J$1:J19)</f>
        <v>19</v>
      </c>
      <c r="L19" s="23">
        <f>SUM(J$1:J19)/K19</f>
        <v>0.99578947368421067</v>
      </c>
      <c r="M19" s="3"/>
      <c r="N19" s="3"/>
      <c r="O19" s="6">
        <f t="shared" si="5"/>
        <v>0.85000000000000009</v>
      </c>
      <c r="P19" s="3"/>
      <c r="Q19" s="3"/>
      <c r="R19" s="3"/>
      <c r="S19" s="3"/>
      <c r="U19" s="6"/>
      <c r="AA19" s="245"/>
      <c r="AB19" s="245"/>
      <c r="AC19" s="245"/>
      <c r="AD19" s="245"/>
      <c r="AE19" s="245"/>
      <c r="AF19" s="245"/>
      <c r="AG19" s="245"/>
      <c r="AH19" s="245"/>
      <c r="AI19" s="245"/>
      <c r="AJ19" s="245"/>
      <c r="AK19" s="245"/>
      <c r="AL19" s="245"/>
    </row>
    <row r="20" spans="1:38" ht="20.100000000000001" hidden="1" customHeight="1" x14ac:dyDescent="0.35">
      <c r="A20" s="3"/>
      <c r="B20" s="277">
        <v>1</v>
      </c>
      <c r="C20" s="274">
        <f ca="1">ROUND(C19*B20/1000,0)*1000</f>
        <v>660000</v>
      </c>
      <c r="D20" s="3"/>
      <c r="E20" s="3"/>
      <c r="F20" s="3"/>
      <c r="G20" s="4">
        <f t="shared" si="1"/>
        <v>2026</v>
      </c>
      <c r="H20" s="5">
        <f>H19</f>
        <v>1</v>
      </c>
      <c r="I20" s="4">
        <f t="shared" si="2"/>
        <v>2045</v>
      </c>
      <c r="J20" s="5">
        <f t="shared" si="4"/>
        <v>1</v>
      </c>
      <c r="K20" s="3">
        <f>COUNT(J$1:J20)</f>
        <v>20</v>
      </c>
      <c r="L20" s="23">
        <f>SUM(J$1:J20)/K20</f>
        <v>0.99600000000000011</v>
      </c>
      <c r="M20" s="3"/>
      <c r="N20" s="3"/>
      <c r="O20" s="6">
        <f t="shared" si="5"/>
        <v>0.8600000000000001</v>
      </c>
      <c r="P20" s="3"/>
      <c r="Q20" s="3"/>
      <c r="R20" s="3"/>
      <c r="S20" s="3"/>
      <c r="U20" s="259">
        <f>U12-U18</f>
        <v>43.599999999998545</v>
      </c>
      <c r="AA20" s="245"/>
      <c r="AB20" s="245"/>
      <c r="AC20" s="245"/>
      <c r="AD20" s="245"/>
      <c r="AE20" s="245"/>
      <c r="AF20" s="245"/>
      <c r="AG20" s="245"/>
      <c r="AH20" s="245"/>
      <c r="AI20" s="245"/>
      <c r="AJ20" s="245"/>
      <c r="AK20" s="245"/>
      <c r="AL20" s="245"/>
    </row>
    <row r="21" spans="1:38" ht="20.100000000000001" hidden="1" customHeight="1" x14ac:dyDescent="0.35">
      <c r="A21" s="3"/>
      <c r="B21" s="278">
        <f>IF(C15="",C14,IF(C15=0,C14,C15))*B20</f>
        <v>30000</v>
      </c>
      <c r="C21" s="274">
        <f>C7-B21</f>
        <v>90000</v>
      </c>
      <c r="D21" s="3"/>
      <c r="E21" s="3"/>
      <c r="F21" s="3"/>
      <c r="G21" s="4">
        <f t="shared" si="1"/>
        <v>2027</v>
      </c>
      <c r="H21" s="5">
        <f>H20</f>
        <v>1</v>
      </c>
      <c r="I21" s="4">
        <f t="shared" si="2"/>
        <v>2046</v>
      </c>
      <c r="J21" s="5">
        <f t="shared" si="4"/>
        <v>1</v>
      </c>
      <c r="K21" s="3">
        <f>COUNT(J$1:J21)</f>
        <v>21</v>
      </c>
      <c r="L21" s="23">
        <f>SUM(J$1:J21)/K21</f>
        <v>0.99619047619047629</v>
      </c>
      <c r="M21" s="3"/>
      <c r="N21" s="3"/>
      <c r="O21" s="6">
        <f t="shared" si="5"/>
        <v>0.87000000000000011</v>
      </c>
      <c r="P21" s="3"/>
      <c r="Q21" s="3"/>
      <c r="R21" s="3"/>
      <c r="S21" s="3"/>
      <c r="T21" s="4">
        <f>ROUND(C21/100,0)*100</f>
        <v>90000</v>
      </c>
      <c r="U21" s="6"/>
      <c r="AA21" s="245"/>
      <c r="AB21" s="245"/>
      <c r="AC21" s="245"/>
      <c r="AD21" s="245"/>
      <c r="AE21" s="245"/>
      <c r="AF21" s="245"/>
      <c r="AG21" s="245"/>
      <c r="AH21" s="245"/>
      <c r="AI21" s="245"/>
      <c r="AJ21" s="245"/>
      <c r="AK21" s="245"/>
      <c r="AL21" s="245"/>
    </row>
    <row r="22" spans="1:38" ht="20.100000000000001" customHeight="1" x14ac:dyDescent="0.35">
      <c r="A22" s="3"/>
      <c r="B22" s="279">
        <f>ROUND((V12+W12)/100,0)*100</f>
        <v>19300</v>
      </c>
      <c r="C22" s="271">
        <f>C10-B22</f>
        <v>11700</v>
      </c>
      <c r="D22" s="3"/>
      <c r="E22" s="3"/>
      <c r="F22" s="3"/>
      <c r="G22" s="4">
        <f t="shared" si="1"/>
        <v>2028</v>
      </c>
      <c r="H22" s="5">
        <f>H21</f>
        <v>1</v>
      </c>
      <c r="I22" s="4">
        <f t="shared" si="2"/>
        <v>2047</v>
      </c>
      <c r="J22" s="5">
        <f t="shared" si="4"/>
        <v>1</v>
      </c>
      <c r="K22" s="3">
        <f>COUNT(J$1:J22)</f>
        <v>22</v>
      </c>
      <c r="L22" s="23">
        <f>SUM(J$1:J22)/K22</f>
        <v>0.99636363636363645</v>
      </c>
      <c r="M22" s="3"/>
      <c r="N22" s="3"/>
      <c r="O22" s="6">
        <f t="shared" si="5"/>
        <v>0.88000000000000012</v>
      </c>
      <c r="P22" s="3"/>
      <c r="Q22" s="3"/>
      <c r="R22" s="3"/>
      <c r="S22" s="3"/>
      <c r="T22" s="241"/>
      <c r="U22" s="6"/>
      <c r="AA22" s="245"/>
      <c r="AB22" s="245"/>
      <c r="AC22" s="245"/>
      <c r="AD22" s="245"/>
      <c r="AE22" s="245"/>
      <c r="AF22" s="245"/>
      <c r="AG22" s="245"/>
      <c r="AH22" s="245"/>
      <c r="AI22" s="245"/>
      <c r="AJ22" s="245"/>
      <c r="AK22" s="245"/>
      <c r="AL22" s="245"/>
    </row>
    <row r="23" spans="1:38" ht="20.100000000000001" customHeight="1" x14ac:dyDescent="0.35">
      <c r="A23" s="3"/>
      <c r="B23" s="260" t="s">
        <v>43</v>
      </c>
      <c r="C23" s="280">
        <f>C22*C44</f>
        <v>257400</v>
      </c>
      <c r="D23" s="3"/>
      <c r="E23" s="3"/>
      <c r="F23" s="3"/>
      <c r="G23" s="4">
        <f t="shared" ref="G23:G86" si="6">G22+1</f>
        <v>2029</v>
      </c>
      <c r="H23" s="5">
        <f t="shared" ref="H23:H86" si="7">H22</f>
        <v>1</v>
      </c>
      <c r="I23" s="4">
        <f t="shared" ref="I23:I86" si="8">I22+1</f>
        <v>2048</v>
      </c>
      <c r="J23" s="5">
        <f t="shared" ref="J23:J86" si="9">LOOKUP(I23,G$1:G$108,H$1:H$108)</f>
        <v>1</v>
      </c>
      <c r="K23" s="3">
        <f>COUNT(J$1:J23)</f>
        <v>23</v>
      </c>
      <c r="L23" s="23">
        <f>SUM(J$1:J23)/K23</f>
        <v>0.99652173913043485</v>
      </c>
      <c r="M23" s="3"/>
      <c r="N23" s="3"/>
      <c r="O23" s="6">
        <f t="shared" si="5"/>
        <v>0.89000000000000012</v>
      </c>
      <c r="P23" s="3"/>
      <c r="Q23" s="3"/>
      <c r="R23" s="3"/>
      <c r="S23" s="3"/>
      <c r="U23" s="6"/>
      <c r="AA23" s="245"/>
      <c r="AB23" s="245"/>
      <c r="AC23" s="245"/>
      <c r="AD23" s="245"/>
      <c r="AE23" s="245"/>
      <c r="AF23" s="245"/>
      <c r="AG23" s="245"/>
      <c r="AH23" s="245"/>
      <c r="AI23" s="245"/>
      <c r="AJ23" s="245"/>
      <c r="AK23" s="245"/>
      <c r="AL23" s="245"/>
    </row>
    <row r="24" spans="1:38" ht="20.100000000000001" customHeight="1" x14ac:dyDescent="0.35">
      <c r="A24" s="3"/>
      <c r="B24" s="260" t="s">
        <v>46</v>
      </c>
      <c r="C24" s="271">
        <f ca="1">ROUND(1/10*PMT(IF(C13&lt;=1.5%,C13,1.5%)/12,(C43-C12)*12,-C45,0,1),1)*10</f>
        <v>3551</v>
      </c>
      <c r="D24" s="3"/>
      <c r="E24" s="3"/>
      <c r="F24" s="3"/>
      <c r="G24" s="4">
        <f t="shared" si="6"/>
        <v>2030</v>
      </c>
      <c r="H24" s="5">
        <f t="shared" si="7"/>
        <v>1</v>
      </c>
      <c r="I24" s="4">
        <f t="shared" si="8"/>
        <v>2049</v>
      </c>
      <c r="J24" s="5">
        <f t="shared" si="9"/>
        <v>1</v>
      </c>
      <c r="K24" s="3">
        <f>COUNT(J$1:J24)</f>
        <v>24</v>
      </c>
      <c r="L24" s="23">
        <f>SUM(J$1:J24)/K24</f>
        <v>0.9966666666666667</v>
      </c>
      <c r="M24" s="3"/>
      <c r="N24" s="3"/>
      <c r="O24" s="6">
        <f t="shared" si="5"/>
        <v>0.90000000000000013</v>
      </c>
      <c r="P24" s="3"/>
      <c r="Q24" s="3"/>
      <c r="R24" s="3"/>
      <c r="S24" s="3"/>
      <c r="U24" s="6"/>
      <c r="AA24" s="245"/>
      <c r="AB24" s="245"/>
      <c r="AC24" s="245"/>
      <c r="AD24" s="245"/>
      <c r="AE24" s="245"/>
      <c r="AF24" s="245"/>
      <c r="AG24" s="245"/>
      <c r="AH24" s="245"/>
      <c r="AI24" s="245"/>
      <c r="AJ24" s="245"/>
      <c r="AK24" s="245"/>
      <c r="AL24" s="245"/>
    </row>
    <row r="25" spans="1:38" ht="20.100000000000001" customHeight="1" x14ac:dyDescent="0.35">
      <c r="A25" s="3"/>
      <c r="B25" s="281">
        <f>LOOKUP(C4-C5+C12,C96:C186,D109:D199)</f>
        <v>1</v>
      </c>
      <c r="C25" s="271">
        <f ca="1">C24*B25</f>
        <v>3551</v>
      </c>
      <c r="D25" s="3"/>
      <c r="E25" s="3"/>
      <c r="F25" s="3"/>
      <c r="G25" s="4">
        <f t="shared" si="6"/>
        <v>2031</v>
      </c>
      <c r="H25" s="5">
        <f t="shared" si="7"/>
        <v>1</v>
      </c>
      <c r="I25" s="4">
        <f t="shared" si="8"/>
        <v>2050</v>
      </c>
      <c r="J25" s="5">
        <f t="shared" si="9"/>
        <v>1</v>
      </c>
      <c r="K25" s="3">
        <f>COUNT(J$1:J25)</f>
        <v>25</v>
      </c>
      <c r="L25" s="23">
        <f>SUM(J$1:J25)/K25</f>
        <v>0.99680000000000002</v>
      </c>
      <c r="M25" s="3"/>
      <c r="N25" s="3"/>
      <c r="O25" s="6">
        <f t="shared" si="5"/>
        <v>0.91000000000000014</v>
      </c>
      <c r="P25" s="3"/>
      <c r="Q25" s="3"/>
      <c r="R25" s="3"/>
      <c r="S25" s="3"/>
      <c r="U25" s="6"/>
      <c r="Z25" s="13">
        <f>B20</f>
        <v>1</v>
      </c>
      <c r="AA25" s="245"/>
      <c r="AB25" s="245"/>
      <c r="AC25" s="245"/>
      <c r="AD25" s="245"/>
      <c r="AE25" s="245"/>
      <c r="AF25" s="245"/>
      <c r="AG25" s="245"/>
      <c r="AH25" s="245"/>
      <c r="AI25" s="245"/>
      <c r="AJ25" s="245"/>
      <c r="AK25" s="245"/>
      <c r="AL25" s="245"/>
    </row>
    <row r="26" spans="1:38" ht="20.100000000000001" customHeight="1" x14ac:dyDescent="0.35">
      <c r="A26" s="3"/>
      <c r="B26" s="282">
        <v>0.2</v>
      </c>
      <c r="C26" s="271">
        <f ca="1">C24*(1-D26)</f>
        <v>2817.1266666666666</v>
      </c>
      <c r="D26" s="3">
        <f>D10*(1-B26)</f>
        <v>0.20666666666666669</v>
      </c>
      <c r="E26" s="3"/>
      <c r="F26" s="3"/>
      <c r="G26" s="4">
        <f t="shared" si="6"/>
        <v>2032</v>
      </c>
      <c r="H26" s="5">
        <f t="shared" si="7"/>
        <v>1</v>
      </c>
      <c r="I26" s="4">
        <f t="shared" si="8"/>
        <v>2051</v>
      </c>
      <c r="J26" s="5">
        <f t="shared" si="9"/>
        <v>1</v>
      </c>
      <c r="K26" s="3">
        <f>COUNT(J$1:J26)</f>
        <v>26</v>
      </c>
      <c r="L26" s="23">
        <f>SUM(J$1:J26)/K26</f>
        <v>0.99692307692307702</v>
      </c>
      <c r="M26" s="3"/>
      <c r="N26" s="3"/>
      <c r="O26" s="6">
        <f t="shared" si="5"/>
        <v>0.92000000000000015</v>
      </c>
      <c r="P26" s="3"/>
      <c r="Q26" s="3"/>
      <c r="R26" s="3"/>
      <c r="S26" s="3"/>
      <c r="U26" s="6"/>
      <c r="AA26" s="245"/>
      <c r="AB26" s="245"/>
      <c r="AC26" s="245"/>
      <c r="AD26" s="245"/>
      <c r="AE26" s="245"/>
      <c r="AF26" s="245"/>
      <c r="AG26" s="245"/>
      <c r="AH26" s="245"/>
      <c r="AI26" s="245"/>
      <c r="AJ26" s="245"/>
      <c r="AK26" s="245"/>
      <c r="AL26" s="245"/>
    </row>
    <row r="27" spans="1:38" ht="20.100000000000001" customHeight="1" x14ac:dyDescent="0.35">
      <c r="A27" s="3"/>
      <c r="B27" s="283" t="s">
        <v>44</v>
      </c>
      <c r="C27" s="271">
        <f ca="1">(C19-C23)/12/B16</f>
        <v>1525</v>
      </c>
      <c r="D27" s="3"/>
      <c r="E27" s="3"/>
      <c r="F27" s="3"/>
      <c r="G27" s="4">
        <f t="shared" si="6"/>
        <v>2033</v>
      </c>
      <c r="H27" s="5">
        <f t="shared" si="7"/>
        <v>1</v>
      </c>
      <c r="I27" s="4">
        <f t="shared" si="8"/>
        <v>2052</v>
      </c>
      <c r="J27" s="5">
        <f t="shared" si="9"/>
        <v>1</v>
      </c>
      <c r="K27" s="3">
        <f>COUNT(J$1:J27)</f>
        <v>27</v>
      </c>
      <c r="L27" s="23">
        <f>SUM(J$1:J27)/K27</f>
        <v>0.99703703703703705</v>
      </c>
      <c r="M27" s="3"/>
      <c r="N27" s="3"/>
      <c r="O27" s="6">
        <f t="shared" si="5"/>
        <v>0.93000000000000016</v>
      </c>
      <c r="P27" s="3"/>
      <c r="Q27" s="3"/>
      <c r="R27" s="3"/>
      <c r="S27" s="3"/>
      <c r="U27" s="6"/>
      <c r="AA27" s="245"/>
      <c r="AB27" s="245"/>
      <c r="AC27" s="245"/>
      <c r="AD27" s="245"/>
      <c r="AE27" s="245"/>
      <c r="AF27" s="245"/>
      <c r="AG27" s="245"/>
      <c r="AH27" s="245"/>
      <c r="AI27" s="245"/>
      <c r="AJ27" s="245"/>
      <c r="AK27" s="245"/>
      <c r="AL27" s="245"/>
    </row>
    <row r="28" spans="1:38" ht="20.100000000000001" hidden="1" customHeight="1" x14ac:dyDescent="0.35">
      <c r="A28" s="3"/>
      <c r="B28" s="326">
        <f ca="1">(C19-C23)/C26/12+C12</f>
        <v>78.90929765316433</v>
      </c>
      <c r="C28" s="326"/>
      <c r="D28" s="14"/>
      <c r="E28" s="3"/>
      <c r="F28" s="3"/>
      <c r="G28" s="4">
        <f t="shared" si="6"/>
        <v>2034</v>
      </c>
      <c r="H28" s="5">
        <f t="shared" si="7"/>
        <v>1</v>
      </c>
      <c r="I28" s="4">
        <f t="shared" si="8"/>
        <v>2053</v>
      </c>
      <c r="J28" s="5">
        <f t="shared" si="9"/>
        <v>1</v>
      </c>
      <c r="K28" s="3">
        <f>COUNT(J$1:J28)</f>
        <v>28</v>
      </c>
      <c r="L28" s="23">
        <f>SUM(J$1:J28)/K28</f>
        <v>0.99714285714285722</v>
      </c>
      <c r="M28" s="3"/>
      <c r="N28" s="3"/>
      <c r="O28" s="6">
        <f t="shared" si="5"/>
        <v>0.94000000000000017</v>
      </c>
      <c r="P28" s="3"/>
      <c r="Q28" s="3"/>
      <c r="R28" s="3"/>
      <c r="S28" s="3"/>
      <c r="U28" s="6"/>
      <c r="AA28" s="245"/>
      <c r="AB28" s="245"/>
      <c r="AC28" s="245"/>
      <c r="AD28" s="245"/>
      <c r="AE28" s="245"/>
      <c r="AF28" s="245"/>
      <c r="AG28" s="245"/>
      <c r="AH28" s="245"/>
      <c r="AI28" s="245"/>
      <c r="AJ28" s="245"/>
      <c r="AK28" s="245"/>
      <c r="AL28" s="245"/>
    </row>
    <row r="29" spans="1:38" ht="20.100000000000001" customHeight="1" x14ac:dyDescent="0.35">
      <c r="A29" s="3"/>
      <c r="B29" s="9"/>
      <c r="C29" s="10"/>
      <c r="D29" s="3"/>
      <c r="E29" s="3"/>
      <c r="F29" s="3"/>
      <c r="G29" s="4">
        <f t="shared" si="6"/>
        <v>2035</v>
      </c>
      <c r="H29" s="5">
        <f t="shared" si="7"/>
        <v>1</v>
      </c>
      <c r="I29" s="4">
        <f t="shared" si="8"/>
        <v>2054</v>
      </c>
      <c r="J29" s="5">
        <f t="shared" si="9"/>
        <v>1</v>
      </c>
      <c r="K29" s="3">
        <f>COUNT(J$1:J29)</f>
        <v>29</v>
      </c>
      <c r="L29" s="23">
        <f>SUM(J$1:J29)/K29</f>
        <v>0.99724137931034484</v>
      </c>
      <c r="M29" s="3"/>
      <c r="N29" s="3"/>
      <c r="O29" s="6">
        <f t="shared" si="5"/>
        <v>0.95000000000000018</v>
      </c>
      <c r="P29" s="3"/>
      <c r="Q29" s="3"/>
      <c r="R29" s="3"/>
      <c r="S29" s="3"/>
      <c r="U29" s="6"/>
      <c r="AA29" s="245"/>
      <c r="AB29" s="245"/>
      <c r="AC29" s="245"/>
      <c r="AD29" s="245"/>
      <c r="AE29" s="245"/>
      <c r="AF29" s="245"/>
      <c r="AG29" s="245"/>
      <c r="AH29" s="245"/>
      <c r="AI29" s="245"/>
      <c r="AJ29" s="245"/>
      <c r="AK29" s="245"/>
      <c r="AL29" s="245"/>
    </row>
    <row r="30" spans="1:38" ht="20.100000000000001" customHeight="1" x14ac:dyDescent="0.3">
      <c r="A30" s="3"/>
      <c r="B30" s="327" t="s">
        <v>45</v>
      </c>
      <c r="C30" s="328"/>
      <c r="D30" s="3"/>
      <c r="E30" s="3"/>
      <c r="F30" s="3"/>
      <c r="G30" s="4">
        <f t="shared" si="6"/>
        <v>2036</v>
      </c>
      <c r="H30" s="5">
        <f t="shared" si="7"/>
        <v>1</v>
      </c>
      <c r="I30" s="4">
        <f t="shared" si="8"/>
        <v>2055</v>
      </c>
      <c r="J30" s="5">
        <f t="shared" si="9"/>
        <v>1</v>
      </c>
      <c r="K30" s="3">
        <f>COUNT(J$1:J30)</f>
        <v>30</v>
      </c>
      <c r="L30" s="23">
        <f>SUM(J$1:J30)/K30</f>
        <v>0.9973333333333334</v>
      </c>
      <c r="M30" s="3"/>
      <c r="N30" s="3"/>
      <c r="O30" s="6">
        <f t="shared" si="5"/>
        <v>0.96000000000000019</v>
      </c>
      <c r="P30" s="3"/>
      <c r="Q30" s="3"/>
      <c r="R30" s="3"/>
      <c r="S30" s="3"/>
      <c r="U30" s="6"/>
      <c r="AA30" s="245"/>
      <c r="AB30" s="245"/>
      <c r="AC30" s="245"/>
      <c r="AD30" s="245"/>
      <c r="AE30" s="245"/>
      <c r="AF30" s="245"/>
      <c r="AG30" s="245"/>
      <c r="AH30" s="245"/>
      <c r="AI30" s="245"/>
      <c r="AJ30" s="245"/>
      <c r="AK30" s="245"/>
      <c r="AL30" s="245"/>
    </row>
    <row r="31" spans="1:38" ht="20.100000000000001" customHeight="1" x14ac:dyDescent="0.35">
      <c r="A31" s="3"/>
      <c r="B31" s="9"/>
      <c r="C31" s="10"/>
      <c r="D31" s="3"/>
      <c r="E31" s="3"/>
      <c r="F31" s="3"/>
      <c r="G31" s="4">
        <f t="shared" si="6"/>
        <v>2037</v>
      </c>
      <c r="H31" s="5">
        <f t="shared" si="7"/>
        <v>1</v>
      </c>
      <c r="I31" s="4">
        <f t="shared" si="8"/>
        <v>2056</v>
      </c>
      <c r="J31" s="5">
        <f t="shared" si="9"/>
        <v>1</v>
      </c>
      <c r="K31" s="3">
        <f>COUNT(J$1:J31)</f>
        <v>31</v>
      </c>
      <c r="L31" s="23">
        <f>SUM(J$1:J31)/K31</f>
        <v>0.99741935483870969</v>
      </c>
      <c r="M31" s="3"/>
      <c r="N31" s="3"/>
      <c r="O31" s="6">
        <f t="shared" si="5"/>
        <v>0.9700000000000002</v>
      </c>
      <c r="P31" s="3"/>
      <c r="Q31" s="3"/>
      <c r="R31" s="3"/>
      <c r="S31" s="3"/>
      <c r="U31" s="6"/>
      <c r="AA31" s="245"/>
      <c r="AB31" s="245"/>
      <c r="AC31" s="245"/>
      <c r="AD31" s="245"/>
      <c r="AE31" s="245"/>
      <c r="AF31" s="245"/>
      <c r="AG31" s="245"/>
      <c r="AH31" s="245"/>
      <c r="AI31" s="245"/>
      <c r="AJ31" s="245"/>
      <c r="AK31" s="245"/>
      <c r="AL31" s="245"/>
    </row>
    <row r="32" spans="1:38" ht="20.100000000000001" customHeight="1" x14ac:dyDescent="0.35">
      <c r="A32" s="3"/>
      <c r="B32" s="9" t="s">
        <v>7</v>
      </c>
      <c r="C32" s="10"/>
      <c r="D32" s="3"/>
      <c r="E32" s="3"/>
      <c r="F32" s="3"/>
      <c r="G32" s="4">
        <f t="shared" si="6"/>
        <v>2038</v>
      </c>
      <c r="H32" s="5">
        <f t="shared" si="7"/>
        <v>1</v>
      </c>
      <c r="I32" s="4">
        <f t="shared" si="8"/>
        <v>2057</v>
      </c>
      <c r="J32" s="5">
        <f t="shared" si="9"/>
        <v>1</v>
      </c>
      <c r="K32" s="3">
        <f>COUNT(J$1:J32)</f>
        <v>32</v>
      </c>
      <c r="L32" s="23">
        <f>SUM(J$1:J32)/K32</f>
        <v>0.99750000000000005</v>
      </c>
      <c r="M32" s="3"/>
      <c r="N32" s="3"/>
      <c r="O32" s="6">
        <f t="shared" si="5"/>
        <v>0.9800000000000002</v>
      </c>
      <c r="P32" s="3"/>
      <c r="Q32" s="3"/>
      <c r="R32" s="3"/>
      <c r="S32" s="3"/>
      <c r="U32" s="6"/>
      <c r="AA32" s="245"/>
      <c r="AB32" s="245"/>
      <c r="AC32" s="245"/>
      <c r="AD32" s="245"/>
      <c r="AE32" s="245"/>
      <c r="AF32" s="245"/>
      <c r="AG32" s="245"/>
      <c r="AH32" s="245"/>
      <c r="AI32" s="245"/>
      <c r="AJ32" s="245"/>
      <c r="AK32" s="245"/>
      <c r="AL32" s="245"/>
    </row>
    <row r="33" spans="1:38" ht="20.100000000000001" customHeight="1" x14ac:dyDescent="0.3">
      <c r="A33" s="3"/>
      <c r="B33" s="317"/>
      <c r="C33" s="318"/>
      <c r="D33" s="3"/>
      <c r="E33" s="3"/>
      <c r="F33" s="3"/>
      <c r="G33" s="4">
        <f t="shared" si="6"/>
        <v>2039</v>
      </c>
      <c r="H33" s="5">
        <f t="shared" si="7"/>
        <v>1</v>
      </c>
      <c r="I33" s="4">
        <f t="shared" si="8"/>
        <v>2058</v>
      </c>
      <c r="J33" s="5">
        <f t="shared" si="9"/>
        <v>1</v>
      </c>
      <c r="K33" s="3">
        <f>COUNT(J$1:J33)</f>
        <v>33</v>
      </c>
      <c r="L33" s="23">
        <f>SUM(J$1:J33)/K33</f>
        <v>0.99757575757575767</v>
      </c>
      <c r="M33" s="3"/>
      <c r="N33" s="3"/>
      <c r="O33" s="6">
        <f t="shared" si="5"/>
        <v>0.99000000000000021</v>
      </c>
      <c r="P33" s="3"/>
      <c r="Q33" s="3"/>
      <c r="R33" s="3"/>
      <c r="S33" s="3"/>
      <c r="U33" s="6"/>
      <c r="AA33" s="245"/>
      <c r="AB33" s="245"/>
      <c r="AC33" s="245"/>
      <c r="AD33" s="245"/>
      <c r="AE33" s="245"/>
      <c r="AF33" s="245"/>
      <c r="AG33" s="245"/>
      <c r="AH33" s="245"/>
      <c r="AI33" s="245"/>
      <c r="AJ33" s="245"/>
      <c r="AK33" s="245"/>
      <c r="AL33" s="245"/>
    </row>
    <row r="34" spans="1:38" ht="20.100000000000001" customHeight="1" x14ac:dyDescent="0.35">
      <c r="A34" s="3"/>
      <c r="B34" s="9" t="s">
        <v>6</v>
      </c>
      <c r="C34" s="10"/>
      <c r="D34" s="3"/>
      <c r="E34" s="3"/>
      <c r="F34" s="3"/>
      <c r="G34" s="4">
        <f t="shared" si="6"/>
        <v>2040</v>
      </c>
      <c r="H34" s="5">
        <f t="shared" si="7"/>
        <v>1</v>
      </c>
      <c r="I34" s="4">
        <f t="shared" si="8"/>
        <v>2059</v>
      </c>
      <c r="J34" s="5">
        <f t="shared" si="9"/>
        <v>1</v>
      </c>
      <c r="K34" s="3">
        <f>COUNT(J$1:J34)</f>
        <v>34</v>
      </c>
      <c r="L34" s="23">
        <f>SUM(J$1:J34)/K34</f>
        <v>0.99764705882352944</v>
      </c>
      <c r="M34" s="3"/>
      <c r="N34" s="3"/>
      <c r="O34" s="6">
        <f t="shared" si="5"/>
        <v>1.0000000000000002</v>
      </c>
      <c r="P34" s="3"/>
      <c r="Q34" s="3"/>
      <c r="R34" s="3"/>
      <c r="S34" s="3"/>
      <c r="U34" s="6"/>
      <c r="AA34" s="245"/>
      <c r="AB34" s="245"/>
      <c r="AC34" s="245"/>
      <c r="AD34" s="245"/>
      <c r="AE34" s="245"/>
      <c r="AF34" s="245"/>
      <c r="AG34" s="245"/>
      <c r="AH34" s="245"/>
      <c r="AI34" s="245"/>
      <c r="AJ34" s="245"/>
      <c r="AK34" s="245"/>
      <c r="AL34" s="245"/>
    </row>
    <row r="35" spans="1:38" ht="20.100000000000001" customHeight="1" x14ac:dyDescent="0.3">
      <c r="A35" s="3"/>
      <c r="B35" s="317"/>
      <c r="C35" s="318"/>
      <c r="D35" s="3"/>
      <c r="E35" s="3"/>
      <c r="F35" s="3"/>
      <c r="G35" s="4">
        <f t="shared" si="6"/>
        <v>2041</v>
      </c>
      <c r="H35" s="5">
        <f t="shared" si="7"/>
        <v>1</v>
      </c>
      <c r="I35" s="4">
        <f t="shared" si="8"/>
        <v>2060</v>
      </c>
      <c r="J35" s="5">
        <f t="shared" si="9"/>
        <v>1</v>
      </c>
      <c r="K35" s="3">
        <f>COUNT(J$1:J35)</f>
        <v>35</v>
      </c>
      <c r="L35" s="23">
        <f>SUM(J$1:J35)/K35</f>
        <v>0.99771428571428578</v>
      </c>
      <c r="M35" s="3"/>
      <c r="N35" s="3"/>
      <c r="O35" s="6">
        <f t="shared" ref="O35:O66" si="10">O34</f>
        <v>1.0000000000000002</v>
      </c>
      <c r="P35" s="3"/>
      <c r="Q35" s="3"/>
      <c r="R35" s="3"/>
      <c r="S35" s="3"/>
      <c r="U35" s="6"/>
      <c r="AA35" s="245"/>
      <c r="AB35" s="245"/>
      <c r="AC35" s="245"/>
      <c r="AD35" s="245"/>
      <c r="AE35" s="245"/>
      <c r="AF35" s="245"/>
      <c r="AG35" s="245"/>
      <c r="AH35" s="245"/>
      <c r="AI35" s="245"/>
      <c r="AJ35" s="245"/>
      <c r="AK35" s="245"/>
      <c r="AL35" s="245"/>
    </row>
    <row r="36" spans="1:38" hidden="1" x14ac:dyDescent="0.35">
      <c r="A36" s="3"/>
      <c r="B36" s="9" t="s">
        <v>21</v>
      </c>
      <c r="C36" s="10">
        <f>C21*B22*IF(C9="Nein",1.055,IF(C9="Ja",1.145,1.1))</f>
        <v>1910700000.0000002</v>
      </c>
      <c r="D36" s="3"/>
      <c r="E36" s="3"/>
      <c r="F36" s="3"/>
      <c r="G36" s="4">
        <f t="shared" si="6"/>
        <v>2042</v>
      </c>
      <c r="H36" s="5">
        <f t="shared" si="7"/>
        <v>1</v>
      </c>
      <c r="I36" s="4">
        <f t="shared" si="8"/>
        <v>2061</v>
      </c>
      <c r="J36" s="5">
        <f t="shared" si="9"/>
        <v>1</v>
      </c>
      <c r="K36" s="3">
        <f>COUNT(J$1:J36)</f>
        <v>36</v>
      </c>
      <c r="L36" s="23">
        <f>SUM(J$1:J36)/K36</f>
        <v>0.99777777777777787</v>
      </c>
      <c r="M36" s="3"/>
      <c r="N36" s="3"/>
      <c r="O36" s="6">
        <f t="shared" si="10"/>
        <v>1.0000000000000002</v>
      </c>
      <c r="P36" s="3"/>
      <c r="Q36" s="3"/>
      <c r="R36" s="3"/>
      <c r="S36" s="3"/>
      <c r="U36" s="6"/>
      <c r="AA36" s="245"/>
      <c r="AB36" s="245"/>
      <c r="AC36" s="245"/>
      <c r="AD36" s="245"/>
      <c r="AE36" s="245"/>
      <c r="AF36" s="245"/>
      <c r="AG36" s="245"/>
      <c r="AH36" s="245"/>
      <c r="AI36" s="245"/>
      <c r="AJ36" s="245"/>
      <c r="AK36" s="245"/>
      <c r="AL36" s="245"/>
    </row>
    <row r="37" spans="1:38" hidden="1" x14ac:dyDescent="0.35">
      <c r="A37" s="3"/>
      <c r="B37" s="9" t="s">
        <v>18</v>
      </c>
      <c r="C37" s="10">
        <f>C36/100</f>
        <v>19107000.000000004</v>
      </c>
      <c r="D37" s="3"/>
      <c r="E37" s="3"/>
      <c r="F37" s="3"/>
      <c r="G37" s="4">
        <f t="shared" si="6"/>
        <v>2043</v>
      </c>
      <c r="H37" s="5">
        <f t="shared" si="7"/>
        <v>1</v>
      </c>
      <c r="I37" s="4">
        <f t="shared" si="8"/>
        <v>2062</v>
      </c>
      <c r="J37" s="5">
        <f t="shared" si="9"/>
        <v>1</v>
      </c>
      <c r="K37" s="3">
        <f>COUNT(J$1:J37)</f>
        <v>37</v>
      </c>
      <c r="L37" s="23">
        <f>SUM(J$1:J37)/K37</f>
        <v>0.99783783783783786</v>
      </c>
      <c r="M37" s="3"/>
      <c r="N37" s="3"/>
      <c r="O37" s="6">
        <f t="shared" si="10"/>
        <v>1.0000000000000002</v>
      </c>
      <c r="P37" s="3"/>
      <c r="Q37" s="3"/>
      <c r="R37" s="3"/>
      <c r="S37" s="3"/>
      <c r="U37" s="6"/>
      <c r="AA37" s="245"/>
      <c r="AB37" s="245"/>
      <c r="AC37" s="245"/>
      <c r="AD37" s="245"/>
      <c r="AE37" s="245"/>
      <c r="AF37" s="245"/>
      <c r="AG37" s="245"/>
      <c r="AH37" s="245"/>
      <c r="AI37" s="245"/>
      <c r="AJ37" s="245"/>
      <c r="AK37" s="245"/>
      <c r="AL37" s="245"/>
    </row>
    <row r="38" spans="1:38" hidden="1" x14ac:dyDescent="0.35">
      <c r="A38" s="3"/>
      <c r="B38" s="9" t="s">
        <v>22</v>
      </c>
      <c r="C38" s="10">
        <f>ROUND(C37,0)*100</f>
        <v>1910700000</v>
      </c>
      <c r="D38" s="3"/>
      <c r="E38" s="3"/>
      <c r="F38" s="3"/>
      <c r="G38" s="4">
        <f t="shared" si="6"/>
        <v>2044</v>
      </c>
      <c r="H38" s="5">
        <f t="shared" si="7"/>
        <v>1</v>
      </c>
      <c r="I38" s="4">
        <f t="shared" si="8"/>
        <v>2063</v>
      </c>
      <c r="J38" s="5">
        <f t="shared" si="9"/>
        <v>1</v>
      </c>
      <c r="K38" s="3">
        <f>COUNT(J$1:J38)</f>
        <v>38</v>
      </c>
      <c r="L38" s="23">
        <f>SUM(J$1:J38)/K38</f>
        <v>0.99789473684210528</v>
      </c>
      <c r="M38" s="3"/>
      <c r="N38" s="3"/>
      <c r="O38" s="6">
        <f t="shared" si="10"/>
        <v>1.0000000000000002</v>
      </c>
      <c r="P38" s="3"/>
      <c r="Q38" s="3"/>
      <c r="R38" s="3"/>
      <c r="S38" s="3"/>
      <c r="U38" s="6"/>
      <c r="AA38" s="245"/>
      <c r="AB38" s="245"/>
      <c r="AC38" s="245"/>
      <c r="AD38" s="245"/>
      <c r="AE38" s="245"/>
      <c r="AF38" s="245"/>
      <c r="AG38" s="245"/>
      <c r="AH38" s="245"/>
      <c r="AI38" s="245"/>
      <c r="AJ38" s="245"/>
      <c r="AK38" s="245"/>
      <c r="AL38" s="245"/>
    </row>
    <row r="39" spans="1:38" ht="18.75" hidden="1" customHeight="1" x14ac:dyDescent="0.35">
      <c r="A39" s="3"/>
      <c r="B39" s="9" t="s">
        <v>23</v>
      </c>
      <c r="C39" s="15">
        <f>B42-C38</f>
        <v>-1910665869.266</v>
      </c>
      <c r="D39" s="3"/>
      <c r="E39" s="3"/>
      <c r="F39" s="3"/>
      <c r="G39" s="4">
        <f t="shared" si="6"/>
        <v>2045</v>
      </c>
      <c r="H39" s="5">
        <f t="shared" si="7"/>
        <v>1</v>
      </c>
      <c r="I39" s="4">
        <f t="shared" si="8"/>
        <v>2064</v>
      </c>
      <c r="J39" s="5">
        <f t="shared" si="9"/>
        <v>1</v>
      </c>
      <c r="K39" s="3">
        <f>COUNT(J$1:J39)</f>
        <v>39</v>
      </c>
      <c r="L39" s="23">
        <f>SUM(J$1:J39)/K39</f>
        <v>0.99794871794871798</v>
      </c>
      <c r="M39" s="3"/>
      <c r="N39" s="3"/>
      <c r="O39" s="6">
        <f t="shared" si="10"/>
        <v>1.0000000000000002</v>
      </c>
      <c r="P39" s="3"/>
      <c r="Q39" s="3"/>
      <c r="R39" s="3"/>
      <c r="S39" s="3"/>
      <c r="U39" s="6"/>
      <c r="AA39" s="245"/>
      <c r="AB39" s="245"/>
      <c r="AC39" s="245"/>
      <c r="AD39" s="245"/>
      <c r="AE39" s="245"/>
      <c r="AF39" s="245"/>
      <c r="AG39" s="245"/>
      <c r="AH39" s="245"/>
      <c r="AI39" s="245"/>
      <c r="AJ39" s="245"/>
      <c r="AK39" s="245"/>
      <c r="AL39" s="245"/>
    </row>
    <row r="40" spans="1:38" hidden="1" x14ac:dyDescent="0.35">
      <c r="A40" s="3"/>
      <c r="B40" s="9" t="s">
        <v>20</v>
      </c>
      <c r="C40" s="15">
        <f>C39/100</f>
        <v>-19106658.69266</v>
      </c>
      <c r="D40" s="3"/>
      <c r="E40" s="3"/>
      <c r="F40" s="3"/>
      <c r="G40" s="4">
        <f t="shared" si="6"/>
        <v>2046</v>
      </c>
      <c r="H40" s="5">
        <f t="shared" si="7"/>
        <v>1</v>
      </c>
      <c r="I40" s="4">
        <f t="shared" si="8"/>
        <v>2065</v>
      </c>
      <c r="J40" s="5">
        <f t="shared" si="9"/>
        <v>1</v>
      </c>
      <c r="K40" s="3">
        <f>COUNT(J$1:J40)</f>
        <v>40</v>
      </c>
      <c r="L40" s="23">
        <f>SUM(J$1:J40)/K40</f>
        <v>0.998</v>
      </c>
      <c r="M40" s="3"/>
      <c r="N40" s="3"/>
      <c r="O40" s="6">
        <f t="shared" si="10"/>
        <v>1.0000000000000002</v>
      </c>
      <c r="P40" s="3"/>
      <c r="Q40" s="3"/>
      <c r="R40" s="3"/>
      <c r="S40" s="3"/>
      <c r="U40" s="6"/>
      <c r="AA40" s="245"/>
      <c r="AB40" s="245"/>
      <c r="AC40" s="245"/>
      <c r="AD40" s="245"/>
      <c r="AE40" s="245"/>
      <c r="AF40" s="245"/>
      <c r="AG40" s="245"/>
      <c r="AH40" s="245"/>
      <c r="AI40" s="245"/>
      <c r="AJ40" s="245"/>
      <c r="AK40" s="245"/>
      <c r="AL40" s="245"/>
    </row>
    <row r="41" spans="1:38" hidden="1" x14ac:dyDescent="0.35">
      <c r="A41" s="3"/>
      <c r="B41" s="9"/>
      <c r="C41" s="15">
        <f>ROUND(C40,0)*100</f>
        <v>-1910665900</v>
      </c>
      <c r="D41" s="3"/>
      <c r="E41" s="3"/>
      <c r="F41" s="3"/>
      <c r="G41" s="4">
        <f t="shared" si="6"/>
        <v>2047</v>
      </c>
      <c r="H41" s="5">
        <f t="shared" si="7"/>
        <v>1</v>
      </c>
      <c r="I41" s="4">
        <f t="shared" si="8"/>
        <v>2066</v>
      </c>
      <c r="J41" s="5">
        <f t="shared" si="9"/>
        <v>1</v>
      </c>
      <c r="K41" s="3">
        <f>COUNT(J$1:J41)</f>
        <v>41</v>
      </c>
      <c r="L41" s="23">
        <f>SUM(J$1:J41)/K41</f>
        <v>0.99804878048780488</v>
      </c>
      <c r="M41" s="3"/>
      <c r="N41" s="3"/>
      <c r="O41" s="6">
        <f t="shared" si="10"/>
        <v>1.0000000000000002</v>
      </c>
      <c r="P41" s="3"/>
      <c r="Q41" s="3"/>
      <c r="R41" s="3"/>
      <c r="S41" s="3"/>
      <c r="U41" s="6"/>
      <c r="AA41" s="245"/>
      <c r="AB41" s="245"/>
      <c r="AC41" s="245"/>
      <c r="AD41" s="245"/>
      <c r="AE41" s="245"/>
      <c r="AF41" s="245"/>
      <c r="AG41" s="245"/>
      <c r="AH41" s="245"/>
      <c r="AI41" s="245"/>
      <c r="AJ41" s="245"/>
      <c r="AK41" s="245"/>
      <c r="AL41" s="245"/>
    </row>
    <row r="42" spans="1:38" ht="15.75" hidden="1" customHeight="1" x14ac:dyDescent="0.35">
      <c r="A42" s="3"/>
      <c r="B42" s="15">
        <f>C7*B10*IF(C9="ja",1.145,IF(C9="nein",1.055,1.1))</f>
        <v>34130.734000000004</v>
      </c>
      <c r="C42" s="16">
        <f>C12-C5</f>
        <v>22</v>
      </c>
      <c r="D42" s="3"/>
      <c r="E42" s="3"/>
      <c r="F42" s="3"/>
      <c r="G42" s="4">
        <f t="shared" si="6"/>
        <v>2048</v>
      </c>
      <c r="H42" s="5">
        <f t="shared" si="7"/>
        <v>1</v>
      </c>
      <c r="I42" s="4">
        <f t="shared" si="8"/>
        <v>2067</v>
      </c>
      <c r="J42" s="5">
        <f t="shared" si="9"/>
        <v>1</v>
      </c>
      <c r="K42" s="3">
        <f>COUNT(J$1:J42)</f>
        <v>42</v>
      </c>
      <c r="L42" s="23">
        <f>SUM(J$1:J42)/K42</f>
        <v>0.99809523809523815</v>
      </c>
      <c r="M42" s="3"/>
      <c r="N42" s="3"/>
      <c r="O42" s="6">
        <f t="shared" si="10"/>
        <v>1.0000000000000002</v>
      </c>
      <c r="P42" s="3"/>
      <c r="Q42" s="3"/>
      <c r="R42" s="3"/>
      <c r="S42" s="3"/>
      <c r="U42" s="6"/>
      <c r="AA42" s="245"/>
      <c r="AB42" s="245"/>
      <c r="AC42" s="245"/>
      <c r="AD42" s="245"/>
      <c r="AE42" s="245"/>
      <c r="AF42" s="245"/>
      <c r="AG42" s="245"/>
      <c r="AH42" s="245"/>
      <c r="AI42" s="245"/>
      <c r="AJ42" s="245"/>
      <c r="AK42" s="245"/>
      <c r="AL42" s="245"/>
    </row>
    <row r="43" spans="1:38" ht="15" hidden="1" customHeight="1" x14ac:dyDescent="0.35">
      <c r="A43" s="3"/>
      <c r="B43" s="17">
        <f>B42/100</f>
        <v>341.30734000000007</v>
      </c>
      <c r="C43" s="18">
        <v>90</v>
      </c>
      <c r="D43" s="3"/>
      <c r="E43" s="3"/>
      <c r="F43" s="3"/>
      <c r="G43" s="4">
        <f t="shared" si="6"/>
        <v>2049</v>
      </c>
      <c r="H43" s="5">
        <f t="shared" si="7"/>
        <v>1</v>
      </c>
      <c r="I43" s="4">
        <f t="shared" si="8"/>
        <v>2068</v>
      </c>
      <c r="J43" s="5">
        <f t="shared" si="9"/>
        <v>1</v>
      </c>
      <c r="K43" s="3">
        <f>COUNT(J$1:J43)</f>
        <v>43</v>
      </c>
      <c r="L43" s="23">
        <f>SUM(J$1:J43)/K43</f>
        <v>0.99813953488372098</v>
      </c>
      <c r="M43" s="3"/>
      <c r="N43" s="3"/>
      <c r="O43" s="6">
        <f t="shared" si="10"/>
        <v>1.0000000000000002</v>
      </c>
      <c r="P43" s="3"/>
      <c r="Q43" s="3"/>
      <c r="R43" s="3"/>
      <c r="S43" s="3"/>
      <c r="U43" s="6"/>
      <c r="AA43" s="245"/>
      <c r="AB43" s="245"/>
      <c r="AC43" s="245"/>
      <c r="AD43" s="245"/>
      <c r="AE43" s="245"/>
      <c r="AF43" s="245"/>
      <c r="AG43" s="245"/>
      <c r="AH43" s="245"/>
      <c r="AI43" s="245"/>
      <c r="AJ43" s="245"/>
      <c r="AK43" s="245"/>
      <c r="AL43" s="245"/>
    </row>
    <row r="44" spans="1:38" hidden="1" x14ac:dyDescent="0.35">
      <c r="A44" s="3"/>
      <c r="B44" s="17">
        <f>ROUND(B43,0)</f>
        <v>341</v>
      </c>
      <c r="C44" s="19">
        <f>C12-C5</f>
        <v>22</v>
      </c>
      <c r="D44" s="3"/>
      <c r="E44" s="3"/>
      <c r="F44" s="3"/>
      <c r="G44" s="4">
        <f t="shared" si="6"/>
        <v>2050</v>
      </c>
      <c r="H44" s="5">
        <f t="shared" si="7"/>
        <v>1</v>
      </c>
      <c r="I44" s="4">
        <f t="shared" si="8"/>
        <v>2069</v>
      </c>
      <c r="J44" s="5">
        <f t="shared" si="9"/>
        <v>1</v>
      </c>
      <c r="K44" s="3">
        <f>COUNT(J$1:J44)</f>
        <v>44</v>
      </c>
      <c r="L44" s="23">
        <f>SUM(J$1:J44)/K44</f>
        <v>0.99818181818181817</v>
      </c>
      <c r="M44" s="3"/>
      <c r="N44" s="3"/>
      <c r="O44" s="6">
        <f t="shared" si="10"/>
        <v>1.0000000000000002</v>
      </c>
      <c r="P44" s="3"/>
      <c r="Q44" s="3"/>
      <c r="R44" s="3"/>
      <c r="S44" s="3"/>
      <c r="U44" s="6"/>
      <c r="AA44" s="245"/>
      <c r="AB44" s="245"/>
      <c r="AC44" s="245"/>
      <c r="AD44" s="245"/>
      <c r="AE44" s="245"/>
      <c r="AF44" s="245"/>
      <c r="AG44" s="245"/>
      <c r="AH44" s="245"/>
      <c r="AI44" s="245"/>
      <c r="AJ44" s="245"/>
      <c r="AK44" s="245"/>
      <c r="AL44" s="245"/>
    </row>
    <row r="45" spans="1:38" hidden="1" x14ac:dyDescent="0.35">
      <c r="A45" s="3"/>
      <c r="B45" s="20">
        <f ca="1">C24*B25</f>
        <v>3551</v>
      </c>
      <c r="C45" s="21">
        <f ca="1">FV(C13/12,B16*12,-M1/12,0,1)</f>
        <v>829588.28925840766</v>
      </c>
      <c r="D45" s="3"/>
      <c r="E45" s="3"/>
      <c r="F45" s="3"/>
      <c r="G45" s="4">
        <f t="shared" si="6"/>
        <v>2051</v>
      </c>
      <c r="H45" s="5">
        <f t="shared" si="7"/>
        <v>1</v>
      </c>
      <c r="I45" s="4">
        <f t="shared" si="8"/>
        <v>2070</v>
      </c>
      <c r="J45" s="5">
        <f t="shared" si="9"/>
        <v>1</v>
      </c>
      <c r="K45" s="3">
        <f>COUNT(J$1:J45)</f>
        <v>45</v>
      </c>
      <c r="L45" s="23">
        <f>SUM(J$1:J45)/K45</f>
        <v>0.99822222222222223</v>
      </c>
      <c r="M45" s="3"/>
      <c r="N45" s="3"/>
      <c r="O45" s="6">
        <f t="shared" si="10"/>
        <v>1.0000000000000002</v>
      </c>
      <c r="P45" s="3"/>
      <c r="Q45" s="3"/>
      <c r="R45" s="3"/>
      <c r="S45" s="3"/>
      <c r="U45" s="6"/>
      <c r="AA45" s="245"/>
      <c r="AB45" s="245"/>
      <c r="AC45" s="245"/>
      <c r="AD45" s="245"/>
      <c r="AE45" s="245"/>
      <c r="AF45" s="245"/>
      <c r="AG45" s="245"/>
      <c r="AH45" s="245"/>
      <c r="AI45" s="245"/>
      <c r="AJ45" s="245"/>
      <c r="AK45" s="245"/>
      <c r="AL45" s="245"/>
    </row>
    <row r="46" spans="1:38" hidden="1" x14ac:dyDescent="0.35">
      <c r="A46" s="3"/>
      <c r="B46" s="20"/>
      <c r="C46" s="10"/>
      <c r="D46" s="3"/>
      <c r="E46" s="3"/>
      <c r="F46" s="3"/>
      <c r="G46" s="4">
        <f t="shared" si="6"/>
        <v>2052</v>
      </c>
      <c r="H46" s="5">
        <f t="shared" si="7"/>
        <v>1</v>
      </c>
      <c r="I46" s="4">
        <f t="shared" si="8"/>
        <v>2071</v>
      </c>
      <c r="J46" s="5">
        <f t="shared" si="9"/>
        <v>1</v>
      </c>
      <c r="K46" s="3">
        <f>COUNT(J$1:J46)</f>
        <v>46</v>
      </c>
      <c r="L46" s="23">
        <f>SUM(J$1:J46)/K46</f>
        <v>0.99826086956521742</v>
      </c>
      <c r="M46" s="3"/>
      <c r="N46" s="3"/>
      <c r="O46" s="6">
        <f t="shared" si="10"/>
        <v>1.0000000000000002</v>
      </c>
      <c r="P46" s="3"/>
      <c r="Q46" s="3"/>
      <c r="R46" s="3"/>
      <c r="S46" s="3"/>
      <c r="U46" s="6"/>
      <c r="AA46" s="245"/>
      <c r="AB46" s="245"/>
      <c r="AC46" s="245"/>
      <c r="AD46" s="245"/>
      <c r="AE46" s="245"/>
      <c r="AF46" s="245"/>
      <c r="AG46" s="245"/>
      <c r="AH46" s="245"/>
      <c r="AI46" s="245"/>
      <c r="AJ46" s="245"/>
      <c r="AK46" s="245"/>
      <c r="AL46" s="245"/>
    </row>
    <row r="47" spans="1:38" hidden="1" x14ac:dyDescent="0.35">
      <c r="A47" s="3"/>
      <c r="B47" s="20"/>
      <c r="C47" s="10">
        <f ca="1">YEAR(C2)</f>
        <v>2026</v>
      </c>
      <c r="D47" s="3"/>
      <c r="E47" s="3"/>
      <c r="F47" s="3"/>
      <c r="G47" s="4">
        <f t="shared" si="6"/>
        <v>2053</v>
      </c>
      <c r="H47" s="5">
        <f t="shared" si="7"/>
        <v>1</v>
      </c>
      <c r="I47" s="4">
        <f t="shared" si="8"/>
        <v>2072</v>
      </c>
      <c r="J47" s="5">
        <f t="shared" si="9"/>
        <v>1</v>
      </c>
      <c r="K47" s="3">
        <f>COUNT(J$1:J47)</f>
        <v>47</v>
      </c>
      <c r="L47" s="23">
        <f>SUM(J$1:J47)/K47</f>
        <v>0.99829787234042555</v>
      </c>
      <c r="M47" s="3"/>
      <c r="N47" s="3"/>
      <c r="O47" s="6">
        <f t="shared" si="10"/>
        <v>1.0000000000000002</v>
      </c>
      <c r="P47" s="3"/>
      <c r="Q47" s="3"/>
      <c r="R47" s="3"/>
      <c r="S47" s="3"/>
      <c r="U47" s="6"/>
      <c r="AA47" s="245"/>
      <c r="AB47" s="245"/>
      <c r="AC47" s="245"/>
      <c r="AD47" s="245"/>
      <c r="AE47" s="245"/>
      <c r="AF47" s="245"/>
      <c r="AG47" s="245"/>
      <c r="AH47" s="245"/>
      <c r="AI47" s="245"/>
      <c r="AJ47" s="245"/>
      <c r="AK47" s="245"/>
      <c r="AL47" s="245"/>
    </row>
    <row r="48" spans="1:38" hidden="1" x14ac:dyDescent="0.35">
      <c r="A48" s="3"/>
      <c r="B48" s="22" t="s">
        <v>123</v>
      </c>
      <c r="C48" s="10">
        <f>ROUND(C21/100,0)*100</f>
        <v>90000</v>
      </c>
      <c r="D48" s="3"/>
      <c r="E48" s="3"/>
      <c r="F48" s="3"/>
      <c r="G48" s="4">
        <f t="shared" si="6"/>
        <v>2054</v>
      </c>
      <c r="H48" s="5">
        <f t="shared" si="7"/>
        <v>1</v>
      </c>
      <c r="I48" s="4">
        <f t="shared" si="8"/>
        <v>2073</v>
      </c>
      <c r="J48" s="5">
        <f t="shared" si="9"/>
        <v>1</v>
      </c>
      <c r="K48" s="3">
        <f>COUNT(J$1:J48)</f>
        <v>48</v>
      </c>
      <c r="L48" s="23">
        <f>SUM(J$1:J48)/K48</f>
        <v>0.99833333333333341</v>
      </c>
      <c r="M48" s="3"/>
      <c r="N48" s="3"/>
      <c r="O48" s="6">
        <f t="shared" si="10"/>
        <v>1.0000000000000002</v>
      </c>
      <c r="P48" s="3"/>
      <c r="Q48" s="3"/>
      <c r="R48" s="3"/>
      <c r="S48" s="3"/>
      <c r="U48" s="6"/>
      <c r="AA48" s="245"/>
      <c r="AB48" s="245"/>
      <c r="AC48" s="245"/>
      <c r="AD48" s="245"/>
      <c r="AE48" s="245"/>
      <c r="AF48" s="245"/>
      <c r="AG48" s="245"/>
      <c r="AH48" s="245"/>
      <c r="AI48" s="245"/>
      <c r="AJ48" s="245"/>
      <c r="AK48" s="245"/>
      <c r="AL48" s="245"/>
    </row>
    <row r="49" spans="1:38" hidden="1" x14ac:dyDescent="0.35">
      <c r="A49" s="3"/>
      <c r="B49" s="22" t="s">
        <v>124</v>
      </c>
      <c r="C49" s="123">
        <f>LOOKUP(C48,Steuertabelle!B3:B9923,Steuertabelle!Y3:Y9923)</f>
        <v>0.19633333333333333</v>
      </c>
      <c r="D49" s="3"/>
      <c r="E49" s="3"/>
      <c r="F49" s="3"/>
      <c r="G49" s="4">
        <f t="shared" si="6"/>
        <v>2055</v>
      </c>
      <c r="H49" s="5">
        <f t="shared" si="7"/>
        <v>1</v>
      </c>
      <c r="I49" s="4">
        <f t="shared" si="8"/>
        <v>2074</v>
      </c>
      <c r="J49" s="5">
        <f t="shared" si="9"/>
        <v>1</v>
      </c>
      <c r="K49" s="3">
        <f>COUNT(J$1:J49)</f>
        <v>49</v>
      </c>
      <c r="L49" s="23">
        <f>SUM(J$1:J49)/K49</f>
        <v>0.99836734693877549</v>
      </c>
      <c r="M49" s="3"/>
      <c r="N49" s="3"/>
      <c r="O49" s="6">
        <f t="shared" si="10"/>
        <v>1.0000000000000002</v>
      </c>
      <c r="P49" s="3"/>
      <c r="Q49" s="3"/>
      <c r="R49" s="3"/>
      <c r="S49" s="3"/>
      <c r="U49" s="6"/>
      <c r="AA49" s="245"/>
      <c r="AB49" s="245"/>
      <c r="AC49" s="245"/>
      <c r="AD49" s="245"/>
      <c r="AE49" s="245"/>
      <c r="AF49" s="245"/>
      <c r="AG49" s="245"/>
      <c r="AH49" s="245"/>
      <c r="AI49" s="245"/>
      <c r="AJ49" s="245"/>
      <c r="AK49" s="245"/>
      <c r="AL49" s="245"/>
    </row>
    <row r="50" spans="1:38" hidden="1" x14ac:dyDescent="0.35">
      <c r="A50" s="3"/>
      <c r="B50" s="22" t="s">
        <v>125</v>
      </c>
      <c r="C50" s="123">
        <f>LOOKUP(C48,Steuertabelle!B3:B9923,Steuertabelle!G3:G9923)</f>
        <v>0.29626666666666668</v>
      </c>
      <c r="D50" s="3"/>
      <c r="E50" s="3"/>
      <c r="F50" s="3"/>
      <c r="G50" s="4">
        <f t="shared" si="6"/>
        <v>2056</v>
      </c>
      <c r="H50" s="5">
        <f t="shared" si="7"/>
        <v>1</v>
      </c>
      <c r="I50" s="4">
        <f t="shared" si="8"/>
        <v>2075</v>
      </c>
      <c r="J50" s="5">
        <f t="shared" si="9"/>
        <v>1</v>
      </c>
      <c r="K50" s="3">
        <f>COUNT(J$1:J50)</f>
        <v>50</v>
      </c>
      <c r="L50" s="23">
        <f>SUM(J$1:J50)/K50</f>
        <v>0.99840000000000007</v>
      </c>
      <c r="M50" s="3"/>
      <c r="N50" s="3"/>
      <c r="O50" s="6">
        <f t="shared" si="10"/>
        <v>1.0000000000000002</v>
      </c>
      <c r="P50" s="3"/>
      <c r="Q50" s="3"/>
      <c r="R50" s="3"/>
      <c r="S50" s="3"/>
      <c r="U50" s="6"/>
      <c r="AA50" s="245"/>
      <c r="AB50" s="245"/>
      <c r="AC50" s="245"/>
      <c r="AD50" s="245"/>
      <c r="AE50" s="245"/>
      <c r="AF50" s="245"/>
      <c r="AG50" s="245"/>
      <c r="AH50" s="245"/>
      <c r="AI50" s="245"/>
      <c r="AJ50" s="245"/>
      <c r="AK50" s="245"/>
      <c r="AL50" s="245"/>
    </row>
    <row r="51" spans="1:38" hidden="1" x14ac:dyDescent="0.35">
      <c r="A51" s="3"/>
      <c r="B51" s="22" t="s">
        <v>126</v>
      </c>
      <c r="C51" s="124">
        <f>C49*IF(C$9="Ja",1.145,IF(C$9="Nein",1.055,1.1))</f>
        <v>0.2159666666666667</v>
      </c>
      <c r="D51" s="3"/>
      <c r="E51" s="3"/>
      <c r="F51" s="3"/>
      <c r="G51" s="4">
        <f t="shared" si="6"/>
        <v>2057</v>
      </c>
      <c r="H51" s="5">
        <f t="shared" si="7"/>
        <v>1</v>
      </c>
      <c r="I51" s="4">
        <f t="shared" si="8"/>
        <v>2076</v>
      </c>
      <c r="J51" s="5">
        <f t="shared" si="9"/>
        <v>1</v>
      </c>
      <c r="K51" s="3">
        <f>COUNT(J$1:J51)</f>
        <v>51</v>
      </c>
      <c r="L51" s="23">
        <f>SUM(J$1:J51)/K51</f>
        <v>0.99843137254901959</v>
      </c>
      <c r="M51" s="3"/>
      <c r="N51" s="3"/>
      <c r="O51" s="6">
        <f t="shared" si="10"/>
        <v>1.0000000000000002</v>
      </c>
      <c r="P51" s="3"/>
      <c r="Q51" s="3"/>
      <c r="R51" s="3"/>
      <c r="S51" s="3"/>
      <c r="U51" s="6"/>
      <c r="AA51" s="245"/>
      <c r="AB51" s="245"/>
      <c r="AC51" s="245"/>
      <c r="AD51" s="245"/>
      <c r="AE51" s="245"/>
      <c r="AF51" s="245"/>
      <c r="AG51" s="245"/>
      <c r="AH51" s="245"/>
      <c r="AI51" s="245"/>
      <c r="AJ51" s="245"/>
      <c r="AK51" s="245"/>
      <c r="AL51" s="245"/>
    </row>
    <row r="52" spans="1:38" hidden="1" x14ac:dyDescent="0.35">
      <c r="A52" s="3"/>
      <c r="B52" s="22" t="s">
        <v>127</v>
      </c>
      <c r="C52" s="124">
        <f>C50*IF(C$9="Ja",1.145,IF(C$9="Nein",1.055,1.1))</f>
        <v>0.32589333333333337</v>
      </c>
      <c r="D52" s="3"/>
      <c r="E52" s="3"/>
      <c r="F52" s="3"/>
      <c r="G52" s="4">
        <f t="shared" si="6"/>
        <v>2058</v>
      </c>
      <c r="H52" s="5">
        <f t="shared" si="7"/>
        <v>1</v>
      </c>
      <c r="I52" s="4">
        <f t="shared" si="8"/>
        <v>2077</v>
      </c>
      <c r="J52" s="5">
        <f t="shared" si="9"/>
        <v>1</v>
      </c>
      <c r="K52" s="3">
        <f>COUNT(J$1:J52)</f>
        <v>52</v>
      </c>
      <c r="L52" s="23">
        <f>SUM(J$1:J52)/K52</f>
        <v>0.99846153846153851</v>
      </c>
      <c r="M52" s="3"/>
      <c r="N52" s="3"/>
      <c r="O52" s="6">
        <f t="shared" si="10"/>
        <v>1.0000000000000002</v>
      </c>
      <c r="P52" s="3"/>
      <c r="Q52" s="3"/>
      <c r="R52" s="3"/>
      <c r="S52" s="3"/>
      <c r="U52" s="6"/>
      <c r="AA52" s="245"/>
      <c r="AB52" s="245"/>
      <c r="AC52" s="245"/>
      <c r="AD52" s="245"/>
      <c r="AE52" s="245"/>
      <c r="AF52" s="245"/>
      <c r="AG52" s="245"/>
      <c r="AH52" s="245"/>
      <c r="AI52" s="245"/>
      <c r="AJ52" s="245"/>
      <c r="AK52" s="245"/>
      <c r="AL52" s="245"/>
    </row>
    <row r="53" spans="1:38" hidden="1" x14ac:dyDescent="0.35">
      <c r="A53" s="3"/>
      <c r="B53" s="10"/>
      <c r="C53" s="10"/>
      <c r="D53" s="3"/>
      <c r="E53" s="3"/>
      <c r="F53" s="3"/>
      <c r="G53" s="4">
        <f t="shared" si="6"/>
        <v>2059</v>
      </c>
      <c r="H53" s="5">
        <f t="shared" si="7"/>
        <v>1</v>
      </c>
      <c r="I53" s="4">
        <f t="shared" si="8"/>
        <v>2078</v>
      </c>
      <c r="J53" s="5">
        <f t="shared" si="9"/>
        <v>1</v>
      </c>
      <c r="K53" s="3">
        <f>COUNT(J$1:J53)</f>
        <v>53</v>
      </c>
      <c r="L53" s="23">
        <f>SUM(J$1:J53)/K53</f>
        <v>0.99849056603773589</v>
      </c>
      <c r="M53" s="3"/>
      <c r="N53" s="3"/>
      <c r="O53" s="6">
        <f t="shared" si="10"/>
        <v>1.0000000000000002</v>
      </c>
      <c r="P53" s="3"/>
      <c r="Q53" s="3"/>
      <c r="R53" s="3"/>
      <c r="S53" s="3"/>
      <c r="U53" s="6"/>
      <c r="AA53" s="245"/>
      <c r="AB53" s="245"/>
      <c r="AC53" s="245"/>
      <c r="AD53" s="245"/>
      <c r="AE53" s="245"/>
      <c r="AF53" s="245"/>
      <c r="AG53" s="245"/>
      <c r="AH53" s="245"/>
      <c r="AI53" s="245"/>
      <c r="AJ53" s="245"/>
      <c r="AK53" s="245"/>
      <c r="AL53" s="245"/>
    </row>
    <row r="54" spans="1:38" hidden="1" x14ac:dyDescent="0.35">
      <c r="A54" s="3"/>
      <c r="B54" s="9"/>
      <c r="C54" s="10"/>
      <c r="D54" s="3"/>
      <c r="E54" s="3"/>
      <c r="F54" s="3"/>
      <c r="G54" s="4">
        <f t="shared" si="6"/>
        <v>2060</v>
      </c>
      <c r="H54" s="5">
        <f t="shared" si="7"/>
        <v>1</v>
      </c>
      <c r="I54" s="4">
        <f t="shared" si="8"/>
        <v>2079</v>
      </c>
      <c r="J54" s="5">
        <f t="shared" si="9"/>
        <v>1</v>
      </c>
      <c r="K54" s="3">
        <f>COUNT(J$1:J54)</f>
        <v>54</v>
      </c>
      <c r="L54" s="23">
        <f>SUM(J$1:J54)/K54</f>
        <v>0.99851851851851858</v>
      </c>
      <c r="M54" s="3"/>
      <c r="N54" s="3"/>
      <c r="O54" s="6">
        <f t="shared" si="10"/>
        <v>1.0000000000000002</v>
      </c>
      <c r="P54" s="3"/>
      <c r="Q54" s="3"/>
      <c r="R54" s="3"/>
      <c r="S54" s="3"/>
      <c r="U54" s="6"/>
      <c r="AA54" s="245"/>
      <c r="AB54" s="245"/>
      <c r="AC54" s="245"/>
      <c r="AD54" s="245"/>
      <c r="AE54" s="245"/>
      <c r="AF54" s="245"/>
      <c r="AG54" s="245"/>
      <c r="AH54" s="245"/>
      <c r="AI54" s="245"/>
      <c r="AJ54" s="245"/>
      <c r="AK54" s="245"/>
      <c r="AL54" s="245"/>
    </row>
    <row r="55" spans="1:38" hidden="1" x14ac:dyDescent="0.35">
      <c r="A55" s="3"/>
      <c r="B55" s="9"/>
      <c r="C55" s="10"/>
      <c r="D55" s="3"/>
      <c r="E55" s="3"/>
      <c r="F55" s="3"/>
      <c r="G55" s="4">
        <f t="shared" si="6"/>
        <v>2061</v>
      </c>
      <c r="H55" s="5">
        <f t="shared" si="7"/>
        <v>1</v>
      </c>
      <c r="I55" s="4">
        <f t="shared" si="8"/>
        <v>2080</v>
      </c>
      <c r="J55" s="5">
        <f t="shared" si="9"/>
        <v>1</v>
      </c>
      <c r="K55" s="3">
        <f>COUNT(J$1:J55)</f>
        <v>55</v>
      </c>
      <c r="L55" s="23">
        <f>SUM(J$1:J55)/K55</f>
        <v>0.99854545454545462</v>
      </c>
      <c r="M55" s="3"/>
      <c r="N55" s="3"/>
      <c r="O55" s="6">
        <f t="shared" si="10"/>
        <v>1.0000000000000002</v>
      </c>
      <c r="P55" s="3"/>
      <c r="Q55" s="3"/>
      <c r="R55" s="3"/>
      <c r="S55" s="3"/>
      <c r="U55" s="6"/>
      <c r="AA55" s="245"/>
      <c r="AB55" s="245"/>
      <c r="AC55" s="245"/>
      <c r="AD55" s="245"/>
      <c r="AE55" s="245"/>
      <c r="AF55" s="245"/>
      <c r="AG55" s="245"/>
      <c r="AH55" s="245"/>
      <c r="AI55" s="245"/>
      <c r="AJ55" s="245"/>
      <c r="AK55" s="245"/>
      <c r="AL55" s="245"/>
    </row>
    <row r="56" spans="1:38" hidden="1" x14ac:dyDescent="0.35">
      <c r="A56" s="3"/>
      <c r="B56" s="9"/>
      <c r="C56" s="10"/>
      <c r="D56" s="3"/>
      <c r="E56" s="3"/>
      <c r="F56" s="3"/>
      <c r="G56" s="4">
        <f t="shared" si="6"/>
        <v>2062</v>
      </c>
      <c r="H56" s="5">
        <f t="shared" si="7"/>
        <v>1</v>
      </c>
      <c r="I56" s="4">
        <f t="shared" si="8"/>
        <v>2081</v>
      </c>
      <c r="J56" s="5">
        <f t="shared" si="9"/>
        <v>1</v>
      </c>
      <c r="K56" s="3">
        <f>COUNT(J$1:J56)</f>
        <v>56</v>
      </c>
      <c r="L56" s="23">
        <f>SUM(J$1:J56)/K56</f>
        <v>0.99857142857142855</v>
      </c>
      <c r="M56" s="3"/>
      <c r="N56" s="3"/>
      <c r="O56" s="6">
        <f t="shared" si="10"/>
        <v>1.0000000000000002</v>
      </c>
      <c r="P56" s="3"/>
      <c r="Q56" s="3"/>
      <c r="R56" s="3"/>
      <c r="S56" s="3"/>
      <c r="AA56" s="245"/>
      <c r="AB56" s="245"/>
      <c r="AC56" s="245"/>
      <c r="AD56" s="245"/>
      <c r="AE56" s="245"/>
      <c r="AF56" s="245"/>
      <c r="AG56" s="245"/>
      <c r="AH56" s="245"/>
      <c r="AI56" s="245"/>
      <c r="AJ56" s="245"/>
      <c r="AK56" s="245"/>
      <c r="AL56" s="245"/>
    </row>
    <row r="57" spans="1:38" hidden="1" x14ac:dyDescent="0.35">
      <c r="A57" s="3"/>
      <c r="B57" s="9"/>
      <c r="C57" s="10"/>
      <c r="D57" s="3"/>
      <c r="E57" s="3"/>
      <c r="F57" s="3"/>
      <c r="G57" s="4">
        <f t="shared" si="6"/>
        <v>2063</v>
      </c>
      <c r="H57" s="5">
        <f t="shared" si="7"/>
        <v>1</v>
      </c>
      <c r="I57" s="4">
        <f t="shared" si="8"/>
        <v>2082</v>
      </c>
      <c r="J57" s="5">
        <f t="shared" si="9"/>
        <v>1</v>
      </c>
      <c r="K57" s="3">
        <f>COUNT(J$1:J57)</f>
        <v>57</v>
      </c>
      <c r="L57" s="23">
        <f>SUM(J$1:J57)/K57</f>
        <v>0.99859649122807026</v>
      </c>
      <c r="M57" s="3"/>
      <c r="N57" s="3"/>
      <c r="O57" s="6">
        <f t="shared" si="10"/>
        <v>1.0000000000000002</v>
      </c>
      <c r="P57" s="3"/>
      <c r="Q57" s="3"/>
      <c r="R57" s="3"/>
      <c r="S57" s="3"/>
      <c r="AA57" s="245"/>
      <c r="AB57" s="245"/>
      <c r="AC57" s="245"/>
      <c r="AD57" s="245"/>
      <c r="AE57" s="245"/>
      <c r="AF57" s="245"/>
      <c r="AG57" s="245"/>
      <c r="AH57" s="245"/>
      <c r="AI57" s="245"/>
      <c r="AJ57" s="245"/>
      <c r="AK57" s="245"/>
      <c r="AL57" s="245"/>
    </row>
    <row r="58" spans="1:38" hidden="1" x14ac:dyDescent="0.35">
      <c r="A58" s="3"/>
      <c r="B58" s="9"/>
      <c r="C58" s="10"/>
      <c r="D58" s="3"/>
      <c r="E58" s="3"/>
      <c r="F58" s="3"/>
      <c r="G58" s="4">
        <f t="shared" si="6"/>
        <v>2064</v>
      </c>
      <c r="H58" s="5">
        <f t="shared" si="7"/>
        <v>1</v>
      </c>
      <c r="I58" s="4">
        <f t="shared" si="8"/>
        <v>2083</v>
      </c>
      <c r="J58" s="5">
        <f t="shared" si="9"/>
        <v>1</v>
      </c>
      <c r="K58" s="3">
        <f>COUNT(J$1:J58)</f>
        <v>58</v>
      </c>
      <c r="L58" s="23">
        <f>SUM(J$1:J58)/K58</f>
        <v>0.99862068965517248</v>
      </c>
      <c r="M58" s="3"/>
      <c r="N58" s="3"/>
      <c r="O58" s="6">
        <f t="shared" si="10"/>
        <v>1.0000000000000002</v>
      </c>
      <c r="P58" s="3"/>
      <c r="Q58" s="3"/>
      <c r="R58" s="3"/>
      <c r="S58" s="3"/>
      <c r="AA58" s="245"/>
      <c r="AB58" s="245"/>
      <c r="AC58" s="245"/>
      <c r="AD58" s="245"/>
      <c r="AE58" s="245"/>
      <c r="AF58" s="245"/>
      <c r="AG58" s="245"/>
      <c r="AH58" s="245"/>
      <c r="AI58" s="245"/>
      <c r="AJ58" s="245"/>
      <c r="AK58" s="245"/>
      <c r="AL58" s="245"/>
    </row>
    <row r="59" spans="1:38" hidden="1" x14ac:dyDescent="0.35">
      <c r="A59" s="3"/>
      <c r="B59" s="9"/>
      <c r="C59" s="10"/>
      <c r="D59" s="3"/>
      <c r="E59" s="3"/>
      <c r="F59" s="3"/>
      <c r="G59" s="4">
        <f t="shared" si="6"/>
        <v>2065</v>
      </c>
      <c r="H59" s="5">
        <f t="shared" si="7"/>
        <v>1</v>
      </c>
      <c r="I59" s="4">
        <f t="shared" si="8"/>
        <v>2084</v>
      </c>
      <c r="J59" s="5">
        <f t="shared" si="9"/>
        <v>1</v>
      </c>
      <c r="K59" s="3">
        <f>COUNT(J$1:J59)</f>
        <v>59</v>
      </c>
      <c r="L59" s="23">
        <f>SUM(J$1:J59)/K59</f>
        <v>0.99864406779661019</v>
      </c>
      <c r="M59" s="3"/>
      <c r="N59" s="3"/>
      <c r="O59" s="6">
        <f t="shared" si="10"/>
        <v>1.0000000000000002</v>
      </c>
      <c r="P59" s="3"/>
      <c r="Q59" s="3"/>
      <c r="R59" s="3"/>
      <c r="S59" s="3"/>
      <c r="AA59" s="245"/>
      <c r="AB59" s="245"/>
      <c r="AC59" s="245"/>
      <c r="AD59" s="245"/>
      <c r="AE59" s="245"/>
      <c r="AF59" s="245"/>
      <c r="AG59" s="245"/>
      <c r="AH59" s="245"/>
      <c r="AI59" s="245"/>
      <c r="AJ59" s="245"/>
      <c r="AK59" s="245"/>
      <c r="AL59" s="245"/>
    </row>
    <row r="60" spans="1:38" hidden="1" x14ac:dyDescent="0.35">
      <c r="A60" s="3"/>
      <c r="B60" s="9"/>
      <c r="C60" s="10"/>
      <c r="D60" s="3"/>
      <c r="E60" s="3"/>
      <c r="F60" s="3"/>
      <c r="G60" s="4">
        <f t="shared" si="6"/>
        <v>2066</v>
      </c>
      <c r="H60" s="5">
        <f t="shared" si="7"/>
        <v>1</v>
      </c>
      <c r="I60" s="4">
        <f t="shared" si="8"/>
        <v>2085</v>
      </c>
      <c r="J60" s="5">
        <f t="shared" si="9"/>
        <v>1</v>
      </c>
      <c r="K60" s="3">
        <f>COUNT(J$1:J60)</f>
        <v>60</v>
      </c>
      <c r="L60" s="23">
        <f>SUM(J$1:J60)/K60</f>
        <v>0.9986666666666667</v>
      </c>
      <c r="M60" s="3"/>
      <c r="N60" s="3"/>
      <c r="O60" s="6">
        <f t="shared" si="10"/>
        <v>1.0000000000000002</v>
      </c>
      <c r="P60" s="3"/>
      <c r="Q60" s="3"/>
      <c r="R60" s="3"/>
      <c r="S60" s="3"/>
      <c r="AA60" s="245"/>
      <c r="AB60" s="245"/>
      <c r="AC60" s="245"/>
      <c r="AD60" s="245"/>
      <c r="AE60" s="245"/>
      <c r="AF60" s="245"/>
      <c r="AG60" s="245"/>
      <c r="AH60" s="245"/>
      <c r="AI60" s="245"/>
      <c r="AJ60" s="245"/>
      <c r="AK60" s="245"/>
      <c r="AL60" s="245"/>
    </row>
    <row r="61" spans="1:38" hidden="1" x14ac:dyDescent="0.35">
      <c r="A61" s="3"/>
      <c r="B61" s="245"/>
      <c r="C61" s="248"/>
      <c r="D61" s="245"/>
      <c r="E61" s="245"/>
      <c r="F61" s="245"/>
      <c r="G61" s="245">
        <f t="shared" si="6"/>
        <v>2067</v>
      </c>
      <c r="H61" s="249">
        <f t="shared" si="7"/>
        <v>1</v>
      </c>
      <c r="I61" s="245">
        <f t="shared" si="8"/>
        <v>2086</v>
      </c>
      <c r="J61" s="249">
        <f t="shared" si="9"/>
        <v>1</v>
      </c>
      <c r="K61" s="245">
        <f>COUNT(J$1:J61)</f>
        <v>61</v>
      </c>
      <c r="L61" s="250">
        <f>SUM(J$1:J61)/K61</f>
        <v>0.998688524590164</v>
      </c>
      <c r="M61" s="245"/>
      <c r="N61" s="245"/>
      <c r="O61" s="249">
        <f t="shared" si="10"/>
        <v>1.0000000000000002</v>
      </c>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row>
    <row r="62" spans="1:38" hidden="1" x14ac:dyDescent="0.35">
      <c r="A62" s="3"/>
      <c r="B62" s="245"/>
      <c r="C62" s="248"/>
      <c r="D62" s="245"/>
      <c r="E62" s="245"/>
      <c r="F62" s="245"/>
      <c r="G62" s="245">
        <f t="shared" si="6"/>
        <v>2068</v>
      </c>
      <c r="H62" s="249">
        <f t="shared" si="7"/>
        <v>1</v>
      </c>
      <c r="I62" s="245">
        <f t="shared" si="8"/>
        <v>2087</v>
      </c>
      <c r="J62" s="249">
        <f t="shared" si="9"/>
        <v>1</v>
      </c>
      <c r="K62" s="245">
        <f>COUNT(J$1:J62)</f>
        <v>62</v>
      </c>
      <c r="L62" s="250">
        <f>SUM(J$1:J62)/K62</f>
        <v>0.9987096774193549</v>
      </c>
      <c r="M62" s="245"/>
      <c r="N62" s="245"/>
      <c r="O62" s="249">
        <f t="shared" si="10"/>
        <v>1.0000000000000002</v>
      </c>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row>
    <row r="63" spans="1:38" hidden="1" x14ac:dyDescent="0.35">
      <c r="A63" s="3"/>
      <c r="B63" s="245"/>
      <c r="C63" s="248"/>
      <c r="D63" s="245"/>
      <c r="E63" s="245"/>
      <c r="F63" s="245"/>
      <c r="G63" s="245">
        <f t="shared" si="6"/>
        <v>2069</v>
      </c>
      <c r="H63" s="249">
        <f t="shared" si="7"/>
        <v>1</v>
      </c>
      <c r="I63" s="245">
        <f t="shared" si="8"/>
        <v>2088</v>
      </c>
      <c r="J63" s="249">
        <f t="shared" si="9"/>
        <v>1</v>
      </c>
      <c r="K63" s="245">
        <f>COUNT(J$1:J63)</f>
        <v>63</v>
      </c>
      <c r="L63" s="250">
        <f>SUM(J$1:J63)/K63</f>
        <v>0.9987301587301588</v>
      </c>
      <c r="M63" s="245"/>
      <c r="N63" s="245"/>
      <c r="O63" s="249">
        <f t="shared" si="10"/>
        <v>1.0000000000000002</v>
      </c>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row>
    <row r="64" spans="1:38" hidden="1" x14ac:dyDescent="0.35">
      <c r="A64" s="3"/>
      <c r="B64" s="245"/>
      <c r="C64" s="248"/>
      <c r="D64" s="245"/>
      <c r="E64" s="245"/>
      <c r="F64" s="245"/>
      <c r="G64" s="245">
        <f t="shared" si="6"/>
        <v>2070</v>
      </c>
      <c r="H64" s="249">
        <f t="shared" si="7"/>
        <v>1</v>
      </c>
      <c r="I64" s="245">
        <f t="shared" si="8"/>
        <v>2089</v>
      </c>
      <c r="J64" s="249">
        <f t="shared" si="9"/>
        <v>1</v>
      </c>
      <c r="K64" s="245">
        <f>COUNT(J$1:J64)</f>
        <v>64</v>
      </c>
      <c r="L64" s="250">
        <f>SUM(J$1:J64)/K64</f>
        <v>0.99875000000000003</v>
      </c>
      <c r="M64" s="245"/>
      <c r="N64" s="245"/>
      <c r="O64" s="249">
        <f t="shared" si="10"/>
        <v>1.0000000000000002</v>
      </c>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row>
    <row r="65" spans="1:38" hidden="1" x14ac:dyDescent="0.35">
      <c r="A65" s="3"/>
      <c r="B65" s="245"/>
      <c r="C65" s="248"/>
      <c r="D65" s="245"/>
      <c r="E65" s="245"/>
      <c r="F65" s="245"/>
      <c r="G65" s="245">
        <f t="shared" si="6"/>
        <v>2071</v>
      </c>
      <c r="H65" s="249">
        <f t="shared" si="7"/>
        <v>1</v>
      </c>
      <c r="I65" s="245">
        <f t="shared" si="8"/>
        <v>2090</v>
      </c>
      <c r="J65" s="249">
        <f t="shared" si="9"/>
        <v>1</v>
      </c>
      <c r="K65" s="245">
        <f>COUNT(J$1:J65)</f>
        <v>65</v>
      </c>
      <c r="L65" s="250">
        <f>SUM(J$1:J65)/K65</f>
        <v>0.99876923076923074</v>
      </c>
      <c r="M65" s="245"/>
      <c r="N65" s="245"/>
      <c r="O65" s="249">
        <f t="shared" si="10"/>
        <v>1.0000000000000002</v>
      </c>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row>
    <row r="66" spans="1:38" hidden="1" x14ac:dyDescent="0.35">
      <c r="A66" s="3"/>
      <c r="B66" s="245"/>
      <c r="C66" s="248"/>
      <c r="D66" s="245"/>
      <c r="E66" s="245"/>
      <c r="F66" s="245"/>
      <c r="G66" s="245">
        <f t="shared" si="6"/>
        <v>2072</v>
      </c>
      <c r="H66" s="249">
        <f t="shared" si="7"/>
        <v>1</v>
      </c>
      <c r="I66" s="245">
        <f t="shared" si="8"/>
        <v>2091</v>
      </c>
      <c r="J66" s="249">
        <f t="shared" si="9"/>
        <v>1</v>
      </c>
      <c r="K66" s="245">
        <f>COUNT(J$1:J66)</f>
        <v>66</v>
      </c>
      <c r="L66" s="250">
        <f>SUM(J$1:J66)/K66</f>
        <v>0.99878787878787878</v>
      </c>
      <c r="M66" s="245"/>
      <c r="N66" s="245"/>
      <c r="O66" s="249">
        <f t="shared" si="10"/>
        <v>1.0000000000000002</v>
      </c>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row>
    <row r="67" spans="1:38" hidden="1" x14ac:dyDescent="0.35">
      <c r="A67" s="3"/>
      <c r="B67" s="245"/>
      <c r="C67" s="248"/>
      <c r="D67" s="245"/>
      <c r="E67" s="245"/>
      <c r="F67" s="245"/>
      <c r="G67" s="245">
        <f t="shared" si="6"/>
        <v>2073</v>
      </c>
      <c r="H67" s="249">
        <f t="shared" si="7"/>
        <v>1</v>
      </c>
      <c r="I67" s="245">
        <f t="shared" si="8"/>
        <v>2092</v>
      </c>
      <c r="J67" s="249">
        <f t="shared" si="9"/>
        <v>1</v>
      </c>
      <c r="K67" s="245">
        <f>COUNT(J$1:J67)</f>
        <v>67</v>
      </c>
      <c r="L67" s="250">
        <f>SUM(J$1:J67)/K67</f>
        <v>0.99880597014925376</v>
      </c>
      <c r="M67" s="245"/>
      <c r="N67" s="245"/>
      <c r="O67" s="249">
        <f t="shared" ref="O67:O94" si="11">O66</f>
        <v>1.0000000000000002</v>
      </c>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row>
    <row r="68" spans="1:38" hidden="1" x14ac:dyDescent="0.35">
      <c r="A68" s="3"/>
      <c r="B68" s="245"/>
      <c r="C68" s="248"/>
      <c r="D68" s="245"/>
      <c r="E68" s="245"/>
      <c r="F68" s="245"/>
      <c r="G68" s="245">
        <f t="shared" si="6"/>
        <v>2074</v>
      </c>
      <c r="H68" s="249">
        <f t="shared" si="7"/>
        <v>1</v>
      </c>
      <c r="I68" s="245">
        <f t="shared" si="8"/>
        <v>2093</v>
      </c>
      <c r="J68" s="249">
        <f t="shared" si="9"/>
        <v>1</v>
      </c>
      <c r="K68" s="245">
        <f>COUNT(J$1:J68)</f>
        <v>68</v>
      </c>
      <c r="L68" s="250">
        <f>SUM(J$1:J68)/K68</f>
        <v>0.99882352941176478</v>
      </c>
      <c r="M68" s="245"/>
      <c r="N68" s="245"/>
      <c r="O68" s="249">
        <f t="shared" si="11"/>
        <v>1.0000000000000002</v>
      </c>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row>
    <row r="69" spans="1:38" hidden="1" x14ac:dyDescent="0.35">
      <c r="A69" s="3"/>
      <c r="B69" s="245"/>
      <c r="C69" s="248"/>
      <c r="D69" s="245"/>
      <c r="E69" s="245"/>
      <c r="F69" s="245"/>
      <c r="G69" s="245">
        <f t="shared" si="6"/>
        <v>2075</v>
      </c>
      <c r="H69" s="249">
        <f t="shared" si="7"/>
        <v>1</v>
      </c>
      <c r="I69" s="245">
        <f t="shared" si="8"/>
        <v>2094</v>
      </c>
      <c r="J69" s="249">
        <f t="shared" si="9"/>
        <v>1</v>
      </c>
      <c r="K69" s="245">
        <f>COUNT(J$1:J69)</f>
        <v>69</v>
      </c>
      <c r="L69" s="250">
        <f>SUM(J$1:J69)/K69</f>
        <v>0.99884057971014495</v>
      </c>
      <c r="M69" s="245"/>
      <c r="N69" s="245"/>
      <c r="O69" s="249">
        <f t="shared" si="11"/>
        <v>1.0000000000000002</v>
      </c>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row>
    <row r="70" spans="1:38" hidden="1" x14ac:dyDescent="0.35">
      <c r="A70" s="3"/>
      <c r="B70" s="245"/>
      <c r="C70" s="248"/>
      <c r="D70" s="245"/>
      <c r="E70" s="245"/>
      <c r="F70" s="245"/>
      <c r="G70" s="245">
        <f t="shared" si="6"/>
        <v>2076</v>
      </c>
      <c r="H70" s="249">
        <f t="shared" si="7"/>
        <v>1</v>
      </c>
      <c r="I70" s="245">
        <f t="shared" si="8"/>
        <v>2095</v>
      </c>
      <c r="J70" s="249">
        <f t="shared" si="9"/>
        <v>1</v>
      </c>
      <c r="K70" s="245">
        <f>COUNT(J$1:J70)</f>
        <v>70</v>
      </c>
      <c r="L70" s="250">
        <f>SUM(J$1:J70)/K70</f>
        <v>0.99885714285714289</v>
      </c>
      <c r="M70" s="245"/>
      <c r="N70" s="245"/>
      <c r="O70" s="249">
        <f t="shared" si="11"/>
        <v>1.0000000000000002</v>
      </c>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row>
    <row r="71" spans="1:38" hidden="1" x14ac:dyDescent="0.35">
      <c r="A71" s="3"/>
      <c r="B71" s="245"/>
      <c r="C71" s="248"/>
      <c r="D71" s="245"/>
      <c r="E71" s="245"/>
      <c r="F71" s="245"/>
      <c r="G71" s="245">
        <f t="shared" si="6"/>
        <v>2077</v>
      </c>
      <c r="H71" s="249">
        <f t="shared" si="7"/>
        <v>1</v>
      </c>
      <c r="I71" s="245">
        <f t="shared" si="8"/>
        <v>2096</v>
      </c>
      <c r="J71" s="249">
        <f t="shared" si="9"/>
        <v>1</v>
      </c>
      <c r="K71" s="245">
        <f>COUNT(J$1:J71)</f>
        <v>71</v>
      </c>
      <c r="L71" s="250">
        <f>SUM(J$1:J71)/K71</f>
        <v>0.99887323943661976</v>
      </c>
      <c r="M71" s="245"/>
      <c r="N71" s="245"/>
      <c r="O71" s="249">
        <f t="shared" si="11"/>
        <v>1.0000000000000002</v>
      </c>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row>
    <row r="72" spans="1:38" hidden="1" x14ac:dyDescent="0.35">
      <c r="A72" s="3"/>
      <c r="B72" s="251">
        <f ca="1">(C20*C11)/1000</f>
        <v>287.75999999999038</v>
      </c>
      <c r="C72" s="248"/>
      <c r="D72" s="245"/>
      <c r="E72" s="245"/>
      <c r="F72" s="245"/>
      <c r="G72" s="245">
        <f t="shared" si="6"/>
        <v>2078</v>
      </c>
      <c r="H72" s="249">
        <f t="shared" si="7"/>
        <v>1</v>
      </c>
      <c r="I72" s="245">
        <f t="shared" si="8"/>
        <v>2097</v>
      </c>
      <c r="J72" s="249">
        <f t="shared" si="9"/>
        <v>1</v>
      </c>
      <c r="K72" s="245">
        <f>COUNT(J$1:J72)</f>
        <v>72</v>
      </c>
      <c r="L72" s="250">
        <f>SUM(J$1:J72)/K72</f>
        <v>0.99888888888888894</v>
      </c>
      <c r="M72" s="245"/>
      <c r="N72" s="245"/>
      <c r="O72" s="249">
        <f t="shared" si="11"/>
        <v>1.0000000000000002</v>
      </c>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row>
    <row r="73" spans="1:38" hidden="1" x14ac:dyDescent="0.35">
      <c r="A73" s="3"/>
      <c r="B73" s="245"/>
      <c r="C73" s="248"/>
      <c r="D73" s="245"/>
      <c r="E73" s="245"/>
      <c r="F73" s="245"/>
      <c r="G73" s="245">
        <f t="shared" si="6"/>
        <v>2079</v>
      </c>
      <c r="H73" s="249">
        <f t="shared" si="7"/>
        <v>1</v>
      </c>
      <c r="I73" s="245">
        <f t="shared" si="8"/>
        <v>2098</v>
      </c>
      <c r="J73" s="249">
        <f t="shared" si="9"/>
        <v>1</v>
      </c>
      <c r="K73" s="245">
        <f>COUNT(J$1:J73)</f>
        <v>73</v>
      </c>
      <c r="L73" s="250">
        <f>SUM(J$1:J73)/K73</f>
        <v>0.99890410958904108</v>
      </c>
      <c r="M73" s="245"/>
      <c r="N73" s="245"/>
      <c r="O73" s="249">
        <f t="shared" si="11"/>
        <v>1.0000000000000002</v>
      </c>
      <c r="P73" s="245"/>
      <c r="Q73" s="245"/>
      <c r="R73" s="245"/>
      <c r="S73" s="245"/>
      <c r="T73" s="245"/>
      <c r="U73" s="245"/>
      <c r="V73" s="245"/>
      <c r="W73" s="245"/>
      <c r="X73" s="245"/>
      <c r="Y73" s="245"/>
      <c r="Z73" s="245"/>
      <c r="AA73" s="245"/>
      <c r="AB73" s="245"/>
      <c r="AC73" s="245"/>
      <c r="AD73" s="245"/>
      <c r="AE73" s="245"/>
      <c r="AF73" s="245"/>
      <c r="AG73" s="245"/>
      <c r="AH73" s="245"/>
      <c r="AI73" s="245"/>
      <c r="AJ73" s="245"/>
      <c r="AK73" s="245"/>
      <c r="AL73" s="245"/>
    </row>
    <row r="74" spans="1:38" hidden="1" x14ac:dyDescent="0.35">
      <c r="B74" s="245"/>
      <c r="C74" s="248"/>
      <c r="D74" s="245"/>
      <c r="E74" s="245"/>
      <c r="F74" s="245"/>
      <c r="G74" s="245">
        <f t="shared" si="6"/>
        <v>2080</v>
      </c>
      <c r="H74" s="249">
        <f t="shared" si="7"/>
        <v>1</v>
      </c>
      <c r="I74" s="245">
        <f t="shared" si="8"/>
        <v>2099</v>
      </c>
      <c r="J74" s="249">
        <f t="shared" si="9"/>
        <v>1</v>
      </c>
      <c r="K74" s="245">
        <f>COUNT(J$1:J74)</f>
        <v>74</v>
      </c>
      <c r="L74" s="250">
        <f>SUM(J$1:J74)/K74</f>
        <v>0.99891891891891893</v>
      </c>
      <c r="M74" s="245"/>
      <c r="N74" s="245"/>
      <c r="O74" s="249">
        <f t="shared" si="11"/>
        <v>1.0000000000000002</v>
      </c>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row>
    <row r="75" spans="1:38" hidden="1" x14ac:dyDescent="0.35">
      <c r="B75" s="245"/>
      <c r="C75" s="248"/>
      <c r="D75" s="245"/>
      <c r="E75" s="245"/>
      <c r="F75" s="245"/>
      <c r="G75" s="245">
        <f t="shared" si="6"/>
        <v>2081</v>
      </c>
      <c r="H75" s="249">
        <f t="shared" si="7"/>
        <v>1</v>
      </c>
      <c r="I75" s="245">
        <f t="shared" si="8"/>
        <v>2100</v>
      </c>
      <c r="J75" s="249">
        <f t="shared" si="9"/>
        <v>1</v>
      </c>
      <c r="K75" s="245">
        <f>COUNT(J$1:J75)</f>
        <v>75</v>
      </c>
      <c r="L75" s="250">
        <f>SUM(J$1:J75)/K75</f>
        <v>0.99893333333333334</v>
      </c>
      <c r="M75" s="245"/>
      <c r="N75" s="245"/>
      <c r="O75" s="249">
        <f t="shared" si="11"/>
        <v>1.0000000000000002</v>
      </c>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row>
    <row r="76" spans="1:38" hidden="1" x14ac:dyDescent="0.35">
      <c r="B76" s="245"/>
      <c r="C76" s="248"/>
      <c r="D76" s="245"/>
      <c r="E76" s="245"/>
      <c r="F76" s="245"/>
      <c r="G76" s="245">
        <f t="shared" si="6"/>
        <v>2082</v>
      </c>
      <c r="H76" s="249">
        <f t="shared" si="7"/>
        <v>1</v>
      </c>
      <c r="I76" s="245">
        <f t="shared" si="8"/>
        <v>2101</v>
      </c>
      <c r="J76" s="249">
        <f t="shared" si="9"/>
        <v>1</v>
      </c>
      <c r="K76" s="245">
        <f>COUNT(J$1:J76)</f>
        <v>76</v>
      </c>
      <c r="L76" s="250">
        <f>SUM(J$1:J76)/K76</f>
        <v>0.99894736842105269</v>
      </c>
      <c r="M76" s="245"/>
      <c r="N76" s="245"/>
      <c r="O76" s="249">
        <f t="shared" si="11"/>
        <v>1.0000000000000002</v>
      </c>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row>
    <row r="77" spans="1:38" hidden="1" x14ac:dyDescent="0.35">
      <c r="B77" s="245"/>
      <c r="C77" s="248"/>
      <c r="D77" s="245"/>
      <c r="E77" s="245"/>
      <c r="F77" s="245"/>
      <c r="G77" s="245">
        <f t="shared" si="6"/>
        <v>2083</v>
      </c>
      <c r="H77" s="249">
        <f t="shared" si="7"/>
        <v>1</v>
      </c>
      <c r="I77" s="245">
        <f t="shared" si="8"/>
        <v>2102</v>
      </c>
      <c r="J77" s="249">
        <f t="shared" si="9"/>
        <v>1</v>
      </c>
      <c r="K77" s="245">
        <f>COUNT(J$1:J77)</f>
        <v>77</v>
      </c>
      <c r="L77" s="250">
        <f>SUM(J$1:J77)/K77</f>
        <v>0.99896103896103894</v>
      </c>
      <c r="M77" s="245"/>
      <c r="N77" s="245"/>
      <c r="O77" s="249">
        <f t="shared" si="11"/>
        <v>1.0000000000000002</v>
      </c>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row>
    <row r="78" spans="1:38" hidden="1" x14ac:dyDescent="0.35">
      <c r="B78" s="245"/>
      <c r="C78" s="248"/>
      <c r="D78" s="245"/>
      <c r="E78" s="245"/>
      <c r="F78" s="245"/>
      <c r="G78" s="245">
        <f t="shared" si="6"/>
        <v>2084</v>
      </c>
      <c r="H78" s="249">
        <f t="shared" si="7"/>
        <v>1</v>
      </c>
      <c r="I78" s="245">
        <f t="shared" si="8"/>
        <v>2103</v>
      </c>
      <c r="J78" s="249">
        <f t="shared" si="9"/>
        <v>1</v>
      </c>
      <c r="K78" s="245">
        <f>COUNT(J$1:J78)</f>
        <v>78</v>
      </c>
      <c r="L78" s="250">
        <f>SUM(J$1:J78)/K78</f>
        <v>0.99897435897435904</v>
      </c>
      <c r="M78" s="245"/>
      <c r="N78" s="245"/>
      <c r="O78" s="249">
        <f t="shared" si="11"/>
        <v>1.0000000000000002</v>
      </c>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row>
    <row r="79" spans="1:38" hidden="1" x14ac:dyDescent="0.35">
      <c r="B79" s="245"/>
      <c r="C79" s="248"/>
      <c r="D79" s="245"/>
      <c r="E79" s="245"/>
      <c r="F79" s="245"/>
      <c r="G79" s="245">
        <f t="shared" si="6"/>
        <v>2085</v>
      </c>
      <c r="H79" s="249">
        <f t="shared" si="7"/>
        <v>1</v>
      </c>
      <c r="I79" s="245">
        <f t="shared" si="8"/>
        <v>2104</v>
      </c>
      <c r="J79" s="249">
        <f t="shared" si="9"/>
        <v>1</v>
      </c>
      <c r="K79" s="245">
        <f>COUNT(J$1:J79)</f>
        <v>79</v>
      </c>
      <c r="L79" s="250">
        <f>SUM(J$1:J79)/K79</f>
        <v>0.99898734177215187</v>
      </c>
      <c r="M79" s="245"/>
      <c r="N79" s="245"/>
      <c r="O79" s="249">
        <f t="shared" si="11"/>
        <v>1.0000000000000002</v>
      </c>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row>
    <row r="80" spans="1:38" hidden="1" x14ac:dyDescent="0.35">
      <c r="B80" s="245"/>
      <c r="C80" s="248"/>
      <c r="D80" s="245"/>
      <c r="E80" s="245"/>
      <c r="F80" s="245"/>
      <c r="G80" s="245">
        <f t="shared" si="6"/>
        <v>2086</v>
      </c>
      <c r="H80" s="249">
        <f t="shared" si="7"/>
        <v>1</v>
      </c>
      <c r="I80" s="245">
        <f t="shared" si="8"/>
        <v>2105</v>
      </c>
      <c r="J80" s="249">
        <f t="shared" si="9"/>
        <v>1</v>
      </c>
      <c r="K80" s="245">
        <f>COUNT(J$1:J80)</f>
        <v>80</v>
      </c>
      <c r="L80" s="250">
        <f>SUM(J$1:J80)/K80</f>
        <v>0.999</v>
      </c>
      <c r="M80" s="245"/>
      <c r="N80" s="245"/>
      <c r="O80" s="249">
        <f t="shared" si="11"/>
        <v>1.0000000000000002</v>
      </c>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row>
    <row r="81" spans="2:38" hidden="1" x14ac:dyDescent="0.35">
      <c r="B81" s="245"/>
      <c r="C81" s="248"/>
      <c r="D81" s="245"/>
      <c r="E81" s="245"/>
      <c r="F81" s="245"/>
      <c r="G81" s="245">
        <f t="shared" si="6"/>
        <v>2087</v>
      </c>
      <c r="H81" s="249">
        <f t="shared" si="7"/>
        <v>1</v>
      </c>
      <c r="I81" s="245">
        <f t="shared" si="8"/>
        <v>2106</v>
      </c>
      <c r="J81" s="249">
        <f t="shared" si="9"/>
        <v>1</v>
      </c>
      <c r="K81" s="245">
        <f>COUNT(J$1:J81)</f>
        <v>81</v>
      </c>
      <c r="L81" s="250">
        <f>SUM(J$1:J81)/K81</f>
        <v>0.99901234567901231</v>
      </c>
      <c r="M81" s="245"/>
      <c r="N81" s="245"/>
      <c r="O81" s="249">
        <f t="shared" si="11"/>
        <v>1.0000000000000002</v>
      </c>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row>
    <row r="82" spans="2:38" hidden="1" x14ac:dyDescent="0.35">
      <c r="B82" s="245"/>
      <c r="C82" s="248"/>
      <c r="D82" s="245"/>
      <c r="E82" s="245"/>
      <c r="F82" s="245"/>
      <c r="G82" s="245">
        <f t="shared" si="6"/>
        <v>2088</v>
      </c>
      <c r="H82" s="249">
        <f t="shared" si="7"/>
        <v>1</v>
      </c>
      <c r="I82" s="245">
        <f t="shared" si="8"/>
        <v>2107</v>
      </c>
      <c r="J82" s="249">
        <f t="shared" si="9"/>
        <v>1</v>
      </c>
      <c r="K82" s="245">
        <f>COUNT(J$1:J82)</f>
        <v>82</v>
      </c>
      <c r="L82" s="250">
        <f>SUM(J$1:J82)/K82</f>
        <v>0.99902439024390244</v>
      </c>
      <c r="M82" s="245"/>
      <c r="N82" s="245"/>
      <c r="O82" s="249">
        <f t="shared" si="11"/>
        <v>1.0000000000000002</v>
      </c>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row>
    <row r="83" spans="2:38" hidden="1" x14ac:dyDescent="0.35">
      <c r="B83" s="245"/>
      <c r="C83" s="248"/>
      <c r="D83" s="245"/>
      <c r="E83" s="245"/>
      <c r="F83" s="245"/>
      <c r="G83" s="245">
        <f t="shared" si="6"/>
        <v>2089</v>
      </c>
      <c r="H83" s="249">
        <f t="shared" si="7"/>
        <v>1</v>
      </c>
      <c r="I83" s="245">
        <f t="shared" si="8"/>
        <v>2108</v>
      </c>
      <c r="J83" s="249">
        <f t="shared" si="9"/>
        <v>1</v>
      </c>
      <c r="K83" s="245">
        <f>COUNT(J$1:J83)</f>
        <v>83</v>
      </c>
      <c r="L83" s="250">
        <f>SUM(J$1:J83)/K83</f>
        <v>0.99903614457831325</v>
      </c>
      <c r="M83" s="245"/>
      <c r="N83" s="245"/>
      <c r="O83" s="249">
        <f t="shared" si="11"/>
        <v>1.0000000000000002</v>
      </c>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row>
    <row r="84" spans="2:38" hidden="1" x14ac:dyDescent="0.35">
      <c r="B84" s="245"/>
      <c r="C84" s="248"/>
      <c r="D84" s="245"/>
      <c r="E84" s="245"/>
      <c r="F84" s="245"/>
      <c r="G84" s="245">
        <f t="shared" si="6"/>
        <v>2090</v>
      </c>
      <c r="H84" s="249">
        <f t="shared" si="7"/>
        <v>1</v>
      </c>
      <c r="I84" s="245">
        <f t="shared" si="8"/>
        <v>2109</v>
      </c>
      <c r="J84" s="249">
        <f t="shared" si="9"/>
        <v>1</v>
      </c>
      <c r="K84" s="245">
        <f>COUNT(J$1:J84)</f>
        <v>84</v>
      </c>
      <c r="L84" s="250">
        <f>SUM(J$1:J84)/K84</f>
        <v>0.99904761904761907</v>
      </c>
      <c r="M84" s="245"/>
      <c r="N84" s="245"/>
      <c r="O84" s="249">
        <f t="shared" si="11"/>
        <v>1.0000000000000002</v>
      </c>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row>
    <row r="85" spans="2:38" hidden="1" x14ac:dyDescent="0.35">
      <c r="B85" s="245"/>
      <c r="C85" s="248"/>
      <c r="D85" s="245"/>
      <c r="E85" s="245"/>
      <c r="F85" s="245"/>
      <c r="G85" s="245">
        <f t="shared" si="6"/>
        <v>2091</v>
      </c>
      <c r="H85" s="249">
        <f t="shared" si="7"/>
        <v>1</v>
      </c>
      <c r="I85" s="245">
        <f t="shared" si="8"/>
        <v>2110</v>
      </c>
      <c r="J85" s="249">
        <f t="shared" si="9"/>
        <v>1</v>
      </c>
      <c r="K85" s="245">
        <f>COUNT(J$1:J85)</f>
        <v>85</v>
      </c>
      <c r="L85" s="250">
        <f>SUM(J$1:J85)/K85</f>
        <v>0.99905882352941178</v>
      </c>
      <c r="M85" s="245"/>
      <c r="N85" s="245"/>
      <c r="O85" s="249">
        <f t="shared" si="11"/>
        <v>1.0000000000000002</v>
      </c>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row>
    <row r="86" spans="2:38" hidden="1" x14ac:dyDescent="0.35">
      <c r="B86" s="245"/>
      <c r="C86" s="248"/>
      <c r="D86" s="245"/>
      <c r="E86" s="245"/>
      <c r="F86" s="245"/>
      <c r="G86" s="245">
        <f t="shared" si="6"/>
        <v>2092</v>
      </c>
      <c r="H86" s="249">
        <f t="shared" si="7"/>
        <v>1</v>
      </c>
      <c r="I86" s="245">
        <f t="shared" si="8"/>
        <v>2111</v>
      </c>
      <c r="J86" s="249">
        <f t="shared" si="9"/>
        <v>1</v>
      </c>
      <c r="K86" s="245">
        <f>COUNT(J$1:J86)</f>
        <v>86</v>
      </c>
      <c r="L86" s="250">
        <f>SUM(J$1:J86)/K86</f>
        <v>0.99906976744186049</v>
      </c>
      <c r="M86" s="245"/>
      <c r="N86" s="245"/>
      <c r="O86" s="249">
        <f t="shared" si="11"/>
        <v>1.0000000000000002</v>
      </c>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row>
    <row r="87" spans="2:38" hidden="1" x14ac:dyDescent="0.35">
      <c r="B87" s="245"/>
      <c r="C87" s="248"/>
      <c r="D87" s="245"/>
      <c r="E87" s="245"/>
      <c r="F87" s="245"/>
      <c r="G87" s="245">
        <f t="shared" ref="G87:G108" si="12">G86+1</f>
        <v>2093</v>
      </c>
      <c r="H87" s="249">
        <f t="shared" ref="H87:H108" si="13">H86</f>
        <v>1</v>
      </c>
      <c r="I87" s="245">
        <f t="shared" ref="I87:I108" si="14">I86+1</f>
        <v>2112</v>
      </c>
      <c r="J87" s="249">
        <f t="shared" ref="J87:J108" si="15">LOOKUP(I87,G$1:G$108,H$1:H$108)</f>
        <v>1</v>
      </c>
      <c r="K87" s="245">
        <f>COUNT(J$1:J87)</f>
        <v>87</v>
      </c>
      <c r="L87" s="250">
        <f>SUM(J$1:J87)/K87</f>
        <v>0.99908045977011495</v>
      </c>
      <c r="M87" s="245"/>
      <c r="N87" s="245"/>
      <c r="O87" s="249">
        <f t="shared" si="11"/>
        <v>1.0000000000000002</v>
      </c>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row>
    <row r="88" spans="2:38" hidden="1" x14ac:dyDescent="0.35">
      <c r="B88" s="245"/>
      <c r="C88" s="248"/>
      <c r="D88" s="245"/>
      <c r="E88" s="245"/>
      <c r="F88" s="245"/>
      <c r="G88" s="245">
        <f t="shared" si="12"/>
        <v>2094</v>
      </c>
      <c r="H88" s="249">
        <f t="shared" si="13"/>
        <v>1</v>
      </c>
      <c r="I88" s="245">
        <f t="shared" si="14"/>
        <v>2113</v>
      </c>
      <c r="J88" s="249">
        <f t="shared" si="15"/>
        <v>1</v>
      </c>
      <c r="K88" s="245">
        <f>COUNT(J$1:J88)</f>
        <v>88</v>
      </c>
      <c r="L88" s="250">
        <f>SUM(J$1:J88)/K88</f>
        <v>0.99909090909090914</v>
      </c>
      <c r="M88" s="245"/>
      <c r="N88" s="245"/>
      <c r="O88" s="249">
        <f t="shared" si="11"/>
        <v>1.0000000000000002</v>
      </c>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row>
    <row r="89" spans="2:38" hidden="1" x14ac:dyDescent="0.35">
      <c r="B89" s="245"/>
      <c r="C89" s="248"/>
      <c r="D89" s="245"/>
      <c r="E89" s="245"/>
      <c r="F89" s="245"/>
      <c r="G89" s="245">
        <f t="shared" si="12"/>
        <v>2095</v>
      </c>
      <c r="H89" s="249">
        <f t="shared" si="13"/>
        <v>1</v>
      </c>
      <c r="I89" s="245">
        <f t="shared" si="14"/>
        <v>2114</v>
      </c>
      <c r="J89" s="249">
        <f t="shared" si="15"/>
        <v>1</v>
      </c>
      <c r="K89" s="245">
        <f>COUNT(J$1:J89)</f>
        <v>89</v>
      </c>
      <c r="L89" s="250">
        <f>SUM(J$1:J89)/K89</f>
        <v>0.99910112359550562</v>
      </c>
      <c r="M89" s="245"/>
      <c r="N89" s="245"/>
      <c r="O89" s="249">
        <f t="shared" si="11"/>
        <v>1.0000000000000002</v>
      </c>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row>
    <row r="90" spans="2:38" hidden="1" x14ac:dyDescent="0.35">
      <c r="B90" s="245"/>
      <c r="C90" s="248"/>
      <c r="D90" s="245"/>
      <c r="E90" s="245"/>
      <c r="F90" s="245"/>
      <c r="G90" s="245">
        <f t="shared" si="12"/>
        <v>2096</v>
      </c>
      <c r="H90" s="249">
        <f t="shared" si="13"/>
        <v>1</v>
      </c>
      <c r="I90" s="245">
        <f t="shared" si="14"/>
        <v>2115</v>
      </c>
      <c r="J90" s="249">
        <f t="shared" si="15"/>
        <v>1</v>
      </c>
      <c r="K90" s="245">
        <f>COUNT(J$1:J90)</f>
        <v>90</v>
      </c>
      <c r="L90" s="250">
        <f>SUM(J$1:J90)/K90</f>
        <v>0.99911111111111117</v>
      </c>
      <c r="M90" s="245"/>
      <c r="N90" s="245"/>
      <c r="O90" s="249">
        <f t="shared" si="11"/>
        <v>1.0000000000000002</v>
      </c>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row>
    <row r="91" spans="2:38" hidden="1" x14ac:dyDescent="0.35">
      <c r="B91" s="245"/>
      <c r="C91" s="248"/>
      <c r="D91" s="245"/>
      <c r="E91" s="245"/>
      <c r="F91" s="245"/>
      <c r="G91" s="245">
        <f t="shared" si="12"/>
        <v>2097</v>
      </c>
      <c r="H91" s="249">
        <f t="shared" si="13"/>
        <v>1</v>
      </c>
      <c r="I91" s="245">
        <f t="shared" si="14"/>
        <v>2116</v>
      </c>
      <c r="J91" s="249">
        <f t="shared" si="15"/>
        <v>1</v>
      </c>
      <c r="K91" s="245">
        <f>COUNT(J$1:J91)</f>
        <v>91</v>
      </c>
      <c r="L91" s="250">
        <f>SUM(J$1:J91)/K91</f>
        <v>0.9991208791208791</v>
      </c>
      <c r="M91" s="245"/>
      <c r="N91" s="245"/>
      <c r="O91" s="249">
        <f t="shared" si="11"/>
        <v>1.0000000000000002</v>
      </c>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row>
    <row r="92" spans="2:38" hidden="1" x14ac:dyDescent="0.35">
      <c r="B92" s="245"/>
      <c r="C92" s="248"/>
      <c r="D92" s="245"/>
      <c r="E92" s="245"/>
      <c r="F92" s="245"/>
      <c r="G92" s="245">
        <f t="shared" si="12"/>
        <v>2098</v>
      </c>
      <c r="H92" s="249">
        <f t="shared" si="13"/>
        <v>1</v>
      </c>
      <c r="I92" s="245">
        <f t="shared" si="14"/>
        <v>2117</v>
      </c>
      <c r="J92" s="249">
        <f t="shared" si="15"/>
        <v>1</v>
      </c>
      <c r="K92" s="245">
        <f>COUNT(J$1:J92)</f>
        <v>92</v>
      </c>
      <c r="L92" s="250">
        <f>SUM(J$1:J92)/K92</f>
        <v>0.99913043478260877</v>
      </c>
      <c r="M92" s="245"/>
      <c r="N92" s="245"/>
      <c r="O92" s="249">
        <f t="shared" si="11"/>
        <v>1.0000000000000002</v>
      </c>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row>
    <row r="93" spans="2:38" hidden="1" x14ac:dyDescent="0.35">
      <c r="B93" s="245"/>
      <c r="C93" s="248"/>
      <c r="D93" s="245"/>
      <c r="E93" s="245"/>
      <c r="F93" s="245"/>
      <c r="G93" s="245">
        <f t="shared" si="12"/>
        <v>2099</v>
      </c>
      <c r="H93" s="249">
        <f t="shared" si="13"/>
        <v>1</v>
      </c>
      <c r="I93" s="245">
        <f t="shared" si="14"/>
        <v>2118</v>
      </c>
      <c r="J93" s="249">
        <f t="shared" si="15"/>
        <v>1</v>
      </c>
      <c r="K93" s="245">
        <f>COUNT(J$1:J93)</f>
        <v>93</v>
      </c>
      <c r="L93" s="250">
        <f>SUM(J$1:J93)/K93</f>
        <v>0.99913978494623656</v>
      </c>
      <c r="M93" s="245"/>
      <c r="N93" s="245"/>
      <c r="O93" s="249">
        <f t="shared" si="11"/>
        <v>1.0000000000000002</v>
      </c>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row>
    <row r="94" spans="2:38" hidden="1" x14ac:dyDescent="0.35">
      <c r="B94" s="245"/>
      <c r="C94" s="248"/>
      <c r="D94" s="245"/>
      <c r="E94" s="245"/>
      <c r="F94" s="245"/>
      <c r="G94" s="245">
        <f t="shared" si="12"/>
        <v>2100</v>
      </c>
      <c r="H94" s="249">
        <f t="shared" si="13"/>
        <v>1</v>
      </c>
      <c r="I94" s="245">
        <f t="shared" si="14"/>
        <v>2119</v>
      </c>
      <c r="J94" s="249">
        <f t="shared" si="15"/>
        <v>1</v>
      </c>
      <c r="K94" s="245">
        <f>COUNT(J$1:J94)</f>
        <v>94</v>
      </c>
      <c r="L94" s="250">
        <f>SUM(J$1:J94)/K94</f>
        <v>0.99914893617021283</v>
      </c>
      <c r="M94" s="245"/>
      <c r="N94" s="245"/>
      <c r="O94" s="249">
        <f t="shared" si="11"/>
        <v>1.0000000000000002</v>
      </c>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row>
    <row r="95" spans="2:38" hidden="1" x14ac:dyDescent="0.35">
      <c r="B95" s="245"/>
      <c r="C95" s="252" t="s">
        <v>10</v>
      </c>
      <c r="D95" s="245"/>
      <c r="E95" s="245"/>
      <c r="F95" s="245"/>
      <c r="G95" s="245">
        <f t="shared" si="12"/>
        <v>2101</v>
      </c>
      <c r="H95" s="249">
        <f t="shared" si="13"/>
        <v>1</v>
      </c>
      <c r="I95" s="245">
        <f t="shared" si="14"/>
        <v>2120</v>
      </c>
      <c r="J95" s="249">
        <f t="shared" si="15"/>
        <v>1</v>
      </c>
      <c r="K95" s="245">
        <f>COUNT(J$1:J95)</f>
        <v>95</v>
      </c>
      <c r="L95" s="250">
        <f>SUM(J$1:J95)/K95</f>
        <v>0.99915789473684213</v>
      </c>
      <c r="M95" s="245"/>
      <c r="N95" s="245"/>
      <c r="O95" s="249">
        <v>1</v>
      </c>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row>
    <row r="96" spans="2:38" hidden="1" x14ac:dyDescent="0.35">
      <c r="B96" s="245"/>
      <c r="C96" s="253">
        <v>2024</v>
      </c>
      <c r="D96" s="254">
        <v>0.83</v>
      </c>
      <c r="E96" s="245"/>
      <c r="F96" s="245"/>
      <c r="G96" s="245">
        <f t="shared" si="12"/>
        <v>2102</v>
      </c>
      <c r="H96" s="249">
        <f t="shared" si="13"/>
        <v>1</v>
      </c>
      <c r="I96" s="245">
        <f t="shared" si="14"/>
        <v>2121</v>
      </c>
      <c r="J96" s="249">
        <f t="shared" si="15"/>
        <v>1</v>
      </c>
      <c r="K96" s="245">
        <f>COUNT(J$1:J96)</f>
        <v>96</v>
      </c>
      <c r="L96" s="250">
        <f>SUM(J$1:J96)/K96</f>
        <v>0.99916666666666665</v>
      </c>
      <c r="M96" s="245"/>
      <c r="N96" s="245"/>
      <c r="O96" s="249">
        <v>1</v>
      </c>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row>
    <row r="97" spans="2:38" hidden="1" x14ac:dyDescent="0.35">
      <c r="B97" s="245"/>
      <c r="C97" s="253">
        <f>C96+1</f>
        <v>2025</v>
      </c>
      <c r="D97" s="254">
        <f>D96+0.5%</f>
        <v>0.83499999999999996</v>
      </c>
      <c r="E97" s="245"/>
      <c r="F97" s="245"/>
      <c r="G97" s="245">
        <f t="shared" si="12"/>
        <v>2103</v>
      </c>
      <c r="H97" s="249">
        <f t="shared" si="13"/>
        <v>1</v>
      </c>
      <c r="I97" s="245">
        <f t="shared" si="14"/>
        <v>2122</v>
      </c>
      <c r="J97" s="249">
        <f t="shared" si="15"/>
        <v>1</v>
      </c>
      <c r="K97" s="245">
        <f>COUNT(J$1:J97)</f>
        <v>97</v>
      </c>
      <c r="L97" s="250">
        <f>SUM(J$1:J97)/K97</f>
        <v>0.99917525773195881</v>
      </c>
      <c r="M97" s="245"/>
      <c r="N97" s="245"/>
      <c r="O97" s="249">
        <v>1</v>
      </c>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row>
    <row r="98" spans="2:38" hidden="1" x14ac:dyDescent="0.35">
      <c r="B98" s="245"/>
      <c r="C98" s="253">
        <f t="shared" ref="C98:C161" si="16">C97+1</f>
        <v>2026</v>
      </c>
      <c r="D98" s="254">
        <f t="shared" ref="D98:D130" si="17">D97+0.5%</f>
        <v>0.84</v>
      </c>
      <c r="E98" s="245"/>
      <c r="F98" s="245"/>
      <c r="G98" s="245">
        <f t="shared" si="12"/>
        <v>2104</v>
      </c>
      <c r="H98" s="249">
        <f t="shared" si="13"/>
        <v>1</v>
      </c>
      <c r="I98" s="245">
        <f t="shared" si="14"/>
        <v>2123</v>
      </c>
      <c r="J98" s="249">
        <f t="shared" si="15"/>
        <v>1</v>
      </c>
      <c r="K98" s="245">
        <f>COUNT(J$1:J98)</f>
        <v>98</v>
      </c>
      <c r="L98" s="250">
        <f>SUM(J$1:J98)/K98</f>
        <v>0.99918367346938775</v>
      </c>
      <c r="M98" s="245"/>
      <c r="N98" s="245"/>
      <c r="O98" s="249">
        <v>1</v>
      </c>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row>
    <row r="99" spans="2:38" hidden="1" x14ac:dyDescent="0.35">
      <c r="B99" s="245"/>
      <c r="C99" s="253">
        <f t="shared" si="16"/>
        <v>2027</v>
      </c>
      <c r="D99" s="254">
        <f t="shared" si="17"/>
        <v>0.84499999999999997</v>
      </c>
      <c r="E99" s="245"/>
      <c r="F99" s="245"/>
      <c r="G99" s="245">
        <f t="shared" si="12"/>
        <v>2105</v>
      </c>
      <c r="H99" s="249">
        <f t="shared" si="13"/>
        <v>1</v>
      </c>
      <c r="I99" s="245">
        <f t="shared" si="14"/>
        <v>2124</v>
      </c>
      <c r="J99" s="249">
        <f t="shared" si="15"/>
        <v>1</v>
      </c>
      <c r="K99" s="245">
        <f>COUNT(J$1:J99)</f>
        <v>99</v>
      </c>
      <c r="L99" s="250">
        <f>SUM(J$1:J99)/K99</f>
        <v>0.99919191919191919</v>
      </c>
      <c r="M99" s="245"/>
      <c r="N99" s="245"/>
      <c r="O99" s="249">
        <v>1</v>
      </c>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row>
    <row r="100" spans="2:38" hidden="1" x14ac:dyDescent="0.35">
      <c r="B100" s="245"/>
      <c r="C100" s="253">
        <f t="shared" si="16"/>
        <v>2028</v>
      </c>
      <c r="D100" s="254">
        <f t="shared" si="17"/>
        <v>0.85</v>
      </c>
      <c r="E100" s="245"/>
      <c r="F100" s="245"/>
      <c r="G100" s="245">
        <f t="shared" si="12"/>
        <v>2106</v>
      </c>
      <c r="H100" s="249">
        <f t="shared" si="13"/>
        <v>1</v>
      </c>
      <c r="I100" s="245">
        <f t="shared" si="14"/>
        <v>2125</v>
      </c>
      <c r="J100" s="249">
        <f t="shared" si="15"/>
        <v>1</v>
      </c>
      <c r="K100" s="245">
        <f>COUNT(J$1:J100)</f>
        <v>100</v>
      </c>
      <c r="L100" s="250">
        <f>SUM(J$1:J100)/K100</f>
        <v>0.99919999999999998</v>
      </c>
      <c r="M100" s="245"/>
      <c r="N100" s="245"/>
      <c r="O100" s="249">
        <v>1</v>
      </c>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row>
    <row r="101" spans="2:38" hidden="1" x14ac:dyDescent="0.35">
      <c r="B101" s="245"/>
      <c r="C101" s="253">
        <f t="shared" si="16"/>
        <v>2029</v>
      </c>
      <c r="D101" s="254">
        <f t="shared" si="17"/>
        <v>0.85499999999999998</v>
      </c>
      <c r="E101" s="245"/>
      <c r="F101" s="245"/>
      <c r="G101" s="245">
        <f t="shared" si="12"/>
        <v>2107</v>
      </c>
      <c r="H101" s="249">
        <f t="shared" si="13"/>
        <v>1</v>
      </c>
      <c r="I101" s="245">
        <f t="shared" si="14"/>
        <v>2126</v>
      </c>
      <c r="J101" s="249">
        <f t="shared" si="15"/>
        <v>1</v>
      </c>
      <c r="K101" s="245">
        <f>COUNT(J$1:J101)</f>
        <v>101</v>
      </c>
      <c r="L101" s="250">
        <f>SUM(J$1:J101)/K101</f>
        <v>0.99920792079207921</v>
      </c>
      <c r="M101" s="245"/>
      <c r="N101" s="245"/>
      <c r="O101" s="249">
        <v>1</v>
      </c>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row>
    <row r="102" spans="2:38" hidden="1" x14ac:dyDescent="0.35">
      <c r="B102" s="245"/>
      <c r="C102" s="253">
        <f t="shared" si="16"/>
        <v>2030</v>
      </c>
      <c r="D102" s="254">
        <f t="shared" si="17"/>
        <v>0.86</v>
      </c>
      <c r="E102" s="245"/>
      <c r="F102" s="245"/>
      <c r="G102" s="245">
        <f t="shared" si="12"/>
        <v>2108</v>
      </c>
      <c r="H102" s="249">
        <f t="shared" si="13"/>
        <v>1</v>
      </c>
      <c r="I102" s="245">
        <f t="shared" si="14"/>
        <v>2127</v>
      </c>
      <c r="J102" s="249">
        <f t="shared" si="15"/>
        <v>1</v>
      </c>
      <c r="K102" s="245">
        <f>COUNT(J$1:J102)</f>
        <v>102</v>
      </c>
      <c r="L102" s="250">
        <f>SUM(J$1:J102)/K102</f>
        <v>0.99921568627450985</v>
      </c>
      <c r="M102" s="245"/>
      <c r="N102" s="245"/>
      <c r="O102" s="249">
        <v>1</v>
      </c>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row>
    <row r="103" spans="2:38" hidden="1" x14ac:dyDescent="0.35">
      <c r="B103" s="245"/>
      <c r="C103" s="253">
        <f t="shared" si="16"/>
        <v>2031</v>
      </c>
      <c r="D103" s="254">
        <f t="shared" si="17"/>
        <v>0.86499999999999999</v>
      </c>
      <c r="E103" s="245"/>
      <c r="F103" s="245"/>
      <c r="G103" s="245">
        <f t="shared" si="12"/>
        <v>2109</v>
      </c>
      <c r="H103" s="249">
        <f t="shared" si="13"/>
        <v>1</v>
      </c>
      <c r="I103" s="245">
        <f t="shared" si="14"/>
        <v>2128</v>
      </c>
      <c r="J103" s="249">
        <f t="shared" si="15"/>
        <v>1</v>
      </c>
      <c r="K103" s="245">
        <f>COUNT(J$1:J103)</f>
        <v>103</v>
      </c>
      <c r="L103" s="250">
        <f>SUM(J$1:J103)/K103</f>
        <v>0.99922330097087375</v>
      </c>
      <c r="M103" s="245"/>
      <c r="N103" s="245"/>
      <c r="O103" s="249">
        <v>1</v>
      </c>
      <c r="P103" s="245"/>
      <c r="Q103" s="245"/>
      <c r="R103" s="245"/>
      <c r="S103" s="245"/>
      <c r="T103" s="245" t="s">
        <v>38</v>
      </c>
      <c r="U103" s="245"/>
      <c r="V103" s="245"/>
      <c r="W103" s="245"/>
      <c r="X103" s="245"/>
      <c r="Y103" s="245"/>
      <c r="Z103" s="245"/>
      <c r="AA103" s="245"/>
      <c r="AB103" s="245"/>
      <c r="AC103" s="245"/>
      <c r="AD103" s="245"/>
      <c r="AE103" s="245"/>
      <c r="AF103" s="245"/>
      <c r="AG103" s="245"/>
      <c r="AH103" s="245"/>
      <c r="AI103" s="245"/>
      <c r="AJ103" s="245"/>
      <c r="AK103" s="245"/>
      <c r="AL103" s="245"/>
    </row>
    <row r="104" spans="2:38" hidden="1" x14ac:dyDescent="0.35">
      <c r="B104" s="245"/>
      <c r="C104" s="253">
        <f t="shared" si="16"/>
        <v>2032</v>
      </c>
      <c r="D104" s="254">
        <f t="shared" si="17"/>
        <v>0.87</v>
      </c>
      <c r="E104" s="245"/>
      <c r="F104" s="245"/>
      <c r="G104" s="245">
        <f t="shared" si="12"/>
        <v>2110</v>
      </c>
      <c r="H104" s="249">
        <f t="shared" si="13"/>
        <v>1</v>
      </c>
      <c r="I104" s="245">
        <f t="shared" si="14"/>
        <v>2129</v>
      </c>
      <c r="J104" s="249">
        <f t="shared" si="15"/>
        <v>1</v>
      </c>
      <c r="K104" s="245">
        <f>COUNT(J$1:J104)</f>
        <v>104</v>
      </c>
      <c r="L104" s="250">
        <f>SUM(J$1:J104)/K104</f>
        <v>0.99923076923076926</v>
      </c>
      <c r="M104" s="245"/>
      <c r="N104" s="245"/>
      <c r="O104" s="249">
        <v>1</v>
      </c>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row>
    <row r="105" spans="2:38" hidden="1" x14ac:dyDescent="0.35">
      <c r="B105" s="245"/>
      <c r="C105" s="253">
        <f t="shared" si="16"/>
        <v>2033</v>
      </c>
      <c r="D105" s="254">
        <f t="shared" si="17"/>
        <v>0.875</v>
      </c>
      <c r="E105" s="245"/>
      <c r="F105" s="245"/>
      <c r="G105" s="245">
        <f t="shared" si="12"/>
        <v>2111</v>
      </c>
      <c r="H105" s="249">
        <f t="shared" si="13"/>
        <v>1</v>
      </c>
      <c r="I105" s="245">
        <f t="shared" si="14"/>
        <v>2130</v>
      </c>
      <c r="J105" s="249">
        <f t="shared" si="15"/>
        <v>1</v>
      </c>
      <c r="K105" s="245">
        <f>COUNT(J$1:J105)</f>
        <v>105</v>
      </c>
      <c r="L105" s="250">
        <f>SUM(J$1:J105)/K105</f>
        <v>0.99923809523809526</v>
      </c>
      <c r="M105" s="245"/>
      <c r="N105" s="245"/>
      <c r="O105" s="249">
        <v>1</v>
      </c>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row>
    <row r="106" spans="2:38" hidden="1" x14ac:dyDescent="0.35">
      <c r="B106" s="245"/>
      <c r="C106" s="253">
        <f t="shared" si="16"/>
        <v>2034</v>
      </c>
      <c r="D106" s="254">
        <f t="shared" si="17"/>
        <v>0.88</v>
      </c>
      <c r="E106" s="245"/>
      <c r="F106" s="245"/>
      <c r="G106" s="245">
        <f t="shared" si="12"/>
        <v>2112</v>
      </c>
      <c r="H106" s="249">
        <f t="shared" si="13"/>
        <v>1</v>
      </c>
      <c r="I106" s="245">
        <f t="shared" si="14"/>
        <v>2131</v>
      </c>
      <c r="J106" s="249">
        <f t="shared" si="15"/>
        <v>1</v>
      </c>
      <c r="K106" s="245">
        <f>COUNT(J$1:J106)</f>
        <v>106</v>
      </c>
      <c r="L106" s="250">
        <f>SUM(J$1:J106)/K106</f>
        <v>0.99924528301886795</v>
      </c>
      <c r="M106" s="245"/>
      <c r="N106" s="245"/>
      <c r="O106" s="249">
        <v>1</v>
      </c>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row>
    <row r="107" spans="2:38" hidden="1" x14ac:dyDescent="0.35">
      <c r="B107" s="245"/>
      <c r="C107" s="253">
        <f t="shared" si="16"/>
        <v>2035</v>
      </c>
      <c r="D107" s="254">
        <f t="shared" si="17"/>
        <v>0.88500000000000001</v>
      </c>
      <c r="E107" s="245"/>
      <c r="F107" s="245"/>
      <c r="G107" s="245">
        <f t="shared" si="12"/>
        <v>2113</v>
      </c>
      <c r="H107" s="249">
        <f t="shared" si="13"/>
        <v>1</v>
      </c>
      <c r="I107" s="245">
        <f t="shared" si="14"/>
        <v>2132</v>
      </c>
      <c r="J107" s="249">
        <f t="shared" si="15"/>
        <v>1</v>
      </c>
      <c r="K107" s="245">
        <f>COUNT(J$1:J107)</f>
        <v>107</v>
      </c>
      <c r="L107" s="250">
        <f>SUM(J$1:J107)/K107</f>
        <v>0.99925233644859812</v>
      </c>
      <c r="M107" s="245"/>
      <c r="N107" s="245"/>
      <c r="O107" s="249">
        <v>1</v>
      </c>
      <c r="P107" s="245"/>
      <c r="Q107" s="245"/>
      <c r="R107" s="245"/>
      <c r="S107" s="245"/>
      <c r="T107" s="245"/>
      <c r="U107" s="245"/>
      <c r="V107" s="245"/>
      <c r="W107" s="245"/>
      <c r="X107" s="245"/>
      <c r="Y107" s="245"/>
      <c r="Z107" s="245"/>
      <c r="AA107" s="246"/>
      <c r="AB107" s="245"/>
      <c r="AC107" s="245"/>
      <c r="AD107" s="245"/>
      <c r="AE107" s="245"/>
      <c r="AF107" s="245"/>
      <c r="AG107" s="245"/>
      <c r="AH107" s="245"/>
      <c r="AI107" s="245"/>
      <c r="AJ107" s="245"/>
      <c r="AK107" s="245"/>
      <c r="AL107" s="245"/>
    </row>
    <row r="108" spans="2:38" hidden="1" x14ac:dyDescent="0.35">
      <c r="B108" s="245"/>
      <c r="C108" s="253">
        <f t="shared" si="16"/>
        <v>2036</v>
      </c>
      <c r="D108" s="254">
        <f t="shared" si="17"/>
        <v>0.89</v>
      </c>
      <c r="E108" s="245"/>
      <c r="F108" s="245"/>
      <c r="G108" s="245">
        <f t="shared" si="12"/>
        <v>2114</v>
      </c>
      <c r="H108" s="249">
        <f t="shared" si="13"/>
        <v>1</v>
      </c>
      <c r="I108" s="245">
        <f t="shared" si="14"/>
        <v>2133</v>
      </c>
      <c r="J108" s="249">
        <f t="shared" si="15"/>
        <v>1</v>
      </c>
      <c r="K108" s="245">
        <f>COUNT(J$1:J108)</f>
        <v>108</v>
      </c>
      <c r="L108" s="250">
        <f>SUM(J$1:J108)/K108</f>
        <v>0.99925925925925929</v>
      </c>
      <c r="M108" s="245"/>
      <c r="N108" s="245"/>
      <c r="O108" s="249">
        <v>1</v>
      </c>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row>
    <row r="109" spans="2:38" hidden="1" x14ac:dyDescent="0.35">
      <c r="B109" s="245"/>
      <c r="C109" s="253">
        <f t="shared" si="16"/>
        <v>2037</v>
      </c>
      <c r="D109" s="254">
        <f t="shared" si="17"/>
        <v>0.89500000000000002</v>
      </c>
      <c r="E109" s="249"/>
      <c r="F109" s="247"/>
      <c r="G109" s="245"/>
      <c r="H109" s="245"/>
      <c r="I109" s="245"/>
      <c r="J109" s="245"/>
      <c r="K109" s="245"/>
      <c r="L109" s="254"/>
      <c r="M109" s="245"/>
      <c r="N109" s="245"/>
      <c r="O109" s="245"/>
      <c r="P109" s="245"/>
      <c r="Q109" s="245"/>
      <c r="R109" s="245"/>
      <c r="S109" s="245"/>
      <c r="T109" s="245"/>
      <c r="U109" s="245"/>
      <c r="V109" s="245"/>
      <c r="W109" s="245"/>
      <c r="X109" s="245"/>
      <c r="Y109" s="245"/>
      <c r="Z109" s="247"/>
      <c r="AA109" s="247"/>
      <c r="AB109" s="245"/>
      <c r="AC109" s="245"/>
      <c r="AD109" s="245"/>
      <c r="AE109" s="245"/>
      <c r="AF109" s="245"/>
      <c r="AG109" s="245"/>
      <c r="AH109" s="245"/>
      <c r="AI109" s="245"/>
      <c r="AJ109" s="245"/>
      <c r="AK109" s="245"/>
      <c r="AL109" s="245"/>
    </row>
    <row r="110" spans="2:38" hidden="1" x14ac:dyDescent="0.35">
      <c r="B110" s="245"/>
      <c r="C110" s="253">
        <f t="shared" si="16"/>
        <v>2038</v>
      </c>
      <c r="D110" s="254">
        <f t="shared" si="17"/>
        <v>0.9</v>
      </c>
      <c r="E110" s="249"/>
      <c r="F110" s="247"/>
      <c r="G110" s="245"/>
      <c r="H110" s="245"/>
      <c r="I110" s="245"/>
      <c r="J110" s="245"/>
      <c r="K110" s="245"/>
      <c r="L110" s="254"/>
      <c r="M110" s="245"/>
      <c r="N110" s="245"/>
      <c r="O110" s="245"/>
      <c r="P110" s="245"/>
      <c r="Q110" s="245"/>
      <c r="R110" s="245"/>
      <c r="S110" s="245"/>
      <c r="T110" s="245"/>
      <c r="U110" s="245"/>
      <c r="V110" s="245"/>
      <c r="W110" s="245"/>
      <c r="X110" s="245"/>
      <c r="Y110" s="245"/>
      <c r="Z110" s="247"/>
      <c r="AA110" s="247"/>
      <c r="AB110" s="245"/>
      <c r="AC110" s="245"/>
      <c r="AD110" s="245"/>
      <c r="AE110" s="245"/>
      <c r="AF110" s="245"/>
      <c r="AG110" s="245"/>
      <c r="AH110" s="245"/>
      <c r="AI110" s="245"/>
      <c r="AJ110" s="245"/>
      <c r="AK110" s="245"/>
      <c r="AL110" s="245"/>
    </row>
    <row r="111" spans="2:38" hidden="1" x14ac:dyDescent="0.35">
      <c r="B111" s="245"/>
      <c r="C111" s="253">
        <f t="shared" si="16"/>
        <v>2039</v>
      </c>
      <c r="D111" s="254">
        <f t="shared" si="17"/>
        <v>0.90500000000000003</v>
      </c>
      <c r="E111" s="249"/>
      <c r="F111" s="247"/>
      <c r="G111" s="245"/>
      <c r="H111" s="245"/>
      <c r="I111" s="245"/>
      <c r="J111" s="245"/>
      <c r="K111" s="245"/>
      <c r="L111" s="254"/>
      <c r="M111" s="245"/>
      <c r="N111" s="245"/>
      <c r="O111" s="245"/>
      <c r="P111" s="245"/>
      <c r="Q111" s="245"/>
      <c r="R111" s="245"/>
      <c r="S111" s="245"/>
      <c r="T111" s="245"/>
      <c r="U111" s="245"/>
      <c r="V111" s="245"/>
      <c r="W111" s="245"/>
      <c r="X111" s="245"/>
      <c r="Y111" s="245"/>
      <c r="Z111" s="247"/>
      <c r="AA111" s="247"/>
      <c r="AB111" s="245"/>
      <c r="AC111" s="245"/>
      <c r="AD111" s="245"/>
      <c r="AE111" s="245"/>
      <c r="AF111" s="245"/>
      <c r="AG111" s="245"/>
      <c r="AH111" s="245"/>
      <c r="AI111" s="245"/>
      <c r="AJ111" s="245"/>
      <c r="AK111" s="245"/>
      <c r="AL111" s="245"/>
    </row>
    <row r="112" spans="2:38" hidden="1" x14ac:dyDescent="0.35">
      <c r="B112" s="245"/>
      <c r="C112" s="253">
        <f t="shared" si="16"/>
        <v>2040</v>
      </c>
      <c r="D112" s="254">
        <f t="shared" si="17"/>
        <v>0.91</v>
      </c>
      <c r="E112" s="249"/>
      <c r="F112" s="247"/>
      <c r="G112" s="245"/>
      <c r="H112" s="245"/>
      <c r="I112" s="245"/>
      <c r="J112" s="245"/>
      <c r="K112" s="245"/>
      <c r="L112" s="254"/>
      <c r="M112" s="245"/>
      <c r="N112" s="245"/>
      <c r="O112" s="245"/>
      <c r="P112" s="245"/>
      <c r="Q112" s="245"/>
      <c r="R112" s="245"/>
      <c r="S112" s="245"/>
      <c r="T112" s="245"/>
      <c r="U112" s="245"/>
      <c r="V112" s="245"/>
      <c r="W112" s="245"/>
      <c r="X112" s="245"/>
      <c r="Y112" s="245"/>
      <c r="Z112" s="247"/>
      <c r="AA112" s="247"/>
      <c r="AB112" s="245"/>
      <c r="AC112" s="245"/>
      <c r="AD112" s="245"/>
      <c r="AE112" s="245"/>
      <c r="AF112" s="245"/>
      <c r="AG112" s="245"/>
      <c r="AH112" s="245"/>
      <c r="AI112" s="245"/>
      <c r="AJ112" s="245"/>
      <c r="AK112" s="245"/>
      <c r="AL112" s="245"/>
    </row>
    <row r="113" spans="2:38" hidden="1" x14ac:dyDescent="0.35">
      <c r="B113" s="245"/>
      <c r="C113" s="253">
        <f t="shared" si="16"/>
        <v>2041</v>
      </c>
      <c r="D113" s="254">
        <f t="shared" si="17"/>
        <v>0.91500000000000004</v>
      </c>
      <c r="E113" s="249"/>
      <c r="F113" s="247"/>
      <c r="G113" s="245"/>
      <c r="H113" s="245"/>
      <c r="I113" s="245"/>
      <c r="J113" s="245"/>
      <c r="K113" s="245"/>
      <c r="L113" s="254"/>
      <c r="M113" s="245"/>
      <c r="N113" s="245"/>
      <c r="O113" s="245"/>
      <c r="P113" s="245"/>
      <c r="Q113" s="245"/>
      <c r="R113" s="245"/>
      <c r="S113" s="245"/>
      <c r="T113" s="245"/>
      <c r="U113" s="245"/>
      <c r="V113" s="245"/>
      <c r="W113" s="245"/>
      <c r="X113" s="245"/>
      <c r="Y113" s="245"/>
      <c r="Z113" s="247"/>
      <c r="AA113" s="247"/>
      <c r="AB113" s="245"/>
      <c r="AC113" s="245"/>
      <c r="AD113" s="245"/>
      <c r="AE113" s="245"/>
      <c r="AF113" s="245"/>
      <c r="AG113" s="245"/>
      <c r="AH113" s="245"/>
      <c r="AI113" s="245"/>
      <c r="AJ113" s="245"/>
      <c r="AK113" s="245"/>
      <c r="AL113" s="245"/>
    </row>
    <row r="114" spans="2:38" hidden="1" x14ac:dyDescent="0.35">
      <c r="B114" s="245"/>
      <c r="C114" s="253">
        <f t="shared" si="16"/>
        <v>2042</v>
      </c>
      <c r="D114" s="254">
        <f t="shared" si="17"/>
        <v>0.92</v>
      </c>
      <c r="E114" s="249"/>
      <c r="F114" s="247"/>
      <c r="G114" s="245"/>
      <c r="H114" s="245"/>
      <c r="I114" s="245"/>
      <c r="J114" s="245"/>
      <c r="K114" s="245"/>
      <c r="L114" s="254"/>
      <c r="M114" s="245"/>
      <c r="N114" s="245"/>
      <c r="O114" s="245"/>
      <c r="P114" s="245"/>
      <c r="Q114" s="245"/>
      <c r="R114" s="245"/>
      <c r="S114" s="245"/>
      <c r="T114" s="245"/>
      <c r="U114" s="245"/>
      <c r="V114" s="245"/>
      <c r="W114" s="245"/>
      <c r="X114" s="245"/>
      <c r="Y114" s="245"/>
      <c r="Z114" s="247"/>
      <c r="AA114" s="247"/>
      <c r="AB114" s="245"/>
      <c r="AC114" s="245"/>
      <c r="AD114" s="245"/>
      <c r="AE114" s="245"/>
      <c r="AF114" s="245"/>
      <c r="AG114" s="245"/>
      <c r="AH114" s="245"/>
      <c r="AI114" s="245"/>
      <c r="AJ114" s="245"/>
      <c r="AK114" s="245"/>
      <c r="AL114" s="245"/>
    </row>
    <row r="115" spans="2:38" hidden="1" x14ac:dyDescent="0.35">
      <c r="B115" s="245"/>
      <c r="C115" s="253">
        <f t="shared" si="16"/>
        <v>2043</v>
      </c>
      <c r="D115" s="254">
        <f t="shared" si="17"/>
        <v>0.92500000000000004</v>
      </c>
      <c r="E115" s="249"/>
      <c r="F115" s="247"/>
      <c r="G115" s="245"/>
      <c r="H115" s="245"/>
      <c r="I115" s="245"/>
      <c r="J115" s="245"/>
      <c r="K115" s="245"/>
      <c r="L115" s="254"/>
      <c r="M115" s="245"/>
      <c r="N115" s="245"/>
      <c r="O115" s="245"/>
      <c r="P115" s="245"/>
      <c r="Q115" s="245"/>
      <c r="R115" s="245"/>
      <c r="S115" s="245"/>
      <c r="T115" s="245"/>
      <c r="U115" s="245"/>
      <c r="V115" s="245"/>
      <c r="W115" s="245"/>
      <c r="X115" s="245"/>
      <c r="Y115" s="245"/>
      <c r="Z115" s="247"/>
      <c r="AA115" s="247"/>
      <c r="AB115" s="245"/>
      <c r="AC115" s="245"/>
      <c r="AD115" s="245"/>
      <c r="AE115" s="245"/>
      <c r="AF115" s="245"/>
      <c r="AG115" s="245"/>
      <c r="AH115" s="245"/>
      <c r="AI115" s="245"/>
      <c r="AJ115" s="245"/>
      <c r="AK115" s="245"/>
      <c r="AL115" s="245"/>
    </row>
    <row r="116" spans="2:38" hidden="1" x14ac:dyDescent="0.35">
      <c r="B116" s="245"/>
      <c r="C116" s="253">
        <f t="shared" si="16"/>
        <v>2044</v>
      </c>
      <c r="D116" s="254">
        <f t="shared" si="17"/>
        <v>0.93</v>
      </c>
      <c r="E116" s="249"/>
      <c r="F116" s="247"/>
      <c r="G116" s="245"/>
      <c r="H116" s="245"/>
      <c r="I116" s="245"/>
      <c r="J116" s="245"/>
      <c r="K116" s="245"/>
      <c r="L116" s="254"/>
      <c r="M116" s="245"/>
      <c r="N116" s="245"/>
      <c r="O116" s="245"/>
      <c r="P116" s="245"/>
      <c r="Q116" s="245"/>
      <c r="R116" s="245"/>
      <c r="S116" s="245"/>
      <c r="T116" s="245"/>
      <c r="U116" s="245"/>
      <c r="V116" s="245"/>
      <c r="W116" s="245"/>
      <c r="X116" s="245"/>
      <c r="Y116" s="245"/>
      <c r="Z116" s="247"/>
      <c r="AA116" s="247"/>
      <c r="AB116" s="245"/>
      <c r="AC116" s="245"/>
      <c r="AD116" s="245"/>
      <c r="AE116" s="245"/>
      <c r="AF116" s="245"/>
      <c r="AG116" s="245"/>
      <c r="AH116" s="245"/>
      <c r="AI116" s="245"/>
      <c r="AJ116" s="245"/>
      <c r="AK116" s="245"/>
      <c r="AL116" s="245"/>
    </row>
    <row r="117" spans="2:38" hidden="1" x14ac:dyDescent="0.35">
      <c r="B117" s="245"/>
      <c r="C117" s="253">
        <f t="shared" si="16"/>
        <v>2045</v>
      </c>
      <c r="D117" s="254">
        <f t="shared" si="17"/>
        <v>0.93500000000000005</v>
      </c>
      <c r="E117" s="249"/>
      <c r="F117" s="247"/>
      <c r="G117" s="245"/>
      <c r="H117" s="245"/>
      <c r="I117" s="245"/>
      <c r="J117" s="245"/>
      <c r="K117" s="245"/>
      <c r="L117" s="254"/>
      <c r="M117" s="245"/>
      <c r="N117" s="245"/>
      <c r="O117" s="245"/>
      <c r="P117" s="245"/>
      <c r="Q117" s="245"/>
      <c r="R117" s="245"/>
      <c r="S117" s="245"/>
      <c r="T117" s="245"/>
      <c r="U117" s="245"/>
      <c r="V117" s="245"/>
      <c r="W117" s="245"/>
      <c r="X117" s="245"/>
      <c r="Y117" s="245"/>
      <c r="Z117" s="247"/>
      <c r="AA117" s="247"/>
      <c r="AB117" s="245"/>
      <c r="AC117" s="245"/>
      <c r="AD117" s="245"/>
      <c r="AE117" s="245"/>
      <c r="AF117" s="245"/>
      <c r="AG117" s="245"/>
      <c r="AH117" s="245"/>
      <c r="AI117" s="245"/>
      <c r="AJ117" s="245"/>
      <c r="AK117" s="245"/>
      <c r="AL117" s="245"/>
    </row>
    <row r="118" spans="2:38" hidden="1" x14ac:dyDescent="0.35">
      <c r="B118" s="245"/>
      <c r="C118" s="253">
        <f t="shared" si="16"/>
        <v>2046</v>
      </c>
      <c r="D118" s="254">
        <f t="shared" si="17"/>
        <v>0.94000000000000006</v>
      </c>
      <c r="E118" s="249"/>
      <c r="F118" s="247"/>
      <c r="G118" s="245"/>
      <c r="H118" s="245"/>
      <c r="I118" s="245"/>
      <c r="J118" s="245"/>
      <c r="K118" s="245"/>
      <c r="L118" s="254"/>
      <c r="M118" s="245"/>
      <c r="N118" s="245"/>
      <c r="O118" s="245"/>
      <c r="P118" s="245"/>
      <c r="Q118" s="245"/>
      <c r="R118" s="245"/>
      <c r="S118" s="245"/>
      <c r="T118" s="245"/>
      <c r="U118" s="245"/>
      <c r="V118" s="245"/>
      <c r="W118" s="245"/>
      <c r="X118" s="245"/>
      <c r="Y118" s="245"/>
      <c r="Z118" s="247"/>
      <c r="AA118" s="247"/>
      <c r="AB118" s="245"/>
      <c r="AC118" s="245"/>
      <c r="AD118" s="245"/>
      <c r="AE118" s="245"/>
      <c r="AF118" s="245"/>
      <c r="AG118" s="245"/>
      <c r="AH118" s="245"/>
      <c r="AI118" s="245"/>
      <c r="AJ118" s="245"/>
      <c r="AK118" s="245"/>
      <c r="AL118" s="245"/>
    </row>
    <row r="119" spans="2:38" hidden="1" x14ac:dyDescent="0.35">
      <c r="B119" s="245"/>
      <c r="C119" s="253">
        <f t="shared" si="16"/>
        <v>2047</v>
      </c>
      <c r="D119" s="254">
        <f t="shared" si="17"/>
        <v>0.94500000000000006</v>
      </c>
      <c r="E119" s="249"/>
      <c r="F119" s="247"/>
      <c r="G119" s="245"/>
      <c r="H119" s="245"/>
      <c r="I119" s="245"/>
      <c r="J119" s="245"/>
      <c r="K119" s="245"/>
      <c r="L119" s="254"/>
      <c r="M119" s="245"/>
      <c r="N119" s="245"/>
      <c r="O119" s="245"/>
      <c r="P119" s="245"/>
      <c r="Q119" s="245"/>
      <c r="R119" s="245"/>
      <c r="S119" s="245"/>
      <c r="T119" s="245"/>
      <c r="U119" s="245"/>
      <c r="V119" s="245"/>
      <c r="W119" s="245"/>
      <c r="X119" s="245"/>
      <c r="Y119" s="245"/>
      <c r="Z119" s="247"/>
      <c r="AA119" s="247"/>
      <c r="AB119" s="245"/>
      <c r="AC119" s="245"/>
      <c r="AD119" s="245"/>
      <c r="AE119" s="245"/>
      <c r="AF119" s="245"/>
      <c r="AG119" s="245"/>
      <c r="AH119" s="245"/>
      <c r="AI119" s="245"/>
      <c r="AJ119" s="245"/>
      <c r="AK119" s="245"/>
      <c r="AL119" s="245"/>
    </row>
    <row r="120" spans="2:38" hidden="1" x14ac:dyDescent="0.35">
      <c r="B120" s="245"/>
      <c r="C120" s="253">
        <f t="shared" si="16"/>
        <v>2048</v>
      </c>
      <c r="D120" s="254">
        <f t="shared" si="17"/>
        <v>0.95000000000000007</v>
      </c>
      <c r="E120" s="249"/>
      <c r="F120" s="247"/>
      <c r="G120" s="245"/>
      <c r="H120" s="245"/>
      <c r="I120" s="245"/>
      <c r="J120" s="245"/>
      <c r="K120" s="245"/>
      <c r="L120" s="254"/>
      <c r="M120" s="245"/>
      <c r="N120" s="245"/>
      <c r="O120" s="245"/>
      <c r="P120" s="245"/>
      <c r="Q120" s="245"/>
      <c r="R120" s="245"/>
      <c r="S120" s="245"/>
      <c r="T120" s="245"/>
      <c r="U120" s="245"/>
      <c r="V120" s="245"/>
      <c r="W120" s="245"/>
      <c r="X120" s="245"/>
      <c r="Y120" s="245"/>
      <c r="Z120" s="247"/>
      <c r="AA120" s="247"/>
      <c r="AB120" s="245"/>
      <c r="AC120" s="245"/>
      <c r="AD120" s="245"/>
      <c r="AE120" s="245"/>
      <c r="AF120" s="245"/>
      <c r="AG120" s="245"/>
      <c r="AH120" s="245"/>
      <c r="AI120" s="245"/>
      <c r="AJ120" s="245"/>
      <c r="AK120" s="245"/>
      <c r="AL120" s="245"/>
    </row>
    <row r="121" spans="2:38" hidden="1" x14ac:dyDescent="0.35">
      <c r="B121" s="245"/>
      <c r="C121" s="253">
        <f t="shared" si="16"/>
        <v>2049</v>
      </c>
      <c r="D121" s="254">
        <f t="shared" si="17"/>
        <v>0.95500000000000007</v>
      </c>
      <c r="E121" s="249"/>
      <c r="F121" s="247"/>
      <c r="G121" s="245"/>
      <c r="H121" s="245"/>
      <c r="I121" s="245"/>
      <c r="J121" s="245"/>
      <c r="K121" s="245"/>
      <c r="L121" s="254"/>
      <c r="M121" s="245"/>
      <c r="N121" s="245"/>
      <c r="O121" s="245"/>
      <c r="P121" s="245"/>
      <c r="Q121" s="245"/>
      <c r="R121" s="245"/>
      <c r="S121" s="245"/>
      <c r="T121" s="245"/>
      <c r="U121" s="245"/>
      <c r="V121" s="245"/>
      <c r="W121" s="245"/>
      <c r="X121" s="245"/>
      <c r="Y121" s="245"/>
      <c r="Z121" s="247"/>
      <c r="AA121" s="247"/>
      <c r="AB121" s="245"/>
      <c r="AC121" s="245"/>
      <c r="AD121" s="245"/>
      <c r="AE121" s="245"/>
      <c r="AF121" s="245"/>
      <c r="AG121" s="245"/>
      <c r="AH121" s="245"/>
      <c r="AI121" s="245"/>
      <c r="AJ121" s="245"/>
      <c r="AK121" s="245"/>
      <c r="AL121" s="245"/>
    </row>
    <row r="122" spans="2:38" hidden="1" x14ac:dyDescent="0.35">
      <c r="B122" s="245"/>
      <c r="C122" s="253">
        <f t="shared" si="16"/>
        <v>2050</v>
      </c>
      <c r="D122" s="254">
        <f t="shared" si="17"/>
        <v>0.96000000000000008</v>
      </c>
      <c r="E122" s="249"/>
      <c r="F122" s="247"/>
      <c r="G122" s="245"/>
      <c r="H122" s="245"/>
      <c r="I122" s="245"/>
      <c r="J122" s="245"/>
      <c r="K122" s="245"/>
      <c r="L122" s="254"/>
      <c r="M122" s="245"/>
      <c r="N122" s="245"/>
      <c r="O122" s="245"/>
      <c r="P122" s="245"/>
      <c r="Q122" s="245"/>
      <c r="R122" s="245"/>
      <c r="S122" s="245"/>
      <c r="T122" s="245"/>
      <c r="U122" s="245"/>
      <c r="V122" s="245"/>
      <c r="W122" s="245"/>
      <c r="X122" s="245"/>
      <c r="Y122" s="245"/>
      <c r="Z122" s="247"/>
      <c r="AA122" s="247"/>
      <c r="AB122" s="245"/>
      <c r="AC122" s="245"/>
      <c r="AD122" s="245"/>
      <c r="AE122" s="245"/>
      <c r="AF122" s="245"/>
      <c r="AG122" s="245"/>
      <c r="AH122" s="245"/>
      <c r="AI122" s="245"/>
      <c r="AJ122" s="245"/>
      <c r="AK122" s="245"/>
      <c r="AL122" s="245"/>
    </row>
    <row r="123" spans="2:38" hidden="1" x14ac:dyDescent="0.35">
      <c r="B123" s="245"/>
      <c r="C123" s="253">
        <f t="shared" si="16"/>
        <v>2051</v>
      </c>
      <c r="D123" s="254">
        <f t="shared" si="17"/>
        <v>0.96500000000000008</v>
      </c>
      <c r="E123" s="249"/>
      <c r="F123" s="247"/>
      <c r="G123" s="245"/>
      <c r="H123" s="245"/>
      <c r="I123" s="245"/>
      <c r="J123" s="245"/>
      <c r="K123" s="245"/>
      <c r="L123" s="254"/>
      <c r="M123" s="245"/>
      <c r="N123" s="245"/>
      <c r="O123" s="245"/>
      <c r="P123" s="245"/>
      <c r="Q123" s="245"/>
      <c r="R123" s="245"/>
      <c r="S123" s="245"/>
      <c r="T123" s="245"/>
      <c r="U123" s="245"/>
      <c r="V123" s="245"/>
      <c r="W123" s="245"/>
      <c r="X123" s="245"/>
      <c r="Y123" s="245"/>
      <c r="Z123" s="247"/>
      <c r="AA123" s="247"/>
      <c r="AB123" s="245"/>
      <c r="AC123" s="245"/>
      <c r="AD123" s="245"/>
      <c r="AE123" s="245"/>
      <c r="AF123" s="245"/>
      <c r="AG123" s="245"/>
      <c r="AH123" s="245"/>
      <c r="AI123" s="245"/>
      <c r="AJ123" s="245"/>
      <c r="AK123" s="245"/>
      <c r="AL123" s="245"/>
    </row>
    <row r="124" spans="2:38" hidden="1" x14ac:dyDescent="0.35">
      <c r="B124" s="245"/>
      <c r="C124" s="253">
        <f t="shared" si="16"/>
        <v>2052</v>
      </c>
      <c r="D124" s="254">
        <f t="shared" si="17"/>
        <v>0.97000000000000008</v>
      </c>
      <c r="E124" s="249"/>
      <c r="F124" s="247"/>
      <c r="G124" s="245"/>
      <c r="H124" s="245"/>
      <c r="I124" s="245"/>
      <c r="J124" s="245"/>
      <c r="K124" s="245"/>
      <c r="L124" s="254"/>
      <c r="M124" s="245"/>
      <c r="N124" s="245"/>
      <c r="O124" s="245"/>
      <c r="P124" s="245"/>
      <c r="Q124" s="245"/>
      <c r="R124" s="245"/>
      <c r="S124" s="245"/>
      <c r="T124" s="245"/>
      <c r="U124" s="245"/>
      <c r="V124" s="245"/>
      <c r="W124" s="245"/>
      <c r="X124" s="245"/>
      <c r="Y124" s="245"/>
      <c r="Z124" s="247"/>
      <c r="AA124" s="247"/>
      <c r="AB124" s="245"/>
      <c r="AC124" s="245"/>
      <c r="AD124" s="245"/>
      <c r="AE124" s="245"/>
      <c r="AF124" s="245"/>
      <c r="AG124" s="245"/>
      <c r="AH124" s="245"/>
      <c r="AI124" s="245"/>
      <c r="AJ124" s="245"/>
      <c r="AK124" s="245"/>
      <c r="AL124" s="245"/>
    </row>
    <row r="125" spans="2:38" hidden="1" x14ac:dyDescent="0.35">
      <c r="B125" s="245"/>
      <c r="C125" s="253">
        <f t="shared" si="16"/>
        <v>2053</v>
      </c>
      <c r="D125" s="254">
        <f t="shared" si="17"/>
        <v>0.97500000000000009</v>
      </c>
      <c r="E125" s="249"/>
      <c r="F125" s="247"/>
      <c r="G125" s="245"/>
      <c r="H125" s="245"/>
      <c r="I125" s="245"/>
      <c r="J125" s="245"/>
      <c r="K125" s="245"/>
      <c r="L125" s="254"/>
      <c r="M125" s="245"/>
      <c r="N125" s="245"/>
      <c r="O125" s="245"/>
      <c r="P125" s="245"/>
      <c r="Q125" s="245"/>
      <c r="R125" s="245"/>
      <c r="S125" s="245"/>
      <c r="T125" s="245"/>
      <c r="U125" s="245"/>
      <c r="V125" s="245"/>
      <c r="W125" s="245"/>
      <c r="X125" s="245"/>
      <c r="Y125" s="245"/>
      <c r="Z125" s="247"/>
      <c r="AA125" s="247"/>
      <c r="AB125" s="245"/>
      <c r="AC125" s="245"/>
      <c r="AD125" s="245"/>
      <c r="AE125" s="245"/>
      <c r="AF125" s="245"/>
      <c r="AG125" s="245"/>
      <c r="AH125" s="245"/>
      <c r="AI125" s="245"/>
      <c r="AJ125" s="245"/>
      <c r="AK125" s="245"/>
      <c r="AL125" s="245"/>
    </row>
    <row r="126" spans="2:38" hidden="1" x14ac:dyDescent="0.35">
      <c r="B126" s="245"/>
      <c r="C126" s="253">
        <f t="shared" si="16"/>
        <v>2054</v>
      </c>
      <c r="D126" s="254">
        <f t="shared" si="17"/>
        <v>0.98000000000000009</v>
      </c>
      <c r="E126" s="249"/>
      <c r="F126" s="247"/>
      <c r="G126" s="245"/>
      <c r="H126" s="245"/>
      <c r="I126" s="245"/>
      <c r="J126" s="245"/>
      <c r="K126" s="245"/>
      <c r="L126" s="254"/>
      <c r="M126" s="245"/>
      <c r="N126" s="245"/>
      <c r="O126" s="245"/>
      <c r="P126" s="245"/>
      <c r="Q126" s="245"/>
      <c r="R126" s="245"/>
      <c r="S126" s="245"/>
      <c r="T126" s="245"/>
      <c r="U126" s="245"/>
      <c r="V126" s="245"/>
      <c r="W126" s="245"/>
      <c r="X126" s="245"/>
      <c r="Y126" s="245"/>
      <c r="Z126" s="247"/>
      <c r="AA126" s="247"/>
      <c r="AB126" s="245"/>
      <c r="AC126" s="245"/>
      <c r="AD126" s="245"/>
      <c r="AE126" s="245"/>
      <c r="AF126" s="245"/>
      <c r="AG126" s="245"/>
      <c r="AH126" s="245"/>
      <c r="AI126" s="245"/>
      <c r="AJ126" s="245"/>
      <c r="AK126" s="245"/>
      <c r="AL126" s="245"/>
    </row>
    <row r="127" spans="2:38" hidden="1" x14ac:dyDescent="0.35">
      <c r="B127" s="245"/>
      <c r="C127" s="253">
        <f t="shared" si="16"/>
        <v>2055</v>
      </c>
      <c r="D127" s="254">
        <f t="shared" si="17"/>
        <v>0.9850000000000001</v>
      </c>
      <c r="E127" s="249"/>
      <c r="F127" s="247"/>
      <c r="G127" s="245"/>
      <c r="H127" s="245"/>
      <c r="I127" s="245"/>
      <c r="J127" s="245"/>
      <c r="K127" s="245"/>
      <c r="L127" s="254"/>
      <c r="M127" s="245"/>
      <c r="N127" s="245"/>
      <c r="O127" s="245"/>
      <c r="P127" s="245"/>
      <c r="Q127" s="245"/>
      <c r="R127" s="245"/>
      <c r="S127" s="245"/>
      <c r="T127" s="245"/>
      <c r="U127" s="245"/>
      <c r="V127" s="245"/>
      <c r="W127" s="245"/>
      <c r="X127" s="245"/>
      <c r="Y127" s="245"/>
      <c r="Z127" s="247"/>
      <c r="AA127" s="247"/>
      <c r="AB127" s="245"/>
      <c r="AC127" s="245"/>
      <c r="AD127" s="245"/>
      <c r="AE127" s="245"/>
      <c r="AF127" s="245"/>
      <c r="AG127" s="245"/>
      <c r="AH127" s="245"/>
      <c r="AI127" s="245"/>
      <c r="AJ127" s="245"/>
      <c r="AK127" s="245"/>
      <c r="AL127" s="245"/>
    </row>
    <row r="128" spans="2:38" hidden="1" x14ac:dyDescent="0.35">
      <c r="B128" s="245"/>
      <c r="C128" s="253">
        <f t="shared" si="16"/>
        <v>2056</v>
      </c>
      <c r="D128" s="254">
        <f t="shared" si="17"/>
        <v>0.9900000000000001</v>
      </c>
      <c r="E128" s="249"/>
      <c r="F128" s="247"/>
      <c r="G128" s="245"/>
      <c r="H128" s="245"/>
      <c r="I128" s="245"/>
      <c r="J128" s="245"/>
      <c r="K128" s="245"/>
      <c r="L128" s="254"/>
      <c r="M128" s="245"/>
      <c r="N128" s="245"/>
      <c r="O128" s="245"/>
      <c r="P128" s="245"/>
      <c r="Q128" s="245"/>
      <c r="R128" s="245"/>
      <c r="S128" s="245"/>
      <c r="T128" s="245"/>
      <c r="U128" s="245"/>
      <c r="V128" s="245"/>
      <c r="W128" s="245"/>
      <c r="X128" s="245"/>
      <c r="Y128" s="245"/>
      <c r="Z128" s="247"/>
      <c r="AA128" s="247"/>
      <c r="AB128" s="245"/>
      <c r="AC128" s="245"/>
      <c r="AD128" s="245"/>
      <c r="AE128" s="245"/>
      <c r="AF128" s="245"/>
      <c r="AG128" s="245"/>
      <c r="AH128" s="245"/>
      <c r="AI128" s="245"/>
      <c r="AJ128" s="245"/>
      <c r="AK128" s="245"/>
      <c r="AL128" s="245"/>
    </row>
    <row r="129" spans="2:38" hidden="1" x14ac:dyDescent="0.35">
      <c r="B129" s="245"/>
      <c r="C129" s="253">
        <f t="shared" si="16"/>
        <v>2057</v>
      </c>
      <c r="D129" s="254">
        <f t="shared" si="17"/>
        <v>0.99500000000000011</v>
      </c>
      <c r="E129" s="249"/>
      <c r="F129" s="247"/>
      <c r="G129" s="245"/>
      <c r="H129" s="245"/>
      <c r="I129" s="245"/>
      <c r="J129" s="245"/>
      <c r="K129" s="245"/>
      <c r="L129" s="254"/>
      <c r="M129" s="245"/>
      <c r="N129" s="245"/>
      <c r="O129" s="245"/>
      <c r="P129" s="245"/>
      <c r="Q129" s="245"/>
      <c r="R129" s="245"/>
      <c r="S129" s="245"/>
      <c r="T129" s="245"/>
      <c r="U129" s="245"/>
      <c r="V129" s="245"/>
      <c r="W129" s="245"/>
      <c r="X129" s="245"/>
      <c r="Y129" s="245"/>
      <c r="Z129" s="247"/>
      <c r="AA129" s="247"/>
      <c r="AB129" s="245"/>
      <c r="AC129" s="245"/>
      <c r="AD129" s="245"/>
      <c r="AE129" s="245"/>
      <c r="AF129" s="245"/>
      <c r="AG129" s="245"/>
      <c r="AH129" s="245"/>
      <c r="AI129" s="245"/>
      <c r="AJ129" s="245"/>
      <c r="AK129" s="245"/>
      <c r="AL129" s="245"/>
    </row>
    <row r="130" spans="2:38" hidden="1" x14ac:dyDescent="0.35">
      <c r="B130" s="245"/>
      <c r="C130" s="253">
        <f t="shared" si="16"/>
        <v>2058</v>
      </c>
      <c r="D130" s="254">
        <f t="shared" si="17"/>
        <v>1</v>
      </c>
      <c r="E130" s="249"/>
      <c r="F130" s="247"/>
      <c r="G130" s="245"/>
      <c r="H130" s="245"/>
      <c r="I130" s="245"/>
      <c r="J130" s="245"/>
      <c r="K130" s="245"/>
      <c r="L130" s="254"/>
      <c r="M130" s="245"/>
      <c r="N130" s="245"/>
      <c r="O130" s="245"/>
      <c r="P130" s="245"/>
      <c r="Q130" s="245"/>
      <c r="R130" s="245"/>
      <c r="S130" s="245"/>
      <c r="T130" s="245"/>
      <c r="U130" s="245"/>
      <c r="V130" s="245"/>
      <c r="W130" s="245"/>
      <c r="X130" s="245"/>
      <c r="Y130" s="245"/>
      <c r="Z130" s="247"/>
      <c r="AA130" s="247"/>
      <c r="AB130" s="245"/>
      <c r="AC130" s="245"/>
      <c r="AD130" s="245"/>
      <c r="AE130" s="245"/>
      <c r="AF130" s="245"/>
      <c r="AG130" s="245"/>
      <c r="AH130" s="245"/>
      <c r="AI130" s="245"/>
      <c r="AJ130" s="245"/>
      <c r="AK130" s="245"/>
      <c r="AL130" s="245"/>
    </row>
    <row r="131" spans="2:38" hidden="1" x14ac:dyDescent="0.35">
      <c r="B131" s="245"/>
      <c r="C131" s="253">
        <f t="shared" si="16"/>
        <v>2059</v>
      </c>
      <c r="D131" s="254">
        <f>D130</f>
        <v>1</v>
      </c>
      <c r="E131" s="249"/>
      <c r="F131" s="247"/>
      <c r="G131" s="245"/>
      <c r="H131" s="245"/>
      <c r="I131" s="245"/>
      <c r="J131" s="245"/>
      <c r="K131" s="245"/>
      <c r="L131" s="254"/>
      <c r="M131" s="245"/>
      <c r="N131" s="245"/>
      <c r="O131" s="245"/>
      <c r="P131" s="245"/>
      <c r="Q131" s="245"/>
      <c r="R131" s="245"/>
      <c r="S131" s="245"/>
      <c r="T131" s="245"/>
      <c r="U131" s="245"/>
      <c r="V131" s="245"/>
      <c r="W131" s="245"/>
      <c r="X131" s="245"/>
      <c r="Y131" s="245"/>
      <c r="Z131" s="247"/>
      <c r="AA131" s="247"/>
      <c r="AB131" s="245"/>
      <c r="AC131" s="245"/>
      <c r="AD131" s="245"/>
      <c r="AE131" s="245"/>
      <c r="AF131" s="245"/>
      <c r="AG131" s="245"/>
      <c r="AH131" s="245"/>
      <c r="AI131" s="245"/>
      <c r="AJ131" s="245"/>
      <c r="AK131" s="245"/>
      <c r="AL131" s="245"/>
    </row>
    <row r="132" spans="2:38" hidden="1" x14ac:dyDescent="0.35">
      <c r="B132" s="245"/>
      <c r="C132" s="253">
        <f t="shared" si="16"/>
        <v>2060</v>
      </c>
      <c r="D132" s="254">
        <f t="shared" ref="D132:D186" si="18">D131</f>
        <v>1</v>
      </c>
      <c r="E132" s="249"/>
      <c r="F132" s="247"/>
      <c r="G132" s="245"/>
      <c r="H132" s="245"/>
      <c r="I132" s="245"/>
      <c r="J132" s="245"/>
      <c r="K132" s="245"/>
      <c r="L132" s="254"/>
      <c r="M132" s="245"/>
      <c r="N132" s="245"/>
      <c r="O132" s="245"/>
      <c r="P132" s="245"/>
      <c r="Q132" s="245"/>
      <c r="R132" s="245"/>
      <c r="S132" s="245"/>
      <c r="T132" s="245"/>
      <c r="U132" s="245"/>
      <c r="V132" s="245"/>
      <c r="W132" s="245"/>
      <c r="X132" s="245"/>
      <c r="Y132" s="245"/>
      <c r="Z132" s="247"/>
      <c r="AA132" s="247"/>
      <c r="AB132" s="245"/>
      <c r="AC132" s="245"/>
      <c r="AD132" s="245"/>
      <c r="AE132" s="245"/>
      <c r="AF132" s="245"/>
      <c r="AG132" s="245"/>
      <c r="AH132" s="245"/>
      <c r="AI132" s="245"/>
      <c r="AJ132" s="245"/>
      <c r="AK132" s="245"/>
      <c r="AL132" s="245"/>
    </row>
    <row r="133" spans="2:38" hidden="1" x14ac:dyDescent="0.35">
      <c r="B133" s="245"/>
      <c r="C133" s="253">
        <f t="shared" si="16"/>
        <v>2061</v>
      </c>
      <c r="D133" s="254">
        <f t="shared" si="18"/>
        <v>1</v>
      </c>
      <c r="E133" s="249"/>
      <c r="F133" s="247"/>
      <c r="G133" s="245"/>
      <c r="H133" s="245"/>
      <c r="I133" s="245"/>
      <c r="J133" s="245"/>
      <c r="K133" s="245"/>
      <c r="L133" s="254"/>
      <c r="M133" s="245"/>
      <c r="N133" s="245"/>
      <c r="O133" s="245"/>
      <c r="P133" s="245"/>
      <c r="Q133" s="245"/>
      <c r="R133" s="245"/>
      <c r="S133" s="245"/>
      <c r="T133" s="245"/>
      <c r="U133" s="245"/>
      <c r="V133" s="245"/>
      <c r="W133" s="245"/>
      <c r="X133" s="245"/>
      <c r="Y133" s="245"/>
      <c r="Z133" s="247"/>
      <c r="AA133" s="247"/>
      <c r="AB133" s="245"/>
      <c r="AC133" s="245"/>
      <c r="AD133" s="245"/>
      <c r="AE133" s="245"/>
      <c r="AF133" s="245"/>
      <c r="AG133" s="245"/>
      <c r="AH133" s="245"/>
      <c r="AI133" s="245"/>
      <c r="AJ133" s="245"/>
      <c r="AK133" s="245"/>
      <c r="AL133" s="245"/>
    </row>
    <row r="134" spans="2:38" hidden="1" x14ac:dyDescent="0.35">
      <c r="B134" s="245"/>
      <c r="C134" s="253">
        <f t="shared" si="16"/>
        <v>2062</v>
      </c>
      <c r="D134" s="254">
        <f t="shared" si="18"/>
        <v>1</v>
      </c>
      <c r="E134" s="249"/>
      <c r="F134" s="247"/>
      <c r="G134" s="245"/>
      <c r="H134" s="245"/>
      <c r="I134" s="245"/>
      <c r="J134" s="245"/>
      <c r="K134" s="245"/>
      <c r="L134" s="254"/>
      <c r="M134" s="245"/>
      <c r="N134" s="245"/>
      <c r="O134" s="245"/>
      <c r="P134" s="245"/>
      <c r="Q134" s="245"/>
      <c r="R134" s="245"/>
      <c r="S134" s="245"/>
      <c r="T134" s="245"/>
      <c r="U134" s="245"/>
      <c r="V134" s="245"/>
      <c r="W134" s="245"/>
      <c r="X134" s="245"/>
      <c r="Y134" s="245"/>
      <c r="Z134" s="247"/>
      <c r="AA134" s="247"/>
      <c r="AB134" s="245"/>
      <c r="AC134" s="245"/>
      <c r="AD134" s="245"/>
      <c r="AE134" s="245"/>
      <c r="AF134" s="245"/>
      <c r="AG134" s="245"/>
      <c r="AH134" s="245"/>
      <c r="AI134" s="245"/>
      <c r="AJ134" s="245"/>
      <c r="AK134" s="245"/>
      <c r="AL134" s="245"/>
    </row>
    <row r="135" spans="2:38" hidden="1" x14ac:dyDescent="0.35">
      <c r="B135" s="245"/>
      <c r="C135" s="253">
        <f t="shared" si="16"/>
        <v>2063</v>
      </c>
      <c r="D135" s="254">
        <f t="shared" si="18"/>
        <v>1</v>
      </c>
      <c r="E135" s="249"/>
      <c r="F135" s="247"/>
      <c r="G135" s="245"/>
      <c r="H135" s="245"/>
      <c r="I135" s="245"/>
      <c r="J135" s="245"/>
      <c r="K135" s="245"/>
      <c r="L135" s="254"/>
      <c r="M135" s="245"/>
      <c r="N135" s="245"/>
      <c r="O135" s="245"/>
      <c r="P135" s="245"/>
      <c r="Q135" s="245"/>
      <c r="R135" s="245"/>
      <c r="S135" s="245"/>
      <c r="T135" s="245"/>
      <c r="U135" s="245"/>
      <c r="V135" s="245"/>
      <c r="W135" s="245"/>
      <c r="X135" s="245"/>
      <c r="Y135" s="245"/>
      <c r="Z135" s="247"/>
      <c r="AA135" s="247"/>
      <c r="AB135" s="245"/>
      <c r="AC135" s="245"/>
      <c r="AD135" s="245"/>
      <c r="AE135" s="245"/>
      <c r="AF135" s="245"/>
      <c r="AG135" s="245"/>
      <c r="AH135" s="245"/>
      <c r="AI135" s="245"/>
      <c r="AJ135" s="245"/>
      <c r="AK135" s="245"/>
      <c r="AL135" s="245"/>
    </row>
    <row r="136" spans="2:38" hidden="1" x14ac:dyDescent="0.35">
      <c r="B136" s="245"/>
      <c r="C136" s="253">
        <f t="shared" si="16"/>
        <v>2064</v>
      </c>
      <c r="D136" s="254">
        <f t="shared" si="18"/>
        <v>1</v>
      </c>
      <c r="E136" s="249"/>
      <c r="F136" s="247"/>
      <c r="G136" s="245"/>
      <c r="H136" s="245"/>
      <c r="I136" s="245"/>
      <c r="J136" s="245"/>
      <c r="K136" s="245"/>
      <c r="L136" s="254"/>
      <c r="M136" s="245"/>
      <c r="N136" s="245"/>
      <c r="O136" s="245"/>
      <c r="P136" s="245"/>
      <c r="Q136" s="245"/>
      <c r="R136" s="245"/>
      <c r="S136" s="245"/>
      <c r="T136" s="245"/>
      <c r="U136" s="245"/>
      <c r="V136" s="245"/>
      <c r="W136" s="245"/>
      <c r="X136" s="245"/>
      <c r="Y136" s="245"/>
      <c r="Z136" s="247"/>
      <c r="AA136" s="247"/>
      <c r="AB136" s="245"/>
      <c r="AC136" s="245"/>
      <c r="AD136" s="245"/>
      <c r="AE136" s="245"/>
      <c r="AF136" s="245"/>
      <c r="AG136" s="245"/>
      <c r="AH136" s="245"/>
      <c r="AI136" s="245"/>
      <c r="AJ136" s="245"/>
      <c r="AK136" s="245"/>
      <c r="AL136" s="245"/>
    </row>
    <row r="137" spans="2:38" hidden="1" x14ac:dyDescent="0.35">
      <c r="B137" s="245"/>
      <c r="C137" s="253">
        <f t="shared" si="16"/>
        <v>2065</v>
      </c>
      <c r="D137" s="254">
        <f t="shared" si="18"/>
        <v>1</v>
      </c>
      <c r="E137" s="249"/>
      <c r="F137" s="247"/>
      <c r="G137" s="245"/>
      <c r="H137" s="245"/>
      <c r="I137" s="245"/>
      <c r="J137" s="245"/>
      <c r="K137" s="245"/>
      <c r="L137" s="254"/>
      <c r="M137" s="245"/>
      <c r="N137" s="245"/>
      <c r="O137" s="245"/>
      <c r="P137" s="245"/>
      <c r="Q137" s="245"/>
      <c r="R137" s="245"/>
      <c r="S137" s="245"/>
      <c r="T137" s="245"/>
      <c r="U137" s="245"/>
      <c r="V137" s="245"/>
      <c r="W137" s="245"/>
      <c r="X137" s="245"/>
      <c r="Y137" s="245"/>
      <c r="Z137" s="247"/>
      <c r="AA137" s="247"/>
      <c r="AB137" s="245"/>
      <c r="AC137" s="245"/>
      <c r="AD137" s="245"/>
      <c r="AE137" s="245"/>
      <c r="AF137" s="245"/>
      <c r="AG137" s="245"/>
      <c r="AH137" s="245"/>
      <c r="AI137" s="245"/>
      <c r="AJ137" s="245"/>
      <c r="AK137" s="245"/>
      <c r="AL137" s="245"/>
    </row>
    <row r="138" spans="2:38" hidden="1" x14ac:dyDescent="0.35">
      <c r="B138" s="245"/>
      <c r="C138" s="253">
        <f t="shared" si="16"/>
        <v>2066</v>
      </c>
      <c r="D138" s="254">
        <f t="shared" si="18"/>
        <v>1</v>
      </c>
      <c r="E138" s="249"/>
      <c r="F138" s="247"/>
      <c r="G138" s="245"/>
      <c r="H138" s="245"/>
      <c r="I138" s="245"/>
      <c r="J138" s="245"/>
      <c r="K138" s="245"/>
      <c r="L138" s="254"/>
      <c r="M138" s="245"/>
      <c r="N138" s="245"/>
      <c r="O138" s="245"/>
      <c r="P138" s="245"/>
      <c r="Q138" s="245"/>
      <c r="R138" s="245"/>
      <c r="S138" s="245"/>
      <c r="T138" s="245"/>
      <c r="U138" s="245"/>
      <c r="V138" s="245"/>
      <c r="W138" s="245"/>
      <c r="X138" s="245"/>
      <c r="Y138" s="245"/>
      <c r="Z138" s="247"/>
      <c r="AA138" s="247"/>
      <c r="AB138" s="245"/>
      <c r="AC138" s="245"/>
      <c r="AD138" s="245"/>
      <c r="AE138" s="245"/>
      <c r="AF138" s="245"/>
      <c r="AG138" s="245"/>
      <c r="AH138" s="245"/>
      <c r="AI138" s="245"/>
      <c r="AJ138" s="245"/>
      <c r="AK138" s="245"/>
      <c r="AL138" s="245"/>
    </row>
    <row r="139" spans="2:38" hidden="1" x14ac:dyDescent="0.35">
      <c r="B139" s="245"/>
      <c r="C139" s="253">
        <f t="shared" si="16"/>
        <v>2067</v>
      </c>
      <c r="D139" s="254">
        <f t="shared" si="18"/>
        <v>1</v>
      </c>
      <c r="E139" s="249"/>
      <c r="F139" s="247"/>
      <c r="G139" s="245"/>
      <c r="H139" s="245"/>
      <c r="I139" s="245"/>
      <c r="J139" s="245"/>
      <c r="K139" s="245"/>
      <c r="L139" s="254"/>
      <c r="M139" s="245"/>
      <c r="N139" s="245"/>
      <c r="O139" s="245"/>
      <c r="P139" s="245"/>
      <c r="Q139" s="245"/>
      <c r="R139" s="245"/>
      <c r="S139" s="245"/>
      <c r="T139" s="245"/>
      <c r="U139" s="245"/>
      <c r="V139" s="245"/>
      <c r="W139" s="245"/>
      <c r="X139" s="245"/>
      <c r="Y139" s="245"/>
      <c r="Z139" s="247"/>
      <c r="AA139" s="247"/>
      <c r="AB139" s="245"/>
      <c r="AC139" s="245"/>
      <c r="AD139" s="245"/>
      <c r="AE139" s="245"/>
      <c r="AF139" s="245"/>
      <c r="AG139" s="245"/>
      <c r="AH139" s="245"/>
      <c r="AI139" s="245"/>
      <c r="AJ139" s="245"/>
      <c r="AK139" s="245"/>
      <c r="AL139" s="245"/>
    </row>
    <row r="140" spans="2:38" hidden="1" x14ac:dyDescent="0.35">
      <c r="B140" s="245"/>
      <c r="C140" s="253">
        <f t="shared" si="16"/>
        <v>2068</v>
      </c>
      <c r="D140" s="254">
        <f t="shared" si="18"/>
        <v>1</v>
      </c>
      <c r="E140" s="249"/>
      <c r="F140" s="247"/>
      <c r="G140" s="245"/>
      <c r="H140" s="245"/>
      <c r="I140" s="245"/>
      <c r="J140" s="245"/>
      <c r="K140" s="245"/>
      <c r="L140" s="254"/>
      <c r="M140" s="245"/>
      <c r="N140" s="245"/>
      <c r="O140" s="245"/>
      <c r="P140" s="245"/>
      <c r="Q140" s="245"/>
      <c r="R140" s="245"/>
      <c r="S140" s="245"/>
      <c r="T140" s="245"/>
      <c r="U140" s="245"/>
      <c r="V140" s="245"/>
      <c r="W140" s="245"/>
      <c r="X140" s="245"/>
      <c r="Y140" s="245"/>
      <c r="Z140" s="247"/>
      <c r="AA140" s="247"/>
      <c r="AB140" s="245"/>
      <c r="AC140" s="245"/>
      <c r="AD140" s="245"/>
      <c r="AE140" s="245"/>
      <c r="AF140" s="245"/>
      <c r="AG140" s="245"/>
      <c r="AH140" s="245"/>
      <c r="AI140" s="245"/>
      <c r="AJ140" s="245"/>
      <c r="AK140" s="245"/>
      <c r="AL140" s="245"/>
    </row>
    <row r="141" spans="2:38" hidden="1" x14ac:dyDescent="0.35">
      <c r="B141" s="245"/>
      <c r="C141" s="253">
        <f t="shared" si="16"/>
        <v>2069</v>
      </c>
      <c r="D141" s="254">
        <f t="shared" si="18"/>
        <v>1</v>
      </c>
      <c r="E141" s="249"/>
      <c r="F141" s="247"/>
      <c r="G141" s="245"/>
      <c r="H141" s="245"/>
      <c r="I141" s="245"/>
      <c r="J141" s="245"/>
      <c r="K141" s="245"/>
      <c r="L141" s="254"/>
      <c r="M141" s="245"/>
      <c r="N141" s="245"/>
      <c r="O141" s="245"/>
      <c r="P141" s="245"/>
      <c r="Q141" s="245"/>
      <c r="R141" s="245"/>
      <c r="S141" s="245"/>
      <c r="T141" s="245"/>
      <c r="U141" s="245"/>
      <c r="V141" s="245"/>
      <c r="W141" s="245"/>
      <c r="X141" s="245"/>
      <c r="Y141" s="245"/>
      <c r="Z141" s="247"/>
      <c r="AA141" s="247"/>
      <c r="AB141" s="245"/>
      <c r="AC141" s="245"/>
      <c r="AD141" s="245"/>
      <c r="AE141" s="245"/>
      <c r="AF141" s="245"/>
      <c r="AG141" s="245"/>
      <c r="AH141" s="245"/>
      <c r="AI141" s="245"/>
      <c r="AJ141" s="245"/>
      <c r="AK141" s="245"/>
      <c r="AL141" s="245"/>
    </row>
    <row r="142" spans="2:38" hidden="1" x14ac:dyDescent="0.35">
      <c r="B142" s="245"/>
      <c r="C142" s="253">
        <f t="shared" si="16"/>
        <v>2070</v>
      </c>
      <c r="D142" s="254">
        <f t="shared" si="18"/>
        <v>1</v>
      </c>
      <c r="E142" s="249"/>
      <c r="F142" s="247"/>
      <c r="G142" s="245"/>
      <c r="H142" s="245"/>
      <c r="I142" s="245"/>
      <c r="J142" s="245"/>
      <c r="K142" s="245"/>
      <c r="L142" s="254"/>
      <c r="M142" s="245"/>
      <c r="N142" s="245"/>
      <c r="O142" s="245"/>
      <c r="P142" s="245"/>
      <c r="Q142" s="245"/>
      <c r="R142" s="245"/>
      <c r="S142" s="245"/>
      <c r="T142" s="245"/>
      <c r="U142" s="245"/>
      <c r="V142" s="245"/>
      <c r="W142" s="245"/>
      <c r="X142" s="245"/>
      <c r="Y142" s="245"/>
      <c r="Z142" s="247"/>
      <c r="AA142" s="247"/>
      <c r="AB142" s="245"/>
      <c r="AC142" s="245"/>
      <c r="AD142" s="245"/>
      <c r="AE142" s="245"/>
      <c r="AF142" s="245"/>
      <c r="AG142" s="245"/>
      <c r="AH142" s="245"/>
      <c r="AI142" s="245"/>
      <c r="AJ142" s="245"/>
      <c r="AK142" s="245"/>
      <c r="AL142" s="245"/>
    </row>
    <row r="143" spans="2:38" hidden="1" x14ac:dyDescent="0.35">
      <c r="B143" s="245"/>
      <c r="C143" s="253">
        <f t="shared" si="16"/>
        <v>2071</v>
      </c>
      <c r="D143" s="254">
        <f t="shared" si="18"/>
        <v>1</v>
      </c>
      <c r="E143" s="249"/>
      <c r="F143" s="247"/>
      <c r="G143" s="245"/>
      <c r="H143" s="245"/>
      <c r="I143" s="245"/>
      <c r="J143" s="245"/>
      <c r="K143" s="245"/>
      <c r="L143" s="254"/>
      <c r="M143" s="245"/>
      <c r="N143" s="245"/>
      <c r="O143" s="245"/>
      <c r="P143" s="245"/>
      <c r="Q143" s="245"/>
      <c r="R143" s="245"/>
      <c r="S143" s="245"/>
      <c r="T143" s="245"/>
      <c r="U143" s="245"/>
      <c r="V143" s="245"/>
      <c r="W143" s="245"/>
      <c r="X143" s="245"/>
      <c r="Y143" s="245"/>
      <c r="Z143" s="247"/>
      <c r="AA143" s="247"/>
      <c r="AB143" s="245"/>
      <c r="AC143" s="245"/>
      <c r="AD143" s="245"/>
      <c r="AE143" s="245"/>
      <c r="AF143" s="245"/>
      <c r="AG143" s="245"/>
      <c r="AH143" s="245"/>
      <c r="AI143" s="245"/>
      <c r="AJ143" s="245"/>
      <c r="AK143" s="245"/>
      <c r="AL143" s="245"/>
    </row>
    <row r="144" spans="2:38" hidden="1" x14ac:dyDescent="0.35">
      <c r="B144" s="245"/>
      <c r="C144" s="253">
        <f t="shared" si="16"/>
        <v>2072</v>
      </c>
      <c r="D144" s="254">
        <f t="shared" si="18"/>
        <v>1</v>
      </c>
      <c r="E144" s="249"/>
      <c r="F144" s="247"/>
      <c r="G144" s="245"/>
      <c r="H144" s="245"/>
      <c r="I144" s="245"/>
      <c r="J144" s="245"/>
      <c r="K144" s="245"/>
      <c r="L144" s="254"/>
      <c r="M144" s="245"/>
      <c r="N144" s="245"/>
      <c r="O144" s="245"/>
      <c r="P144" s="245"/>
      <c r="Q144" s="245"/>
      <c r="R144" s="245"/>
      <c r="S144" s="245"/>
      <c r="T144" s="245"/>
      <c r="U144" s="245"/>
      <c r="V144" s="245"/>
      <c r="W144" s="245"/>
      <c r="X144" s="245"/>
      <c r="Y144" s="245"/>
      <c r="Z144" s="247"/>
      <c r="AA144" s="247"/>
      <c r="AB144" s="245"/>
      <c r="AC144" s="245"/>
      <c r="AD144" s="245"/>
      <c r="AE144" s="245"/>
      <c r="AF144" s="245"/>
      <c r="AG144" s="245"/>
      <c r="AH144" s="245"/>
      <c r="AI144" s="245"/>
      <c r="AJ144" s="245"/>
      <c r="AK144" s="245"/>
      <c r="AL144" s="245"/>
    </row>
    <row r="145" spans="2:38" hidden="1" x14ac:dyDescent="0.35">
      <c r="B145" s="245"/>
      <c r="C145" s="253">
        <f t="shared" si="16"/>
        <v>2073</v>
      </c>
      <c r="D145" s="254">
        <f t="shared" si="18"/>
        <v>1</v>
      </c>
      <c r="E145" s="249"/>
      <c r="F145" s="247"/>
      <c r="G145" s="245"/>
      <c r="H145" s="245"/>
      <c r="I145" s="245"/>
      <c r="J145" s="245"/>
      <c r="K145" s="245"/>
      <c r="L145" s="254"/>
      <c r="M145" s="245"/>
      <c r="N145" s="245"/>
      <c r="O145" s="245"/>
      <c r="P145" s="245"/>
      <c r="Q145" s="245"/>
      <c r="R145" s="245"/>
      <c r="S145" s="245"/>
      <c r="T145" s="245"/>
      <c r="U145" s="245"/>
      <c r="V145" s="245"/>
      <c r="W145" s="245"/>
      <c r="X145" s="245"/>
      <c r="Y145" s="245"/>
      <c r="Z145" s="247"/>
      <c r="AA145" s="247"/>
      <c r="AB145" s="245"/>
      <c r="AC145" s="245"/>
      <c r="AD145" s="245"/>
      <c r="AE145" s="245"/>
      <c r="AF145" s="245"/>
      <c r="AG145" s="245"/>
      <c r="AH145" s="245"/>
      <c r="AI145" s="245"/>
      <c r="AJ145" s="245"/>
      <c r="AK145" s="245"/>
      <c r="AL145" s="245"/>
    </row>
    <row r="146" spans="2:38" hidden="1" x14ac:dyDescent="0.35">
      <c r="B146" s="245"/>
      <c r="C146" s="253">
        <f t="shared" si="16"/>
        <v>2074</v>
      </c>
      <c r="D146" s="254">
        <f t="shared" si="18"/>
        <v>1</v>
      </c>
      <c r="E146" s="249"/>
      <c r="F146" s="247"/>
      <c r="G146" s="245"/>
      <c r="H146" s="245"/>
      <c r="I146" s="245"/>
      <c r="J146" s="245"/>
      <c r="K146" s="245"/>
      <c r="L146" s="254"/>
      <c r="M146" s="245"/>
      <c r="N146" s="245"/>
      <c r="O146" s="245"/>
      <c r="P146" s="245"/>
      <c r="Q146" s="245"/>
      <c r="R146" s="245"/>
      <c r="S146" s="245"/>
      <c r="T146" s="245"/>
      <c r="U146" s="245"/>
      <c r="V146" s="245"/>
      <c r="W146" s="245"/>
      <c r="X146" s="245"/>
      <c r="Y146" s="245"/>
      <c r="Z146" s="247"/>
      <c r="AA146" s="247"/>
      <c r="AB146" s="245"/>
      <c r="AC146" s="245"/>
      <c r="AD146" s="245"/>
      <c r="AE146" s="245"/>
      <c r="AF146" s="245"/>
      <c r="AG146" s="245"/>
      <c r="AH146" s="245"/>
      <c r="AI146" s="245"/>
      <c r="AJ146" s="245"/>
      <c r="AK146" s="245"/>
      <c r="AL146" s="245"/>
    </row>
    <row r="147" spans="2:38" hidden="1" x14ac:dyDescent="0.35">
      <c r="B147" s="245"/>
      <c r="C147" s="253">
        <f t="shared" si="16"/>
        <v>2075</v>
      </c>
      <c r="D147" s="254">
        <f t="shared" si="18"/>
        <v>1</v>
      </c>
      <c r="E147" s="249"/>
      <c r="F147" s="247"/>
      <c r="G147" s="245"/>
      <c r="H147" s="245"/>
      <c r="I147" s="245"/>
      <c r="J147" s="245"/>
      <c r="K147" s="245"/>
      <c r="L147" s="254"/>
      <c r="M147" s="245"/>
      <c r="N147" s="245"/>
      <c r="O147" s="245"/>
      <c r="P147" s="245"/>
      <c r="Q147" s="245"/>
      <c r="R147" s="245"/>
      <c r="S147" s="245"/>
      <c r="T147" s="245"/>
      <c r="U147" s="245"/>
      <c r="V147" s="245"/>
      <c r="W147" s="245"/>
      <c r="X147" s="245"/>
      <c r="Y147" s="245"/>
      <c r="Z147" s="247"/>
      <c r="AA147" s="247"/>
      <c r="AB147" s="245"/>
      <c r="AC147" s="245"/>
      <c r="AD147" s="245"/>
      <c r="AE147" s="245"/>
      <c r="AF147" s="245"/>
      <c r="AG147" s="245"/>
      <c r="AH147" s="245"/>
      <c r="AI147" s="245"/>
      <c r="AJ147" s="245"/>
      <c r="AK147" s="245"/>
      <c r="AL147" s="245"/>
    </row>
    <row r="148" spans="2:38" hidden="1" x14ac:dyDescent="0.35">
      <c r="B148" s="245"/>
      <c r="C148" s="253">
        <f t="shared" si="16"/>
        <v>2076</v>
      </c>
      <c r="D148" s="254">
        <f t="shared" si="18"/>
        <v>1</v>
      </c>
      <c r="E148" s="249"/>
      <c r="F148" s="247"/>
      <c r="G148" s="245"/>
      <c r="H148" s="245"/>
      <c r="I148" s="245"/>
      <c r="J148" s="245"/>
      <c r="K148" s="245"/>
      <c r="L148" s="254"/>
      <c r="M148" s="245"/>
      <c r="N148" s="245"/>
      <c r="O148" s="245"/>
      <c r="P148" s="245"/>
      <c r="Q148" s="245"/>
      <c r="R148" s="245"/>
      <c r="S148" s="245"/>
      <c r="T148" s="245"/>
      <c r="U148" s="245"/>
      <c r="V148" s="245"/>
      <c r="W148" s="245"/>
      <c r="X148" s="245"/>
      <c r="Y148" s="245"/>
      <c r="Z148" s="247"/>
      <c r="AA148" s="247"/>
      <c r="AB148" s="245"/>
      <c r="AC148" s="245"/>
      <c r="AD148" s="245"/>
      <c r="AE148" s="245"/>
      <c r="AF148" s="245"/>
      <c r="AG148" s="245"/>
      <c r="AH148" s="245"/>
      <c r="AI148" s="245"/>
      <c r="AJ148" s="245"/>
      <c r="AK148" s="245"/>
      <c r="AL148" s="245"/>
    </row>
    <row r="149" spans="2:38" hidden="1" x14ac:dyDescent="0.35">
      <c r="B149" s="245"/>
      <c r="C149" s="253">
        <f t="shared" si="16"/>
        <v>2077</v>
      </c>
      <c r="D149" s="254">
        <f t="shared" si="18"/>
        <v>1</v>
      </c>
      <c r="E149" s="249"/>
      <c r="F149" s="247"/>
      <c r="G149" s="245"/>
      <c r="H149" s="245"/>
      <c r="I149" s="245"/>
      <c r="J149" s="245"/>
      <c r="K149" s="245"/>
      <c r="L149" s="254"/>
      <c r="M149" s="245"/>
      <c r="N149" s="245"/>
      <c r="O149" s="245"/>
      <c r="P149" s="245"/>
      <c r="Q149" s="245"/>
      <c r="R149" s="245"/>
      <c r="S149" s="245"/>
      <c r="T149" s="245"/>
      <c r="U149" s="245"/>
      <c r="V149" s="245"/>
      <c r="W149" s="245"/>
      <c r="X149" s="245"/>
      <c r="Y149" s="245"/>
      <c r="Z149" s="247"/>
      <c r="AA149" s="247"/>
      <c r="AB149" s="245"/>
      <c r="AC149" s="245"/>
      <c r="AD149" s="245"/>
      <c r="AE149" s="245"/>
      <c r="AF149" s="245"/>
      <c r="AG149" s="245"/>
      <c r="AH149" s="245"/>
      <c r="AI149" s="245"/>
      <c r="AJ149" s="245"/>
      <c r="AK149" s="245"/>
      <c r="AL149" s="245"/>
    </row>
    <row r="150" spans="2:38" hidden="1" x14ac:dyDescent="0.35">
      <c r="B150" s="245"/>
      <c r="C150" s="253">
        <f t="shared" si="16"/>
        <v>2078</v>
      </c>
      <c r="D150" s="254">
        <f t="shared" si="18"/>
        <v>1</v>
      </c>
      <c r="E150" s="249"/>
      <c r="F150" s="247"/>
      <c r="G150" s="245"/>
      <c r="H150" s="245"/>
      <c r="I150" s="245"/>
      <c r="J150" s="245"/>
      <c r="K150" s="245"/>
      <c r="L150" s="254"/>
      <c r="M150" s="245"/>
      <c r="N150" s="245"/>
      <c r="O150" s="245"/>
      <c r="P150" s="245"/>
      <c r="Q150" s="245"/>
      <c r="R150" s="245"/>
      <c r="S150" s="245"/>
      <c r="T150" s="245"/>
      <c r="U150" s="245"/>
      <c r="V150" s="245"/>
      <c r="W150" s="245"/>
      <c r="X150" s="245"/>
      <c r="Y150" s="245"/>
      <c r="Z150" s="247"/>
      <c r="AA150" s="247"/>
      <c r="AB150" s="245"/>
      <c r="AC150" s="245"/>
      <c r="AD150" s="245"/>
      <c r="AE150" s="245"/>
      <c r="AF150" s="245"/>
      <c r="AG150" s="245"/>
      <c r="AH150" s="245"/>
      <c r="AI150" s="245"/>
      <c r="AJ150" s="245"/>
      <c r="AK150" s="245"/>
      <c r="AL150" s="245"/>
    </row>
    <row r="151" spans="2:38" hidden="1" x14ac:dyDescent="0.35">
      <c r="B151" s="245"/>
      <c r="C151" s="253">
        <f t="shared" si="16"/>
        <v>2079</v>
      </c>
      <c r="D151" s="254">
        <f t="shared" si="18"/>
        <v>1</v>
      </c>
      <c r="E151" s="249"/>
      <c r="F151" s="247"/>
      <c r="G151" s="245"/>
      <c r="H151" s="245"/>
      <c r="I151" s="245"/>
      <c r="J151" s="245"/>
      <c r="K151" s="245"/>
      <c r="L151" s="254"/>
      <c r="M151" s="245"/>
      <c r="N151" s="245"/>
      <c r="O151" s="245"/>
      <c r="P151" s="245"/>
      <c r="Q151" s="245"/>
      <c r="R151" s="245"/>
      <c r="S151" s="245"/>
      <c r="T151" s="245"/>
      <c r="U151" s="245"/>
      <c r="V151" s="245"/>
      <c r="W151" s="245"/>
      <c r="X151" s="245"/>
      <c r="Y151" s="245"/>
      <c r="Z151" s="247"/>
      <c r="AA151" s="247"/>
      <c r="AB151" s="245"/>
      <c r="AC151" s="245"/>
      <c r="AD151" s="245"/>
      <c r="AE151" s="245"/>
      <c r="AF151" s="245"/>
      <c r="AG151" s="245"/>
      <c r="AH151" s="245"/>
      <c r="AI151" s="245"/>
      <c r="AJ151" s="245"/>
      <c r="AK151" s="245"/>
      <c r="AL151" s="245"/>
    </row>
    <row r="152" spans="2:38" hidden="1" x14ac:dyDescent="0.35">
      <c r="B152" s="245"/>
      <c r="C152" s="253">
        <f t="shared" si="16"/>
        <v>2080</v>
      </c>
      <c r="D152" s="254">
        <f t="shared" si="18"/>
        <v>1</v>
      </c>
      <c r="E152" s="249"/>
      <c r="F152" s="247"/>
      <c r="G152" s="245"/>
      <c r="H152" s="245"/>
      <c r="I152" s="245"/>
      <c r="J152" s="245"/>
      <c r="K152" s="245"/>
      <c r="L152" s="254"/>
      <c r="M152" s="245"/>
      <c r="N152" s="245"/>
      <c r="O152" s="245"/>
      <c r="P152" s="245"/>
      <c r="Q152" s="245"/>
      <c r="R152" s="245"/>
      <c r="S152" s="245"/>
      <c r="T152" s="245"/>
      <c r="U152" s="245"/>
      <c r="V152" s="245"/>
      <c r="W152" s="245"/>
      <c r="X152" s="245"/>
      <c r="Y152" s="245"/>
      <c r="Z152" s="247"/>
      <c r="AA152" s="247"/>
      <c r="AB152" s="245"/>
      <c r="AC152" s="245"/>
      <c r="AD152" s="245"/>
      <c r="AE152" s="245"/>
      <c r="AF152" s="245"/>
      <c r="AG152" s="245"/>
      <c r="AH152" s="245"/>
      <c r="AI152" s="245"/>
      <c r="AJ152" s="245"/>
      <c r="AK152" s="245"/>
      <c r="AL152" s="245"/>
    </row>
    <row r="153" spans="2:38" hidden="1" x14ac:dyDescent="0.35">
      <c r="B153" s="245"/>
      <c r="C153" s="253">
        <f t="shared" si="16"/>
        <v>2081</v>
      </c>
      <c r="D153" s="254">
        <f t="shared" si="18"/>
        <v>1</v>
      </c>
      <c r="E153" s="249"/>
      <c r="F153" s="247"/>
      <c r="G153" s="245"/>
      <c r="H153" s="245"/>
      <c r="I153" s="245"/>
      <c r="J153" s="245"/>
      <c r="K153" s="245"/>
      <c r="L153" s="254"/>
      <c r="M153" s="245"/>
      <c r="N153" s="245"/>
      <c r="O153" s="245"/>
      <c r="P153" s="245"/>
      <c r="Q153" s="245"/>
      <c r="R153" s="245"/>
      <c r="S153" s="245"/>
      <c r="T153" s="245"/>
      <c r="U153" s="245"/>
      <c r="V153" s="245"/>
      <c r="W153" s="245"/>
      <c r="X153" s="245"/>
      <c r="Y153" s="245"/>
      <c r="Z153" s="247"/>
      <c r="AA153" s="247"/>
      <c r="AB153" s="245"/>
      <c r="AC153" s="245"/>
      <c r="AD153" s="245"/>
      <c r="AE153" s="245"/>
      <c r="AF153" s="245"/>
      <c r="AG153" s="245"/>
      <c r="AH153" s="245"/>
      <c r="AI153" s="245"/>
      <c r="AJ153" s="245"/>
      <c r="AK153" s="245"/>
      <c r="AL153" s="245"/>
    </row>
    <row r="154" spans="2:38" hidden="1" x14ac:dyDescent="0.35">
      <c r="B154" s="245"/>
      <c r="C154" s="253">
        <f t="shared" si="16"/>
        <v>2082</v>
      </c>
      <c r="D154" s="254">
        <f t="shared" si="18"/>
        <v>1</v>
      </c>
      <c r="E154" s="249"/>
      <c r="F154" s="247"/>
      <c r="G154" s="245"/>
      <c r="H154" s="245"/>
      <c r="I154" s="245"/>
      <c r="J154" s="245"/>
      <c r="K154" s="245"/>
      <c r="L154" s="254"/>
      <c r="M154" s="245"/>
      <c r="N154" s="245"/>
      <c r="O154" s="245"/>
      <c r="P154" s="245"/>
      <c r="Q154" s="245"/>
      <c r="R154" s="245"/>
      <c r="S154" s="245"/>
      <c r="T154" s="245"/>
      <c r="U154" s="245"/>
      <c r="V154" s="245"/>
      <c r="W154" s="245"/>
      <c r="X154" s="245"/>
      <c r="Y154" s="245"/>
      <c r="Z154" s="247"/>
      <c r="AA154" s="247"/>
      <c r="AB154" s="245"/>
      <c r="AC154" s="245"/>
      <c r="AD154" s="245"/>
      <c r="AE154" s="245"/>
      <c r="AF154" s="245"/>
      <c r="AG154" s="245"/>
      <c r="AH154" s="245"/>
      <c r="AI154" s="245"/>
      <c r="AJ154" s="245"/>
      <c r="AK154" s="245"/>
      <c r="AL154" s="245"/>
    </row>
    <row r="155" spans="2:38" hidden="1" x14ac:dyDescent="0.35">
      <c r="B155" s="245"/>
      <c r="C155" s="253">
        <f t="shared" si="16"/>
        <v>2083</v>
      </c>
      <c r="D155" s="254">
        <f t="shared" si="18"/>
        <v>1</v>
      </c>
      <c r="E155" s="249"/>
      <c r="F155" s="247"/>
      <c r="G155" s="245"/>
      <c r="H155" s="245"/>
      <c r="I155" s="245"/>
      <c r="J155" s="245"/>
      <c r="K155" s="245"/>
      <c r="L155" s="254"/>
      <c r="M155" s="245"/>
      <c r="N155" s="245"/>
      <c r="O155" s="245"/>
      <c r="P155" s="245"/>
      <c r="Q155" s="245"/>
      <c r="R155" s="245"/>
      <c r="S155" s="245"/>
      <c r="T155" s="245"/>
      <c r="U155" s="245"/>
      <c r="V155" s="245"/>
      <c r="W155" s="245"/>
      <c r="X155" s="245"/>
      <c r="Y155" s="245"/>
      <c r="Z155" s="247"/>
      <c r="AA155" s="247"/>
      <c r="AB155" s="245"/>
      <c r="AC155" s="245"/>
      <c r="AD155" s="245"/>
      <c r="AE155" s="245"/>
      <c r="AF155" s="245"/>
      <c r="AG155" s="245"/>
      <c r="AH155" s="245"/>
      <c r="AI155" s="245"/>
      <c r="AJ155" s="245"/>
      <c r="AK155" s="245"/>
      <c r="AL155" s="245"/>
    </row>
    <row r="156" spans="2:38" hidden="1" x14ac:dyDescent="0.35">
      <c r="B156" s="245"/>
      <c r="C156" s="253">
        <f t="shared" si="16"/>
        <v>2084</v>
      </c>
      <c r="D156" s="254">
        <f t="shared" si="18"/>
        <v>1</v>
      </c>
      <c r="E156" s="249"/>
      <c r="F156" s="247"/>
      <c r="G156" s="245"/>
      <c r="H156" s="245"/>
      <c r="I156" s="245"/>
      <c r="J156" s="245"/>
      <c r="K156" s="245"/>
      <c r="L156" s="254"/>
      <c r="M156" s="245"/>
      <c r="N156" s="245"/>
      <c r="O156" s="245"/>
      <c r="P156" s="245"/>
      <c r="Q156" s="245"/>
      <c r="R156" s="245"/>
      <c r="S156" s="245"/>
      <c r="T156" s="245"/>
      <c r="U156" s="245"/>
      <c r="V156" s="245"/>
      <c r="W156" s="245"/>
      <c r="X156" s="245"/>
      <c r="Y156" s="245"/>
      <c r="Z156" s="247"/>
      <c r="AA156" s="247"/>
      <c r="AB156" s="245"/>
      <c r="AC156" s="245"/>
      <c r="AD156" s="245"/>
      <c r="AE156" s="245"/>
      <c r="AF156" s="245"/>
      <c r="AG156" s="245"/>
      <c r="AH156" s="245"/>
      <c r="AI156" s="245"/>
      <c r="AJ156" s="245"/>
      <c r="AK156" s="245"/>
      <c r="AL156" s="245"/>
    </row>
    <row r="157" spans="2:38" hidden="1" x14ac:dyDescent="0.35">
      <c r="B157" s="245"/>
      <c r="C157" s="253">
        <f t="shared" si="16"/>
        <v>2085</v>
      </c>
      <c r="D157" s="254">
        <f t="shared" si="18"/>
        <v>1</v>
      </c>
      <c r="E157" s="249"/>
      <c r="F157" s="247"/>
      <c r="G157" s="245"/>
      <c r="H157" s="245"/>
      <c r="I157" s="245"/>
      <c r="J157" s="245"/>
      <c r="K157" s="245"/>
      <c r="L157" s="254"/>
      <c r="M157" s="245"/>
      <c r="N157" s="245"/>
      <c r="O157" s="245"/>
      <c r="P157" s="245"/>
      <c r="Q157" s="245"/>
      <c r="R157" s="245"/>
      <c r="S157" s="245"/>
      <c r="T157" s="245"/>
      <c r="U157" s="245"/>
      <c r="V157" s="245"/>
      <c r="W157" s="245"/>
      <c r="X157" s="245"/>
      <c r="Y157" s="245"/>
      <c r="Z157" s="247"/>
      <c r="AA157" s="247"/>
      <c r="AB157" s="245"/>
      <c r="AC157" s="245"/>
      <c r="AD157" s="245"/>
      <c r="AE157" s="245"/>
      <c r="AF157" s="245"/>
      <c r="AG157" s="245"/>
      <c r="AH157" s="245"/>
      <c r="AI157" s="245"/>
      <c r="AJ157" s="245"/>
      <c r="AK157" s="245"/>
      <c r="AL157" s="245"/>
    </row>
    <row r="158" spans="2:38" hidden="1" x14ac:dyDescent="0.35">
      <c r="B158" s="245"/>
      <c r="C158" s="253">
        <f t="shared" si="16"/>
        <v>2086</v>
      </c>
      <c r="D158" s="254">
        <f t="shared" si="18"/>
        <v>1</v>
      </c>
      <c r="E158" s="249"/>
      <c r="F158" s="247"/>
      <c r="G158" s="245"/>
      <c r="H158" s="245"/>
      <c r="I158" s="245"/>
      <c r="J158" s="245"/>
      <c r="K158" s="245"/>
      <c r="L158" s="254"/>
      <c r="M158" s="245"/>
      <c r="N158" s="245"/>
      <c r="O158" s="245"/>
      <c r="P158" s="245"/>
      <c r="Q158" s="245"/>
      <c r="R158" s="245"/>
      <c r="S158" s="245"/>
      <c r="T158" s="245"/>
      <c r="U158" s="245"/>
      <c r="V158" s="245"/>
      <c r="W158" s="245"/>
      <c r="X158" s="245"/>
      <c r="Y158" s="245"/>
      <c r="Z158" s="247"/>
      <c r="AA158" s="247"/>
      <c r="AB158" s="245"/>
      <c r="AC158" s="245"/>
      <c r="AD158" s="245"/>
      <c r="AE158" s="245"/>
      <c r="AF158" s="245"/>
      <c r="AG158" s="245"/>
      <c r="AH158" s="245"/>
      <c r="AI158" s="245"/>
      <c r="AJ158" s="245"/>
      <c r="AK158" s="245"/>
      <c r="AL158" s="245"/>
    </row>
    <row r="159" spans="2:38" hidden="1" x14ac:dyDescent="0.35">
      <c r="B159" s="245"/>
      <c r="C159" s="253">
        <f t="shared" si="16"/>
        <v>2087</v>
      </c>
      <c r="D159" s="254">
        <f t="shared" si="18"/>
        <v>1</v>
      </c>
      <c r="E159" s="249"/>
      <c r="F159" s="247"/>
      <c r="G159" s="245"/>
      <c r="H159" s="245"/>
      <c r="I159" s="245"/>
      <c r="J159" s="245"/>
      <c r="K159" s="245"/>
      <c r="L159" s="254"/>
      <c r="M159" s="245"/>
      <c r="N159" s="245"/>
      <c r="O159" s="245"/>
      <c r="P159" s="245"/>
      <c r="Q159" s="245"/>
      <c r="R159" s="245"/>
      <c r="S159" s="245"/>
      <c r="T159" s="245"/>
      <c r="U159" s="245"/>
      <c r="V159" s="245"/>
      <c r="W159" s="245"/>
      <c r="X159" s="245"/>
      <c r="Y159" s="245"/>
      <c r="Z159" s="247"/>
      <c r="AA159" s="247"/>
      <c r="AB159" s="245"/>
      <c r="AC159" s="245"/>
      <c r="AD159" s="245"/>
      <c r="AE159" s="245"/>
      <c r="AF159" s="245"/>
      <c r="AG159" s="245"/>
      <c r="AH159" s="245"/>
      <c r="AI159" s="245"/>
      <c r="AJ159" s="245"/>
      <c r="AK159" s="245"/>
      <c r="AL159" s="245"/>
    </row>
    <row r="160" spans="2:38" hidden="1" x14ac:dyDescent="0.35">
      <c r="B160" s="245"/>
      <c r="C160" s="253">
        <f t="shared" si="16"/>
        <v>2088</v>
      </c>
      <c r="D160" s="254">
        <f t="shared" si="18"/>
        <v>1</v>
      </c>
      <c r="E160" s="249"/>
      <c r="F160" s="247"/>
      <c r="G160" s="245"/>
      <c r="H160" s="245"/>
      <c r="I160" s="245"/>
      <c r="J160" s="245"/>
      <c r="K160" s="245"/>
      <c r="L160" s="254"/>
      <c r="M160" s="245"/>
      <c r="N160" s="245"/>
      <c r="O160" s="245"/>
      <c r="P160" s="245"/>
      <c r="Q160" s="245"/>
      <c r="R160" s="245"/>
      <c r="S160" s="245"/>
      <c r="T160" s="245"/>
      <c r="U160" s="245"/>
      <c r="V160" s="245"/>
      <c r="W160" s="245"/>
      <c r="X160" s="245"/>
      <c r="Y160" s="245"/>
      <c r="Z160" s="247"/>
      <c r="AA160" s="247"/>
      <c r="AB160" s="245"/>
      <c r="AC160" s="245"/>
      <c r="AD160" s="245"/>
      <c r="AE160" s="245"/>
      <c r="AF160" s="245"/>
      <c r="AG160" s="245"/>
      <c r="AH160" s="245"/>
      <c r="AI160" s="245"/>
      <c r="AJ160" s="245"/>
      <c r="AK160" s="245"/>
      <c r="AL160" s="245"/>
    </row>
    <row r="161" spans="2:38" hidden="1" x14ac:dyDescent="0.35">
      <c r="B161" s="245"/>
      <c r="C161" s="253">
        <f t="shared" si="16"/>
        <v>2089</v>
      </c>
      <c r="D161" s="254">
        <f t="shared" si="18"/>
        <v>1</v>
      </c>
      <c r="E161" s="249"/>
      <c r="F161" s="247"/>
      <c r="G161" s="245"/>
      <c r="H161" s="245"/>
      <c r="I161" s="245"/>
      <c r="J161" s="245"/>
      <c r="K161" s="245"/>
      <c r="L161" s="254"/>
      <c r="M161" s="245"/>
      <c r="N161" s="245"/>
      <c r="O161" s="245"/>
      <c r="P161" s="245"/>
      <c r="Q161" s="245"/>
      <c r="R161" s="245"/>
      <c r="S161" s="245"/>
      <c r="T161" s="245"/>
      <c r="U161" s="245"/>
      <c r="V161" s="245"/>
      <c r="W161" s="245"/>
      <c r="X161" s="245"/>
      <c r="Y161" s="245"/>
      <c r="Z161" s="247"/>
      <c r="AA161" s="247"/>
      <c r="AB161" s="245"/>
      <c r="AC161" s="245"/>
      <c r="AD161" s="245"/>
      <c r="AE161" s="245"/>
      <c r="AF161" s="245"/>
      <c r="AG161" s="245"/>
      <c r="AH161" s="245"/>
      <c r="AI161" s="245"/>
      <c r="AJ161" s="245"/>
      <c r="AK161" s="245"/>
      <c r="AL161" s="245"/>
    </row>
    <row r="162" spans="2:38" hidden="1" x14ac:dyDescent="0.35">
      <c r="B162" s="245"/>
      <c r="C162" s="253">
        <f t="shared" ref="C162:C186" si="19">C161+1</f>
        <v>2090</v>
      </c>
      <c r="D162" s="254">
        <f t="shared" si="18"/>
        <v>1</v>
      </c>
      <c r="E162" s="249"/>
      <c r="F162" s="247"/>
      <c r="G162" s="245"/>
      <c r="H162" s="245"/>
      <c r="I162" s="245"/>
      <c r="J162" s="245"/>
      <c r="K162" s="245"/>
      <c r="L162" s="254"/>
      <c r="M162" s="245"/>
      <c r="N162" s="245"/>
      <c r="O162" s="245"/>
      <c r="P162" s="245"/>
      <c r="Q162" s="245"/>
      <c r="R162" s="245"/>
      <c r="S162" s="245"/>
      <c r="T162" s="245"/>
      <c r="U162" s="245"/>
      <c r="V162" s="245"/>
      <c r="W162" s="245"/>
      <c r="X162" s="245"/>
      <c r="Y162" s="245"/>
      <c r="Z162" s="247"/>
      <c r="AA162" s="247"/>
      <c r="AB162" s="245"/>
      <c r="AC162" s="245"/>
      <c r="AD162" s="245"/>
      <c r="AE162" s="245"/>
      <c r="AF162" s="245"/>
      <c r="AG162" s="245"/>
      <c r="AH162" s="245"/>
      <c r="AI162" s="245"/>
      <c r="AJ162" s="245"/>
      <c r="AK162" s="245"/>
      <c r="AL162" s="245"/>
    </row>
    <row r="163" spans="2:38" hidden="1" x14ac:dyDescent="0.35">
      <c r="B163" s="245"/>
      <c r="C163" s="253">
        <f t="shared" si="19"/>
        <v>2091</v>
      </c>
      <c r="D163" s="254">
        <f t="shared" si="18"/>
        <v>1</v>
      </c>
      <c r="E163" s="249"/>
      <c r="F163" s="247"/>
      <c r="G163" s="245"/>
      <c r="H163" s="245"/>
      <c r="I163" s="245"/>
      <c r="J163" s="245"/>
      <c r="K163" s="245"/>
      <c r="L163" s="254"/>
      <c r="M163" s="245"/>
      <c r="N163" s="245"/>
      <c r="O163" s="245"/>
      <c r="P163" s="245"/>
      <c r="Q163" s="245"/>
      <c r="R163" s="245"/>
      <c r="S163" s="245"/>
      <c r="T163" s="245"/>
      <c r="U163" s="245"/>
      <c r="V163" s="245"/>
      <c r="W163" s="245"/>
      <c r="X163" s="245"/>
      <c r="Y163" s="245"/>
      <c r="Z163" s="247"/>
      <c r="AA163" s="247"/>
      <c r="AB163" s="245"/>
      <c r="AC163" s="245"/>
      <c r="AD163" s="245"/>
      <c r="AE163" s="245"/>
      <c r="AF163" s="245"/>
      <c r="AG163" s="245"/>
      <c r="AH163" s="245"/>
      <c r="AI163" s="245"/>
      <c r="AJ163" s="245"/>
      <c r="AK163" s="245"/>
      <c r="AL163" s="245"/>
    </row>
    <row r="164" spans="2:38" hidden="1" x14ac:dyDescent="0.35">
      <c r="B164" s="245"/>
      <c r="C164" s="253">
        <f t="shared" si="19"/>
        <v>2092</v>
      </c>
      <c r="D164" s="254">
        <f t="shared" si="18"/>
        <v>1</v>
      </c>
      <c r="E164" s="249"/>
      <c r="F164" s="247"/>
      <c r="G164" s="245"/>
      <c r="H164" s="245"/>
      <c r="I164" s="245"/>
      <c r="J164" s="245"/>
      <c r="K164" s="245"/>
      <c r="L164" s="254"/>
      <c r="M164" s="245"/>
      <c r="N164" s="245"/>
      <c r="O164" s="245"/>
      <c r="P164" s="245"/>
      <c r="Q164" s="245"/>
      <c r="R164" s="245"/>
      <c r="S164" s="245"/>
      <c r="T164" s="245"/>
      <c r="U164" s="245"/>
      <c r="V164" s="245"/>
      <c r="W164" s="245"/>
      <c r="X164" s="245"/>
      <c r="Y164" s="245"/>
      <c r="Z164" s="247"/>
      <c r="AA164" s="247"/>
      <c r="AB164" s="245"/>
      <c r="AC164" s="245"/>
      <c r="AD164" s="245"/>
      <c r="AE164" s="245"/>
      <c r="AF164" s="245"/>
      <c r="AG164" s="245"/>
      <c r="AH164" s="245"/>
      <c r="AI164" s="245"/>
      <c r="AJ164" s="245"/>
      <c r="AK164" s="245"/>
      <c r="AL164" s="245"/>
    </row>
    <row r="165" spans="2:38" hidden="1" x14ac:dyDescent="0.35">
      <c r="B165" s="245"/>
      <c r="C165" s="253">
        <f t="shared" si="19"/>
        <v>2093</v>
      </c>
      <c r="D165" s="254">
        <f t="shared" si="18"/>
        <v>1</v>
      </c>
      <c r="E165" s="249"/>
      <c r="F165" s="247"/>
      <c r="G165" s="245"/>
      <c r="H165" s="245"/>
      <c r="I165" s="245"/>
      <c r="J165" s="245"/>
      <c r="K165" s="245"/>
      <c r="L165" s="254"/>
      <c r="M165" s="245"/>
      <c r="N165" s="245"/>
      <c r="O165" s="245"/>
      <c r="P165" s="245"/>
      <c r="Q165" s="245"/>
      <c r="R165" s="245"/>
      <c r="S165" s="245"/>
      <c r="T165" s="245"/>
      <c r="U165" s="245"/>
      <c r="V165" s="245"/>
      <c r="W165" s="245"/>
      <c r="X165" s="245"/>
      <c r="Y165" s="245"/>
      <c r="Z165" s="247"/>
      <c r="AA165" s="247"/>
      <c r="AB165" s="245"/>
      <c r="AC165" s="245"/>
      <c r="AD165" s="245"/>
      <c r="AE165" s="245"/>
      <c r="AF165" s="245"/>
      <c r="AG165" s="245"/>
      <c r="AH165" s="245"/>
      <c r="AI165" s="245"/>
      <c r="AJ165" s="245"/>
      <c r="AK165" s="245"/>
      <c r="AL165" s="245"/>
    </row>
    <row r="166" spans="2:38" hidden="1" x14ac:dyDescent="0.35">
      <c r="B166" s="245"/>
      <c r="C166" s="253">
        <f t="shared" si="19"/>
        <v>2094</v>
      </c>
      <c r="D166" s="254">
        <f t="shared" si="18"/>
        <v>1</v>
      </c>
      <c r="E166" s="249"/>
      <c r="F166" s="247"/>
      <c r="G166" s="245"/>
      <c r="H166" s="245"/>
      <c r="I166" s="245"/>
      <c r="J166" s="245"/>
      <c r="K166" s="245"/>
      <c r="L166" s="254"/>
      <c r="M166" s="245"/>
      <c r="N166" s="245"/>
      <c r="O166" s="245"/>
      <c r="P166" s="245"/>
      <c r="Q166" s="245"/>
      <c r="R166" s="245"/>
      <c r="S166" s="245"/>
      <c r="T166" s="245"/>
      <c r="U166" s="245"/>
      <c r="V166" s="245"/>
      <c r="W166" s="245"/>
      <c r="X166" s="245"/>
      <c r="Y166" s="245"/>
      <c r="Z166" s="247"/>
      <c r="AA166" s="247"/>
      <c r="AB166" s="245"/>
      <c r="AC166" s="245"/>
      <c r="AD166" s="245"/>
      <c r="AE166" s="245"/>
      <c r="AF166" s="245"/>
      <c r="AG166" s="245"/>
      <c r="AH166" s="245"/>
      <c r="AI166" s="245"/>
      <c r="AJ166" s="245"/>
      <c r="AK166" s="245"/>
      <c r="AL166" s="245"/>
    </row>
    <row r="167" spans="2:38" hidden="1" x14ac:dyDescent="0.35">
      <c r="B167" s="245"/>
      <c r="C167" s="253">
        <f t="shared" si="19"/>
        <v>2095</v>
      </c>
      <c r="D167" s="254">
        <f t="shared" si="18"/>
        <v>1</v>
      </c>
      <c r="E167" s="249"/>
      <c r="F167" s="247"/>
      <c r="G167" s="245"/>
      <c r="H167" s="245"/>
      <c r="I167" s="245"/>
      <c r="J167" s="245"/>
      <c r="K167" s="245"/>
      <c r="L167" s="254"/>
      <c r="M167" s="245"/>
      <c r="N167" s="245"/>
      <c r="O167" s="245"/>
      <c r="P167" s="245"/>
      <c r="Q167" s="245"/>
      <c r="R167" s="245"/>
      <c r="S167" s="245"/>
      <c r="T167" s="245"/>
      <c r="U167" s="245"/>
      <c r="V167" s="245"/>
      <c r="W167" s="245"/>
      <c r="X167" s="245"/>
      <c r="Y167" s="245"/>
      <c r="Z167" s="247"/>
      <c r="AA167" s="247"/>
      <c r="AB167" s="245"/>
      <c r="AC167" s="245"/>
      <c r="AD167" s="245"/>
      <c r="AE167" s="245"/>
      <c r="AF167" s="245"/>
      <c r="AG167" s="245"/>
      <c r="AH167" s="245"/>
      <c r="AI167" s="245"/>
      <c r="AJ167" s="245"/>
      <c r="AK167" s="245"/>
      <c r="AL167" s="245"/>
    </row>
    <row r="168" spans="2:38" hidden="1" x14ac:dyDescent="0.35">
      <c r="B168" s="245"/>
      <c r="C168" s="253">
        <f t="shared" si="19"/>
        <v>2096</v>
      </c>
      <c r="D168" s="254">
        <f t="shared" si="18"/>
        <v>1</v>
      </c>
      <c r="E168" s="249"/>
      <c r="F168" s="247"/>
      <c r="G168" s="245"/>
      <c r="H168" s="245"/>
      <c r="I168" s="245"/>
      <c r="J168" s="245"/>
      <c r="K168" s="245"/>
      <c r="L168" s="254"/>
      <c r="M168" s="245"/>
      <c r="N168" s="245"/>
      <c r="O168" s="245"/>
      <c r="P168" s="245"/>
      <c r="Q168" s="245"/>
      <c r="R168" s="245"/>
      <c r="S168" s="245"/>
      <c r="T168" s="245"/>
      <c r="U168" s="245"/>
      <c r="V168" s="245"/>
      <c r="W168" s="245"/>
      <c r="X168" s="245"/>
      <c r="Y168" s="245"/>
      <c r="Z168" s="247"/>
      <c r="AA168" s="247"/>
      <c r="AB168" s="245"/>
      <c r="AC168" s="245"/>
      <c r="AD168" s="245"/>
      <c r="AE168" s="245"/>
      <c r="AF168" s="245"/>
      <c r="AG168" s="245"/>
      <c r="AH168" s="245"/>
      <c r="AI168" s="245"/>
      <c r="AJ168" s="245"/>
      <c r="AK168" s="245"/>
      <c r="AL168" s="245"/>
    </row>
    <row r="169" spans="2:38" hidden="1" x14ac:dyDescent="0.35">
      <c r="B169" s="245"/>
      <c r="C169" s="253">
        <f t="shared" si="19"/>
        <v>2097</v>
      </c>
      <c r="D169" s="254">
        <f t="shared" si="18"/>
        <v>1</v>
      </c>
      <c r="E169" s="249"/>
      <c r="F169" s="247"/>
      <c r="G169" s="245"/>
      <c r="H169" s="245"/>
      <c r="I169" s="245"/>
      <c r="J169" s="245"/>
      <c r="K169" s="245"/>
      <c r="L169" s="254"/>
      <c r="M169" s="245"/>
      <c r="N169" s="245"/>
      <c r="O169" s="245"/>
      <c r="P169" s="245"/>
      <c r="Q169" s="245"/>
      <c r="R169" s="245"/>
      <c r="S169" s="245"/>
      <c r="T169" s="245"/>
      <c r="U169" s="245"/>
      <c r="V169" s="245"/>
      <c r="W169" s="245"/>
      <c r="X169" s="245"/>
      <c r="Y169" s="245"/>
      <c r="Z169" s="247"/>
      <c r="AA169" s="247"/>
      <c r="AB169" s="245"/>
      <c r="AC169" s="245"/>
      <c r="AD169" s="245"/>
      <c r="AE169" s="245"/>
      <c r="AF169" s="245"/>
      <c r="AG169" s="245"/>
      <c r="AH169" s="245"/>
      <c r="AI169" s="245"/>
      <c r="AJ169" s="245"/>
      <c r="AK169" s="245"/>
      <c r="AL169" s="245"/>
    </row>
    <row r="170" spans="2:38" hidden="1" x14ac:dyDescent="0.35">
      <c r="B170" s="245"/>
      <c r="C170" s="253">
        <f t="shared" si="19"/>
        <v>2098</v>
      </c>
      <c r="D170" s="254">
        <f t="shared" si="18"/>
        <v>1</v>
      </c>
      <c r="E170" s="249"/>
      <c r="F170" s="247"/>
      <c r="G170" s="245"/>
      <c r="H170" s="245"/>
      <c r="I170" s="245"/>
      <c r="J170" s="245"/>
      <c r="K170" s="245"/>
      <c r="L170" s="254"/>
      <c r="M170" s="245"/>
      <c r="N170" s="245"/>
      <c r="O170" s="245"/>
      <c r="P170" s="245"/>
      <c r="Q170" s="245"/>
      <c r="R170" s="245"/>
      <c r="S170" s="245"/>
      <c r="T170" s="245"/>
      <c r="U170" s="245"/>
      <c r="V170" s="245"/>
      <c r="W170" s="245"/>
      <c r="X170" s="245"/>
      <c r="Y170" s="245"/>
      <c r="Z170" s="247"/>
      <c r="AA170" s="247"/>
      <c r="AB170" s="245"/>
      <c r="AC170" s="245"/>
      <c r="AD170" s="245"/>
      <c r="AE170" s="245"/>
      <c r="AF170" s="245"/>
      <c r="AG170" s="245"/>
      <c r="AH170" s="245"/>
      <c r="AI170" s="245"/>
      <c r="AJ170" s="245"/>
      <c r="AK170" s="245"/>
      <c r="AL170" s="245"/>
    </row>
    <row r="171" spans="2:38" hidden="1" x14ac:dyDescent="0.35">
      <c r="B171" s="245"/>
      <c r="C171" s="253">
        <f t="shared" si="19"/>
        <v>2099</v>
      </c>
      <c r="D171" s="254">
        <f t="shared" si="18"/>
        <v>1</v>
      </c>
      <c r="E171" s="249"/>
      <c r="F171" s="247"/>
      <c r="G171" s="245"/>
      <c r="H171" s="245"/>
      <c r="I171" s="245"/>
      <c r="J171" s="245"/>
      <c r="K171" s="245"/>
      <c r="L171" s="254"/>
      <c r="M171" s="245"/>
      <c r="N171" s="245"/>
      <c r="O171" s="245"/>
      <c r="P171" s="245"/>
      <c r="Q171" s="245"/>
      <c r="R171" s="245"/>
      <c r="S171" s="245"/>
      <c r="T171" s="245"/>
      <c r="U171" s="245"/>
      <c r="V171" s="245"/>
      <c r="W171" s="245"/>
      <c r="X171" s="245"/>
      <c r="Y171" s="245"/>
      <c r="Z171" s="247"/>
      <c r="AA171" s="247"/>
      <c r="AB171" s="245"/>
      <c r="AC171" s="245"/>
      <c r="AD171" s="245"/>
      <c r="AE171" s="245"/>
      <c r="AF171" s="245"/>
      <c r="AG171" s="245"/>
      <c r="AH171" s="245"/>
      <c r="AI171" s="245"/>
      <c r="AJ171" s="245"/>
      <c r="AK171" s="245"/>
      <c r="AL171" s="245"/>
    </row>
    <row r="172" spans="2:38" hidden="1" x14ac:dyDescent="0.35">
      <c r="B172" s="245"/>
      <c r="C172" s="253">
        <f t="shared" si="19"/>
        <v>2100</v>
      </c>
      <c r="D172" s="254">
        <f t="shared" si="18"/>
        <v>1</v>
      </c>
      <c r="E172" s="249"/>
      <c r="F172" s="247"/>
      <c r="G172" s="245"/>
      <c r="H172" s="245"/>
      <c r="I172" s="245"/>
      <c r="J172" s="245"/>
      <c r="K172" s="245"/>
      <c r="L172" s="254"/>
      <c r="M172" s="245"/>
      <c r="N172" s="245"/>
      <c r="O172" s="245"/>
      <c r="P172" s="245"/>
      <c r="Q172" s="245"/>
      <c r="R172" s="245"/>
      <c r="S172" s="245"/>
      <c r="T172" s="245"/>
      <c r="U172" s="245"/>
      <c r="V172" s="245"/>
      <c r="W172" s="245"/>
      <c r="X172" s="245"/>
      <c r="Y172" s="245"/>
      <c r="Z172" s="247"/>
      <c r="AA172" s="247"/>
      <c r="AB172" s="245"/>
      <c r="AC172" s="245"/>
      <c r="AD172" s="245"/>
      <c r="AE172" s="245"/>
      <c r="AF172" s="245"/>
      <c r="AG172" s="245"/>
      <c r="AH172" s="245"/>
      <c r="AI172" s="245"/>
      <c r="AJ172" s="245"/>
      <c r="AK172" s="245"/>
      <c r="AL172" s="245"/>
    </row>
    <row r="173" spans="2:38" hidden="1" x14ac:dyDescent="0.35">
      <c r="B173" s="245"/>
      <c r="C173" s="253">
        <f t="shared" si="19"/>
        <v>2101</v>
      </c>
      <c r="D173" s="254">
        <f t="shared" si="18"/>
        <v>1</v>
      </c>
      <c r="E173" s="249"/>
      <c r="F173" s="247"/>
      <c r="G173" s="245"/>
      <c r="H173" s="245"/>
      <c r="I173" s="245"/>
      <c r="J173" s="245"/>
      <c r="K173" s="245"/>
      <c r="L173" s="254"/>
      <c r="M173" s="245"/>
      <c r="N173" s="245"/>
      <c r="O173" s="245"/>
      <c r="P173" s="245"/>
      <c r="Q173" s="245"/>
      <c r="R173" s="245"/>
      <c r="S173" s="245"/>
      <c r="T173" s="245"/>
      <c r="U173" s="245"/>
      <c r="V173" s="245"/>
      <c r="W173" s="245"/>
      <c r="X173" s="245"/>
      <c r="Y173" s="245"/>
      <c r="Z173" s="247"/>
      <c r="AA173" s="247"/>
      <c r="AB173" s="245"/>
      <c r="AC173" s="245"/>
      <c r="AD173" s="245"/>
      <c r="AE173" s="245"/>
      <c r="AF173" s="245"/>
      <c r="AG173" s="245"/>
      <c r="AH173" s="245"/>
      <c r="AI173" s="245"/>
      <c r="AJ173" s="245"/>
      <c r="AK173" s="245"/>
      <c r="AL173" s="245"/>
    </row>
    <row r="174" spans="2:38" hidden="1" x14ac:dyDescent="0.35">
      <c r="B174" s="245"/>
      <c r="C174" s="253">
        <f t="shared" si="19"/>
        <v>2102</v>
      </c>
      <c r="D174" s="254">
        <f t="shared" si="18"/>
        <v>1</v>
      </c>
      <c r="E174" s="249"/>
      <c r="F174" s="247"/>
      <c r="G174" s="245"/>
      <c r="H174" s="245"/>
      <c r="I174" s="245"/>
      <c r="J174" s="245"/>
      <c r="K174" s="245"/>
      <c r="L174" s="254"/>
      <c r="M174" s="245"/>
      <c r="N174" s="245"/>
      <c r="O174" s="245"/>
      <c r="P174" s="245"/>
      <c r="Q174" s="245"/>
      <c r="R174" s="245"/>
      <c r="S174" s="245"/>
      <c r="T174" s="245"/>
      <c r="U174" s="245"/>
      <c r="V174" s="245"/>
      <c r="W174" s="245"/>
      <c r="X174" s="245"/>
      <c r="Y174" s="245"/>
      <c r="Z174" s="247"/>
      <c r="AA174" s="247"/>
      <c r="AB174" s="245"/>
      <c r="AC174" s="245"/>
      <c r="AD174" s="245"/>
      <c r="AE174" s="245"/>
      <c r="AF174" s="245"/>
      <c r="AG174" s="245"/>
      <c r="AH174" s="245"/>
      <c r="AI174" s="245"/>
      <c r="AJ174" s="245"/>
      <c r="AK174" s="245"/>
      <c r="AL174" s="245"/>
    </row>
    <row r="175" spans="2:38" hidden="1" x14ac:dyDescent="0.35">
      <c r="B175" s="245"/>
      <c r="C175" s="253">
        <f t="shared" si="19"/>
        <v>2103</v>
      </c>
      <c r="D175" s="254">
        <f t="shared" si="18"/>
        <v>1</v>
      </c>
      <c r="E175" s="249"/>
      <c r="F175" s="247"/>
      <c r="G175" s="245"/>
      <c r="H175" s="245"/>
      <c r="I175" s="245"/>
      <c r="J175" s="245"/>
      <c r="K175" s="245"/>
      <c r="L175" s="254"/>
      <c r="M175" s="245"/>
      <c r="N175" s="245"/>
      <c r="O175" s="245"/>
      <c r="P175" s="245"/>
      <c r="Q175" s="245"/>
      <c r="R175" s="245"/>
      <c r="S175" s="245"/>
      <c r="T175" s="245"/>
      <c r="U175" s="245"/>
      <c r="V175" s="245"/>
      <c r="W175" s="245"/>
      <c r="X175" s="245"/>
      <c r="Y175" s="245"/>
      <c r="Z175" s="247"/>
      <c r="AA175" s="247"/>
      <c r="AB175" s="245"/>
      <c r="AC175" s="245"/>
      <c r="AD175" s="245"/>
      <c r="AE175" s="245"/>
      <c r="AF175" s="245"/>
      <c r="AG175" s="245"/>
      <c r="AH175" s="245"/>
      <c r="AI175" s="245"/>
      <c r="AJ175" s="245"/>
      <c r="AK175" s="245"/>
      <c r="AL175" s="245"/>
    </row>
    <row r="176" spans="2:38" hidden="1" x14ac:dyDescent="0.35">
      <c r="B176" s="245"/>
      <c r="C176" s="253">
        <f t="shared" si="19"/>
        <v>2104</v>
      </c>
      <c r="D176" s="254">
        <f t="shared" si="18"/>
        <v>1</v>
      </c>
      <c r="E176" s="249"/>
      <c r="F176" s="247"/>
      <c r="G176" s="245"/>
      <c r="H176" s="245"/>
      <c r="I176" s="245"/>
      <c r="J176" s="245"/>
      <c r="K176" s="245"/>
      <c r="L176" s="254"/>
      <c r="M176" s="245"/>
      <c r="N176" s="245"/>
      <c r="O176" s="245"/>
      <c r="P176" s="245"/>
      <c r="Q176" s="245"/>
      <c r="R176" s="245"/>
      <c r="S176" s="245"/>
      <c r="T176" s="245"/>
      <c r="U176" s="245"/>
      <c r="V176" s="245"/>
      <c r="W176" s="245"/>
      <c r="X176" s="245"/>
      <c r="Y176" s="245"/>
      <c r="Z176" s="247"/>
      <c r="AA176" s="247"/>
      <c r="AB176" s="245"/>
      <c r="AC176" s="245"/>
      <c r="AD176" s="245"/>
      <c r="AE176" s="245"/>
      <c r="AF176" s="245"/>
      <c r="AG176" s="245"/>
      <c r="AH176" s="245"/>
      <c r="AI176" s="245"/>
      <c r="AJ176" s="245"/>
      <c r="AK176" s="245"/>
      <c r="AL176" s="245"/>
    </row>
    <row r="177" spans="2:38" hidden="1" x14ac:dyDescent="0.35">
      <c r="B177" s="245"/>
      <c r="C177" s="253">
        <f t="shared" si="19"/>
        <v>2105</v>
      </c>
      <c r="D177" s="254">
        <f t="shared" si="18"/>
        <v>1</v>
      </c>
      <c r="E177" s="249"/>
      <c r="F177" s="247"/>
      <c r="G177" s="245"/>
      <c r="H177" s="245"/>
      <c r="I177" s="245"/>
      <c r="J177" s="245"/>
      <c r="K177" s="245"/>
      <c r="L177" s="254"/>
      <c r="M177" s="245"/>
      <c r="N177" s="245"/>
      <c r="O177" s="245"/>
      <c r="P177" s="245"/>
      <c r="Q177" s="245"/>
      <c r="R177" s="245"/>
      <c r="S177" s="245"/>
      <c r="T177" s="245"/>
      <c r="U177" s="245"/>
      <c r="V177" s="245"/>
      <c r="W177" s="245"/>
      <c r="X177" s="245"/>
      <c r="Y177" s="245"/>
      <c r="Z177" s="247"/>
      <c r="AA177" s="247"/>
      <c r="AB177" s="245"/>
      <c r="AC177" s="245"/>
      <c r="AD177" s="245"/>
      <c r="AE177" s="245"/>
      <c r="AF177" s="245"/>
      <c r="AG177" s="245"/>
      <c r="AH177" s="245"/>
      <c r="AI177" s="245"/>
      <c r="AJ177" s="245"/>
      <c r="AK177" s="245"/>
      <c r="AL177" s="245"/>
    </row>
    <row r="178" spans="2:38" hidden="1" x14ac:dyDescent="0.35">
      <c r="B178" s="245"/>
      <c r="C178" s="253">
        <f t="shared" si="19"/>
        <v>2106</v>
      </c>
      <c r="D178" s="254">
        <f t="shared" si="18"/>
        <v>1</v>
      </c>
      <c r="E178" s="249"/>
      <c r="F178" s="247"/>
      <c r="G178" s="245"/>
      <c r="H178" s="245"/>
      <c r="I178" s="245"/>
      <c r="J178" s="245"/>
      <c r="K178" s="245"/>
      <c r="L178" s="254"/>
      <c r="M178" s="245"/>
      <c r="N178" s="245"/>
      <c r="O178" s="245"/>
      <c r="P178" s="245"/>
      <c r="Q178" s="245"/>
      <c r="R178" s="245"/>
      <c r="S178" s="245"/>
      <c r="T178" s="245"/>
      <c r="U178" s="245"/>
      <c r="V178" s="245"/>
      <c r="W178" s="245"/>
      <c r="X178" s="245"/>
      <c r="Y178" s="245"/>
      <c r="Z178" s="247"/>
      <c r="AA178" s="247"/>
      <c r="AB178" s="245"/>
      <c r="AC178" s="245"/>
      <c r="AD178" s="245"/>
      <c r="AE178" s="245"/>
      <c r="AF178" s="245"/>
      <c r="AG178" s="245"/>
      <c r="AH178" s="245"/>
      <c r="AI178" s="245"/>
      <c r="AJ178" s="245"/>
      <c r="AK178" s="245"/>
      <c r="AL178" s="245"/>
    </row>
    <row r="179" spans="2:38" hidden="1" x14ac:dyDescent="0.35">
      <c r="B179" s="245"/>
      <c r="C179" s="253">
        <f t="shared" si="19"/>
        <v>2107</v>
      </c>
      <c r="D179" s="254">
        <f t="shared" si="18"/>
        <v>1</v>
      </c>
      <c r="E179" s="249"/>
      <c r="F179" s="247"/>
      <c r="G179" s="245"/>
      <c r="H179" s="245"/>
      <c r="I179" s="245"/>
      <c r="J179" s="245"/>
      <c r="K179" s="245"/>
      <c r="L179" s="254"/>
      <c r="M179" s="245"/>
      <c r="N179" s="245"/>
      <c r="O179" s="245"/>
      <c r="P179" s="245"/>
      <c r="Q179" s="245"/>
      <c r="R179" s="245"/>
      <c r="S179" s="245"/>
      <c r="T179" s="245"/>
      <c r="U179" s="245"/>
      <c r="V179" s="245"/>
      <c r="W179" s="245"/>
      <c r="X179" s="245"/>
      <c r="Y179" s="245"/>
      <c r="Z179" s="247"/>
      <c r="AA179" s="247"/>
      <c r="AB179" s="245"/>
      <c r="AC179" s="245"/>
      <c r="AD179" s="245"/>
      <c r="AE179" s="245"/>
      <c r="AF179" s="245"/>
      <c r="AG179" s="245"/>
      <c r="AH179" s="245"/>
      <c r="AI179" s="245"/>
      <c r="AJ179" s="245"/>
      <c r="AK179" s="245"/>
      <c r="AL179" s="245"/>
    </row>
    <row r="180" spans="2:38" hidden="1" x14ac:dyDescent="0.35">
      <c r="B180" s="245"/>
      <c r="C180" s="253">
        <f t="shared" si="19"/>
        <v>2108</v>
      </c>
      <c r="D180" s="254">
        <f t="shared" si="18"/>
        <v>1</v>
      </c>
      <c r="E180" s="249"/>
      <c r="F180" s="247"/>
      <c r="G180" s="245"/>
      <c r="H180" s="245"/>
      <c r="I180" s="245"/>
      <c r="J180" s="245"/>
      <c r="K180" s="245"/>
      <c r="L180" s="254"/>
      <c r="M180" s="245"/>
      <c r="N180" s="245"/>
      <c r="O180" s="245"/>
      <c r="P180" s="245"/>
      <c r="Q180" s="245"/>
      <c r="R180" s="245"/>
      <c r="S180" s="245"/>
      <c r="T180" s="245"/>
      <c r="U180" s="245"/>
      <c r="V180" s="245"/>
      <c r="W180" s="245"/>
      <c r="X180" s="245"/>
      <c r="Y180" s="245"/>
      <c r="Z180" s="247"/>
      <c r="AA180" s="247"/>
      <c r="AB180" s="245"/>
      <c r="AC180" s="245"/>
      <c r="AD180" s="245"/>
      <c r="AE180" s="245"/>
      <c r="AF180" s="245"/>
      <c r="AG180" s="245"/>
      <c r="AH180" s="245"/>
      <c r="AI180" s="245"/>
      <c r="AJ180" s="245"/>
      <c r="AK180" s="245"/>
      <c r="AL180" s="245"/>
    </row>
    <row r="181" spans="2:38" hidden="1" x14ac:dyDescent="0.35">
      <c r="B181" s="245"/>
      <c r="C181" s="253">
        <f t="shared" si="19"/>
        <v>2109</v>
      </c>
      <c r="D181" s="254">
        <f t="shared" si="18"/>
        <v>1</v>
      </c>
      <c r="E181" s="249"/>
      <c r="F181" s="247"/>
      <c r="G181" s="245"/>
      <c r="H181" s="245"/>
      <c r="I181" s="245"/>
      <c r="J181" s="245"/>
      <c r="K181" s="245"/>
      <c r="L181" s="254"/>
      <c r="M181" s="245"/>
      <c r="N181" s="245"/>
      <c r="O181" s="245"/>
      <c r="P181" s="245"/>
      <c r="Q181" s="245"/>
      <c r="R181" s="245"/>
      <c r="S181" s="245"/>
      <c r="T181" s="245"/>
      <c r="U181" s="245"/>
      <c r="V181" s="245"/>
      <c r="W181" s="245"/>
      <c r="X181" s="245"/>
      <c r="Y181" s="245"/>
      <c r="Z181" s="247"/>
      <c r="AA181" s="247"/>
      <c r="AB181" s="245"/>
      <c r="AC181" s="245"/>
      <c r="AD181" s="245"/>
      <c r="AE181" s="245"/>
      <c r="AF181" s="245"/>
      <c r="AG181" s="245"/>
      <c r="AH181" s="245"/>
      <c r="AI181" s="245"/>
      <c r="AJ181" s="245"/>
      <c r="AK181" s="245"/>
      <c r="AL181" s="245"/>
    </row>
    <row r="182" spans="2:38" hidden="1" x14ac:dyDescent="0.35">
      <c r="B182" s="245"/>
      <c r="C182" s="253">
        <f t="shared" si="19"/>
        <v>2110</v>
      </c>
      <c r="D182" s="254">
        <f t="shared" si="18"/>
        <v>1</v>
      </c>
      <c r="E182" s="249"/>
      <c r="F182" s="247"/>
      <c r="G182" s="245"/>
      <c r="H182" s="245"/>
      <c r="I182" s="245"/>
      <c r="J182" s="245"/>
      <c r="K182" s="245"/>
      <c r="L182" s="254"/>
      <c r="M182" s="245"/>
      <c r="N182" s="245"/>
      <c r="O182" s="245"/>
      <c r="P182" s="245"/>
      <c r="Q182" s="245"/>
      <c r="R182" s="245"/>
      <c r="S182" s="245"/>
      <c r="T182" s="245"/>
      <c r="U182" s="245"/>
      <c r="V182" s="245"/>
      <c r="W182" s="245"/>
      <c r="X182" s="245"/>
      <c r="Y182" s="245"/>
      <c r="Z182" s="247"/>
      <c r="AA182" s="247"/>
      <c r="AB182" s="245"/>
      <c r="AC182" s="245"/>
      <c r="AD182" s="245"/>
      <c r="AE182" s="245"/>
      <c r="AF182" s="245"/>
      <c r="AG182" s="245"/>
      <c r="AH182" s="245"/>
      <c r="AI182" s="245"/>
      <c r="AJ182" s="245"/>
      <c r="AK182" s="245"/>
      <c r="AL182" s="245"/>
    </row>
    <row r="183" spans="2:38" hidden="1" x14ac:dyDescent="0.35">
      <c r="B183" s="245"/>
      <c r="C183" s="253">
        <f t="shared" si="19"/>
        <v>2111</v>
      </c>
      <c r="D183" s="254">
        <f t="shared" si="18"/>
        <v>1</v>
      </c>
      <c r="E183" s="249"/>
      <c r="F183" s="247"/>
      <c r="G183" s="245"/>
      <c r="H183" s="245"/>
      <c r="I183" s="245"/>
      <c r="J183" s="245"/>
      <c r="K183" s="245"/>
      <c r="L183" s="254"/>
      <c r="M183" s="245"/>
      <c r="N183" s="245"/>
      <c r="O183" s="245"/>
      <c r="P183" s="245"/>
      <c r="Q183" s="245"/>
      <c r="R183" s="245"/>
      <c r="S183" s="245"/>
      <c r="T183" s="245"/>
      <c r="U183" s="245"/>
      <c r="V183" s="245"/>
      <c r="W183" s="245"/>
      <c r="X183" s="245"/>
      <c r="Y183" s="245"/>
      <c r="Z183" s="247"/>
      <c r="AA183" s="247"/>
      <c r="AB183" s="245"/>
      <c r="AC183" s="245"/>
      <c r="AD183" s="245"/>
      <c r="AE183" s="245"/>
      <c r="AF183" s="245"/>
      <c r="AG183" s="245"/>
      <c r="AH183" s="245"/>
      <c r="AI183" s="245"/>
      <c r="AJ183" s="245"/>
      <c r="AK183" s="245"/>
      <c r="AL183" s="245"/>
    </row>
    <row r="184" spans="2:38" hidden="1" x14ac:dyDescent="0.35">
      <c r="B184" s="245"/>
      <c r="C184" s="253">
        <f t="shared" si="19"/>
        <v>2112</v>
      </c>
      <c r="D184" s="254">
        <f t="shared" si="18"/>
        <v>1</v>
      </c>
      <c r="E184" s="249"/>
      <c r="F184" s="247"/>
      <c r="G184" s="245"/>
      <c r="H184" s="245"/>
      <c r="I184" s="245"/>
      <c r="J184" s="245"/>
      <c r="K184" s="245"/>
      <c r="L184" s="254"/>
      <c r="M184" s="245"/>
      <c r="N184" s="245"/>
      <c r="O184" s="245"/>
      <c r="P184" s="245"/>
      <c r="Q184" s="245"/>
      <c r="R184" s="245"/>
      <c r="S184" s="245"/>
      <c r="T184" s="245"/>
      <c r="U184" s="245"/>
      <c r="V184" s="245"/>
      <c r="W184" s="245"/>
      <c r="X184" s="245"/>
      <c r="Y184" s="245"/>
      <c r="Z184" s="247"/>
      <c r="AA184" s="247"/>
      <c r="AB184" s="245"/>
      <c r="AC184" s="245"/>
      <c r="AD184" s="245"/>
      <c r="AE184" s="245"/>
      <c r="AF184" s="245"/>
      <c r="AG184" s="245"/>
      <c r="AH184" s="245"/>
      <c r="AI184" s="245"/>
      <c r="AJ184" s="245"/>
      <c r="AK184" s="245"/>
      <c r="AL184" s="245"/>
    </row>
    <row r="185" spans="2:38" hidden="1" x14ac:dyDescent="0.35">
      <c r="B185" s="245"/>
      <c r="C185" s="253">
        <f t="shared" si="19"/>
        <v>2113</v>
      </c>
      <c r="D185" s="254">
        <f t="shared" si="18"/>
        <v>1</v>
      </c>
      <c r="E185" s="249"/>
      <c r="F185" s="247"/>
      <c r="G185" s="245"/>
      <c r="H185" s="245"/>
      <c r="I185" s="245"/>
      <c r="J185" s="245"/>
      <c r="K185" s="245"/>
      <c r="L185" s="254"/>
      <c r="M185" s="245"/>
      <c r="N185" s="245"/>
      <c r="O185" s="245"/>
      <c r="P185" s="245"/>
      <c r="Q185" s="245"/>
      <c r="R185" s="245"/>
      <c r="S185" s="245"/>
      <c r="T185" s="245"/>
      <c r="U185" s="245"/>
      <c r="V185" s="245"/>
      <c r="W185" s="245"/>
      <c r="X185" s="245"/>
      <c r="Y185" s="245"/>
      <c r="Z185" s="247"/>
      <c r="AA185" s="247"/>
      <c r="AB185" s="245"/>
      <c r="AC185" s="245"/>
      <c r="AD185" s="245"/>
      <c r="AE185" s="245"/>
      <c r="AF185" s="245"/>
      <c r="AG185" s="245"/>
      <c r="AH185" s="245"/>
      <c r="AI185" s="245"/>
      <c r="AJ185" s="245"/>
      <c r="AK185" s="245"/>
      <c r="AL185" s="245"/>
    </row>
    <row r="186" spans="2:38" hidden="1" x14ac:dyDescent="0.35">
      <c r="B186" s="245"/>
      <c r="C186" s="253">
        <f t="shared" si="19"/>
        <v>2114</v>
      </c>
      <c r="D186" s="254">
        <f t="shared" si="18"/>
        <v>1</v>
      </c>
      <c r="E186" s="249"/>
      <c r="F186" s="247"/>
      <c r="G186" s="245"/>
      <c r="H186" s="245"/>
      <c r="I186" s="245"/>
      <c r="J186" s="245"/>
      <c r="K186" s="245"/>
      <c r="L186" s="254"/>
      <c r="M186" s="245"/>
      <c r="N186" s="245"/>
      <c r="O186" s="245"/>
      <c r="P186" s="245"/>
      <c r="Q186" s="245"/>
      <c r="R186" s="245"/>
      <c r="S186" s="245"/>
      <c r="T186" s="245"/>
      <c r="U186" s="245"/>
      <c r="V186" s="245"/>
      <c r="W186" s="245"/>
      <c r="X186" s="245"/>
      <c r="Y186" s="245"/>
      <c r="Z186" s="247"/>
      <c r="AA186" s="247"/>
      <c r="AB186" s="245"/>
      <c r="AC186" s="245"/>
      <c r="AD186" s="245"/>
      <c r="AE186" s="245"/>
      <c r="AF186" s="245"/>
      <c r="AG186" s="245"/>
      <c r="AH186" s="245"/>
      <c r="AI186" s="245"/>
      <c r="AJ186" s="245"/>
      <c r="AK186" s="245"/>
      <c r="AL186" s="245"/>
    </row>
    <row r="187" spans="2:38" hidden="1" x14ac:dyDescent="0.35">
      <c r="B187" s="245"/>
      <c r="C187" s="248"/>
      <c r="D187" s="254"/>
      <c r="E187" s="249"/>
      <c r="F187" s="247"/>
      <c r="G187" s="245"/>
      <c r="H187" s="245"/>
      <c r="I187" s="245"/>
      <c r="J187" s="245"/>
      <c r="K187" s="245"/>
      <c r="L187" s="254"/>
      <c r="M187" s="245"/>
      <c r="N187" s="245"/>
      <c r="O187" s="245"/>
      <c r="P187" s="245"/>
      <c r="Q187" s="245"/>
      <c r="R187" s="245"/>
      <c r="S187" s="245"/>
      <c r="T187" s="245"/>
      <c r="U187" s="245"/>
      <c r="V187" s="245"/>
      <c r="W187" s="245"/>
      <c r="X187" s="245"/>
      <c r="Y187" s="245"/>
      <c r="Z187" s="247"/>
      <c r="AA187" s="247"/>
      <c r="AB187" s="245"/>
      <c r="AC187" s="245"/>
      <c r="AD187" s="245"/>
      <c r="AE187" s="245"/>
      <c r="AF187" s="245"/>
      <c r="AG187" s="245"/>
      <c r="AH187" s="245"/>
      <c r="AI187" s="245"/>
      <c r="AJ187" s="245"/>
      <c r="AK187" s="245"/>
      <c r="AL187" s="245"/>
    </row>
    <row r="188" spans="2:38" hidden="1" x14ac:dyDescent="0.35">
      <c r="B188" s="245"/>
      <c r="C188" s="248"/>
      <c r="D188" s="254"/>
      <c r="E188" s="249"/>
      <c r="F188" s="247"/>
      <c r="G188" s="245"/>
      <c r="H188" s="245"/>
      <c r="I188" s="245"/>
      <c r="J188" s="245"/>
      <c r="K188" s="245"/>
      <c r="L188" s="254"/>
      <c r="M188" s="245"/>
      <c r="N188" s="245"/>
      <c r="O188" s="245"/>
      <c r="P188" s="245"/>
      <c r="Q188" s="245"/>
      <c r="R188" s="245"/>
      <c r="S188" s="245"/>
      <c r="T188" s="245"/>
      <c r="U188" s="245"/>
      <c r="V188" s="245"/>
      <c r="W188" s="245"/>
      <c r="X188" s="245"/>
      <c r="Y188" s="245"/>
      <c r="Z188" s="247"/>
      <c r="AA188" s="247"/>
      <c r="AB188" s="245"/>
      <c r="AC188" s="245"/>
      <c r="AD188" s="245"/>
      <c r="AE188" s="245"/>
      <c r="AF188" s="245"/>
      <c r="AG188" s="245"/>
      <c r="AH188" s="245"/>
      <c r="AI188" s="245"/>
      <c r="AJ188" s="245"/>
      <c r="AK188" s="245"/>
      <c r="AL188" s="245"/>
    </row>
    <row r="189" spans="2:38" hidden="1" x14ac:dyDescent="0.35">
      <c r="B189" s="245"/>
      <c r="C189" s="248"/>
      <c r="D189" s="254"/>
      <c r="E189" s="249"/>
      <c r="F189" s="247"/>
      <c r="G189" s="245"/>
      <c r="H189" s="245"/>
      <c r="I189" s="245"/>
      <c r="J189" s="245"/>
      <c r="K189" s="245"/>
      <c r="L189" s="254"/>
      <c r="M189" s="245"/>
      <c r="N189" s="245"/>
      <c r="O189" s="245"/>
      <c r="P189" s="245"/>
      <c r="Q189" s="245"/>
      <c r="R189" s="245"/>
      <c r="S189" s="245"/>
      <c r="T189" s="245"/>
      <c r="U189" s="245"/>
      <c r="V189" s="245"/>
      <c r="W189" s="245"/>
      <c r="X189" s="245"/>
      <c r="Y189" s="245"/>
      <c r="Z189" s="247"/>
      <c r="AA189" s="247"/>
      <c r="AB189" s="245"/>
      <c r="AC189" s="245"/>
      <c r="AD189" s="245"/>
      <c r="AE189" s="245"/>
      <c r="AF189" s="245"/>
      <c r="AG189" s="245"/>
      <c r="AH189" s="245"/>
      <c r="AI189" s="245"/>
      <c r="AJ189" s="245"/>
      <c r="AK189" s="245"/>
      <c r="AL189" s="245"/>
    </row>
    <row r="190" spans="2:38" hidden="1" x14ac:dyDescent="0.35">
      <c r="B190" s="245"/>
      <c r="C190" s="248"/>
      <c r="D190" s="249"/>
      <c r="E190" s="249"/>
      <c r="F190" s="247"/>
      <c r="G190" s="245"/>
      <c r="H190" s="245"/>
      <c r="I190" s="245"/>
      <c r="J190" s="245"/>
      <c r="K190" s="245"/>
      <c r="L190" s="254"/>
      <c r="M190" s="245"/>
      <c r="N190" s="245"/>
      <c r="O190" s="245"/>
      <c r="P190" s="245"/>
      <c r="Q190" s="245"/>
      <c r="R190" s="245"/>
      <c r="S190" s="245"/>
      <c r="T190" s="245"/>
      <c r="U190" s="245"/>
      <c r="V190" s="245"/>
      <c r="W190" s="245"/>
      <c r="X190" s="245"/>
      <c r="Y190" s="245"/>
      <c r="Z190" s="247"/>
      <c r="AA190" s="247"/>
      <c r="AB190" s="245"/>
      <c r="AC190" s="245"/>
      <c r="AD190" s="245"/>
      <c r="AE190" s="245"/>
      <c r="AF190" s="245"/>
      <c r="AG190" s="245"/>
      <c r="AH190" s="245"/>
      <c r="AI190" s="245"/>
      <c r="AJ190" s="245"/>
      <c r="AK190" s="245"/>
      <c r="AL190" s="245"/>
    </row>
    <row r="191" spans="2:38" hidden="1" x14ac:dyDescent="0.35">
      <c r="B191" s="245"/>
      <c r="C191" s="248"/>
      <c r="D191" s="249"/>
      <c r="E191" s="249"/>
      <c r="F191" s="247"/>
      <c r="G191" s="245"/>
      <c r="H191" s="245"/>
      <c r="I191" s="245"/>
      <c r="J191" s="245"/>
      <c r="K191" s="245"/>
      <c r="L191" s="254"/>
      <c r="M191" s="245"/>
      <c r="N191" s="245"/>
      <c r="O191" s="245"/>
      <c r="P191" s="245"/>
      <c r="Q191" s="245"/>
      <c r="R191" s="245"/>
      <c r="S191" s="245"/>
      <c r="T191" s="245"/>
      <c r="U191" s="245"/>
      <c r="V191" s="245"/>
      <c r="W191" s="245"/>
      <c r="X191" s="245"/>
      <c r="Y191" s="245"/>
      <c r="Z191" s="247"/>
      <c r="AA191" s="247"/>
      <c r="AB191" s="245"/>
      <c r="AC191" s="245"/>
      <c r="AD191" s="245"/>
      <c r="AE191" s="245"/>
      <c r="AF191" s="245"/>
      <c r="AG191" s="245"/>
      <c r="AH191" s="245"/>
      <c r="AI191" s="245"/>
      <c r="AJ191" s="245"/>
      <c r="AK191" s="245"/>
      <c r="AL191" s="245"/>
    </row>
    <row r="192" spans="2:38" hidden="1" x14ac:dyDescent="0.35">
      <c r="B192" s="245"/>
      <c r="C192" s="248"/>
      <c r="D192" s="249"/>
      <c r="E192" s="249"/>
      <c r="F192" s="247"/>
      <c r="G192" s="245"/>
      <c r="H192" s="245"/>
      <c r="I192" s="245"/>
      <c r="J192" s="245"/>
      <c r="K192" s="245"/>
      <c r="L192" s="254"/>
      <c r="M192" s="245"/>
      <c r="N192" s="245"/>
      <c r="O192" s="245"/>
      <c r="P192" s="245"/>
      <c r="Q192" s="245"/>
      <c r="R192" s="245"/>
      <c r="S192" s="245"/>
      <c r="T192" s="245"/>
      <c r="U192" s="245"/>
      <c r="V192" s="245"/>
      <c r="W192" s="245"/>
      <c r="X192" s="245"/>
      <c r="Y192" s="245"/>
      <c r="Z192" s="247"/>
      <c r="AA192" s="247"/>
      <c r="AB192" s="245"/>
      <c r="AC192" s="245"/>
      <c r="AD192" s="245"/>
      <c r="AE192" s="245"/>
      <c r="AF192" s="245"/>
      <c r="AG192" s="245"/>
      <c r="AH192" s="245"/>
      <c r="AI192" s="245"/>
      <c r="AJ192" s="245"/>
      <c r="AK192" s="245"/>
      <c r="AL192" s="245"/>
    </row>
    <row r="193" spans="2:38" hidden="1" x14ac:dyDescent="0.35">
      <c r="B193" s="245"/>
      <c r="C193" s="248"/>
      <c r="D193" s="249"/>
      <c r="E193" s="249"/>
      <c r="F193" s="247"/>
      <c r="G193" s="245"/>
      <c r="H193" s="245"/>
      <c r="I193" s="245"/>
      <c r="J193" s="245"/>
      <c r="K193" s="245"/>
      <c r="L193" s="254"/>
      <c r="M193" s="245"/>
      <c r="N193" s="245"/>
      <c r="O193" s="245"/>
      <c r="P193" s="245"/>
      <c r="Q193" s="245"/>
      <c r="R193" s="245"/>
      <c r="S193" s="245"/>
      <c r="T193" s="245"/>
      <c r="U193" s="245"/>
      <c r="V193" s="245"/>
      <c r="W193" s="245"/>
      <c r="X193" s="245"/>
      <c r="Y193" s="245"/>
      <c r="Z193" s="247"/>
      <c r="AA193" s="247"/>
      <c r="AB193" s="245"/>
      <c r="AC193" s="245"/>
      <c r="AD193" s="245"/>
      <c r="AE193" s="245"/>
      <c r="AF193" s="245"/>
      <c r="AG193" s="245"/>
      <c r="AH193" s="245"/>
      <c r="AI193" s="245"/>
      <c r="AJ193" s="245"/>
      <c r="AK193" s="245"/>
      <c r="AL193" s="245"/>
    </row>
    <row r="194" spans="2:38" hidden="1" x14ac:dyDescent="0.35">
      <c r="B194" s="245"/>
      <c r="C194" s="248"/>
      <c r="D194" s="249"/>
      <c r="E194" s="249"/>
      <c r="F194" s="247"/>
      <c r="G194" s="245"/>
      <c r="H194" s="245"/>
      <c r="I194" s="245"/>
      <c r="J194" s="245"/>
      <c r="K194" s="245"/>
      <c r="L194" s="254"/>
      <c r="M194" s="245"/>
      <c r="N194" s="245"/>
      <c r="O194" s="245"/>
      <c r="P194" s="245"/>
      <c r="Q194" s="245"/>
      <c r="R194" s="245"/>
      <c r="S194" s="245"/>
      <c r="T194" s="245"/>
      <c r="U194" s="245"/>
      <c r="V194" s="245"/>
      <c r="W194" s="245"/>
      <c r="X194" s="245"/>
      <c r="Y194" s="245"/>
      <c r="Z194" s="247"/>
      <c r="AA194" s="247"/>
      <c r="AB194" s="245"/>
      <c r="AC194" s="245"/>
      <c r="AD194" s="245"/>
      <c r="AE194" s="245"/>
      <c r="AF194" s="245"/>
      <c r="AG194" s="245"/>
      <c r="AH194" s="245"/>
      <c r="AI194" s="245"/>
      <c r="AJ194" s="245"/>
      <c r="AK194" s="245"/>
      <c r="AL194" s="245"/>
    </row>
    <row r="195" spans="2:38" hidden="1" x14ac:dyDescent="0.35">
      <c r="B195" s="245"/>
      <c r="C195" s="248"/>
      <c r="D195" s="249"/>
      <c r="E195" s="249"/>
      <c r="F195" s="247"/>
      <c r="G195" s="245"/>
      <c r="H195" s="245"/>
      <c r="I195" s="245"/>
      <c r="J195" s="245"/>
      <c r="K195" s="245"/>
      <c r="L195" s="254"/>
      <c r="M195" s="245"/>
      <c r="N195" s="245"/>
      <c r="O195" s="245"/>
      <c r="P195" s="245"/>
      <c r="Q195" s="245"/>
      <c r="R195" s="245"/>
      <c r="S195" s="245"/>
      <c r="T195" s="245"/>
      <c r="U195" s="245"/>
      <c r="V195" s="245"/>
      <c r="W195" s="245"/>
      <c r="X195" s="245"/>
      <c r="Y195" s="245"/>
      <c r="Z195" s="247"/>
      <c r="AA195" s="247"/>
      <c r="AB195" s="245"/>
      <c r="AC195" s="245"/>
      <c r="AD195" s="245"/>
      <c r="AE195" s="245"/>
      <c r="AF195" s="245"/>
      <c r="AG195" s="245"/>
      <c r="AH195" s="245"/>
      <c r="AI195" s="245"/>
      <c r="AJ195" s="245"/>
      <c r="AK195" s="245"/>
      <c r="AL195" s="245"/>
    </row>
    <row r="196" spans="2:38" hidden="1" x14ac:dyDescent="0.35">
      <c r="B196" s="245"/>
      <c r="C196" s="248"/>
      <c r="D196" s="249"/>
      <c r="E196" s="249"/>
      <c r="F196" s="247"/>
      <c r="G196" s="245"/>
      <c r="H196" s="245"/>
      <c r="I196" s="245"/>
      <c r="J196" s="245"/>
      <c r="K196" s="245"/>
      <c r="L196" s="254"/>
      <c r="M196" s="245"/>
      <c r="N196" s="245"/>
      <c r="O196" s="245"/>
      <c r="P196" s="245"/>
      <c r="Q196" s="245"/>
      <c r="R196" s="245"/>
      <c r="S196" s="245"/>
      <c r="T196" s="245"/>
      <c r="U196" s="245"/>
      <c r="V196" s="245"/>
      <c r="W196" s="245"/>
      <c r="X196" s="245"/>
      <c r="Y196" s="245"/>
      <c r="Z196" s="247"/>
      <c r="AA196" s="247"/>
      <c r="AB196" s="245"/>
      <c r="AC196" s="245"/>
      <c r="AD196" s="245"/>
      <c r="AE196" s="245"/>
      <c r="AF196" s="245"/>
      <c r="AG196" s="245"/>
      <c r="AH196" s="245"/>
      <c r="AI196" s="245"/>
      <c r="AJ196" s="245"/>
      <c r="AK196" s="245"/>
      <c r="AL196" s="245"/>
    </row>
    <row r="197" spans="2:38" hidden="1" x14ac:dyDescent="0.35">
      <c r="B197" s="245"/>
      <c r="C197" s="248"/>
      <c r="D197" s="249"/>
      <c r="E197" s="249"/>
      <c r="F197" s="247"/>
      <c r="G197" s="245"/>
      <c r="H197" s="245"/>
      <c r="I197" s="245"/>
      <c r="J197" s="245"/>
      <c r="K197" s="245"/>
      <c r="L197" s="254"/>
      <c r="M197" s="245"/>
      <c r="N197" s="245"/>
      <c r="O197" s="245"/>
      <c r="P197" s="245"/>
      <c r="Q197" s="245"/>
      <c r="R197" s="245"/>
      <c r="S197" s="245"/>
      <c r="T197" s="245"/>
      <c r="U197" s="245"/>
      <c r="V197" s="245"/>
      <c r="W197" s="245"/>
      <c r="X197" s="245"/>
      <c r="Y197" s="245"/>
      <c r="Z197" s="247"/>
      <c r="AA197" s="247"/>
      <c r="AB197" s="245"/>
      <c r="AC197" s="245"/>
      <c r="AD197" s="245"/>
      <c r="AE197" s="245"/>
      <c r="AF197" s="245"/>
      <c r="AG197" s="245"/>
      <c r="AH197" s="245"/>
      <c r="AI197" s="245"/>
      <c r="AJ197" s="245"/>
      <c r="AK197" s="245"/>
      <c r="AL197" s="245"/>
    </row>
    <row r="198" spans="2:38" hidden="1" x14ac:dyDescent="0.35">
      <c r="B198" s="245"/>
      <c r="C198" s="248"/>
      <c r="D198" s="249"/>
      <c r="E198" s="249"/>
      <c r="F198" s="247"/>
      <c r="G198" s="245"/>
      <c r="H198" s="245"/>
      <c r="I198" s="245"/>
      <c r="J198" s="245"/>
      <c r="K198" s="245"/>
      <c r="L198" s="254"/>
      <c r="M198" s="245"/>
      <c r="N198" s="245"/>
      <c r="O198" s="245"/>
      <c r="P198" s="245"/>
      <c r="Q198" s="245"/>
      <c r="R198" s="245"/>
      <c r="S198" s="245"/>
      <c r="T198" s="245"/>
      <c r="U198" s="245"/>
      <c r="V198" s="245"/>
      <c r="W198" s="245"/>
      <c r="X198" s="245"/>
      <c r="Y198" s="245"/>
      <c r="Z198" s="247"/>
      <c r="AA198" s="247"/>
      <c r="AB198" s="245"/>
      <c r="AC198" s="245"/>
      <c r="AD198" s="245"/>
      <c r="AE198" s="245"/>
      <c r="AF198" s="245"/>
      <c r="AG198" s="245"/>
      <c r="AH198" s="245"/>
      <c r="AI198" s="245"/>
      <c r="AJ198" s="245"/>
      <c r="AK198" s="245"/>
      <c r="AL198" s="245"/>
    </row>
    <row r="199" spans="2:38" hidden="1" x14ac:dyDescent="0.35">
      <c r="B199" s="245"/>
      <c r="C199" s="248"/>
      <c r="D199" s="249"/>
      <c r="E199" s="249"/>
      <c r="F199" s="247"/>
      <c r="G199" s="245"/>
      <c r="H199" s="245"/>
      <c r="I199" s="245"/>
      <c r="J199" s="245"/>
      <c r="K199" s="245"/>
      <c r="L199" s="254"/>
      <c r="M199" s="245"/>
      <c r="N199" s="245"/>
      <c r="O199" s="245"/>
      <c r="P199" s="245"/>
      <c r="Q199" s="245"/>
      <c r="R199" s="245"/>
      <c r="S199" s="245"/>
      <c r="T199" s="245"/>
      <c r="U199" s="245"/>
      <c r="V199" s="245"/>
      <c r="W199" s="245"/>
      <c r="X199" s="245"/>
      <c r="Y199" s="245"/>
      <c r="Z199" s="247"/>
      <c r="AA199" s="247"/>
      <c r="AB199" s="245"/>
      <c r="AC199" s="245"/>
      <c r="AD199" s="245"/>
      <c r="AE199" s="245"/>
      <c r="AF199" s="245"/>
      <c r="AG199" s="245"/>
      <c r="AH199" s="245"/>
      <c r="AI199" s="245"/>
      <c r="AJ199" s="245"/>
      <c r="AK199" s="245"/>
      <c r="AL199" s="245"/>
    </row>
    <row r="200" spans="2:38" hidden="1" x14ac:dyDescent="0.35">
      <c r="B200" s="245"/>
      <c r="C200" s="248"/>
      <c r="D200" s="249"/>
      <c r="E200" s="245"/>
      <c r="F200" s="245"/>
      <c r="G200" s="245"/>
      <c r="H200" s="245"/>
      <c r="I200" s="245"/>
      <c r="J200" s="245"/>
      <c r="K200" s="245"/>
      <c r="L200" s="254"/>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row>
    <row r="201" spans="2:38" x14ac:dyDescent="0.35">
      <c r="B201" s="245"/>
      <c r="C201" s="248"/>
      <c r="D201" s="249"/>
      <c r="E201" s="245"/>
      <c r="F201" s="245"/>
      <c r="G201" s="245"/>
      <c r="H201" s="245"/>
      <c r="I201" s="245"/>
      <c r="J201" s="245"/>
      <c r="K201" s="245"/>
      <c r="L201" s="254"/>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row>
    <row r="202" spans="2:38" x14ac:dyDescent="0.35">
      <c r="B202" s="245"/>
      <c r="C202" s="248"/>
      <c r="D202" s="249"/>
      <c r="E202" s="245"/>
      <c r="F202" s="245"/>
      <c r="G202" s="245"/>
      <c r="H202" s="245"/>
      <c r="I202" s="245"/>
      <c r="J202" s="245"/>
      <c r="K202" s="245"/>
      <c r="L202" s="254"/>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row>
    <row r="203" spans="2:38" x14ac:dyDescent="0.35">
      <c r="B203" s="245"/>
      <c r="C203" s="248"/>
      <c r="D203" s="249"/>
      <c r="E203" s="245"/>
      <c r="F203" s="245"/>
      <c r="G203" s="245"/>
      <c r="H203" s="245"/>
      <c r="I203" s="245"/>
      <c r="J203" s="245"/>
      <c r="K203" s="245"/>
      <c r="L203" s="254"/>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row>
    <row r="204" spans="2:38" x14ac:dyDescent="0.35">
      <c r="B204" s="245"/>
      <c r="C204" s="248"/>
      <c r="D204" s="249"/>
      <c r="E204" s="245"/>
      <c r="F204" s="245"/>
      <c r="G204" s="245"/>
      <c r="H204" s="245"/>
      <c r="I204" s="245"/>
      <c r="J204" s="245"/>
      <c r="K204" s="245"/>
      <c r="L204" s="254"/>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row>
    <row r="205" spans="2:38" x14ac:dyDescent="0.35">
      <c r="B205" s="245"/>
      <c r="C205" s="248"/>
      <c r="D205" s="249"/>
      <c r="E205" s="245"/>
      <c r="F205" s="245"/>
      <c r="G205" s="245"/>
      <c r="H205" s="245"/>
      <c r="I205" s="245"/>
      <c r="J205" s="245"/>
      <c r="K205" s="245"/>
      <c r="L205" s="254"/>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row>
    <row r="206" spans="2:38" x14ac:dyDescent="0.35">
      <c r="B206" s="245"/>
      <c r="C206" s="248"/>
      <c r="D206" s="249"/>
      <c r="E206" s="245"/>
      <c r="F206" s="245"/>
      <c r="G206" s="245"/>
      <c r="H206" s="245"/>
      <c r="I206" s="245"/>
      <c r="J206" s="245"/>
      <c r="K206" s="245"/>
      <c r="L206" s="254"/>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row>
    <row r="207" spans="2:38" x14ac:dyDescent="0.35">
      <c r="B207" s="245"/>
      <c r="C207" s="248"/>
      <c r="D207" s="249"/>
      <c r="E207" s="245"/>
      <c r="F207" s="245"/>
      <c r="G207" s="245"/>
      <c r="H207" s="245"/>
      <c r="I207" s="245"/>
      <c r="J207" s="245"/>
      <c r="K207" s="245"/>
      <c r="L207" s="254"/>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row>
    <row r="208" spans="2:38" x14ac:dyDescent="0.35">
      <c r="B208" s="245"/>
      <c r="C208" s="248"/>
      <c r="D208" s="249"/>
      <c r="E208" s="245"/>
      <c r="F208" s="245"/>
      <c r="G208" s="245"/>
      <c r="H208" s="245"/>
      <c r="I208" s="245"/>
      <c r="J208" s="245"/>
      <c r="K208" s="245"/>
      <c r="L208" s="254"/>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row>
    <row r="209" spans="2:38" x14ac:dyDescent="0.35">
      <c r="B209" s="245"/>
      <c r="C209" s="248"/>
      <c r="D209" s="245"/>
      <c r="E209" s="245"/>
      <c r="F209" s="245"/>
      <c r="G209" s="245"/>
      <c r="H209" s="245"/>
      <c r="I209" s="245"/>
      <c r="J209" s="245"/>
      <c r="K209" s="245"/>
      <c r="L209" s="254"/>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row>
    <row r="210" spans="2:38" x14ac:dyDescent="0.35">
      <c r="B210" s="245"/>
      <c r="C210" s="248"/>
      <c r="D210" s="245"/>
      <c r="E210" s="245"/>
      <c r="F210" s="245"/>
      <c r="G210" s="245"/>
      <c r="H210" s="245"/>
      <c r="I210" s="245"/>
      <c r="J210" s="245"/>
      <c r="K210" s="245"/>
      <c r="L210" s="254"/>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row>
    <row r="211" spans="2:38" x14ac:dyDescent="0.35">
      <c r="B211" s="245"/>
      <c r="C211" s="248"/>
      <c r="D211" s="245"/>
      <c r="E211" s="245"/>
      <c r="F211" s="245"/>
      <c r="G211" s="245"/>
      <c r="H211" s="245"/>
      <c r="I211" s="245"/>
      <c r="J211" s="245"/>
      <c r="K211" s="245"/>
      <c r="L211" s="254"/>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row>
    <row r="212" spans="2:38" x14ac:dyDescent="0.35">
      <c r="B212" s="245"/>
      <c r="C212" s="248"/>
      <c r="D212" s="245"/>
      <c r="E212" s="245"/>
      <c r="F212" s="245"/>
      <c r="G212" s="245"/>
      <c r="H212" s="245"/>
      <c r="I212" s="245"/>
      <c r="J212" s="245"/>
      <c r="K212" s="245"/>
      <c r="L212" s="254"/>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row>
    <row r="213" spans="2:38" x14ac:dyDescent="0.35">
      <c r="B213" s="245"/>
      <c r="C213" s="248"/>
      <c r="D213" s="245"/>
      <c r="E213" s="245"/>
      <c r="F213" s="245"/>
      <c r="G213" s="245"/>
      <c r="H213" s="245"/>
      <c r="I213" s="245"/>
      <c r="J213" s="245"/>
      <c r="K213" s="245"/>
      <c r="L213" s="254"/>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row>
    <row r="214" spans="2:38" x14ac:dyDescent="0.35">
      <c r="B214" s="245"/>
      <c r="C214" s="248"/>
      <c r="D214" s="245"/>
      <c r="E214" s="245"/>
      <c r="F214" s="245"/>
      <c r="G214" s="245"/>
      <c r="H214" s="245"/>
      <c r="I214" s="245"/>
      <c r="J214" s="245"/>
      <c r="K214" s="245"/>
      <c r="L214" s="254"/>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row>
    <row r="215" spans="2:38" x14ac:dyDescent="0.35">
      <c r="B215" s="245"/>
      <c r="C215" s="248"/>
      <c r="D215" s="245"/>
      <c r="E215" s="245"/>
      <c r="F215" s="245"/>
      <c r="G215" s="245"/>
      <c r="H215" s="245"/>
      <c r="I215" s="245"/>
      <c r="J215" s="245"/>
      <c r="K215" s="245"/>
      <c r="L215" s="254"/>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row>
    <row r="216" spans="2:38" x14ac:dyDescent="0.35">
      <c r="B216" s="245"/>
      <c r="C216" s="248"/>
      <c r="D216" s="245"/>
      <c r="E216" s="245"/>
      <c r="F216" s="245"/>
      <c r="G216" s="245"/>
      <c r="H216" s="245"/>
      <c r="I216" s="245"/>
      <c r="J216" s="245"/>
      <c r="K216" s="245"/>
      <c r="L216" s="254"/>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row>
    <row r="217" spans="2:38" x14ac:dyDescent="0.35">
      <c r="B217" s="245"/>
      <c r="C217" s="248"/>
      <c r="D217" s="245"/>
      <c r="E217" s="245"/>
      <c r="F217" s="245"/>
      <c r="G217" s="245"/>
      <c r="H217" s="245"/>
      <c r="I217" s="245"/>
      <c r="J217" s="245"/>
      <c r="K217" s="245"/>
      <c r="L217" s="254"/>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row>
    <row r="218" spans="2:38" x14ac:dyDescent="0.35">
      <c r="B218" s="245"/>
      <c r="C218" s="248"/>
      <c r="D218" s="245"/>
      <c r="E218" s="245"/>
      <c r="F218" s="245"/>
      <c r="G218" s="245"/>
      <c r="H218" s="245"/>
      <c r="I218" s="245"/>
      <c r="J218" s="245"/>
      <c r="K218" s="245"/>
      <c r="L218" s="254"/>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row>
    <row r="219" spans="2:38" x14ac:dyDescent="0.35">
      <c r="B219" s="245"/>
      <c r="C219" s="248"/>
      <c r="D219" s="245"/>
      <c r="E219" s="245"/>
      <c r="F219" s="245"/>
      <c r="G219" s="245"/>
      <c r="H219" s="245"/>
      <c r="I219" s="245"/>
      <c r="J219" s="245"/>
      <c r="K219" s="245"/>
      <c r="L219" s="254"/>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row>
    <row r="220" spans="2:38" x14ac:dyDescent="0.35">
      <c r="B220" s="245"/>
      <c r="C220" s="248"/>
      <c r="D220" s="245"/>
      <c r="E220" s="245"/>
      <c r="F220" s="245"/>
      <c r="G220" s="245"/>
      <c r="H220" s="245"/>
      <c r="I220" s="245"/>
      <c r="J220" s="245"/>
      <c r="K220" s="245"/>
      <c r="L220" s="254"/>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row>
    <row r="221" spans="2:38" x14ac:dyDescent="0.35">
      <c r="B221" s="245"/>
      <c r="C221" s="248"/>
      <c r="D221" s="245"/>
      <c r="E221" s="245"/>
      <c r="F221" s="245"/>
      <c r="G221" s="245"/>
      <c r="H221" s="245"/>
      <c r="I221" s="245"/>
      <c r="J221" s="245"/>
      <c r="K221" s="245"/>
      <c r="L221" s="254"/>
      <c r="M221" s="245"/>
      <c r="N221" s="245"/>
      <c r="O221" s="245"/>
      <c r="P221" s="245"/>
      <c r="Q221" s="245"/>
      <c r="R221" s="245"/>
      <c r="S221" s="245"/>
      <c r="T221" s="245"/>
      <c r="U221" s="245"/>
      <c r="V221" s="245"/>
      <c r="W221" s="245"/>
      <c r="X221" s="245"/>
      <c r="Y221" s="245"/>
      <c r="Z221" s="245"/>
      <c r="AA221" s="245"/>
    </row>
  </sheetData>
  <sheetProtection algorithmName="SHA-512" hashValue="jqTkj/3/EYmKUFK2MIBA64t+XfBGq9Cc52gVAnQP9jAzd1c9H7UuTJHsswnb94x5FKxuQ1LujOMTqs3zv5IyvA==" saltValue="HmRjNXC9iG023tq/vkX5Rg==" spinCount="100000" sheet="1" formatCells="0" formatColumns="0" formatRows="0" selectLockedCells="1"/>
  <mergeCells count="5">
    <mergeCell ref="B35:C35"/>
    <mergeCell ref="T2:U2"/>
    <mergeCell ref="B28:C28"/>
    <mergeCell ref="B30:C30"/>
    <mergeCell ref="B33:C33"/>
  </mergeCells>
  <phoneticPr fontId="0" type="noConversion"/>
  <dataValidations disablePrompts="1" count="6">
    <dataValidation type="decimal" operator="lessThanOrEqual" allowBlank="1" showInputMessage="1" showErrorMessage="1" errorTitle="Höchstbetrag überschritten" error="Bitte verringern Sie den Betrag, so dass der zulässige Höchstbetrag nicht überschritten wird." sqref="C15" xr:uid="{00000000-0002-0000-0200-000000000000}">
      <formula1>C14</formula1>
    </dataValidation>
    <dataValidation type="list" allowBlank="1" showInputMessage="1" showErrorMessage="1" sqref="C8" xr:uid="{00000000-0002-0000-0200-000001000000}">
      <formula1>$B$36:$B$37</formula1>
    </dataValidation>
    <dataValidation type="list" allowBlank="1" showInputMessage="1" showErrorMessage="1" sqref="C6" xr:uid="{00000000-0002-0000-0200-000002000000}">
      <formula1>$B$52:$B$53</formula1>
    </dataValidation>
    <dataValidation type="whole" allowBlank="1" showInputMessage="1" showErrorMessage="1" errorTitle="Bitte das Retenbezugsalter änder" error="Die Rüruprente kann frühestens mit 60 und muss spätestens mit 70 abgerufen werden." sqref="C12" xr:uid="{00000000-0002-0000-0200-000004000000}">
      <formula1>60</formula1>
      <formula2>70</formula2>
    </dataValidation>
    <dataValidation type="whole" allowBlank="1" showInputMessage="1" showErrorMessage="1" errorTitle="Rückwärtsrechnung!" error="Bitte wählen Sie das laufende oder ein künftiges Jahr." sqref="C4" xr:uid="{00000000-0002-0000-0200-000005000000}">
      <formula1>C47</formula1>
      <formula2>10000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7" xr:uid="{00000000-0002-0000-0200-000006000000}">
      <formula1>0</formula1>
      <formula2>1000000</formula2>
    </dataValidation>
  </dataValidations>
  <printOptions horizontalCentered="1" verticalCentered="1"/>
  <pageMargins left="0.38" right="0.45" top="0.48" bottom="0.37" header="0.34" footer="0.16"/>
  <pageSetup paperSize="9" scale="70"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3000000}">
          <x14:formula1>
            <xm:f>BAV!$D$12:$D$17</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K139"/>
  <sheetViews>
    <sheetView topLeftCell="D2" zoomScale="145" zoomScaleNormal="145" workbookViewId="0">
      <selection activeCell="E5" sqref="E5"/>
    </sheetView>
  </sheetViews>
  <sheetFormatPr baseColWidth="10" defaultColWidth="11.44140625" defaultRowHeight="15.6" x14ac:dyDescent="0.3"/>
  <cols>
    <col min="1" max="1" width="4.88671875" customWidth="1"/>
    <col min="2" max="2" width="11.44140625" hidden="1" customWidth="1"/>
    <col min="3" max="3" width="41.33203125" hidden="1" customWidth="1"/>
    <col min="4" max="4" width="71.109375" style="84" customWidth="1"/>
    <col min="5" max="5" width="29.5546875" style="84" customWidth="1"/>
    <col min="6" max="6" width="11.44140625" style="84" hidden="1" customWidth="1"/>
    <col min="7" max="7" width="6.109375" style="84" hidden="1" customWidth="1"/>
    <col min="8" max="8" width="11.44140625" hidden="1" customWidth="1"/>
  </cols>
  <sheetData>
    <row r="1" spans="1:11" s="164" customFormat="1" x14ac:dyDescent="0.3">
      <c r="D1" s="165"/>
      <c r="E1" s="165"/>
      <c r="F1" s="165"/>
      <c r="G1" s="165"/>
    </row>
    <row r="2" spans="1:11" s="164" customFormat="1" x14ac:dyDescent="0.3">
      <c r="D2"/>
      <c r="E2" s="165"/>
      <c r="F2" s="165"/>
      <c r="G2" s="165"/>
    </row>
    <row r="3" spans="1:11" s="164" customFormat="1" ht="23.25" customHeight="1" x14ac:dyDescent="0.3">
      <c r="D3" s="165"/>
      <c r="E3" s="165"/>
      <c r="F3" s="165"/>
      <c r="G3" s="165"/>
    </row>
    <row r="4" spans="1:11" s="161" customFormat="1" ht="18" x14ac:dyDescent="0.35">
      <c r="D4" s="28" t="s">
        <v>165</v>
      </c>
      <c r="E4" s="160">
        <f ca="1">TODAY()</f>
        <v>46056</v>
      </c>
      <c r="F4" s="162"/>
      <c r="G4" s="162"/>
    </row>
    <row r="5" spans="1:11" x14ac:dyDescent="0.3">
      <c r="A5" s="163" t="str">
        <f>TEXT(C5,)</f>
        <v/>
      </c>
      <c r="C5" s="87"/>
      <c r="D5" s="84" t="s">
        <v>9</v>
      </c>
      <c r="E5" s="127">
        <v>32</v>
      </c>
      <c r="G5" s="165"/>
      <c r="H5" s="164"/>
      <c r="I5" s="164"/>
      <c r="J5" s="164"/>
      <c r="K5" s="164"/>
    </row>
    <row r="6" spans="1:11" hidden="1" x14ac:dyDescent="0.3">
      <c r="A6" s="164"/>
      <c r="C6" s="91">
        <f>-E7-E9</f>
        <v>-25250</v>
      </c>
      <c r="D6" s="84" t="s">
        <v>110</v>
      </c>
      <c r="E6" s="109"/>
      <c r="G6" s="165"/>
      <c r="H6" s="164"/>
      <c r="I6" s="164"/>
      <c r="J6" s="164"/>
      <c r="K6" s="164"/>
    </row>
    <row r="7" spans="1:11" x14ac:dyDescent="0.3">
      <c r="A7" s="164"/>
      <c r="C7" s="90">
        <f>(E11-E5)*C8</f>
        <v>420</v>
      </c>
      <c r="D7" s="84" t="s">
        <v>117</v>
      </c>
      <c r="E7" s="110">
        <v>250</v>
      </c>
      <c r="G7" s="165"/>
      <c r="H7" s="164"/>
      <c r="I7" s="164"/>
      <c r="J7" s="164"/>
      <c r="K7" s="164"/>
    </row>
    <row r="8" spans="1:11" x14ac:dyDescent="0.3">
      <c r="A8" s="164"/>
      <c r="C8" s="88">
        <f>IF(E8=F19,12,IF(E8=F20,4,IF(E8=F21,2,IF(E8=F22,1,1))))</f>
        <v>12</v>
      </c>
      <c r="D8" s="84" t="s">
        <v>111</v>
      </c>
      <c r="E8" s="111" t="s">
        <v>29</v>
      </c>
      <c r="G8" s="165"/>
      <c r="H8" s="164"/>
      <c r="I8" s="164"/>
      <c r="J8" s="164"/>
      <c r="K8" s="164"/>
    </row>
    <row r="9" spans="1:11" x14ac:dyDescent="0.3">
      <c r="A9" s="164"/>
      <c r="C9" s="97">
        <f>E11-E5</f>
        <v>35</v>
      </c>
      <c r="D9" s="84" t="s">
        <v>129</v>
      </c>
      <c r="E9" s="110">
        <v>25000</v>
      </c>
      <c r="G9" s="165"/>
      <c r="H9" s="164"/>
      <c r="I9" s="164"/>
      <c r="J9" s="164"/>
      <c r="K9" s="164"/>
    </row>
    <row r="10" spans="1:11" x14ac:dyDescent="0.3">
      <c r="A10" s="164"/>
      <c r="C10" s="85">
        <f>E10/C8</f>
        <v>4.1666666666666666E-3</v>
      </c>
      <c r="D10" s="84" t="s">
        <v>112</v>
      </c>
      <c r="E10" s="112">
        <v>0.05</v>
      </c>
      <c r="G10" s="165"/>
      <c r="H10" s="164"/>
      <c r="I10" s="164"/>
      <c r="J10" s="164"/>
      <c r="K10" s="164"/>
    </row>
    <row r="11" spans="1:11" x14ac:dyDescent="0.3">
      <c r="A11" s="164"/>
      <c r="C11" s="89">
        <f ca="1">EOMONTH(E12,-1)+1</f>
        <v>58838</v>
      </c>
      <c r="D11" s="84" t="s">
        <v>55</v>
      </c>
      <c r="E11" s="113">
        <v>67</v>
      </c>
      <c r="G11" s="165"/>
      <c r="H11" s="164"/>
      <c r="I11" s="164"/>
      <c r="J11" s="164"/>
      <c r="K11" s="164"/>
    </row>
    <row r="12" spans="1:11" hidden="1" x14ac:dyDescent="0.3">
      <c r="A12" s="164"/>
      <c r="C12" s="131">
        <f ca="1">EDATE(TODAY(),12*(E11-E5))</f>
        <v>58840</v>
      </c>
      <c r="D12" s="114" t="s">
        <v>116</v>
      </c>
      <c r="E12" s="115">
        <f ca="1">C12</f>
        <v>58840</v>
      </c>
      <c r="G12" s="165"/>
      <c r="H12" s="164"/>
      <c r="I12" s="164"/>
      <c r="J12" s="164"/>
      <c r="K12" s="164"/>
    </row>
    <row r="13" spans="1:11" hidden="1" x14ac:dyDescent="0.3">
      <c r="A13" s="164"/>
      <c r="D13" s="114" t="s">
        <v>130</v>
      </c>
      <c r="E13" s="116">
        <f>E9+C7*E7</f>
        <v>130000</v>
      </c>
      <c r="G13" s="165"/>
      <c r="H13" s="164"/>
      <c r="I13" s="164"/>
      <c r="J13" s="164"/>
      <c r="K13" s="164"/>
    </row>
    <row r="14" spans="1:11" x14ac:dyDescent="0.3">
      <c r="A14" s="164"/>
      <c r="C14" s="92">
        <f>FV(C10,C7,-E7,C6,0)</f>
        <v>428799.49690041365</v>
      </c>
      <c r="D14" s="84" t="s">
        <v>113</v>
      </c>
      <c r="E14" s="111" t="s">
        <v>114</v>
      </c>
      <c r="G14" s="165"/>
      <c r="H14" s="164"/>
      <c r="I14" s="164"/>
      <c r="J14" s="164"/>
      <c r="K14" s="164"/>
    </row>
    <row r="15" spans="1:11" x14ac:dyDescent="0.3">
      <c r="A15" s="164"/>
      <c r="C15" s="93">
        <f ca="1">E12-C11</f>
        <v>2</v>
      </c>
      <c r="D15" s="119" t="str">
        <f>IF(E14="Rente","Ihre monatliche Rente beträgt brutto ca.",IF(E14="Kapitalabfindung","Ihre Kapitalabfindung beträgt brutto ca.",""))</f>
        <v>Ihre monatliche Rente beträgt brutto ca.</v>
      </c>
      <c r="E15" s="120">
        <f ca="1">IF(E14=F24,C18,PMT(IF(E10&lt;=1.5%,E10,1.5%)/12,(95-E11)*12,-C18,0,1))</f>
        <v>1562.1736066643655</v>
      </c>
      <c r="G15" s="27" t="s">
        <v>56</v>
      </c>
      <c r="I15" s="164"/>
      <c r="J15" s="164"/>
      <c r="K15" s="164"/>
    </row>
    <row r="16" spans="1:11" x14ac:dyDescent="0.3">
      <c r="A16" s="164"/>
      <c r="C16" s="93"/>
      <c r="D16" s="119" t="str">
        <f>IF(E14=F24,"Brutto-Überschuss","")</f>
        <v/>
      </c>
      <c r="E16" s="120" t="str">
        <f>IF(E14=F24,C22,"")</f>
        <v/>
      </c>
      <c r="G16" s="27"/>
      <c r="I16" s="164"/>
      <c r="J16" s="164"/>
      <c r="K16" s="164"/>
    </row>
    <row r="17" spans="1:11" x14ac:dyDescent="0.3">
      <c r="A17" s="164"/>
      <c r="C17" s="94">
        <f ca="1">C14*E10*C15/350</f>
        <v>122.51414197154676</v>
      </c>
      <c r="D17" s="114" t="s">
        <v>122</v>
      </c>
      <c r="E17" s="116">
        <f ca="1">IF(E14=F23,C19*E15,IF(H23=2,C22/2,C22))</f>
        <v>265.56951313294218</v>
      </c>
      <c r="G17" s="165"/>
      <c r="I17" s="164"/>
      <c r="J17" s="164"/>
      <c r="K17" s="164"/>
    </row>
    <row r="18" spans="1:11" x14ac:dyDescent="0.3">
      <c r="A18" s="164"/>
      <c r="C18" s="95">
        <f ca="1">C17+C14</f>
        <v>428922.01104238519</v>
      </c>
      <c r="D18" s="125" t="str">
        <f>IF(E14=F23,"Voraussichtl. jährl. z.v.E. im Rentenalter",YEAR(E12))</f>
        <v>Voraussichtl. jährl. z.v.E. im Rentenalter</v>
      </c>
      <c r="E18" s="110">
        <v>60000</v>
      </c>
      <c r="G18" s="165"/>
      <c r="I18" s="164"/>
      <c r="J18" s="164"/>
      <c r="K18" s="164"/>
    </row>
    <row r="19" spans="1:11" x14ac:dyDescent="0.3">
      <c r="A19" s="164"/>
      <c r="C19" s="96">
        <f>LOOKUP(PrivatRente!E11,Steuertabelle!Q3:Q103,Steuertabelle!R3:R103)</f>
        <v>0.17</v>
      </c>
      <c r="D19" s="84" t="s">
        <v>50</v>
      </c>
      <c r="E19" s="111" t="s">
        <v>18</v>
      </c>
      <c r="F19" s="84" t="s">
        <v>29</v>
      </c>
      <c r="G19" s="165"/>
      <c r="I19" s="164"/>
      <c r="J19" s="164"/>
      <c r="K19" s="164"/>
    </row>
    <row r="20" spans="1:11" x14ac:dyDescent="0.3">
      <c r="A20" s="164"/>
      <c r="C20" s="98">
        <f>IF(C9&lt;12,1,IF(E11&lt;62,1,0.5))</f>
        <v>0.5</v>
      </c>
      <c r="D20" s="84" t="s">
        <v>121</v>
      </c>
      <c r="E20" s="255">
        <v>0.08</v>
      </c>
      <c r="F20" s="84" t="s">
        <v>34</v>
      </c>
      <c r="G20" s="165"/>
      <c r="I20" s="164"/>
      <c r="J20" s="164"/>
      <c r="K20" s="164"/>
    </row>
    <row r="21" spans="1:11" x14ac:dyDescent="0.3">
      <c r="A21" s="164"/>
      <c r="C21" s="99">
        <f>-C6+(C7*E7)</f>
        <v>130250</v>
      </c>
      <c r="D21" s="114" t="str">
        <f>IF(E14=F23,"monatliche Steuer","Steuer auf Kapitalabfindung")</f>
        <v>monatliche Steuer</v>
      </c>
      <c r="E21" s="117">
        <f ca="1">IF(E14=F24,H25,C32*E17)*-1</f>
        <v>-84.397991273649026</v>
      </c>
      <c r="F21" s="84" t="s">
        <v>35</v>
      </c>
      <c r="G21" s="165"/>
      <c r="H21" s="164">
        <f>IF(C9&gt;12,1,0)</f>
        <v>1</v>
      </c>
      <c r="I21" s="164"/>
      <c r="J21" s="164"/>
      <c r="K21" s="164"/>
    </row>
    <row r="22" spans="1:11" x14ac:dyDescent="0.3">
      <c r="A22" s="164"/>
      <c r="C22" s="100">
        <f ca="1">C18-C21</f>
        <v>298672.01104238519</v>
      </c>
      <c r="D22" s="121">
        <f ca="1">E17</f>
        <v>265.56951313294218</v>
      </c>
      <c r="E22" s="118">
        <f ca="1">E21/-E17</f>
        <v>0.31780000000000003</v>
      </c>
      <c r="F22" s="84" t="s">
        <v>36</v>
      </c>
      <c r="G22" s="165"/>
      <c r="H22" s="164">
        <f>IF(E11&gt;62,1,0)</f>
        <v>1</v>
      </c>
      <c r="I22" s="164"/>
      <c r="J22" s="164"/>
      <c r="K22" s="164"/>
    </row>
    <row r="23" spans="1:11" ht="16.2" thickBot="1" x14ac:dyDescent="0.35">
      <c r="A23" s="164"/>
      <c r="C23" s="101">
        <f>ROUND(E18/100,0)*100</f>
        <v>60000</v>
      </c>
      <c r="D23" s="128" t="str">
        <f>IF(E14=F24,"in % des Überschusses","in % der Rente")</f>
        <v>in % der Rente</v>
      </c>
      <c r="E23" s="256">
        <f ca="1">IF(E17=0,"kein Überschuss",-E21/IF(E14=F24,(C18-C21),E15))</f>
        <v>5.4026000000000012E-2</v>
      </c>
      <c r="F23" s="84" t="s">
        <v>114</v>
      </c>
      <c r="G23" s="165"/>
      <c r="H23" s="164">
        <f>H22+H21</f>
        <v>2</v>
      </c>
      <c r="I23" s="164"/>
      <c r="J23" s="164"/>
      <c r="K23" s="164"/>
    </row>
    <row r="24" spans="1:11" ht="16.2" thickBot="1" x14ac:dyDescent="0.35">
      <c r="A24" s="164"/>
      <c r="C24" s="102">
        <f>IF(E19=F25,LOOKUP(C23,Steuertabelle!B3:B9923,Steuertabelle!H3:H9923),LOOKUP(C23,Steuertabelle!B3:B9923,Steuertabelle!Z3:Z9923))</f>
        <v>0.28000000000000003</v>
      </c>
      <c r="D24" s="129" t="str">
        <f>IF(E14="Rente","Voraussichtliche mtl. Netto-Rente ca","Voraussichtliche Kapitalbfindung netto ca.")</f>
        <v>Voraussichtliche mtl. Netto-Rente ca</v>
      </c>
      <c r="E24" s="130">
        <f ca="1">IF(E14=F23,E15+E21,C18+E21)</f>
        <v>1477.7756153907164</v>
      </c>
      <c r="F24" s="84" t="s">
        <v>115</v>
      </c>
      <c r="G24" s="165"/>
      <c r="H24" s="164"/>
      <c r="I24" s="164"/>
      <c r="J24" s="164"/>
      <c r="K24" s="164"/>
    </row>
    <row r="25" spans="1:11" x14ac:dyDescent="0.3">
      <c r="A25" s="164"/>
      <c r="C25" s="103">
        <f>C24*1.055</f>
        <v>0.2954</v>
      </c>
      <c r="D25" s="114"/>
      <c r="E25" s="114"/>
      <c r="F25" s="84" t="s">
        <v>21</v>
      </c>
      <c r="G25" s="165"/>
      <c r="H25" s="164">
        <f ca="1">IF(H23=2,MIN(C32/2*C22,C33*C22),MIN(C33*C22,C32*C22))</f>
        <v>47458.982554635011</v>
      </c>
      <c r="I25" s="164"/>
      <c r="J25" s="164"/>
      <c r="K25" s="164"/>
    </row>
    <row r="26" spans="1:11" ht="34.5" customHeight="1" x14ac:dyDescent="0.3">
      <c r="A26" s="164"/>
      <c r="C26" s="104">
        <f>C24*(1+5.5%+E20)</f>
        <v>0.31780000000000003</v>
      </c>
      <c r="D26" s="315" t="s">
        <v>131</v>
      </c>
      <c r="E26" s="316"/>
      <c r="F26" s="84" t="s">
        <v>18</v>
      </c>
      <c r="G26" s="165"/>
      <c r="H26" s="164"/>
      <c r="I26" s="164"/>
      <c r="J26" s="164"/>
      <c r="K26" s="164"/>
    </row>
    <row r="27" spans="1:11" ht="18" x14ac:dyDescent="0.35">
      <c r="A27" s="164"/>
      <c r="D27" s="9"/>
      <c r="E27" s="10"/>
      <c r="G27" s="165"/>
      <c r="H27" s="164"/>
      <c r="I27" s="164"/>
      <c r="J27" s="164"/>
      <c r="K27" s="164"/>
    </row>
    <row r="28" spans="1:11" ht="18" x14ac:dyDescent="0.35">
      <c r="A28" s="164"/>
      <c r="C28" s="105">
        <f>0.25*1.055</f>
        <v>0.26374999999999998</v>
      </c>
      <c r="D28" s="132" t="s">
        <v>7</v>
      </c>
      <c r="E28" s="133"/>
      <c r="G28" s="165"/>
      <c r="H28" s="164"/>
      <c r="I28" s="164"/>
      <c r="J28" s="164"/>
      <c r="K28" s="164"/>
    </row>
    <row r="29" spans="1:11" x14ac:dyDescent="0.3">
      <c r="A29" s="164"/>
      <c r="C29" s="106">
        <f>0.25*(1+5.5%+E20)</f>
        <v>0.28375</v>
      </c>
      <c r="D29" s="317"/>
      <c r="E29" s="318"/>
      <c r="G29" s="165"/>
      <c r="H29" s="164"/>
      <c r="I29" s="164"/>
      <c r="J29" s="164"/>
      <c r="K29" s="164"/>
    </row>
    <row r="30" spans="1:11" ht="18" x14ac:dyDescent="0.35">
      <c r="A30" s="164"/>
      <c r="D30" s="132" t="s">
        <v>6</v>
      </c>
      <c r="E30" s="133"/>
      <c r="G30" s="165"/>
      <c r="H30" s="164"/>
      <c r="I30" s="164"/>
      <c r="J30" s="164"/>
      <c r="K30" s="164"/>
    </row>
    <row r="31" spans="1:11" x14ac:dyDescent="0.3">
      <c r="A31" s="164"/>
      <c r="C31" s="86"/>
      <c r="D31" s="317"/>
      <c r="E31" s="318"/>
      <c r="G31" s="165"/>
      <c r="H31" s="164"/>
      <c r="I31" s="164"/>
      <c r="J31" s="164"/>
      <c r="K31" s="164"/>
    </row>
    <row r="32" spans="1:11" x14ac:dyDescent="0.3">
      <c r="A32" s="164"/>
      <c r="C32" s="107">
        <f>C26</f>
        <v>0.31780000000000003</v>
      </c>
      <c r="D32" s="114"/>
      <c r="E32" s="114"/>
      <c r="G32" s="165"/>
      <c r="H32" s="164"/>
      <c r="I32" s="164"/>
      <c r="J32" s="164"/>
      <c r="K32" s="164"/>
    </row>
    <row r="33" spans="3:11" x14ac:dyDescent="0.3">
      <c r="C33" s="108">
        <f>C29</f>
        <v>0.28375</v>
      </c>
      <c r="G33" s="165"/>
      <c r="H33" s="164"/>
      <c r="I33" s="164"/>
      <c r="J33" s="164"/>
      <c r="K33" s="164"/>
    </row>
    <row r="34" spans="3:11" x14ac:dyDescent="0.3">
      <c r="C34" s="86"/>
    </row>
    <row r="35" spans="3:11" x14ac:dyDescent="0.3">
      <c r="C35" s="86"/>
    </row>
    <row r="36" spans="3:11" x14ac:dyDescent="0.3">
      <c r="C36" s="86"/>
    </row>
    <row r="37" spans="3:11" x14ac:dyDescent="0.3">
      <c r="C37" s="86"/>
    </row>
    <row r="38" spans="3:11" x14ac:dyDescent="0.3">
      <c r="C38" s="86"/>
    </row>
    <row r="39" spans="3:11" x14ac:dyDescent="0.3">
      <c r="C39" s="86"/>
    </row>
    <row r="40" spans="3:11" x14ac:dyDescent="0.3">
      <c r="C40" s="86"/>
    </row>
    <row r="41" spans="3:11" x14ac:dyDescent="0.3">
      <c r="C41" s="86"/>
    </row>
    <row r="42" spans="3:11" x14ac:dyDescent="0.3">
      <c r="C42" s="86"/>
    </row>
    <row r="43" spans="3:11" x14ac:dyDescent="0.3">
      <c r="C43" s="86"/>
    </row>
    <row r="44" spans="3:11" x14ac:dyDescent="0.3">
      <c r="C44" s="86"/>
    </row>
    <row r="45" spans="3:11" x14ac:dyDescent="0.3">
      <c r="C45" s="86"/>
    </row>
    <row r="46" spans="3:11" x14ac:dyDescent="0.3">
      <c r="C46" s="86"/>
    </row>
    <row r="47" spans="3:11" x14ac:dyDescent="0.3">
      <c r="C47" s="86"/>
    </row>
    <row r="48" spans="3:11" x14ac:dyDescent="0.3">
      <c r="C48" s="86"/>
    </row>
    <row r="49" spans="3:3" x14ac:dyDescent="0.3">
      <c r="C49" s="86"/>
    </row>
    <row r="50" spans="3:3" x14ac:dyDescent="0.3">
      <c r="C50" s="86"/>
    </row>
    <row r="51" spans="3:3" x14ac:dyDescent="0.3">
      <c r="C51" s="86"/>
    </row>
    <row r="52" spans="3:3" x14ac:dyDescent="0.3">
      <c r="C52" s="86"/>
    </row>
    <row r="53" spans="3:3" x14ac:dyDescent="0.3">
      <c r="C53" s="86"/>
    </row>
    <row r="54" spans="3:3" x14ac:dyDescent="0.3">
      <c r="C54" s="86"/>
    </row>
    <row r="55" spans="3:3" x14ac:dyDescent="0.3">
      <c r="C55" s="86"/>
    </row>
    <row r="56" spans="3:3" x14ac:dyDescent="0.3">
      <c r="C56" s="86"/>
    </row>
    <row r="57" spans="3:3" x14ac:dyDescent="0.3">
      <c r="C57" s="86"/>
    </row>
    <row r="58" spans="3:3" x14ac:dyDescent="0.3">
      <c r="C58" s="86"/>
    </row>
    <row r="59" spans="3:3" x14ac:dyDescent="0.3">
      <c r="C59" s="86"/>
    </row>
    <row r="60" spans="3:3" x14ac:dyDescent="0.3">
      <c r="C60" s="86"/>
    </row>
    <row r="61" spans="3:3" x14ac:dyDescent="0.3">
      <c r="C61" s="86"/>
    </row>
    <row r="62" spans="3:3" x14ac:dyDescent="0.3">
      <c r="C62" s="86"/>
    </row>
    <row r="63" spans="3:3" x14ac:dyDescent="0.3">
      <c r="C63" s="86"/>
    </row>
    <row r="64" spans="3:3" x14ac:dyDescent="0.3">
      <c r="C64" s="86"/>
    </row>
    <row r="65" spans="3:3" x14ac:dyDescent="0.3">
      <c r="C65" s="86"/>
    </row>
    <row r="66" spans="3:3" x14ac:dyDescent="0.3">
      <c r="C66" s="86"/>
    </row>
    <row r="67" spans="3:3" x14ac:dyDescent="0.3">
      <c r="C67" s="86"/>
    </row>
    <row r="68" spans="3:3" x14ac:dyDescent="0.3">
      <c r="C68" s="86"/>
    </row>
    <row r="69" spans="3:3" x14ac:dyDescent="0.3">
      <c r="C69" s="86"/>
    </row>
    <row r="70" spans="3:3" x14ac:dyDescent="0.3">
      <c r="C70" s="86"/>
    </row>
    <row r="71" spans="3:3" x14ac:dyDescent="0.3">
      <c r="C71" s="86"/>
    </row>
    <row r="72" spans="3:3" x14ac:dyDescent="0.3">
      <c r="C72" s="86"/>
    </row>
    <row r="73" spans="3:3" x14ac:dyDescent="0.3">
      <c r="C73" s="86"/>
    </row>
    <row r="74" spans="3:3" x14ac:dyDescent="0.3">
      <c r="C74" s="86"/>
    </row>
    <row r="75" spans="3:3" x14ac:dyDescent="0.3">
      <c r="C75" s="86"/>
    </row>
    <row r="76" spans="3:3" x14ac:dyDescent="0.3">
      <c r="C76" s="86"/>
    </row>
    <row r="77" spans="3:3" x14ac:dyDescent="0.3">
      <c r="C77" s="86"/>
    </row>
    <row r="78" spans="3:3" x14ac:dyDescent="0.3">
      <c r="C78" s="86"/>
    </row>
    <row r="79" spans="3:3" x14ac:dyDescent="0.3">
      <c r="C79" s="86"/>
    </row>
    <row r="80" spans="3:3" x14ac:dyDescent="0.3">
      <c r="C80" s="86"/>
    </row>
    <row r="81" spans="3:3" x14ac:dyDescent="0.3">
      <c r="C81" s="86"/>
    </row>
    <row r="82" spans="3:3" x14ac:dyDescent="0.3">
      <c r="C82" s="86"/>
    </row>
    <row r="83" spans="3:3" x14ac:dyDescent="0.3">
      <c r="C83" s="86"/>
    </row>
    <row r="84" spans="3:3" x14ac:dyDescent="0.3">
      <c r="C84" s="86"/>
    </row>
    <row r="85" spans="3:3" x14ac:dyDescent="0.3">
      <c r="C85" s="86"/>
    </row>
    <row r="86" spans="3:3" x14ac:dyDescent="0.3">
      <c r="C86" s="86"/>
    </row>
    <row r="87" spans="3:3" x14ac:dyDescent="0.3">
      <c r="C87" s="86"/>
    </row>
    <row r="88" spans="3:3" x14ac:dyDescent="0.3">
      <c r="C88" s="86"/>
    </row>
    <row r="89" spans="3:3" x14ac:dyDescent="0.3">
      <c r="C89" s="86"/>
    </row>
    <row r="90" spans="3:3" x14ac:dyDescent="0.3">
      <c r="C90" s="86"/>
    </row>
    <row r="91" spans="3:3" x14ac:dyDescent="0.3">
      <c r="C91" s="86"/>
    </row>
    <row r="92" spans="3:3" x14ac:dyDescent="0.3">
      <c r="C92" s="86"/>
    </row>
    <row r="93" spans="3:3" x14ac:dyDescent="0.3">
      <c r="C93" s="86"/>
    </row>
    <row r="94" spans="3:3" x14ac:dyDescent="0.3">
      <c r="C94" s="86"/>
    </row>
    <row r="95" spans="3:3" x14ac:dyDescent="0.3">
      <c r="C95" s="86"/>
    </row>
    <row r="96" spans="3:3" x14ac:dyDescent="0.3">
      <c r="C96" s="86"/>
    </row>
    <row r="97" spans="3:3" x14ac:dyDescent="0.3">
      <c r="C97" s="86"/>
    </row>
    <row r="98" spans="3:3" x14ac:dyDescent="0.3">
      <c r="C98" s="86"/>
    </row>
    <row r="99" spans="3:3" x14ac:dyDescent="0.3">
      <c r="C99" s="86"/>
    </row>
    <row r="100" spans="3:3" x14ac:dyDescent="0.3">
      <c r="C100" s="86"/>
    </row>
    <row r="101" spans="3:3" x14ac:dyDescent="0.3">
      <c r="C101" s="86"/>
    </row>
    <row r="102" spans="3:3" x14ac:dyDescent="0.3">
      <c r="C102" s="86"/>
    </row>
    <row r="103" spans="3:3" x14ac:dyDescent="0.3">
      <c r="C103" s="86"/>
    </row>
    <row r="104" spans="3:3" x14ac:dyDescent="0.3">
      <c r="C104" s="86"/>
    </row>
    <row r="105" spans="3:3" x14ac:dyDescent="0.3">
      <c r="C105" s="86"/>
    </row>
    <row r="106" spans="3:3" x14ac:dyDescent="0.3">
      <c r="C106" s="86"/>
    </row>
    <row r="107" spans="3:3" x14ac:dyDescent="0.3">
      <c r="C107" s="86"/>
    </row>
    <row r="108" spans="3:3" x14ac:dyDescent="0.3">
      <c r="C108" s="86"/>
    </row>
    <row r="109" spans="3:3" x14ac:dyDescent="0.3">
      <c r="C109" s="86"/>
    </row>
    <row r="110" spans="3:3" x14ac:dyDescent="0.3">
      <c r="C110" s="86"/>
    </row>
    <row r="111" spans="3:3" x14ac:dyDescent="0.3">
      <c r="C111" s="86"/>
    </row>
    <row r="112" spans="3:3" x14ac:dyDescent="0.3">
      <c r="C112" s="86"/>
    </row>
    <row r="113" spans="3:3" x14ac:dyDescent="0.3">
      <c r="C113" s="86"/>
    </row>
    <row r="114" spans="3:3" x14ac:dyDescent="0.3">
      <c r="C114" s="86"/>
    </row>
    <row r="115" spans="3:3" x14ac:dyDescent="0.3">
      <c r="C115" s="86"/>
    </row>
    <row r="116" spans="3:3" x14ac:dyDescent="0.3">
      <c r="C116" s="86"/>
    </row>
    <row r="117" spans="3:3" x14ac:dyDescent="0.3">
      <c r="C117" s="86"/>
    </row>
    <row r="118" spans="3:3" x14ac:dyDescent="0.3">
      <c r="C118" s="86"/>
    </row>
    <row r="119" spans="3:3" x14ac:dyDescent="0.3">
      <c r="C119" s="86"/>
    </row>
    <row r="120" spans="3:3" x14ac:dyDescent="0.3">
      <c r="C120" s="86"/>
    </row>
    <row r="121" spans="3:3" x14ac:dyDescent="0.3">
      <c r="C121" s="86"/>
    </row>
    <row r="122" spans="3:3" x14ac:dyDescent="0.3">
      <c r="C122" s="86"/>
    </row>
    <row r="123" spans="3:3" x14ac:dyDescent="0.3">
      <c r="C123" s="86"/>
    </row>
    <row r="124" spans="3:3" x14ac:dyDescent="0.3">
      <c r="C124" s="86"/>
    </row>
    <row r="125" spans="3:3" x14ac:dyDescent="0.3">
      <c r="C125" s="86"/>
    </row>
    <row r="126" spans="3:3" x14ac:dyDescent="0.3">
      <c r="C126" s="86"/>
    </row>
    <row r="127" spans="3:3" x14ac:dyDescent="0.3">
      <c r="C127" s="86"/>
    </row>
    <row r="128" spans="3:3" x14ac:dyDescent="0.3">
      <c r="C128" s="86"/>
    </row>
    <row r="129" spans="3:3" x14ac:dyDescent="0.3">
      <c r="C129" s="86"/>
    </row>
    <row r="130" spans="3:3" x14ac:dyDescent="0.3">
      <c r="C130" s="86"/>
    </row>
    <row r="131" spans="3:3" x14ac:dyDescent="0.3">
      <c r="C131" s="86"/>
    </row>
    <row r="132" spans="3:3" x14ac:dyDescent="0.3">
      <c r="C132" s="86"/>
    </row>
    <row r="133" spans="3:3" x14ac:dyDescent="0.3">
      <c r="C133" s="86"/>
    </row>
    <row r="134" spans="3:3" x14ac:dyDescent="0.3">
      <c r="C134" s="86"/>
    </row>
    <row r="135" spans="3:3" x14ac:dyDescent="0.3">
      <c r="C135" s="86"/>
    </row>
    <row r="136" spans="3:3" x14ac:dyDescent="0.3">
      <c r="C136" s="86"/>
    </row>
    <row r="137" spans="3:3" x14ac:dyDescent="0.3">
      <c r="C137" s="86"/>
    </row>
    <row r="138" spans="3:3" x14ac:dyDescent="0.3">
      <c r="C138" s="86"/>
    </row>
    <row r="139" spans="3:3" x14ac:dyDescent="0.3">
      <c r="C139" s="86"/>
    </row>
  </sheetData>
  <sheetProtection algorithmName="SHA-512" hashValue="yoai0WAlcVsPhEgkalxdTELP3BAJ1S/Nz9jegdaPsO43BVrhb9wuK6TBpnS71cDbE0dDSBFgICeTWK8alxxUbA==" saltValue="z2Ly6ENBYFS388Dj4Q8Kww==" spinCount="100000" sheet="1" formatCells="0" formatColumns="0" formatRows="0" selectLockedCells="1"/>
  <mergeCells count="3">
    <mergeCell ref="D26:E26"/>
    <mergeCell ref="D29:E29"/>
    <mergeCell ref="D31:E31"/>
  </mergeCells>
  <phoneticPr fontId="9" type="noConversion"/>
  <dataValidations count="4">
    <dataValidation type="whole" allowBlank="1" showErrorMessage="1" errorTitle="Begrenzte Steuertabelle!" error="Bitte erfassen Sie hier eine ganze Zahl, die zwischen 8.000 und 1.000.000 liegt." promptTitle="Begrenzte Steuertabelle!" prompt="Bitte erfassen Sie hier einen Wert, der max. € 1 Mio beträgt." sqref="E18" xr:uid="{00000000-0002-0000-0300-000004000000}">
      <formula1>8000</formula1>
      <formula2>1000000</formula2>
    </dataValidation>
    <dataValidation type="list" allowBlank="1" showInputMessage="1" showErrorMessage="1" sqref="E19" xr:uid="{00000000-0002-0000-0300-000000000000}">
      <formula1>$F$25:$F$26</formula1>
    </dataValidation>
    <dataValidation type="list" allowBlank="1" showInputMessage="1" showErrorMessage="1" sqref="E14" xr:uid="{00000000-0002-0000-0300-000002000000}">
      <formula1>$F$23:$F$24</formula1>
    </dataValidation>
    <dataValidation type="list" allowBlank="1" showInputMessage="1" showErrorMessage="1" sqref="E8" xr:uid="{00000000-0002-0000-0300-000003000000}">
      <formula1>$F$19:$F$22</formula1>
    </dataValidation>
  </dataValidations>
  <printOptions horizontalCentered="1" verticalCentered="1"/>
  <pageMargins left="0.41" right="0.6" top="0.98425196850393704" bottom="0.98425196850393704" header="0.51181102362204722" footer="0.51181102362204722"/>
  <pageSetup paperSize="9" scale="9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BAV!$D$12:$D$17</xm:f>
          </x14:formula1>
          <xm:sqref>E20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AC9992"/>
  <sheetViews>
    <sheetView topLeftCell="B1" zoomScale="85" zoomScaleNormal="85" workbookViewId="0">
      <pane xSplit="1" ySplit="2" topLeftCell="C1881" activePane="bottomRight" state="frozen"/>
      <selection activeCell="B1" sqref="B1"/>
      <selection pane="topRight" activeCell="C1" sqref="C1"/>
      <selection pane="bottomLeft" activeCell="B3" sqref="B3"/>
      <selection pane="bottomRight" activeCell="L1883" activeCellId="2" sqref="I1883 J1883 L1883"/>
    </sheetView>
  </sheetViews>
  <sheetFormatPr baseColWidth="10" defaultColWidth="11.5546875" defaultRowHeight="18" x14ac:dyDescent="0.25"/>
  <cols>
    <col min="1" max="1" width="10.5546875" style="200" hidden="1" customWidth="1"/>
    <col min="2" max="2" width="21.44140625" style="223" customWidth="1"/>
    <col min="3" max="3" width="17.6640625" style="203" customWidth="1"/>
    <col min="4" max="4" width="17.6640625" style="311" customWidth="1"/>
    <col min="5" max="8" width="17.6640625" style="207" customWidth="1"/>
    <col min="9" max="9" width="17.6640625" style="225" customWidth="1"/>
    <col min="10" max="11" width="17.6640625" style="214" customWidth="1"/>
    <col min="12" max="12" width="17.6640625" style="215" customWidth="1"/>
    <col min="13" max="13" width="16.6640625" style="237" hidden="1" customWidth="1"/>
    <col min="14" max="14" width="17.6640625" style="237" hidden="1" customWidth="1"/>
    <col min="15" max="16" width="11.5546875" style="258" hidden="1" customWidth="1"/>
    <col min="17" max="17" width="31.88671875" style="258" hidden="1" customWidth="1"/>
    <col min="18" max="18" width="26.6640625" style="258" hidden="1" customWidth="1"/>
    <col min="19" max="24" width="11.5546875" style="258" hidden="1" customWidth="1"/>
    <col min="25" max="26" width="17.6640625" style="214" customWidth="1"/>
    <col min="27" max="16384" width="11.5546875" style="258"/>
  </cols>
  <sheetData>
    <row r="1" spans="1:29" ht="25.8" x14ac:dyDescent="0.25">
      <c r="B1" s="333" t="str">
        <f>Rürup!B36</f>
        <v>Grundtabelle</v>
      </c>
      <c r="C1" s="334"/>
      <c r="D1" s="334"/>
      <c r="E1" s="308">
        <v>2026</v>
      </c>
      <c r="F1" s="202"/>
      <c r="G1" s="299"/>
      <c r="H1" s="299"/>
      <c r="I1" s="331" t="str">
        <f>Rürup!B37</f>
        <v>Splittingtabelle</v>
      </c>
      <c r="J1" s="332"/>
      <c r="K1" s="332"/>
      <c r="L1" s="332"/>
      <c r="Q1" s="329" t="s">
        <v>118</v>
      </c>
      <c r="R1" s="330"/>
      <c r="S1" s="330"/>
      <c r="T1" s="330"/>
      <c r="Y1" s="308">
        <v>2026</v>
      </c>
      <c r="Z1" s="300"/>
    </row>
    <row r="2" spans="1:29" s="220" customFormat="1" ht="21.6" x14ac:dyDescent="0.25">
      <c r="A2" s="216" t="s">
        <v>146</v>
      </c>
      <c r="B2" s="221" t="s">
        <v>15</v>
      </c>
      <c r="C2" s="217" t="s">
        <v>148</v>
      </c>
      <c r="D2" s="218" t="s">
        <v>147</v>
      </c>
      <c r="E2" s="228">
        <v>0.08</v>
      </c>
      <c r="F2" s="228">
        <v>0.09</v>
      </c>
      <c r="G2" s="218" t="s">
        <v>16</v>
      </c>
      <c r="H2" s="218" t="s">
        <v>17</v>
      </c>
      <c r="I2" s="224" t="s">
        <v>148</v>
      </c>
      <c r="J2" s="219" t="s">
        <v>147</v>
      </c>
      <c r="K2" s="229">
        <v>0.08</v>
      </c>
      <c r="L2" s="229">
        <v>0.09</v>
      </c>
      <c r="M2" s="238"/>
      <c r="N2" s="238"/>
      <c r="Q2" s="220" t="s">
        <v>119</v>
      </c>
      <c r="R2" s="220" t="s">
        <v>120</v>
      </c>
      <c r="Y2" s="219" t="s">
        <v>16</v>
      </c>
      <c r="Z2" s="219" t="s">
        <v>17</v>
      </c>
    </row>
    <row r="3" spans="1:29" x14ac:dyDescent="0.35">
      <c r="A3" s="167"/>
      <c r="B3" s="222">
        <v>8000</v>
      </c>
      <c r="C3" s="257">
        <v>0</v>
      </c>
      <c r="D3" s="309">
        <v>0</v>
      </c>
      <c r="E3" s="206">
        <f t="shared" ref="E3:E31" si="0">C3*E$2</f>
        <v>0</v>
      </c>
      <c r="F3" s="206">
        <f t="shared" ref="F3:F31" si="1">C3*F$2</f>
        <v>0</v>
      </c>
      <c r="G3" s="204">
        <f>C3/$B3</f>
        <v>0</v>
      </c>
      <c r="H3" s="205"/>
      <c r="I3" s="225">
        <v>0</v>
      </c>
      <c r="J3" s="212">
        <v>0</v>
      </c>
      <c r="K3" s="212">
        <f>$I3*K$2</f>
        <v>0</v>
      </c>
      <c r="L3" s="212">
        <f>$I3*L$2</f>
        <v>0</v>
      </c>
      <c r="M3" s="239"/>
      <c r="N3" s="239"/>
      <c r="O3" s="179"/>
      <c r="P3" s="178"/>
      <c r="Q3" s="178">
        <v>0</v>
      </c>
      <c r="R3" s="180">
        <v>0.59</v>
      </c>
      <c r="S3" s="178"/>
      <c r="T3" s="178"/>
      <c r="U3" s="178"/>
      <c r="V3" s="178"/>
      <c r="W3" s="178"/>
      <c r="X3" s="178"/>
      <c r="Y3" s="210">
        <f t="shared" ref="Y3:Y66" si="2">I3/$B3</f>
        <v>0</v>
      </c>
      <c r="Z3" s="211"/>
      <c r="AA3" s="178"/>
      <c r="AB3" s="178"/>
      <c r="AC3" s="178"/>
    </row>
    <row r="4" spans="1:29" x14ac:dyDescent="0.35">
      <c r="A4" s="166"/>
      <c r="B4" s="222">
        <v>8100</v>
      </c>
      <c r="C4" s="257">
        <v>0</v>
      </c>
      <c r="D4" s="309">
        <v>0</v>
      </c>
      <c r="E4" s="206">
        <f t="shared" si="0"/>
        <v>0</v>
      </c>
      <c r="F4" s="206">
        <f t="shared" si="1"/>
        <v>0</v>
      </c>
      <c r="G4" s="204">
        <f>C4/$B4</f>
        <v>0</v>
      </c>
      <c r="H4" s="205">
        <f>(C4-C3)/($B4-$B3)</f>
        <v>0</v>
      </c>
      <c r="I4" s="225">
        <v>0</v>
      </c>
      <c r="J4" s="212">
        <v>0</v>
      </c>
      <c r="K4" s="212">
        <f t="shared" ref="K4:L67" si="3">$I4*K$2</f>
        <v>0</v>
      </c>
      <c r="L4" s="212">
        <f t="shared" si="3"/>
        <v>0</v>
      </c>
      <c r="M4" s="239">
        <f t="shared" ref="M4:M67" si="4">(C4+D4+F4-C3-D3-F3)/100</f>
        <v>0</v>
      </c>
      <c r="N4" s="239"/>
      <c r="O4" s="178"/>
      <c r="P4" s="178"/>
      <c r="Q4" s="178">
        <v>1</v>
      </c>
      <c r="R4" s="180">
        <v>0.59</v>
      </c>
      <c r="S4" s="178"/>
      <c r="T4" s="178"/>
      <c r="U4" s="178"/>
      <c r="V4" s="178"/>
      <c r="W4" s="178"/>
      <c r="X4" s="178"/>
      <c r="Y4" s="210">
        <f t="shared" si="2"/>
        <v>0</v>
      </c>
      <c r="Z4" s="211">
        <f t="shared" ref="Z4:Z67" si="5">(I4-I3)/($B4-$B3)</f>
        <v>0</v>
      </c>
      <c r="AA4" s="178"/>
      <c r="AB4" s="178"/>
      <c r="AC4" s="178"/>
    </row>
    <row r="5" spans="1:29" x14ac:dyDescent="0.35">
      <c r="A5" s="166"/>
      <c r="B5" s="222">
        <v>8200</v>
      </c>
      <c r="C5" s="257">
        <v>0</v>
      </c>
      <c r="D5" s="309">
        <v>0</v>
      </c>
      <c r="E5" s="206">
        <f t="shared" si="0"/>
        <v>0</v>
      </c>
      <c r="F5" s="206">
        <f t="shared" si="1"/>
        <v>0</v>
      </c>
      <c r="G5" s="204">
        <f t="shared" ref="G5:G68" si="6">C5/B5</f>
        <v>0</v>
      </c>
      <c r="H5" s="205">
        <f t="shared" ref="H5:H68" si="7">(C5-C4)/(B5-B4)</f>
        <v>0</v>
      </c>
      <c r="I5" s="225">
        <v>0</v>
      </c>
      <c r="J5" s="212">
        <v>0</v>
      </c>
      <c r="K5" s="212">
        <f t="shared" si="3"/>
        <v>0</v>
      </c>
      <c r="L5" s="212">
        <f t="shared" si="3"/>
        <v>0</v>
      </c>
      <c r="M5" s="239">
        <f t="shared" si="4"/>
        <v>0</v>
      </c>
      <c r="N5" s="239"/>
      <c r="O5" s="178"/>
      <c r="P5" s="178"/>
      <c r="Q5" s="178">
        <v>2</v>
      </c>
      <c r="R5" s="180">
        <v>0.57999999999999996</v>
      </c>
      <c r="S5" s="178"/>
      <c r="T5" s="178"/>
      <c r="U5" s="178"/>
      <c r="V5" s="178"/>
      <c r="W5" s="178"/>
      <c r="X5" s="178"/>
      <c r="Y5" s="210">
        <f t="shared" si="2"/>
        <v>0</v>
      </c>
      <c r="Z5" s="211">
        <f t="shared" si="5"/>
        <v>0</v>
      </c>
      <c r="AA5" s="178"/>
      <c r="AB5" s="178"/>
      <c r="AC5" s="178"/>
    </row>
    <row r="6" spans="1:29" x14ac:dyDescent="0.35">
      <c r="B6" s="222">
        <v>8300</v>
      </c>
      <c r="C6" s="257">
        <v>0</v>
      </c>
      <c r="D6" s="309">
        <v>0</v>
      </c>
      <c r="E6" s="206">
        <f t="shared" si="0"/>
        <v>0</v>
      </c>
      <c r="F6" s="206">
        <f t="shared" si="1"/>
        <v>0</v>
      </c>
      <c r="G6" s="204">
        <f t="shared" si="6"/>
        <v>0</v>
      </c>
      <c r="H6" s="205">
        <f t="shared" si="7"/>
        <v>0</v>
      </c>
      <c r="I6" s="225">
        <v>0</v>
      </c>
      <c r="J6" s="212">
        <v>0</v>
      </c>
      <c r="K6" s="212">
        <f t="shared" si="3"/>
        <v>0</v>
      </c>
      <c r="L6" s="212">
        <f t="shared" si="3"/>
        <v>0</v>
      </c>
      <c r="M6" s="239">
        <f t="shared" si="4"/>
        <v>0</v>
      </c>
      <c r="N6" s="239"/>
      <c r="O6" s="178"/>
      <c r="P6" s="178"/>
      <c r="Q6" s="178">
        <v>3</v>
      </c>
      <c r="R6" s="180">
        <v>0.57999999999999996</v>
      </c>
      <c r="S6" s="178"/>
      <c r="T6" s="178"/>
      <c r="U6" s="178"/>
      <c r="V6" s="178"/>
      <c r="W6" s="178"/>
      <c r="X6" s="178"/>
      <c r="Y6" s="210">
        <f t="shared" si="2"/>
        <v>0</v>
      </c>
      <c r="Z6" s="211">
        <f t="shared" si="5"/>
        <v>0</v>
      </c>
      <c r="AA6" s="178"/>
      <c r="AB6" s="178"/>
      <c r="AC6" s="178"/>
    </row>
    <row r="7" spans="1:29" x14ac:dyDescent="0.35">
      <c r="B7" s="222">
        <v>8400</v>
      </c>
      <c r="C7" s="257">
        <v>0</v>
      </c>
      <c r="D7" s="309">
        <v>0</v>
      </c>
      <c r="E7" s="206">
        <f t="shared" si="0"/>
        <v>0</v>
      </c>
      <c r="F7" s="206">
        <f t="shared" si="1"/>
        <v>0</v>
      </c>
      <c r="G7" s="204">
        <f t="shared" si="6"/>
        <v>0</v>
      </c>
      <c r="H7" s="205">
        <f t="shared" si="7"/>
        <v>0</v>
      </c>
      <c r="I7" s="225">
        <v>0</v>
      </c>
      <c r="J7" s="212">
        <v>0</v>
      </c>
      <c r="K7" s="212">
        <f t="shared" si="3"/>
        <v>0</v>
      </c>
      <c r="L7" s="212">
        <f t="shared" si="3"/>
        <v>0</v>
      </c>
      <c r="M7" s="239">
        <f t="shared" si="4"/>
        <v>0</v>
      </c>
      <c r="N7" s="239"/>
      <c r="O7" s="178"/>
      <c r="P7" s="178"/>
      <c r="Q7" s="178">
        <v>4</v>
      </c>
      <c r="R7" s="180">
        <v>0.56999999999999995</v>
      </c>
      <c r="S7" s="178"/>
      <c r="T7" s="178"/>
      <c r="U7" s="178"/>
      <c r="V7" s="178"/>
      <c r="W7" s="178"/>
      <c r="X7" s="178"/>
      <c r="Y7" s="210">
        <f t="shared" si="2"/>
        <v>0</v>
      </c>
      <c r="Z7" s="211">
        <f t="shared" si="5"/>
        <v>0</v>
      </c>
      <c r="AA7" s="178"/>
      <c r="AB7" s="178"/>
      <c r="AC7" s="178"/>
    </row>
    <row r="8" spans="1:29" x14ac:dyDescent="0.35">
      <c r="B8" s="222">
        <v>8500</v>
      </c>
      <c r="C8" s="257">
        <v>0</v>
      </c>
      <c r="D8" s="309">
        <v>0</v>
      </c>
      <c r="E8" s="206">
        <f t="shared" si="0"/>
        <v>0</v>
      </c>
      <c r="F8" s="206">
        <f t="shared" si="1"/>
        <v>0</v>
      </c>
      <c r="G8" s="204">
        <f t="shared" si="6"/>
        <v>0</v>
      </c>
      <c r="H8" s="205">
        <f t="shared" si="7"/>
        <v>0</v>
      </c>
      <c r="I8" s="225">
        <v>0</v>
      </c>
      <c r="J8" s="212">
        <v>0</v>
      </c>
      <c r="K8" s="212">
        <f t="shared" si="3"/>
        <v>0</v>
      </c>
      <c r="L8" s="212">
        <f t="shared" si="3"/>
        <v>0</v>
      </c>
      <c r="M8" s="239">
        <f t="shared" si="4"/>
        <v>0</v>
      </c>
      <c r="N8" s="239"/>
      <c r="O8" s="178"/>
      <c r="P8" s="178"/>
      <c r="Q8" s="178">
        <v>5</v>
      </c>
      <c r="R8" s="180">
        <v>0.56999999999999995</v>
      </c>
      <c r="S8" s="178"/>
      <c r="T8" s="178"/>
      <c r="U8" s="178"/>
      <c r="V8" s="178"/>
      <c r="W8" s="178"/>
      <c r="X8" s="178"/>
      <c r="Y8" s="210">
        <f t="shared" si="2"/>
        <v>0</v>
      </c>
      <c r="Z8" s="211">
        <f t="shared" si="5"/>
        <v>0</v>
      </c>
      <c r="AA8" s="178"/>
      <c r="AB8" s="178"/>
      <c r="AC8" s="178"/>
    </row>
    <row r="9" spans="1:29" x14ac:dyDescent="0.35">
      <c r="B9" s="222">
        <v>8600</v>
      </c>
      <c r="C9" s="257">
        <v>0</v>
      </c>
      <c r="D9" s="309">
        <v>0</v>
      </c>
      <c r="E9" s="206">
        <f t="shared" si="0"/>
        <v>0</v>
      </c>
      <c r="F9" s="206">
        <f t="shared" si="1"/>
        <v>0</v>
      </c>
      <c r="G9" s="204">
        <f t="shared" si="6"/>
        <v>0</v>
      </c>
      <c r="H9" s="205">
        <f t="shared" si="7"/>
        <v>0</v>
      </c>
      <c r="I9" s="225">
        <v>0</v>
      </c>
      <c r="J9" s="212">
        <v>0</v>
      </c>
      <c r="K9" s="212">
        <f t="shared" si="3"/>
        <v>0</v>
      </c>
      <c r="L9" s="212">
        <f t="shared" si="3"/>
        <v>0</v>
      </c>
      <c r="M9" s="239">
        <f t="shared" si="4"/>
        <v>0</v>
      </c>
      <c r="N9" s="239"/>
      <c r="O9" s="178"/>
      <c r="P9" s="178"/>
      <c r="Q9" s="178">
        <v>6</v>
      </c>
      <c r="R9" s="180">
        <v>0.56000000000000005</v>
      </c>
      <c r="S9" s="178"/>
      <c r="T9" s="178"/>
      <c r="U9" s="178"/>
      <c r="V9" s="178"/>
      <c r="W9" s="178"/>
      <c r="X9" s="178"/>
      <c r="Y9" s="210">
        <f t="shared" si="2"/>
        <v>0</v>
      </c>
      <c r="Z9" s="211">
        <f t="shared" si="5"/>
        <v>0</v>
      </c>
      <c r="AA9" s="178"/>
      <c r="AB9" s="178"/>
      <c r="AC9" s="178"/>
    </row>
    <row r="10" spans="1:29" x14ac:dyDescent="0.35">
      <c r="B10" s="222">
        <v>8700</v>
      </c>
      <c r="C10" s="257">
        <v>0</v>
      </c>
      <c r="D10" s="309">
        <v>0</v>
      </c>
      <c r="E10" s="206">
        <f t="shared" si="0"/>
        <v>0</v>
      </c>
      <c r="F10" s="206">
        <f t="shared" si="1"/>
        <v>0</v>
      </c>
      <c r="G10" s="204">
        <f t="shared" si="6"/>
        <v>0</v>
      </c>
      <c r="H10" s="205">
        <f t="shared" si="7"/>
        <v>0</v>
      </c>
      <c r="I10" s="225">
        <v>0</v>
      </c>
      <c r="J10" s="212">
        <v>0</v>
      </c>
      <c r="K10" s="212">
        <f t="shared" si="3"/>
        <v>0</v>
      </c>
      <c r="L10" s="212">
        <f t="shared" si="3"/>
        <v>0</v>
      </c>
      <c r="M10" s="239">
        <f t="shared" si="4"/>
        <v>0</v>
      </c>
      <c r="N10" s="239"/>
      <c r="O10" s="178"/>
      <c r="P10" s="178"/>
      <c r="Q10" s="178">
        <v>7</v>
      </c>
      <c r="R10" s="180">
        <v>0.56000000000000005</v>
      </c>
      <c r="S10" s="178"/>
      <c r="T10" s="178"/>
      <c r="U10" s="178"/>
      <c r="V10" s="178"/>
      <c r="W10" s="178"/>
      <c r="X10" s="178"/>
      <c r="Y10" s="210">
        <f t="shared" si="2"/>
        <v>0</v>
      </c>
      <c r="Z10" s="211">
        <f t="shared" si="5"/>
        <v>0</v>
      </c>
      <c r="AA10" s="178"/>
      <c r="AB10" s="178"/>
      <c r="AC10" s="178"/>
    </row>
    <row r="11" spans="1:29" x14ac:dyDescent="0.35">
      <c r="B11" s="222">
        <v>8800</v>
      </c>
      <c r="C11" s="257">
        <v>0</v>
      </c>
      <c r="D11" s="309">
        <v>0</v>
      </c>
      <c r="E11" s="206">
        <f t="shared" si="0"/>
        <v>0</v>
      </c>
      <c r="F11" s="206">
        <f t="shared" si="1"/>
        <v>0</v>
      </c>
      <c r="G11" s="205">
        <f t="shared" si="6"/>
        <v>0</v>
      </c>
      <c r="H11" s="207">
        <f t="shared" si="7"/>
        <v>0</v>
      </c>
      <c r="I11" s="225">
        <v>0</v>
      </c>
      <c r="J11" s="212">
        <v>0</v>
      </c>
      <c r="K11" s="212">
        <f t="shared" si="3"/>
        <v>0</v>
      </c>
      <c r="L11" s="212">
        <f t="shared" si="3"/>
        <v>0</v>
      </c>
      <c r="M11" s="239">
        <f t="shared" si="4"/>
        <v>0</v>
      </c>
      <c r="N11" s="239"/>
      <c r="O11" s="178"/>
      <c r="P11" s="178"/>
      <c r="Q11" s="178">
        <v>8</v>
      </c>
      <c r="R11" s="180">
        <v>0.56000000000000005</v>
      </c>
      <c r="S11" s="178"/>
      <c r="T11" s="178"/>
      <c r="U11" s="178"/>
      <c r="V11" s="178"/>
      <c r="W11" s="178"/>
      <c r="X11" s="178"/>
      <c r="Y11" s="210">
        <f t="shared" si="2"/>
        <v>0</v>
      </c>
      <c r="Z11" s="211">
        <f t="shared" si="5"/>
        <v>0</v>
      </c>
      <c r="AA11" s="178"/>
      <c r="AB11" s="178"/>
      <c r="AC11" s="178"/>
    </row>
    <row r="12" spans="1:29" x14ac:dyDescent="0.35">
      <c r="B12" s="222">
        <v>8900</v>
      </c>
      <c r="C12" s="257">
        <v>0</v>
      </c>
      <c r="D12" s="309">
        <v>0</v>
      </c>
      <c r="E12" s="206">
        <f t="shared" si="0"/>
        <v>0</v>
      </c>
      <c r="F12" s="206">
        <f t="shared" si="1"/>
        <v>0</v>
      </c>
      <c r="G12" s="205">
        <f t="shared" si="6"/>
        <v>0</v>
      </c>
      <c r="H12" s="207">
        <f t="shared" si="7"/>
        <v>0</v>
      </c>
      <c r="I12" s="225">
        <v>0</v>
      </c>
      <c r="J12" s="212">
        <v>0</v>
      </c>
      <c r="K12" s="212">
        <f t="shared" si="3"/>
        <v>0</v>
      </c>
      <c r="L12" s="212">
        <f t="shared" si="3"/>
        <v>0</v>
      </c>
      <c r="M12" s="239">
        <f t="shared" si="4"/>
        <v>0</v>
      </c>
      <c r="N12" s="239"/>
      <c r="O12" s="178"/>
      <c r="P12" s="178"/>
      <c r="Q12" s="178">
        <v>9</v>
      </c>
      <c r="R12" s="180">
        <v>0.55000000000000004</v>
      </c>
      <c r="S12" s="178"/>
      <c r="T12" s="178"/>
      <c r="U12" s="178"/>
      <c r="V12" s="178"/>
      <c r="W12" s="178"/>
      <c r="X12" s="178"/>
      <c r="Y12" s="210">
        <f t="shared" si="2"/>
        <v>0</v>
      </c>
      <c r="Z12" s="211">
        <f t="shared" si="5"/>
        <v>0</v>
      </c>
      <c r="AA12" s="178"/>
      <c r="AB12" s="178"/>
      <c r="AC12" s="178"/>
    </row>
    <row r="13" spans="1:29" x14ac:dyDescent="0.35">
      <c r="B13" s="222">
        <v>9000</v>
      </c>
      <c r="C13" s="257">
        <v>0</v>
      </c>
      <c r="D13" s="309">
        <v>0</v>
      </c>
      <c r="E13" s="206">
        <f t="shared" si="0"/>
        <v>0</v>
      </c>
      <c r="F13" s="206">
        <f t="shared" si="1"/>
        <v>0</v>
      </c>
      <c r="G13" s="205">
        <f t="shared" si="6"/>
        <v>0</v>
      </c>
      <c r="H13" s="207">
        <f t="shared" si="7"/>
        <v>0</v>
      </c>
      <c r="I13" s="225">
        <v>0</v>
      </c>
      <c r="J13" s="212">
        <v>0</v>
      </c>
      <c r="K13" s="212">
        <f t="shared" si="3"/>
        <v>0</v>
      </c>
      <c r="L13" s="212">
        <f t="shared" si="3"/>
        <v>0</v>
      </c>
      <c r="M13" s="239">
        <f t="shared" si="4"/>
        <v>0</v>
      </c>
      <c r="N13" s="239"/>
      <c r="O13" s="178"/>
      <c r="P13" s="178"/>
      <c r="Q13" s="178">
        <v>10</v>
      </c>
      <c r="R13" s="180">
        <v>0.55000000000000004</v>
      </c>
      <c r="S13" s="178"/>
      <c r="T13" s="178"/>
      <c r="U13" s="178"/>
      <c r="V13" s="178"/>
      <c r="W13" s="178"/>
      <c r="X13" s="178"/>
      <c r="Y13" s="210">
        <f t="shared" si="2"/>
        <v>0</v>
      </c>
      <c r="Z13" s="211">
        <f t="shared" si="5"/>
        <v>0</v>
      </c>
      <c r="AA13" s="178"/>
      <c r="AB13" s="178"/>
      <c r="AC13" s="178"/>
    </row>
    <row r="14" spans="1:29" x14ac:dyDescent="0.35">
      <c r="B14" s="222">
        <v>9100</v>
      </c>
      <c r="C14" s="257">
        <v>0</v>
      </c>
      <c r="D14" s="309">
        <v>0</v>
      </c>
      <c r="E14" s="206">
        <f t="shared" si="0"/>
        <v>0</v>
      </c>
      <c r="F14" s="206">
        <f t="shared" si="1"/>
        <v>0</v>
      </c>
      <c r="G14" s="205">
        <f t="shared" si="6"/>
        <v>0</v>
      </c>
      <c r="H14" s="207">
        <f t="shared" si="7"/>
        <v>0</v>
      </c>
      <c r="I14" s="225">
        <v>0</v>
      </c>
      <c r="J14" s="212">
        <v>0</v>
      </c>
      <c r="K14" s="212">
        <f t="shared" si="3"/>
        <v>0</v>
      </c>
      <c r="L14" s="212">
        <f t="shared" si="3"/>
        <v>0</v>
      </c>
      <c r="M14" s="239">
        <f t="shared" si="4"/>
        <v>0</v>
      </c>
      <c r="N14" s="239"/>
      <c r="O14" s="178"/>
      <c r="P14" s="178"/>
      <c r="Q14" s="178">
        <v>11</v>
      </c>
      <c r="R14" s="180">
        <v>0.54</v>
      </c>
      <c r="S14" s="178"/>
      <c r="T14" s="178"/>
      <c r="U14" s="178"/>
      <c r="V14" s="178"/>
      <c r="W14" s="178"/>
      <c r="X14" s="178"/>
      <c r="Y14" s="210">
        <f t="shared" si="2"/>
        <v>0</v>
      </c>
      <c r="Z14" s="211">
        <f t="shared" si="5"/>
        <v>0</v>
      </c>
      <c r="AA14" s="178"/>
      <c r="AB14" s="178"/>
      <c r="AC14" s="178"/>
    </row>
    <row r="15" spans="1:29" x14ac:dyDescent="0.35">
      <c r="B15" s="222">
        <v>9200</v>
      </c>
      <c r="C15" s="257">
        <v>0</v>
      </c>
      <c r="D15" s="309">
        <v>0</v>
      </c>
      <c r="E15" s="206">
        <f t="shared" si="0"/>
        <v>0</v>
      </c>
      <c r="F15" s="206">
        <f t="shared" si="1"/>
        <v>0</v>
      </c>
      <c r="G15" s="205">
        <f t="shared" si="6"/>
        <v>0</v>
      </c>
      <c r="H15" s="207">
        <f t="shared" si="7"/>
        <v>0</v>
      </c>
      <c r="I15" s="225">
        <v>0</v>
      </c>
      <c r="J15" s="212">
        <v>0</v>
      </c>
      <c r="K15" s="212">
        <f t="shared" si="3"/>
        <v>0</v>
      </c>
      <c r="L15" s="212">
        <f t="shared" si="3"/>
        <v>0</v>
      </c>
      <c r="M15" s="239">
        <f t="shared" si="4"/>
        <v>0</v>
      </c>
      <c r="N15" s="239"/>
      <c r="O15" s="178"/>
      <c r="P15" s="178"/>
      <c r="Q15" s="178">
        <v>12</v>
      </c>
      <c r="R15" s="180">
        <v>0.54</v>
      </c>
      <c r="S15" s="178"/>
      <c r="T15" s="178"/>
      <c r="U15" s="178"/>
      <c r="V15" s="178"/>
      <c r="W15" s="178"/>
      <c r="X15" s="178"/>
      <c r="Y15" s="210">
        <f t="shared" si="2"/>
        <v>0</v>
      </c>
      <c r="Z15" s="211">
        <f t="shared" si="5"/>
        <v>0</v>
      </c>
      <c r="AA15" s="178"/>
      <c r="AB15" s="178"/>
      <c r="AC15" s="178"/>
    </row>
    <row r="16" spans="1:29" x14ac:dyDescent="0.35">
      <c r="B16" s="222">
        <v>9300</v>
      </c>
      <c r="C16" s="257">
        <v>0</v>
      </c>
      <c r="D16" s="309">
        <v>0</v>
      </c>
      <c r="E16" s="206">
        <f t="shared" si="0"/>
        <v>0</v>
      </c>
      <c r="F16" s="206">
        <f t="shared" si="1"/>
        <v>0</v>
      </c>
      <c r="G16" s="205">
        <f t="shared" si="6"/>
        <v>0</v>
      </c>
      <c r="H16" s="207">
        <f t="shared" si="7"/>
        <v>0</v>
      </c>
      <c r="I16" s="225">
        <v>0</v>
      </c>
      <c r="J16" s="212">
        <v>0</v>
      </c>
      <c r="K16" s="212">
        <f t="shared" si="3"/>
        <v>0</v>
      </c>
      <c r="L16" s="212">
        <f t="shared" si="3"/>
        <v>0</v>
      </c>
      <c r="M16" s="239">
        <f t="shared" si="4"/>
        <v>0</v>
      </c>
      <c r="N16" s="239"/>
      <c r="O16" s="178"/>
      <c r="P16" s="178"/>
      <c r="Q16" s="178">
        <v>13</v>
      </c>
      <c r="R16" s="180">
        <v>0.53</v>
      </c>
      <c r="S16" s="178"/>
      <c r="T16" s="178"/>
      <c r="U16" s="178"/>
      <c r="V16" s="178"/>
      <c r="W16" s="178"/>
      <c r="X16" s="178"/>
      <c r="Y16" s="210">
        <f t="shared" si="2"/>
        <v>0</v>
      </c>
      <c r="Z16" s="211">
        <f t="shared" si="5"/>
        <v>0</v>
      </c>
      <c r="AA16" s="178"/>
      <c r="AB16" s="178"/>
      <c r="AC16" s="178"/>
    </row>
    <row r="17" spans="2:29" x14ac:dyDescent="0.35">
      <c r="B17" s="222">
        <v>9400</v>
      </c>
      <c r="C17" s="257">
        <v>0</v>
      </c>
      <c r="D17" s="309">
        <v>0</v>
      </c>
      <c r="E17" s="206">
        <f t="shared" si="0"/>
        <v>0</v>
      </c>
      <c r="F17" s="206">
        <f t="shared" si="1"/>
        <v>0</v>
      </c>
      <c r="G17" s="205">
        <f t="shared" si="6"/>
        <v>0</v>
      </c>
      <c r="H17" s="207">
        <f t="shared" si="7"/>
        <v>0</v>
      </c>
      <c r="I17" s="225">
        <v>0</v>
      </c>
      <c r="J17" s="212">
        <v>0</v>
      </c>
      <c r="K17" s="212">
        <f t="shared" si="3"/>
        <v>0</v>
      </c>
      <c r="L17" s="212">
        <f t="shared" si="3"/>
        <v>0</v>
      </c>
      <c r="M17" s="239">
        <f t="shared" si="4"/>
        <v>0</v>
      </c>
      <c r="N17" s="239"/>
      <c r="O17" s="178"/>
      <c r="P17" s="178"/>
      <c r="Q17" s="178">
        <v>14</v>
      </c>
      <c r="R17" s="180">
        <v>0.53</v>
      </c>
      <c r="S17" s="178"/>
      <c r="T17" s="178"/>
      <c r="U17" s="178"/>
      <c r="V17" s="178"/>
      <c r="W17" s="178"/>
      <c r="X17" s="178"/>
      <c r="Y17" s="210">
        <f t="shared" si="2"/>
        <v>0</v>
      </c>
      <c r="Z17" s="211">
        <f t="shared" si="5"/>
        <v>0</v>
      </c>
      <c r="AA17" s="178"/>
      <c r="AB17" s="178"/>
      <c r="AC17" s="178"/>
    </row>
    <row r="18" spans="2:29" x14ac:dyDescent="0.35">
      <c r="B18" s="222">
        <v>9500</v>
      </c>
      <c r="C18" s="257">
        <v>0</v>
      </c>
      <c r="D18" s="309">
        <v>0</v>
      </c>
      <c r="E18" s="206">
        <f t="shared" si="0"/>
        <v>0</v>
      </c>
      <c r="F18" s="206">
        <f t="shared" si="1"/>
        <v>0</v>
      </c>
      <c r="G18" s="205">
        <f t="shared" si="6"/>
        <v>0</v>
      </c>
      <c r="H18" s="207">
        <f t="shared" si="7"/>
        <v>0</v>
      </c>
      <c r="I18" s="225">
        <v>0</v>
      </c>
      <c r="J18" s="212">
        <v>0</v>
      </c>
      <c r="K18" s="212">
        <f t="shared" si="3"/>
        <v>0</v>
      </c>
      <c r="L18" s="212">
        <f t="shared" si="3"/>
        <v>0</v>
      </c>
      <c r="M18" s="239">
        <f t="shared" si="4"/>
        <v>0</v>
      </c>
      <c r="N18" s="239"/>
      <c r="O18" s="178"/>
      <c r="P18" s="178"/>
      <c r="Q18" s="178">
        <v>15</v>
      </c>
      <c r="R18" s="180">
        <v>0.52</v>
      </c>
      <c r="S18" s="178"/>
      <c r="T18" s="178"/>
      <c r="U18" s="178"/>
      <c r="V18" s="178"/>
      <c r="W18" s="178"/>
      <c r="X18" s="178"/>
      <c r="Y18" s="210">
        <f t="shared" si="2"/>
        <v>0</v>
      </c>
      <c r="Z18" s="211">
        <f t="shared" si="5"/>
        <v>0</v>
      </c>
      <c r="AA18" s="178"/>
      <c r="AB18" s="178"/>
      <c r="AC18" s="178"/>
    </row>
    <row r="19" spans="2:29" x14ac:dyDescent="0.35">
      <c r="B19" s="222">
        <v>9600</v>
      </c>
      <c r="C19" s="257">
        <v>0</v>
      </c>
      <c r="D19" s="309">
        <v>0</v>
      </c>
      <c r="E19" s="206">
        <f t="shared" si="0"/>
        <v>0</v>
      </c>
      <c r="F19" s="206">
        <f t="shared" si="1"/>
        <v>0</v>
      </c>
      <c r="G19" s="205">
        <f t="shared" si="6"/>
        <v>0</v>
      </c>
      <c r="H19" s="207">
        <f t="shared" si="7"/>
        <v>0</v>
      </c>
      <c r="I19" s="225">
        <v>0</v>
      </c>
      <c r="J19" s="212">
        <v>0</v>
      </c>
      <c r="K19" s="212">
        <f t="shared" si="3"/>
        <v>0</v>
      </c>
      <c r="L19" s="212">
        <f t="shared" si="3"/>
        <v>0</v>
      </c>
      <c r="M19" s="239">
        <f t="shared" si="4"/>
        <v>0</v>
      </c>
      <c r="N19" s="239"/>
      <c r="O19" s="178"/>
      <c r="P19" s="178"/>
      <c r="Q19" s="178">
        <v>16</v>
      </c>
      <c r="R19" s="180">
        <v>0.52</v>
      </c>
      <c r="S19" s="178"/>
      <c r="T19" s="178"/>
      <c r="U19" s="178"/>
      <c r="V19" s="178"/>
      <c r="W19" s="178"/>
      <c r="X19" s="178"/>
      <c r="Y19" s="210">
        <f t="shared" si="2"/>
        <v>0</v>
      </c>
      <c r="Z19" s="211">
        <f t="shared" si="5"/>
        <v>0</v>
      </c>
      <c r="AA19" s="178"/>
      <c r="AB19" s="178"/>
      <c r="AC19" s="178"/>
    </row>
    <row r="20" spans="2:29" x14ac:dyDescent="0.35">
      <c r="B20" s="222">
        <v>9700</v>
      </c>
      <c r="C20" s="257">
        <v>0</v>
      </c>
      <c r="D20" s="309">
        <v>0</v>
      </c>
      <c r="E20" s="206">
        <f t="shared" si="0"/>
        <v>0</v>
      </c>
      <c r="F20" s="206">
        <f t="shared" si="1"/>
        <v>0</v>
      </c>
      <c r="G20" s="205">
        <f t="shared" si="6"/>
        <v>0</v>
      </c>
      <c r="H20" s="207">
        <f t="shared" si="7"/>
        <v>0</v>
      </c>
      <c r="I20" s="225">
        <v>0</v>
      </c>
      <c r="J20" s="212">
        <v>0</v>
      </c>
      <c r="K20" s="212">
        <f t="shared" si="3"/>
        <v>0</v>
      </c>
      <c r="L20" s="212">
        <f t="shared" si="3"/>
        <v>0</v>
      </c>
      <c r="M20" s="239">
        <f t="shared" si="4"/>
        <v>0</v>
      </c>
      <c r="N20" s="239"/>
      <c r="O20" s="178"/>
      <c r="P20" s="178"/>
      <c r="Q20" s="178">
        <v>17</v>
      </c>
      <c r="R20" s="180">
        <v>0.51</v>
      </c>
      <c r="S20" s="178"/>
      <c r="T20" s="178"/>
      <c r="U20" s="178"/>
      <c r="V20" s="178"/>
      <c r="W20" s="178"/>
      <c r="X20" s="178"/>
      <c r="Y20" s="210">
        <f t="shared" si="2"/>
        <v>0</v>
      </c>
      <c r="Z20" s="211">
        <f t="shared" si="5"/>
        <v>0</v>
      </c>
      <c r="AA20" s="178"/>
      <c r="AB20" s="178"/>
      <c r="AC20" s="178"/>
    </row>
    <row r="21" spans="2:29" x14ac:dyDescent="0.35">
      <c r="B21" s="222">
        <v>9800</v>
      </c>
      <c r="C21" s="208">
        <v>0</v>
      </c>
      <c r="D21" s="309">
        <v>0</v>
      </c>
      <c r="E21" s="206">
        <f t="shared" si="0"/>
        <v>0</v>
      </c>
      <c r="F21" s="206">
        <f t="shared" si="1"/>
        <v>0</v>
      </c>
      <c r="G21" s="205">
        <f t="shared" si="6"/>
        <v>0</v>
      </c>
      <c r="H21" s="207">
        <f t="shared" si="7"/>
        <v>0</v>
      </c>
      <c r="I21" s="225">
        <v>0</v>
      </c>
      <c r="J21" s="212">
        <v>0</v>
      </c>
      <c r="K21" s="212">
        <f t="shared" si="3"/>
        <v>0</v>
      </c>
      <c r="L21" s="212">
        <f t="shared" si="3"/>
        <v>0</v>
      </c>
      <c r="M21" s="239">
        <f t="shared" si="4"/>
        <v>0</v>
      </c>
      <c r="N21" s="239"/>
      <c r="O21" s="178"/>
      <c r="P21" s="178"/>
      <c r="Q21" s="178">
        <v>18</v>
      </c>
      <c r="R21" s="180">
        <v>0.51</v>
      </c>
      <c r="S21" s="178"/>
      <c r="T21" s="178"/>
      <c r="U21" s="178"/>
      <c r="V21" s="178"/>
      <c r="W21" s="178"/>
      <c r="X21" s="178"/>
      <c r="Y21" s="210">
        <f t="shared" si="2"/>
        <v>0</v>
      </c>
      <c r="Z21" s="211">
        <f t="shared" si="5"/>
        <v>0</v>
      </c>
      <c r="AA21" s="178"/>
      <c r="AB21" s="178"/>
      <c r="AC21" s="178"/>
    </row>
    <row r="22" spans="2:29" x14ac:dyDescent="0.35">
      <c r="B22" s="222">
        <v>9900</v>
      </c>
      <c r="C22" s="208">
        <v>0</v>
      </c>
      <c r="D22" s="309">
        <v>0</v>
      </c>
      <c r="E22" s="206">
        <f t="shared" si="0"/>
        <v>0</v>
      </c>
      <c r="F22" s="206">
        <f t="shared" si="1"/>
        <v>0</v>
      </c>
      <c r="G22" s="205">
        <f t="shared" si="6"/>
        <v>0</v>
      </c>
      <c r="H22" s="207">
        <f t="shared" si="7"/>
        <v>0</v>
      </c>
      <c r="I22" s="225">
        <v>0</v>
      </c>
      <c r="J22" s="212">
        <v>0</v>
      </c>
      <c r="K22" s="212">
        <f t="shared" si="3"/>
        <v>0</v>
      </c>
      <c r="L22" s="212">
        <f t="shared" si="3"/>
        <v>0</v>
      </c>
      <c r="M22" s="239">
        <f t="shared" si="4"/>
        <v>0</v>
      </c>
      <c r="N22" s="239"/>
      <c r="O22" s="178"/>
      <c r="P22" s="178"/>
      <c r="Q22" s="178">
        <v>19</v>
      </c>
      <c r="R22" s="180">
        <v>0.5</v>
      </c>
      <c r="S22" s="178"/>
      <c r="T22" s="178"/>
      <c r="U22" s="178"/>
      <c r="V22" s="178"/>
      <c r="W22" s="178"/>
      <c r="X22" s="178"/>
      <c r="Y22" s="210">
        <f t="shared" si="2"/>
        <v>0</v>
      </c>
      <c r="Z22" s="211">
        <f t="shared" si="5"/>
        <v>0</v>
      </c>
      <c r="AA22" s="178"/>
      <c r="AB22" s="178"/>
      <c r="AC22" s="178"/>
    </row>
    <row r="23" spans="2:29" x14ac:dyDescent="0.35">
      <c r="B23" s="222">
        <v>10000</v>
      </c>
      <c r="C23" s="208">
        <v>0</v>
      </c>
      <c r="D23" s="309">
        <v>0</v>
      </c>
      <c r="E23" s="206">
        <f t="shared" si="0"/>
        <v>0</v>
      </c>
      <c r="F23" s="206">
        <f t="shared" si="1"/>
        <v>0</v>
      </c>
      <c r="G23" s="205">
        <f t="shared" si="6"/>
        <v>0</v>
      </c>
      <c r="H23" s="207">
        <f t="shared" si="7"/>
        <v>0</v>
      </c>
      <c r="I23" s="225">
        <v>0</v>
      </c>
      <c r="J23" s="212">
        <v>0</v>
      </c>
      <c r="K23" s="212">
        <f t="shared" si="3"/>
        <v>0</v>
      </c>
      <c r="L23" s="212">
        <f t="shared" si="3"/>
        <v>0</v>
      </c>
      <c r="M23" s="239">
        <f t="shared" si="4"/>
        <v>0</v>
      </c>
      <c r="N23" s="239"/>
      <c r="O23" s="178"/>
      <c r="P23" s="178"/>
      <c r="Q23" s="178">
        <v>20</v>
      </c>
      <c r="R23" s="180">
        <v>0.5</v>
      </c>
      <c r="S23" s="178"/>
      <c r="T23" s="178"/>
      <c r="U23" s="178"/>
      <c r="V23" s="178"/>
      <c r="W23" s="178"/>
      <c r="X23" s="178"/>
      <c r="Y23" s="210">
        <f t="shared" si="2"/>
        <v>0</v>
      </c>
      <c r="Z23" s="211">
        <f t="shared" si="5"/>
        <v>0</v>
      </c>
      <c r="AA23" s="178"/>
      <c r="AB23" s="178"/>
      <c r="AC23" s="178"/>
    </row>
    <row r="24" spans="2:29" x14ac:dyDescent="0.35">
      <c r="B24" s="222">
        <v>10100</v>
      </c>
      <c r="C24" s="208">
        <v>0</v>
      </c>
      <c r="D24" s="309">
        <v>0</v>
      </c>
      <c r="E24" s="206">
        <f t="shared" si="0"/>
        <v>0</v>
      </c>
      <c r="F24" s="206">
        <f t="shared" si="1"/>
        <v>0</v>
      </c>
      <c r="G24" s="205">
        <f t="shared" si="6"/>
        <v>0</v>
      </c>
      <c r="H24" s="207">
        <f t="shared" si="7"/>
        <v>0</v>
      </c>
      <c r="I24" s="225">
        <v>0</v>
      </c>
      <c r="J24" s="212">
        <v>0</v>
      </c>
      <c r="K24" s="212">
        <f t="shared" si="3"/>
        <v>0</v>
      </c>
      <c r="L24" s="212">
        <f t="shared" si="3"/>
        <v>0</v>
      </c>
      <c r="M24" s="239">
        <f t="shared" si="4"/>
        <v>0</v>
      </c>
      <c r="N24" s="239"/>
      <c r="O24" s="178"/>
      <c r="P24" s="178"/>
      <c r="Q24" s="178">
        <v>21</v>
      </c>
      <c r="R24" s="180">
        <v>0.49</v>
      </c>
      <c r="S24" s="178"/>
      <c r="T24" s="178"/>
      <c r="U24" s="178"/>
      <c r="V24" s="178"/>
      <c r="W24" s="178"/>
      <c r="X24" s="178"/>
      <c r="Y24" s="210">
        <f t="shared" si="2"/>
        <v>0</v>
      </c>
      <c r="Z24" s="211">
        <f t="shared" si="5"/>
        <v>0</v>
      </c>
      <c r="AA24" s="178"/>
      <c r="AB24" s="178"/>
      <c r="AC24" s="178"/>
    </row>
    <row r="25" spans="2:29" x14ac:dyDescent="0.35">
      <c r="B25" s="222">
        <v>10200</v>
      </c>
      <c r="C25" s="208">
        <v>0</v>
      </c>
      <c r="D25" s="309">
        <v>0</v>
      </c>
      <c r="E25" s="206">
        <f t="shared" si="0"/>
        <v>0</v>
      </c>
      <c r="F25" s="206">
        <f t="shared" si="1"/>
        <v>0</v>
      </c>
      <c r="G25" s="205">
        <f t="shared" si="6"/>
        <v>0</v>
      </c>
      <c r="H25" s="207">
        <f t="shared" si="7"/>
        <v>0</v>
      </c>
      <c r="I25" s="225">
        <v>0</v>
      </c>
      <c r="J25" s="212">
        <v>0</v>
      </c>
      <c r="K25" s="212">
        <f t="shared" si="3"/>
        <v>0</v>
      </c>
      <c r="L25" s="212">
        <f t="shared" si="3"/>
        <v>0</v>
      </c>
      <c r="M25" s="239">
        <f t="shared" si="4"/>
        <v>0</v>
      </c>
      <c r="N25" s="239"/>
      <c r="O25" s="178"/>
      <c r="P25" s="178"/>
      <c r="Q25" s="178">
        <v>22</v>
      </c>
      <c r="R25" s="180">
        <v>0.49</v>
      </c>
      <c r="S25" s="178"/>
      <c r="T25" s="178"/>
      <c r="U25" s="178"/>
      <c r="V25" s="178"/>
      <c r="W25" s="178"/>
      <c r="X25" s="178"/>
      <c r="Y25" s="210">
        <f t="shared" si="2"/>
        <v>0</v>
      </c>
      <c r="Z25" s="211">
        <f t="shared" si="5"/>
        <v>0</v>
      </c>
      <c r="AA25" s="178"/>
      <c r="AB25" s="178"/>
      <c r="AC25" s="178"/>
    </row>
    <row r="26" spans="2:29" x14ac:dyDescent="0.35">
      <c r="B26" s="222">
        <v>10300</v>
      </c>
      <c r="C26" s="208">
        <v>0</v>
      </c>
      <c r="D26" s="309">
        <v>0</v>
      </c>
      <c r="E26" s="206">
        <f t="shared" si="0"/>
        <v>0</v>
      </c>
      <c r="F26" s="206">
        <f t="shared" si="1"/>
        <v>0</v>
      </c>
      <c r="G26" s="205">
        <f t="shared" si="6"/>
        <v>0</v>
      </c>
      <c r="H26" s="207">
        <f t="shared" si="7"/>
        <v>0</v>
      </c>
      <c r="I26" s="225">
        <v>0</v>
      </c>
      <c r="J26" s="212">
        <v>0</v>
      </c>
      <c r="K26" s="212">
        <f t="shared" si="3"/>
        <v>0</v>
      </c>
      <c r="L26" s="212">
        <f t="shared" si="3"/>
        <v>0</v>
      </c>
      <c r="M26" s="239">
        <f t="shared" si="4"/>
        <v>0</v>
      </c>
      <c r="N26" s="239"/>
      <c r="O26" s="178"/>
      <c r="P26" s="178"/>
      <c r="Q26" s="178">
        <v>23</v>
      </c>
      <c r="R26" s="180">
        <v>0.48</v>
      </c>
      <c r="S26" s="178"/>
      <c r="T26" s="178"/>
      <c r="U26" s="178"/>
      <c r="V26" s="178"/>
      <c r="W26" s="178"/>
      <c r="X26" s="178"/>
      <c r="Y26" s="210">
        <f t="shared" si="2"/>
        <v>0</v>
      </c>
      <c r="Z26" s="211">
        <f t="shared" si="5"/>
        <v>0</v>
      </c>
      <c r="AA26" s="178"/>
      <c r="AB26" s="178"/>
      <c r="AC26" s="178"/>
    </row>
    <row r="27" spans="2:29" x14ac:dyDescent="0.35">
      <c r="B27" s="222">
        <v>10400</v>
      </c>
      <c r="C27" s="208">
        <v>0</v>
      </c>
      <c r="D27" s="309">
        <v>0</v>
      </c>
      <c r="E27" s="206">
        <f t="shared" si="0"/>
        <v>0</v>
      </c>
      <c r="F27" s="206">
        <f t="shared" si="1"/>
        <v>0</v>
      </c>
      <c r="G27" s="205">
        <f t="shared" si="6"/>
        <v>0</v>
      </c>
      <c r="H27" s="207">
        <f t="shared" si="7"/>
        <v>0</v>
      </c>
      <c r="I27" s="225">
        <v>0</v>
      </c>
      <c r="J27" s="212">
        <v>0</v>
      </c>
      <c r="K27" s="212">
        <f t="shared" si="3"/>
        <v>0</v>
      </c>
      <c r="L27" s="212">
        <f t="shared" si="3"/>
        <v>0</v>
      </c>
      <c r="M27" s="239">
        <f t="shared" si="4"/>
        <v>0</v>
      </c>
      <c r="N27" s="239"/>
      <c r="O27" s="178"/>
      <c r="P27" s="178"/>
      <c r="Q27" s="178">
        <v>24</v>
      </c>
      <c r="R27" s="180">
        <v>0.48</v>
      </c>
      <c r="S27" s="178"/>
      <c r="T27" s="178"/>
      <c r="U27" s="178"/>
      <c r="V27" s="178"/>
      <c r="W27" s="178"/>
      <c r="X27" s="178"/>
      <c r="Y27" s="210">
        <f t="shared" si="2"/>
        <v>0</v>
      </c>
      <c r="Z27" s="211">
        <f t="shared" si="5"/>
        <v>0</v>
      </c>
      <c r="AA27" s="178"/>
      <c r="AB27" s="178"/>
      <c r="AC27" s="178"/>
    </row>
    <row r="28" spans="2:29" x14ac:dyDescent="0.35">
      <c r="B28" s="222">
        <v>10500</v>
      </c>
      <c r="C28" s="208">
        <v>0</v>
      </c>
      <c r="D28" s="309">
        <v>0</v>
      </c>
      <c r="E28" s="206">
        <f t="shared" si="0"/>
        <v>0</v>
      </c>
      <c r="F28" s="206">
        <f t="shared" si="1"/>
        <v>0</v>
      </c>
      <c r="G28" s="205">
        <f t="shared" si="6"/>
        <v>0</v>
      </c>
      <c r="H28" s="207">
        <f t="shared" si="7"/>
        <v>0</v>
      </c>
      <c r="I28" s="225">
        <v>0</v>
      </c>
      <c r="J28" s="212">
        <v>0</v>
      </c>
      <c r="K28" s="212">
        <f t="shared" si="3"/>
        <v>0</v>
      </c>
      <c r="L28" s="212">
        <f t="shared" si="3"/>
        <v>0</v>
      </c>
      <c r="M28" s="239">
        <f t="shared" si="4"/>
        <v>0</v>
      </c>
      <c r="N28" s="239"/>
      <c r="O28" s="178"/>
      <c r="P28" s="178"/>
      <c r="Q28" s="178">
        <v>25</v>
      </c>
      <c r="R28" s="180">
        <v>0.47</v>
      </c>
      <c r="S28" s="178"/>
      <c r="T28" s="178"/>
      <c r="U28" s="178"/>
      <c r="V28" s="178"/>
      <c r="W28" s="178"/>
      <c r="X28" s="178"/>
      <c r="Y28" s="210">
        <f t="shared" si="2"/>
        <v>0</v>
      </c>
      <c r="Z28" s="211">
        <f t="shared" si="5"/>
        <v>0</v>
      </c>
      <c r="AA28" s="178"/>
      <c r="AB28" s="178"/>
      <c r="AC28" s="178"/>
    </row>
    <row r="29" spans="2:29" x14ac:dyDescent="0.35">
      <c r="B29" s="222">
        <v>10600</v>
      </c>
      <c r="C29" s="208">
        <v>0</v>
      </c>
      <c r="D29" s="309">
        <v>0</v>
      </c>
      <c r="E29" s="206">
        <f t="shared" si="0"/>
        <v>0</v>
      </c>
      <c r="F29" s="206">
        <f t="shared" si="1"/>
        <v>0</v>
      </c>
      <c r="G29" s="205">
        <f t="shared" si="6"/>
        <v>0</v>
      </c>
      <c r="H29" s="207">
        <f t="shared" si="7"/>
        <v>0</v>
      </c>
      <c r="I29" s="225">
        <v>0</v>
      </c>
      <c r="J29" s="212">
        <v>0</v>
      </c>
      <c r="K29" s="212">
        <f t="shared" si="3"/>
        <v>0</v>
      </c>
      <c r="L29" s="212">
        <f t="shared" si="3"/>
        <v>0</v>
      </c>
      <c r="M29" s="239">
        <f t="shared" si="4"/>
        <v>0</v>
      </c>
      <c r="N29" s="239"/>
      <c r="O29" s="178"/>
      <c r="P29" s="178"/>
      <c r="Q29" s="178">
        <v>26</v>
      </c>
      <c r="R29" s="180">
        <v>0.47</v>
      </c>
      <c r="S29" s="178"/>
      <c r="T29" s="178"/>
      <c r="U29" s="178"/>
      <c r="V29" s="178"/>
      <c r="W29" s="178"/>
      <c r="X29" s="178"/>
      <c r="Y29" s="210">
        <f t="shared" si="2"/>
        <v>0</v>
      </c>
      <c r="Z29" s="211">
        <f t="shared" si="5"/>
        <v>0</v>
      </c>
      <c r="AA29" s="178"/>
      <c r="AB29" s="178"/>
      <c r="AC29" s="178"/>
    </row>
    <row r="30" spans="2:29" x14ac:dyDescent="0.35">
      <c r="B30" s="222">
        <v>10700</v>
      </c>
      <c r="C30" s="208">
        <v>0</v>
      </c>
      <c r="D30" s="309">
        <v>0</v>
      </c>
      <c r="E30" s="206">
        <f t="shared" si="0"/>
        <v>0</v>
      </c>
      <c r="F30" s="206">
        <f t="shared" si="1"/>
        <v>0</v>
      </c>
      <c r="G30" s="205">
        <f t="shared" si="6"/>
        <v>0</v>
      </c>
      <c r="H30" s="207">
        <f t="shared" si="7"/>
        <v>0</v>
      </c>
      <c r="I30" s="225">
        <v>0</v>
      </c>
      <c r="J30" s="212">
        <v>0</v>
      </c>
      <c r="K30" s="212">
        <f t="shared" si="3"/>
        <v>0</v>
      </c>
      <c r="L30" s="212">
        <f t="shared" si="3"/>
        <v>0</v>
      </c>
      <c r="M30" s="239">
        <f t="shared" si="4"/>
        <v>0</v>
      </c>
      <c r="N30" s="239"/>
      <c r="O30" s="178"/>
      <c r="P30" s="178"/>
      <c r="Q30" s="178">
        <v>27</v>
      </c>
      <c r="R30" s="180">
        <v>0.46</v>
      </c>
      <c r="S30" s="178"/>
      <c r="T30" s="178"/>
      <c r="U30" s="178"/>
      <c r="V30" s="178"/>
      <c r="W30" s="178"/>
      <c r="X30" s="178"/>
      <c r="Y30" s="210">
        <f t="shared" si="2"/>
        <v>0</v>
      </c>
      <c r="Z30" s="211">
        <f t="shared" si="5"/>
        <v>0</v>
      </c>
      <c r="AA30" s="178"/>
      <c r="AB30" s="178"/>
      <c r="AC30" s="178"/>
    </row>
    <row r="31" spans="2:29" x14ac:dyDescent="0.35">
      <c r="B31" s="222">
        <v>10800</v>
      </c>
      <c r="C31" s="208">
        <v>0</v>
      </c>
      <c r="D31" s="309">
        <v>0</v>
      </c>
      <c r="E31" s="206">
        <f t="shared" si="0"/>
        <v>0</v>
      </c>
      <c r="F31" s="206">
        <f t="shared" si="1"/>
        <v>0</v>
      </c>
      <c r="G31" s="205">
        <f t="shared" si="6"/>
        <v>0</v>
      </c>
      <c r="H31" s="207">
        <f t="shared" si="7"/>
        <v>0</v>
      </c>
      <c r="I31" s="225">
        <v>0</v>
      </c>
      <c r="J31" s="212">
        <v>0</v>
      </c>
      <c r="K31" s="212">
        <f t="shared" si="3"/>
        <v>0</v>
      </c>
      <c r="L31" s="212">
        <f t="shared" si="3"/>
        <v>0</v>
      </c>
      <c r="M31" s="239">
        <f t="shared" si="4"/>
        <v>0</v>
      </c>
      <c r="N31" s="239"/>
      <c r="O31" s="178"/>
      <c r="P31" s="178"/>
      <c r="Q31" s="178">
        <v>28</v>
      </c>
      <c r="R31" s="180">
        <v>0.45</v>
      </c>
      <c r="S31" s="178"/>
      <c r="T31" s="178"/>
      <c r="U31" s="178"/>
      <c r="V31" s="178"/>
      <c r="W31" s="178"/>
      <c r="X31" s="178"/>
      <c r="Y31" s="210">
        <f t="shared" si="2"/>
        <v>0</v>
      </c>
      <c r="Z31" s="211">
        <f t="shared" si="5"/>
        <v>0</v>
      </c>
      <c r="AA31" s="178"/>
      <c r="AB31" s="178"/>
      <c r="AC31" s="178"/>
    </row>
    <row r="32" spans="2:29" x14ac:dyDescent="0.35">
      <c r="B32" s="222">
        <v>10900</v>
      </c>
      <c r="C32" s="208">
        <v>0</v>
      </c>
      <c r="D32" s="309">
        <v>0</v>
      </c>
      <c r="E32" s="206">
        <v>0</v>
      </c>
      <c r="F32" s="206">
        <v>0</v>
      </c>
      <c r="G32" s="205">
        <f t="shared" si="6"/>
        <v>0</v>
      </c>
      <c r="H32" s="207">
        <f t="shared" si="7"/>
        <v>0</v>
      </c>
      <c r="I32" s="225">
        <v>0</v>
      </c>
      <c r="J32" s="212">
        <v>0</v>
      </c>
      <c r="K32" s="212">
        <f t="shared" si="3"/>
        <v>0</v>
      </c>
      <c r="L32" s="212">
        <f t="shared" si="3"/>
        <v>0</v>
      </c>
      <c r="M32" s="239">
        <f t="shared" si="4"/>
        <v>0</v>
      </c>
      <c r="N32" s="239"/>
      <c r="O32" s="178"/>
      <c r="P32" s="178"/>
      <c r="Q32" s="178">
        <v>29</v>
      </c>
      <c r="R32" s="180">
        <v>0.45</v>
      </c>
      <c r="S32" s="178"/>
      <c r="T32" s="178"/>
      <c r="U32" s="178"/>
      <c r="V32" s="178"/>
      <c r="W32" s="178"/>
      <c r="X32" s="178"/>
      <c r="Y32" s="210">
        <f t="shared" si="2"/>
        <v>0</v>
      </c>
      <c r="Z32" s="211">
        <f t="shared" si="5"/>
        <v>0</v>
      </c>
      <c r="AA32" s="178"/>
      <c r="AB32" s="178"/>
      <c r="AC32" s="178"/>
    </row>
    <row r="33" spans="2:29" x14ac:dyDescent="0.35">
      <c r="B33" s="222">
        <v>11000</v>
      </c>
      <c r="C33" s="208">
        <v>0</v>
      </c>
      <c r="D33" s="309">
        <v>0</v>
      </c>
      <c r="E33" s="206">
        <v>0</v>
      </c>
      <c r="F33" s="206">
        <v>0</v>
      </c>
      <c r="G33" s="205">
        <f t="shared" si="6"/>
        <v>0</v>
      </c>
      <c r="H33" s="207">
        <f t="shared" si="7"/>
        <v>0</v>
      </c>
      <c r="I33" s="225">
        <v>0</v>
      </c>
      <c r="J33" s="212">
        <v>0</v>
      </c>
      <c r="K33" s="212">
        <f t="shared" si="3"/>
        <v>0</v>
      </c>
      <c r="L33" s="212">
        <f t="shared" si="3"/>
        <v>0</v>
      </c>
      <c r="M33" s="239">
        <f t="shared" si="4"/>
        <v>0</v>
      </c>
      <c r="N33" s="239"/>
      <c r="O33" s="178"/>
      <c r="P33" s="178"/>
      <c r="Q33" s="178">
        <v>30</v>
      </c>
      <c r="R33" s="180">
        <v>0.44</v>
      </c>
      <c r="S33" s="178"/>
      <c r="T33" s="178"/>
      <c r="U33" s="178"/>
      <c r="V33" s="178"/>
      <c r="W33" s="178"/>
      <c r="X33" s="178"/>
      <c r="Y33" s="210">
        <f t="shared" si="2"/>
        <v>0</v>
      </c>
      <c r="Z33" s="211">
        <f t="shared" si="5"/>
        <v>0</v>
      </c>
      <c r="AA33" s="178"/>
      <c r="AB33" s="178"/>
      <c r="AC33" s="178"/>
    </row>
    <row r="34" spans="2:29" x14ac:dyDescent="0.35">
      <c r="B34" s="222">
        <v>11100</v>
      </c>
      <c r="C34" s="208">
        <v>0</v>
      </c>
      <c r="D34" s="309">
        <v>0</v>
      </c>
      <c r="E34" s="206">
        <v>0</v>
      </c>
      <c r="F34" s="206">
        <v>0</v>
      </c>
      <c r="G34" s="205">
        <f t="shared" si="6"/>
        <v>0</v>
      </c>
      <c r="H34" s="207">
        <f t="shared" si="7"/>
        <v>0</v>
      </c>
      <c r="I34" s="225">
        <v>0</v>
      </c>
      <c r="J34" s="212">
        <v>0</v>
      </c>
      <c r="K34" s="212">
        <f t="shared" si="3"/>
        <v>0</v>
      </c>
      <c r="L34" s="212">
        <f t="shared" si="3"/>
        <v>0</v>
      </c>
      <c r="M34" s="239">
        <f t="shared" si="4"/>
        <v>0</v>
      </c>
      <c r="N34" s="239"/>
      <c r="O34" s="178"/>
      <c r="P34" s="178"/>
      <c r="Q34" s="178">
        <v>31</v>
      </c>
      <c r="R34" s="180">
        <v>0.44</v>
      </c>
      <c r="S34" s="178"/>
      <c r="T34" s="178"/>
      <c r="U34" s="178"/>
      <c r="V34" s="178"/>
      <c r="W34" s="178"/>
      <c r="X34" s="178"/>
      <c r="Y34" s="210">
        <f t="shared" si="2"/>
        <v>0</v>
      </c>
      <c r="Z34" s="211">
        <f t="shared" si="5"/>
        <v>0</v>
      </c>
      <c r="AA34" s="178"/>
      <c r="AB34" s="178"/>
      <c r="AC34" s="178"/>
    </row>
    <row r="35" spans="2:29" x14ac:dyDescent="0.35">
      <c r="B35" s="222">
        <v>11200</v>
      </c>
      <c r="C35" s="208">
        <v>0</v>
      </c>
      <c r="D35" s="309">
        <v>0</v>
      </c>
      <c r="E35" s="206">
        <v>0</v>
      </c>
      <c r="F35" s="206">
        <v>0</v>
      </c>
      <c r="G35" s="205">
        <f t="shared" si="6"/>
        <v>0</v>
      </c>
      <c r="H35" s="207">
        <f t="shared" si="7"/>
        <v>0</v>
      </c>
      <c r="I35" s="225">
        <v>0</v>
      </c>
      <c r="J35" s="212">
        <v>0</v>
      </c>
      <c r="K35" s="212">
        <f t="shared" si="3"/>
        <v>0</v>
      </c>
      <c r="L35" s="212">
        <f t="shared" si="3"/>
        <v>0</v>
      </c>
      <c r="M35" s="239">
        <f t="shared" si="4"/>
        <v>0</v>
      </c>
      <c r="N35" s="239"/>
      <c r="O35" s="178"/>
      <c r="P35" s="178"/>
      <c r="Q35" s="178">
        <v>32</v>
      </c>
      <c r="R35" s="180">
        <v>0.43</v>
      </c>
      <c r="S35" s="178"/>
      <c r="T35" s="178"/>
      <c r="U35" s="178"/>
      <c r="V35" s="178"/>
      <c r="W35" s="178"/>
      <c r="X35" s="178"/>
      <c r="Y35" s="210">
        <f t="shared" si="2"/>
        <v>0</v>
      </c>
      <c r="Z35" s="211">
        <f t="shared" si="5"/>
        <v>0</v>
      </c>
      <c r="AA35" s="178"/>
      <c r="AB35" s="178"/>
      <c r="AC35" s="178"/>
    </row>
    <row r="36" spans="2:29" x14ac:dyDescent="0.35">
      <c r="B36" s="222">
        <v>11300</v>
      </c>
      <c r="C36" s="208">
        <v>0</v>
      </c>
      <c r="D36" s="309">
        <v>0</v>
      </c>
      <c r="E36" s="206">
        <v>0</v>
      </c>
      <c r="F36" s="206">
        <v>0</v>
      </c>
      <c r="G36" s="205">
        <f t="shared" si="6"/>
        <v>0</v>
      </c>
      <c r="H36" s="207">
        <f t="shared" si="7"/>
        <v>0</v>
      </c>
      <c r="I36" s="225">
        <v>0</v>
      </c>
      <c r="J36" s="212">
        <v>0</v>
      </c>
      <c r="K36" s="212">
        <f t="shared" si="3"/>
        <v>0</v>
      </c>
      <c r="L36" s="212">
        <f t="shared" si="3"/>
        <v>0</v>
      </c>
      <c r="M36" s="239">
        <f t="shared" si="4"/>
        <v>0</v>
      </c>
      <c r="N36" s="239"/>
      <c r="O36" s="178"/>
      <c r="P36" s="178"/>
      <c r="Q36" s="178">
        <v>33</v>
      </c>
      <c r="R36" s="180">
        <v>0.42</v>
      </c>
      <c r="S36" s="178"/>
      <c r="T36" s="178"/>
      <c r="U36" s="178"/>
      <c r="V36" s="178"/>
      <c r="W36" s="178"/>
      <c r="X36" s="178"/>
      <c r="Y36" s="210">
        <f t="shared" si="2"/>
        <v>0</v>
      </c>
      <c r="Z36" s="211">
        <f t="shared" si="5"/>
        <v>0</v>
      </c>
      <c r="AA36" s="178"/>
      <c r="AB36" s="178"/>
      <c r="AC36" s="178"/>
    </row>
    <row r="37" spans="2:29" x14ac:dyDescent="0.35">
      <c r="B37" s="222">
        <v>11400</v>
      </c>
      <c r="C37" s="208">
        <v>0</v>
      </c>
      <c r="D37" s="309">
        <v>0</v>
      </c>
      <c r="E37" s="206">
        <v>0</v>
      </c>
      <c r="F37" s="206">
        <v>0</v>
      </c>
      <c r="G37" s="205">
        <f t="shared" si="6"/>
        <v>0</v>
      </c>
      <c r="H37" s="207">
        <f t="shared" si="7"/>
        <v>0</v>
      </c>
      <c r="I37" s="225">
        <v>0</v>
      </c>
      <c r="J37" s="212">
        <v>0</v>
      </c>
      <c r="K37" s="212">
        <f t="shared" si="3"/>
        <v>0</v>
      </c>
      <c r="L37" s="212">
        <f t="shared" si="3"/>
        <v>0</v>
      </c>
      <c r="M37" s="239">
        <f t="shared" si="4"/>
        <v>0</v>
      </c>
      <c r="N37" s="239"/>
      <c r="O37" s="178"/>
      <c r="P37" s="178"/>
      <c r="Q37" s="178">
        <v>34</v>
      </c>
      <c r="R37" s="180">
        <v>0.42</v>
      </c>
      <c r="S37" s="178"/>
      <c r="T37" s="178"/>
      <c r="U37" s="178"/>
      <c r="V37" s="178"/>
      <c r="W37" s="178"/>
      <c r="X37" s="178"/>
      <c r="Y37" s="210">
        <f t="shared" si="2"/>
        <v>0</v>
      </c>
      <c r="Z37" s="211">
        <f t="shared" si="5"/>
        <v>0</v>
      </c>
      <c r="AA37" s="178"/>
      <c r="AB37" s="178"/>
      <c r="AC37" s="178"/>
    </row>
    <row r="38" spans="2:29" x14ac:dyDescent="0.35">
      <c r="B38" s="222">
        <v>11500</v>
      </c>
      <c r="C38" s="208">
        <v>0</v>
      </c>
      <c r="D38" s="309">
        <v>0</v>
      </c>
      <c r="E38" s="206">
        <v>0</v>
      </c>
      <c r="F38" s="206">
        <v>0</v>
      </c>
      <c r="G38" s="205">
        <f t="shared" si="6"/>
        <v>0</v>
      </c>
      <c r="H38" s="207">
        <f t="shared" si="7"/>
        <v>0</v>
      </c>
      <c r="I38" s="225">
        <v>0</v>
      </c>
      <c r="J38" s="212">
        <v>0</v>
      </c>
      <c r="K38" s="212">
        <f t="shared" si="3"/>
        <v>0</v>
      </c>
      <c r="L38" s="212">
        <f t="shared" si="3"/>
        <v>0</v>
      </c>
      <c r="M38" s="239">
        <f t="shared" si="4"/>
        <v>0</v>
      </c>
      <c r="N38" s="239"/>
      <c r="O38" s="178"/>
      <c r="P38" s="178"/>
      <c r="Q38" s="178">
        <v>35</v>
      </c>
      <c r="R38" s="180">
        <v>0.41</v>
      </c>
      <c r="S38" s="178"/>
      <c r="T38" s="178"/>
      <c r="U38" s="178"/>
      <c r="V38" s="178"/>
      <c r="W38" s="178"/>
      <c r="X38" s="178"/>
      <c r="Y38" s="210">
        <f t="shared" si="2"/>
        <v>0</v>
      </c>
      <c r="Z38" s="211">
        <f t="shared" si="5"/>
        <v>0</v>
      </c>
      <c r="AA38" s="178"/>
      <c r="AB38" s="178"/>
      <c r="AC38" s="178"/>
    </row>
    <row r="39" spans="2:29" x14ac:dyDescent="0.35">
      <c r="B39" s="222">
        <v>11600</v>
      </c>
      <c r="C39" s="208">
        <v>0</v>
      </c>
      <c r="D39" s="309">
        <v>0</v>
      </c>
      <c r="E39" s="206">
        <v>0</v>
      </c>
      <c r="F39" s="206">
        <v>0</v>
      </c>
      <c r="G39" s="205">
        <f t="shared" si="6"/>
        <v>0</v>
      </c>
      <c r="H39" s="207">
        <f t="shared" si="7"/>
        <v>0</v>
      </c>
      <c r="I39" s="225">
        <v>0</v>
      </c>
      <c r="J39" s="212">
        <v>0</v>
      </c>
      <c r="K39" s="212">
        <f t="shared" si="3"/>
        <v>0</v>
      </c>
      <c r="L39" s="212">
        <f t="shared" si="3"/>
        <v>0</v>
      </c>
      <c r="M39" s="239">
        <f t="shared" si="4"/>
        <v>0</v>
      </c>
      <c r="N39" s="239"/>
      <c r="O39" s="178"/>
      <c r="P39" s="178"/>
      <c r="Q39" s="178">
        <v>36</v>
      </c>
      <c r="R39" s="180">
        <v>0.4</v>
      </c>
      <c r="S39" s="178"/>
      <c r="T39" s="178"/>
      <c r="U39" s="178"/>
      <c r="V39" s="178"/>
      <c r="W39" s="178"/>
      <c r="X39" s="178"/>
      <c r="Y39" s="210">
        <f t="shared" si="2"/>
        <v>0</v>
      </c>
      <c r="Z39" s="211">
        <f t="shared" si="5"/>
        <v>0</v>
      </c>
      <c r="AA39" s="178"/>
      <c r="AB39" s="178"/>
      <c r="AC39" s="178"/>
    </row>
    <row r="40" spans="2:29" x14ac:dyDescent="0.35">
      <c r="B40" s="222">
        <v>11700</v>
      </c>
      <c r="C40" s="208">
        <v>0</v>
      </c>
      <c r="D40" s="309">
        <v>0</v>
      </c>
      <c r="E40" s="206">
        <f>C40*0.08</f>
        <v>0</v>
      </c>
      <c r="F40" s="206">
        <f>C40*0.09</f>
        <v>0</v>
      </c>
      <c r="G40" s="205">
        <f t="shared" si="6"/>
        <v>0</v>
      </c>
      <c r="H40" s="207">
        <f t="shared" si="7"/>
        <v>0</v>
      </c>
      <c r="I40" s="225">
        <v>0</v>
      </c>
      <c r="J40" s="212">
        <v>0</v>
      </c>
      <c r="K40" s="212">
        <f t="shared" si="3"/>
        <v>0</v>
      </c>
      <c r="L40" s="212">
        <f t="shared" si="3"/>
        <v>0</v>
      </c>
      <c r="M40" s="239">
        <f t="shared" si="4"/>
        <v>0</v>
      </c>
      <c r="N40" s="239"/>
      <c r="O40" s="178"/>
      <c r="P40" s="178"/>
      <c r="Q40" s="178">
        <v>37</v>
      </c>
      <c r="R40" s="180">
        <v>0.4</v>
      </c>
      <c r="S40" s="178"/>
      <c r="T40" s="178"/>
      <c r="U40" s="178"/>
      <c r="V40" s="178"/>
      <c r="W40" s="178"/>
      <c r="X40" s="178"/>
      <c r="Y40" s="210">
        <f t="shared" si="2"/>
        <v>0</v>
      </c>
      <c r="Z40" s="211">
        <f t="shared" si="5"/>
        <v>0</v>
      </c>
      <c r="AA40" s="178"/>
      <c r="AB40" s="178"/>
      <c r="AC40" s="178"/>
    </row>
    <row r="41" spans="2:29" x14ac:dyDescent="0.35">
      <c r="B41" s="222">
        <v>11800</v>
      </c>
      <c r="C41" s="208">
        <v>0</v>
      </c>
      <c r="D41" s="309">
        <v>0</v>
      </c>
      <c r="E41" s="206">
        <f t="shared" ref="E41:E46" si="8">C41*0.08</f>
        <v>0</v>
      </c>
      <c r="F41" s="206">
        <f t="shared" ref="F41:F46" si="9">C41*0.09</f>
        <v>0</v>
      </c>
      <c r="G41" s="205">
        <f t="shared" si="6"/>
        <v>0</v>
      </c>
      <c r="H41" s="207">
        <f t="shared" si="7"/>
        <v>0</v>
      </c>
      <c r="I41" s="225">
        <v>0</v>
      </c>
      <c r="J41" s="212">
        <v>0</v>
      </c>
      <c r="K41" s="212">
        <f t="shared" si="3"/>
        <v>0</v>
      </c>
      <c r="L41" s="212">
        <f t="shared" si="3"/>
        <v>0</v>
      </c>
      <c r="M41" s="239">
        <f t="shared" si="4"/>
        <v>0</v>
      </c>
      <c r="N41" s="239"/>
      <c r="O41" s="178"/>
      <c r="P41" s="178"/>
      <c r="Q41" s="178">
        <v>38</v>
      </c>
      <c r="R41" s="180">
        <v>0.39</v>
      </c>
      <c r="S41" s="178"/>
      <c r="T41" s="178"/>
      <c r="U41" s="178"/>
      <c r="V41" s="178"/>
      <c r="W41" s="178"/>
      <c r="X41" s="178"/>
      <c r="Y41" s="210">
        <f t="shared" si="2"/>
        <v>0</v>
      </c>
      <c r="Z41" s="211">
        <f t="shared" si="5"/>
        <v>0</v>
      </c>
      <c r="AA41" s="178"/>
      <c r="AB41" s="178"/>
      <c r="AC41" s="178"/>
    </row>
    <row r="42" spans="2:29" x14ac:dyDescent="0.35">
      <c r="B42" s="222">
        <v>11900</v>
      </c>
      <c r="C42" s="208">
        <v>0</v>
      </c>
      <c r="D42" s="309">
        <v>0</v>
      </c>
      <c r="E42" s="206">
        <f t="shared" si="8"/>
        <v>0</v>
      </c>
      <c r="F42" s="206">
        <f t="shared" si="9"/>
        <v>0</v>
      </c>
      <c r="G42" s="205">
        <f t="shared" si="6"/>
        <v>0</v>
      </c>
      <c r="H42" s="207">
        <f t="shared" si="7"/>
        <v>0</v>
      </c>
      <c r="I42" s="225">
        <v>0</v>
      </c>
      <c r="J42" s="212">
        <v>0</v>
      </c>
      <c r="K42" s="212">
        <f t="shared" si="3"/>
        <v>0</v>
      </c>
      <c r="L42" s="212">
        <f t="shared" si="3"/>
        <v>0</v>
      </c>
      <c r="M42" s="239">
        <f t="shared" si="4"/>
        <v>0</v>
      </c>
      <c r="N42" s="239"/>
      <c r="O42" s="178"/>
      <c r="P42" s="178"/>
      <c r="Q42" s="178">
        <v>39</v>
      </c>
      <c r="R42" s="180">
        <v>0.38</v>
      </c>
      <c r="S42" s="178"/>
      <c r="T42" s="178"/>
      <c r="U42" s="178"/>
      <c r="V42" s="178"/>
      <c r="W42" s="178"/>
      <c r="X42" s="178"/>
      <c r="Y42" s="210">
        <f t="shared" si="2"/>
        <v>0</v>
      </c>
      <c r="Z42" s="211">
        <f t="shared" si="5"/>
        <v>0</v>
      </c>
      <c r="AA42" s="178"/>
      <c r="AB42" s="178"/>
      <c r="AC42" s="178"/>
    </row>
    <row r="43" spans="2:29" x14ac:dyDescent="0.35">
      <c r="B43" s="222">
        <v>12000</v>
      </c>
      <c r="C43" s="208">
        <v>0</v>
      </c>
      <c r="D43" s="309">
        <v>0</v>
      </c>
      <c r="E43" s="206">
        <f t="shared" si="8"/>
        <v>0</v>
      </c>
      <c r="F43" s="206">
        <f t="shared" si="9"/>
        <v>0</v>
      </c>
      <c r="G43" s="205">
        <f t="shared" si="6"/>
        <v>0</v>
      </c>
      <c r="H43" s="207">
        <f t="shared" si="7"/>
        <v>0</v>
      </c>
      <c r="I43" s="225">
        <v>0</v>
      </c>
      <c r="J43" s="212">
        <v>0</v>
      </c>
      <c r="K43" s="212">
        <f t="shared" si="3"/>
        <v>0</v>
      </c>
      <c r="L43" s="212">
        <f t="shared" si="3"/>
        <v>0</v>
      </c>
      <c r="M43" s="239">
        <f t="shared" si="4"/>
        <v>0</v>
      </c>
      <c r="N43" s="239"/>
      <c r="O43" s="178"/>
      <c r="P43" s="178"/>
      <c r="Q43" s="178">
        <v>40</v>
      </c>
      <c r="R43" s="180">
        <v>0.38</v>
      </c>
      <c r="S43" s="178"/>
      <c r="T43" s="178"/>
      <c r="U43" s="178"/>
      <c r="V43" s="178"/>
      <c r="W43" s="178"/>
      <c r="X43" s="178"/>
      <c r="Y43" s="210">
        <f t="shared" si="2"/>
        <v>0</v>
      </c>
      <c r="Z43" s="211">
        <f t="shared" si="5"/>
        <v>0</v>
      </c>
      <c r="AA43" s="178"/>
      <c r="AB43" s="178"/>
      <c r="AC43" s="178"/>
    </row>
    <row r="44" spans="2:29" x14ac:dyDescent="0.35">
      <c r="B44" s="222">
        <v>12100</v>
      </c>
      <c r="C44" s="208">
        <v>0</v>
      </c>
      <c r="D44" s="309">
        <v>0</v>
      </c>
      <c r="E44" s="206">
        <f t="shared" si="8"/>
        <v>0</v>
      </c>
      <c r="F44" s="206">
        <f t="shared" si="9"/>
        <v>0</v>
      </c>
      <c r="G44" s="205">
        <f t="shared" si="6"/>
        <v>0</v>
      </c>
      <c r="H44" s="207">
        <f t="shared" si="7"/>
        <v>0</v>
      </c>
      <c r="I44" s="225">
        <v>0</v>
      </c>
      <c r="J44" s="212">
        <v>0</v>
      </c>
      <c r="K44" s="212">
        <f t="shared" si="3"/>
        <v>0</v>
      </c>
      <c r="L44" s="212">
        <f t="shared" si="3"/>
        <v>0</v>
      </c>
      <c r="M44" s="239">
        <f t="shared" si="4"/>
        <v>0</v>
      </c>
      <c r="N44" s="239"/>
      <c r="O44" s="178"/>
      <c r="P44" s="178"/>
      <c r="Q44" s="178">
        <v>41</v>
      </c>
      <c r="R44" s="180">
        <v>0.37</v>
      </c>
      <c r="S44" s="178"/>
      <c r="T44" s="178"/>
      <c r="U44" s="178"/>
      <c r="V44" s="178"/>
      <c r="W44" s="178"/>
      <c r="X44" s="178"/>
      <c r="Y44" s="210">
        <f t="shared" si="2"/>
        <v>0</v>
      </c>
      <c r="Z44" s="211">
        <f t="shared" si="5"/>
        <v>0</v>
      </c>
      <c r="AA44" s="178"/>
      <c r="AB44" s="178"/>
      <c r="AC44" s="178"/>
    </row>
    <row r="45" spans="2:29" x14ac:dyDescent="0.35">
      <c r="B45" s="222">
        <v>12200</v>
      </c>
      <c r="C45" s="208">
        <v>0</v>
      </c>
      <c r="D45" s="309">
        <v>0</v>
      </c>
      <c r="E45" s="206">
        <f t="shared" si="8"/>
        <v>0</v>
      </c>
      <c r="F45" s="206">
        <f t="shared" si="9"/>
        <v>0</v>
      </c>
      <c r="G45" s="205">
        <f t="shared" si="6"/>
        <v>0</v>
      </c>
      <c r="H45" s="207">
        <f t="shared" si="7"/>
        <v>0</v>
      </c>
      <c r="I45" s="225">
        <v>0</v>
      </c>
      <c r="J45" s="212">
        <v>0</v>
      </c>
      <c r="K45" s="212">
        <f t="shared" si="3"/>
        <v>0</v>
      </c>
      <c r="L45" s="212">
        <f t="shared" si="3"/>
        <v>0</v>
      </c>
      <c r="M45" s="239">
        <f t="shared" si="4"/>
        <v>0</v>
      </c>
      <c r="N45" s="239"/>
      <c r="O45" s="178"/>
      <c r="P45" s="178"/>
      <c r="Q45" s="178">
        <v>42</v>
      </c>
      <c r="R45" s="180">
        <v>0.36</v>
      </c>
      <c r="S45" s="178"/>
      <c r="T45" s="178"/>
      <c r="U45" s="178"/>
      <c r="V45" s="178"/>
      <c r="W45" s="178"/>
      <c r="X45" s="178"/>
      <c r="Y45" s="210">
        <f t="shared" si="2"/>
        <v>0</v>
      </c>
      <c r="Z45" s="211">
        <f t="shared" si="5"/>
        <v>0</v>
      </c>
      <c r="AA45" s="178"/>
      <c r="AB45" s="178"/>
      <c r="AC45" s="178"/>
    </row>
    <row r="46" spans="2:29" x14ac:dyDescent="0.35">
      <c r="B46" s="222">
        <v>12300</v>
      </c>
      <c r="C46" s="208">
        <v>0</v>
      </c>
      <c r="D46" s="309">
        <v>0</v>
      </c>
      <c r="E46" s="206">
        <f t="shared" si="8"/>
        <v>0</v>
      </c>
      <c r="F46" s="206">
        <f t="shared" si="9"/>
        <v>0</v>
      </c>
      <c r="G46" s="205">
        <f t="shared" si="6"/>
        <v>0</v>
      </c>
      <c r="H46" s="207">
        <f t="shared" si="7"/>
        <v>0</v>
      </c>
      <c r="I46" s="225">
        <v>0</v>
      </c>
      <c r="J46" s="212">
        <v>0</v>
      </c>
      <c r="K46" s="212">
        <f t="shared" si="3"/>
        <v>0</v>
      </c>
      <c r="L46" s="212">
        <f t="shared" si="3"/>
        <v>0</v>
      </c>
      <c r="M46" s="239">
        <f t="shared" si="4"/>
        <v>0</v>
      </c>
      <c r="N46" s="239"/>
      <c r="O46" s="178"/>
      <c r="P46" s="178"/>
      <c r="Q46" s="178">
        <v>43</v>
      </c>
      <c r="R46" s="180">
        <v>0.35</v>
      </c>
      <c r="S46" s="178"/>
      <c r="T46" s="178"/>
      <c r="U46" s="178"/>
      <c r="V46" s="178"/>
      <c r="W46" s="178"/>
      <c r="X46" s="178"/>
      <c r="Y46" s="210">
        <f t="shared" si="2"/>
        <v>0</v>
      </c>
      <c r="Z46" s="211">
        <f t="shared" si="5"/>
        <v>0</v>
      </c>
      <c r="AA46" s="178"/>
      <c r="AB46" s="178"/>
      <c r="AC46" s="178"/>
    </row>
    <row r="47" spans="2:29" x14ac:dyDescent="0.35">
      <c r="B47" s="222">
        <v>12400</v>
      </c>
      <c r="C47" s="208">
        <v>7</v>
      </c>
      <c r="D47" s="309">
        <v>0</v>
      </c>
      <c r="E47" s="206">
        <v>0.56000000000000005</v>
      </c>
      <c r="F47" s="206">
        <v>0.63</v>
      </c>
      <c r="G47" s="205">
        <f t="shared" si="6"/>
        <v>5.6451612903225812E-4</v>
      </c>
      <c r="H47" s="207">
        <f t="shared" si="7"/>
        <v>7.0000000000000007E-2</v>
      </c>
      <c r="I47" s="225">
        <v>0</v>
      </c>
      <c r="J47" s="212">
        <v>0</v>
      </c>
      <c r="K47" s="212">
        <f t="shared" si="3"/>
        <v>0</v>
      </c>
      <c r="L47" s="212">
        <f t="shared" si="3"/>
        <v>0</v>
      </c>
      <c r="M47" s="239">
        <f t="shared" si="4"/>
        <v>7.6299999999999993E-2</v>
      </c>
      <c r="N47" s="239"/>
      <c r="O47" s="178"/>
      <c r="P47" s="178"/>
      <c r="Q47" s="178">
        <v>44</v>
      </c>
      <c r="R47" s="180">
        <v>0.35</v>
      </c>
      <c r="S47" s="178"/>
      <c r="T47" s="178"/>
      <c r="U47" s="178"/>
      <c r="V47" s="178"/>
      <c r="W47" s="178"/>
      <c r="X47" s="178"/>
      <c r="Y47" s="210">
        <f t="shared" si="2"/>
        <v>0</v>
      </c>
      <c r="Z47" s="211">
        <f t="shared" si="5"/>
        <v>0</v>
      </c>
      <c r="AA47" s="178"/>
      <c r="AB47" s="178"/>
      <c r="AC47" s="178"/>
    </row>
    <row r="48" spans="2:29" x14ac:dyDescent="0.35">
      <c r="B48" s="222">
        <v>12500</v>
      </c>
      <c r="C48" s="208">
        <v>21</v>
      </c>
      <c r="D48" s="309">
        <v>0</v>
      </c>
      <c r="E48" s="206">
        <v>1.68</v>
      </c>
      <c r="F48" s="206">
        <v>1.89</v>
      </c>
      <c r="G48" s="205">
        <f t="shared" si="6"/>
        <v>1.6800000000000001E-3</v>
      </c>
      <c r="H48" s="207">
        <f t="shared" si="7"/>
        <v>0.14000000000000001</v>
      </c>
      <c r="I48" s="225">
        <v>0</v>
      </c>
      <c r="J48" s="212">
        <v>0</v>
      </c>
      <c r="K48" s="212">
        <f t="shared" si="3"/>
        <v>0</v>
      </c>
      <c r="L48" s="212">
        <f t="shared" si="3"/>
        <v>0</v>
      </c>
      <c r="M48" s="239">
        <f t="shared" si="4"/>
        <v>0.15259999999999999</v>
      </c>
      <c r="N48" s="239"/>
      <c r="O48" s="178"/>
      <c r="P48" s="178"/>
      <c r="Q48" s="178">
        <v>45</v>
      </c>
      <c r="R48" s="180">
        <v>0.34</v>
      </c>
      <c r="S48" s="178"/>
      <c r="T48" s="178"/>
      <c r="U48" s="178"/>
      <c r="V48" s="178"/>
      <c r="W48" s="178"/>
      <c r="X48" s="178"/>
      <c r="Y48" s="210">
        <f t="shared" si="2"/>
        <v>0</v>
      </c>
      <c r="Z48" s="211">
        <f t="shared" si="5"/>
        <v>0</v>
      </c>
      <c r="AA48" s="178"/>
      <c r="AB48" s="178"/>
      <c r="AC48" s="178"/>
    </row>
    <row r="49" spans="2:29" x14ac:dyDescent="0.35">
      <c r="B49" s="222">
        <v>12600</v>
      </c>
      <c r="C49" s="208">
        <v>35</v>
      </c>
      <c r="D49" s="309">
        <v>0</v>
      </c>
      <c r="E49" s="206">
        <v>2.8</v>
      </c>
      <c r="F49" s="206">
        <v>3.15</v>
      </c>
      <c r="G49" s="205">
        <f t="shared" si="6"/>
        <v>2.7777777777777779E-3</v>
      </c>
      <c r="H49" s="207">
        <f t="shared" si="7"/>
        <v>0.14000000000000001</v>
      </c>
      <c r="I49" s="225">
        <v>0</v>
      </c>
      <c r="J49" s="212">
        <v>0</v>
      </c>
      <c r="K49" s="212">
        <f t="shared" si="3"/>
        <v>0</v>
      </c>
      <c r="L49" s="212">
        <f t="shared" si="3"/>
        <v>0</v>
      </c>
      <c r="M49" s="239">
        <f t="shared" si="4"/>
        <v>0.15259999999999999</v>
      </c>
      <c r="N49" s="239"/>
      <c r="O49" s="178"/>
      <c r="P49" s="178"/>
      <c r="Q49" s="178">
        <v>46</v>
      </c>
      <c r="R49" s="180">
        <v>0.33</v>
      </c>
      <c r="S49" s="178"/>
      <c r="T49" s="178"/>
      <c r="U49" s="178"/>
      <c r="V49" s="178"/>
      <c r="W49" s="178"/>
      <c r="X49" s="178"/>
      <c r="Y49" s="210">
        <f t="shared" si="2"/>
        <v>0</v>
      </c>
      <c r="Z49" s="211">
        <f t="shared" si="5"/>
        <v>0</v>
      </c>
      <c r="AA49" s="178"/>
      <c r="AB49" s="178"/>
      <c r="AC49" s="178"/>
    </row>
    <row r="50" spans="2:29" x14ac:dyDescent="0.35">
      <c r="B50" s="222">
        <v>12700</v>
      </c>
      <c r="C50" s="208">
        <v>50</v>
      </c>
      <c r="D50" s="309">
        <v>0</v>
      </c>
      <c r="E50" s="206">
        <v>4</v>
      </c>
      <c r="F50" s="206">
        <v>4.5</v>
      </c>
      <c r="G50" s="205">
        <f t="shared" si="6"/>
        <v>3.937007874015748E-3</v>
      </c>
      <c r="H50" s="207">
        <f t="shared" si="7"/>
        <v>0.15</v>
      </c>
      <c r="I50" s="225">
        <v>0</v>
      </c>
      <c r="J50" s="212">
        <v>0</v>
      </c>
      <c r="K50" s="212">
        <f t="shared" si="3"/>
        <v>0</v>
      </c>
      <c r="L50" s="212">
        <f t="shared" si="3"/>
        <v>0</v>
      </c>
      <c r="M50" s="239">
        <f t="shared" si="4"/>
        <v>0.16350000000000001</v>
      </c>
      <c r="N50" s="239"/>
      <c r="O50" s="178"/>
      <c r="P50" s="178"/>
      <c r="Q50" s="178">
        <v>47</v>
      </c>
      <c r="R50" s="180">
        <v>0.33</v>
      </c>
      <c r="S50" s="178"/>
      <c r="T50" s="178"/>
      <c r="U50" s="178"/>
      <c r="V50" s="178"/>
      <c r="W50" s="178"/>
      <c r="X50" s="178"/>
      <c r="Y50" s="210">
        <f t="shared" si="2"/>
        <v>0</v>
      </c>
      <c r="Z50" s="211">
        <f t="shared" si="5"/>
        <v>0</v>
      </c>
      <c r="AA50" s="178"/>
      <c r="AB50" s="178"/>
      <c r="AC50" s="178"/>
    </row>
    <row r="51" spans="2:29" x14ac:dyDescent="0.35">
      <c r="B51" s="222">
        <v>12800</v>
      </c>
      <c r="C51" s="208">
        <v>65</v>
      </c>
      <c r="D51" s="309">
        <v>0</v>
      </c>
      <c r="E51" s="206">
        <v>5.2</v>
      </c>
      <c r="F51" s="206">
        <v>5.85</v>
      </c>
      <c r="G51" s="205">
        <f t="shared" si="6"/>
        <v>5.0781250000000002E-3</v>
      </c>
      <c r="H51" s="207">
        <f t="shared" si="7"/>
        <v>0.15</v>
      </c>
      <c r="I51" s="225">
        <v>0</v>
      </c>
      <c r="J51" s="212">
        <v>0</v>
      </c>
      <c r="K51" s="212">
        <f t="shared" si="3"/>
        <v>0</v>
      </c>
      <c r="L51" s="212">
        <f t="shared" si="3"/>
        <v>0</v>
      </c>
      <c r="M51" s="239">
        <f t="shared" si="4"/>
        <v>0.16349999999999995</v>
      </c>
      <c r="N51" s="239"/>
      <c r="O51" s="178"/>
      <c r="P51" s="178"/>
      <c r="Q51" s="178">
        <v>48</v>
      </c>
      <c r="R51" s="180">
        <v>0.32</v>
      </c>
      <c r="S51" s="178"/>
      <c r="T51" s="178"/>
      <c r="U51" s="178"/>
      <c r="V51" s="178"/>
      <c r="W51" s="178"/>
      <c r="X51" s="178"/>
      <c r="Y51" s="210">
        <f t="shared" si="2"/>
        <v>0</v>
      </c>
      <c r="Z51" s="211">
        <f t="shared" si="5"/>
        <v>0</v>
      </c>
      <c r="AA51" s="178"/>
      <c r="AB51" s="178"/>
      <c r="AC51" s="178"/>
    </row>
    <row r="52" spans="2:29" x14ac:dyDescent="0.35">
      <c r="B52" s="222">
        <v>12900</v>
      </c>
      <c r="C52" s="208">
        <v>80</v>
      </c>
      <c r="D52" s="309">
        <v>0</v>
      </c>
      <c r="E52" s="206">
        <v>6.4</v>
      </c>
      <c r="F52" s="206">
        <v>7.2</v>
      </c>
      <c r="G52" s="205">
        <f t="shared" si="6"/>
        <v>6.2015503875968991E-3</v>
      </c>
      <c r="H52" s="207">
        <f t="shared" si="7"/>
        <v>0.15</v>
      </c>
      <c r="I52" s="225">
        <v>0</v>
      </c>
      <c r="J52" s="212">
        <v>0</v>
      </c>
      <c r="K52" s="212">
        <f t="shared" si="3"/>
        <v>0</v>
      </c>
      <c r="L52" s="212">
        <f t="shared" si="3"/>
        <v>0</v>
      </c>
      <c r="M52" s="239">
        <f t="shared" si="4"/>
        <v>0.16350000000000001</v>
      </c>
      <c r="N52" s="239"/>
      <c r="O52" s="178"/>
      <c r="P52" s="178"/>
      <c r="Q52" s="178">
        <v>49</v>
      </c>
      <c r="R52" s="180">
        <v>0.31</v>
      </c>
      <c r="S52" s="178"/>
      <c r="T52" s="178"/>
      <c r="U52" s="178"/>
      <c r="V52" s="178"/>
      <c r="W52" s="178"/>
      <c r="X52" s="178"/>
      <c r="Y52" s="210">
        <f t="shared" si="2"/>
        <v>0</v>
      </c>
      <c r="Z52" s="211">
        <f t="shared" si="5"/>
        <v>0</v>
      </c>
      <c r="AA52" s="178"/>
      <c r="AB52" s="178"/>
      <c r="AC52" s="178"/>
    </row>
    <row r="53" spans="2:29" x14ac:dyDescent="0.35">
      <c r="B53" s="222">
        <v>13000</v>
      </c>
      <c r="C53" s="208">
        <v>95</v>
      </c>
      <c r="D53" s="309">
        <v>0</v>
      </c>
      <c r="E53" s="206">
        <v>7.6</v>
      </c>
      <c r="F53" s="206">
        <v>8.5500000000000007</v>
      </c>
      <c r="G53" s="205">
        <f t="shared" si="6"/>
        <v>7.3076923076923076E-3</v>
      </c>
      <c r="H53" s="207">
        <f t="shared" si="7"/>
        <v>0.15</v>
      </c>
      <c r="I53" s="225">
        <v>0</v>
      </c>
      <c r="J53" s="212">
        <v>0</v>
      </c>
      <c r="K53" s="212">
        <f t="shared" si="3"/>
        <v>0</v>
      </c>
      <c r="L53" s="212">
        <f t="shared" si="3"/>
        <v>0</v>
      </c>
      <c r="M53" s="239">
        <f t="shared" si="4"/>
        <v>0.16349999999999998</v>
      </c>
      <c r="N53" s="239"/>
      <c r="O53" s="178"/>
      <c r="P53" s="178"/>
      <c r="Q53" s="178">
        <v>50</v>
      </c>
      <c r="R53" s="180">
        <v>0.3</v>
      </c>
      <c r="S53" s="178"/>
      <c r="T53" s="178"/>
      <c r="U53" s="178"/>
      <c r="V53" s="178"/>
      <c r="W53" s="178"/>
      <c r="X53" s="178"/>
      <c r="Y53" s="210">
        <f t="shared" si="2"/>
        <v>0</v>
      </c>
      <c r="Z53" s="211">
        <f t="shared" si="5"/>
        <v>0</v>
      </c>
      <c r="AA53" s="178"/>
      <c r="AB53" s="178"/>
      <c r="AC53" s="178"/>
    </row>
    <row r="54" spans="2:29" x14ac:dyDescent="0.35">
      <c r="B54" s="222">
        <v>13100</v>
      </c>
      <c r="C54" s="208">
        <v>110</v>
      </c>
      <c r="D54" s="309">
        <v>0</v>
      </c>
      <c r="E54" s="206">
        <v>8.8000000000000007</v>
      </c>
      <c r="F54" s="206">
        <v>9.9</v>
      </c>
      <c r="G54" s="205">
        <f t="shared" si="6"/>
        <v>8.3969465648854966E-3</v>
      </c>
      <c r="H54" s="207">
        <f t="shared" si="7"/>
        <v>0.15</v>
      </c>
      <c r="I54" s="225">
        <v>0</v>
      </c>
      <c r="J54" s="212">
        <v>0</v>
      </c>
      <c r="K54" s="212">
        <f t="shared" si="3"/>
        <v>0</v>
      </c>
      <c r="L54" s="212">
        <f t="shared" si="3"/>
        <v>0</v>
      </c>
      <c r="M54" s="239">
        <f t="shared" si="4"/>
        <v>0.16350000000000006</v>
      </c>
      <c r="N54" s="239"/>
      <c r="O54" s="178"/>
      <c r="P54" s="178"/>
      <c r="Q54" s="178">
        <v>51</v>
      </c>
      <c r="R54" s="180">
        <v>0.28999999999999998</v>
      </c>
      <c r="S54" s="178"/>
      <c r="T54" s="178"/>
      <c r="U54" s="178"/>
      <c r="V54" s="178"/>
      <c r="W54" s="178"/>
      <c r="X54" s="178"/>
      <c r="Y54" s="210">
        <f t="shared" si="2"/>
        <v>0</v>
      </c>
      <c r="Z54" s="211">
        <f t="shared" si="5"/>
        <v>0</v>
      </c>
      <c r="AA54" s="178"/>
      <c r="AB54" s="178"/>
      <c r="AC54" s="178"/>
    </row>
    <row r="55" spans="2:29" x14ac:dyDescent="0.35">
      <c r="B55" s="222">
        <v>13200</v>
      </c>
      <c r="C55" s="208">
        <v>125</v>
      </c>
      <c r="D55" s="309">
        <v>0</v>
      </c>
      <c r="E55" s="206">
        <v>10</v>
      </c>
      <c r="F55" s="206">
        <v>11.25</v>
      </c>
      <c r="G55" s="205">
        <f t="shared" si="6"/>
        <v>9.46969696969697E-3</v>
      </c>
      <c r="H55" s="207">
        <f t="shared" si="7"/>
        <v>0.15</v>
      </c>
      <c r="I55" s="225">
        <v>0</v>
      </c>
      <c r="J55" s="212">
        <v>0</v>
      </c>
      <c r="K55" s="212">
        <f t="shared" si="3"/>
        <v>0</v>
      </c>
      <c r="L55" s="212">
        <f t="shared" si="3"/>
        <v>0</v>
      </c>
      <c r="M55" s="239">
        <f t="shared" si="4"/>
        <v>0.16350000000000001</v>
      </c>
      <c r="N55" s="239"/>
      <c r="O55" s="178"/>
      <c r="P55" s="178"/>
      <c r="Q55" s="178">
        <v>52</v>
      </c>
      <c r="R55" s="180">
        <v>0.28999999999999998</v>
      </c>
      <c r="S55" s="178"/>
      <c r="T55" s="178"/>
      <c r="U55" s="178"/>
      <c r="V55" s="178"/>
      <c r="W55" s="178"/>
      <c r="X55" s="178"/>
      <c r="Y55" s="210">
        <f t="shared" si="2"/>
        <v>0</v>
      </c>
      <c r="Z55" s="211">
        <f t="shared" si="5"/>
        <v>0</v>
      </c>
      <c r="AA55" s="178"/>
      <c r="AB55" s="178"/>
      <c r="AC55" s="178"/>
    </row>
    <row r="56" spans="2:29" x14ac:dyDescent="0.35">
      <c r="B56" s="222">
        <v>13300</v>
      </c>
      <c r="C56" s="208">
        <v>141</v>
      </c>
      <c r="D56" s="309">
        <v>0</v>
      </c>
      <c r="E56" s="206">
        <v>11.28</v>
      </c>
      <c r="F56" s="206">
        <v>12.69</v>
      </c>
      <c r="G56" s="205">
        <f t="shared" si="6"/>
        <v>1.0601503759398495E-2</v>
      </c>
      <c r="H56" s="207">
        <f t="shared" si="7"/>
        <v>0.16</v>
      </c>
      <c r="I56" s="225">
        <v>0</v>
      </c>
      <c r="J56" s="212">
        <v>0</v>
      </c>
      <c r="K56" s="212">
        <f t="shared" si="3"/>
        <v>0</v>
      </c>
      <c r="L56" s="212">
        <f t="shared" si="3"/>
        <v>0</v>
      </c>
      <c r="M56" s="239">
        <f t="shared" si="4"/>
        <v>0.17439999999999997</v>
      </c>
      <c r="N56" s="239"/>
      <c r="O56" s="178"/>
      <c r="P56" s="178"/>
      <c r="Q56" s="178">
        <v>53</v>
      </c>
      <c r="R56" s="180">
        <v>0.28000000000000003</v>
      </c>
      <c r="S56" s="178"/>
      <c r="T56" s="178"/>
      <c r="U56" s="178"/>
      <c r="V56" s="178"/>
      <c r="W56" s="178"/>
      <c r="X56" s="178"/>
      <c r="Y56" s="210">
        <f t="shared" si="2"/>
        <v>0</v>
      </c>
      <c r="Z56" s="211">
        <f t="shared" si="5"/>
        <v>0</v>
      </c>
      <c r="AA56" s="178"/>
      <c r="AB56" s="178"/>
      <c r="AC56" s="178"/>
    </row>
    <row r="57" spans="2:29" x14ac:dyDescent="0.35">
      <c r="B57" s="222">
        <v>13400</v>
      </c>
      <c r="C57" s="208">
        <v>157</v>
      </c>
      <c r="D57" s="309">
        <v>0</v>
      </c>
      <c r="E57" s="206">
        <v>12.56</v>
      </c>
      <c r="F57" s="206">
        <v>14.13</v>
      </c>
      <c r="G57" s="205">
        <f t="shared" si="6"/>
        <v>1.171641791044776E-2</v>
      </c>
      <c r="H57" s="207">
        <f t="shared" si="7"/>
        <v>0.16</v>
      </c>
      <c r="I57" s="225">
        <v>0</v>
      </c>
      <c r="J57" s="212">
        <v>0</v>
      </c>
      <c r="K57" s="212">
        <f t="shared" si="3"/>
        <v>0</v>
      </c>
      <c r="L57" s="212">
        <f t="shared" si="3"/>
        <v>0</v>
      </c>
      <c r="M57" s="239">
        <f t="shared" si="4"/>
        <v>0.17439999999999997</v>
      </c>
      <c r="N57" s="239"/>
      <c r="O57" s="178"/>
      <c r="P57" s="178"/>
      <c r="Q57" s="178">
        <v>54</v>
      </c>
      <c r="R57" s="180">
        <v>0.27</v>
      </c>
      <c r="S57" s="178"/>
      <c r="T57" s="178"/>
      <c r="U57" s="178"/>
      <c r="V57" s="178"/>
      <c r="W57" s="178"/>
      <c r="X57" s="178"/>
      <c r="Y57" s="210">
        <f t="shared" si="2"/>
        <v>0</v>
      </c>
      <c r="Z57" s="211">
        <f t="shared" si="5"/>
        <v>0</v>
      </c>
      <c r="AA57" s="178"/>
      <c r="AB57" s="178"/>
      <c r="AC57" s="178"/>
    </row>
    <row r="58" spans="2:29" x14ac:dyDescent="0.35">
      <c r="B58" s="222">
        <v>13500</v>
      </c>
      <c r="C58" s="208">
        <v>173</v>
      </c>
      <c r="D58" s="309">
        <v>0</v>
      </c>
      <c r="E58" s="206">
        <v>13.84</v>
      </c>
      <c r="F58" s="206">
        <v>15.57</v>
      </c>
      <c r="G58" s="205">
        <f t="shared" si="6"/>
        <v>1.2814814814814815E-2</v>
      </c>
      <c r="H58" s="207">
        <f t="shared" si="7"/>
        <v>0.16</v>
      </c>
      <c r="I58" s="225">
        <v>0</v>
      </c>
      <c r="J58" s="212">
        <v>0</v>
      </c>
      <c r="K58" s="212">
        <f t="shared" si="3"/>
        <v>0</v>
      </c>
      <c r="L58" s="212">
        <f t="shared" si="3"/>
        <v>0</v>
      </c>
      <c r="M58" s="239">
        <f t="shared" si="4"/>
        <v>0.17439999999999992</v>
      </c>
      <c r="N58" s="239"/>
      <c r="O58" s="178"/>
      <c r="P58" s="178"/>
      <c r="Q58" s="178">
        <v>55</v>
      </c>
      <c r="R58" s="180">
        <v>0.26</v>
      </c>
      <c r="S58" s="178"/>
      <c r="T58" s="178"/>
      <c r="U58" s="178"/>
      <c r="V58" s="178"/>
      <c r="W58" s="178"/>
      <c r="X58" s="178"/>
      <c r="Y58" s="210">
        <f t="shared" si="2"/>
        <v>0</v>
      </c>
      <c r="Z58" s="211">
        <f t="shared" si="5"/>
        <v>0</v>
      </c>
      <c r="AA58" s="178"/>
      <c r="AB58" s="178"/>
      <c r="AC58" s="178"/>
    </row>
    <row r="59" spans="2:29" x14ac:dyDescent="0.35">
      <c r="B59" s="222">
        <v>13600</v>
      </c>
      <c r="C59" s="208">
        <v>189</v>
      </c>
      <c r="D59" s="309">
        <v>0</v>
      </c>
      <c r="E59" s="206">
        <v>15.12</v>
      </c>
      <c r="F59" s="206">
        <v>17.010000000000002</v>
      </c>
      <c r="G59" s="205">
        <f t="shared" si="6"/>
        <v>1.3897058823529412E-2</v>
      </c>
      <c r="H59" s="207">
        <f t="shared" si="7"/>
        <v>0.16</v>
      </c>
      <c r="I59" s="225">
        <v>0</v>
      </c>
      <c r="J59" s="212">
        <v>0</v>
      </c>
      <c r="K59" s="212">
        <f t="shared" si="3"/>
        <v>0</v>
      </c>
      <c r="L59" s="212">
        <f t="shared" si="3"/>
        <v>0</v>
      </c>
      <c r="M59" s="239">
        <f t="shared" si="4"/>
        <v>0.17439999999999992</v>
      </c>
      <c r="N59" s="239"/>
      <c r="O59" s="178"/>
      <c r="P59" s="178"/>
      <c r="Q59" s="178">
        <v>56</v>
      </c>
      <c r="R59" s="180">
        <v>0.26</v>
      </c>
      <c r="S59" s="178"/>
      <c r="T59" s="178"/>
      <c r="U59" s="178"/>
      <c r="V59" s="178"/>
      <c r="W59" s="178"/>
      <c r="X59" s="178"/>
      <c r="Y59" s="210">
        <f t="shared" si="2"/>
        <v>0</v>
      </c>
      <c r="Z59" s="211">
        <f t="shared" si="5"/>
        <v>0</v>
      </c>
      <c r="AA59" s="178"/>
      <c r="AB59" s="178"/>
      <c r="AC59" s="178"/>
    </row>
    <row r="60" spans="2:29" x14ac:dyDescent="0.35">
      <c r="B60" s="222">
        <v>13700</v>
      </c>
      <c r="C60" s="208">
        <v>205</v>
      </c>
      <c r="D60" s="309">
        <v>0</v>
      </c>
      <c r="E60" s="206">
        <v>16.399999999999999</v>
      </c>
      <c r="F60" s="206">
        <v>18.45</v>
      </c>
      <c r="G60" s="205">
        <f t="shared" si="6"/>
        <v>1.4963503649635036E-2</v>
      </c>
      <c r="H60" s="207">
        <f t="shared" si="7"/>
        <v>0.16</v>
      </c>
      <c r="I60" s="225">
        <v>0</v>
      </c>
      <c r="J60" s="212">
        <v>0</v>
      </c>
      <c r="K60" s="212">
        <f t="shared" si="3"/>
        <v>0</v>
      </c>
      <c r="L60" s="212">
        <f t="shared" si="3"/>
        <v>0</v>
      </c>
      <c r="M60" s="239">
        <f t="shared" si="4"/>
        <v>0.17439999999999986</v>
      </c>
      <c r="N60" s="239"/>
      <c r="O60" s="178"/>
      <c r="P60" s="178"/>
      <c r="Q60" s="178">
        <v>57</v>
      </c>
      <c r="R60" s="180">
        <v>0.25</v>
      </c>
      <c r="S60" s="178"/>
      <c r="T60" s="178"/>
      <c r="U60" s="178"/>
      <c r="V60" s="178"/>
      <c r="W60" s="178"/>
      <c r="X60" s="178"/>
      <c r="Y60" s="210">
        <f t="shared" si="2"/>
        <v>0</v>
      </c>
      <c r="Z60" s="211">
        <f t="shared" si="5"/>
        <v>0</v>
      </c>
      <c r="AA60" s="178"/>
      <c r="AB60" s="178"/>
      <c r="AC60" s="178"/>
    </row>
    <row r="61" spans="2:29" x14ac:dyDescent="0.35">
      <c r="B61" s="222">
        <v>13800</v>
      </c>
      <c r="C61" s="208">
        <v>222</v>
      </c>
      <c r="D61" s="309">
        <v>0</v>
      </c>
      <c r="E61" s="206">
        <v>17.760000000000002</v>
      </c>
      <c r="F61" s="206">
        <v>19.98</v>
      </c>
      <c r="G61" s="205">
        <f t="shared" si="6"/>
        <v>1.6086956521739131E-2</v>
      </c>
      <c r="H61" s="207">
        <f t="shared" si="7"/>
        <v>0.17</v>
      </c>
      <c r="I61" s="225">
        <v>0</v>
      </c>
      <c r="J61" s="212">
        <v>0</v>
      </c>
      <c r="K61" s="212">
        <f t="shared" si="3"/>
        <v>0</v>
      </c>
      <c r="L61" s="212">
        <f t="shared" si="3"/>
        <v>0</v>
      </c>
      <c r="M61" s="239">
        <f t="shared" si="4"/>
        <v>0.18529999999999991</v>
      </c>
      <c r="N61" s="239"/>
      <c r="O61" s="178"/>
      <c r="P61" s="178"/>
      <c r="Q61" s="178">
        <v>58</v>
      </c>
      <c r="R61" s="180">
        <v>0.24</v>
      </c>
      <c r="S61" s="178"/>
      <c r="T61" s="178"/>
      <c r="U61" s="178"/>
      <c r="V61" s="178"/>
      <c r="W61" s="178"/>
      <c r="X61" s="178"/>
      <c r="Y61" s="210">
        <f t="shared" si="2"/>
        <v>0</v>
      </c>
      <c r="Z61" s="211">
        <f t="shared" si="5"/>
        <v>0</v>
      </c>
      <c r="AA61" s="178"/>
      <c r="AB61" s="178"/>
      <c r="AC61" s="178"/>
    </row>
    <row r="62" spans="2:29" x14ac:dyDescent="0.35">
      <c r="B62" s="222">
        <v>13900</v>
      </c>
      <c r="C62" s="208">
        <v>239</v>
      </c>
      <c r="D62" s="309">
        <v>0</v>
      </c>
      <c r="E62" s="206">
        <v>19.12</v>
      </c>
      <c r="F62" s="206">
        <v>21.51</v>
      </c>
      <c r="G62" s="205">
        <f t="shared" si="6"/>
        <v>1.7194244604316546E-2</v>
      </c>
      <c r="H62" s="207">
        <f t="shared" si="7"/>
        <v>0.17</v>
      </c>
      <c r="I62" s="225">
        <v>0</v>
      </c>
      <c r="J62" s="212">
        <v>0</v>
      </c>
      <c r="K62" s="212">
        <f t="shared" si="3"/>
        <v>0</v>
      </c>
      <c r="L62" s="212">
        <f t="shared" si="3"/>
        <v>0</v>
      </c>
      <c r="M62" s="239">
        <f t="shared" si="4"/>
        <v>0.18529999999999991</v>
      </c>
      <c r="N62" s="239"/>
      <c r="O62" s="178"/>
      <c r="P62" s="178"/>
      <c r="Q62" s="178">
        <v>59</v>
      </c>
      <c r="R62" s="180">
        <v>0.23</v>
      </c>
      <c r="S62" s="178"/>
      <c r="T62" s="178"/>
      <c r="U62" s="178"/>
      <c r="V62" s="178"/>
      <c r="W62" s="178"/>
      <c r="X62" s="178"/>
      <c r="Y62" s="210">
        <f t="shared" si="2"/>
        <v>0</v>
      </c>
      <c r="Z62" s="211">
        <f t="shared" si="5"/>
        <v>0</v>
      </c>
      <c r="AA62" s="178"/>
      <c r="AB62" s="178"/>
      <c r="AC62" s="178"/>
    </row>
    <row r="63" spans="2:29" x14ac:dyDescent="0.35">
      <c r="B63" s="222">
        <v>14000</v>
      </c>
      <c r="C63" s="208">
        <v>256</v>
      </c>
      <c r="D63" s="309">
        <v>0</v>
      </c>
      <c r="E63" s="206">
        <v>20.48</v>
      </c>
      <c r="F63" s="206">
        <v>23.04</v>
      </c>
      <c r="G63" s="205">
        <f t="shared" si="6"/>
        <v>1.8285714285714287E-2</v>
      </c>
      <c r="H63" s="207">
        <f t="shared" si="7"/>
        <v>0.17</v>
      </c>
      <c r="I63" s="225">
        <v>0</v>
      </c>
      <c r="J63" s="212">
        <v>0</v>
      </c>
      <c r="K63" s="212">
        <f t="shared" si="3"/>
        <v>0</v>
      </c>
      <c r="L63" s="212">
        <f t="shared" si="3"/>
        <v>0</v>
      </c>
      <c r="M63" s="239">
        <f t="shared" si="4"/>
        <v>0.18530000000000019</v>
      </c>
      <c r="N63" s="239"/>
      <c r="O63" s="178"/>
      <c r="P63" s="178"/>
      <c r="Q63" s="178">
        <v>60</v>
      </c>
      <c r="R63" s="180">
        <v>0.22</v>
      </c>
      <c r="S63" s="178"/>
      <c r="T63" s="178"/>
      <c r="U63" s="178"/>
      <c r="V63" s="178"/>
      <c r="W63" s="178"/>
      <c r="X63" s="178"/>
      <c r="Y63" s="210">
        <f t="shared" si="2"/>
        <v>0</v>
      </c>
      <c r="Z63" s="211">
        <f t="shared" si="5"/>
        <v>0</v>
      </c>
      <c r="AA63" s="178"/>
      <c r="AB63" s="178"/>
      <c r="AC63" s="178"/>
    </row>
    <row r="64" spans="2:29" x14ac:dyDescent="0.35">
      <c r="B64" s="222">
        <v>14100</v>
      </c>
      <c r="C64" s="208">
        <v>273</v>
      </c>
      <c r="D64" s="309">
        <v>0</v>
      </c>
      <c r="E64" s="206">
        <v>21.84</v>
      </c>
      <c r="F64" s="206">
        <v>24.57</v>
      </c>
      <c r="G64" s="205">
        <f t="shared" si="6"/>
        <v>1.9361702127659575E-2</v>
      </c>
      <c r="H64" s="207">
        <f t="shared" si="7"/>
        <v>0.17</v>
      </c>
      <c r="I64" s="225">
        <v>0</v>
      </c>
      <c r="J64" s="212">
        <v>0</v>
      </c>
      <c r="K64" s="212">
        <f t="shared" si="3"/>
        <v>0</v>
      </c>
      <c r="L64" s="212">
        <f t="shared" si="3"/>
        <v>0</v>
      </c>
      <c r="M64" s="239">
        <f t="shared" si="4"/>
        <v>0.18529999999999994</v>
      </c>
      <c r="N64" s="239"/>
      <c r="O64" s="178"/>
      <c r="P64" s="178"/>
      <c r="Q64" s="178">
        <v>61</v>
      </c>
      <c r="R64" s="180">
        <v>0.22</v>
      </c>
      <c r="S64" s="178"/>
      <c r="T64" s="178"/>
      <c r="U64" s="178"/>
      <c r="V64" s="178"/>
      <c r="W64" s="178"/>
      <c r="X64" s="178"/>
      <c r="Y64" s="210">
        <f t="shared" si="2"/>
        <v>0</v>
      </c>
      <c r="Z64" s="211">
        <f t="shared" si="5"/>
        <v>0</v>
      </c>
      <c r="AA64" s="178"/>
      <c r="AB64" s="178"/>
      <c r="AC64" s="178"/>
    </row>
    <row r="65" spans="2:29" x14ac:dyDescent="0.35">
      <c r="B65" s="222">
        <v>14200</v>
      </c>
      <c r="C65" s="208">
        <v>290</v>
      </c>
      <c r="D65" s="309">
        <v>0</v>
      </c>
      <c r="E65" s="206">
        <v>23.2</v>
      </c>
      <c r="F65" s="206">
        <v>26.1</v>
      </c>
      <c r="G65" s="205">
        <f t="shared" si="6"/>
        <v>2.0422535211267606E-2</v>
      </c>
      <c r="H65" s="207">
        <f t="shared" si="7"/>
        <v>0.17</v>
      </c>
      <c r="I65" s="225">
        <v>0</v>
      </c>
      <c r="J65" s="212">
        <v>0</v>
      </c>
      <c r="K65" s="212">
        <f t="shared" si="3"/>
        <v>0</v>
      </c>
      <c r="L65" s="212">
        <f t="shared" si="3"/>
        <v>0</v>
      </c>
      <c r="M65" s="239">
        <f t="shared" si="4"/>
        <v>0.18530000000000021</v>
      </c>
      <c r="N65" s="239"/>
      <c r="O65" s="178"/>
      <c r="P65" s="178"/>
      <c r="Q65" s="178">
        <v>62</v>
      </c>
      <c r="R65" s="180">
        <v>0.21</v>
      </c>
      <c r="S65" s="178"/>
      <c r="T65" s="178"/>
      <c r="U65" s="178"/>
      <c r="V65" s="178"/>
      <c r="W65" s="178"/>
      <c r="X65" s="178"/>
      <c r="Y65" s="210">
        <f t="shared" si="2"/>
        <v>0</v>
      </c>
      <c r="Z65" s="211">
        <f t="shared" si="5"/>
        <v>0</v>
      </c>
      <c r="AA65" s="178"/>
      <c r="AB65" s="178"/>
      <c r="AC65" s="178"/>
    </row>
    <row r="66" spans="2:29" x14ac:dyDescent="0.35">
      <c r="B66" s="222">
        <v>14300</v>
      </c>
      <c r="C66" s="208">
        <v>308</v>
      </c>
      <c r="D66" s="309">
        <v>0</v>
      </c>
      <c r="E66" s="206">
        <v>24.64</v>
      </c>
      <c r="F66" s="206">
        <v>27.72</v>
      </c>
      <c r="G66" s="205">
        <f t="shared" si="6"/>
        <v>2.1538461538461538E-2</v>
      </c>
      <c r="H66" s="207">
        <f t="shared" si="7"/>
        <v>0.18</v>
      </c>
      <c r="I66" s="225">
        <v>0</v>
      </c>
      <c r="J66" s="212">
        <v>0</v>
      </c>
      <c r="K66" s="212">
        <f t="shared" si="3"/>
        <v>0</v>
      </c>
      <c r="L66" s="212">
        <f t="shared" si="3"/>
        <v>0</v>
      </c>
      <c r="M66" s="239">
        <f t="shared" si="4"/>
        <v>0.19620000000000026</v>
      </c>
      <c r="N66" s="239"/>
      <c r="O66" s="178"/>
      <c r="P66" s="178"/>
      <c r="Q66" s="178">
        <v>63</v>
      </c>
      <c r="R66" s="180">
        <v>0.2</v>
      </c>
      <c r="S66" s="178"/>
      <c r="T66" s="178"/>
      <c r="U66" s="178"/>
      <c r="V66" s="178"/>
      <c r="W66" s="178"/>
      <c r="X66" s="178"/>
      <c r="Y66" s="210">
        <f t="shared" si="2"/>
        <v>0</v>
      </c>
      <c r="Z66" s="211">
        <f t="shared" si="5"/>
        <v>0</v>
      </c>
      <c r="AA66" s="178"/>
      <c r="AB66" s="178"/>
      <c r="AC66" s="178"/>
    </row>
    <row r="67" spans="2:29" x14ac:dyDescent="0.35">
      <c r="B67" s="222">
        <v>14400</v>
      </c>
      <c r="C67" s="208">
        <v>325</v>
      </c>
      <c r="D67" s="309">
        <v>0</v>
      </c>
      <c r="E67" s="206">
        <v>26</v>
      </c>
      <c r="F67" s="206">
        <v>29.25</v>
      </c>
      <c r="G67" s="205">
        <f t="shared" si="6"/>
        <v>2.2569444444444444E-2</v>
      </c>
      <c r="H67" s="207">
        <f t="shared" si="7"/>
        <v>0.17</v>
      </c>
      <c r="I67" s="225">
        <v>0</v>
      </c>
      <c r="J67" s="212">
        <v>0</v>
      </c>
      <c r="K67" s="212">
        <f t="shared" si="3"/>
        <v>0</v>
      </c>
      <c r="L67" s="212">
        <f t="shared" si="3"/>
        <v>0</v>
      </c>
      <c r="M67" s="239">
        <f t="shared" si="4"/>
        <v>0.18530000000000002</v>
      </c>
      <c r="N67" s="239"/>
      <c r="O67" s="178"/>
      <c r="P67" s="178"/>
      <c r="Q67" s="178">
        <v>64</v>
      </c>
      <c r="R67" s="180">
        <v>0.19</v>
      </c>
      <c r="S67" s="178"/>
      <c r="T67" s="178"/>
      <c r="U67" s="178"/>
      <c r="V67" s="178"/>
      <c r="W67" s="178"/>
      <c r="X67" s="178"/>
      <c r="Y67" s="210">
        <f t="shared" ref="Y67:Y130" si="10">I67/$B67</f>
        <v>0</v>
      </c>
      <c r="Z67" s="211">
        <f t="shared" si="5"/>
        <v>0</v>
      </c>
      <c r="AA67" s="178"/>
      <c r="AB67" s="178"/>
      <c r="AC67" s="178"/>
    </row>
    <row r="68" spans="2:29" x14ac:dyDescent="0.35">
      <c r="B68" s="222">
        <v>14500</v>
      </c>
      <c r="C68" s="208">
        <v>343</v>
      </c>
      <c r="D68" s="309">
        <v>0</v>
      </c>
      <c r="E68" s="206">
        <v>27.44</v>
      </c>
      <c r="F68" s="206">
        <v>30.87</v>
      </c>
      <c r="G68" s="205">
        <f t="shared" si="6"/>
        <v>2.3655172413793103E-2</v>
      </c>
      <c r="H68" s="207">
        <f t="shared" si="7"/>
        <v>0.18</v>
      </c>
      <c r="I68" s="225">
        <v>0</v>
      </c>
      <c r="J68" s="212">
        <v>0</v>
      </c>
      <c r="K68" s="212">
        <f t="shared" ref="K68:L121" si="11">$I68*K$2</f>
        <v>0</v>
      </c>
      <c r="L68" s="212">
        <f t="shared" si="11"/>
        <v>0</v>
      </c>
      <c r="M68" s="239">
        <f t="shared" ref="M68:M131" si="12">(C68+D68+F68-C67-D67-F67)/100</f>
        <v>0.19620000000000004</v>
      </c>
      <c r="N68" s="239"/>
      <c r="O68" s="178"/>
      <c r="P68" s="178"/>
      <c r="Q68" s="178">
        <v>65</v>
      </c>
      <c r="R68" s="180">
        <v>0.18</v>
      </c>
      <c r="S68" s="178"/>
      <c r="T68" s="178"/>
      <c r="U68" s="178"/>
      <c r="V68" s="178"/>
      <c r="W68" s="178"/>
      <c r="X68" s="178"/>
      <c r="Y68" s="210">
        <f t="shared" si="10"/>
        <v>0</v>
      </c>
      <c r="Z68" s="211">
        <f t="shared" ref="Z68:Z131" si="13">(I68-I67)/($B68-$B67)</f>
        <v>0</v>
      </c>
      <c r="AA68" s="178"/>
      <c r="AB68" s="178"/>
      <c r="AC68" s="178"/>
    </row>
    <row r="69" spans="2:29" x14ac:dyDescent="0.35">
      <c r="B69" s="222">
        <v>14600</v>
      </c>
      <c r="C69" s="208">
        <v>361</v>
      </c>
      <c r="D69" s="309">
        <v>0</v>
      </c>
      <c r="E69" s="206">
        <v>28.88</v>
      </c>
      <c r="F69" s="206">
        <v>32.49</v>
      </c>
      <c r="G69" s="205">
        <f t="shared" ref="G69:G132" si="14">C69/B69</f>
        <v>2.4726027397260274E-2</v>
      </c>
      <c r="H69" s="207">
        <f t="shared" ref="H69:H132" si="15">(C69-C68)/(B69-B68)</f>
        <v>0.18</v>
      </c>
      <c r="I69" s="225">
        <v>0</v>
      </c>
      <c r="J69" s="212">
        <v>0</v>
      </c>
      <c r="K69" s="212">
        <f t="shared" si="11"/>
        <v>0</v>
      </c>
      <c r="L69" s="212">
        <f t="shared" si="11"/>
        <v>0</v>
      </c>
      <c r="M69" s="239">
        <f t="shared" si="12"/>
        <v>0.19620000000000007</v>
      </c>
      <c r="N69" s="239"/>
      <c r="O69" s="178"/>
      <c r="P69" s="178"/>
      <c r="Q69" s="178">
        <v>66</v>
      </c>
      <c r="R69" s="180">
        <v>0.18</v>
      </c>
      <c r="S69" s="178"/>
      <c r="T69" s="178"/>
      <c r="U69" s="178"/>
      <c r="V69" s="178"/>
      <c r="W69" s="178"/>
      <c r="X69" s="178"/>
      <c r="Y69" s="210">
        <f t="shared" si="10"/>
        <v>0</v>
      </c>
      <c r="Z69" s="211">
        <f t="shared" si="13"/>
        <v>0</v>
      </c>
      <c r="AA69" s="178"/>
      <c r="AB69" s="178"/>
      <c r="AC69" s="178"/>
    </row>
    <row r="70" spans="2:29" x14ac:dyDescent="0.35">
      <c r="B70" s="222">
        <v>14700</v>
      </c>
      <c r="C70" s="208">
        <v>379</v>
      </c>
      <c r="D70" s="309">
        <v>0</v>
      </c>
      <c r="E70" s="206">
        <v>30.32</v>
      </c>
      <c r="F70" s="206">
        <v>34.11</v>
      </c>
      <c r="G70" s="205">
        <f t="shared" si="14"/>
        <v>2.5782312925170067E-2</v>
      </c>
      <c r="H70" s="207">
        <f t="shared" si="15"/>
        <v>0.18</v>
      </c>
      <c r="I70" s="225">
        <v>0</v>
      </c>
      <c r="J70" s="212">
        <v>0</v>
      </c>
      <c r="K70" s="212">
        <f t="shared" si="11"/>
        <v>0</v>
      </c>
      <c r="L70" s="212">
        <f t="shared" si="11"/>
        <v>0</v>
      </c>
      <c r="M70" s="239">
        <f t="shared" si="12"/>
        <v>0.19620000000000012</v>
      </c>
      <c r="N70" s="239"/>
      <c r="O70" s="178"/>
      <c r="P70" s="178"/>
      <c r="Q70" s="178">
        <v>67</v>
      </c>
      <c r="R70" s="180">
        <v>0.17</v>
      </c>
      <c r="S70" s="178"/>
      <c r="T70" s="178"/>
      <c r="U70" s="178"/>
      <c r="V70" s="178"/>
      <c r="W70" s="178"/>
      <c r="X70" s="178"/>
      <c r="Y70" s="210">
        <f t="shared" si="10"/>
        <v>0</v>
      </c>
      <c r="Z70" s="211">
        <f t="shared" si="13"/>
        <v>0</v>
      </c>
      <c r="AA70" s="178"/>
      <c r="AB70" s="178"/>
      <c r="AC70" s="178"/>
    </row>
    <row r="71" spans="2:29" x14ac:dyDescent="0.35">
      <c r="B71" s="222">
        <v>14800</v>
      </c>
      <c r="C71" s="208">
        <v>398</v>
      </c>
      <c r="D71" s="309">
        <v>0</v>
      </c>
      <c r="E71" s="206">
        <v>31.84</v>
      </c>
      <c r="F71" s="206">
        <v>35.82</v>
      </c>
      <c r="G71" s="205">
        <f t="shared" si="14"/>
        <v>2.6891891891891891E-2</v>
      </c>
      <c r="H71" s="207">
        <f t="shared" si="15"/>
        <v>0.19</v>
      </c>
      <c r="I71" s="225">
        <v>0</v>
      </c>
      <c r="J71" s="212">
        <v>0</v>
      </c>
      <c r="K71" s="212">
        <f t="shared" si="11"/>
        <v>0</v>
      </c>
      <c r="L71" s="212">
        <f t="shared" si="11"/>
        <v>0</v>
      </c>
      <c r="M71" s="239">
        <f t="shared" si="12"/>
        <v>0.20709999999999995</v>
      </c>
      <c r="N71" s="239"/>
      <c r="O71" s="178"/>
      <c r="P71" s="178"/>
      <c r="Q71" s="178">
        <v>68</v>
      </c>
      <c r="R71" s="180">
        <v>0.16</v>
      </c>
      <c r="S71" s="178"/>
      <c r="T71" s="178"/>
      <c r="U71" s="178"/>
      <c r="V71" s="178"/>
      <c r="W71" s="178"/>
      <c r="X71" s="178"/>
      <c r="Y71" s="210">
        <f t="shared" si="10"/>
        <v>0</v>
      </c>
      <c r="Z71" s="211">
        <f t="shared" si="13"/>
        <v>0</v>
      </c>
      <c r="AA71" s="178"/>
      <c r="AB71" s="178"/>
      <c r="AC71" s="178"/>
    </row>
    <row r="72" spans="2:29" x14ac:dyDescent="0.35">
      <c r="B72" s="222">
        <v>14900</v>
      </c>
      <c r="C72" s="208">
        <v>416</v>
      </c>
      <c r="D72" s="309">
        <v>0</v>
      </c>
      <c r="E72" s="206">
        <v>33.28</v>
      </c>
      <c r="F72" s="206">
        <v>37.44</v>
      </c>
      <c r="G72" s="205">
        <f t="shared" si="14"/>
        <v>2.7919463087248322E-2</v>
      </c>
      <c r="H72" s="207">
        <f t="shared" si="15"/>
        <v>0.18</v>
      </c>
      <c r="I72" s="225">
        <v>0</v>
      </c>
      <c r="J72" s="212">
        <v>0</v>
      </c>
      <c r="K72" s="212">
        <f t="shared" si="11"/>
        <v>0</v>
      </c>
      <c r="L72" s="212">
        <f t="shared" si="11"/>
        <v>0</v>
      </c>
      <c r="M72" s="239">
        <f t="shared" si="12"/>
        <v>0.19619999999999999</v>
      </c>
      <c r="N72" s="239"/>
      <c r="O72" s="178"/>
      <c r="P72" s="178"/>
      <c r="Q72" s="178">
        <v>69</v>
      </c>
      <c r="R72" s="180">
        <v>0.15</v>
      </c>
      <c r="S72" s="178"/>
      <c r="T72" s="178"/>
      <c r="U72" s="178"/>
      <c r="V72" s="178"/>
      <c r="W72" s="178"/>
      <c r="X72" s="178"/>
      <c r="Y72" s="210">
        <f t="shared" si="10"/>
        <v>0</v>
      </c>
      <c r="Z72" s="211">
        <f t="shared" si="13"/>
        <v>0</v>
      </c>
      <c r="AA72" s="178"/>
      <c r="AB72" s="178"/>
      <c r="AC72" s="178"/>
    </row>
    <row r="73" spans="2:29" x14ac:dyDescent="0.35">
      <c r="B73" s="222">
        <v>15000</v>
      </c>
      <c r="C73" s="208">
        <v>435</v>
      </c>
      <c r="D73" s="309">
        <v>0</v>
      </c>
      <c r="E73" s="206">
        <v>34.799999999999997</v>
      </c>
      <c r="F73" s="206">
        <v>39.15</v>
      </c>
      <c r="G73" s="205">
        <f t="shared" si="14"/>
        <v>2.9000000000000001E-2</v>
      </c>
      <c r="H73" s="207">
        <f t="shared" si="15"/>
        <v>0.19</v>
      </c>
      <c r="I73" s="225">
        <v>0</v>
      </c>
      <c r="J73" s="212">
        <v>0</v>
      </c>
      <c r="K73" s="212">
        <f t="shared" si="11"/>
        <v>0</v>
      </c>
      <c r="L73" s="212">
        <f t="shared" si="11"/>
        <v>0</v>
      </c>
      <c r="M73" s="239">
        <f t="shared" si="12"/>
        <v>0.20709999999999978</v>
      </c>
      <c r="N73" s="239"/>
      <c r="O73" s="178"/>
      <c r="P73" s="178"/>
      <c r="Q73" s="178">
        <v>70</v>
      </c>
      <c r="R73" s="180">
        <v>0.15</v>
      </c>
      <c r="S73" s="178"/>
      <c r="T73" s="178"/>
      <c r="U73" s="178"/>
      <c r="V73" s="178"/>
      <c r="W73" s="178"/>
      <c r="X73" s="178"/>
      <c r="Y73" s="210">
        <f t="shared" si="10"/>
        <v>0</v>
      </c>
      <c r="Z73" s="211">
        <f t="shared" si="13"/>
        <v>0</v>
      </c>
      <c r="AA73" s="178"/>
      <c r="AB73" s="178"/>
      <c r="AC73" s="178"/>
    </row>
    <row r="74" spans="2:29" x14ac:dyDescent="0.35">
      <c r="B74" s="222">
        <v>15100</v>
      </c>
      <c r="C74" s="208">
        <v>454</v>
      </c>
      <c r="D74" s="309">
        <v>0</v>
      </c>
      <c r="E74" s="206">
        <v>36.32</v>
      </c>
      <c r="F74" s="206">
        <v>40.86</v>
      </c>
      <c r="G74" s="205">
        <f t="shared" si="14"/>
        <v>3.0066225165562913E-2</v>
      </c>
      <c r="H74" s="207">
        <f t="shared" si="15"/>
        <v>0.19</v>
      </c>
      <c r="I74" s="225">
        <v>0</v>
      </c>
      <c r="J74" s="212">
        <v>0</v>
      </c>
      <c r="K74" s="212">
        <f t="shared" si="11"/>
        <v>0</v>
      </c>
      <c r="L74" s="212">
        <f t="shared" si="11"/>
        <v>0</v>
      </c>
      <c r="M74" s="239">
        <f t="shared" si="12"/>
        <v>0.20710000000000015</v>
      </c>
      <c r="N74" s="239"/>
      <c r="O74" s="178"/>
      <c r="P74" s="178"/>
      <c r="Q74" s="178">
        <v>71</v>
      </c>
      <c r="R74" s="180">
        <v>0.14000000000000001</v>
      </c>
      <c r="S74" s="178"/>
      <c r="T74" s="178"/>
      <c r="U74" s="178"/>
      <c r="V74" s="178"/>
      <c r="W74" s="178"/>
      <c r="X74" s="178"/>
      <c r="Y74" s="210">
        <f t="shared" si="10"/>
        <v>0</v>
      </c>
      <c r="Z74" s="211">
        <f t="shared" si="13"/>
        <v>0</v>
      </c>
      <c r="AA74" s="178"/>
      <c r="AB74" s="178"/>
      <c r="AC74" s="178"/>
    </row>
    <row r="75" spans="2:29" x14ac:dyDescent="0.35">
      <c r="B75" s="222">
        <v>15200</v>
      </c>
      <c r="C75" s="208">
        <v>473</v>
      </c>
      <c r="D75" s="309">
        <v>0</v>
      </c>
      <c r="E75" s="206">
        <v>37.840000000000003</v>
      </c>
      <c r="F75" s="206">
        <v>42.57</v>
      </c>
      <c r="G75" s="205">
        <f t="shared" si="14"/>
        <v>3.111842105263158E-2</v>
      </c>
      <c r="H75" s="207">
        <f t="shared" si="15"/>
        <v>0.19</v>
      </c>
      <c r="I75" s="225">
        <v>0</v>
      </c>
      <c r="J75" s="212">
        <v>0</v>
      </c>
      <c r="K75" s="212">
        <f t="shared" si="11"/>
        <v>0</v>
      </c>
      <c r="L75" s="212">
        <f t="shared" si="11"/>
        <v>0</v>
      </c>
      <c r="M75" s="239">
        <f t="shared" si="12"/>
        <v>0.20710000000000051</v>
      </c>
      <c r="N75" s="239"/>
      <c r="O75" s="178"/>
      <c r="P75" s="178"/>
      <c r="Q75" s="178">
        <v>72</v>
      </c>
      <c r="R75" s="180">
        <v>0.13</v>
      </c>
      <c r="S75" s="178"/>
      <c r="T75" s="178"/>
      <c r="U75" s="178"/>
      <c r="V75" s="178"/>
      <c r="W75" s="178"/>
      <c r="X75" s="178"/>
      <c r="Y75" s="210">
        <f t="shared" si="10"/>
        <v>0</v>
      </c>
      <c r="Z75" s="211">
        <f t="shared" si="13"/>
        <v>0</v>
      </c>
      <c r="AA75" s="178"/>
      <c r="AB75" s="178"/>
      <c r="AC75" s="178"/>
    </row>
    <row r="76" spans="2:29" x14ac:dyDescent="0.35">
      <c r="B76" s="222">
        <v>15300</v>
      </c>
      <c r="C76" s="208">
        <v>492</v>
      </c>
      <c r="D76" s="309">
        <v>0</v>
      </c>
      <c r="E76" s="206">
        <v>39.36</v>
      </c>
      <c r="F76" s="206">
        <v>44.28</v>
      </c>
      <c r="G76" s="205">
        <f t="shared" si="14"/>
        <v>3.215686274509804E-2</v>
      </c>
      <c r="H76" s="207">
        <f t="shared" si="15"/>
        <v>0.19</v>
      </c>
      <c r="I76" s="225">
        <v>0</v>
      </c>
      <c r="J76" s="212">
        <v>0</v>
      </c>
      <c r="K76" s="212">
        <f t="shared" si="11"/>
        <v>0</v>
      </c>
      <c r="L76" s="212">
        <f t="shared" si="11"/>
        <v>0</v>
      </c>
      <c r="M76" s="239">
        <f t="shared" si="12"/>
        <v>0.20709999999999973</v>
      </c>
      <c r="N76" s="239"/>
      <c r="O76" s="178"/>
      <c r="P76" s="178"/>
      <c r="Q76" s="178">
        <v>73</v>
      </c>
      <c r="R76" s="180">
        <v>0.13</v>
      </c>
      <c r="S76" s="178"/>
      <c r="T76" s="178"/>
      <c r="U76" s="178"/>
      <c r="V76" s="178"/>
      <c r="W76" s="178"/>
      <c r="X76" s="178"/>
      <c r="Y76" s="210">
        <f t="shared" si="10"/>
        <v>0</v>
      </c>
      <c r="Z76" s="211">
        <f t="shared" si="13"/>
        <v>0</v>
      </c>
      <c r="AA76" s="178"/>
      <c r="AB76" s="178"/>
      <c r="AC76" s="178"/>
    </row>
    <row r="77" spans="2:29" x14ac:dyDescent="0.35">
      <c r="B77" s="222">
        <v>15400</v>
      </c>
      <c r="C77" s="208">
        <v>512</v>
      </c>
      <c r="D77" s="309">
        <v>0</v>
      </c>
      <c r="E77" s="206">
        <v>40.96</v>
      </c>
      <c r="F77" s="206">
        <v>46.08</v>
      </c>
      <c r="G77" s="205">
        <f t="shared" si="14"/>
        <v>3.3246753246753247E-2</v>
      </c>
      <c r="H77" s="207">
        <f t="shared" si="15"/>
        <v>0.2</v>
      </c>
      <c r="I77" s="225">
        <v>0</v>
      </c>
      <c r="J77" s="212">
        <v>0</v>
      </c>
      <c r="K77" s="212">
        <f t="shared" si="11"/>
        <v>0</v>
      </c>
      <c r="L77" s="212">
        <f t="shared" si="11"/>
        <v>0</v>
      </c>
      <c r="M77" s="239">
        <f t="shared" si="12"/>
        <v>0.21800000000000039</v>
      </c>
      <c r="N77" s="239"/>
      <c r="O77" s="178"/>
      <c r="P77" s="178"/>
      <c r="Q77" s="178">
        <v>74</v>
      </c>
      <c r="R77" s="180">
        <v>0.12</v>
      </c>
      <c r="S77" s="178"/>
      <c r="T77" s="178"/>
      <c r="U77" s="178"/>
      <c r="V77" s="178"/>
      <c r="W77" s="178"/>
      <c r="X77" s="178"/>
      <c r="Y77" s="210">
        <f t="shared" si="10"/>
        <v>0</v>
      </c>
      <c r="Z77" s="211">
        <f t="shared" si="13"/>
        <v>0</v>
      </c>
      <c r="AA77" s="178"/>
      <c r="AB77" s="178"/>
      <c r="AC77" s="178"/>
    </row>
    <row r="78" spans="2:29" x14ac:dyDescent="0.35">
      <c r="B78" s="222">
        <v>15500</v>
      </c>
      <c r="C78" s="208">
        <v>532</v>
      </c>
      <c r="D78" s="309">
        <v>0</v>
      </c>
      <c r="E78" s="206">
        <v>42.56</v>
      </c>
      <c r="F78" s="206">
        <v>47.88</v>
      </c>
      <c r="G78" s="205">
        <f t="shared" si="14"/>
        <v>3.4322580645161291E-2</v>
      </c>
      <c r="H78" s="207">
        <f t="shared" si="15"/>
        <v>0.2</v>
      </c>
      <c r="I78" s="225">
        <v>0</v>
      </c>
      <c r="J78" s="212">
        <v>0</v>
      </c>
      <c r="K78" s="212">
        <f t="shared" si="11"/>
        <v>0</v>
      </c>
      <c r="L78" s="212">
        <f t="shared" si="11"/>
        <v>0</v>
      </c>
      <c r="M78" s="239">
        <f t="shared" si="12"/>
        <v>0.21799999999999997</v>
      </c>
      <c r="N78" s="239"/>
      <c r="O78" s="178"/>
      <c r="P78" s="178"/>
      <c r="Q78" s="178">
        <v>75</v>
      </c>
      <c r="R78" s="180">
        <v>0.11</v>
      </c>
      <c r="S78" s="178"/>
      <c r="T78" s="178"/>
      <c r="U78" s="178"/>
      <c r="V78" s="178"/>
      <c r="W78" s="178"/>
      <c r="X78" s="178"/>
      <c r="Y78" s="210">
        <f t="shared" si="10"/>
        <v>0</v>
      </c>
      <c r="Z78" s="211">
        <f t="shared" si="13"/>
        <v>0</v>
      </c>
      <c r="AA78" s="178"/>
      <c r="AB78" s="178"/>
      <c r="AC78" s="178"/>
    </row>
    <row r="79" spans="2:29" x14ac:dyDescent="0.35">
      <c r="B79" s="222">
        <v>15600</v>
      </c>
      <c r="C79" s="208">
        <v>551</v>
      </c>
      <c r="D79" s="309">
        <v>0</v>
      </c>
      <c r="E79" s="206">
        <v>44.08</v>
      </c>
      <c r="F79" s="206">
        <v>49.59</v>
      </c>
      <c r="G79" s="205">
        <f t="shared" si="14"/>
        <v>3.5320512820512823E-2</v>
      </c>
      <c r="H79" s="207">
        <f t="shared" si="15"/>
        <v>0.19</v>
      </c>
      <c r="I79" s="225">
        <v>0</v>
      </c>
      <c r="J79" s="212">
        <v>0</v>
      </c>
      <c r="K79" s="212">
        <f t="shared" si="11"/>
        <v>0</v>
      </c>
      <c r="L79" s="212">
        <f t="shared" si="11"/>
        <v>0</v>
      </c>
      <c r="M79" s="239">
        <f t="shared" si="12"/>
        <v>0.20710000000000028</v>
      </c>
      <c r="N79" s="239"/>
      <c r="O79" s="178"/>
      <c r="P79" s="178"/>
      <c r="Q79" s="178">
        <v>76</v>
      </c>
      <c r="R79" s="180">
        <v>0.1</v>
      </c>
      <c r="S79" s="178"/>
      <c r="T79" s="178"/>
      <c r="U79" s="178"/>
      <c r="V79" s="178"/>
      <c r="W79" s="178"/>
      <c r="X79" s="178"/>
      <c r="Y79" s="210">
        <f t="shared" si="10"/>
        <v>0</v>
      </c>
      <c r="Z79" s="211">
        <f t="shared" si="13"/>
        <v>0</v>
      </c>
      <c r="AA79" s="178"/>
      <c r="AB79" s="178"/>
      <c r="AC79" s="178"/>
    </row>
    <row r="80" spans="2:29" x14ac:dyDescent="0.35">
      <c r="B80" s="222">
        <v>15700</v>
      </c>
      <c r="C80" s="208">
        <v>572</v>
      </c>
      <c r="D80" s="309">
        <v>0</v>
      </c>
      <c r="E80" s="206">
        <v>45.76</v>
      </c>
      <c r="F80" s="206">
        <v>51.48</v>
      </c>
      <c r="G80" s="205">
        <f t="shared" si="14"/>
        <v>3.6433121019108283E-2</v>
      </c>
      <c r="H80" s="207">
        <f t="shared" si="15"/>
        <v>0.21</v>
      </c>
      <c r="I80" s="225">
        <v>0</v>
      </c>
      <c r="J80" s="212">
        <v>0</v>
      </c>
      <c r="K80" s="212">
        <f t="shared" si="11"/>
        <v>0</v>
      </c>
      <c r="L80" s="212">
        <f t="shared" si="11"/>
        <v>0</v>
      </c>
      <c r="M80" s="239">
        <f t="shared" si="12"/>
        <v>0.22890000000000016</v>
      </c>
      <c r="N80" s="239"/>
      <c r="O80" s="178"/>
      <c r="P80" s="178"/>
      <c r="Q80" s="178">
        <v>77</v>
      </c>
      <c r="R80" s="180">
        <v>0.1</v>
      </c>
      <c r="S80" s="178"/>
      <c r="T80" s="178"/>
      <c r="U80" s="178"/>
      <c r="V80" s="178"/>
      <c r="W80" s="178"/>
      <c r="X80" s="178"/>
      <c r="Y80" s="210">
        <f t="shared" si="10"/>
        <v>0</v>
      </c>
      <c r="Z80" s="211">
        <f t="shared" si="13"/>
        <v>0</v>
      </c>
      <c r="AA80" s="178"/>
      <c r="AB80" s="178"/>
      <c r="AC80" s="178"/>
    </row>
    <row r="81" spans="2:29" x14ac:dyDescent="0.35">
      <c r="B81" s="222">
        <v>15800</v>
      </c>
      <c r="C81" s="208">
        <v>592</v>
      </c>
      <c r="D81" s="309">
        <v>0</v>
      </c>
      <c r="E81" s="206">
        <v>47.36</v>
      </c>
      <c r="F81" s="206">
        <v>53.28</v>
      </c>
      <c r="G81" s="205">
        <f t="shared" si="14"/>
        <v>3.7468354430379748E-2</v>
      </c>
      <c r="H81" s="207">
        <f t="shared" si="15"/>
        <v>0.2</v>
      </c>
      <c r="I81" s="225">
        <v>0</v>
      </c>
      <c r="J81" s="212">
        <v>0</v>
      </c>
      <c r="K81" s="212">
        <f t="shared" si="11"/>
        <v>0</v>
      </c>
      <c r="L81" s="212">
        <f t="shared" si="11"/>
        <v>0</v>
      </c>
      <c r="M81" s="239">
        <f t="shared" si="12"/>
        <v>0.21799999999999975</v>
      </c>
      <c r="N81" s="239"/>
      <c r="O81" s="178"/>
      <c r="P81" s="178"/>
      <c r="Q81" s="178">
        <v>78</v>
      </c>
      <c r="R81" s="180">
        <v>0.09</v>
      </c>
      <c r="S81" s="178"/>
      <c r="T81" s="178"/>
      <c r="U81" s="178"/>
      <c r="V81" s="178"/>
      <c r="W81" s="178"/>
      <c r="X81" s="178"/>
      <c r="Y81" s="210">
        <f t="shared" si="10"/>
        <v>0</v>
      </c>
      <c r="Z81" s="211">
        <f t="shared" si="13"/>
        <v>0</v>
      </c>
      <c r="AA81" s="178"/>
      <c r="AB81" s="178"/>
      <c r="AC81" s="178"/>
    </row>
    <row r="82" spans="2:29" x14ac:dyDescent="0.35">
      <c r="B82" s="222">
        <v>15900</v>
      </c>
      <c r="C82" s="208">
        <v>612</v>
      </c>
      <c r="D82" s="309">
        <v>0</v>
      </c>
      <c r="E82" s="206">
        <v>48.96</v>
      </c>
      <c r="F82" s="206">
        <v>55.08</v>
      </c>
      <c r="G82" s="205">
        <f t="shared" si="14"/>
        <v>3.8490566037735846E-2</v>
      </c>
      <c r="H82" s="207">
        <f t="shared" si="15"/>
        <v>0.2</v>
      </c>
      <c r="I82" s="225">
        <v>0</v>
      </c>
      <c r="J82" s="212">
        <v>0</v>
      </c>
      <c r="K82" s="212">
        <f t="shared" si="11"/>
        <v>0</v>
      </c>
      <c r="L82" s="212">
        <f t="shared" si="11"/>
        <v>0</v>
      </c>
      <c r="M82" s="239">
        <f t="shared" si="12"/>
        <v>0.21800000000000039</v>
      </c>
      <c r="N82" s="239"/>
      <c r="O82" s="178"/>
      <c r="P82" s="178"/>
      <c r="Q82" s="178">
        <v>79</v>
      </c>
      <c r="R82" s="180">
        <v>0.09</v>
      </c>
      <c r="S82" s="178"/>
      <c r="T82" s="178"/>
      <c r="U82" s="178"/>
      <c r="V82" s="178"/>
      <c r="W82" s="178"/>
      <c r="X82" s="178"/>
      <c r="Y82" s="210">
        <f t="shared" si="10"/>
        <v>0</v>
      </c>
      <c r="Z82" s="211">
        <f t="shared" si="13"/>
        <v>0</v>
      </c>
      <c r="AA82" s="178"/>
      <c r="AB82" s="178"/>
      <c r="AC82" s="178"/>
    </row>
    <row r="83" spans="2:29" x14ac:dyDescent="0.35">
      <c r="B83" s="222">
        <v>16000</v>
      </c>
      <c r="C83" s="208">
        <v>633</v>
      </c>
      <c r="D83" s="309">
        <v>0</v>
      </c>
      <c r="E83" s="206">
        <v>50.64</v>
      </c>
      <c r="F83" s="206">
        <v>56.97</v>
      </c>
      <c r="G83" s="205">
        <f t="shared" si="14"/>
        <v>3.95625E-2</v>
      </c>
      <c r="H83" s="207">
        <f t="shared" si="15"/>
        <v>0.21</v>
      </c>
      <c r="I83" s="225">
        <v>0</v>
      </c>
      <c r="J83" s="212">
        <v>0</v>
      </c>
      <c r="K83" s="212">
        <f t="shared" si="11"/>
        <v>0</v>
      </c>
      <c r="L83" s="212">
        <f t="shared" si="11"/>
        <v>0</v>
      </c>
      <c r="M83" s="239">
        <f t="shared" si="12"/>
        <v>0.2289000000000003</v>
      </c>
      <c r="N83" s="239"/>
      <c r="O83" s="178"/>
      <c r="P83" s="178"/>
      <c r="Q83" s="178">
        <v>80</v>
      </c>
      <c r="R83" s="180">
        <v>0.08</v>
      </c>
      <c r="S83" s="178"/>
      <c r="T83" s="178"/>
      <c r="U83" s="178"/>
      <c r="V83" s="178"/>
      <c r="W83" s="178"/>
      <c r="X83" s="178"/>
      <c r="Y83" s="210">
        <f t="shared" si="10"/>
        <v>0</v>
      </c>
      <c r="Z83" s="211">
        <f t="shared" si="13"/>
        <v>0</v>
      </c>
      <c r="AA83" s="178"/>
      <c r="AB83" s="178"/>
      <c r="AC83" s="178"/>
    </row>
    <row r="84" spans="2:29" x14ac:dyDescent="0.35">
      <c r="B84" s="222">
        <v>16100</v>
      </c>
      <c r="C84" s="208">
        <v>654</v>
      </c>
      <c r="D84" s="309">
        <v>0</v>
      </c>
      <c r="E84" s="206">
        <v>52.32</v>
      </c>
      <c r="F84" s="206">
        <v>58.86</v>
      </c>
      <c r="G84" s="205">
        <f t="shared" si="14"/>
        <v>4.0621118012422359E-2</v>
      </c>
      <c r="H84" s="207">
        <f t="shared" si="15"/>
        <v>0.21</v>
      </c>
      <c r="I84" s="225">
        <v>0</v>
      </c>
      <c r="J84" s="212">
        <v>0</v>
      </c>
      <c r="K84" s="212">
        <f t="shared" si="11"/>
        <v>0</v>
      </c>
      <c r="L84" s="212">
        <f t="shared" si="11"/>
        <v>0</v>
      </c>
      <c r="M84" s="239">
        <f t="shared" si="12"/>
        <v>0.22890000000000016</v>
      </c>
      <c r="N84" s="239"/>
      <c r="O84" s="178"/>
      <c r="P84" s="178"/>
      <c r="Q84" s="178">
        <v>81</v>
      </c>
      <c r="R84" s="180">
        <v>7.0000000000000007E-2</v>
      </c>
      <c r="S84" s="178"/>
      <c r="T84" s="178"/>
      <c r="U84" s="178"/>
      <c r="V84" s="178"/>
      <c r="W84" s="178"/>
      <c r="X84" s="178"/>
      <c r="Y84" s="210">
        <f t="shared" si="10"/>
        <v>0</v>
      </c>
      <c r="Z84" s="211">
        <f t="shared" si="13"/>
        <v>0</v>
      </c>
      <c r="AA84" s="178"/>
      <c r="AB84" s="178"/>
      <c r="AC84" s="178"/>
    </row>
    <row r="85" spans="2:29" x14ac:dyDescent="0.35">
      <c r="B85" s="222">
        <v>16200</v>
      </c>
      <c r="C85" s="208">
        <v>674</v>
      </c>
      <c r="D85" s="309">
        <v>0</v>
      </c>
      <c r="E85" s="206">
        <v>53.92</v>
      </c>
      <c r="F85" s="206">
        <v>60.66</v>
      </c>
      <c r="G85" s="205">
        <f t="shared" si="14"/>
        <v>4.1604938271604941E-2</v>
      </c>
      <c r="H85" s="207">
        <f t="shared" si="15"/>
        <v>0.2</v>
      </c>
      <c r="I85" s="225">
        <v>0</v>
      </c>
      <c r="J85" s="212">
        <v>0</v>
      </c>
      <c r="K85" s="212">
        <f t="shared" si="11"/>
        <v>0</v>
      </c>
      <c r="L85" s="212">
        <f t="shared" si="11"/>
        <v>0</v>
      </c>
      <c r="M85" s="239">
        <f t="shared" si="12"/>
        <v>0.21799999999999969</v>
      </c>
      <c r="N85" s="239"/>
      <c r="O85" s="178"/>
      <c r="P85" s="178"/>
      <c r="Q85" s="178">
        <v>82</v>
      </c>
      <c r="R85" s="180">
        <v>7.0000000000000007E-2</v>
      </c>
      <c r="S85" s="178"/>
      <c r="T85" s="178"/>
      <c r="U85" s="178"/>
      <c r="V85" s="178"/>
      <c r="W85" s="178"/>
      <c r="X85" s="178"/>
      <c r="Y85" s="210">
        <f t="shared" si="10"/>
        <v>0</v>
      </c>
      <c r="Z85" s="211">
        <f t="shared" si="13"/>
        <v>0</v>
      </c>
      <c r="AA85" s="178"/>
      <c r="AB85" s="178"/>
      <c r="AC85" s="178"/>
    </row>
    <row r="86" spans="2:29" x14ac:dyDescent="0.35">
      <c r="B86" s="222">
        <v>16300</v>
      </c>
      <c r="C86" s="208">
        <v>696</v>
      </c>
      <c r="D86" s="309">
        <v>0</v>
      </c>
      <c r="E86" s="206">
        <v>55.68</v>
      </c>
      <c r="F86" s="206">
        <v>62.64</v>
      </c>
      <c r="G86" s="205">
        <f t="shared" si="14"/>
        <v>4.2699386503067482E-2</v>
      </c>
      <c r="H86" s="207">
        <f t="shared" si="15"/>
        <v>0.22</v>
      </c>
      <c r="I86" s="225">
        <v>0</v>
      </c>
      <c r="J86" s="212">
        <v>0</v>
      </c>
      <c r="K86" s="212">
        <f t="shared" si="11"/>
        <v>0</v>
      </c>
      <c r="L86" s="212">
        <f t="shared" si="11"/>
        <v>0</v>
      </c>
      <c r="M86" s="239">
        <f t="shared" si="12"/>
        <v>0.2397999999999999</v>
      </c>
      <c r="N86" s="239"/>
      <c r="O86" s="178"/>
      <c r="P86" s="178"/>
      <c r="Q86" s="178">
        <v>83</v>
      </c>
      <c r="R86" s="180">
        <v>0.06</v>
      </c>
      <c r="S86" s="178"/>
      <c r="T86" s="178"/>
      <c r="U86" s="178"/>
      <c r="V86" s="178"/>
      <c r="W86" s="178"/>
      <c r="X86" s="178"/>
      <c r="Y86" s="210">
        <f t="shared" si="10"/>
        <v>0</v>
      </c>
      <c r="Z86" s="211">
        <f t="shared" si="13"/>
        <v>0</v>
      </c>
      <c r="AA86" s="178"/>
      <c r="AB86" s="178"/>
      <c r="AC86" s="178"/>
    </row>
    <row r="87" spans="2:29" x14ac:dyDescent="0.35">
      <c r="B87" s="222">
        <v>16400</v>
      </c>
      <c r="C87" s="208">
        <v>717</v>
      </c>
      <c r="D87" s="309">
        <v>0</v>
      </c>
      <c r="E87" s="206">
        <v>57.36</v>
      </c>
      <c r="F87" s="206">
        <v>64.53</v>
      </c>
      <c r="G87" s="205">
        <f t="shared" si="14"/>
        <v>4.3719512195121948E-2</v>
      </c>
      <c r="H87" s="207">
        <f t="shared" si="15"/>
        <v>0.21</v>
      </c>
      <c r="I87" s="225">
        <v>0</v>
      </c>
      <c r="J87" s="212">
        <v>0</v>
      </c>
      <c r="K87" s="212">
        <f t="shared" si="11"/>
        <v>0</v>
      </c>
      <c r="L87" s="212">
        <f t="shared" si="11"/>
        <v>0</v>
      </c>
      <c r="M87" s="239">
        <f t="shared" si="12"/>
        <v>0.22889999999999971</v>
      </c>
      <c r="N87" s="239"/>
      <c r="O87" s="178"/>
      <c r="P87" s="178"/>
      <c r="Q87" s="178">
        <v>84</v>
      </c>
      <c r="R87" s="180">
        <v>0.06</v>
      </c>
      <c r="S87" s="178"/>
      <c r="T87" s="178"/>
      <c r="U87" s="178"/>
      <c r="V87" s="178"/>
      <c r="W87" s="178"/>
      <c r="X87" s="178"/>
      <c r="Y87" s="210">
        <f t="shared" si="10"/>
        <v>0</v>
      </c>
      <c r="Z87" s="211">
        <f t="shared" si="13"/>
        <v>0</v>
      </c>
      <c r="AA87" s="178"/>
      <c r="AB87" s="178"/>
      <c r="AC87" s="178"/>
    </row>
    <row r="88" spans="2:29" x14ac:dyDescent="0.35">
      <c r="B88" s="222">
        <v>16500</v>
      </c>
      <c r="C88" s="208">
        <v>738</v>
      </c>
      <c r="D88" s="309">
        <v>0</v>
      </c>
      <c r="E88" s="206">
        <v>59.04</v>
      </c>
      <c r="F88" s="206">
        <v>66.42</v>
      </c>
      <c r="G88" s="205">
        <f t="shared" si="14"/>
        <v>4.4727272727272727E-2</v>
      </c>
      <c r="H88" s="207">
        <f t="shared" si="15"/>
        <v>0.21</v>
      </c>
      <c r="I88" s="225">
        <v>0</v>
      </c>
      <c r="J88" s="212">
        <v>0</v>
      </c>
      <c r="K88" s="212">
        <f t="shared" si="11"/>
        <v>0</v>
      </c>
      <c r="L88" s="212">
        <f t="shared" si="11"/>
        <v>0</v>
      </c>
      <c r="M88" s="239">
        <f t="shared" si="12"/>
        <v>0.22889999999999958</v>
      </c>
      <c r="N88" s="239"/>
      <c r="O88" s="178"/>
      <c r="P88" s="178"/>
      <c r="Q88" s="178">
        <v>85</v>
      </c>
      <c r="R88" s="180">
        <v>0.05</v>
      </c>
      <c r="S88" s="178"/>
      <c r="T88" s="178"/>
      <c r="U88" s="178"/>
      <c r="V88" s="178"/>
      <c r="W88" s="178"/>
      <c r="X88" s="178"/>
      <c r="Y88" s="210">
        <f t="shared" si="10"/>
        <v>0</v>
      </c>
      <c r="Z88" s="211">
        <f t="shared" si="13"/>
        <v>0</v>
      </c>
      <c r="AA88" s="178"/>
      <c r="AB88" s="178"/>
      <c r="AC88" s="178"/>
    </row>
    <row r="89" spans="2:29" x14ac:dyDescent="0.35">
      <c r="B89" s="222">
        <v>16600</v>
      </c>
      <c r="C89" s="208">
        <v>760</v>
      </c>
      <c r="D89" s="309">
        <v>0</v>
      </c>
      <c r="E89" s="206">
        <v>60.8</v>
      </c>
      <c r="F89" s="206">
        <v>68.400000000000006</v>
      </c>
      <c r="G89" s="205">
        <f t="shared" si="14"/>
        <v>4.5783132530120479E-2</v>
      </c>
      <c r="H89" s="207">
        <f t="shared" si="15"/>
        <v>0.22</v>
      </c>
      <c r="I89" s="225">
        <v>0</v>
      </c>
      <c r="J89" s="212">
        <v>0</v>
      </c>
      <c r="K89" s="212">
        <f t="shared" si="11"/>
        <v>0</v>
      </c>
      <c r="L89" s="212">
        <f t="shared" si="11"/>
        <v>0</v>
      </c>
      <c r="M89" s="239">
        <f t="shared" si="12"/>
        <v>0.23979999999999976</v>
      </c>
      <c r="N89" s="239"/>
      <c r="O89" s="178"/>
      <c r="P89" s="178"/>
      <c r="Q89" s="178">
        <v>86</v>
      </c>
      <c r="R89" s="180">
        <v>0.05</v>
      </c>
      <c r="S89" s="178"/>
      <c r="T89" s="178"/>
      <c r="U89" s="178"/>
      <c r="V89" s="178"/>
      <c r="W89" s="178"/>
      <c r="X89" s="178"/>
      <c r="Y89" s="210">
        <f t="shared" si="10"/>
        <v>0</v>
      </c>
      <c r="Z89" s="211">
        <f t="shared" si="13"/>
        <v>0</v>
      </c>
      <c r="AA89" s="178"/>
      <c r="AB89" s="178"/>
      <c r="AC89" s="178"/>
    </row>
    <row r="90" spans="2:29" x14ac:dyDescent="0.35">
      <c r="B90" s="222">
        <v>16700</v>
      </c>
      <c r="C90" s="208">
        <v>782</v>
      </c>
      <c r="D90" s="309">
        <v>0</v>
      </c>
      <c r="E90" s="206">
        <v>62.56</v>
      </c>
      <c r="F90" s="206">
        <v>70.38</v>
      </c>
      <c r="G90" s="205">
        <f t="shared" si="14"/>
        <v>4.6826347305389218E-2</v>
      </c>
      <c r="H90" s="207">
        <f t="shared" si="15"/>
        <v>0.22</v>
      </c>
      <c r="I90" s="225">
        <v>0</v>
      </c>
      <c r="J90" s="212">
        <v>0</v>
      </c>
      <c r="K90" s="212">
        <f t="shared" si="11"/>
        <v>0</v>
      </c>
      <c r="L90" s="212">
        <f t="shared" si="11"/>
        <v>0</v>
      </c>
      <c r="M90" s="239">
        <f t="shared" si="12"/>
        <v>0.2397999999999999</v>
      </c>
      <c r="N90" s="239"/>
      <c r="O90" s="178"/>
      <c r="P90" s="178"/>
      <c r="Q90" s="178">
        <v>87</v>
      </c>
      <c r="R90" s="180">
        <v>0.05</v>
      </c>
      <c r="S90" s="178"/>
      <c r="T90" s="178"/>
      <c r="U90" s="178"/>
      <c r="V90" s="178"/>
      <c r="W90" s="178"/>
      <c r="X90" s="178"/>
      <c r="Y90" s="210">
        <f t="shared" si="10"/>
        <v>0</v>
      </c>
      <c r="Z90" s="211">
        <f t="shared" si="13"/>
        <v>0</v>
      </c>
      <c r="AA90" s="178"/>
      <c r="AB90" s="178"/>
      <c r="AC90" s="178"/>
    </row>
    <row r="91" spans="2:29" x14ac:dyDescent="0.35">
      <c r="B91" s="222">
        <v>16800</v>
      </c>
      <c r="C91" s="208">
        <v>804</v>
      </c>
      <c r="D91" s="309">
        <v>0</v>
      </c>
      <c r="E91" s="206">
        <v>64.319999999999993</v>
      </c>
      <c r="F91" s="206">
        <v>72.36</v>
      </c>
      <c r="G91" s="205">
        <f t="shared" si="14"/>
        <v>4.7857142857142855E-2</v>
      </c>
      <c r="H91" s="207">
        <f t="shared" si="15"/>
        <v>0.22</v>
      </c>
      <c r="I91" s="225">
        <v>0</v>
      </c>
      <c r="J91" s="212">
        <v>0</v>
      </c>
      <c r="K91" s="212">
        <f t="shared" si="11"/>
        <v>0</v>
      </c>
      <c r="L91" s="212">
        <f t="shared" si="11"/>
        <v>0</v>
      </c>
      <c r="M91" s="239">
        <f t="shared" si="12"/>
        <v>0.23980000000000018</v>
      </c>
      <c r="N91" s="239"/>
      <c r="O91" s="178"/>
      <c r="P91" s="178"/>
      <c r="Q91" s="178">
        <v>88</v>
      </c>
      <c r="R91" s="180">
        <v>0.04</v>
      </c>
      <c r="S91" s="178"/>
      <c r="T91" s="178"/>
      <c r="U91" s="178"/>
      <c r="V91" s="178"/>
      <c r="W91" s="178"/>
      <c r="X91" s="178"/>
      <c r="Y91" s="210">
        <f t="shared" si="10"/>
        <v>0</v>
      </c>
      <c r="Z91" s="211">
        <f t="shared" si="13"/>
        <v>0</v>
      </c>
      <c r="AA91" s="178"/>
      <c r="AB91" s="178"/>
      <c r="AC91" s="178"/>
    </row>
    <row r="92" spans="2:29" x14ac:dyDescent="0.35">
      <c r="B92" s="222">
        <v>16900</v>
      </c>
      <c r="C92" s="208">
        <v>826</v>
      </c>
      <c r="D92" s="309">
        <v>0</v>
      </c>
      <c r="E92" s="206">
        <v>66.08</v>
      </c>
      <c r="F92" s="206">
        <v>74.34</v>
      </c>
      <c r="G92" s="205">
        <f t="shared" si="14"/>
        <v>4.8875739644970412E-2</v>
      </c>
      <c r="H92" s="207">
        <f t="shared" si="15"/>
        <v>0.22</v>
      </c>
      <c r="I92" s="225">
        <v>0</v>
      </c>
      <c r="J92" s="212">
        <v>0</v>
      </c>
      <c r="K92" s="212">
        <f t="shared" si="11"/>
        <v>0</v>
      </c>
      <c r="L92" s="212">
        <f t="shared" si="11"/>
        <v>0</v>
      </c>
      <c r="M92" s="239">
        <f t="shared" si="12"/>
        <v>0.23980000000000032</v>
      </c>
      <c r="N92" s="239"/>
      <c r="O92" s="178"/>
      <c r="P92" s="178"/>
      <c r="Q92" s="178">
        <v>89</v>
      </c>
      <c r="R92" s="180">
        <v>0.04</v>
      </c>
      <c r="S92" s="178"/>
      <c r="T92" s="178"/>
      <c r="U92" s="178"/>
      <c r="V92" s="178"/>
      <c r="W92" s="178"/>
      <c r="X92" s="178"/>
      <c r="Y92" s="210">
        <f t="shared" si="10"/>
        <v>0</v>
      </c>
      <c r="Z92" s="211">
        <f t="shared" si="13"/>
        <v>0</v>
      </c>
      <c r="AA92" s="178"/>
      <c r="AB92" s="178"/>
      <c r="AC92" s="178"/>
    </row>
    <row r="93" spans="2:29" x14ac:dyDescent="0.35">
      <c r="B93" s="222">
        <v>17000</v>
      </c>
      <c r="C93" s="208">
        <v>849</v>
      </c>
      <c r="D93" s="309">
        <v>0</v>
      </c>
      <c r="E93" s="206">
        <v>67.92</v>
      </c>
      <c r="F93" s="206">
        <v>76.41</v>
      </c>
      <c r="G93" s="205">
        <f t="shared" si="14"/>
        <v>4.9941176470588232E-2</v>
      </c>
      <c r="H93" s="207">
        <f t="shared" si="15"/>
        <v>0.23</v>
      </c>
      <c r="I93" s="225">
        <v>0</v>
      </c>
      <c r="J93" s="212">
        <v>0</v>
      </c>
      <c r="K93" s="212">
        <f t="shared" si="11"/>
        <v>0</v>
      </c>
      <c r="L93" s="212">
        <f t="shared" si="11"/>
        <v>0</v>
      </c>
      <c r="M93" s="239">
        <f t="shared" si="12"/>
        <v>0.25069999999999965</v>
      </c>
      <c r="N93" s="239"/>
      <c r="O93" s="178"/>
      <c r="P93" s="178"/>
      <c r="Q93" s="178">
        <v>90</v>
      </c>
      <c r="R93" s="180">
        <v>0.04</v>
      </c>
      <c r="S93" s="178"/>
      <c r="T93" s="178"/>
      <c r="U93" s="178"/>
      <c r="V93" s="178"/>
      <c r="W93" s="178"/>
      <c r="X93" s="178"/>
      <c r="Y93" s="210">
        <f t="shared" si="10"/>
        <v>0</v>
      </c>
      <c r="Z93" s="211">
        <f t="shared" si="13"/>
        <v>0</v>
      </c>
      <c r="AA93" s="178"/>
      <c r="AB93" s="178"/>
      <c r="AC93" s="178"/>
    </row>
    <row r="94" spans="2:29" x14ac:dyDescent="0.35">
      <c r="B94" s="222">
        <v>17100</v>
      </c>
      <c r="C94" s="208">
        <v>871</v>
      </c>
      <c r="D94" s="309">
        <v>0</v>
      </c>
      <c r="E94" s="206">
        <v>69.680000000000007</v>
      </c>
      <c r="F94" s="206">
        <v>78.39</v>
      </c>
      <c r="G94" s="205">
        <f t="shared" si="14"/>
        <v>5.0935672514619883E-2</v>
      </c>
      <c r="H94" s="207">
        <f t="shared" si="15"/>
        <v>0.22</v>
      </c>
      <c r="I94" s="225">
        <v>0</v>
      </c>
      <c r="J94" s="212">
        <v>0</v>
      </c>
      <c r="K94" s="212">
        <f t="shared" si="11"/>
        <v>0</v>
      </c>
      <c r="L94" s="212">
        <f t="shared" si="11"/>
        <v>0</v>
      </c>
      <c r="M94" s="239">
        <f t="shared" si="12"/>
        <v>0.2397999999999999</v>
      </c>
      <c r="N94" s="239"/>
      <c r="O94" s="178"/>
      <c r="P94" s="178"/>
      <c r="Q94" s="178">
        <v>91</v>
      </c>
      <c r="R94" s="180">
        <v>0.04</v>
      </c>
      <c r="S94" s="178"/>
      <c r="T94" s="178"/>
      <c r="U94" s="178"/>
      <c r="V94" s="178"/>
      <c r="W94" s="178"/>
      <c r="X94" s="178"/>
      <c r="Y94" s="210">
        <f t="shared" si="10"/>
        <v>0</v>
      </c>
      <c r="Z94" s="211">
        <f t="shared" si="13"/>
        <v>0</v>
      </c>
      <c r="AA94" s="178"/>
      <c r="AB94" s="178"/>
      <c r="AC94" s="178"/>
    </row>
    <row r="95" spans="2:29" x14ac:dyDescent="0.35">
      <c r="B95" s="222">
        <v>17200</v>
      </c>
      <c r="C95" s="208">
        <v>894</v>
      </c>
      <c r="D95" s="309">
        <v>0</v>
      </c>
      <c r="E95" s="206">
        <v>71.52</v>
      </c>
      <c r="F95" s="206">
        <v>80.459999999999994</v>
      </c>
      <c r="G95" s="205">
        <f t="shared" si="14"/>
        <v>5.197674418604651E-2</v>
      </c>
      <c r="H95" s="207">
        <f t="shared" si="15"/>
        <v>0.23</v>
      </c>
      <c r="I95" s="225">
        <v>0</v>
      </c>
      <c r="J95" s="212">
        <v>0</v>
      </c>
      <c r="K95" s="212">
        <f t="shared" si="11"/>
        <v>0</v>
      </c>
      <c r="L95" s="212">
        <f t="shared" si="11"/>
        <v>0</v>
      </c>
      <c r="M95" s="239">
        <f t="shared" si="12"/>
        <v>0.25070000000000037</v>
      </c>
      <c r="N95" s="239"/>
      <c r="O95" s="178"/>
      <c r="P95" s="178"/>
      <c r="Q95" s="178">
        <v>92</v>
      </c>
      <c r="R95" s="180">
        <v>0.03</v>
      </c>
      <c r="S95" s="178"/>
      <c r="T95" s="178"/>
      <c r="U95" s="178"/>
      <c r="V95" s="178"/>
      <c r="W95" s="178"/>
      <c r="X95" s="178"/>
      <c r="Y95" s="210">
        <f t="shared" si="10"/>
        <v>0</v>
      </c>
      <c r="Z95" s="211">
        <f t="shared" si="13"/>
        <v>0</v>
      </c>
      <c r="AA95" s="178"/>
      <c r="AB95" s="178"/>
      <c r="AC95" s="178"/>
    </row>
    <row r="96" spans="2:29" x14ac:dyDescent="0.35">
      <c r="B96" s="222">
        <v>17300</v>
      </c>
      <c r="C96" s="208">
        <v>917</v>
      </c>
      <c r="D96" s="309">
        <v>0</v>
      </c>
      <c r="E96" s="206">
        <v>73.36</v>
      </c>
      <c r="F96" s="206">
        <v>82.53</v>
      </c>
      <c r="G96" s="205">
        <f t="shared" si="14"/>
        <v>5.3005780346820811E-2</v>
      </c>
      <c r="H96" s="207">
        <f t="shared" si="15"/>
        <v>0.23</v>
      </c>
      <c r="I96" s="225">
        <v>0</v>
      </c>
      <c r="J96" s="212">
        <v>0</v>
      </c>
      <c r="K96" s="212">
        <f t="shared" si="11"/>
        <v>0</v>
      </c>
      <c r="L96" s="212">
        <f t="shared" si="11"/>
        <v>0</v>
      </c>
      <c r="M96" s="239">
        <f t="shared" si="12"/>
        <v>0.25069999999999981</v>
      </c>
      <c r="N96" s="239"/>
      <c r="O96" s="178"/>
      <c r="P96" s="178"/>
      <c r="Q96" s="178">
        <v>93</v>
      </c>
      <c r="R96" s="180">
        <v>0.03</v>
      </c>
      <c r="S96" s="178"/>
      <c r="T96" s="178"/>
      <c r="U96" s="178"/>
      <c r="V96" s="178"/>
      <c r="W96" s="178"/>
      <c r="X96" s="178"/>
      <c r="Y96" s="210">
        <f t="shared" si="10"/>
        <v>0</v>
      </c>
      <c r="Z96" s="211">
        <f t="shared" si="13"/>
        <v>0</v>
      </c>
      <c r="AA96" s="178"/>
      <c r="AB96" s="178"/>
      <c r="AC96" s="178"/>
    </row>
    <row r="97" spans="2:29" x14ac:dyDescent="0.35">
      <c r="B97" s="222">
        <v>17400</v>
      </c>
      <c r="C97" s="208">
        <v>940</v>
      </c>
      <c r="D97" s="309">
        <v>0</v>
      </c>
      <c r="E97" s="206">
        <v>75.2</v>
      </c>
      <c r="F97" s="206">
        <v>84.6</v>
      </c>
      <c r="G97" s="205">
        <f t="shared" si="14"/>
        <v>5.4022988505747126E-2</v>
      </c>
      <c r="H97" s="207">
        <f t="shared" si="15"/>
        <v>0.23</v>
      </c>
      <c r="I97" s="225">
        <v>0</v>
      </c>
      <c r="J97" s="212">
        <v>0</v>
      </c>
      <c r="K97" s="212">
        <f t="shared" si="11"/>
        <v>0</v>
      </c>
      <c r="L97" s="212">
        <f t="shared" si="11"/>
        <v>0</v>
      </c>
      <c r="M97" s="239">
        <f t="shared" si="12"/>
        <v>0.25069999999999909</v>
      </c>
      <c r="N97" s="239"/>
      <c r="O97" s="178"/>
      <c r="P97" s="178"/>
      <c r="Q97" s="178">
        <v>94</v>
      </c>
      <c r="R97" s="180">
        <v>0.02</v>
      </c>
      <c r="S97" s="178"/>
      <c r="T97" s="178"/>
      <c r="U97" s="178"/>
      <c r="V97" s="178"/>
      <c r="W97" s="178"/>
      <c r="X97" s="178"/>
      <c r="Y97" s="210">
        <f t="shared" si="10"/>
        <v>0</v>
      </c>
      <c r="Z97" s="211">
        <f t="shared" si="13"/>
        <v>0</v>
      </c>
      <c r="AA97" s="178"/>
      <c r="AB97" s="178"/>
      <c r="AC97" s="178"/>
    </row>
    <row r="98" spans="2:29" x14ac:dyDescent="0.35">
      <c r="B98" s="222">
        <v>17500</v>
      </c>
      <c r="C98" s="208">
        <v>964</v>
      </c>
      <c r="D98" s="309">
        <v>0</v>
      </c>
      <c r="E98" s="206">
        <v>77.12</v>
      </c>
      <c r="F98" s="206">
        <v>86.76</v>
      </c>
      <c r="G98" s="205">
        <f t="shared" si="14"/>
        <v>5.5085714285714286E-2</v>
      </c>
      <c r="H98" s="207">
        <f t="shared" si="15"/>
        <v>0.24</v>
      </c>
      <c r="I98" s="225">
        <v>0</v>
      </c>
      <c r="J98" s="212">
        <v>0</v>
      </c>
      <c r="K98" s="212">
        <f t="shared" si="11"/>
        <v>0</v>
      </c>
      <c r="L98" s="212">
        <f t="shared" si="11"/>
        <v>0</v>
      </c>
      <c r="M98" s="239">
        <f t="shared" si="12"/>
        <v>0.26159999999999994</v>
      </c>
      <c r="N98" s="239"/>
      <c r="O98" s="178"/>
      <c r="P98" s="178"/>
      <c r="Q98" s="178">
        <v>95</v>
      </c>
      <c r="R98" s="180">
        <v>0.02</v>
      </c>
      <c r="S98" s="178"/>
      <c r="T98" s="178"/>
      <c r="U98" s="178"/>
      <c r="V98" s="178"/>
      <c r="W98" s="178"/>
      <c r="X98" s="178"/>
      <c r="Y98" s="210">
        <f t="shared" si="10"/>
        <v>0</v>
      </c>
      <c r="Z98" s="211">
        <f t="shared" si="13"/>
        <v>0</v>
      </c>
      <c r="AA98" s="178"/>
      <c r="AB98" s="178"/>
      <c r="AC98" s="178"/>
    </row>
    <row r="99" spans="2:29" x14ac:dyDescent="0.35">
      <c r="B99" s="222">
        <v>17600</v>
      </c>
      <c r="C99" s="208">
        <v>987</v>
      </c>
      <c r="D99" s="309">
        <v>0</v>
      </c>
      <c r="E99" s="206">
        <v>78.959999999999994</v>
      </c>
      <c r="F99" s="206">
        <v>88.83</v>
      </c>
      <c r="G99" s="205">
        <f t="shared" si="14"/>
        <v>5.6079545454545451E-2</v>
      </c>
      <c r="H99" s="207">
        <f t="shared" si="15"/>
        <v>0.23</v>
      </c>
      <c r="I99" s="225">
        <v>0</v>
      </c>
      <c r="J99" s="213">
        <v>0</v>
      </c>
      <c r="K99" s="212">
        <f t="shared" si="11"/>
        <v>0</v>
      </c>
      <c r="L99" s="212">
        <f t="shared" si="11"/>
        <v>0</v>
      </c>
      <c r="M99" s="239">
        <f t="shared" si="12"/>
        <v>0.2506999999999992</v>
      </c>
      <c r="N99" s="239"/>
      <c r="O99" s="178"/>
      <c r="P99" s="178"/>
      <c r="Q99" s="178">
        <v>96</v>
      </c>
      <c r="R99" s="180">
        <v>0.02</v>
      </c>
      <c r="S99" s="178"/>
      <c r="T99" s="178"/>
      <c r="U99" s="178"/>
      <c r="V99" s="178"/>
      <c r="W99" s="178"/>
      <c r="X99" s="178"/>
      <c r="Y99" s="210">
        <f t="shared" si="10"/>
        <v>0</v>
      </c>
      <c r="Z99" s="211">
        <f t="shared" si="13"/>
        <v>0</v>
      </c>
      <c r="AA99" s="178"/>
      <c r="AB99" s="178"/>
      <c r="AC99" s="178"/>
    </row>
    <row r="100" spans="2:29" x14ac:dyDescent="0.35">
      <c r="B100" s="222">
        <v>17700</v>
      </c>
      <c r="C100" s="208">
        <v>1011</v>
      </c>
      <c r="D100" s="309">
        <v>0</v>
      </c>
      <c r="E100" s="206">
        <v>80.88</v>
      </c>
      <c r="F100" s="206">
        <v>90.99</v>
      </c>
      <c r="G100" s="205">
        <f t="shared" si="14"/>
        <v>5.7118644067796612E-2</v>
      </c>
      <c r="H100" s="207">
        <f t="shared" si="15"/>
        <v>0.24</v>
      </c>
      <c r="I100" s="225">
        <v>0</v>
      </c>
      <c r="J100" s="213">
        <v>0</v>
      </c>
      <c r="K100" s="212">
        <f t="shared" si="11"/>
        <v>0</v>
      </c>
      <c r="L100" s="212">
        <f t="shared" si="11"/>
        <v>0</v>
      </c>
      <c r="M100" s="239">
        <f t="shared" si="12"/>
        <v>0.26160000000000011</v>
      </c>
      <c r="N100" s="239"/>
      <c r="O100" s="178"/>
      <c r="P100" s="178"/>
      <c r="Q100" s="178">
        <v>97</v>
      </c>
      <c r="R100" s="180">
        <v>0.01</v>
      </c>
      <c r="S100" s="178"/>
      <c r="T100" s="178"/>
      <c r="U100" s="178"/>
      <c r="V100" s="178"/>
      <c r="W100" s="178"/>
      <c r="X100" s="178"/>
      <c r="Y100" s="210">
        <f t="shared" si="10"/>
        <v>0</v>
      </c>
      <c r="Z100" s="211">
        <f t="shared" si="13"/>
        <v>0</v>
      </c>
      <c r="AA100" s="178"/>
      <c r="AB100" s="178"/>
      <c r="AC100" s="178"/>
    </row>
    <row r="101" spans="2:29" x14ac:dyDescent="0.35">
      <c r="B101" s="222">
        <v>17800</v>
      </c>
      <c r="C101" s="208">
        <v>1035</v>
      </c>
      <c r="D101" s="309">
        <v>0</v>
      </c>
      <c r="E101" s="206">
        <v>82.8</v>
      </c>
      <c r="F101" s="206">
        <v>93.15</v>
      </c>
      <c r="G101" s="205">
        <f t="shared" si="14"/>
        <v>5.8146067415730335E-2</v>
      </c>
      <c r="H101" s="207">
        <f t="shared" si="15"/>
        <v>0.24</v>
      </c>
      <c r="I101" s="225">
        <v>0</v>
      </c>
      <c r="J101" s="213">
        <v>0</v>
      </c>
      <c r="K101" s="212">
        <f t="shared" si="11"/>
        <v>0</v>
      </c>
      <c r="L101" s="212">
        <f t="shared" si="11"/>
        <v>0</v>
      </c>
      <c r="M101" s="239">
        <f t="shared" si="12"/>
        <v>0.26160000000000094</v>
      </c>
      <c r="N101" s="239"/>
      <c r="O101" s="178"/>
      <c r="P101" s="178"/>
      <c r="Q101" s="178">
        <v>98</v>
      </c>
      <c r="R101" s="180">
        <v>0.01</v>
      </c>
      <c r="S101" s="178"/>
      <c r="T101" s="178"/>
      <c r="U101" s="178"/>
      <c r="V101" s="178"/>
      <c r="W101" s="178"/>
      <c r="X101" s="178"/>
      <c r="Y101" s="210">
        <f t="shared" si="10"/>
        <v>0</v>
      </c>
      <c r="Z101" s="211">
        <f t="shared" si="13"/>
        <v>0</v>
      </c>
      <c r="AA101" s="178"/>
      <c r="AB101" s="178"/>
      <c r="AC101" s="178"/>
    </row>
    <row r="102" spans="2:29" x14ac:dyDescent="0.35">
      <c r="B102" s="222">
        <v>17900</v>
      </c>
      <c r="C102" s="208">
        <v>1059</v>
      </c>
      <c r="D102" s="309">
        <v>0</v>
      </c>
      <c r="E102" s="206">
        <v>84.72</v>
      </c>
      <c r="F102" s="206">
        <v>95.31</v>
      </c>
      <c r="G102" s="205">
        <f t="shared" si="14"/>
        <v>5.9162011173184356E-2</v>
      </c>
      <c r="H102" s="207">
        <f t="shared" si="15"/>
        <v>0.24</v>
      </c>
      <c r="I102" s="225">
        <v>0</v>
      </c>
      <c r="J102" s="213">
        <v>0</v>
      </c>
      <c r="K102" s="212">
        <f t="shared" si="11"/>
        <v>0</v>
      </c>
      <c r="L102" s="212">
        <f t="shared" si="11"/>
        <v>0</v>
      </c>
      <c r="M102" s="239">
        <f t="shared" si="12"/>
        <v>0.26159999999999939</v>
      </c>
      <c r="N102" s="239"/>
      <c r="O102" s="178"/>
      <c r="P102" s="178"/>
      <c r="Q102" s="178">
        <v>99</v>
      </c>
      <c r="R102" s="180">
        <v>0.01</v>
      </c>
      <c r="S102" s="178"/>
      <c r="T102" s="178"/>
      <c r="U102" s="178"/>
      <c r="V102" s="178"/>
      <c r="W102" s="178"/>
      <c r="X102" s="178"/>
      <c r="Y102" s="210">
        <f t="shared" si="10"/>
        <v>0</v>
      </c>
      <c r="Z102" s="211">
        <f t="shared" si="13"/>
        <v>0</v>
      </c>
      <c r="AA102" s="178"/>
      <c r="AB102" s="178"/>
      <c r="AC102" s="178"/>
    </row>
    <row r="103" spans="2:29" x14ac:dyDescent="0.35">
      <c r="B103" s="222">
        <v>18000</v>
      </c>
      <c r="C103" s="208">
        <v>1083</v>
      </c>
      <c r="D103" s="309">
        <v>0</v>
      </c>
      <c r="E103" s="206">
        <v>86.64</v>
      </c>
      <c r="F103" s="206">
        <v>97.47</v>
      </c>
      <c r="G103" s="205">
        <f t="shared" si="14"/>
        <v>6.0166666666666667E-2</v>
      </c>
      <c r="H103" s="207">
        <f t="shared" si="15"/>
        <v>0.24</v>
      </c>
      <c r="I103" s="225">
        <v>0</v>
      </c>
      <c r="J103" s="213">
        <v>0</v>
      </c>
      <c r="K103" s="212">
        <f t="shared" si="11"/>
        <v>0</v>
      </c>
      <c r="L103" s="212">
        <f t="shared" si="11"/>
        <v>0</v>
      </c>
      <c r="M103" s="239">
        <f t="shared" si="12"/>
        <v>0.26160000000000028</v>
      </c>
      <c r="N103" s="239"/>
      <c r="O103" s="178"/>
      <c r="P103" s="178"/>
      <c r="Q103" s="178">
        <v>100</v>
      </c>
      <c r="R103" s="180">
        <v>0.01</v>
      </c>
      <c r="S103" s="178"/>
      <c r="T103" s="178"/>
      <c r="U103" s="178"/>
      <c r="V103" s="178"/>
      <c r="W103" s="178"/>
      <c r="X103" s="178"/>
      <c r="Y103" s="210">
        <f t="shared" si="10"/>
        <v>0</v>
      </c>
      <c r="Z103" s="211">
        <f t="shared" si="13"/>
        <v>0</v>
      </c>
      <c r="AA103" s="178"/>
      <c r="AB103" s="178"/>
      <c r="AC103" s="178"/>
    </row>
    <row r="104" spans="2:29" x14ac:dyDescent="0.35">
      <c r="B104" s="222">
        <v>18100</v>
      </c>
      <c r="C104" s="208">
        <v>1107</v>
      </c>
      <c r="D104" s="309">
        <v>0</v>
      </c>
      <c r="E104" s="206">
        <v>88.56</v>
      </c>
      <c r="F104" s="206">
        <v>99.63</v>
      </c>
      <c r="G104" s="205">
        <f t="shared" si="14"/>
        <v>6.1160220994475135E-2</v>
      </c>
      <c r="H104" s="207">
        <f t="shared" si="15"/>
        <v>0.24</v>
      </c>
      <c r="I104" s="213">
        <v>0</v>
      </c>
      <c r="J104" s="213">
        <v>0</v>
      </c>
      <c r="K104" s="212">
        <f t="shared" si="11"/>
        <v>0</v>
      </c>
      <c r="L104" s="212">
        <f t="shared" si="11"/>
        <v>0</v>
      </c>
      <c r="M104" s="239">
        <f t="shared" si="12"/>
        <v>0.26160000000000111</v>
      </c>
      <c r="N104" s="239"/>
      <c r="O104" s="178"/>
      <c r="P104" s="178"/>
      <c r="Q104" s="178"/>
      <c r="R104" s="178"/>
      <c r="S104" s="178"/>
      <c r="T104" s="178"/>
      <c r="U104" s="178"/>
      <c r="V104" s="178"/>
      <c r="W104" s="178"/>
      <c r="X104" s="178"/>
      <c r="Y104" s="210">
        <f t="shared" si="10"/>
        <v>0</v>
      </c>
      <c r="Z104" s="211">
        <f t="shared" si="13"/>
        <v>0</v>
      </c>
      <c r="AA104" s="178"/>
      <c r="AB104" s="178"/>
      <c r="AC104" s="178"/>
    </row>
    <row r="105" spans="2:29" x14ac:dyDescent="0.35">
      <c r="B105" s="222">
        <v>18200</v>
      </c>
      <c r="C105" s="208">
        <v>1131</v>
      </c>
      <c r="D105" s="309">
        <v>0</v>
      </c>
      <c r="E105" s="206">
        <v>90.48</v>
      </c>
      <c r="F105" s="206">
        <v>101.79</v>
      </c>
      <c r="G105" s="205">
        <f t="shared" si="14"/>
        <v>6.2142857142857146E-2</v>
      </c>
      <c r="H105" s="207">
        <f t="shared" si="15"/>
        <v>0.24</v>
      </c>
      <c r="I105" s="213">
        <v>0</v>
      </c>
      <c r="J105" s="213">
        <v>0</v>
      </c>
      <c r="K105" s="212">
        <f t="shared" si="11"/>
        <v>0</v>
      </c>
      <c r="L105" s="212">
        <f t="shared" si="11"/>
        <v>0</v>
      </c>
      <c r="M105" s="239">
        <f t="shared" si="12"/>
        <v>0.26159999999999967</v>
      </c>
      <c r="N105" s="239"/>
      <c r="O105" s="178"/>
      <c r="P105" s="178"/>
      <c r="Q105" s="178"/>
      <c r="R105" s="178"/>
      <c r="S105" s="178"/>
      <c r="T105" s="178"/>
      <c r="U105" s="178"/>
      <c r="V105" s="178"/>
      <c r="W105" s="178"/>
      <c r="X105" s="178"/>
      <c r="Y105" s="210">
        <f t="shared" si="10"/>
        <v>0</v>
      </c>
      <c r="Z105" s="211">
        <f t="shared" si="13"/>
        <v>0</v>
      </c>
      <c r="AA105" s="178"/>
      <c r="AB105" s="178"/>
      <c r="AC105" s="178"/>
    </row>
    <row r="106" spans="2:29" x14ac:dyDescent="0.35">
      <c r="B106" s="222">
        <v>18300</v>
      </c>
      <c r="C106" s="208">
        <v>1155</v>
      </c>
      <c r="D106" s="309">
        <v>0</v>
      </c>
      <c r="E106" s="206">
        <v>92.4</v>
      </c>
      <c r="F106" s="206">
        <v>103.95</v>
      </c>
      <c r="G106" s="205">
        <f t="shared" si="14"/>
        <v>6.3114754098360662E-2</v>
      </c>
      <c r="H106" s="207">
        <f t="shared" si="15"/>
        <v>0.24</v>
      </c>
      <c r="I106" s="213">
        <v>0</v>
      </c>
      <c r="J106" s="213">
        <v>0</v>
      </c>
      <c r="K106" s="212">
        <f t="shared" si="11"/>
        <v>0</v>
      </c>
      <c r="L106" s="212">
        <f t="shared" si="11"/>
        <v>0</v>
      </c>
      <c r="M106" s="239">
        <f t="shared" si="12"/>
        <v>0.26160000000000039</v>
      </c>
      <c r="N106" s="239"/>
      <c r="O106" s="178"/>
      <c r="P106" s="178"/>
      <c r="Q106" s="178"/>
      <c r="R106" s="178"/>
      <c r="S106" s="178"/>
      <c r="T106" s="178"/>
      <c r="U106" s="178"/>
      <c r="V106" s="178"/>
      <c r="W106" s="178"/>
      <c r="X106" s="178"/>
      <c r="Y106" s="210">
        <f t="shared" si="10"/>
        <v>0</v>
      </c>
      <c r="Z106" s="211">
        <f t="shared" si="13"/>
        <v>0</v>
      </c>
      <c r="AA106" s="178"/>
      <c r="AB106" s="178"/>
      <c r="AC106" s="178"/>
    </row>
    <row r="107" spans="2:29" x14ac:dyDescent="0.35">
      <c r="B107" s="222">
        <v>18400</v>
      </c>
      <c r="C107" s="208">
        <v>1179</v>
      </c>
      <c r="D107" s="309">
        <v>0</v>
      </c>
      <c r="E107" s="206">
        <v>94.32</v>
      </c>
      <c r="F107" s="206">
        <v>106.11</v>
      </c>
      <c r="G107" s="205">
        <f t="shared" si="14"/>
        <v>6.4076086956521741E-2</v>
      </c>
      <c r="H107" s="207">
        <f t="shared" si="15"/>
        <v>0.24</v>
      </c>
      <c r="I107" s="213">
        <v>0</v>
      </c>
      <c r="J107" s="213">
        <v>0</v>
      </c>
      <c r="K107" s="212">
        <f t="shared" si="11"/>
        <v>0</v>
      </c>
      <c r="L107" s="212">
        <f t="shared" si="11"/>
        <v>0</v>
      </c>
      <c r="M107" s="239">
        <f t="shared" si="12"/>
        <v>0.26159999999999894</v>
      </c>
      <c r="N107" s="239"/>
      <c r="O107" s="178"/>
      <c r="P107" s="178"/>
      <c r="Q107" s="178"/>
      <c r="R107" s="178"/>
      <c r="S107" s="178"/>
      <c r="T107" s="178"/>
      <c r="U107" s="178"/>
      <c r="V107" s="178"/>
      <c r="W107" s="178"/>
      <c r="X107" s="178"/>
      <c r="Y107" s="210">
        <f t="shared" si="10"/>
        <v>0</v>
      </c>
      <c r="Z107" s="211">
        <f t="shared" si="13"/>
        <v>0</v>
      </c>
      <c r="AA107" s="178"/>
      <c r="AB107" s="178"/>
      <c r="AC107" s="178"/>
    </row>
    <row r="108" spans="2:29" x14ac:dyDescent="0.35">
      <c r="B108" s="222">
        <v>18500</v>
      </c>
      <c r="C108" s="208">
        <v>1203</v>
      </c>
      <c r="D108" s="309">
        <v>0</v>
      </c>
      <c r="E108" s="206">
        <v>96.24</v>
      </c>
      <c r="F108" s="206">
        <v>108.27</v>
      </c>
      <c r="G108" s="205">
        <f t="shared" si="14"/>
        <v>6.5027027027027021E-2</v>
      </c>
      <c r="H108" s="207">
        <f t="shared" si="15"/>
        <v>0.24</v>
      </c>
      <c r="I108" s="213">
        <v>0</v>
      </c>
      <c r="J108" s="213">
        <v>0</v>
      </c>
      <c r="K108" s="212">
        <f t="shared" si="11"/>
        <v>0</v>
      </c>
      <c r="L108" s="212">
        <f t="shared" si="11"/>
        <v>0</v>
      </c>
      <c r="M108" s="239">
        <f t="shared" si="12"/>
        <v>0.26159999999999983</v>
      </c>
      <c r="N108" s="239"/>
      <c r="O108" s="178"/>
      <c r="P108" s="178"/>
      <c r="Q108" s="178"/>
      <c r="R108" s="178"/>
      <c r="S108" s="178"/>
      <c r="T108" s="178"/>
      <c r="U108" s="178"/>
      <c r="V108" s="178"/>
      <c r="W108" s="178"/>
      <c r="X108" s="178"/>
      <c r="Y108" s="210">
        <f t="shared" si="10"/>
        <v>0</v>
      </c>
      <c r="Z108" s="211">
        <f t="shared" si="13"/>
        <v>0</v>
      </c>
      <c r="AA108" s="178"/>
      <c r="AB108" s="178"/>
      <c r="AC108" s="178"/>
    </row>
    <row r="109" spans="2:29" x14ac:dyDescent="0.35">
      <c r="B109" s="222">
        <v>18600</v>
      </c>
      <c r="C109" s="208">
        <v>1227</v>
      </c>
      <c r="D109" s="309">
        <v>0</v>
      </c>
      <c r="E109" s="206">
        <v>98.16</v>
      </c>
      <c r="F109" s="206">
        <v>110.43</v>
      </c>
      <c r="G109" s="205">
        <f t="shared" si="14"/>
        <v>6.5967741935483867E-2</v>
      </c>
      <c r="H109" s="207">
        <f t="shared" si="15"/>
        <v>0.24</v>
      </c>
      <c r="I109" s="213">
        <v>0</v>
      </c>
      <c r="J109" s="213">
        <v>0</v>
      </c>
      <c r="K109" s="212">
        <f t="shared" si="11"/>
        <v>0</v>
      </c>
      <c r="L109" s="212">
        <f t="shared" si="11"/>
        <v>0</v>
      </c>
      <c r="M109" s="239">
        <f t="shared" si="12"/>
        <v>0.26160000000000067</v>
      </c>
      <c r="N109" s="239"/>
      <c r="O109" s="178"/>
      <c r="P109" s="178"/>
      <c r="Q109" s="178"/>
      <c r="R109" s="178"/>
      <c r="S109" s="178"/>
      <c r="T109" s="178"/>
      <c r="U109" s="178"/>
      <c r="V109" s="178"/>
      <c r="W109" s="178"/>
      <c r="X109" s="178"/>
      <c r="Y109" s="210">
        <f t="shared" si="10"/>
        <v>0</v>
      </c>
      <c r="Z109" s="211">
        <f t="shared" si="13"/>
        <v>0</v>
      </c>
      <c r="AA109" s="178"/>
      <c r="AB109" s="178"/>
      <c r="AC109" s="178"/>
    </row>
    <row r="110" spans="2:29" x14ac:dyDescent="0.35">
      <c r="B110" s="222">
        <v>18700</v>
      </c>
      <c r="C110" s="208">
        <v>1252</v>
      </c>
      <c r="D110" s="309">
        <v>0</v>
      </c>
      <c r="E110" s="206">
        <v>100.16</v>
      </c>
      <c r="F110" s="206">
        <v>112.68</v>
      </c>
      <c r="G110" s="205">
        <f t="shared" si="14"/>
        <v>6.6951871657754014E-2</v>
      </c>
      <c r="H110" s="207">
        <f t="shared" si="15"/>
        <v>0.25</v>
      </c>
      <c r="I110" s="213">
        <v>0</v>
      </c>
      <c r="J110" s="213">
        <v>0</v>
      </c>
      <c r="K110" s="212">
        <f t="shared" si="11"/>
        <v>0</v>
      </c>
      <c r="L110" s="212">
        <f t="shared" si="11"/>
        <v>0</v>
      </c>
      <c r="M110" s="239">
        <f t="shared" si="12"/>
        <v>0.27250000000000058</v>
      </c>
      <c r="N110" s="239"/>
      <c r="O110" s="178"/>
      <c r="P110" s="178"/>
      <c r="Q110" s="178"/>
      <c r="R110" s="178"/>
      <c r="S110" s="178"/>
      <c r="T110" s="178"/>
      <c r="U110" s="178"/>
      <c r="V110" s="178"/>
      <c r="W110" s="178"/>
      <c r="X110" s="178"/>
      <c r="Y110" s="210">
        <f t="shared" si="10"/>
        <v>0</v>
      </c>
      <c r="Z110" s="211">
        <f t="shared" si="13"/>
        <v>0</v>
      </c>
      <c r="AA110" s="178"/>
      <c r="AB110" s="178"/>
      <c r="AC110" s="178"/>
    </row>
    <row r="111" spans="2:29" x14ac:dyDescent="0.35">
      <c r="B111" s="222">
        <v>18800</v>
      </c>
      <c r="C111" s="208">
        <v>1276</v>
      </c>
      <c r="D111" s="309">
        <v>0</v>
      </c>
      <c r="E111" s="206">
        <v>102.08</v>
      </c>
      <c r="F111" s="206">
        <v>114.84</v>
      </c>
      <c r="G111" s="205">
        <f t="shared" si="14"/>
        <v>6.7872340425531918E-2</v>
      </c>
      <c r="H111" s="207">
        <f t="shared" si="15"/>
        <v>0.24</v>
      </c>
      <c r="I111" s="213">
        <v>0</v>
      </c>
      <c r="J111" s="213">
        <v>0</v>
      </c>
      <c r="K111" s="212">
        <f t="shared" si="11"/>
        <v>0</v>
      </c>
      <c r="L111" s="212">
        <f t="shared" si="11"/>
        <v>0</v>
      </c>
      <c r="M111" s="239">
        <f t="shared" si="12"/>
        <v>0.26159999999999911</v>
      </c>
      <c r="N111" s="239"/>
      <c r="O111" s="178"/>
      <c r="P111" s="178"/>
      <c r="Q111" s="178"/>
      <c r="R111" s="178"/>
      <c r="S111" s="178"/>
      <c r="T111" s="178"/>
      <c r="U111" s="178"/>
      <c r="V111" s="178"/>
      <c r="W111" s="178"/>
      <c r="X111" s="178"/>
      <c r="Y111" s="210">
        <f t="shared" si="10"/>
        <v>0</v>
      </c>
      <c r="Z111" s="211">
        <f t="shared" si="13"/>
        <v>0</v>
      </c>
      <c r="AA111" s="178"/>
      <c r="AB111" s="178"/>
      <c r="AC111" s="178"/>
    </row>
    <row r="112" spans="2:29" x14ac:dyDescent="0.35">
      <c r="B112" s="222">
        <v>18900</v>
      </c>
      <c r="C112" s="208">
        <v>1300</v>
      </c>
      <c r="D112" s="309">
        <v>0</v>
      </c>
      <c r="E112" s="206">
        <v>104</v>
      </c>
      <c r="F112" s="206">
        <v>117</v>
      </c>
      <c r="G112" s="205">
        <f t="shared" si="14"/>
        <v>6.8783068783068779E-2</v>
      </c>
      <c r="H112" s="207">
        <f t="shared" si="15"/>
        <v>0.24</v>
      </c>
      <c r="I112" s="213">
        <v>0</v>
      </c>
      <c r="J112" s="213">
        <v>0</v>
      </c>
      <c r="K112" s="212">
        <f t="shared" si="11"/>
        <v>0</v>
      </c>
      <c r="L112" s="212">
        <f t="shared" si="11"/>
        <v>0</v>
      </c>
      <c r="M112" s="239">
        <f t="shared" si="12"/>
        <v>0.26159999999999994</v>
      </c>
      <c r="N112" s="239"/>
      <c r="O112" s="178"/>
      <c r="P112" s="178"/>
      <c r="Q112" s="178"/>
      <c r="R112" s="178"/>
      <c r="S112" s="178"/>
      <c r="T112" s="178"/>
      <c r="U112" s="178"/>
      <c r="V112" s="178"/>
      <c r="W112" s="178"/>
      <c r="X112" s="178"/>
      <c r="Y112" s="210">
        <f t="shared" si="10"/>
        <v>0</v>
      </c>
      <c r="Z112" s="211">
        <f t="shared" si="13"/>
        <v>0</v>
      </c>
      <c r="AA112" s="178"/>
      <c r="AB112" s="178"/>
      <c r="AC112" s="178"/>
    </row>
    <row r="113" spans="2:29" x14ac:dyDescent="0.35">
      <c r="B113" s="222">
        <v>19000</v>
      </c>
      <c r="C113" s="208">
        <v>1325</v>
      </c>
      <c r="D113" s="309">
        <v>0</v>
      </c>
      <c r="E113" s="206">
        <v>106</v>
      </c>
      <c r="F113" s="206">
        <v>119.25</v>
      </c>
      <c r="G113" s="205">
        <f t="shared" si="14"/>
        <v>6.9736842105263153E-2</v>
      </c>
      <c r="H113" s="207">
        <f t="shared" si="15"/>
        <v>0.25</v>
      </c>
      <c r="I113" s="213">
        <v>0</v>
      </c>
      <c r="J113" s="213">
        <v>0</v>
      </c>
      <c r="K113" s="212">
        <f t="shared" si="11"/>
        <v>0</v>
      </c>
      <c r="L113" s="212">
        <f t="shared" si="11"/>
        <v>0</v>
      </c>
      <c r="M113" s="239">
        <f t="shared" si="12"/>
        <v>0.27250000000000002</v>
      </c>
      <c r="N113" s="239"/>
      <c r="O113" s="178"/>
      <c r="P113" s="178"/>
      <c r="Q113" s="178"/>
      <c r="R113" s="178"/>
      <c r="S113" s="178"/>
      <c r="T113" s="178"/>
      <c r="U113" s="178"/>
      <c r="V113" s="178"/>
      <c r="W113" s="178"/>
      <c r="X113" s="178"/>
      <c r="Y113" s="210">
        <f t="shared" si="10"/>
        <v>0</v>
      </c>
      <c r="Z113" s="211">
        <f t="shared" si="13"/>
        <v>0</v>
      </c>
      <c r="AA113" s="178"/>
      <c r="AB113" s="178"/>
      <c r="AC113" s="178"/>
    </row>
    <row r="114" spans="2:29" x14ac:dyDescent="0.35">
      <c r="B114" s="222">
        <v>19100</v>
      </c>
      <c r="C114" s="208">
        <v>1349</v>
      </c>
      <c r="D114" s="309">
        <v>0</v>
      </c>
      <c r="E114" s="206">
        <v>107.92</v>
      </c>
      <c r="F114" s="206">
        <v>121.41</v>
      </c>
      <c r="G114" s="205">
        <f t="shared" si="14"/>
        <v>7.0628272251308896E-2</v>
      </c>
      <c r="H114" s="207">
        <f t="shared" si="15"/>
        <v>0.24</v>
      </c>
      <c r="I114" s="213">
        <v>0</v>
      </c>
      <c r="J114" s="213">
        <v>0</v>
      </c>
      <c r="K114" s="212">
        <f t="shared" si="11"/>
        <v>0</v>
      </c>
      <c r="L114" s="212">
        <f t="shared" si="11"/>
        <v>0</v>
      </c>
      <c r="M114" s="239">
        <f t="shared" si="12"/>
        <v>0.26160000000000083</v>
      </c>
      <c r="N114" s="239"/>
      <c r="O114" s="178"/>
      <c r="P114" s="178"/>
      <c r="Q114" s="178"/>
      <c r="R114" s="178"/>
      <c r="S114" s="178"/>
      <c r="T114" s="178"/>
      <c r="U114" s="178"/>
      <c r="V114" s="178"/>
      <c r="W114" s="178"/>
      <c r="X114" s="178"/>
      <c r="Y114" s="210">
        <f t="shared" si="10"/>
        <v>0</v>
      </c>
      <c r="Z114" s="211">
        <f t="shared" si="13"/>
        <v>0</v>
      </c>
      <c r="AA114" s="178"/>
      <c r="AB114" s="178"/>
      <c r="AC114" s="178"/>
    </row>
    <row r="115" spans="2:29" x14ac:dyDescent="0.35">
      <c r="B115" s="222">
        <v>19200</v>
      </c>
      <c r="C115" s="208">
        <v>1374</v>
      </c>
      <c r="D115" s="309">
        <v>0</v>
      </c>
      <c r="E115" s="206">
        <v>109.92</v>
      </c>
      <c r="F115" s="206">
        <v>123.66</v>
      </c>
      <c r="G115" s="205">
        <f t="shared" si="14"/>
        <v>7.1562500000000001E-2</v>
      </c>
      <c r="H115" s="207">
        <f t="shared" si="15"/>
        <v>0.25</v>
      </c>
      <c r="I115" s="213">
        <v>0</v>
      </c>
      <c r="J115" s="213">
        <v>0</v>
      </c>
      <c r="K115" s="212">
        <f t="shared" si="11"/>
        <v>0</v>
      </c>
      <c r="L115" s="212">
        <f t="shared" si="11"/>
        <v>0</v>
      </c>
      <c r="M115" s="239">
        <f t="shared" si="12"/>
        <v>0.27250000000000085</v>
      </c>
      <c r="N115" s="239"/>
      <c r="O115" s="178"/>
      <c r="P115" s="178"/>
      <c r="Q115" s="178"/>
      <c r="R115" s="178"/>
      <c r="S115" s="178"/>
      <c r="T115" s="178"/>
      <c r="U115" s="178"/>
      <c r="V115" s="178"/>
      <c r="W115" s="178"/>
      <c r="X115" s="178"/>
      <c r="Y115" s="210">
        <f t="shared" si="10"/>
        <v>0</v>
      </c>
      <c r="Z115" s="211">
        <f t="shared" si="13"/>
        <v>0</v>
      </c>
      <c r="AA115" s="178"/>
      <c r="AB115" s="178"/>
      <c r="AC115" s="178"/>
    </row>
    <row r="116" spans="2:29" x14ac:dyDescent="0.35">
      <c r="B116" s="222">
        <v>19300</v>
      </c>
      <c r="C116" s="208">
        <v>1398</v>
      </c>
      <c r="D116" s="309">
        <v>0</v>
      </c>
      <c r="E116" s="206">
        <v>111.84</v>
      </c>
      <c r="F116" s="206">
        <v>125.82</v>
      </c>
      <c r="G116" s="205">
        <f t="shared" si="14"/>
        <v>7.2435233160621768E-2</v>
      </c>
      <c r="H116" s="207">
        <f t="shared" si="15"/>
        <v>0.24</v>
      </c>
      <c r="I116" s="213">
        <v>0</v>
      </c>
      <c r="J116" s="213">
        <v>0</v>
      </c>
      <c r="K116" s="212">
        <f t="shared" si="11"/>
        <v>0</v>
      </c>
      <c r="L116" s="212">
        <f t="shared" si="11"/>
        <v>0</v>
      </c>
      <c r="M116" s="239">
        <f t="shared" si="12"/>
        <v>0.26159999999999939</v>
      </c>
      <c r="N116" s="239"/>
      <c r="O116" s="178"/>
      <c r="P116" s="178"/>
      <c r="Q116" s="178"/>
      <c r="R116" s="178"/>
      <c r="S116" s="178"/>
      <c r="T116" s="178"/>
      <c r="U116" s="178"/>
      <c r="V116" s="178"/>
      <c r="W116" s="178"/>
      <c r="X116" s="178"/>
      <c r="Y116" s="210">
        <f t="shared" si="10"/>
        <v>0</v>
      </c>
      <c r="Z116" s="211">
        <f t="shared" si="13"/>
        <v>0</v>
      </c>
      <c r="AA116" s="178"/>
      <c r="AB116" s="178"/>
      <c r="AC116" s="178"/>
    </row>
    <row r="117" spans="2:29" x14ac:dyDescent="0.35">
      <c r="B117" s="222">
        <v>19400</v>
      </c>
      <c r="C117" s="208">
        <v>1423</v>
      </c>
      <c r="D117" s="309">
        <v>0</v>
      </c>
      <c r="E117" s="206">
        <v>113.84</v>
      </c>
      <c r="F117" s="206">
        <v>128.07</v>
      </c>
      <c r="G117" s="205">
        <f t="shared" si="14"/>
        <v>7.3350515463917521E-2</v>
      </c>
      <c r="H117" s="207">
        <f t="shared" si="15"/>
        <v>0.25</v>
      </c>
      <c r="I117" s="213">
        <v>0</v>
      </c>
      <c r="J117" s="213">
        <v>0</v>
      </c>
      <c r="K117" s="212">
        <f t="shared" si="11"/>
        <v>0</v>
      </c>
      <c r="L117" s="212">
        <f t="shared" si="11"/>
        <v>0</v>
      </c>
      <c r="M117" s="239">
        <f t="shared" si="12"/>
        <v>0.27249999999999941</v>
      </c>
      <c r="N117" s="239"/>
      <c r="O117" s="178"/>
      <c r="P117" s="178"/>
      <c r="Q117" s="178"/>
      <c r="R117" s="178"/>
      <c r="S117" s="178"/>
      <c r="T117" s="178"/>
      <c r="U117" s="178"/>
      <c r="V117" s="178"/>
      <c r="W117" s="178"/>
      <c r="X117" s="178"/>
      <c r="Y117" s="210">
        <f t="shared" si="10"/>
        <v>0</v>
      </c>
      <c r="Z117" s="211">
        <f t="shared" si="13"/>
        <v>0</v>
      </c>
      <c r="AA117" s="178"/>
      <c r="AB117" s="178"/>
      <c r="AC117" s="178"/>
    </row>
    <row r="118" spans="2:29" x14ac:dyDescent="0.35">
      <c r="B118" s="222">
        <v>19500</v>
      </c>
      <c r="C118" s="208">
        <v>1447</v>
      </c>
      <c r="D118" s="309">
        <v>0</v>
      </c>
      <c r="E118" s="206">
        <v>115.76</v>
      </c>
      <c r="F118" s="206">
        <v>130.22999999999999</v>
      </c>
      <c r="G118" s="205">
        <f t="shared" si="14"/>
        <v>7.4205128205128201E-2</v>
      </c>
      <c r="H118" s="207">
        <f t="shared" si="15"/>
        <v>0.24</v>
      </c>
      <c r="I118" s="213">
        <v>0</v>
      </c>
      <c r="J118" s="213">
        <v>0</v>
      </c>
      <c r="K118" s="212">
        <f t="shared" si="11"/>
        <v>0</v>
      </c>
      <c r="L118" s="212">
        <f t="shared" si="11"/>
        <v>0</v>
      </c>
      <c r="M118" s="239">
        <f t="shared" si="12"/>
        <v>0.26160000000000028</v>
      </c>
      <c r="N118" s="239"/>
      <c r="O118" s="178"/>
      <c r="P118" s="178"/>
      <c r="Q118" s="178"/>
      <c r="R118" s="178"/>
      <c r="S118" s="178"/>
      <c r="T118" s="178"/>
      <c r="U118" s="178"/>
      <c r="V118" s="178"/>
      <c r="W118" s="178"/>
      <c r="X118" s="178"/>
      <c r="Y118" s="210">
        <f t="shared" si="10"/>
        <v>0</v>
      </c>
      <c r="Z118" s="211">
        <f t="shared" si="13"/>
        <v>0</v>
      </c>
      <c r="AA118" s="178"/>
      <c r="AB118" s="178"/>
      <c r="AC118" s="178"/>
    </row>
    <row r="119" spans="2:29" x14ac:dyDescent="0.35">
      <c r="B119" s="222">
        <v>19600</v>
      </c>
      <c r="C119" s="208">
        <v>1472</v>
      </c>
      <c r="D119" s="309">
        <v>0</v>
      </c>
      <c r="E119" s="206">
        <v>117.76</v>
      </c>
      <c r="F119" s="206">
        <v>132.47999999999999</v>
      </c>
      <c r="G119" s="205">
        <f t="shared" si="14"/>
        <v>7.5102040816326529E-2</v>
      </c>
      <c r="H119" s="207">
        <f t="shared" si="15"/>
        <v>0.25</v>
      </c>
      <c r="I119" s="213">
        <v>0</v>
      </c>
      <c r="J119" s="213">
        <v>0</v>
      </c>
      <c r="K119" s="212">
        <f t="shared" si="11"/>
        <v>0</v>
      </c>
      <c r="L119" s="212">
        <f t="shared" si="11"/>
        <v>0</v>
      </c>
      <c r="M119" s="239">
        <f t="shared" si="12"/>
        <v>0.2725000000000003</v>
      </c>
      <c r="N119" s="239"/>
      <c r="O119" s="178"/>
      <c r="P119" s="178"/>
      <c r="Q119" s="178"/>
      <c r="R119" s="178"/>
      <c r="S119" s="178"/>
      <c r="T119" s="178"/>
      <c r="U119" s="178"/>
      <c r="V119" s="178"/>
      <c r="W119" s="178"/>
      <c r="X119" s="178"/>
      <c r="Y119" s="210">
        <f t="shared" si="10"/>
        <v>0</v>
      </c>
      <c r="Z119" s="211">
        <f t="shared" si="13"/>
        <v>0</v>
      </c>
      <c r="AA119" s="178"/>
      <c r="AB119" s="178"/>
      <c r="AC119" s="178"/>
    </row>
    <row r="120" spans="2:29" x14ac:dyDescent="0.35">
      <c r="B120" s="222">
        <v>19700</v>
      </c>
      <c r="C120" s="208">
        <v>1496</v>
      </c>
      <c r="D120" s="309">
        <v>0</v>
      </c>
      <c r="E120" s="206">
        <v>119.68</v>
      </c>
      <c r="F120" s="206">
        <v>134.63999999999999</v>
      </c>
      <c r="G120" s="205">
        <f t="shared" si="14"/>
        <v>7.5939086294416244E-2</v>
      </c>
      <c r="H120" s="207">
        <f t="shared" si="15"/>
        <v>0.24</v>
      </c>
      <c r="I120" s="213">
        <v>0</v>
      </c>
      <c r="J120" s="213">
        <v>0</v>
      </c>
      <c r="K120" s="212">
        <f t="shared" si="11"/>
        <v>0</v>
      </c>
      <c r="L120" s="212">
        <f t="shared" si="11"/>
        <v>0</v>
      </c>
      <c r="M120" s="239">
        <f t="shared" si="12"/>
        <v>0.26159999999999883</v>
      </c>
      <c r="N120" s="239"/>
      <c r="O120" s="178"/>
      <c r="P120" s="178"/>
      <c r="Q120" s="178"/>
      <c r="R120" s="178"/>
      <c r="S120" s="178"/>
      <c r="T120" s="178"/>
      <c r="U120" s="178"/>
      <c r="V120" s="178"/>
      <c r="W120" s="178"/>
      <c r="X120" s="178"/>
      <c r="Y120" s="210">
        <f t="shared" si="10"/>
        <v>0</v>
      </c>
      <c r="Z120" s="211">
        <f t="shared" si="13"/>
        <v>0</v>
      </c>
      <c r="AA120" s="178"/>
      <c r="AB120" s="178"/>
      <c r="AC120" s="178"/>
    </row>
    <row r="121" spans="2:29" x14ac:dyDescent="0.35">
      <c r="B121" s="222">
        <v>19800</v>
      </c>
      <c r="C121" s="208">
        <v>1521</v>
      </c>
      <c r="D121" s="309">
        <v>0</v>
      </c>
      <c r="E121" s="206">
        <v>121.68</v>
      </c>
      <c r="F121" s="206">
        <v>136.88999999999999</v>
      </c>
      <c r="G121" s="205">
        <f t="shared" si="14"/>
        <v>7.6818181818181813E-2</v>
      </c>
      <c r="H121" s="207">
        <f t="shared" si="15"/>
        <v>0.25</v>
      </c>
      <c r="I121" s="213">
        <v>0</v>
      </c>
      <c r="J121" s="213">
        <v>0</v>
      </c>
      <c r="K121" s="212">
        <f t="shared" si="11"/>
        <v>0</v>
      </c>
      <c r="L121" s="212">
        <f t="shared" si="11"/>
        <v>0</v>
      </c>
      <c r="M121" s="239">
        <f t="shared" si="12"/>
        <v>0.27249999999999885</v>
      </c>
      <c r="N121" s="239"/>
      <c r="O121" s="178"/>
      <c r="P121" s="178"/>
      <c r="Q121" s="178"/>
      <c r="R121" s="178"/>
      <c r="S121" s="178"/>
      <c r="T121" s="178"/>
      <c r="U121" s="178"/>
      <c r="V121" s="178"/>
      <c r="W121" s="178"/>
      <c r="X121" s="178"/>
      <c r="Y121" s="210">
        <f t="shared" si="10"/>
        <v>0</v>
      </c>
      <c r="Z121" s="211">
        <f t="shared" si="13"/>
        <v>0</v>
      </c>
      <c r="AA121" s="178"/>
      <c r="AB121" s="178"/>
      <c r="AC121" s="178"/>
    </row>
    <row r="122" spans="2:29" x14ac:dyDescent="0.35">
      <c r="B122" s="222">
        <v>19900</v>
      </c>
      <c r="C122" s="208">
        <v>1546</v>
      </c>
      <c r="D122" s="309">
        <v>0</v>
      </c>
      <c r="E122" s="206">
        <v>123.68</v>
      </c>
      <c r="F122" s="206">
        <v>139.13999999999999</v>
      </c>
      <c r="G122" s="205">
        <f t="shared" si="14"/>
        <v>7.7688442211055281E-2</v>
      </c>
      <c r="H122" s="207">
        <f t="shared" si="15"/>
        <v>0.25</v>
      </c>
      <c r="I122" s="213">
        <v>0</v>
      </c>
      <c r="J122" s="213">
        <v>0</v>
      </c>
      <c r="K122" s="212">
        <v>0</v>
      </c>
      <c r="L122" s="212">
        <v>0</v>
      </c>
      <c r="M122" s="239">
        <f t="shared" si="12"/>
        <v>0.27249999999999885</v>
      </c>
      <c r="N122" s="239"/>
      <c r="O122" s="178"/>
      <c r="P122" s="178"/>
      <c r="Q122" s="178"/>
      <c r="R122" s="178"/>
      <c r="S122" s="178"/>
      <c r="T122" s="178"/>
      <c r="U122" s="178"/>
      <c r="V122" s="178"/>
      <c r="W122" s="178"/>
      <c r="X122" s="178"/>
      <c r="Y122" s="210">
        <f t="shared" si="10"/>
        <v>0</v>
      </c>
      <c r="Z122" s="211">
        <f t="shared" si="13"/>
        <v>0</v>
      </c>
      <c r="AA122" s="178"/>
      <c r="AB122" s="178"/>
      <c r="AC122" s="178"/>
    </row>
    <row r="123" spans="2:29" x14ac:dyDescent="0.35">
      <c r="B123" s="222">
        <v>20000</v>
      </c>
      <c r="C123" s="208">
        <v>1570</v>
      </c>
      <c r="D123" s="309">
        <v>0</v>
      </c>
      <c r="E123" s="206">
        <v>125.6</v>
      </c>
      <c r="F123" s="206">
        <v>141.30000000000001</v>
      </c>
      <c r="G123" s="205">
        <f t="shared" si="14"/>
        <v>7.85E-2</v>
      </c>
      <c r="H123" s="207">
        <f t="shared" si="15"/>
        <v>0.24</v>
      </c>
      <c r="I123" s="213">
        <v>0</v>
      </c>
      <c r="J123" s="213">
        <v>0</v>
      </c>
      <c r="K123" s="212">
        <v>0</v>
      </c>
      <c r="L123" s="212">
        <v>0</v>
      </c>
      <c r="M123" s="239">
        <f t="shared" si="12"/>
        <v>0.26159999999999967</v>
      </c>
      <c r="N123" s="239"/>
      <c r="O123" s="178"/>
      <c r="P123" s="178"/>
      <c r="Q123" s="178"/>
      <c r="R123" s="178"/>
      <c r="S123" s="178"/>
      <c r="T123" s="178"/>
      <c r="U123" s="178"/>
      <c r="V123" s="178"/>
      <c r="W123" s="178"/>
      <c r="X123" s="178"/>
      <c r="Y123" s="210">
        <f t="shared" si="10"/>
        <v>0</v>
      </c>
      <c r="Z123" s="211">
        <f t="shared" si="13"/>
        <v>0</v>
      </c>
      <c r="AA123" s="178"/>
      <c r="AB123" s="178"/>
      <c r="AC123" s="178"/>
    </row>
    <row r="124" spans="2:29" x14ac:dyDescent="0.35">
      <c r="B124" s="222">
        <v>20100</v>
      </c>
      <c r="C124" s="208">
        <v>1595</v>
      </c>
      <c r="D124" s="309">
        <v>0</v>
      </c>
      <c r="E124" s="206">
        <v>127.6</v>
      </c>
      <c r="F124" s="206">
        <v>143.55000000000001</v>
      </c>
      <c r="G124" s="205">
        <f t="shared" si="14"/>
        <v>7.9353233830845776E-2</v>
      </c>
      <c r="H124" s="207">
        <f t="shared" si="15"/>
        <v>0.25</v>
      </c>
      <c r="I124" s="213">
        <v>0</v>
      </c>
      <c r="J124" s="213">
        <v>0</v>
      </c>
      <c r="K124" s="212">
        <v>0</v>
      </c>
      <c r="L124" s="212">
        <v>0</v>
      </c>
      <c r="M124" s="239">
        <f t="shared" si="12"/>
        <v>0.27249999999999941</v>
      </c>
      <c r="N124" s="239"/>
      <c r="O124" s="178"/>
      <c r="P124" s="178"/>
      <c r="Q124" s="178"/>
      <c r="R124" s="178"/>
      <c r="S124" s="178"/>
      <c r="T124" s="178"/>
      <c r="U124" s="178"/>
      <c r="V124" s="178"/>
      <c r="W124" s="178"/>
      <c r="X124" s="178"/>
      <c r="Y124" s="210">
        <f t="shared" si="10"/>
        <v>0</v>
      </c>
      <c r="Z124" s="211">
        <f t="shared" si="13"/>
        <v>0</v>
      </c>
      <c r="AA124" s="178"/>
      <c r="AB124" s="178"/>
      <c r="AC124" s="178"/>
    </row>
    <row r="125" spans="2:29" x14ac:dyDescent="0.35">
      <c r="B125" s="222">
        <v>20200</v>
      </c>
      <c r="C125" s="208">
        <v>1620</v>
      </c>
      <c r="D125" s="309">
        <v>0</v>
      </c>
      <c r="E125" s="206">
        <v>129.6</v>
      </c>
      <c r="F125" s="206">
        <v>145.80000000000001</v>
      </c>
      <c r="G125" s="205">
        <f t="shared" si="14"/>
        <v>8.01980198019802E-2</v>
      </c>
      <c r="H125" s="207">
        <f t="shared" si="15"/>
        <v>0.25</v>
      </c>
      <c r="I125" s="213">
        <v>0</v>
      </c>
      <c r="J125" s="213">
        <v>0</v>
      </c>
      <c r="K125" s="212">
        <v>0</v>
      </c>
      <c r="L125" s="212">
        <v>0</v>
      </c>
      <c r="M125" s="239">
        <f t="shared" si="12"/>
        <v>0.27249999999999941</v>
      </c>
      <c r="N125" s="239"/>
      <c r="O125" s="178"/>
      <c r="P125" s="178"/>
      <c r="Q125" s="178"/>
      <c r="R125" s="178"/>
      <c r="S125" s="178"/>
      <c r="T125" s="178"/>
      <c r="U125" s="178"/>
      <c r="V125" s="178"/>
      <c r="W125" s="178"/>
      <c r="X125" s="178"/>
      <c r="Y125" s="210">
        <f t="shared" si="10"/>
        <v>0</v>
      </c>
      <c r="Z125" s="211">
        <f t="shared" si="13"/>
        <v>0</v>
      </c>
      <c r="AA125" s="178"/>
      <c r="AB125" s="178"/>
      <c r="AC125" s="178"/>
    </row>
    <row r="126" spans="2:29" x14ac:dyDescent="0.35">
      <c r="B126" s="222">
        <v>20300</v>
      </c>
      <c r="C126" s="208">
        <v>1645</v>
      </c>
      <c r="D126" s="309">
        <v>0</v>
      </c>
      <c r="E126" s="206">
        <v>131.6</v>
      </c>
      <c r="F126" s="206">
        <v>148.05000000000001</v>
      </c>
      <c r="G126" s="205">
        <f t="shared" si="14"/>
        <v>8.1034482758620685E-2</v>
      </c>
      <c r="H126" s="207">
        <f t="shared" si="15"/>
        <v>0.25</v>
      </c>
      <c r="I126" s="213">
        <v>0</v>
      </c>
      <c r="J126" s="213">
        <v>0</v>
      </c>
      <c r="K126" s="212">
        <v>0</v>
      </c>
      <c r="L126" s="212">
        <v>0</v>
      </c>
      <c r="M126" s="239">
        <f t="shared" si="12"/>
        <v>0.27249999999999941</v>
      </c>
      <c r="N126" s="239"/>
      <c r="O126" s="178"/>
      <c r="P126" s="178"/>
      <c r="Q126" s="178"/>
      <c r="R126" s="178"/>
      <c r="S126" s="178"/>
      <c r="T126" s="178"/>
      <c r="U126" s="178"/>
      <c r="V126" s="178"/>
      <c r="W126" s="178"/>
      <c r="X126" s="178"/>
      <c r="Y126" s="210">
        <f t="shared" si="10"/>
        <v>0</v>
      </c>
      <c r="Z126" s="211">
        <f t="shared" si="13"/>
        <v>0</v>
      </c>
      <c r="AA126" s="178"/>
      <c r="AB126" s="178"/>
      <c r="AC126" s="178"/>
    </row>
    <row r="127" spans="2:29" x14ac:dyDescent="0.35">
      <c r="B127" s="222">
        <v>20400</v>
      </c>
      <c r="C127" s="208">
        <v>1670</v>
      </c>
      <c r="D127" s="309">
        <v>0</v>
      </c>
      <c r="E127" s="206">
        <v>133.6</v>
      </c>
      <c r="F127" s="206">
        <v>150.30000000000001</v>
      </c>
      <c r="G127" s="205">
        <f t="shared" si="14"/>
        <v>8.1862745098039216E-2</v>
      </c>
      <c r="H127" s="207">
        <f t="shared" si="15"/>
        <v>0.25</v>
      </c>
      <c r="I127" s="213">
        <v>0</v>
      </c>
      <c r="J127" s="213">
        <v>0</v>
      </c>
      <c r="K127" s="212">
        <v>0</v>
      </c>
      <c r="L127" s="212">
        <v>0</v>
      </c>
      <c r="M127" s="239">
        <f t="shared" si="12"/>
        <v>0.27249999999999941</v>
      </c>
      <c r="N127" s="239"/>
      <c r="O127" s="178"/>
      <c r="P127" s="178"/>
      <c r="Q127" s="178"/>
      <c r="R127" s="178"/>
      <c r="S127" s="178"/>
      <c r="T127" s="178"/>
      <c r="U127" s="178"/>
      <c r="V127" s="178"/>
      <c r="W127" s="178"/>
      <c r="X127" s="178"/>
      <c r="Y127" s="210">
        <f t="shared" si="10"/>
        <v>0</v>
      </c>
      <c r="Z127" s="211">
        <f t="shared" si="13"/>
        <v>0</v>
      </c>
      <c r="AA127" s="178"/>
      <c r="AB127" s="178"/>
      <c r="AC127" s="178"/>
    </row>
    <row r="128" spans="2:29" x14ac:dyDescent="0.35">
      <c r="B128" s="222">
        <v>20500</v>
      </c>
      <c r="C128" s="208">
        <v>1694</v>
      </c>
      <c r="D128" s="309">
        <v>0</v>
      </c>
      <c r="E128" s="206">
        <v>135.52000000000001</v>
      </c>
      <c r="F128" s="206">
        <v>152.46</v>
      </c>
      <c r="G128" s="205">
        <f t="shared" si="14"/>
        <v>8.2634146341463419E-2</v>
      </c>
      <c r="H128" s="207">
        <f t="shared" si="15"/>
        <v>0.24</v>
      </c>
      <c r="I128" s="213">
        <v>0</v>
      </c>
      <c r="J128" s="213">
        <v>0</v>
      </c>
      <c r="K128" s="212">
        <v>0</v>
      </c>
      <c r="L128" s="212">
        <v>0</v>
      </c>
      <c r="M128" s="239">
        <f t="shared" si="12"/>
        <v>0.26160000000000028</v>
      </c>
      <c r="N128" s="239"/>
      <c r="O128" s="178"/>
      <c r="P128" s="178"/>
      <c r="Q128" s="178"/>
      <c r="R128" s="178"/>
      <c r="S128" s="178"/>
      <c r="T128" s="178"/>
      <c r="U128" s="178"/>
      <c r="V128" s="178"/>
      <c r="W128" s="178"/>
      <c r="X128" s="178"/>
      <c r="Y128" s="210">
        <f t="shared" si="10"/>
        <v>0</v>
      </c>
      <c r="Z128" s="211">
        <f t="shared" si="13"/>
        <v>0</v>
      </c>
      <c r="AA128" s="178"/>
      <c r="AB128" s="178"/>
      <c r="AC128" s="178"/>
    </row>
    <row r="129" spans="2:29" x14ac:dyDescent="0.35">
      <c r="B129" s="222">
        <v>20600</v>
      </c>
      <c r="C129" s="208">
        <v>1719</v>
      </c>
      <c r="D129" s="309">
        <v>0</v>
      </c>
      <c r="E129" s="206">
        <v>137.52000000000001</v>
      </c>
      <c r="F129" s="206">
        <v>154.71</v>
      </c>
      <c r="G129" s="205">
        <f t="shared" si="14"/>
        <v>8.3446601941747578E-2</v>
      </c>
      <c r="H129" s="207">
        <f t="shared" si="15"/>
        <v>0.25</v>
      </c>
      <c r="I129" s="213">
        <v>0</v>
      </c>
      <c r="J129" s="213">
        <v>0</v>
      </c>
      <c r="K129" s="212">
        <v>0</v>
      </c>
      <c r="L129" s="212">
        <v>0</v>
      </c>
      <c r="M129" s="239">
        <f t="shared" si="12"/>
        <v>0.2725000000000003</v>
      </c>
      <c r="N129" s="239"/>
      <c r="O129" s="178"/>
      <c r="P129" s="178"/>
      <c r="Q129" s="178"/>
      <c r="R129" s="178"/>
      <c r="S129" s="178"/>
      <c r="T129" s="178"/>
      <c r="U129" s="178"/>
      <c r="V129" s="178"/>
      <c r="W129" s="178"/>
      <c r="X129" s="178"/>
      <c r="Y129" s="210">
        <f t="shared" si="10"/>
        <v>0</v>
      </c>
      <c r="Z129" s="211">
        <f t="shared" si="13"/>
        <v>0</v>
      </c>
      <c r="AA129" s="178"/>
      <c r="AB129" s="178"/>
      <c r="AC129" s="178"/>
    </row>
    <row r="130" spans="2:29" x14ac:dyDescent="0.35">
      <c r="B130" s="222">
        <v>20700</v>
      </c>
      <c r="C130" s="208">
        <v>1744</v>
      </c>
      <c r="D130" s="309">
        <v>0</v>
      </c>
      <c r="E130" s="206">
        <v>139.52000000000001</v>
      </c>
      <c r="F130" s="206">
        <v>156.96</v>
      </c>
      <c r="G130" s="205">
        <f t="shared" si="14"/>
        <v>8.4251207729468605E-2</v>
      </c>
      <c r="H130" s="207">
        <f t="shared" si="15"/>
        <v>0.25</v>
      </c>
      <c r="I130" s="213">
        <v>0</v>
      </c>
      <c r="J130" s="213">
        <v>0</v>
      </c>
      <c r="K130" s="212">
        <v>0</v>
      </c>
      <c r="L130" s="212">
        <v>0</v>
      </c>
      <c r="M130" s="239">
        <f t="shared" si="12"/>
        <v>0.2725000000000003</v>
      </c>
      <c r="N130" s="239"/>
      <c r="O130" s="178"/>
      <c r="P130" s="178"/>
      <c r="Q130" s="178"/>
      <c r="R130" s="178"/>
      <c r="S130" s="178"/>
      <c r="T130" s="178"/>
      <c r="U130" s="178"/>
      <c r="V130" s="178"/>
      <c r="W130" s="178"/>
      <c r="X130" s="178"/>
      <c r="Y130" s="210">
        <f t="shared" si="10"/>
        <v>0</v>
      </c>
      <c r="Z130" s="211">
        <f t="shared" si="13"/>
        <v>0</v>
      </c>
      <c r="AA130" s="178"/>
      <c r="AB130" s="178"/>
      <c r="AC130" s="178"/>
    </row>
    <row r="131" spans="2:29" x14ac:dyDescent="0.35">
      <c r="B131" s="222">
        <v>20800</v>
      </c>
      <c r="C131" s="208">
        <v>1769</v>
      </c>
      <c r="D131" s="309">
        <v>0</v>
      </c>
      <c r="E131" s="206">
        <v>141.52000000000001</v>
      </c>
      <c r="F131" s="206">
        <v>159.21</v>
      </c>
      <c r="G131" s="205">
        <f t="shared" si="14"/>
        <v>8.5048076923076921E-2</v>
      </c>
      <c r="H131" s="207">
        <f t="shared" si="15"/>
        <v>0.25</v>
      </c>
      <c r="I131" s="213">
        <v>0</v>
      </c>
      <c r="J131" s="213">
        <v>0</v>
      </c>
      <c r="K131" s="212">
        <v>0</v>
      </c>
      <c r="L131" s="212">
        <v>0</v>
      </c>
      <c r="M131" s="239">
        <f t="shared" si="12"/>
        <v>0.2725000000000003</v>
      </c>
      <c r="N131" s="239"/>
      <c r="O131" s="178"/>
      <c r="P131" s="178"/>
      <c r="Q131" s="178"/>
      <c r="R131" s="178"/>
      <c r="S131" s="178"/>
      <c r="T131" s="178"/>
      <c r="U131" s="178"/>
      <c r="V131" s="178"/>
      <c r="W131" s="178"/>
      <c r="X131" s="178"/>
      <c r="Y131" s="210">
        <f t="shared" ref="Y131:Y194" si="16">I131/$B131</f>
        <v>0</v>
      </c>
      <c r="Z131" s="211">
        <f t="shared" si="13"/>
        <v>0</v>
      </c>
      <c r="AA131" s="178"/>
      <c r="AB131" s="178"/>
      <c r="AC131" s="178"/>
    </row>
    <row r="132" spans="2:29" x14ac:dyDescent="0.35">
      <c r="B132" s="222">
        <v>20900</v>
      </c>
      <c r="C132" s="208">
        <v>1794</v>
      </c>
      <c r="D132" s="309">
        <v>0</v>
      </c>
      <c r="E132" s="206">
        <v>143.52000000000001</v>
      </c>
      <c r="F132" s="206">
        <v>161.46</v>
      </c>
      <c r="G132" s="205">
        <f t="shared" si="14"/>
        <v>8.5837320574162684E-2</v>
      </c>
      <c r="H132" s="207">
        <f t="shared" si="15"/>
        <v>0.25</v>
      </c>
      <c r="I132" s="213">
        <v>0</v>
      </c>
      <c r="J132" s="213">
        <v>0</v>
      </c>
      <c r="K132" s="212">
        <v>0</v>
      </c>
      <c r="L132" s="212">
        <v>0</v>
      </c>
      <c r="M132" s="239">
        <f t="shared" ref="M132:M195" si="17">(C132+D132+F132-C131-D131-F131)/100</f>
        <v>0.2725000000000003</v>
      </c>
      <c r="N132" s="239"/>
      <c r="O132" s="178"/>
      <c r="P132" s="178"/>
      <c r="Q132" s="178"/>
      <c r="R132" s="178"/>
      <c r="S132" s="178"/>
      <c r="T132" s="178"/>
      <c r="U132" s="178"/>
      <c r="V132" s="178"/>
      <c r="W132" s="178"/>
      <c r="X132" s="178"/>
      <c r="Y132" s="210">
        <f t="shared" si="16"/>
        <v>0</v>
      </c>
      <c r="Z132" s="211">
        <f t="shared" ref="Z132:Z195" si="18">(I132-I131)/($B132-$B131)</f>
        <v>0</v>
      </c>
      <c r="AA132" s="178"/>
      <c r="AB132" s="178"/>
      <c r="AC132" s="178"/>
    </row>
    <row r="133" spans="2:29" x14ac:dyDescent="0.35">
      <c r="B133" s="222">
        <v>21000</v>
      </c>
      <c r="C133" s="208">
        <v>1819</v>
      </c>
      <c r="D133" s="309">
        <v>0</v>
      </c>
      <c r="E133" s="206">
        <v>145.52000000000001</v>
      </c>
      <c r="F133" s="206">
        <v>163.71</v>
      </c>
      <c r="G133" s="205">
        <f t="shared" ref="G133:G196" si="19">C133/B133</f>
        <v>8.6619047619047623E-2</v>
      </c>
      <c r="H133" s="207">
        <f t="shared" ref="H133:H196" si="20">(C133-C132)/(B133-B132)</f>
        <v>0.25</v>
      </c>
      <c r="I133" s="213">
        <v>0</v>
      </c>
      <c r="J133" s="213">
        <v>0</v>
      </c>
      <c r="K133" s="212">
        <v>0</v>
      </c>
      <c r="L133" s="212">
        <v>0</v>
      </c>
      <c r="M133" s="239">
        <f t="shared" si="17"/>
        <v>0.2725000000000003</v>
      </c>
      <c r="N133" s="239"/>
      <c r="O133" s="178"/>
      <c r="P133" s="178"/>
      <c r="Q133" s="178"/>
      <c r="R133" s="178"/>
      <c r="S133" s="178"/>
      <c r="T133" s="178"/>
      <c r="U133" s="178"/>
      <c r="V133" s="178"/>
      <c r="W133" s="178"/>
      <c r="X133" s="178"/>
      <c r="Y133" s="210">
        <f t="shared" si="16"/>
        <v>0</v>
      </c>
      <c r="Z133" s="211">
        <f t="shared" si="18"/>
        <v>0</v>
      </c>
      <c r="AA133" s="178"/>
      <c r="AB133" s="178"/>
      <c r="AC133" s="178"/>
    </row>
    <row r="134" spans="2:29" x14ac:dyDescent="0.35">
      <c r="B134" s="222">
        <v>21100</v>
      </c>
      <c r="C134" s="208">
        <v>1844</v>
      </c>
      <c r="D134" s="309">
        <v>0</v>
      </c>
      <c r="E134" s="206">
        <v>147.52000000000001</v>
      </c>
      <c r="F134" s="206">
        <v>165.96</v>
      </c>
      <c r="G134" s="205">
        <f t="shared" si="19"/>
        <v>8.739336492890995E-2</v>
      </c>
      <c r="H134" s="207">
        <f t="shared" si="20"/>
        <v>0.25</v>
      </c>
      <c r="I134" s="213">
        <v>0</v>
      </c>
      <c r="J134" s="213">
        <v>0</v>
      </c>
      <c r="K134" s="212">
        <v>0</v>
      </c>
      <c r="L134" s="212">
        <v>0</v>
      </c>
      <c r="M134" s="239">
        <f t="shared" si="17"/>
        <v>0.2725000000000003</v>
      </c>
      <c r="N134" s="239"/>
      <c r="O134" s="178"/>
      <c r="P134" s="178"/>
      <c r="Q134" s="178"/>
      <c r="R134" s="178"/>
      <c r="S134" s="178"/>
      <c r="T134" s="178"/>
      <c r="U134" s="178"/>
      <c r="V134" s="178"/>
      <c r="W134" s="178"/>
      <c r="X134" s="178"/>
      <c r="Y134" s="210">
        <f t="shared" si="16"/>
        <v>0</v>
      </c>
      <c r="Z134" s="211">
        <f t="shared" si="18"/>
        <v>0</v>
      </c>
      <c r="AA134" s="178"/>
      <c r="AB134" s="178"/>
      <c r="AC134" s="178"/>
    </row>
    <row r="135" spans="2:29" x14ac:dyDescent="0.35">
      <c r="B135" s="222">
        <v>21200</v>
      </c>
      <c r="C135" s="208">
        <v>1870</v>
      </c>
      <c r="D135" s="309">
        <v>0</v>
      </c>
      <c r="E135" s="206">
        <v>149.6</v>
      </c>
      <c r="F135" s="206">
        <v>168.3</v>
      </c>
      <c r="G135" s="205">
        <f t="shared" si="19"/>
        <v>8.8207547169811315E-2</v>
      </c>
      <c r="H135" s="207">
        <f t="shared" si="20"/>
        <v>0.26</v>
      </c>
      <c r="I135" s="213">
        <v>0</v>
      </c>
      <c r="J135" s="213">
        <v>0</v>
      </c>
      <c r="K135" s="212">
        <v>0</v>
      </c>
      <c r="L135" s="212">
        <v>0</v>
      </c>
      <c r="M135" s="239">
        <f t="shared" si="17"/>
        <v>0.28339999999999949</v>
      </c>
      <c r="N135" s="239"/>
      <c r="O135" s="178"/>
      <c r="P135" s="178"/>
      <c r="Q135" s="178"/>
      <c r="R135" s="178"/>
      <c r="S135" s="178"/>
      <c r="T135" s="178"/>
      <c r="U135" s="178"/>
      <c r="V135" s="178"/>
      <c r="W135" s="178"/>
      <c r="X135" s="178"/>
      <c r="Y135" s="210">
        <f t="shared" si="16"/>
        <v>0</v>
      </c>
      <c r="Z135" s="211">
        <f t="shared" si="18"/>
        <v>0</v>
      </c>
      <c r="AA135" s="178"/>
      <c r="AB135" s="178"/>
      <c r="AC135" s="178"/>
    </row>
    <row r="136" spans="2:29" x14ac:dyDescent="0.35">
      <c r="B136" s="222">
        <v>21300</v>
      </c>
      <c r="C136" s="208">
        <v>1895</v>
      </c>
      <c r="D136" s="309">
        <v>0</v>
      </c>
      <c r="E136" s="206">
        <v>151.6</v>
      </c>
      <c r="F136" s="206">
        <v>170.55</v>
      </c>
      <c r="G136" s="205">
        <f t="shared" si="19"/>
        <v>8.8967136150234744E-2</v>
      </c>
      <c r="H136" s="207">
        <f t="shared" si="20"/>
        <v>0.25</v>
      </c>
      <c r="I136" s="213">
        <v>0</v>
      </c>
      <c r="J136" s="213">
        <v>0</v>
      </c>
      <c r="K136" s="212">
        <v>0</v>
      </c>
      <c r="L136" s="212">
        <v>0</v>
      </c>
      <c r="M136" s="239">
        <f t="shared" si="17"/>
        <v>0.27250000000000169</v>
      </c>
      <c r="N136" s="239"/>
      <c r="O136" s="178"/>
      <c r="P136" s="178"/>
      <c r="Q136" s="178"/>
      <c r="R136" s="178"/>
      <c r="S136" s="178"/>
      <c r="T136" s="178"/>
      <c r="U136" s="178"/>
      <c r="V136" s="178"/>
      <c r="W136" s="178"/>
      <c r="X136" s="178"/>
      <c r="Y136" s="210">
        <f t="shared" si="16"/>
        <v>0</v>
      </c>
      <c r="Z136" s="211">
        <f t="shared" si="18"/>
        <v>0</v>
      </c>
      <c r="AA136" s="178"/>
      <c r="AB136" s="178"/>
      <c r="AC136" s="178"/>
    </row>
    <row r="137" spans="2:29" x14ac:dyDescent="0.35">
      <c r="B137" s="222">
        <v>21400</v>
      </c>
      <c r="C137" s="208">
        <v>1920</v>
      </c>
      <c r="D137" s="309">
        <v>0</v>
      </c>
      <c r="E137" s="206">
        <v>153.6</v>
      </c>
      <c r="F137" s="206">
        <v>172.8</v>
      </c>
      <c r="G137" s="205">
        <f t="shared" si="19"/>
        <v>8.9719626168224292E-2</v>
      </c>
      <c r="H137" s="207">
        <f t="shared" si="20"/>
        <v>0.25</v>
      </c>
      <c r="I137" s="213">
        <v>0</v>
      </c>
      <c r="J137" s="213">
        <v>0</v>
      </c>
      <c r="K137" s="212">
        <v>0</v>
      </c>
      <c r="L137" s="212">
        <v>0</v>
      </c>
      <c r="M137" s="239">
        <f t="shared" si="17"/>
        <v>0.27250000000000169</v>
      </c>
      <c r="N137" s="239"/>
      <c r="O137" s="178"/>
      <c r="P137" s="178"/>
      <c r="Q137" s="178"/>
      <c r="R137" s="178"/>
      <c r="S137" s="178"/>
      <c r="T137" s="178"/>
      <c r="U137" s="178"/>
      <c r="V137" s="178"/>
      <c r="W137" s="178"/>
      <c r="X137" s="178"/>
      <c r="Y137" s="210">
        <f t="shared" si="16"/>
        <v>0</v>
      </c>
      <c r="Z137" s="211">
        <f t="shared" si="18"/>
        <v>0</v>
      </c>
      <c r="AA137" s="178"/>
      <c r="AB137" s="178"/>
      <c r="AC137" s="178"/>
    </row>
    <row r="138" spans="2:29" x14ac:dyDescent="0.35">
      <c r="B138" s="222">
        <v>21500</v>
      </c>
      <c r="C138" s="208">
        <v>1945</v>
      </c>
      <c r="D138" s="309">
        <v>0</v>
      </c>
      <c r="E138" s="206">
        <v>155.6</v>
      </c>
      <c r="F138" s="206">
        <v>175.05</v>
      </c>
      <c r="G138" s="205">
        <f t="shared" si="19"/>
        <v>9.0465116279069765E-2</v>
      </c>
      <c r="H138" s="207">
        <f t="shared" si="20"/>
        <v>0.25</v>
      </c>
      <c r="I138" s="213">
        <v>0</v>
      </c>
      <c r="J138" s="213">
        <v>0</v>
      </c>
      <c r="K138" s="212">
        <v>0</v>
      </c>
      <c r="L138" s="212">
        <v>0</v>
      </c>
      <c r="M138" s="239">
        <f t="shared" si="17"/>
        <v>0.27250000000000169</v>
      </c>
      <c r="N138" s="239"/>
      <c r="O138" s="178"/>
      <c r="P138" s="178"/>
      <c r="Q138" s="178"/>
      <c r="R138" s="178"/>
      <c r="S138" s="178"/>
      <c r="T138" s="178"/>
      <c r="U138" s="178"/>
      <c r="V138" s="178"/>
      <c r="W138" s="178"/>
      <c r="X138" s="178"/>
      <c r="Y138" s="210">
        <f t="shared" si="16"/>
        <v>0</v>
      </c>
      <c r="Z138" s="211">
        <f t="shared" si="18"/>
        <v>0</v>
      </c>
      <c r="AA138" s="178"/>
      <c r="AB138" s="178"/>
      <c r="AC138" s="178"/>
    </row>
    <row r="139" spans="2:29" x14ac:dyDescent="0.35">
      <c r="B139" s="222">
        <v>21600</v>
      </c>
      <c r="C139" s="208">
        <v>1970</v>
      </c>
      <c r="D139" s="309">
        <v>0</v>
      </c>
      <c r="E139" s="206">
        <v>157.6</v>
      </c>
      <c r="F139" s="206">
        <v>177.3</v>
      </c>
      <c r="G139" s="205">
        <f t="shared" si="19"/>
        <v>9.1203703703703703E-2</v>
      </c>
      <c r="H139" s="207">
        <f t="shared" si="20"/>
        <v>0.25</v>
      </c>
      <c r="I139" s="213">
        <v>0</v>
      </c>
      <c r="J139" s="213">
        <v>0</v>
      </c>
      <c r="K139" s="212">
        <v>0</v>
      </c>
      <c r="L139" s="212">
        <v>0</v>
      </c>
      <c r="M139" s="239">
        <f t="shared" si="17"/>
        <v>0.27250000000000169</v>
      </c>
      <c r="N139" s="239"/>
      <c r="O139" s="178"/>
      <c r="P139" s="178"/>
      <c r="Q139" s="178"/>
      <c r="R139" s="178"/>
      <c r="S139" s="178"/>
      <c r="T139" s="178"/>
      <c r="U139" s="178"/>
      <c r="V139" s="178"/>
      <c r="W139" s="178"/>
      <c r="X139" s="178"/>
      <c r="Y139" s="210">
        <f t="shared" si="16"/>
        <v>0</v>
      </c>
      <c r="Z139" s="211">
        <f t="shared" si="18"/>
        <v>0</v>
      </c>
      <c r="AA139" s="178"/>
      <c r="AB139" s="178"/>
      <c r="AC139" s="178"/>
    </row>
    <row r="140" spans="2:29" x14ac:dyDescent="0.35">
      <c r="B140" s="222">
        <v>21700</v>
      </c>
      <c r="C140" s="208">
        <v>1996</v>
      </c>
      <c r="D140" s="309">
        <v>0</v>
      </c>
      <c r="E140" s="206">
        <v>159.68</v>
      </c>
      <c r="F140" s="206">
        <v>179.64</v>
      </c>
      <c r="G140" s="205">
        <f t="shared" si="19"/>
        <v>9.19815668202765E-2</v>
      </c>
      <c r="H140" s="207">
        <f t="shared" si="20"/>
        <v>0.26</v>
      </c>
      <c r="I140" s="213">
        <v>0</v>
      </c>
      <c r="J140" s="213">
        <v>0</v>
      </c>
      <c r="K140" s="212">
        <v>0</v>
      </c>
      <c r="L140" s="212">
        <v>0</v>
      </c>
      <c r="M140" s="239">
        <f t="shared" si="17"/>
        <v>0.2833999999999986</v>
      </c>
      <c r="N140" s="239"/>
      <c r="O140" s="178"/>
      <c r="P140" s="178"/>
      <c r="Q140" s="178"/>
      <c r="R140" s="178"/>
      <c r="S140" s="178"/>
      <c r="T140" s="178"/>
      <c r="U140" s="178"/>
      <c r="V140" s="178"/>
      <c r="W140" s="178"/>
      <c r="X140" s="178"/>
      <c r="Y140" s="210">
        <f t="shared" si="16"/>
        <v>0</v>
      </c>
      <c r="Z140" s="211">
        <f t="shared" si="18"/>
        <v>0</v>
      </c>
      <c r="AA140" s="178"/>
      <c r="AB140" s="178"/>
      <c r="AC140" s="178"/>
    </row>
    <row r="141" spans="2:29" x14ac:dyDescent="0.35">
      <c r="B141" s="222">
        <v>21800</v>
      </c>
      <c r="C141" s="208">
        <v>2021</v>
      </c>
      <c r="D141" s="309">
        <v>0</v>
      </c>
      <c r="E141" s="206">
        <v>161.68</v>
      </c>
      <c r="F141" s="206">
        <v>181.89</v>
      </c>
      <c r="G141" s="205">
        <f t="shared" si="19"/>
        <v>9.2706422018348625E-2</v>
      </c>
      <c r="H141" s="207">
        <f t="shared" si="20"/>
        <v>0.25</v>
      </c>
      <c r="I141" s="213">
        <v>0</v>
      </c>
      <c r="J141" s="213">
        <v>0</v>
      </c>
      <c r="K141" s="212">
        <v>0</v>
      </c>
      <c r="L141" s="212">
        <v>0</v>
      </c>
      <c r="M141" s="239">
        <f t="shared" si="17"/>
        <v>0.27249999999999885</v>
      </c>
      <c r="N141" s="239"/>
      <c r="O141" s="178"/>
      <c r="P141" s="178"/>
      <c r="Q141" s="178"/>
      <c r="R141" s="178"/>
      <c r="S141" s="178"/>
      <c r="T141" s="178"/>
      <c r="U141" s="178"/>
      <c r="V141" s="178"/>
      <c r="W141" s="178"/>
      <c r="X141" s="178"/>
      <c r="Y141" s="210">
        <f t="shared" si="16"/>
        <v>0</v>
      </c>
      <c r="Z141" s="211">
        <f t="shared" si="18"/>
        <v>0</v>
      </c>
      <c r="AA141" s="178"/>
      <c r="AB141" s="178"/>
      <c r="AC141" s="178"/>
    </row>
    <row r="142" spans="2:29" x14ac:dyDescent="0.35">
      <c r="B142" s="222">
        <v>21900</v>
      </c>
      <c r="C142" s="208">
        <v>2046</v>
      </c>
      <c r="D142" s="309">
        <v>0</v>
      </c>
      <c r="E142" s="206">
        <v>163.68</v>
      </c>
      <c r="F142" s="206">
        <v>184.14</v>
      </c>
      <c r="G142" s="205">
        <f t="shared" si="19"/>
        <v>9.3424657534246572E-2</v>
      </c>
      <c r="H142" s="207">
        <f t="shared" si="20"/>
        <v>0.25</v>
      </c>
      <c r="I142" s="213">
        <v>0</v>
      </c>
      <c r="J142" s="213">
        <v>0</v>
      </c>
      <c r="K142" s="212">
        <v>0</v>
      </c>
      <c r="L142" s="212">
        <v>0</v>
      </c>
      <c r="M142" s="239">
        <f t="shared" si="17"/>
        <v>0.27249999999999885</v>
      </c>
      <c r="N142" s="239"/>
      <c r="O142" s="178"/>
      <c r="P142" s="178"/>
      <c r="Q142" s="178"/>
      <c r="R142" s="178"/>
      <c r="S142" s="178"/>
      <c r="T142" s="178"/>
      <c r="U142" s="178"/>
      <c r="V142" s="178"/>
      <c r="W142" s="178"/>
      <c r="X142" s="178"/>
      <c r="Y142" s="210">
        <f t="shared" si="16"/>
        <v>0</v>
      </c>
      <c r="Z142" s="211">
        <f t="shared" si="18"/>
        <v>0</v>
      </c>
      <c r="AA142" s="178"/>
      <c r="AB142" s="178"/>
      <c r="AC142" s="178"/>
    </row>
    <row r="143" spans="2:29" x14ac:dyDescent="0.35">
      <c r="B143" s="222">
        <v>22000</v>
      </c>
      <c r="C143" s="208">
        <v>2072</v>
      </c>
      <c r="D143" s="309">
        <v>0</v>
      </c>
      <c r="E143" s="206">
        <v>165.76</v>
      </c>
      <c r="F143" s="206">
        <v>186.48</v>
      </c>
      <c r="G143" s="205">
        <f t="shared" si="19"/>
        <v>9.4181818181818186E-2</v>
      </c>
      <c r="H143" s="207">
        <f t="shared" si="20"/>
        <v>0.26</v>
      </c>
      <c r="I143" s="213">
        <v>0</v>
      </c>
      <c r="J143" s="213">
        <v>0</v>
      </c>
      <c r="K143" s="212">
        <v>0</v>
      </c>
      <c r="L143" s="212">
        <v>0</v>
      </c>
      <c r="M143" s="239">
        <f t="shared" si="17"/>
        <v>0.28340000000000032</v>
      </c>
      <c r="N143" s="239"/>
      <c r="O143" s="178"/>
      <c r="P143" s="178"/>
      <c r="Q143" s="178"/>
      <c r="R143" s="178"/>
      <c r="S143" s="178"/>
      <c r="T143" s="178"/>
      <c r="U143" s="178"/>
      <c r="V143" s="178"/>
      <c r="W143" s="178"/>
      <c r="X143" s="178"/>
      <c r="Y143" s="210">
        <f t="shared" si="16"/>
        <v>0</v>
      </c>
      <c r="Z143" s="211">
        <f t="shared" si="18"/>
        <v>0</v>
      </c>
      <c r="AA143" s="178"/>
      <c r="AB143" s="178"/>
      <c r="AC143" s="178"/>
    </row>
    <row r="144" spans="2:29" x14ac:dyDescent="0.35">
      <c r="B144" s="222">
        <v>22100</v>
      </c>
      <c r="C144" s="208">
        <v>2097</v>
      </c>
      <c r="D144" s="309">
        <v>0</v>
      </c>
      <c r="E144" s="206">
        <v>167.76</v>
      </c>
      <c r="F144" s="206">
        <v>188.73</v>
      </c>
      <c r="G144" s="205">
        <f t="shared" si="19"/>
        <v>9.48868778280543E-2</v>
      </c>
      <c r="H144" s="207">
        <f t="shared" si="20"/>
        <v>0.25</v>
      </c>
      <c r="I144" s="213">
        <v>0</v>
      </c>
      <c r="J144" s="213">
        <v>0</v>
      </c>
      <c r="K144" s="212">
        <v>0</v>
      </c>
      <c r="L144" s="212">
        <v>0</v>
      </c>
      <c r="M144" s="239">
        <f t="shared" si="17"/>
        <v>0.2725000000000003</v>
      </c>
      <c r="N144" s="239"/>
      <c r="O144" s="178"/>
      <c r="P144" s="178"/>
      <c r="Q144" s="178"/>
      <c r="R144" s="178"/>
      <c r="S144" s="178"/>
      <c r="T144" s="178"/>
      <c r="U144" s="178"/>
      <c r="V144" s="178"/>
      <c r="W144" s="178"/>
      <c r="X144" s="178"/>
      <c r="Y144" s="210">
        <f t="shared" si="16"/>
        <v>0</v>
      </c>
      <c r="Z144" s="211">
        <f t="shared" si="18"/>
        <v>0</v>
      </c>
      <c r="AA144" s="178"/>
      <c r="AB144" s="178"/>
      <c r="AC144" s="178"/>
    </row>
    <row r="145" spans="2:29" x14ac:dyDescent="0.35">
      <c r="B145" s="222">
        <v>22200</v>
      </c>
      <c r="C145" s="208">
        <v>2123</v>
      </c>
      <c r="D145" s="309">
        <v>0</v>
      </c>
      <c r="E145" s="206">
        <v>169.84</v>
      </c>
      <c r="F145" s="206">
        <v>191.07</v>
      </c>
      <c r="G145" s="205">
        <f t="shared" si="19"/>
        <v>9.5630630630630625E-2</v>
      </c>
      <c r="H145" s="207">
        <f t="shared" si="20"/>
        <v>0.26</v>
      </c>
      <c r="I145" s="213">
        <v>0</v>
      </c>
      <c r="J145" s="213">
        <v>0</v>
      </c>
      <c r="K145" s="212">
        <v>0</v>
      </c>
      <c r="L145" s="212">
        <v>0</v>
      </c>
      <c r="M145" s="239">
        <f t="shared" si="17"/>
        <v>0.28340000000000176</v>
      </c>
      <c r="N145" s="239"/>
      <c r="O145" s="178"/>
      <c r="P145" s="178"/>
      <c r="Q145" s="178"/>
      <c r="R145" s="178"/>
      <c r="S145" s="178"/>
      <c r="T145" s="178"/>
      <c r="U145" s="178"/>
      <c r="V145" s="178"/>
      <c r="W145" s="178"/>
      <c r="X145" s="178"/>
      <c r="Y145" s="210">
        <f t="shared" si="16"/>
        <v>0</v>
      </c>
      <c r="Z145" s="211">
        <f t="shared" si="18"/>
        <v>0</v>
      </c>
      <c r="AA145" s="178"/>
      <c r="AB145" s="178"/>
      <c r="AC145" s="178"/>
    </row>
    <row r="146" spans="2:29" x14ac:dyDescent="0.35">
      <c r="B146" s="222">
        <v>22300</v>
      </c>
      <c r="C146" s="208">
        <v>2148</v>
      </c>
      <c r="D146" s="309">
        <v>0</v>
      </c>
      <c r="E146" s="206">
        <v>171.84</v>
      </c>
      <c r="F146" s="206">
        <v>193.32</v>
      </c>
      <c r="G146" s="205">
        <f t="shared" si="19"/>
        <v>9.6322869955156945E-2</v>
      </c>
      <c r="H146" s="207">
        <f t="shared" si="20"/>
        <v>0.25</v>
      </c>
      <c r="I146" s="213">
        <v>0</v>
      </c>
      <c r="J146" s="213">
        <v>0</v>
      </c>
      <c r="K146" s="212">
        <v>0</v>
      </c>
      <c r="L146" s="212">
        <v>0</v>
      </c>
      <c r="M146" s="239">
        <f t="shared" si="17"/>
        <v>0.27250000000000169</v>
      </c>
      <c r="N146" s="239"/>
      <c r="O146" s="178"/>
      <c r="P146" s="178"/>
      <c r="Q146" s="178"/>
      <c r="R146" s="178"/>
      <c r="S146" s="178"/>
      <c r="T146" s="178"/>
      <c r="U146" s="178"/>
      <c r="V146" s="178"/>
      <c r="W146" s="178"/>
      <c r="X146" s="178"/>
      <c r="Y146" s="210">
        <f t="shared" si="16"/>
        <v>0</v>
      </c>
      <c r="Z146" s="211">
        <f t="shared" si="18"/>
        <v>0</v>
      </c>
      <c r="AA146" s="178"/>
      <c r="AB146" s="178"/>
      <c r="AC146" s="178"/>
    </row>
    <row r="147" spans="2:29" x14ac:dyDescent="0.35">
      <c r="B147" s="222">
        <v>22400</v>
      </c>
      <c r="C147" s="208">
        <v>2174</v>
      </c>
      <c r="D147" s="309">
        <v>0</v>
      </c>
      <c r="E147" s="206">
        <v>173.92</v>
      </c>
      <c r="F147" s="206">
        <v>195.66</v>
      </c>
      <c r="G147" s="205">
        <f t="shared" si="19"/>
        <v>9.7053571428571433E-2</v>
      </c>
      <c r="H147" s="207">
        <f t="shared" si="20"/>
        <v>0.26</v>
      </c>
      <c r="I147" s="213">
        <v>0</v>
      </c>
      <c r="J147" s="213">
        <v>0</v>
      </c>
      <c r="K147" s="212">
        <v>0</v>
      </c>
      <c r="L147" s="212">
        <v>0</v>
      </c>
      <c r="M147" s="239">
        <f t="shared" si="17"/>
        <v>0.2833999999999986</v>
      </c>
      <c r="N147" s="239"/>
      <c r="O147" s="178"/>
      <c r="P147" s="178"/>
      <c r="Q147" s="178"/>
      <c r="R147" s="178"/>
      <c r="S147" s="178"/>
      <c r="T147" s="178"/>
      <c r="U147" s="178"/>
      <c r="V147" s="178"/>
      <c r="W147" s="178"/>
      <c r="X147" s="178"/>
      <c r="Y147" s="210">
        <f t="shared" si="16"/>
        <v>0</v>
      </c>
      <c r="Z147" s="211">
        <f t="shared" si="18"/>
        <v>0</v>
      </c>
      <c r="AA147" s="178"/>
      <c r="AB147" s="178"/>
      <c r="AC147" s="178"/>
    </row>
    <row r="148" spans="2:29" x14ac:dyDescent="0.35">
      <c r="B148" s="222">
        <v>22500</v>
      </c>
      <c r="C148" s="208">
        <v>2199</v>
      </c>
      <c r="D148" s="309">
        <v>0</v>
      </c>
      <c r="E148" s="206">
        <v>175.92</v>
      </c>
      <c r="F148" s="206">
        <v>197.91</v>
      </c>
      <c r="G148" s="205">
        <f t="shared" si="19"/>
        <v>9.7733333333333339E-2</v>
      </c>
      <c r="H148" s="207">
        <f t="shared" si="20"/>
        <v>0.25</v>
      </c>
      <c r="I148" s="213">
        <v>0</v>
      </c>
      <c r="J148" s="213">
        <v>0</v>
      </c>
      <c r="K148" s="212">
        <v>0</v>
      </c>
      <c r="L148" s="212">
        <v>0</v>
      </c>
      <c r="M148" s="239">
        <f t="shared" si="17"/>
        <v>0.27249999999999858</v>
      </c>
      <c r="N148" s="239"/>
      <c r="O148" s="178"/>
      <c r="P148" s="178"/>
      <c r="Q148" s="178"/>
      <c r="R148" s="178"/>
      <c r="S148" s="178"/>
      <c r="T148" s="178"/>
      <c r="U148" s="178"/>
      <c r="V148" s="178"/>
      <c r="W148" s="178"/>
      <c r="X148" s="178"/>
      <c r="Y148" s="210">
        <f t="shared" si="16"/>
        <v>0</v>
      </c>
      <c r="Z148" s="211">
        <f t="shared" si="18"/>
        <v>0</v>
      </c>
      <c r="AA148" s="178"/>
      <c r="AB148" s="178"/>
      <c r="AC148" s="178"/>
    </row>
    <row r="149" spans="2:29" x14ac:dyDescent="0.35">
      <c r="B149" s="222">
        <v>22600</v>
      </c>
      <c r="C149" s="208">
        <v>2225</v>
      </c>
      <c r="D149" s="309">
        <v>0</v>
      </c>
      <c r="E149" s="206">
        <v>178</v>
      </c>
      <c r="F149" s="206">
        <v>200.25</v>
      </c>
      <c r="G149" s="205">
        <f t="shared" si="19"/>
        <v>9.8451327433628319E-2</v>
      </c>
      <c r="H149" s="207">
        <f t="shared" si="20"/>
        <v>0.26</v>
      </c>
      <c r="I149" s="213">
        <v>0</v>
      </c>
      <c r="J149" s="213">
        <v>0</v>
      </c>
      <c r="K149" s="212">
        <v>0</v>
      </c>
      <c r="L149" s="212">
        <v>0</v>
      </c>
      <c r="M149" s="239">
        <f t="shared" si="17"/>
        <v>0.28340000000000004</v>
      </c>
      <c r="N149" s="239"/>
      <c r="O149" s="178"/>
      <c r="P149" s="178"/>
      <c r="Q149" s="178"/>
      <c r="R149" s="178"/>
      <c r="S149" s="178"/>
      <c r="T149" s="178"/>
      <c r="U149" s="178"/>
      <c r="V149" s="178"/>
      <c r="W149" s="178"/>
      <c r="X149" s="178"/>
      <c r="Y149" s="210">
        <f t="shared" si="16"/>
        <v>0</v>
      </c>
      <c r="Z149" s="211">
        <f t="shared" si="18"/>
        <v>0</v>
      </c>
      <c r="AA149" s="178"/>
      <c r="AB149" s="178"/>
      <c r="AC149" s="178"/>
    </row>
    <row r="150" spans="2:29" x14ac:dyDescent="0.35">
      <c r="B150" s="222">
        <v>22700</v>
      </c>
      <c r="C150" s="208">
        <v>2251</v>
      </c>
      <c r="D150" s="309">
        <v>0</v>
      </c>
      <c r="E150" s="206">
        <v>180.08</v>
      </c>
      <c r="F150" s="206">
        <v>202.59</v>
      </c>
      <c r="G150" s="205">
        <f t="shared" si="19"/>
        <v>9.9162995594713657E-2</v>
      </c>
      <c r="H150" s="207">
        <f t="shared" si="20"/>
        <v>0.26</v>
      </c>
      <c r="I150" s="213">
        <v>0</v>
      </c>
      <c r="J150" s="213">
        <v>0</v>
      </c>
      <c r="K150" s="212">
        <v>0</v>
      </c>
      <c r="L150" s="212">
        <v>0</v>
      </c>
      <c r="M150" s="239">
        <f t="shared" si="17"/>
        <v>0.28340000000000143</v>
      </c>
      <c r="N150" s="239"/>
      <c r="O150" s="178"/>
      <c r="P150" s="178"/>
      <c r="Q150" s="178"/>
      <c r="R150" s="178"/>
      <c r="S150" s="178"/>
      <c r="T150" s="178"/>
      <c r="U150" s="178"/>
      <c r="V150" s="178"/>
      <c r="W150" s="178"/>
      <c r="X150" s="178"/>
      <c r="Y150" s="210">
        <f t="shared" si="16"/>
        <v>0</v>
      </c>
      <c r="Z150" s="211">
        <f t="shared" si="18"/>
        <v>0</v>
      </c>
      <c r="AA150" s="178"/>
      <c r="AB150" s="178"/>
      <c r="AC150" s="178"/>
    </row>
    <row r="151" spans="2:29" x14ac:dyDescent="0.35">
      <c r="B151" s="222">
        <v>22800</v>
      </c>
      <c r="C151" s="208">
        <v>2276</v>
      </c>
      <c r="D151" s="309">
        <v>0</v>
      </c>
      <c r="E151" s="206">
        <v>182.08</v>
      </c>
      <c r="F151" s="206">
        <v>204.84</v>
      </c>
      <c r="G151" s="205">
        <f t="shared" si="19"/>
        <v>9.9824561403508774E-2</v>
      </c>
      <c r="H151" s="207">
        <f t="shared" si="20"/>
        <v>0.25</v>
      </c>
      <c r="I151" s="213">
        <v>0</v>
      </c>
      <c r="J151" s="213">
        <v>0</v>
      </c>
      <c r="K151" s="212">
        <v>0</v>
      </c>
      <c r="L151" s="212">
        <v>0</v>
      </c>
      <c r="M151" s="239">
        <f t="shared" si="17"/>
        <v>0.27250000000000141</v>
      </c>
      <c r="N151" s="239"/>
      <c r="O151" s="178"/>
      <c r="P151" s="178"/>
      <c r="Q151" s="178"/>
      <c r="R151" s="178"/>
      <c r="S151" s="178"/>
      <c r="T151" s="178"/>
      <c r="U151" s="178"/>
      <c r="V151" s="178"/>
      <c r="W151" s="178"/>
      <c r="X151" s="178"/>
      <c r="Y151" s="210">
        <f t="shared" si="16"/>
        <v>0</v>
      </c>
      <c r="Z151" s="211">
        <f t="shared" si="18"/>
        <v>0</v>
      </c>
      <c r="AA151" s="178"/>
      <c r="AB151" s="178"/>
      <c r="AC151" s="178"/>
    </row>
    <row r="152" spans="2:29" x14ac:dyDescent="0.35">
      <c r="B152" s="222">
        <v>22900</v>
      </c>
      <c r="C152" s="208">
        <v>2302</v>
      </c>
      <c r="D152" s="309">
        <v>0</v>
      </c>
      <c r="E152" s="206">
        <v>184.16</v>
      </c>
      <c r="F152" s="206">
        <v>207.18</v>
      </c>
      <c r="G152" s="205">
        <f t="shared" si="19"/>
        <v>0.10052401746724891</v>
      </c>
      <c r="H152" s="207">
        <f t="shared" si="20"/>
        <v>0.26</v>
      </c>
      <c r="I152" s="213">
        <v>0</v>
      </c>
      <c r="J152" s="213">
        <v>0</v>
      </c>
      <c r="K152" s="212">
        <v>0</v>
      </c>
      <c r="L152" s="212">
        <v>0</v>
      </c>
      <c r="M152" s="239">
        <f t="shared" si="17"/>
        <v>0.28339999999999832</v>
      </c>
      <c r="N152" s="239"/>
      <c r="O152" s="178"/>
      <c r="P152" s="178"/>
      <c r="Q152" s="178"/>
      <c r="R152" s="178"/>
      <c r="S152" s="178"/>
      <c r="T152" s="178"/>
      <c r="U152" s="178"/>
      <c r="V152" s="178"/>
      <c r="W152" s="178"/>
      <c r="X152" s="178"/>
      <c r="Y152" s="210">
        <f t="shared" si="16"/>
        <v>0</v>
      </c>
      <c r="Z152" s="211">
        <f t="shared" si="18"/>
        <v>0</v>
      </c>
      <c r="AA152" s="178"/>
      <c r="AB152" s="178"/>
      <c r="AC152" s="178"/>
    </row>
    <row r="153" spans="2:29" x14ac:dyDescent="0.35">
      <c r="B153" s="222">
        <v>23000</v>
      </c>
      <c r="C153" s="208">
        <v>2328</v>
      </c>
      <c r="D153" s="309">
        <v>0</v>
      </c>
      <c r="E153" s="206">
        <v>186.24</v>
      </c>
      <c r="F153" s="206">
        <v>209.52</v>
      </c>
      <c r="G153" s="205">
        <f t="shared" si="19"/>
        <v>0.10121739130434783</v>
      </c>
      <c r="H153" s="207">
        <f t="shared" si="20"/>
        <v>0.26</v>
      </c>
      <c r="I153" s="213">
        <v>0</v>
      </c>
      <c r="J153" s="213">
        <v>0</v>
      </c>
      <c r="K153" s="212">
        <v>0</v>
      </c>
      <c r="L153" s="212">
        <v>0</v>
      </c>
      <c r="M153" s="239">
        <f t="shared" si="17"/>
        <v>0.28339999999999976</v>
      </c>
      <c r="N153" s="239"/>
      <c r="O153" s="178"/>
      <c r="P153" s="178"/>
      <c r="Q153" s="178"/>
      <c r="R153" s="178"/>
      <c r="S153" s="178"/>
      <c r="T153" s="178"/>
      <c r="U153" s="178"/>
      <c r="V153" s="178"/>
      <c r="W153" s="178"/>
      <c r="X153" s="178"/>
      <c r="Y153" s="210">
        <f t="shared" si="16"/>
        <v>0</v>
      </c>
      <c r="Z153" s="211">
        <f t="shared" si="18"/>
        <v>0</v>
      </c>
      <c r="AA153" s="178"/>
      <c r="AB153" s="178"/>
      <c r="AC153" s="178"/>
    </row>
    <row r="154" spans="2:29" x14ac:dyDescent="0.35">
      <c r="B154" s="222">
        <v>23100</v>
      </c>
      <c r="C154" s="208">
        <v>2354</v>
      </c>
      <c r="D154" s="309">
        <v>0</v>
      </c>
      <c r="E154" s="206">
        <v>188.32</v>
      </c>
      <c r="F154" s="206">
        <v>211.86</v>
      </c>
      <c r="G154" s="205">
        <f t="shared" si="19"/>
        <v>0.1019047619047619</v>
      </c>
      <c r="H154" s="207">
        <f t="shared" si="20"/>
        <v>0.26</v>
      </c>
      <c r="I154" s="213">
        <v>0</v>
      </c>
      <c r="J154" s="213">
        <v>0</v>
      </c>
      <c r="K154" s="212">
        <v>0</v>
      </c>
      <c r="L154" s="212">
        <v>0</v>
      </c>
      <c r="M154" s="239">
        <f t="shared" si="17"/>
        <v>0.28340000000000115</v>
      </c>
      <c r="N154" s="239"/>
      <c r="O154" s="178"/>
      <c r="P154" s="178"/>
      <c r="Q154" s="178"/>
      <c r="R154" s="178"/>
      <c r="S154" s="178"/>
      <c r="T154" s="178"/>
      <c r="U154" s="178"/>
      <c r="V154" s="178"/>
      <c r="W154" s="178"/>
      <c r="X154" s="178"/>
      <c r="Y154" s="210">
        <f t="shared" si="16"/>
        <v>0</v>
      </c>
      <c r="Z154" s="211">
        <f t="shared" si="18"/>
        <v>0</v>
      </c>
      <c r="AA154" s="178"/>
      <c r="AB154" s="178"/>
      <c r="AC154" s="178"/>
    </row>
    <row r="155" spans="2:29" x14ac:dyDescent="0.35">
      <c r="B155" s="222">
        <v>23200</v>
      </c>
      <c r="C155" s="208">
        <v>2379</v>
      </c>
      <c r="D155" s="309">
        <v>0</v>
      </c>
      <c r="E155" s="206">
        <v>190.32</v>
      </c>
      <c r="F155" s="206">
        <v>214.11</v>
      </c>
      <c r="G155" s="205">
        <f t="shared" si="19"/>
        <v>0.10254310344827586</v>
      </c>
      <c r="H155" s="207">
        <f t="shared" si="20"/>
        <v>0.25</v>
      </c>
      <c r="I155" s="213">
        <v>0</v>
      </c>
      <c r="J155" s="213">
        <v>0</v>
      </c>
      <c r="K155" s="212">
        <v>0</v>
      </c>
      <c r="L155" s="212">
        <v>0</v>
      </c>
      <c r="M155" s="239">
        <f t="shared" si="17"/>
        <v>0.27250000000000113</v>
      </c>
      <c r="N155" s="239"/>
      <c r="O155" s="178"/>
      <c r="P155" s="178"/>
      <c r="Q155" s="178"/>
      <c r="R155" s="178"/>
      <c r="S155" s="178"/>
      <c r="T155" s="178"/>
      <c r="U155" s="178"/>
      <c r="V155" s="178"/>
      <c r="W155" s="178"/>
      <c r="X155" s="178"/>
      <c r="Y155" s="210">
        <f t="shared" si="16"/>
        <v>0</v>
      </c>
      <c r="Z155" s="211">
        <f t="shared" si="18"/>
        <v>0</v>
      </c>
      <c r="AA155" s="178"/>
      <c r="AB155" s="178"/>
      <c r="AC155" s="178"/>
    </row>
    <row r="156" spans="2:29" x14ac:dyDescent="0.35">
      <c r="B156" s="222">
        <v>23300</v>
      </c>
      <c r="C156" s="208">
        <v>2405</v>
      </c>
      <c r="D156" s="309">
        <v>0</v>
      </c>
      <c r="E156" s="206">
        <v>192.4</v>
      </c>
      <c r="F156" s="206">
        <v>216.45</v>
      </c>
      <c r="G156" s="205">
        <f t="shared" si="19"/>
        <v>0.10321888412017168</v>
      </c>
      <c r="H156" s="207">
        <f t="shared" si="20"/>
        <v>0.26</v>
      </c>
      <c r="I156" s="213">
        <v>0</v>
      </c>
      <c r="J156" s="213">
        <v>0</v>
      </c>
      <c r="K156" s="212">
        <v>0</v>
      </c>
      <c r="L156" s="212">
        <v>0</v>
      </c>
      <c r="M156" s="239">
        <f t="shared" si="17"/>
        <v>0.28339999999999804</v>
      </c>
      <c r="N156" s="239"/>
      <c r="O156" s="178"/>
      <c r="P156" s="178"/>
      <c r="Q156" s="178"/>
      <c r="R156" s="178"/>
      <c r="S156" s="178"/>
      <c r="T156" s="178"/>
      <c r="U156" s="178"/>
      <c r="V156" s="178"/>
      <c r="W156" s="178"/>
      <c r="X156" s="178"/>
      <c r="Y156" s="210">
        <f t="shared" si="16"/>
        <v>0</v>
      </c>
      <c r="Z156" s="211">
        <f t="shared" si="18"/>
        <v>0</v>
      </c>
      <c r="AA156" s="178"/>
      <c r="AB156" s="178"/>
      <c r="AC156" s="178"/>
    </row>
    <row r="157" spans="2:29" x14ac:dyDescent="0.35">
      <c r="B157" s="222">
        <v>23400</v>
      </c>
      <c r="C157" s="208">
        <v>2431</v>
      </c>
      <c r="D157" s="309">
        <v>0</v>
      </c>
      <c r="E157" s="206">
        <v>194.48</v>
      </c>
      <c r="F157" s="206">
        <v>218.79</v>
      </c>
      <c r="G157" s="205">
        <f t="shared" si="19"/>
        <v>0.10388888888888889</v>
      </c>
      <c r="H157" s="207">
        <f t="shared" si="20"/>
        <v>0.26</v>
      </c>
      <c r="I157" s="213">
        <v>0</v>
      </c>
      <c r="J157" s="213">
        <v>0</v>
      </c>
      <c r="K157" s="212">
        <v>0</v>
      </c>
      <c r="L157" s="212">
        <v>0</v>
      </c>
      <c r="M157" s="239">
        <f t="shared" si="17"/>
        <v>0.28339999999999976</v>
      </c>
      <c r="N157" s="239"/>
      <c r="O157" s="178"/>
      <c r="P157" s="178"/>
      <c r="Q157" s="178"/>
      <c r="R157" s="178"/>
      <c r="S157" s="178"/>
      <c r="T157" s="178"/>
      <c r="U157" s="178"/>
      <c r="V157" s="178"/>
      <c r="W157" s="178"/>
      <c r="X157" s="178"/>
      <c r="Y157" s="210">
        <f t="shared" si="16"/>
        <v>0</v>
      </c>
      <c r="Z157" s="211">
        <f t="shared" si="18"/>
        <v>0</v>
      </c>
      <c r="AA157" s="178"/>
      <c r="AB157" s="178"/>
      <c r="AC157" s="178"/>
    </row>
    <row r="158" spans="2:29" x14ac:dyDescent="0.35">
      <c r="B158" s="222">
        <v>23500</v>
      </c>
      <c r="C158" s="208">
        <v>2457</v>
      </c>
      <c r="D158" s="309">
        <v>0</v>
      </c>
      <c r="E158" s="206">
        <v>196.56</v>
      </c>
      <c r="F158" s="206">
        <v>221.13</v>
      </c>
      <c r="G158" s="205">
        <f t="shared" si="19"/>
        <v>0.10455319148936171</v>
      </c>
      <c r="H158" s="207">
        <f t="shared" si="20"/>
        <v>0.26</v>
      </c>
      <c r="I158" s="213">
        <v>0</v>
      </c>
      <c r="J158" s="213">
        <v>0</v>
      </c>
      <c r="K158" s="212">
        <f>I158*0.08</f>
        <v>0</v>
      </c>
      <c r="L158" s="212">
        <f>I158*0.09</f>
        <v>0</v>
      </c>
      <c r="M158" s="239">
        <f t="shared" si="17"/>
        <v>0.28340000000000115</v>
      </c>
      <c r="N158" s="239"/>
      <c r="O158" s="178"/>
      <c r="P158" s="178"/>
      <c r="Q158" s="178"/>
      <c r="R158" s="178"/>
      <c r="S158" s="178"/>
      <c r="T158" s="178"/>
      <c r="U158" s="178"/>
      <c r="V158" s="178"/>
      <c r="W158" s="178"/>
      <c r="X158" s="178"/>
      <c r="Y158" s="210">
        <f t="shared" si="16"/>
        <v>0</v>
      </c>
      <c r="Z158" s="211">
        <f t="shared" si="18"/>
        <v>0</v>
      </c>
      <c r="AA158" s="178"/>
      <c r="AB158" s="178"/>
      <c r="AC158" s="178"/>
    </row>
    <row r="159" spans="2:29" x14ac:dyDescent="0.35">
      <c r="B159" s="222">
        <v>23600</v>
      </c>
      <c r="C159" s="208">
        <v>2483</v>
      </c>
      <c r="D159" s="309">
        <v>0</v>
      </c>
      <c r="E159" s="206">
        <v>198.64</v>
      </c>
      <c r="F159" s="206">
        <v>223.47</v>
      </c>
      <c r="G159" s="205">
        <f t="shared" si="19"/>
        <v>0.10521186440677967</v>
      </c>
      <c r="H159" s="207">
        <f t="shared" si="20"/>
        <v>0.26</v>
      </c>
      <c r="I159" s="213">
        <v>0</v>
      </c>
      <c r="J159" s="213">
        <v>0</v>
      </c>
      <c r="K159" s="212">
        <f t="shared" ref="K159:K170" si="21">I159*0.08</f>
        <v>0</v>
      </c>
      <c r="L159" s="212">
        <f t="shared" ref="L159:L170" si="22">I159*0.09</f>
        <v>0</v>
      </c>
      <c r="M159" s="239">
        <f t="shared" si="17"/>
        <v>0.28339999999999804</v>
      </c>
      <c r="N159" s="239"/>
      <c r="O159" s="178"/>
      <c r="P159" s="178"/>
      <c r="Q159" s="178"/>
      <c r="R159" s="178"/>
      <c r="S159" s="178"/>
      <c r="T159" s="178"/>
      <c r="U159" s="178"/>
      <c r="V159" s="178"/>
      <c r="W159" s="178"/>
      <c r="X159" s="178"/>
      <c r="Y159" s="210">
        <f t="shared" si="16"/>
        <v>0</v>
      </c>
      <c r="Z159" s="211">
        <f t="shared" si="18"/>
        <v>0</v>
      </c>
      <c r="AA159" s="178"/>
      <c r="AB159" s="178"/>
      <c r="AC159" s="178"/>
    </row>
    <row r="160" spans="2:29" x14ac:dyDescent="0.35">
      <c r="B160" s="222">
        <v>23700</v>
      </c>
      <c r="C160" s="208">
        <v>2509</v>
      </c>
      <c r="D160" s="309">
        <v>0</v>
      </c>
      <c r="E160" s="206">
        <v>200.72</v>
      </c>
      <c r="F160" s="206">
        <v>225.81</v>
      </c>
      <c r="G160" s="205">
        <f t="shared" si="19"/>
        <v>0.10586497890295359</v>
      </c>
      <c r="H160" s="207">
        <f t="shared" si="20"/>
        <v>0.26</v>
      </c>
      <c r="I160" s="213">
        <v>0</v>
      </c>
      <c r="J160" s="213">
        <v>0</v>
      </c>
      <c r="K160" s="212">
        <f t="shared" si="21"/>
        <v>0</v>
      </c>
      <c r="L160" s="212">
        <f t="shared" si="22"/>
        <v>0</v>
      </c>
      <c r="M160" s="239">
        <f t="shared" si="17"/>
        <v>0.28339999999999949</v>
      </c>
      <c r="N160" s="239"/>
      <c r="O160" s="178"/>
      <c r="P160" s="178"/>
      <c r="Q160" s="178"/>
      <c r="R160" s="178"/>
      <c r="S160" s="178"/>
      <c r="T160" s="178"/>
      <c r="U160" s="178"/>
      <c r="V160" s="178"/>
      <c r="W160" s="178"/>
      <c r="X160" s="178"/>
      <c r="Y160" s="210">
        <f t="shared" si="16"/>
        <v>0</v>
      </c>
      <c r="Z160" s="211">
        <f t="shared" si="18"/>
        <v>0</v>
      </c>
      <c r="AA160" s="178"/>
      <c r="AB160" s="178"/>
      <c r="AC160" s="178"/>
    </row>
    <row r="161" spans="2:29" x14ac:dyDescent="0.35">
      <c r="B161" s="222">
        <v>23800</v>
      </c>
      <c r="C161" s="208">
        <v>2535</v>
      </c>
      <c r="D161" s="309">
        <v>0</v>
      </c>
      <c r="E161" s="206">
        <v>202.8</v>
      </c>
      <c r="F161" s="206">
        <v>228.15</v>
      </c>
      <c r="G161" s="205">
        <f t="shared" si="19"/>
        <v>0.1065126050420168</v>
      </c>
      <c r="H161" s="207">
        <f t="shared" si="20"/>
        <v>0.26</v>
      </c>
      <c r="I161" s="213">
        <v>0</v>
      </c>
      <c r="J161" s="213">
        <v>0</v>
      </c>
      <c r="K161" s="212">
        <f t="shared" si="21"/>
        <v>0</v>
      </c>
      <c r="L161" s="212">
        <f t="shared" si="22"/>
        <v>0</v>
      </c>
      <c r="M161" s="239">
        <f t="shared" si="17"/>
        <v>0.28340000000000087</v>
      </c>
      <c r="N161" s="239"/>
      <c r="O161" s="178"/>
      <c r="P161" s="178"/>
      <c r="Q161" s="178"/>
      <c r="R161" s="178"/>
      <c r="S161" s="178"/>
      <c r="T161" s="178"/>
      <c r="U161" s="178"/>
      <c r="V161" s="178"/>
      <c r="W161" s="178"/>
      <c r="X161" s="178"/>
      <c r="Y161" s="210">
        <f t="shared" si="16"/>
        <v>0</v>
      </c>
      <c r="Z161" s="211">
        <f t="shared" si="18"/>
        <v>0</v>
      </c>
      <c r="AA161" s="178"/>
      <c r="AB161" s="178"/>
      <c r="AC161" s="178"/>
    </row>
    <row r="162" spans="2:29" x14ac:dyDescent="0.35">
      <c r="B162" s="222">
        <v>23900</v>
      </c>
      <c r="C162" s="208">
        <v>2561</v>
      </c>
      <c r="D162" s="309">
        <v>0</v>
      </c>
      <c r="E162" s="206">
        <v>204.88</v>
      </c>
      <c r="F162" s="206">
        <v>230.49</v>
      </c>
      <c r="G162" s="205">
        <f t="shared" si="19"/>
        <v>0.10715481171548118</v>
      </c>
      <c r="H162" s="207">
        <f t="shared" si="20"/>
        <v>0.26</v>
      </c>
      <c r="I162" s="213">
        <v>0</v>
      </c>
      <c r="J162" s="213">
        <v>0</v>
      </c>
      <c r="K162" s="212">
        <f t="shared" si="21"/>
        <v>0</v>
      </c>
      <c r="L162" s="212">
        <f t="shared" si="22"/>
        <v>0</v>
      </c>
      <c r="M162" s="239">
        <f t="shared" si="17"/>
        <v>0.28339999999999776</v>
      </c>
      <c r="N162" s="239"/>
      <c r="O162" s="178"/>
      <c r="P162" s="178"/>
      <c r="Q162" s="178"/>
      <c r="R162" s="178"/>
      <c r="S162" s="178"/>
      <c r="T162" s="178"/>
      <c r="U162" s="178"/>
      <c r="V162" s="178"/>
      <c r="W162" s="178"/>
      <c r="X162" s="178"/>
      <c r="Y162" s="210">
        <f t="shared" si="16"/>
        <v>0</v>
      </c>
      <c r="Z162" s="211">
        <f t="shared" si="18"/>
        <v>0</v>
      </c>
      <c r="AA162" s="178"/>
      <c r="AB162" s="178"/>
      <c r="AC162" s="178"/>
    </row>
    <row r="163" spans="2:29" x14ac:dyDescent="0.35">
      <c r="B163" s="222">
        <v>24000</v>
      </c>
      <c r="C163" s="208">
        <v>2587</v>
      </c>
      <c r="D163" s="309">
        <v>0</v>
      </c>
      <c r="E163" s="206">
        <v>206.96</v>
      </c>
      <c r="F163" s="206">
        <v>232.83</v>
      </c>
      <c r="G163" s="205">
        <f t="shared" si="19"/>
        <v>0.10779166666666666</v>
      </c>
      <c r="H163" s="207">
        <f t="shared" si="20"/>
        <v>0.26</v>
      </c>
      <c r="I163" s="213">
        <v>0</v>
      </c>
      <c r="J163" s="213">
        <v>0</v>
      </c>
      <c r="K163" s="212">
        <f t="shared" si="21"/>
        <v>0</v>
      </c>
      <c r="L163" s="212">
        <f t="shared" si="22"/>
        <v>0</v>
      </c>
      <c r="M163" s="239">
        <f t="shared" si="17"/>
        <v>0.28339999999999921</v>
      </c>
      <c r="N163" s="239"/>
      <c r="O163" s="178"/>
      <c r="P163" s="178"/>
      <c r="Q163" s="178"/>
      <c r="R163" s="178"/>
      <c r="S163" s="178"/>
      <c r="T163" s="178"/>
      <c r="U163" s="178"/>
      <c r="V163" s="178"/>
      <c r="W163" s="178"/>
      <c r="X163" s="178"/>
      <c r="Y163" s="210">
        <f t="shared" si="16"/>
        <v>0</v>
      </c>
      <c r="Z163" s="211">
        <f t="shared" si="18"/>
        <v>0</v>
      </c>
      <c r="AA163" s="178"/>
      <c r="AB163" s="178"/>
      <c r="AC163" s="178"/>
    </row>
    <row r="164" spans="2:29" x14ac:dyDescent="0.35">
      <c r="B164" s="222">
        <v>24100</v>
      </c>
      <c r="C164" s="208">
        <v>2613</v>
      </c>
      <c r="D164" s="309">
        <v>0</v>
      </c>
      <c r="E164" s="206">
        <v>209.04</v>
      </c>
      <c r="F164" s="206">
        <v>235.17</v>
      </c>
      <c r="G164" s="205">
        <f t="shared" si="19"/>
        <v>0.10842323651452282</v>
      </c>
      <c r="H164" s="207">
        <f t="shared" si="20"/>
        <v>0.26</v>
      </c>
      <c r="I164" s="213">
        <v>0</v>
      </c>
      <c r="J164" s="213">
        <v>0</v>
      </c>
      <c r="K164" s="212">
        <f t="shared" si="21"/>
        <v>0</v>
      </c>
      <c r="L164" s="212">
        <f t="shared" si="22"/>
        <v>0</v>
      </c>
      <c r="M164" s="239">
        <f t="shared" si="17"/>
        <v>0.2834000000000006</v>
      </c>
      <c r="N164" s="239"/>
      <c r="O164" s="178"/>
      <c r="P164" s="178"/>
      <c r="Q164" s="178"/>
      <c r="R164" s="178"/>
      <c r="S164" s="178"/>
      <c r="T164" s="178"/>
      <c r="U164" s="178"/>
      <c r="V164" s="178"/>
      <c r="W164" s="178"/>
      <c r="X164" s="178"/>
      <c r="Y164" s="210">
        <f t="shared" si="16"/>
        <v>0</v>
      </c>
      <c r="Z164" s="211">
        <f t="shared" si="18"/>
        <v>0</v>
      </c>
      <c r="AA164" s="178"/>
      <c r="AB164" s="178"/>
      <c r="AC164" s="178"/>
    </row>
    <row r="165" spans="2:29" x14ac:dyDescent="0.35">
      <c r="B165" s="222">
        <v>24200</v>
      </c>
      <c r="C165" s="208">
        <v>2640</v>
      </c>
      <c r="D165" s="309">
        <v>0</v>
      </c>
      <c r="E165" s="206">
        <v>211.2</v>
      </c>
      <c r="F165" s="206">
        <v>237.6</v>
      </c>
      <c r="G165" s="205">
        <f t="shared" si="19"/>
        <v>0.10909090909090909</v>
      </c>
      <c r="H165" s="207">
        <f t="shared" si="20"/>
        <v>0.27</v>
      </c>
      <c r="I165" s="213">
        <v>0</v>
      </c>
      <c r="J165" s="213">
        <v>0</v>
      </c>
      <c r="K165" s="212">
        <f t="shared" si="21"/>
        <v>0</v>
      </c>
      <c r="L165" s="212">
        <f t="shared" si="22"/>
        <v>0</v>
      </c>
      <c r="M165" s="239">
        <f t="shared" si="17"/>
        <v>0.29429999999999923</v>
      </c>
      <c r="N165" s="239"/>
      <c r="O165" s="178"/>
      <c r="P165" s="178"/>
      <c r="Q165" s="178"/>
      <c r="R165" s="178"/>
      <c r="S165" s="178"/>
      <c r="T165" s="178"/>
      <c r="U165" s="178"/>
      <c r="V165" s="178"/>
      <c r="W165" s="178"/>
      <c r="X165" s="178"/>
      <c r="Y165" s="210">
        <f t="shared" si="16"/>
        <v>0</v>
      </c>
      <c r="Z165" s="211">
        <f t="shared" si="18"/>
        <v>0</v>
      </c>
      <c r="AA165" s="178"/>
      <c r="AB165" s="178"/>
      <c r="AC165" s="178"/>
    </row>
    <row r="166" spans="2:29" x14ac:dyDescent="0.35">
      <c r="B166" s="222">
        <v>24300</v>
      </c>
      <c r="C166" s="208">
        <v>2666</v>
      </c>
      <c r="D166" s="309">
        <v>0</v>
      </c>
      <c r="E166" s="206">
        <v>213.28</v>
      </c>
      <c r="F166" s="206">
        <v>239.94</v>
      </c>
      <c r="G166" s="205">
        <f t="shared" si="19"/>
        <v>0.1097119341563786</v>
      </c>
      <c r="H166" s="207">
        <f t="shared" si="20"/>
        <v>0.26</v>
      </c>
      <c r="I166" s="213">
        <v>0</v>
      </c>
      <c r="J166" s="213">
        <v>0</v>
      </c>
      <c r="K166" s="212">
        <f t="shared" si="21"/>
        <v>0</v>
      </c>
      <c r="L166" s="212">
        <f t="shared" si="22"/>
        <v>0</v>
      </c>
      <c r="M166" s="239">
        <f t="shared" si="17"/>
        <v>0.2834000000000006</v>
      </c>
      <c r="N166" s="239"/>
      <c r="O166" s="178"/>
      <c r="P166" s="178"/>
      <c r="Q166" s="178"/>
      <c r="R166" s="178"/>
      <c r="S166" s="178"/>
      <c r="T166" s="178"/>
      <c r="U166" s="178"/>
      <c r="V166" s="178"/>
      <c r="W166" s="178"/>
      <c r="X166" s="178"/>
      <c r="Y166" s="210">
        <f t="shared" si="16"/>
        <v>0</v>
      </c>
      <c r="Z166" s="211">
        <f t="shared" si="18"/>
        <v>0</v>
      </c>
      <c r="AA166" s="178"/>
      <c r="AB166" s="178"/>
      <c r="AC166" s="178"/>
    </row>
    <row r="167" spans="2:29" x14ac:dyDescent="0.35">
      <c r="B167" s="222">
        <v>24400</v>
      </c>
      <c r="C167" s="208">
        <v>2692</v>
      </c>
      <c r="D167" s="309">
        <v>0</v>
      </c>
      <c r="E167" s="206">
        <v>215.36</v>
      </c>
      <c r="F167" s="206">
        <v>242.28</v>
      </c>
      <c r="G167" s="205">
        <f t="shared" si="19"/>
        <v>0.11032786885245902</v>
      </c>
      <c r="H167" s="207">
        <f t="shared" si="20"/>
        <v>0.26</v>
      </c>
      <c r="I167" s="213">
        <v>0</v>
      </c>
      <c r="J167" s="213">
        <v>0</v>
      </c>
      <c r="K167" s="212">
        <f t="shared" si="21"/>
        <v>0</v>
      </c>
      <c r="L167" s="212">
        <f t="shared" si="22"/>
        <v>0</v>
      </c>
      <c r="M167" s="239">
        <f t="shared" si="17"/>
        <v>0.28340000000000204</v>
      </c>
      <c r="N167" s="239"/>
      <c r="O167" s="178"/>
      <c r="P167" s="178"/>
      <c r="Q167" s="178"/>
      <c r="R167" s="178"/>
      <c r="S167" s="178"/>
      <c r="T167" s="178"/>
      <c r="U167" s="178"/>
      <c r="V167" s="178"/>
      <c r="W167" s="178"/>
      <c r="X167" s="178"/>
      <c r="Y167" s="210">
        <f t="shared" si="16"/>
        <v>0</v>
      </c>
      <c r="Z167" s="211">
        <f t="shared" si="18"/>
        <v>0</v>
      </c>
      <c r="AA167" s="178"/>
      <c r="AB167" s="178"/>
      <c r="AC167" s="178"/>
    </row>
    <row r="168" spans="2:29" x14ac:dyDescent="0.35">
      <c r="B168" s="222">
        <v>24500</v>
      </c>
      <c r="C168" s="208">
        <v>2718</v>
      </c>
      <c r="D168" s="309">
        <v>0</v>
      </c>
      <c r="E168" s="206">
        <v>217.44</v>
      </c>
      <c r="F168" s="206">
        <v>244.62</v>
      </c>
      <c r="G168" s="205">
        <f t="shared" si="19"/>
        <v>0.11093877551020408</v>
      </c>
      <c r="H168" s="207">
        <f t="shared" si="20"/>
        <v>0.26</v>
      </c>
      <c r="I168" s="213">
        <v>0</v>
      </c>
      <c r="J168" s="213">
        <v>0</v>
      </c>
      <c r="K168" s="212">
        <f t="shared" si="21"/>
        <v>0</v>
      </c>
      <c r="L168" s="212">
        <f t="shared" si="22"/>
        <v>0</v>
      </c>
      <c r="M168" s="239">
        <f t="shared" si="17"/>
        <v>0.28339999999999888</v>
      </c>
      <c r="N168" s="239"/>
      <c r="O168" s="178"/>
      <c r="P168" s="178"/>
      <c r="Q168" s="178"/>
      <c r="R168" s="178"/>
      <c r="S168" s="178"/>
      <c r="T168" s="178"/>
      <c r="U168" s="178"/>
      <c r="V168" s="178"/>
      <c r="W168" s="178"/>
      <c r="X168" s="178"/>
      <c r="Y168" s="210">
        <f t="shared" si="16"/>
        <v>0</v>
      </c>
      <c r="Z168" s="211">
        <f t="shared" si="18"/>
        <v>0</v>
      </c>
      <c r="AA168" s="178"/>
      <c r="AB168" s="178"/>
      <c r="AC168" s="178"/>
    </row>
    <row r="169" spans="2:29" x14ac:dyDescent="0.35">
      <c r="B169" s="222">
        <v>24600</v>
      </c>
      <c r="C169" s="208">
        <v>2745</v>
      </c>
      <c r="D169" s="309">
        <v>0</v>
      </c>
      <c r="E169" s="206">
        <v>219.6</v>
      </c>
      <c r="F169" s="206">
        <v>247.05</v>
      </c>
      <c r="G169" s="205">
        <f t="shared" si="19"/>
        <v>0.11158536585365854</v>
      </c>
      <c r="H169" s="207">
        <f t="shared" si="20"/>
        <v>0.27</v>
      </c>
      <c r="I169" s="213">
        <v>0</v>
      </c>
      <c r="J169" s="213">
        <v>0</v>
      </c>
      <c r="K169" s="212">
        <f t="shared" si="21"/>
        <v>0</v>
      </c>
      <c r="L169" s="212">
        <f t="shared" si="22"/>
        <v>0</v>
      </c>
      <c r="M169" s="239">
        <f t="shared" si="17"/>
        <v>0.29430000000000178</v>
      </c>
      <c r="N169" s="239"/>
      <c r="O169" s="178"/>
      <c r="P169" s="178"/>
      <c r="Q169" s="178"/>
      <c r="R169" s="178"/>
      <c r="S169" s="178"/>
      <c r="T169" s="178"/>
      <c r="U169" s="178"/>
      <c r="V169" s="178"/>
      <c r="W169" s="178"/>
      <c r="X169" s="178"/>
      <c r="Y169" s="210">
        <f t="shared" si="16"/>
        <v>0</v>
      </c>
      <c r="Z169" s="211">
        <f t="shared" si="18"/>
        <v>0</v>
      </c>
      <c r="AA169" s="178"/>
      <c r="AB169" s="178"/>
      <c r="AC169" s="178"/>
    </row>
    <row r="170" spans="2:29" x14ac:dyDescent="0.35">
      <c r="B170" s="222">
        <v>24700</v>
      </c>
      <c r="C170" s="208">
        <v>2771</v>
      </c>
      <c r="D170" s="309">
        <v>0</v>
      </c>
      <c r="E170" s="206">
        <v>221.68</v>
      </c>
      <c r="F170" s="206">
        <v>249.39</v>
      </c>
      <c r="G170" s="205">
        <f t="shared" si="19"/>
        <v>0.11218623481781377</v>
      </c>
      <c r="H170" s="207">
        <f t="shared" si="20"/>
        <v>0.26</v>
      </c>
      <c r="I170" s="213">
        <v>0</v>
      </c>
      <c r="J170" s="213">
        <v>0</v>
      </c>
      <c r="K170" s="212">
        <f t="shared" si="21"/>
        <v>0</v>
      </c>
      <c r="L170" s="212">
        <f t="shared" si="22"/>
        <v>0</v>
      </c>
      <c r="M170" s="239">
        <f t="shared" si="17"/>
        <v>0.2833999999999986</v>
      </c>
      <c r="N170" s="239"/>
      <c r="O170" s="178"/>
      <c r="P170" s="178"/>
      <c r="Q170" s="178"/>
      <c r="R170" s="178"/>
      <c r="S170" s="178"/>
      <c r="T170" s="178"/>
      <c r="U170" s="178"/>
      <c r="V170" s="178"/>
      <c r="W170" s="178"/>
      <c r="X170" s="178"/>
      <c r="Y170" s="210">
        <f t="shared" si="16"/>
        <v>0</v>
      </c>
      <c r="Z170" s="211">
        <f t="shared" si="18"/>
        <v>0</v>
      </c>
      <c r="AA170" s="178"/>
      <c r="AB170" s="178"/>
      <c r="AC170" s="178"/>
    </row>
    <row r="171" spans="2:29" x14ac:dyDescent="0.35">
      <c r="B171" s="222">
        <v>24800</v>
      </c>
      <c r="C171" s="208">
        <v>2797</v>
      </c>
      <c r="D171" s="309">
        <v>0</v>
      </c>
      <c r="E171" s="206">
        <v>223.76</v>
      </c>
      <c r="F171" s="206">
        <v>251.73</v>
      </c>
      <c r="G171" s="205">
        <f t="shared" si="19"/>
        <v>0.11278225806451612</v>
      </c>
      <c r="H171" s="207">
        <f t="shared" si="20"/>
        <v>0.26</v>
      </c>
      <c r="I171" s="213">
        <v>14</v>
      </c>
      <c r="J171" s="213">
        <v>0</v>
      </c>
      <c r="K171" s="212">
        <v>1.1200000000000001</v>
      </c>
      <c r="L171" s="212">
        <v>1.26</v>
      </c>
      <c r="M171" s="239">
        <f t="shared" si="17"/>
        <v>0.28340000000000032</v>
      </c>
      <c r="N171" s="239"/>
      <c r="O171" s="178"/>
      <c r="P171" s="178"/>
      <c r="Q171" s="178"/>
      <c r="R171" s="178"/>
      <c r="S171" s="178"/>
      <c r="T171" s="178"/>
      <c r="U171" s="178"/>
      <c r="V171" s="178"/>
      <c r="W171" s="178"/>
      <c r="X171" s="178"/>
      <c r="Y171" s="210">
        <f t="shared" si="16"/>
        <v>5.6451612903225812E-4</v>
      </c>
      <c r="Z171" s="211">
        <f t="shared" si="18"/>
        <v>0.14000000000000001</v>
      </c>
      <c r="AA171" s="178"/>
      <c r="AB171" s="178"/>
      <c r="AC171" s="178"/>
    </row>
    <row r="172" spans="2:29" x14ac:dyDescent="0.35">
      <c r="B172" s="222">
        <v>24900</v>
      </c>
      <c r="C172" s="208">
        <v>2824</v>
      </c>
      <c r="D172" s="309">
        <v>0</v>
      </c>
      <c r="E172" s="206">
        <v>225.92</v>
      </c>
      <c r="F172" s="206">
        <v>254.16</v>
      </c>
      <c r="G172" s="205">
        <f t="shared" si="19"/>
        <v>0.1134136546184739</v>
      </c>
      <c r="H172" s="207">
        <f t="shared" si="20"/>
        <v>0.27</v>
      </c>
      <c r="I172" s="213">
        <v>28</v>
      </c>
      <c r="J172" s="213">
        <v>0</v>
      </c>
      <c r="K172" s="212">
        <v>2.2400000000000002</v>
      </c>
      <c r="L172" s="212">
        <v>2.52</v>
      </c>
      <c r="M172" s="239">
        <f t="shared" si="17"/>
        <v>0.29429999999999867</v>
      </c>
      <c r="N172" s="239"/>
      <c r="O172" s="178"/>
      <c r="P172" s="178"/>
      <c r="Q172" s="178"/>
      <c r="R172" s="178"/>
      <c r="S172" s="178"/>
      <c r="T172" s="178"/>
      <c r="U172" s="178"/>
      <c r="V172" s="178"/>
      <c r="W172" s="178"/>
      <c r="X172" s="178"/>
      <c r="Y172" s="210">
        <f t="shared" si="16"/>
        <v>1.1244979919678715E-3</v>
      </c>
      <c r="Z172" s="211">
        <f t="shared" si="18"/>
        <v>0.14000000000000001</v>
      </c>
      <c r="AA172" s="178"/>
      <c r="AB172" s="178"/>
      <c r="AC172" s="178"/>
    </row>
    <row r="173" spans="2:29" x14ac:dyDescent="0.35">
      <c r="B173" s="222">
        <v>25000</v>
      </c>
      <c r="C173" s="208">
        <v>2850</v>
      </c>
      <c r="D173" s="309">
        <v>0</v>
      </c>
      <c r="E173" s="206">
        <v>228</v>
      </c>
      <c r="F173" s="206">
        <v>256.5</v>
      </c>
      <c r="G173" s="205">
        <f t="shared" si="19"/>
        <v>0.114</v>
      </c>
      <c r="H173" s="207">
        <f t="shared" si="20"/>
        <v>0.26</v>
      </c>
      <c r="I173" s="213">
        <v>42</v>
      </c>
      <c r="J173" s="213">
        <v>0</v>
      </c>
      <c r="K173" s="212">
        <v>3.36</v>
      </c>
      <c r="L173" s="212">
        <v>3.78</v>
      </c>
      <c r="M173" s="239">
        <f t="shared" si="17"/>
        <v>0.28340000000000004</v>
      </c>
      <c r="N173" s="239"/>
      <c r="O173" s="178"/>
      <c r="P173" s="178"/>
      <c r="Q173" s="178"/>
      <c r="R173" s="178"/>
      <c r="S173" s="178"/>
      <c r="T173" s="178"/>
      <c r="U173" s="178"/>
      <c r="V173" s="178"/>
      <c r="W173" s="178"/>
      <c r="X173" s="178"/>
      <c r="Y173" s="210">
        <f t="shared" si="16"/>
        <v>1.6800000000000001E-3</v>
      </c>
      <c r="Z173" s="211">
        <f t="shared" si="18"/>
        <v>0.14000000000000001</v>
      </c>
      <c r="AA173" s="178"/>
      <c r="AB173" s="178"/>
      <c r="AC173" s="178"/>
    </row>
    <row r="174" spans="2:29" x14ac:dyDescent="0.35">
      <c r="B174" s="222">
        <v>25100</v>
      </c>
      <c r="C174" s="208">
        <v>2877</v>
      </c>
      <c r="D174" s="309">
        <v>0</v>
      </c>
      <c r="E174" s="206">
        <v>230.16</v>
      </c>
      <c r="F174" s="206">
        <v>258.93</v>
      </c>
      <c r="G174" s="205">
        <f t="shared" si="19"/>
        <v>0.11462151394422311</v>
      </c>
      <c r="H174" s="207">
        <f t="shared" si="20"/>
        <v>0.27</v>
      </c>
      <c r="I174" s="213">
        <v>56</v>
      </c>
      <c r="J174" s="213">
        <v>0</v>
      </c>
      <c r="K174" s="212">
        <v>4.4800000000000004</v>
      </c>
      <c r="L174" s="212">
        <v>5.04</v>
      </c>
      <c r="M174" s="239">
        <f t="shared" si="17"/>
        <v>0.29429999999999834</v>
      </c>
      <c r="N174" s="239"/>
      <c r="O174" s="178"/>
      <c r="P174" s="178"/>
      <c r="Q174" s="178"/>
      <c r="R174" s="178"/>
      <c r="S174" s="178"/>
      <c r="T174" s="178"/>
      <c r="U174" s="178"/>
      <c r="V174" s="178"/>
      <c r="W174" s="178"/>
      <c r="X174" s="178"/>
      <c r="Y174" s="210">
        <f t="shared" si="16"/>
        <v>2.2310756972111555E-3</v>
      </c>
      <c r="Z174" s="211">
        <f t="shared" si="18"/>
        <v>0.14000000000000001</v>
      </c>
      <c r="AA174" s="178"/>
      <c r="AB174" s="178"/>
      <c r="AC174" s="178"/>
    </row>
    <row r="175" spans="2:29" x14ac:dyDescent="0.35">
      <c r="B175" s="222">
        <v>25200</v>
      </c>
      <c r="C175" s="208">
        <v>2903</v>
      </c>
      <c r="D175" s="309">
        <v>0</v>
      </c>
      <c r="E175" s="206">
        <v>232.24</v>
      </c>
      <c r="F175" s="206">
        <v>261.27</v>
      </c>
      <c r="G175" s="205">
        <f t="shared" si="19"/>
        <v>0.1151984126984127</v>
      </c>
      <c r="H175" s="207">
        <f t="shared" si="20"/>
        <v>0.26</v>
      </c>
      <c r="I175" s="213">
        <v>70</v>
      </c>
      <c r="J175" s="213">
        <v>0</v>
      </c>
      <c r="K175" s="212">
        <v>5.6</v>
      </c>
      <c r="L175" s="212">
        <v>6.3</v>
      </c>
      <c r="M175" s="239">
        <f t="shared" si="17"/>
        <v>0.28339999999999976</v>
      </c>
      <c r="N175" s="239"/>
      <c r="O175" s="178"/>
      <c r="P175" s="178"/>
      <c r="Q175" s="178"/>
      <c r="R175" s="178"/>
      <c r="S175" s="178"/>
      <c r="T175" s="178"/>
      <c r="U175" s="178"/>
      <c r="V175" s="178"/>
      <c r="W175" s="178"/>
      <c r="X175" s="178"/>
      <c r="Y175" s="210">
        <f t="shared" si="16"/>
        <v>2.7777777777777779E-3</v>
      </c>
      <c r="Z175" s="211">
        <f t="shared" si="18"/>
        <v>0.14000000000000001</v>
      </c>
      <c r="AA175" s="178"/>
      <c r="AB175" s="178"/>
      <c r="AC175" s="178"/>
    </row>
    <row r="176" spans="2:29" x14ac:dyDescent="0.35">
      <c r="B176" s="222">
        <v>25300</v>
      </c>
      <c r="C176" s="208">
        <v>2930</v>
      </c>
      <c r="D176" s="309">
        <v>0</v>
      </c>
      <c r="E176" s="206">
        <v>234.4</v>
      </c>
      <c r="F176" s="206">
        <v>263.7</v>
      </c>
      <c r="G176" s="205">
        <f t="shared" si="19"/>
        <v>0.11581027667984189</v>
      </c>
      <c r="H176" s="207">
        <f t="shared" si="20"/>
        <v>0.27</v>
      </c>
      <c r="I176" s="213">
        <v>86</v>
      </c>
      <c r="J176" s="213">
        <v>0</v>
      </c>
      <c r="K176" s="212">
        <v>6.88</v>
      </c>
      <c r="L176" s="212">
        <v>7.74</v>
      </c>
      <c r="M176" s="239">
        <f t="shared" si="17"/>
        <v>0.29429999999999834</v>
      </c>
      <c r="N176" s="239"/>
      <c r="O176" s="178"/>
      <c r="P176" s="178"/>
      <c r="Q176" s="178"/>
      <c r="R176" s="178"/>
      <c r="S176" s="178"/>
      <c r="T176" s="178"/>
      <c r="U176" s="178"/>
      <c r="V176" s="178"/>
      <c r="W176" s="178"/>
      <c r="X176" s="178"/>
      <c r="Y176" s="210">
        <f t="shared" si="16"/>
        <v>3.3992094861660079E-3</v>
      </c>
      <c r="Z176" s="211">
        <f t="shared" si="18"/>
        <v>0.16</v>
      </c>
      <c r="AA176" s="178"/>
      <c r="AB176" s="178"/>
      <c r="AC176" s="178"/>
    </row>
    <row r="177" spans="2:29" x14ac:dyDescent="0.35">
      <c r="B177" s="222">
        <v>25400</v>
      </c>
      <c r="C177" s="208">
        <v>2956</v>
      </c>
      <c r="D177" s="309">
        <v>0</v>
      </c>
      <c r="E177" s="206">
        <v>236.48</v>
      </c>
      <c r="F177" s="206">
        <v>266.04000000000002</v>
      </c>
      <c r="G177" s="205">
        <f t="shared" si="19"/>
        <v>0.11637795275590551</v>
      </c>
      <c r="H177" s="207">
        <f t="shared" si="20"/>
        <v>0.26</v>
      </c>
      <c r="I177" s="213">
        <v>100</v>
      </c>
      <c r="J177" s="213">
        <v>0</v>
      </c>
      <c r="K177" s="212">
        <v>8</v>
      </c>
      <c r="L177" s="212">
        <v>9</v>
      </c>
      <c r="M177" s="239">
        <f t="shared" si="17"/>
        <v>0.28339999999999976</v>
      </c>
      <c r="N177" s="239"/>
      <c r="O177" s="178"/>
      <c r="P177" s="178"/>
      <c r="Q177" s="178"/>
      <c r="R177" s="178"/>
      <c r="S177" s="178"/>
      <c r="T177" s="178"/>
      <c r="U177" s="178"/>
      <c r="V177" s="178"/>
      <c r="W177" s="178"/>
      <c r="X177" s="178"/>
      <c r="Y177" s="210">
        <f t="shared" si="16"/>
        <v>3.937007874015748E-3</v>
      </c>
      <c r="Z177" s="211">
        <f t="shared" si="18"/>
        <v>0.14000000000000001</v>
      </c>
      <c r="AA177" s="178"/>
      <c r="AB177" s="178"/>
      <c r="AC177" s="178"/>
    </row>
    <row r="178" spans="2:29" x14ac:dyDescent="0.35">
      <c r="B178" s="222">
        <v>25500</v>
      </c>
      <c r="C178" s="208">
        <v>2983</v>
      </c>
      <c r="D178" s="309">
        <v>0</v>
      </c>
      <c r="E178" s="206">
        <v>238.64</v>
      </c>
      <c r="F178" s="206">
        <v>268.47000000000003</v>
      </c>
      <c r="G178" s="205">
        <f t="shared" si="19"/>
        <v>0.11698039215686275</v>
      </c>
      <c r="H178" s="207">
        <f t="shared" si="20"/>
        <v>0.27</v>
      </c>
      <c r="I178" s="213">
        <v>114</v>
      </c>
      <c r="J178" s="213">
        <v>0</v>
      </c>
      <c r="K178" s="212">
        <v>9.1199999999999992</v>
      </c>
      <c r="L178" s="212">
        <v>10.26</v>
      </c>
      <c r="M178" s="239">
        <f t="shared" si="17"/>
        <v>0.29430000000000234</v>
      </c>
      <c r="N178" s="239"/>
      <c r="O178" s="178"/>
      <c r="P178" s="178"/>
      <c r="Q178" s="178"/>
      <c r="R178" s="178"/>
      <c r="S178" s="178"/>
      <c r="T178" s="178"/>
      <c r="U178" s="178"/>
      <c r="V178" s="178"/>
      <c r="W178" s="178"/>
      <c r="X178" s="178"/>
      <c r="Y178" s="210">
        <f t="shared" si="16"/>
        <v>4.4705882352941177E-3</v>
      </c>
      <c r="Z178" s="211">
        <f t="shared" si="18"/>
        <v>0.14000000000000001</v>
      </c>
      <c r="AA178" s="178"/>
      <c r="AB178" s="178"/>
      <c r="AC178" s="178"/>
    </row>
    <row r="179" spans="2:29" x14ac:dyDescent="0.35">
      <c r="B179" s="222">
        <v>25600</v>
      </c>
      <c r="C179" s="208">
        <v>3010</v>
      </c>
      <c r="D179" s="309">
        <v>0</v>
      </c>
      <c r="E179" s="206">
        <v>240.8</v>
      </c>
      <c r="F179" s="206">
        <v>270.89999999999998</v>
      </c>
      <c r="G179" s="205">
        <f t="shared" si="19"/>
        <v>0.11757812500000001</v>
      </c>
      <c r="H179" s="207">
        <f t="shared" si="20"/>
        <v>0.27</v>
      </c>
      <c r="I179" s="213">
        <v>130</v>
      </c>
      <c r="J179" s="213">
        <v>0</v>
      </c>
      <c r="K179" s="212">
        <v>10.4</v>
      </c>
      <c r="L179" s="212">
        <v>11.7</v>
      </c>
      <c r="M179" s="239">
        <f t="shared" si="17"/>
        <v>0.29430000000000062</v>
      </c>
      <c r="N179" s="239"/>
      <c r="O179" s="178"/>
      <c r="P179" s="178"/>
      <c r="Q179" s="178"/>
      <c r="R179" s="178"/>
      <c r="S179" s="178"/>
      <c r="T179" s="178"/>
      <c r="U179" s="178"/>
      <c r="V179" s="178"/>
      <c r="W179" s="178"/>
      <c r="X179" s="178"/>
      <c r="Y179" s="210">
        <f t="shared" si="16"/>
        <v>5.0781250000000002E-3</v>
      </c>
      <c r="Z179" s="211">
        <f t="shared" si="18"/>
        <v>0.16</v>
      </c>
      <c r="AA179" s="178"/>
      <c r="AB179" s="178"/>
      <c r="AC179" s="178"/>
    </row>
    <row r="180" spans="2:29" x14ac:dyDescent="0.35">
      <c r="B180" s="222">
        <v>25700</v>
      </c>
      <c r="C180" s="208">
        <v>3036</v>
      </c>
      <c r="D180" s="309">
        <v>0</v>
      </c>
      <c r="E180" s="206">
        <v>242.88</v>
      </c>
      <c r="F180" s="206">
        <v>273.24</v>
      </c>
      <c r="G180" s="205">
        <f t="shared" si="19"/>
        <v>0.11813229571984436</v>
      </c>
      <c r="H180" s="207">
        <f t="shared" si="20"/>
        <v>0.26</v>
      </c>
      <c r="I180" s="213">
        <v>144</v>
      </c>
      <c r="J180" s="213">
        <v>0</v>
      </c>
      <c r="K180" s="212">
        <v>11.52</v>
      </c>
      <c r="L180" s="212">
        <v>12.96</v>
      </c>
      <c r="M180" s="239">
        <f t="shared" si="17"/>
        <v>0.28339999999999804</v>
      </c>
      <c r="N180" s="239"/>
      <c r="O180" s="178"/>
      <c r="P180" s="178"/>
      <c r="Q180" s="178"/>
      <c r="R180" s="178"/>
      <c r="S180" s="178"/>
      <c r="T180" s="178"/>
      <c r="U180" s="178"/>
      <c r="V180" s="178"/>
      <c r="W180" s="178"/>
      <c r="X180" s="178"/>
      <c r="Y180" s="210">
        <f t="shared" si="16"/>
        <v>5.6031128404669265E-3</v>
      </c>
      <c r="Z180" s="211">
        <f t="shared" si="18"/>
        <v>0.14000000000000001</v>
      </c>
      <c r="AA180" s="178"/>
      <c r="AB180" s="178"/>
      <c r="AC180" s="178"/>
    </row>
    <row r="181" spans="2:29" x14ac:dyDescent="0.35">
      <c r="B181" s="222">
        <v>25800</v>
      </c>
      <c r="C181" s="208">
        <v>3063</v>
      </c>
      <c r="D181" s="309">
        <v>0</v>
      </c>
      <c r="E181" s="206">
        <v>245.04</v>
      </c>
      <c r="F181" s="206">
        <v>275.67</v>
      </c>
      <c r="G181" s="205">
        <f t="shared" si="19"/>
        <v>0.11872093023255814</v>
      </c>
      <c r="H181" s="207">
        <f t="shared" si="20"/>
        <v>0.27</v>
      </c>
      <c r="I181" s="213">
        <v>160</v>
      </c>
      <c r="J181" s="213">
        <v>0</v>
      </c>
      <c r="K181" s="212">
        <v>12.8</v>
      </c>
      <c r="L181" s="212">
        <v>14.4</v>
      </c>
      <c r="M181" s="239">
        <f t="shared" si="17"/>
        <v>0.29430000000000062</v>
      </c>
      <c r="N181" s="239"/>
      <c r="O181" s="178"/>
      <c r="P181" s="178"/>
      <c r="Q181" s="178"/>
      <c r="R181" s="178"/>
      <c r="S181" s="178"/>
      <c r="T181" s="178"/>
      <c r="U181" s="178"/>
      <c r="V181" s="178"/>
      <c r="W181" s="178"/>
      <c r="X181" s="178"/>
      <c r="Y181" s="210">
        <f t="shared" si="16"/>
        <v>6.2015503875968991E-3</v>
      </c>
      <c r="Z181" s="211">
        <f t="shared" si="18"/>
        <v>0.16</v>
      </c>
      <c r="AA181" s="178"/>
      <c r="AB181" s="178"/>
      <c r="AC181" s="178"/>
    </row>
    <row r="182" spans="2:29" x14ac:dyDescent="0.35">
      <c r="B182" s="222">
        <v>25900</v>
      </c>
      <c r="C182" s="208">
        <v>3090</v>
      </c>
      <c r="D182" s="309">
        <v>0</v>
      </c>
      <c r="E182" s="206">
        <v>247.2</v>
      </c>
      <c r="F182" s="206">
        <v>278.10000000000002</v>
      </c>
      <c r="G182" s="205">
        <f t="shared" si="19"/>
        <v>0.1193050193050193</v>
      </c>
      <c r="H182" s="207">
        <f t="shared" si="20"/>
        <v>0.27</v>
      </c>
      <c r="I182" s="213">
        <v>174</v>
      </c>
      <c r="J182" s="213">
        <v>0</v>
      </c>
      <c r="K182" s="212">
        <v>13.92</v>
      </c>
      <c r="L182" s="212">
        <v>15.66</v>
      </c>
      <c r="M182" s="239">
        <f t="shared" si="17"/>
        <v>0.29429999999999895</v>
      </c>
      <c r="N182" s="239"/>
      <c r="O182" s="178"/>
      <c r="P182" s="178"/>
      <c r="Q182" s="178"/>
      <c r="R182" s="178"/>
      <c r="S182" s="178"/>
      <c r="T182" s="178"/>
      <c r="U182" s="178"/>
      <c r="V182" s="178"/>
      <c r="W182" s="178"/>
      <c r="X182" s="178"/>
      <c r="Y182" s="210">
        <f t="shared" si="16"/>
        <v>6.7181467181467178E-3</v>
      </c>
      <c r="Z182" s="211">
        <f t="shared" si="18"/>
        <v>0.14000000000000001</v>
      </c>
      <c r="AA182" s="178"/>
      <c r="AB182" s="178"/>
      <c r="AC182" s="178"/>
    </row>
    <row r="183" spans="2:29" x14ac:dyDescent="0.35">
      <c r="B183" s="222">
        <v>26000</v>
      </c>
      <c r="C183" s="208">
        <v>3117</v>
      </c>
      <c r="D183" s="309">
        <v>0</v>
      </c>
      <c r="E183" s="206">
        <v>249.36</v>
      </c>
      <c r="F183" s="206">
        <v>280.52999999999997</v>
      </c>
      <c r="G183" s="205">
        <f t="shared" si="19"/>
        <v>0.11988461538461538</v>
      </c>
      <c r="H183" s="207">
        <f t="shared" si="20"/>
        <v>0.27</v>
      </c>
      <c r="I183" s="213">
        <v>190</v>
      </c>
      <c r="J183" s="213">
        <v>0</v>
      </c>
      <c r="K183" s="212">
        <v>15.2</v>
      </c>
      <c r="L183" s="212">
        <v>17.100000000000001</v>
      </c>
      <c r="M183" s="239">
        <f t="shared" si="17"/>
        <v>0.29429999999999723</v>
      </c>
      <c r="N183" s="239"/>
      <c r="O183" s="178"/>
      <c r="P183" s="178"/>
      <c r="Q183" s="178"/>
      <c r="R183" s="178"/>
      <c r="S183" s="178"/>
      <c r="T183" s="178"/>
      <c r="U183" s="178"/>
      <c r="V183" s="178"/>
      <c r="W183" s="178"/>
      <c r="X183" s="178"/>
      <c r="Y183" s="210">
        <f t="shared" si="16"/>
        <v>7.3076923076923076E-3</v>
      </c>
      <c r="Z183" s="211">
        <f t="shared" si="18"/>
        <v>0.16</v>
      </c>
      <c r="AA183" s="178"/>
      <c r="AB183" s="178"/>
      <c r="AC183" s="178"/>
    </row>
    <row r="184" spans="2:29" x14ac:dyDescent="0.35">
      <c r="B184" s="222">
        <v>26100</v>
      </c>
      <c r="C184" s="208">
        <v>3143</v>
      </c>
      <c r="D184" s="309">
        <v>0</v>
      </c>
      <c r="E184" s="206">
        <v>251.44</v>
      </c>
      <c r="F184" s="206">
        <v>282.87</v>
      </c>
      <c r="G184" s="205">
        <f t="shared" si="19"/>
        <v>0.12042145593869732</v>
      </c>
      <c r="H184" s="207">
        <f t="shared" si="20"/>
        <v>0.26</v>
      </c>
      <c r="I184" s="213">
        <v>204</v>
      </c>
      <c r="J184" s="213">
        <v>0</v>
      </c>
      <c r="K184" s="212">
        <v>16.32</v>
      </c>
      <c r="L184" s="212">
        <v>18.36</v>
      </c>
      <c r="M184" s="239">
        <f t="shared" si="17"/>
        <v>0.28339999999999921</v>
      </c>
      <c r="N184" s="239"/>
      <c r="O184" s="178"/>
      <c r="P184" s="178"/>
      <c r="Q184" s="178"/>
      <c r="R184" s="178"/>
      <c r="S184" s="178"/>
      <c r="T184" s="178"/>
      <c r="U184" s="178"/>
      <c r="V184" s="178"/>
      <c r="W184" s="178"/>
      <c r="X184" s="178"/>
      <c r="Y184" s="210">
        <f t="shared" si="16"/>
        <v>7.8160919540229881E-3</v>
      </c>
      <c r="Z184" s="211">
        <f t="shared" si="18"/>
        <v>0.14000000000000001</v>
      </c>
      <c r="AA184" s="178"/>
      <c r="AB184" s="178"/>
      <c r="AC184" s="178"/>
    </row>
    <row r="185" spans="2:29" x14ac:dyDescent="0.35">
      <c r="B185" s="222">
        <v>26200</v>
      </c>
      <c r="C185" s="208">
        <v>3170</v>
      </c>
      <c r="D185" s="309">
        <v>0</v>
      </c>
      <c r="E185" s="206">
        <v>253.6</v>
      </c>
      <c r="F185" s="206">
        <v>285.3</v>
      </c>
      <c r="G185" s="205">
        <f t="shared" si="19"/>
        <v>0.12099236641221374</v>
      </c>
      <c r="H185" s="207">
        <f t="shared" si="20"/>
        <v>0.27</v>
      </c>
      <c r="I185" s="213">
        <v>220</v>
      </c>
      <c r="J185" s="213">
        <v>0</v>
      </c>
      <c r="K185" s="212">
        <v>17.600000000000001</v>
      </c>
      <c r="L185" s="212">
        <v>19.8</v>
      </c>
      <c r="M185" s="239">
        <f t="shared" si="17"/>
        <v>0.29430000000000178</v>
      </c>
      <c r="N185" s="239"/>
      <c r="O185" s="178"/>
      <c r="P185" s="178"/>
      <c r="Q185" s="178"/>
      <c r="R185" s="178"/>
      <c r="S185" s="178"/>
      <c r="T185" s="178"/>
      <c r="U185" s="178"/>
      <c r="V185" s="178"/>
      <c r="W185" s="178"/>
      <c r="X185" s="178"/>
      <c r="Y185" s="210">
        <f t="shared" si="16"/>
        <v>8.3969465648854966E-3</v>
      </c>
      <c r="Z185" s="211">
        <f t="shared" si="18"/>
        <v>0.16</v>
      </c>
      <c r="AA185" s="178"/>
      <c r="AB185" s="178"/>
      <c r="AC185" s="178"/>
    </row>
    <row r="186" spans="2:29" x14ac:dyDescent="0.35">
      <c r="B186" s="222">
        <v>26300</v>
      </c>
      <c r="C186" s="208">
        <v>3197</v>
      </c>
      <c r="D186" s="309">
        <v>0</v>
      </c>
      <c r="E186" s="206">
        <v>255.76</v>
      </c>
      <c r="F186" s="206">
        <v>287.73</v>
      </c>
      <c r="G186" s="205">
        <f t="shared" si="19"/>
        <v>0.12155893536121673</v>
      </c>
      <c r="H186" s="207">
        <f t="shared" si="20"/>
        <v>0.27</v>
      </c>
      <c r="I186" s="213">
        <v>236</v>
      </c>
      <c r="J186" s="213">
        <v>0</v>
      </c>
      <c r="K186" s="212">
        <v>18.88</v>
      </c>
      <c r="L186" s="212">
        <v>21.24</v>
      </c>
      <c r="M186" s="239">
        <f t="shared" si="17"/>
        <v>0.29430000000000006</v>
      </c>
      <c r="N186" s="239"/>
      <c r="O186" s="178"/>
      <c r="P186" s="178"/>
      <c r="Q186" s="178"/>
      <c r="R186" s="178"/>
      <c r="S186" s="178"/>
      <c r="T186" s="178"/>
      <c r="U186" s="178"/>
      <c r="V186" s="178"/>
      <c r="W186" s="178"/>
      <c r="X186" s="178"/>
      <c r="Y186" s="210">
        <f t="shared" si="16"/>
        <v>8.9733840304182504E-3</v>
      </c>
      <c r="Z186" s="211">
        <f t="shared" si="18"/>
        <v>0.16</v>
      </c>
      <c r="AA186" s="178"/>
      <c r="AB186" s="178"/>
      <c r="AC186" s="178"/>
    </row>
    <row r="187" spans="2:29" x14ac:dyDescent="0.35">
      <c r="B187" s="222">
        <v>26400</v>
      </c>
      <c r="C187" s="208">
        <v>3224</v>
      </c>
      <c r="D187" s="309">
        <v>0</v>
      </c>
      <c r="E187" s="206">
        <v>257.92</v>
      </c>
      <c r="F187" s="206">
        <v>290.16000000000003</v>
      </c>
      <c r="G187" s="205">
        <f t="shared" si="19"/>
        <v>0.12212121212121212</v>
      </c>
      <c r="H187" s="207">
        <f t="shared" si="20"/>
        <v>0.27</v>
      </c>
      <c r="I187" s="213">
        <v>250</v>
      </c>
      <c r="J187" s="213">
        <v>0</v>
      </c>
      <c r="K187" s="212">
        <v>20</v>
      </c>
      <c r="L187" s="212">
        <v>22.5</v>
      </c>
      <c r="M187" s="239">
        <f t="shared" si="17"/>
        <v>0.29429999999999834</v>
      </c>
      <c r="N187" s="239"/>
      <c r="O187" s="178"/>
      <c r="P187" s="178"/>
      <c r="Q187" s="178"/>
      <c r="R187" s="178"/>
      <c r="S187" s="178"/>
      <c r="T187" s="178"/>
      <c r="U187" s="178"/>
      <c r="V187" s="178"/>
      <c r="W187" s="178"/>
      <c r="X187" s="178"/>
      <c r="Y187" s="210">
        <f t="shared" si="16"/>
        <v>9.46969696969697E-3</v>
      </c>
      <c r="Z187" s="211">
        <f t="shared" si="18"/>
        <v>0.14000000000000001</v>
      </c>
      <c r="AA187" s="178"/>
      <c r="AB187" s="178"/>
      <c r="AC187" s="178"/>
    </row>
    <row r="188" spans="2:29" x14ac:dyDescent="0.35">
      <c r="B188" s="222">
        <v>26500</v>
      </c>
      <c r="C188" s="208">
        <v>3251</v>
      </c>
      <c r="D188" s="309">
        <v>0</v>
      </c>
      <c r="E188" s="206">
        <v>260.08</v>
      </c>
      <c r="F188" s="206">
        <v>292.58999999999997</v>
      </c>
      <c r="G188" s="205">
        <f t="shared" si="19"/>
        <v>0.12267924528301886</v>
      </c>
      <c r="H188" s="207">
        <f t="shared" si="20"/>
        <v>0.27</v>
      </c>
      <c r="I188" s="213">
        <v>266</v>
      </c>
      <c r="J188" s="213">
        <v>0</v>
      </c>
      <c r="K188" s="212">
        <v>21.28</v>
      </c>
      <c r="L188" s="212">
        <v>23.94</v>
      </c>
      <c r="M188" s="239">
        <f t="shared" si="17"/>
        <v>0.29430000000000123</v>
      </c>
      <c r="N188" s="239"/>
      <c r="O188" s="178"/>
      <c r="P188" s="178"/>
      <c r="Q188" s="178"/>
      <c r="R188" s="178"/>
      <c r="S188" s="178"/>
      <c r="T188" s="178"/>
      <c r="U188" s="178"/>
      <c r="V188" s="178"/>
      <c r="W188" s="178"/>
      <c r="X188" s="178"/>
      <c r="Y188" s="210">
        <f t="shared" si="16"/>
        <v>1.0037735849056604E-2</v>
      </c>
      <c r="Z188" s="211">
        <f t="shared" si="18"/>
        <v>0.16</v>
      </c>
      <c r="AA188" s="178"/>
      <c r="AB188" s="178"/>
      <c r="AC188" s="178"/>
    </row>
    <row r="189" spans="2:29" x14ac:dyDescent="0.35">
      <c r="B189" s="222">
        <v>26600</v>
      </c>
      <c r="C189" s="208">
        <v>3278</v>
      </c>
      <c r="D189" s="309">
        <v>0</v>
      </c>
      <c r="E189" s="206">
        <v>262.24</v>
      </c>
      <c r="F189" s="206">
        <v>295.02</v>
      </c>
      <c r="G189" s="205">
        <f t="shared" si="19"/>
        <v>0.12323308270676692</v>
      </c>
      <c r="H189" s="207">
        <f t="shared" si="20"/>
        <v>0.27</v>
      </c>
      <c r="I189" s="213">
        <v>282</v>
      </c>
      <c r="J189" s="213">
        <v>0</v>
      </c>
      <c r="K189" s="212">
        <v>22.56</v>
      </c>
      <c r="L189" s="212">
        <v>25.38</v>
      </c>
      <c r="M189" s="239">
        <f t="shared" si="17"/>
        <v>0.29430000000000006</v>
      </c>
      <c r="N189" s="239"/>
      <c r="O189" s="178"/>
      <c r="P189" s="178"/>
      <c r="Q189" s="178"/>
      <c r="R189" s="178"/>
      <c r="S189" s="178"/>
      <c r="T189" s="178"/>
      <c r="U189" s="178"/>
      <c r="V189" s="178"/>
      <c r="W189" s="178"/>
      <c r="X189" s="178"/>
      <c r="Y189" s="210">
        <f t="shared" si="16"/>
        <v>1.0601503759398495E-2</v>
      </c>
      <c r="Z189" s="211">
        <f t="shared" si="18"/>
        <v>0.16</v>
      </c>
      <c r="AA189" s="178"/>
      <c r="AB189" s="178"/>
      <c r="AC189" s="178"/>
    </row>
    <row r="190" spans="2:29" x14ac:dyDescent="0.35">
      <c r="B190" s="222">
        <v>26700</v>
      </c>
      <c r="C190" s="208">
        <v>3305</v>
      </c>
      <c r="D190" s="309">
        <v>0</v>
      </c>
      <c r="E190" s="206">
        <v>264.39999999999998</v>
      </c>
      <c r="F190" s="206">
        <v>297.45</v>
      </c>
      <c r="G190" s="205">
        <f t="shared" si="19"/>
        <v>0.12378277153558052</v>
      </c>
      <c r="H190" s="207">
        <f t="shared" si="20"/>
        <v>0.27</v>
      </c>
      <c r="I190" s="213">
        <v>298</v>
      </c>
      <c r="J190" s="213">
        <v>0</v>
      </c>
      <c r="K190" s="212">
        <v>23.84</v>
      </c>
      <c r="L190" s="212">
        <v>26.82</v>
      </c>
      <c r="M190" s="239">
        <f t="shared" si="17"/>
        <v>0.29429999999999834</v>
      </c>
      <c r="N190" s="239"/>
      <c r="O190" s="178"/>
      <c r="P190" s="178"/>
      <c r="Q190" s="178"/>
      <c r="R190" s="178"/>
      <c r="S190" s="178"/>
      <c r="T190" s="178"/>
      <c r="U190" s="178"/>
      <c r="V190" s="178"/>
      <c r="W190" s="178"/>
      <c r="X190" s="178"/>
      <c r="Y190" s="210">
        <f t="shared" si="16"/>
        <v>1.1161048689138578E-2</v>
      </c>
      <c r="Z190" s="211">
        <f t="shared" si="18"/>
        <v>0.16</v>
      </c>
      <c r="AA190" s="178"/>
      <c r="AB190" s="178"/>
      <c r="AC190" s="178"/>
    </row>
    <row r="191" spans="2:29" x14ac:dyDescent="0.35">
      <c r="B191" s="222">
        <v>26800</v>
      </c>
      <c r="C191" s="208">
        <v>3332</v>
      </c>
      <c r="D191" s="309">
        <v>0</v>
      </c>
      <c r="E191" s="206">
        <v>266.56</v>
      </c>
      <c r="F191" s="206">
        <v>299.88</v>
      </c>
      <c r="G191" s="205">
        <f t="shared" si="19"/>
        <v>0.12432835820895523</v>
      </c>
      <c r="H191" s="207">
        <f t="shared" si="20"/>
        <v>0.27</v>
      </c>
      <c r="I191" s="213">
        <v>314</v>
      </c>
      <c r="J191" s="213">
        <v>0</v>
      </c>
      <c r="K191" s="212">
        <v>25.12</v>
      </c>
      <c r="L191" s="212">
        <v>28.26</v>
      </c>
      <c r="M191" s="239">
        <f t="shared" si="17"/>
        <v>0.29430000000000123</v>
      </c>
      <c r="N191" s="239"/>
      <c r="O191" s="178"/>
      <c r="P191" s="178"/>
      <c r="Q191" s="178"/>
      <c r="R191" s="178"/>
      <c r="S191" s="178"/>
      <c r="T191" s="178"/>
      <c r="U191" s="178"/>
      <c r="V191" s="178"/>
      <c r="W191" s="178"/>
      <c r="X191" s="178"/>
      <c r="Y191" s="210">
        <f t="shared" si="16"/>
        <v>1.171641791044776E-2</v>
      </c>
      <c r="Z191" s="211">
        <f t="shared" si="18"/>
        <v>0.16</v>
      </c>
      <c r="AA191" s="178"/>
      <c r="AB191" s="178"/>
      <c r="AC191" s="178"/>
    </row>
    <row r="192" spans="2:29" x14ac:dyDescent="0.35">
      <c r="B192" s="222">
        <v>26900</v>
      </c>
      <c r="C192" s="208">
        <v>3359</v>
      </c>
      <c r="D192" s="309">
        <v>0</v>
      </c>
      <c r="E192" s="206">
        <v>268.72000000000003</v>
      </c>
      <c r="F192" s="206">
        <v>302.31</v>
      </c>
      <c r="G192" s="205">
        <f t="shared" si="19"/>
        <v>0.12486988847583644</v>
      </c>
      <c r="H192" s="207">
        <f t="shared" si="20"/>
        <v>0.27</v>
      </c>
      <c r="I192" s="213">
        <v>330</v>
      </c>
      <c r="J192" s="213">
        <v>0</v>
      </c>
      <c r="K192" s="212">
        <v>26.4</v>
      </c>
      <c r="L192" s="212">
        <v>29.7</v>
      </c>
      <c r="M192" s="239">
        <f t="shared" si="17"/>
        <v>0.29429999999999951</v>
      </c>
      <c r="N192" s="239"/>
      <c r="O192" s="178"/>
      <c r="P192" s="178"/>
      <c r="Q192" s="178"/>
      <c r="R192" s="178"/>
      <c r="S192" s="178"/>
      <c r="T192" s="178"/>
      <c r="U192" s="178"/>
      <c r="V192" s="178"/>
      <c r="W192" s="178"/>
      <c r="X192" s="178"/>
      <c r="Y192" s="210">
        <f t="shared" si="16"/>
        <v>1.2267657992565056E-2</v>
      </c>
      <c r="Z192" s="211">
        <f t="shared" si="18"/>
        <v>0.16</v>
      </c>
      <c r="AA192" s="178"/>
      <c r="AB192" s="178"/>
      <c r="AC192" s="178"/>
    </row>
    <row r="193" spans="2:29" x14ac:dyDescent="0.35">
      <c r="B193" s="222">
        <v>27000</v>
      </c>
      <c r="C193" s="208">
        <v>3386</v>
      </c>
      <c r="D193" s="309">
        <v>0</v>
      </c>
      <c r="E193" s="206">
        <v>270.88</v>
      </c>
      <c r="F193" s="206">
        <v>304.74</v>
      </c>
      <c r="G193" s="205">
        <f t="shared" si="19"/>
        <v>0.12540740740740741</v>
      </c>
      <c r="H193" s="207">
        <f t="shared" si="20"/>
        <v>0.27</v>
      </c>
      <c r="I193" s="213">
        <v>346</v>
      </c>
      <c r="J193" s="213">
        <v>0</v>
      </c>
      <c r="K193" s="212">
        <v>27.68</v>
      </c>
      <c r="L193" s="212">
        <v>31.14</v>
      </c>
      <c r="M193" s="239">
        <f t="shared" si="17"/>
        <v>0.29429999999999779</v>
      </c>
      <c r="N193" s="239"/>
      <c r="O193" s="178"/>
      <c r="P193" s="178"/>
      <c r="Q193" s="178"/>
      <c r="R193" s="178"/>
      <c r="S193" s="178"/>
      <c r="T193" s="178"/>
      <c r="U193" s="178"/>
      <c r="V193" s="178"/>
      <c r="W193" s="178"/>
      <c r="X193" s="178"/>
      <c r="Y193" s="210">
        <f t="shared" si="16"/>
        <v>1.2814814814814815E-2</v>
      </c>
      <c r="Z193" s="211">
        <f t="shared" si="18"/>
        <v>0.16</v>
      </c>
      <c r="AA193" s="178"/>
      <c r="AB193" s="178"/>
      <c r="AC193" s="178"/>
    </row>
    <row r="194" spans="2:29" x14ac:dyDescent="0.35">
      <c r="B194" s="222">
        <v>27100</v>
      </c>
      <c r="C194" s="208">
        <v>3414</v>
      </c>
      <c r="D194" s="309">
        <v>0</v>
      </c>
      <c r="E194" s="206">
        <v>273.12</v>
      </c>
      <c r="F194" s="206">
        <v>307.26</v>
      </c>
      <c r="G194" s="205">
        <f t="shared" si="19"/>
        <v>0.12597785977859779</v>
      </c>
      <c r="H194" s="207">
        <f t="shared" si="20"/>
        <v>0.28000000000000003</v>
      </c>
      <c r="I194" s="213">
        <v>362</v>
      </c>
      <c r="J194" s="213">
        <v>0</v>
      </c>
      <c r="K194" s="212">
        <v>28.96</v>
      </c>
      <c r="L194" s="212">
        <v>32.58</v>
      </c>
      <c r="M194" s="239">
        <f t="shared" si="17"/>
        <v>0.30520000000000208</v>
      </c>
      <c r="N194" s="239"/>
      <c r="O194" s="178"/>
      <c r="P194" s="178"/>
      <c r="Q194" s="178"/>
      <c r="R194" s="178"/>
      <c r="S194" s="178"/>
      <c r="T194" s="178"/>
      <c r="U194" s="178"/>
      <c r="V194" s="178"/>
      <c r="W194" s="178"/>
      <c r="X194" s="178"/>
      <c r="Y194" s="210">
        <f t="shared" si="16"/>
        <v>1.3357933579335794E-2</v>
      </c>
      <c r="Z194" s="211">
        <f t="shared" si="18"/>
        <v>0.16</v>
      </c>
      <c r="AA194" s="178"/>
      <c r="AB194" s="178"/>
      <c r="AC194" s="178"/>
    </row>
    <row r="195" spans="2:29" x14ac:dyDescent="0.35">
      <c r="B195" s="222">
        <v>27200</v>
      </c>
      <c r="C195" s="208">
        <v>3441</v>
      </c>
      <c r="D195" s="309">
        <v>0</v>
      </c>
      <c r="E195" s="206">
        <v>275.27999999999997</v>
      </c>
      <c r="F195" s="206">
        <v>309.69</v>
      </c>
      <c r="G195" s="205">
        <f t="shared" si="19"/>
        <v>0.12650735294117646</v>
      </c>
      <c r="H195" s="207">
        <f t="shared" si="20"/>
        <v>0.27</v>
      </c>
      <c r="I195" s="213">
        <v>378</v>
      </c>
      <c r="J195" s="213">
        <v>0</v>
      </c>
      <c r="K195" s="212">
        <v>30.24</v>
      </c>
      <c r="L195" s="212">
        <v>34.020000000000003</v>
      </c>
      <c r="M195" s="239">
        <f t="shared" si="17"/>
        <v>0.29430000000000062</v>
      </c>
      <c r="N195" s="239"/>
      <c r="O195" s="178"/>
      <c r="P195" s="178"/>
      <c r="Q195" s="178"/>
      <c r="R195" s="178"/>
      <c r="S195" s="178"/>
      <c r="T195" s="178"/>
      <c r="U195" s="178"/>
      <c r="V195" s="178"/>
      <c r="W195" s="178"/>
      <c r="X195" s="178"/>
      <c r="Y195" s="210">
        <f t="shared" ref="Y195:Y258" si="23">I195/$B195</f>
        <v>1.3897058823529412E-2</v>
      </c>
      <c r="Z195" s="211">
        <f t="shared" si="18"/>
        <v>0.16</v>
      </c>
      <c r="AA195" s="178"/>
      <c r="AB195" s="178"/>
      <c r="AC195" s="178"/>
    </row>
    <row r="196" spans="2:29" x14ac:dyDescent="0.35">
      <c r="B196" s="222">
        <v>27300</v>
      </c>
      <c r="C196" s="208">
        <v>3468</v>
      </c>
      <c r="D196" s="309">
        <v>0</v>
      </c>
      <c r="E196" s="206">
        <v>277.44</v>
      </c>
      <c r="F196" s="206">
        <v>312.12</v>
      </c>
      <c r="G196" s="205">
        <f t="shared" si="19"/>
        <v>0.12703296703296704</v>
      </c>
      <c r="H196" s="207">
        <f t="shared" si="20"/>
        <v>0.27</v>
      </c>
      <c r="I196" s="213">
        <v>394</v>
      </c>
      <c r="J196" s="213">
        <v>0</v>
      </c>
      <c r="K196" s="212">
        <v>31.52</v>
      </c>
      <c r="L196" s="212">
        <v>35.46</v>
      </c>
      <c r="M196" s="239">
        <f t="shared" ref="M196:M259" si="24">(C196+D196+F196-C195-D195-F195)/100</f>
        <v>0.29429999999999895</v>
      </c>
      <c r="N196" s="239"/>
      <c r="O196" s="178"/>
      <c r="P196" s="178"/>
      <c r="Q196" s="178"/>
      <c r="R196" s="178"/>
      <c r="S196" s="178"/>
      <c r="T196" s="178"/>
      <c r="U196" s="178"/>
      <c r="V196" s="178"/>
      <c r="W196" s="178"/>
      <c r="X196" s="178"/>
      <c r="Y196" s="210">
        <f t="shared" si="23"/>
        <v>1.4432234432234433E-2</v>
      </c>
      <c r="Z196" s="211">
        <f t="shared" ref="Z196:Z259" si="25">(I196-I195)/($B196-$B195)</f>
        <v>0.16</v>
      </c>
      <c r="AA196" s="178"/>
      <c r="AB196" s="178"/>
      <c r="AC196" s="178"/>
    </row>
    <row r="197" spans="2:29" x14ac:dyDescent="0.35">
      <c r="B197" s="222">
        <v>27400</v>
      </c>
      <c r="C197" s="208">
        <v>3495</v>
      </c>
      <c r="D197" s="309">
        <v>0</v>
      </c>
      <c r="E197" s="206">
        <v>279.60000000000002</v>
      </c>
      <c r="F197" s="206">
        <v>314.55</v>
      </c>
      <c r="G197" s="205">
        <f t="shared" ref="G197:G260" si="26">C197/B197</f>
        <v>0.12755474452554744</v>
      </c>
      <c r="H197" s="207">
        <f t="shared" ref="H197:H260" si="27">(C197-C196)/(B197-B196)</f>
        <v>0.27</v>
      </c>
      <c r="I197" s="213">
        <v>410</v>
      </c>
      <c r="J197" s="213">
        <v>0</v>
      </c>
      <c r="K197" s="212">
        <v>32.799999999999997</v>
      </c>
      <c r="L197" s="212">
        <v>36.9</v>
      </c>
      <c r="M197" s="239">
        <f t="shared" si="24"/>
        <v>0.29430000000000178</v>
      </c>
      <c r="N197" s="239"/>
      <c r="O197" s="178"/>
      <c r="P197" s="178"/>
      <c r="Q197" s="178"/>
      <c r="R197" s="178"/>
      <c r="S197" s="178"/>
      <c r="T197" s="178"/>
      <c r="U197" s="178"/>
      <c r="V197" s="178"/>
      <c r="W197" s="178"/>
      <c r="X197" s="178"/>
      <c r="Y197" s="210">
        <f t="shared" si="23"/>
        <v>1.4963503649635036E-2</v>
      </c>
      <c r="Z197" s="211">
        <f t="shared" si="25"/>
        <v>0.16</v>
      </c>
      <c r="AA197" s="178"/>
      <c r="AB197" s="178"/>
      <c r="AC197" s="178"/>
    </row>
    <row r="198" spans="2:29" x14ac:dyDescent="0.35">
      <c r="B198" s="222">
        <v>27500</v>
      </c>
      <c r="C198" s="208">
        <v>3523</v>
      </c>
      <c r="D198" s="309">
        <v>0</v>
      </c>
      <c r="E198" s="206">
        <v>281.83999999999997</v>
      </c>
      <c r="F198" s="206">
        <v>317.07</v>
      </c>
      <c r="G198" s="205">
        <f t="shared" si="26"/>
        <v>0.12810909090909092</v>
      </c>
      <c r="H198" s="207">
        <f t="shared" si="27"/>
        <v>0.28000000000000003</v>
      </c>
      <c r="I198" s="213">
        <v>428</v>
      </c>
      <c r="J198" s="213">
        <v>0</v>
      </c>
      <c r="K198" s="212">
        <v>34.24</v>
      </c>
      <c r="L198" s="212">
        <v>38.520000000000003</v>
      </c>
      <c r="M198" s="239">
        <f t="shared" si="24"/>
        <v>0.30520000000000153</v>
      </c>
      <c r="N198" s="239"/>
      <c r="O198" s="178"/>
      <c r="P198" s="178"/>
      <c r="Q198" s="178"/>
      <c r="R198" s="178"/>
      <c r="S198" s="178"/>
      <c r="T198" s="178"/>
      <c r="U198" s="178"/>
      <c r="V198" s="178"/>
      <c r="W198" s="178"/>
      <c r="X198" s="178"/>
      <c r="Y198" s="210">
        <f t="shared" si="23"/>
        <v>1.5563636363636363E-2</v>
      </c>
      <c r="Z198" s="211">
        <f t="shared" si="25"/>
        <v>0.18</v>
      </c>
      <c r="AA198" s="178"/>
      <c r="AB198" s="178"/>
      <c r="AC198" s="178"/>
    </row>
    <row r="199" spans="2:29" x14ac:dyDescent="0.35">
      <c r="B199" s="222">
        <v>27600</v>
      </c>
      <c r="C199" s="208">
        <v>3550</v>
      </c>
      <c r="D199" s="309">
        <v>0</v>
      </c>
      <c r="E199" s="206">
        <v>284</v>
      </c>
      <c r="F199" s="206">
        <v>319.5</v>
      </c>
      <c r="G199" s="205">
        <f t="shared" si="26"/>
        <v>0.12862318840579709</v>
      </c>
      <c r="H199" s="207">
        <f t="shared" si="27"/>
        <v>0.27</v>
      </c>
      <c r="I199" s="213">
        <v>444</v>
      </c>
      <c r="J199" s="213">
        <v>0</v>
      </c>
      <c r="K199" s="212">
        <v>35.520000000000003</v>
      </c>
      <c r="L199" s="212">
        <v>39.96</v>
      </c>
      <c r="M199" s="239">
        <f t="shared" si="24"/>
        <v>0.29430000000000006</v>
      </c>
      <c r="N199" s="239"/>
      <c r="O199" s="178"/>
      <c r="P199" s="178"/>
      <c r="Q199" s="178"/>
      <c r="R199" s="178"/>
      <c r="S199" s="178"/>
      <c r="T199" s="178"/>
      <c r="U199" s="178"/>
      <c r="V199" s="178"/>
      <c r="W199" s="178"/>
      <c r="X199" s="178"/>
      <c r="Y199" s="210">
        <f t="shared" si="23"/>
        <v>1.6086956521739131E-2</v>
      </c>
      <c r="Z199" s="211">
        <f t="shared" si="25"/>
        <v>0.16</v>
      </c>
      <c r="AA199" s="178"/>
      <c r="AB199" s="178"/>
      <c r="AC199" s="178"/>
    </row>
    <row r="200" spans="2:29" x14ac:dyDescent="0.35">
      <c r="B200" s="222">
        <v>27700</v>
      </c>
      <c r="C200" s="208">
        <v>3577</v>
      </c>
      <c r="D200" s="309">
        <v>0</v>
      </c>
      <c r="E200" s="206">
        <v>286.16000000000003</v>
      </c>
      <c r="F200" s="206">
        <v>321.93</v>
      </c>
      <c r="G200" s="205">
        <f t="shared" si="26"/>
        <v>0.12913357400722023</v>
      </c>
      <c r="H200" s="207">
        <f t="shared" si="27"/>
        <v>0.27</v>
      </c>
      <c r="I200" s="213">
        <v>460</v>
      </c>
      <c r="J200" s="213">
        <v>0</v>
      </c>
      <c r="K200" s="212">
        <v>36.799999999999997</v>
      </c>
      <c r="L200" s="212">
        <v>41.4</v>
      </c>
      <c r="M200" s="239">
        <f t="shared" si="24"/>
        <v>0.29429999999999834</v>
      </c>
      <c r="N200" s="239"/>
      <c r="O200" s="178"/>
      <c r="P200" s="178"/>
      <c r="Q200" s="178"/>
      <c r="R200" s="178"/>
      <c r="S200" s="178"/>
      <c r="T200" s="178"/>
      <c r="U200" s="178"/>
      <c r="V200" s="178"/>
      <c r="W200" s="178"/>
      <c r="X200" s="178"/>
      <c r="Y200" s="210">
        <f t="shared" si="23"/>
        <v>1.6606498194945848E-2</v>
      </c>
      <c r="Z200" s="211">
        <f t="shared" si="25"/>
        <v>0.16</v>
      </c>
      <c r="AA200" s="178"/>
      <c r="AB200" s="178"/>
      <c r="AC200" s="178"/>
    </row>
    <row r="201" spans="2:29" x14ac:dyDescent="0.35">
      <c r="B201" s="222">
        <v>27800</v>
      </c>
      <c r="C201" s="208">
        <v>3605</v>
      </c>
      <c r="D201" s="309">
        <v>0</v>
      </c>
      <c r="E201" s="206">
        <v>288.39999999999998</v>
      </c>
      <c r="F201" s="206">
        <v>324.45</v>
      </c>
      <c r="G201" s="205">
        <f t="shared" si="26"/>
        <v>0.12967625899280574</v>
      </c>
      <c r="H201" s="207">
        <f t="shared" si="27"/>
        <v>0.28000000000000003</v>
      </c>
      <c r="I201" s="213">
        <v>478</v>
      </c>
      <c r="J201" s="213">
        <v>0</v>
      </c>
      <c r="K201" s="212">
        <v>38.24</v>
      </c>
      <c r="L201" s="212">
        <v>43.02</v>
      </c>
      <c r="M201" s="239">
        <f t="shared" si="24"/>
        <v>0.30519999999999814</v>
      </c>
      <c r="N201" s="239"/>
      <c r="O201" s="178"/>
      <c r="P201" s="178"/>
      <c r="Q201" s="178"/>
      <c r="R201" s="178"/>
      <c r="S201" s="178"/>
      <c r="T201" s="178"/>
      <c r="U201" s="178"/>
      <c r="V201" s="178"/>
      <c r="W201" s="178"/>
      <c r="X201" s="178"/>
      <c r="Y201" s="210">
        <f t="shared" si="23"/>
        <v>1.7194244604316546E-2</v>
      </c>
      <c r="Z201" s="211">
        <f t="shared" si="25"/>
        <v>0.18</v>
      </c>
      <c r="AA201" s="178"/>
      <c r="AB201" s="178"/>
      <c r="AC201" s="178"/>
    </row>
    <row r="202" spans="2:29" x14ac:dyDescent="0.35">
      <c r="B202" s="222">
        <v>27900</v>
      </c>
      <c r="C202" s="208">
        <v>3632</v>
      </c>
      <c r="D202" s="309">
        <v>0</v>
      </c>
      <c r="E202" s="206">
        <v>290.56</v>
      </c>
      <c r="F202" s="206">
        <v>326.88</v>
      </c>
      <c r="G202" s="205">
        <f t="shared" si="26"/>
        <v>0.13017921146953404</v>
      </c>
      <c r="H202" s="207">
        <f t="shared" si="27"/>
        <v>0.27</v>
      </c>
      <c r="I202" s="213">
        <v>494</v>
      </c>
      <c r="J202" s="213">
        <v>0</v>
      </c>
      <c r="K202" s="212">
        <v>39.520000000000003</v>
      </c>
      <c r="L202" s="212">
        <v>44.46</v>
      </c>
      <c r="M202" s="239">
        <f t="shared" si="24"/>
        <v>0.29430000000000123</v>
      </c>
      <c r="N202" s="239"/>
      <c r="O202" s="178"/>
      <c r="P202" s="178"/>
      <c r="Q202" s="178"/>
      <c r="R202" s="178"/>
      <c r="S202" s="178"/>
      <c r="T202" s="178"/>
      <c r="U202" s="178"/>
      <c r="V202" s="178"/>
      <c r="W202" s="178"/>
      <c r="X202" s="178"/>
      <c r="Y202" s="210">
        <f t="shared" si="23"/>
        <v>1.7706093189964158E-2</v>
      </c>
      <c r="Z202" s="211">
        <f t="shared" si="25"/>
        <v>0.16</v>
      </c>
      <c r="AA202" s="178"/>
      <c r="AB202" s="178"/>
      <c r="AC202" s="178"/>
    </row>
    <row r="203" spans="2:29" x14ac:dyDescent="0.35">
      <c r="B203" s="222">
        <v>28000</v>
      </c>
      <c r="C203" s="208">
        <v>3660</v>
      </c>
      <c r="D203" s="309">
        <v>0</v>
      </c>
      <c r="E203" s="206">
        <v>292.8</v>
      </c>
      <c r="F203" s="206">
        <v>329.4</v>
      </c>
      <c r="G203" s="205">
        <f t="shared" si="26"/>
        <v>0.13071428571428573</v>
      </c>
      <c r="H203" s="207">
        <f t="shared" si="27"/>
        <v>0.28000000000000003</v>
      </c>
      <c r="I203" s="213">
        <v>512</v>
      </c>
      <c r="J203" s="213">
        <v>0</v>
      </c>
      <c r="K203" s="212">
        <v>40.96</v>
      </c>
      <c r="L203" s="212">
        <v>46.08</v>
      </c>
      <c r="M203" s="239">
        <f t="shared" si="24"/>
        <v>0.30520000000000097</v>
      </c>
      <c r="N203" s="239"/>
      <c r="O203" s="178"/>
      <c r="P203" s="178"/>
      <c r="Q203" s="178"/>
      <c r="R203" s="178"/>
      <c r="S203" s="178"/>
      <c r="T203" s="178"/>
      <c r="U203" s="178"/>
      <c r="V203" s="178"/>
      <c r="W203" s="178"/>
      <c r="X203" s="178"/>
      <c r="Y203" s="210">
        <f t="shared" si="23"/>
        <v>1.8285714285714287E-2</v>
      </c>
      <c r="Z203" s="211">
        <f t="shared" si="25"/>
        <v>0.18</v>
      </c>
      <c r="AA203" s="178"/>
      <c r="AB203" s="178"/>
      <c r="AC203" s="178"/>
    </row>
    <row r="204" spans="2:29" x14ac:dyDescent="0.35">
      <c r="B204" s="222">
        <v>28100</v>
      </c>
      <c r="C204" s="208">
        <v>3687</v>
      </c>
      <c r="D204" s="309">
        <v>0</v>
      </c>
      <c r="E204" s="206">
        <v>294.95999999999998</v>
      </c>
      <c r="F204" s="206">
        <v>331.83</v>
      </c>
      <c r="G204" s="205">
        <f t="shared" si="26"/>
        <v>0.13120996441281138</v>
      </c>
      <c r="H204" s="207">
        <f t="shared" si="27"/>
        <v>0.27</v>
      </c>
      <c r="I204" s="213">
        <v>528</v>
      </c>
      <c r="J204" s="213">
        <v>0</v>
      </c>
      <c r="K204" s="212">
        <v>42.24</v>
      </c>
      <c r="L204" s="212">
        <v>47.52</v>
      </c>
      <c r="M204" s="239">
        <f t="shared" si="24"/>
        <v>0.29429999999999951</v>
      </c>
      <c r="N204" s="239"/>
      <c r="O204" s="178"/>
      <c r="P204" s="178"/>
      <c r="Q204" s="178"/>
      <c r="R204" s="178"/>
      <c r="S204" s="178"/>
      <c r="T204" s="178"/>
      <c r="U204" s="178"/>
      <c r="V204" s="178"/>
      <c r="W204" s="178"/>
      <c r="X204" s="178"/>
      <c r="Y204" s="210">
        <f t="shared" si="23"/>
        <v>1.8790035587188614E-2</v>
      </c>
      <c r="Z204" s="211">
        <f t="shared" si="25"/>
        <v>0.16</v>
      </c>
      <c r="AA204" s="178"/>
      <c r="AB204" s="178"/>
      <c r="AC204" s="178"/>
    </row>
    <row r="205" spans="2:29" x14ac:dyDescent="0.35">
      <c r="B205" s="222">
        <v>28200</v>
      </c>
      <c r="C205" s="208">
        <v>3715</v>
      </c>
      <c r="D205" s="309">
        <v>0</v>
      </c>
      <c r="E205" s="206">
        <v>297.2</v>
      </c>
      <c r="F205" s="206">
        <v>334.35</v>
      </c>
      <c r="G205" s="205">
        <f t="shared" si="26"/>
        <v>0.13173758865248228</v>
      </c>
      <c r="H205" s="207">
        <f t="shared" si="27"/>
        <v>0.28000000000000003</v>
      </c>
      <c r="I205" s="213">
        <v>546</v>
      </c>
      <c r="J205" s="213">
        <v>0</v>
      </c>
      <c r="K205" s="212">
        <v>43.68</v>
      </c>
      <c r="L205" s="212">
        <v>49.14</v>
      </c>
      <c r="M205" s="239">
        <f t="shared" si="24"/>
        <v>0.30519999999999925</v>
      </c>
      <c r="N205" s="239"/>
      <c r="O205" s="178"/>
      <c r="P205" s="178"/>
      <c r="Q205" s="178"/>
      <c r="R205" s="178"/>
      <c r="S205" s="178"/>
      <c r="T205" s="178"/>
      <c r="U205" s="178"/>
      <c r="V205" s="178"/>
      <c r="W205" s="178"/>
      <c r="X205" s="178"/>
      <c r="Y205" s="210">
        <f t="shared" si="23"/>
        <v>1.9361702127659575E-2</v>
      </c>
      <c r="Z205" s="211">
        <f t="shared" si="25"/>
        <v>0.18</v>
      </c>
      <c r="AA205" s="178"/>
      <c r="AB205" s="178"/>
      <c r="AC205" s="178"/>
    </row>
    <row r="206" spans="2:29" x14ac:dyDescent="0.35">
      <c r="B206" s="222">
        <v>28300</v>
      </c>
      <c r="C206" s="208">
        <v>3742</v>
      </c>
      <c r="D206" s="309">
        <v>0</v>
      </c>
      <c r="E206" s="206">
        <v>299.36</v>
      </c>
      <c r="F206" s="206">
        <v>336.78</v>
      </c>
      <c r="G206" s="205">
        <f t="shared" si="26"/>
        <v>0.132226148409894</v>
      </c>
      <c r="H206" s="207">
        <f t="shared" si="27"/>
        <v>0.27</v>
      </c>
      <c r="I206" s="213">
        <v>562</v>
      </c>
      <c r="J206" s="213">
        <v>0</v>
      </c>
      <c r="K206" s="212">
        <v>44.96</v>
      </c>
      <c r="L206" s="212">
        <v>50.58</v>
      </c>
      <c r="M206" s="239">
        <f t="shared" si="24"/>
        <v>0.29429999999999723</v>
      </c>
      <c r="N206" s="239"/>
      <c r="O206" s="178"/>
      <c r="P206" s="178"/>
      <c r="Q206" s="178"/>
      <c r="R206" s="178"/>
      <c r="S206" s="178"/>
      <c r="T206" s="178"/>
      <c r="U206" s="178"/>
      <c r="V206" s="178"/>
      <c r="W206" s="178"/>
      <c r="X206" s="178"/>
      <c r="Y206" s="210">
        <f t="shared" si="23"/>
        <v>1.9858657243816254E-2</v>
      </c>
      <c r="Z206" s="211">
        <f t="shared" si="25"/>
        <v>0.16</v>
      </c>
      <c r="AA206" s="178"/>
      <c r="AB206" s="178"/>
      <c r="AC206" s="178"/>
    </row>
    <row r="207" spans="2:29" x14ac:dyDescent="0.35">
      <c r="B207" s="222">
        <v>28400</v>
      </c>
      <c r="C207" s="208">
        <v>3770</v>
      </c>
      <c r="D207" s="309">
        <v>0</v>
      </c>
      <c r="E207" s="206">
        <v>301.60000000000002</v>
      </c>
      <c r="F207" s="206">
        <v>339.3</v>
      </c>
      <c r="G207" s="205">
        <f t="shared" si="26"/>
        <v>0.13274647887323943</v>
      </c>
      <c r="H207" s="207">
        <f t="shared" si="27"/>
        <v>0.28000000000000003</v>
      </c>
      <c r="I207" s="213">
        <v>580</v>
      </c>
      <c r="J207" s="213">
        <v>0</v>
      </c>
      <c r="K207" s="212">
        <v>46.4</v>
      </c>
      <c r="L207" s="212">
        <v>52.2</v>
      </c>
      <c r="M207" s="239">
        <f t="shared" si="24"/>
        <v>0.30520000000000208</v>
      </c>
      <c r="N207" s="239"/>
      <c r="O207" s="178"/>
      <c r="P207" s="178"/>
      <c r="Q207" s="178"/>
      <c r="R207" s="178"/>
      <c r="S207" s="178"/>
      <c r="T207" s="178"/>
      <c r="U207" s="178"/>
      <c r="V207" s="178"/>
      <c r="W207" s="178"/>
      <c r="X207" s="178"/>
      <c r="Y207" s="210">
        <f t="shared" si="23"/>
        <v>2.0422535211267606E-2</v>
      </c>
      <c r="Z207" s="211">
        <f t="shared" si="25"/>
        <v>0.18</v>
      </c>
      <c r="AA207" s="178"/>
      <c r="AB207" s="178"/>
      <c r="AC207" s="178"/>
    </row>
    <row r="208" spans="2:29" x14ac:dyDescent="0.35">
      <c r="B208" s="222">
        <v>28500</v>
      </c>
      <c r="C208" s="208">
        <v>3798</v>
      </c>
      <c r="D208" s="309">
        <v>0</v>
      </c>
      <c r="E208" s="206">
        <v>303.83999999999997</v>
      </c>
      <c r="F208" s="206">
        <v>341.82</v>
      </c>
      <c r="G208" s="205">
        <f t="shared" si="26"/>
        <v>0.13326315789473683</v>
      </c>
      <c r="H208" s="207">
        <f t="shared" si="27"/>
        <v>0.28000000000000003</v>
      </c>
      <c r="I208" s="213">
        <v>598</v>
      </c>
      <c r="J208" s="213">
        <v>0</v>
      </c>
      <c r="K208" s="212">
        <v>47.84</v>
      </c>
      <c r="L208" s="212">
        <v>53.82</v>
      </c>
      <c r="M208" s="239">
        <f t="shared" si="24"/>
        <v>0.30519999999999697</v>
      </c>
      <c r="N208" s="239"/>
      <c r="O208" s="178"/>
      <c r="P208" s="178"/>
      <c r="Q208" s="178"/>
      <c r="R208" s="178"/>
      <c r="S208" s="178"/>
      <c r="T208" s="178"/>
      <c r="U208" s="178"/>
      <c r="V208" s="178"/>
      <c r="W208" s="178"/>
      <c r="X208" s="178"/>
      <c r="Y208" s="210">
        <f t="shared" si="23"/>
        <v>2.0982456140350877E-2</v>
      </c>
      <c r="Z208" s="211">
        <f t="shared" si="25"/>
        <v>0.18</v>
      </c>
      <c r="AA208" s="178"/>
      <c r="AB208" s="178"/>
      <c r="AC208" s="178"/>
    </row>
    <row r="209" spans="2:29" x14ac:dyDescent="0.35">
      <c r="B209" s="222">
        <v>28600</v>
      </c>
      <c r="C209" s="208">
        <v>3825</v>
      </c>
      <c r="D209" s="309">
        <v>0</v>
      </c>
      <c r="E209" s="206">
        <v>306</v>
      </c>
      <c r="F209" s="206">
        <v>344.25</v>
      </c>
      <c r="G209" s="205">
        <f t="shared" si="26"/>
        <v>0.13374125874125875</v>
      </c>
      <c r="H209" s="207">
        <f t="shared" si="27"/>
        <v>0.27</v>
      </c>
      <c r="I209" s="213">
        <v>616</v>
      </c>
      <c r="J209" s="213">
        <v>0</v>
      </c>
      <c r="K209" s="212">
        <v>49.28</v>
      </c>
      <c r="L209" s="212">
        <v>55.44</v>
      </c>
      <c r="M209" s="239">
        <f t="shared" si="24"/>
        <v>0.29430000000000006</v>
      </c>
      <c r="N209" s="239"/>
      <c r="O209" s="178"/>
      <c r="P209" s="178"/>
      <c r="Q209" s="178"/>
      <c r="R209" s="178"/>
      <c r="S209" s="178"/>
      <c r="T209" s="178"/>
      <c r="U209" s="178"/>
      <c r="V209" s="178"/>
      <c r="W209" s="178"/>
      <c r="X209" s="178"/>
      <c r="Y209" s="210">
        <f t="shared" si="23"/>
        <v>2.1538461538461538E-2</v>
      </c>
      <c r="Z209" s="211">
        <f t="shared" si="25"/>
        <v>0.18</v>
      </c>
      <c r="AA209" s="178"/>
      <c r="AB209" s="178"/>
      <c r="AC209" s="178"/>
    </row>
    <row r="210" spans="2:29" x14ac:dyDescent="0.35">
      <c r="B210" s="222">
        <v>28700</v>
      </c>
      <c r="C210" s="208">
        <v>3853</v>
      </c>
      <c r="D210" s="309">
        <v>0</v>
      </c>
      <c r="E210" s="206">
        <v>308.24</v>
      </c>
      <c r="F210" s="206">
        <v>346.77</v>
      </c>
      <c r="G210" s="205">
        <f t="shared" si="26"/>
        <v>0.13425087108013936</v>
      </c>
      <c r="H210" s="207">
        <f t="shared" si="27"/>
        <v>0.28000000000000003</v>
      </c>
      <c r="I210" s="213">
        <v>632</v>
      </c>
      <c r="J210" s="213">
        <v>0</v>
      </c>
      <c r="K210" s="212">
        <v>50.56</v>
      </c>
      <c r="L210" s="212">
        <v>56.88</v>
      </c>
      <c r="M210" s="239">
        <f t="shared" si="24"/>
        <v>0.30520000000000436</v>
      </c>
      <c r="N210" s="239"/>
      <c r="O210" s="178"/>
      <c r="P210" s="178"/>
      <c r="Q210" s="178"/>
      <c r="R210" s="178"/>
      <c r="S210" s="178"/>
      <c r="T210" s="178"/>
      <c r="U210" s="178"/>
      <c r="V210" s="178"/>
      <c r="W210" s="178"/>
      <c r="X210" s="178"/>
      <c r="Y210" s="210">
        <f t="shared" si="23"/>
        <v>2.2020905923344949E-2</v>
      </c>
      <c r="Z210" s="211">
        <f t="shared" si="25"/>
        <v>0.16</v>
      </c>
      <c r="AA210" s="178"/>
      <c r="AB210" s="178"/>
      <c r="AC210" s="178"/>
    </row>
    <row r="211" spans="2:29" x14ac:dyDescent="0.35">
      <c r="B211" s="222">
        <v>28800</v>
      </c>
      <c r="C211" s="208">
        <v>3881</v>
      </c>
      <c r="D211" s="309">
        <v>0</v>
      </c>
      <c r="E211" s="206">
        <v>310.48</v>
      </c>
      <c r="F211" s="206">
        <v>349.29</v>
      </c>
      <c r="G211" s="205">
        <f t="shared" si="26"/>
        <v>0.13475694444444444</v>
      </c>
      <c r="H211" s="207">
        <f t="shared" si="27"/>
        <v>0.28000000000000003</v>
      </c>
      <c r="I211" s="213">
        <v>650</v>
      </c>
      <c r="J211" s="213">
        <v>0</v>
      </c>
      <c r="K211" s="212">
        <v>52</v>
      </c>
      <c r="L211" s="212">
        <v>58.5</v>
      </c>
      <c r="M211" s="239">
        <f t="shared" si="24"/>
        <v>0.3051999999999998</v>
      </c>
      <c r="N211" s="239"/>
      <c r="O211" s="178"/>
      <c r="P211" s="178"/>
      <c r="Q211" s="178"/>
      <c r="R211" s="178"/>
      <c r="S211" s="178"/>
      <c r="T211" s="178"/>
      <c r="U211" s="178"/>
      <c r="V211" s="178"/>
      <c r="W211" s="178"/>
      <c r="X211" s="178"/>
      <c r="Y211" s="210">
        <f t="shared" si="23"/>
        <v>2.2569444444444444E-2</v>
      </c>
      <c r="Z211" s="211">
        <f t="shared" si="25"/>
        <v>0.18</v>
      </c>
      <c r="AA211" s="178"/>
      <c r="AB211" s="178"/>
      <c r="AC211" s="178"/>
    </row>
    <row r="212" spans="2:29" x14ac:dyDescent="0.35">
      <c r="B212" s="222">
        <v>28900</v>
      </c>
      <c r="C212" s="208">
        <v>3909</v>
      </c>
      <c r="D212" s="309">
        <v>0</v>
      </c>
      <c r="E212" s="206">
        <v>312.72000000000003</v>
      </c>
      <c r="F212" s="206">
        <v>351.81</v>
      </c>
      <c r="G212" s="205">
        <f t="shared" si="26"/>
        <v>0.13525951557093427</v>
      </c>
      <c r="H212" s="207">
        <f t="shared" si="27"/>
        <v>0.28000000000000003</v>
      </c>
      <c r="I212" s="213">
        <v>668</v>
      </c>
      <c r="J212" s="213">
        <v>0</v>
      </c>
      <c r="K212" s="212">
        <v>53.44</v>
      </c>
      <c r="L212" s="212">
        <v>60.12</v>
      </c>
      <c r="M212" s="239">
        <f t="shared" si="24"/>
        <v>0.3052000000000038</v>
      </c>
      <c r="N212" s="239"/>
      <c r="O212" s="178"/>
      <c r="P212" s="178"/>
      <c r="Q212" s="178"/>
      <c r="R212" s="178"/>
      <c r="S212" s="178"/>
      <c r="T212" s="178"/>
      <c r="U212" s="178"/>
      <c r="V212" s="178"/>
      <c r="W212" s="178"/>
      <c r="X212" s="178"/>
      <c r="Y212" s="210">
        <f t="shared" si="23"/>
        <v>2.3114186851211072E-2</v>
      </c>
      <c r="Z212" s="211">
        <f t="shared" si="25"/>
        <v>0.18</v>
      </c>
      <c r="AA212" s="178"/>
      <c r="AB212" s="178"/>
      <c r="AC212" s="178"/>
    </row>
    <row r="213" spans="2:29" x14ac:dyDescent="0.35">
      <c r="B213" s="222">
        <v>29000</v>
      </c>
      <c r="C213" s="208">
        <v>3936</v>
      </c>
      <c r="D213" s="309">
        <v>0</v>
      </c>
      <c r="E213" s="206">
        <v>314.88</v>
      </c>
      <c r="F213" s="206">
        <v>354.24</v>
      </c>
      <c r="G213" s="205">
        <f t="shared" si="26"/>
        <v>0.13572413793103449</v>
      </c>
      <c r="H213" s="207">
        <f t="shared" si="27"/>
        <v>0.27</v>
      </c>
      <c r="I213" s="213">
        <v>686</v>
      </c>
      <c r="J213" s="213">
        <v>0</v>
      </c>
      <c r="K213" s="212">
        <v>54.88</v>
      </c>
      <c r="L213" s="212">
        <v>61.74</v>
      </c>
      <c r="M213" s="239">
        <f t="shared" si="24"/>
        <v>0.29429999999999779</v>
      </c>
      <c r="N213" s="239"/>
      <c r="O213" s="178"/>
      <c r="P213" s="178"/>
      <c r="Q213" s="178"/>
      <c r="R213" s="178"/>
      <c r="S213" s="178"/>
      <c r="T213" s="178"/>
      <c r="U213" s="178"/>
      <c r="V213" s="178"/>
      <c r="W213" s="178"/>
      <c r="X213" s="178"/>
      <c r="Y213" s="210">
        <f t="shared" si="23"/>
        <v>2.3655172413793103E-2</v>
      </c>
      <c r="Z213" s="211">
        <f t="shared" si="25"/>
        <v>0.18</v>
      </c>
      <c r="AA213" s="178"/>
      <c r="AB213" s="178"/>
      <c r="AC213" s="178"/>
    </row>
    <row r="214" spans="2:29" x14ac:dyDescent="0.35">
      <c r="B214" s="222">
        <v>29100</v>
      </c>
      <c r="C214" s="208">
        <v>3964</v>
      </c>
      <c r="D214" s="309">
        <v>0</v>
      </c>
      <c r="E214" s="206">
        <v>317.12</v>
      </c>
      <c r="F214" s="206">
        <v>356.76</v>
      </c>
      <c r="G214" s="205">
        <f t="shared" si="26"/>
        <v>0.13621993127147766</v>
      </c>
      <c r="H214" s="207">
        <f t="shared" si="27"/>
        <v>0.28000000000000003</v>
      </c>
      <c r="I214" s="213">
        <v>704</v>
      </c>
      <c r="J214" s="213">
        <v>0</v>
      </c>
      <c r="K214" s="212">
        <v>56.32</v>
      </c>
      <c r="L214" s="212">
        <v>63.36</v>
      </c>
      <c r="M214" s="239">
        <f t="shared" si="24"/>
        <v>0.30520000000000208</v>
      </c>
      <c r="N214" s="239"/>
      <c r="O214" s="178"/>
      <c r="P214" s="178"/>
      <c r="Q214" s="178"/>
      <c r="R214" s="178"/>
      <c r="S214" s="178"/>
      <c r="T214" s="178"/>
      <c r="U214" s="178"/>
      <c r="V214" s="178"/>
      <c r="W214" s="178"/>
      <c r="X214" s="178"/>
      <c r="Y214" s="210">
        <f t="shared" si="23"/>
        <v>2.4192439862542957E-2</v>
      </c>
      <c r="Z214" s="211">
        <f t="shared" si="25"/>
        <v>0.18</v>
      </c>
      <c r="AA214" s="178"/>
      <c r="AB214" s="178"/>
      <c r="AC214" s="178"/>
    </row>
    <row r="215" spans="2:29" x14ac:dyDescent="0.35">
      <c r="B215" s="222">
        <v>29200</v>
      </c>
      <c r="C215" s="208">
        <v>3992</v>
      </c>
      <c r="D215" s="309">
        <v>0</v>
      </c>
      <c r="E215" s="206">
        <v>319.36</v>
      </c>
      <c r="F215" s="206">
        <v>359.28</v>
      </c>
      <c r="G215" s="205">
        <f t="shared" si="26"/>
        <v>0.13671232876712328</v>
      </c>
      <c r="H215" s="207">
        <f t="shared" si="27"/>
        <v>0.28000000000000003</v>
      </c>
      <c r="I215" s="213">
        <v>722</v>
      </c>
      <c r="J215" s="213">
        <v>0</v>
      </c>
      <c r="K215" s="212">
        <v>57.76</v>
      </c>
      <c r="L215" s="212">
        <v>64.98</v>
      </c>
      <c r="M215" s="239">
        <f t="shared" si="24"/>
        <v>0.30519999999999753</v>
      </c>
      <c r="N215" s="239"/>
      <c r="O215" s="178"/>
      <c r="P215" s="178"/>
      <c r="Q215" s="178"/>
      <c r="R215" s="178"/>
      <c r="S215" s="178"/>
      <c r="T215" s="178"/>
      <c r="U215" s="178"/>
      <c r="V215" s="178"/>
      <c r="W215" s="178"/>
      <c r="X215" s="178"/>
      <c r="Y215" s="210">
        <f t="shared" si="23"/>
        <v>2.4726027397260274E-2</v>
      </c>
      <c r="Z215" s="211">
        <f t="shared" si="25"/>
        <v>0.18</v>
      </c>
      <c r="AA215" s="178"/>
      <c r="AB215" s="178"/>
      <c r="AC215" s="178"/>
    </row>
    <row r="216" spans="2:29" x14ac:dyDescent="0.35">
      <c r="B216" s="222">
        <v>29300</v>
      </c>
      <c r="C216" s="208">
        <v>4020</v>
      </c>
      <c r="D216" s="309">
        <v>0</v>
      </c>
      <c r="E216" s="206">
        <v>321.60000000000002</v>
      </c>
      <c r="F216" s="206">
        <v>361.8</v>
      </c>
      <c r="G216" s="205">
        <f t="shared" si="26"/>
        <v>0.13720136518771331</v>
      </c>
      <c r="H216" s="207">
        <f t="shared" si="27"/>
        <v>0.28000000000000003</v>
      </c>
      <c r="I216" s="213">
        <v>740</v>
      </c>
      <c r="J216" s="213">
        <v>0</v>
      </c>
      <c r="K216" s="212">
        <v>59.2</v>
      </c>
      <c r="L216" s="212">
        <v>66.599999999999994</v>
      </c>
      <c r="M216" s="239">
        <f t="shared" si="24"/>
        <v>0.30520000000000208</v>
      </c>
      <c r="N216" s="239"/>
      <c r="O216" s="178"/>
      <c r="P216" s="178"/>
      <c r="Q216" s="178"/>
      <c r="R216" s="178"/>
      <c r="S216" s="178"/>
      <c r="T216" s="178"/>
      <c r="U216" s="178"/>
      <c r="V216" s="178"/>
      <c r="W216" s="178"/>
      <c r="X216" s="178"/>
      <c r="Y216" s="210">
        <f t="shared" si="23"/>
        <v>2.5255972696245733E-2</v>
      </c>
      <c r="Z216" s="211">
        <f t="shared" si="25"/>
        <v>0.18</v>
      </c>
      <c r="AA216" s="178"/>
      <c r="AB216" s="178"/>
      <c r="AC216" s="178"/>
    </row>
    <row r="217" spans="2:29" x14ac:dyDescent="0.35">
      <c r="B217" s="222">
        <v>29400</v>
      </c>
      <c r="C217" s="208">
        <v>4048</v>
      </c>
      <c r="D217" s="309">
        <v>0</v>
      </c>
      <c r="E217" s="206">
        <v>323.83999999999997</v>
      </c>
      <c r="F217" s="206">
        <v>364.32</v>
      </c>
      <c r="G217" s="205">
        <f t="shared" si="26"/>
        <v>0.13768707482993198</v>
      </c>
      <c r="H217" s="207">
        <f t="shared" si="27"/>
        <v>0.28000000000000003</v>
      </c>
      <c r="I217" s="213">
        <v>758</v>
      </c>
      <c r="J217" s="213">
        <v>0</v>
      </c>
      <c r="K217" s="212">
        <v>60.64</v>
      </c>
      <c r="L217" s="212">
        <v>68.22</v>
      </c>
      <c r="M217" s="239">
        <f t="shared" si="24"/>
        <v>0.30519999999999697</v>
      </c>
      <c r="N217" s="239"/>
      <c r="O217" s="178"/>
      <c r="P217" s="178"/>
      <c r="Q217" s="178"/>
      <c r="R217" s="178"/>
      <c r="S217" s="178"/>
      <c r="T217" s="178"/>
      <c r="U217" s="178"/>
      <c r="V217" s="178"/>
      <c r="W217" s="178"/>
      <c r="X217" s="178"/>
      <c r="Y217" s="210">
        <f t="shared" si="23"/>
        <v>2.5782312925170067E-2</v>
      </c>
      <c r="Z217" s="211">
        <f t="shared" si="25"/>
        <v>0.18</v>
      </c>
      <c r="AA217" s="178"/>
      <c r="AB217" s="178"/>
      <c r="AC217" s="178"/>
    </row>
    <row r="218" spans="2:29" x14ac:dyDescent="0.35">
      <c r="B218" s="222">
        <v>29500</v>
      </c>
      <c r="C218" s="208">
        <v>4076</v>
      </c>
      <c r="D218" s="309">
        <v>0</v>
      </c>
      <c r="E218" s="206">
        <v>326.08</v>
      </c>
      <c r="F218" s="206">
        <v>366.84</v>
      </c>
      <c r="G218" s="205">
        <f t="shared" si="26"/>
        <v>0.13816949152542374</v>
      </c>
      <c r="H218" s="207">
        <f t="shared" si="27"/>
        <v>0.28000000000000003</v>
      </c>
      <c r="I218" s="213">
        <v>778</v>
      </c>
      <c r="J218" s="213">
        <v>0</v>
      </c>
      <c r="K218" s="212">
        <v>62.24</v>
      </c>
      <c r="L218" s="212">
        <v>70.02</v>
      </c>
      <c r="M218" s="239">
        <f t="shared" si="24"/>
        <v>0.30520000000000153</v>
      </c>
      <c r="N218" s="239"/>
      <c r="O218" s="178"/>
      <c r="P218" s="178"/>
      <c r="Q218" s="178"/>
      <c r="R218" s="178"/>
      <c r="S218" s="178"/>
      <c r="T218" s="178"/>
      <c r="U218" s="178"/>
      <c r="V218" s="178"/>
      <c r="W218" s="178"/>
      <c r="X218" s="178"/>
      <c r="Y218" s="210">
        <f t="shared" si="23"/>
        <v>2.6372881355932205E-2</v>
      </c>
      <c r="Z218" s="211">
        <f t="shared" si="25"/>
        <v>0.2</v>
      </c>
      <c r="AA218" s="178"/>
      <c r="AB218" s="178"/>
      <c r="AC218" s="178"/>
    </row>
    <row r="219" spans="2:29" x14ac:dyDescent="0.35">
      <c r="B219" s="222">
        <v>29600</v>
      </c>
      <c r="C219" s="208">
        <v>4104</v>
      </c>
      <c r="D219" s="309">
        <v>0</v>
      </c>
      <c r="E219" s="206">
        <v>328.32</v>
      </c>
      <c r="F219" s="206">
        <v>369.36</v>
      </c>
      <c r="G219" s="205">
        <f t="shared" si="26"/>
        <v>0.13864864864864865</v>
      </c>
      <c r="H219" s="207">
        <f t="shared" si="27"/>
        <v>0.28000000000000003</v>
      </c>
      <c r="I219" s="213">
        <v>796</v>
      </c>
      <c r="J219" s="213">
        <v>0</v>
      </c>
      <c r="K219" s="212">
        <v>63.68</v>
      </c>
      <c r="L219" s="212">
        <v>71.64</v>
      </c>
      <c r="M219" s="239">
        <f t="shared" si="24"/>
        <v>0.30519999999999697</v>
      </c>
      <c r="N219" s="239"/>
      <c r="O219" s="178"/>
      <c r="P219" s="178"/>
      <c r="Q219" s="178"/>
      <c r="R219" s="178"/>
      <c r="S219" s="178"/>
      <c r="T219" s="178"/>
      <c r="U219" s="178"/>
      <c r="V219" s="178"/>
      <c r="W219" s="178"/>
      <c r="X219" s="178"/>
      <c r="Y219" s="210">
        <f t="shared" si="23"/>
        <v>2.6891891891891891E-2</v>
      </c>
      <c r="Z219" s="211">
        <f t="shared" si="25"/>
        <v>0.18</v>
      </c>
      <c r="AA219" s="178"/>
      <c r="AB219" s="178"/>
      <c r="AC219" s="178"/>
    </row>
    <row r="220" spans="2:29" x14ac:dyDescent="0.35">
      <c r="B220" s="222">
        <v>29700</v>
      </c>
      <c r="C220" s="208">
        <v>4132</v>
      </c>
      <c r="D220" s="309">
        <v>0</v>
      </c>
      <c r="E220" s="206">
        <v>330.56</v>
      </c>
      <c r="F220" s="206">
        <v>371.88</v>
      </c>
      <c r="G220" s="205">
        <f t="shared" si="26"/>
        <v>0.13912457912457912</v>
      </c>
      <c r="H220" s="207">
        <f t="shared" si="27"/>
        <v>0.28000000000000003</v>
      </c>
      <c r="I220" s="213">
        <v>814</v>
      </c>
      <c r="J220" s="213">
        <v>0</v>
      </c>
      <c r="K220" s="212">
        <v>65.12</v>
      </c>
      <c r="L220" s="212">
        <v>73.260000000000005</v>
      </c>
      <c r="M220" s="239">
        <f t="shared" si="24"/>
        <v>0.30520000000000097</v>
      </c>
      <c r="N220" s="239"/>
      <c r="O220" s="178"/>
      <c r="P220" s="178"/>
      <c r="Q220" s="178"/>
      <c r="R220" s="178"/>
      <c r="S220" s="178"/>
      <c r="T220" s="178"/>
      <c r="U220" s="178"/>
      <c r="V220" s="178"/>
      <c r="W220" s="178"/>
      <c r="X220" s="178"/>
      <c r="Y220" s="210">
        <f t="shared" si="23"/>
        <v>2.7407407407407408E-2</v>
      </c>
      <c r="Z220" s="211">
        <f t="shared" si="25"/>
        <v>0.18</v>
      </c>
      <c r="AA220" s="178"/>
      <c r="AB220" s="178"/>
      <c r="AC220" s="178"/>
    </row>
    <row r="221" spans="2:29" x14ac:dyDescent="0.35">
      <c r="B221" s="222">
        <v>29800</v>
      </c>
      <c r="C221" s="208">
        <v>4160</v>
      </c>
      <c r="D221" s="309">
        <v>0</v>
      </c>
      <c r="E221" s="206">
        <v>332.8</v>
      </c>
      <c r="F221" s="206">
        <v>374.4</v>
      </c>
      <c r="G221" s="205">
        <f t="shared" si="26"/>
        <v>0.1395973154362416</v>
      </c>
      <c r="H221" s="207">
        <f t="shared" si="27"/>
        <v>0.28000000000000003</v>
      </c>
      <c r="I221" s="213">
        <v>832</v>
      </c>
      <c r="J221" s="213">
        <v>0</v>
      </c>
      <c r="K221" s="212">
        <v>66.56</v>
      </c>
      <c r="L221" s="212">
        <v>74.88</v>
      </c>
      <c r="M221" s="239">
        <f t="shared" si="24"/>
        <v>0.30519999999999642</v>
      </c>
      <c r="N221" s="239"/>
      <c r="O221" s="178"/>
      <c r="P221" s="178"/>
      <c r="Q221" s="178"/>
      <c r="R221" s="178"/>
      <c r="S221" s="178"/>
      <c r="T221" s="178"/>
      <c r="U221" s="178"/>
      <c r="V221" s="178"/>
      <c r="W221" s="178"/>
      <c r="X221" s="178"/>
      <c r="Y221" s="210">
        <f t="shared" si="23"/>
        <v>2.7919463087248322E-2</v>
      </c>
      <c r="Z221" s="211">
        <f t="shared" si="25"/>
        <v>0.18</v>
      </c>
      <c r="AA221" s="178"/>
      <c r="AB221" s="178"/>
      <c r="AC221" s="178"/>
    </row>
    <row r="222" spans="2:29" x14ac:dyDescent="0.35">
      <c r="B222" s="222">
        <v>29900</v>
      </c>
      <c r="C222" s="208">
        <v>4188</v>
      </c>
      <c r="D222" s="309">
        <v>0</v>
      </c>
      <c r="E222" s="206">
        <v>335.04</v>
      </c>
      <c r="F222" s="206">
        <v>376.92</v>
      </c>
      <c r="G222" s="205">
        <f t="shared" si="26"/>
        <v>0.14006688963210703</v>
      </c>
      <c r="H222" s="207">
        <f t="shared" si="27"/>
        <v>0.28000000000000003</v>
      </c>
      <c r="I222" s="213">
        <v>852</v>
      </c>
      <c r="J222" s="213">
        <v>0</v>
      </c>
      <c r="K222" s="212">
        <v>68.16</v>
      </c>
      <c r="L222" s="212">
        <v>76.680000000000007</v>
      </c>
      <c r="M222" s="239">
        <f t="shared" si="24"/>
        <v>0.30520000000000097</v>
      </c>
      <c r="N222" s="239"/>
      <c r="O222" s="178"/>
      <c r="P222" s="178"/>
      <c r="Q222" s="178"/>
      <c r="R222" s="178"/>
      <c r="S222" s="178"/>
      <c r="T222" s="178"/>
      <c r="U222" s="178"/>
      <c r="V222" s="178"/>
      <c r="W222" s="178"/>
      <c r="X222" s="178"/>
      <c r="Y222" s="210">
        <f t="shared" si="23"/>
        <v>2.8494983277591972E-2</v>
      </c>
      <c r="Z222" s="211">
        <f t="shared" si="25"/>
        <v>0.2</v>
      </c>
      <c r="AA222" s="178"/>
      <c r="AB222" s="178"/>
      <c r="AC222" s="178"/>
    </row>
    <row r="223" spans="2:29" x14ac:dyDescent="0.35">
      <c r="B223" s="222">
        <v>30000</v>
      </c>
      <c r="C223" s="208">
        <v>4217</v>
      </c>
      <c r="D223" s="309">
        <v>0</v>
      </c>
      <c r="E223" s="206">
        <v>337.36</v>
      </c>
      <c r="F223" s="206">
        <v>379.53</v>
      </c>
      <c r="G223" s="205">
        <f t="shared" si="26"/>
        <v>0.14056666666666667</v>
      </c>
      <c r="H223" s="207">
        <f t="shared" si="27"/>
        <v>0.28999999999999998</v>
      </c>
      <c r="I223" s="213">
        <v>870</v>
      </c>
      <c r="J223" s="213">
        <v>0</v>
      </c>
      <c r="K223" s="212">
        <v>69.599999999999994</v>
      </c>
      <c r="L223" s="212">
        <v>78.3</v>
      </c>
      <c r="M223" s="239">
        <f t="shared" si="24"/>
        <v>0.31609999999999727</v>
      </c>
      <c r="N223" s="239"/>
      <c r="O223" s="178"/>
      <c r="P223" s="178"/>
      <c r="Q223" s="178"/>
      <c r="R223" s="178"/>
      <c r="S223" s="178"/>
      <c r="T223" s="178"/>
      <c r="U223" s="178"/>
      <c r="V223" s="178"/>
      <c r="W223" s="178"/>
      <c r="X223" s="178"/>
      <c r="Y223" s="210">
        <f t="shared" si="23"/>
        <v>2.9000000000000001E-2</v>
      </c>
      <c r="Z223" s="211">
        <f t="shared" si="25"/>
        <v>0.18</v>
      </c>
      <c r="AA223" s="178"/>
      <c r="AB223" s="178"/>
      <c r="AC223" s="178"/>
    </row>
    <row r="224" spans="2:29" x14ac:dyDescent="0.35">
      <c r="B224" s="222">
        <v>30100</v>
      </c>
      <c r="C224" s="208">
        <v>4245</v>
      </c>
      <c r="D224" s="309">
        <v>0</v>
      </c>
      <c r="E224" s="206">
        <v>339.6</v>
      </c>
      <c r="F224" s="206">
        <v>382.05</v>
      </c>
      <c r="G224" s="205">
        <f t="shared" si="26"/>
        <v>0.14102990033222593</v>
      </c>
      <c r="H224" s="207">
        <f t="shared" si="27"/>
        <v>0.28000000000000003</v>
      </c>
      <c r="I224" s="213">
        <v>890</v>
      </c>
      <c r="J224" s="213">
        <v>0</v>
      </c>
      <c r="K224" s="212">
        <v>71.2</v>
      </c>
      <c r="L224" s="212">
        <v>80.099999999999994</v>
      </c>
      <c r="M224" s="239">
        <f t="shared" si="24"/>
        <v>0.30520000000000208</v>
      </c>
      <c r="N224" s="239"/>
      <c r="O224" s="178"/>
      <c r="P224" s="178"/>
      <c r="Q224" s="178"/>
      <c r="R224" s="178"/>
      <c r="S224" s="178"/>
      <c r="T224" s="178"/>
      <c r="U224" s="178"/>
      <c r="V224" s="178"/>
      <c r="W224" s="178"/>
      <c r="X224" s="178"/>
      <c r="Y224" s="210">
        <f t="shared" si="23"/>
        <v>2.9568106312292359E-2</v>
      </c>
      <c r="Z224" s="211">
        <f t="shared" si="25"/>
        <v>0.2</v>
      </c>
      <c r="AA224" s="178"/>
      <c r="AB224" s="178"/>
      <c r="AC224" s="178"/>
    </row>
    <row r="225" spans="2:29" x14ac:dyDescent="0.35">
      <c r="B225" s="222">
        <v>30200</v>
      </c>
      <c r="C225" s="208">
        <v>4273</v>
      </c>
      <c r="D225" s="309">
        <v>0</v>
      </c>
      <c r="E225" s="206">
        <v>341.84</v>
      </c>
      <c r="F225" s="206">
        <v>384.57</v>
      </c>
      <c r="G225" s="205">
        <f t="shared" si="26"/>
        <v>0.14149006622516555</v>
      </c>
      <c r="H225" s="207">
        <f t="shared" si="27"/>
        <v>0.28000000000000003</v>
      </c>
      <c r="I225" s="213">
        <v>908</v>
      </c>
      <c r="J225" s="213">
        <v>0</v>
      </c>
      <c r="K225" s="212">
        <v>72.64</v>
      </c>
      <c r="L225" s="212">
        <v>81.72</v>
      </c>
      <c r="M225" s="239">
        <f t="shared" si="24"/>
        <v>0.30519999999999697</v>
      </c>
      <c r="N225" s="239"/>
      <c r="O225" s="178"/>
      <c r="P225" s="178"/>
      <c r="Q225" s="178"/>
      <c r="R225" s="178"/>
      <c r="S225" s="178"/>
      <c r="T225" s="178"/>
      <c r="U225" s="178"/>
      <c r="V225" s="178"/>
      <c r="W225" s="178"/>
      <c r="X225" s="178"/>
      <c r="Y225" s="210">
        <f t="shared" si="23"/>
        <v>3.0066225165562913E-2</v>
      </c>
      <c r="Z225" s="211">
        <f t="shared" si="25"/>
        <v>0.18</v>
      </c>
      <c r="AA225" s="178"/>
      <c r="AB225" s="178"/>
      <c r="AC225" s="178"/>
    </row>
    <row r="226" spans="2:29" x14ac:dyDescent="0.35">
      <c r="B226" s="222">
        <v>30300</v>
      </c>
      <c r="C226" s="208">
        <v>4301</v>
      </c>
      <c r="D226" s="309">
        <v>0</v>
      </c>
      <c r="E226" s="206">
        <v>344.08</v>
      </c>
      <c r="F226" s="206">
        <v>387.09</v>
      </c>
      <c r="G226" s="205">
        <f t="shared" si="26"/>
        <v>0.14194719471947195</v>
      </c>
      <c r="H226" s="207">
        <f t="shared" si="27"/>
        <v>0.28000000000000003</v>
      </c>
      <c r="I226" s="213">
        <v>928</v>
      </c>
      <c r="J226" s="213">
        <v>0</v>
      </c>
      <c r="K226" s="212">
        <v>74.239999999999995</v>
      </c>
      <c r="L226" s="212">
        <v>83.52</v>
      </c>
      <c r="M226" s="239">
        <f t="shared" si="24"/>
        <v>0.30520000000000153</v>
      </c>
      <c r="N226" s="239"/>
      <c r="O226" s="178"/>
      <c r="P226" s="178"/>
      <c r="Q226" s="178"/>
      <c r="R226" s="178"/>
      <c r="S226" s="178"/>
      <c r="T226" s="178"/>
      <c r="U226" s="178"/>
      <c r="V226" s="178"/>
      <c r="W226" s="178"/>
      <c r="X226" s="178"/>
      <c r="Y226" s="210">
        <f t="shared" si="23"/>
        <v>3.0627062706270625E-2</v>
      </c>
      <c r="Z226" s="211">
        <f t="shared" si="25"/>
        <v>0.2</v>
      </c>
      <c r="AA226" s="178"/>
      <c r="AB226" s="178"/>
      <c r="AC226" s="178"/>
    </row>
    <row r="227" spans="2:29" x14ac:dyDescent="0.35">
      <c r="B227" s="222">
        <v>30400</v>
      </c>
      <c r="C227" s="208">
        <v>4330</v>
      </c>
      <c r="D227" s="309">
        <v>0</v>
      </c>
      <c r="E227" s="206">
        <v>346.4</v>
      </c>
      <c r="F227" s="206">
        <v>389.7</v>
      </c>
      <c r="G227" s="205">
        <f t="shared" si="26"/>
        <v>0.1424342105263158</v>
      </c>
      <c r="H227" s="207">
        <f t="shared" si="27"/>
        <v>0.28999999999999998</v>
      </c>
      <c r="I227" s="213">
        <v>946</v>
      </c>
      <c r="J227" s="213">
        <v>0</v>
      </c>
      <c r="K227" s="212">
        <v>75.680000000000007</v>
      </c>
      <c r="L227" s="212">
        <v>85.14</v>
      </c>
      <c r="M227" s="239">
        <f t="shared" si="24"/>
        <v>0.31609999999999844</v>
      </c>
      <c r="N227" s="239"/>
      <c r="O227" s="178"/>
      <c r="P227" s="178"/>
      <c r="Q227" s="178"/>
      <c r="R227" s="178"/>
      <c r="S227" s="178"/>
      <c r="T227" s="178"/>
      <c r="U227" s="178"/>
      <c r="V227" s="178"/>
      <c r="W227" s="178"/>
      <c r="X227" s="178"/>
      <c r="Y227" s="210">
        <f t="shared" si="23"/>
        <v>3.111842105263158E-2</v>
      </c>
      <c r="Z227" s="211">
        <f t="shared" si="25"/>
        <v>0.18</v>
      </c>
      <c r="AA227" s="178"/>
      <c r="AB227" s="178"/>
      <c r="AC227" s="178"/>
    </row>
    <row r="228" spans="2:29" x14ac:dyDescent="0.35">
      <c r="B228" s="222">
        <v>30500</v>
      </c>
      <c r="C228" s="208">
        <v>4358</v>
      </c>
      <c r="D228" s="309">
        <v>0</v>
      </c>
      <c r="E228" s="206">
        <v>348.64</v>
      </c>
      <c r="F228" s="206">
        <v>392.22</v>
      </c>
      <c r="G228" s="205">
        <f t="shared" si="26"/>
        <v>0.14288524590163934</v>
      </c>
      <c r="H228" s="207">
        <f t="shared" si="27"/>
        <v>0.28000000000000003</v>
      </c>
      <c r="I228" s="213">
        <v>966</v>
      </c>
      <c r="J228" s="213">
        <v>0</v>
      </c>
      <c r="K228" s="212">
        <v>77.28</v>
      </c>
      <c r="L228" s="212">
        <v>86.94</v>
      </c>
      <c r="M228" s="239">
        <f t="shared" si="24"/>
        <v>0.30520000000000264</v>
      </c>
      <c r="N228" s="239"/>
      <c r="O228" s="178"/>
      <c r="P228" s="178"/>
      <c r="Q228" s="178"/>
      <c r="R228" s="178"/>
      <c r="S228" s="178"/>
      <c r="T228" s="178"/>
      <c r="U228" s="178"/>
      <c r="V228" s="178"/>
      <c r="W228" s="178"/>
      <c r="X228" s="178"/>
      <c r="Y228" s="210">
        <f t="shared" si="23"/>
        <v>3.1672131147540986E-2</v>
      </c>
      <c r="Z228" s="211">
        <f t="shared" si="25"/>
        <v>0.2</v>
      </c>
      <c r="AA228" s="178"/>
      <c r="AB228" s="178"/>
      <c r="AC228" s="178"/>
    </row>
    <row r="229" spans="2:29" x14ac:dyDescent="0.35">
      <c r="B229" s="222">
        <v>30600</v>
      </c>
      <c r="C229" s="208">
        <v>4386</v>
      </c>
      <c r="D229" s="309">
        <v>0</v>
      </c>
      <c r="E229" s="206">
        <v>350.88</v>
      </c>
      <c r="F229" s="206">
        <v>394.74</v>
      </c>
      <c r="G229" s="205">
        <f t="shared" si="26"/>
        <v>0.14333333333333334</v>
      </c>
      <c r="H229" s="207">
        <f t="shared" si="27"/>
        <v>0.28000000000000003</v>
      </c>
      <c r="I229" s="213">
        <v>984</v>
      </c>
      <c r="J229" s="213">
        <v>0</v>
      </c>
      <c r="K229" s="212">
        <v>78.72</v>
      </c>
      <c r="L229" s="212">
        <v>88.56</v>
      </c>
      <c r="M229" s="239">
        <f t="shared" si="24"/>
        <v>0.30519999999999753</v>
      </c>
      <c r="N229" s="239"/>
      <c r="O229" s="178"/>
      <c r="P229" s="178"/>
      <c r="Q229" s="178"/>
      <c r="R229" s="178"/>
      <c r="S229" s="178"/>
      <c r="T229" s="178"/>
      <c r="U229" s="178"/>
      <c r="V229" s="178"/>
      <c r="W229" s="178"/>
      <c r="X229" s="178"/>
      <c r="Y229" s="210">
        <f t="shared" si="23"/>
        <v>3.215686274509804E-2</v>
      </c>
      <c r="Z229" s="211">
        <f t="shared" si="25"/>
        <v>0.18</v>
      </c>
      <c r="AA229" s="178"/>
      <c r="AB229" s="178"/>
      <c r="AC229" s="178"/>
    </row>
    <row r="230" spans="2:29" x14ac:dyDescent="0.35">
      <c r="B230" s="222">
        <v>30700</v>
      </c>
      <c r="C230" s="208">
        <v>4415</v>
      </c>
      <c r="D230" s="309">
        <v>0</v>
      </c>
      <c r="E230" s="206">
        <v>353.2</v>
      </c>
      <c r="F230" s="206">
        <v>397.35</v>
      </c>
      <c r="G230" s="205">
        <f t="shared" si="26"/>
        <v>0.14381107491856676</v>
      </c>
      <c r="H230" s="207">
        <f t="shared" si="27"/>
        <v>0.28999999999999998</v>
      </c>
      <c r="I230" s="213">
        <v>1004</v>
      </c>
      <c r="J230" s="213">
        <v>0</v>
      </c>
      <c r="K230" s="212">
        <v>80.319999999999993</v>
      </c>
      <c r="L230" s="212">
        <v>90.36</v>
      </c>
      <c r="M230" s="239">
        <f t="shared" si="24"/>
        <v>0.31610000000000354</v>
      </c>
      <c r="N230" s="239"/>
      <c r="O230" s="178"/>
      <c r="P230" s="178"/>
      <c r="Q230" s="178"/>
      <c r="R230" s="178"/>
      <c r="S230" s="178"/>
      <c r="T230" s="178"/>
      <c r="U230" s="178"/>
      <c r="V230" s="178"/>
      <c r="W230" s="178"/>
      <c r="X230" s="178"/>
      <c r="Y230" s="210">
        <f t="shared" si="23"/>
        <v>3.2703583061889252E-2</v>
      </c>
      <c r="Z230" s="211">
        <f t="shared" si="25"/>
        <v>0.2</v>
      </c>
      <c r="AA230" s="178"/>
      <c r="AB230" s="178"/>
      <c r="AC230" s="178"/>
    </row>
    <row r="231" spans="2:29" x14ac:dyDescent="0.35">
      <c r="B231" s="222">
        <v>30800</v>
      </c>
      <c r="C231" s="208">
        <v>4443</v>
      </c>
      <c r="D231" s="309">
        <v>0</v>
      </c>
      <c r="E231" s="206">
        <v>355.44</v>
      </c>
      <c r="F231" s="206">
        <v>399.87</v>
      </c>
      <c r="G231" s="205">
        <f t="shared" si="26"/>
        <v>0.14425324675324674</v>
      </c>
      <c r="H231" s="207">
        <f t="shared" si="27"/>
        <v>0.28000000000000003</v>
      </c>
      <c r="I231" s="213">
        <v>1024</v>
      </c>
      <c r="J231" s="213">
        <v>0</v>
      </c>
      <c r="K231" s="212">
        <v>81.92</v>
      </c>
      <c r="L231" s="212">
        <v>92.16</v>
      </c>
      <c r="M231" s="239">
        <f t="shared" si="24"/>
        <v>0.30519999999999869</v>
      </c>
      <c r="N231" s="239"/>
      <c r="O231" s="178"/>
      <c r="P231" s="178"/>
      <c r="Q231" s="178"/>
      <c r="R231" s="178"/>
      <c r="S231" s="178"/>
      <c r="T231" s="178"/>
      <c r="U231" s="178"/>
      <c r="V231" s="178"/>
      <c r="W231" s="178"/>
      <c r="X231" s="178"/>
      <c r="Y231" s="210">
        <f t="shared" si="23"/>
        <v>3.3246753246753247E-2</v>
      </c>
      <c r="Z231" s="211">
        <f t="shared" si="25"/>
        <v>0.2</v>
      </c>
      <c r="AA231" s="178"/>
      <c r="AB231" s="178"/>
      <c r="AC231" s="178"/>
    </row>
    <row r="232" spans="2:29" x14ac:dyDescent="0.35">
      <c r="B232" s="222">
        <v>30900</v>
      </c>
      <c r="C232" s="208">
        <v>4472</v>
      </c>
      <c r="D232" s="309">
        <v>0</v>
      </c>
      <c r="E232" s="206">
        <v>357.76</v>
      </c>
      <c r="F232" s="206">
        <v>402.48</v>
      </c>
      <c r="G232" s="205">
        <f t="shared" si="26"/>
        <v>0.14472491909385113</v>
      </c>
      <c r="H232" s="207">
        <f t="shared" si="27"/>
        <v>0.28999999999999998</v>
      </c>
      <c r="I232" s="213">
        <v>1044</v>
      </c>
      <c r="J232" s="213">
        <v>0</v>
      </c>
      <c r="K232" s="212">
        <v>83.52</v>
      </c>
      <c r="L232" s="212">
        <v>93.96</v>
      </c>
      <c r="M232" s="239">
        <f t="shared" si="24"/>
        <v>0.31609999999999561</v>
      </c>
      <c r="N232" s="239"/>
      <c r="O232" s="178"/>
      <c r="P232" s="178"/>
      <c r="Q232" s="178"/>
      <c r="R232" s="178"/>
      <c r="S232" s="178"/>
      <c r="T232" s="178"/>
      <c r="U232" s="178"/>
      <c r="V232" s="178"/>
      <c r="W232" s="178"/>
      <c r="X232" s="178"/>
      <c r="Y232" s="210">
        <f t="shared" si="23"/>
        <v>3.3786407766990288E-2</v>
      </c>
      <c r="Z232" s="211">
        <f t="shared" si="25"/>
        <v>0.2</v>
      </c>
      <c r="AA232" s="178"/>
      <c r="AB232" s="178"/>
      <c r="AC232" s="178"/>
    </row>
    <row r="233" spans="2:29" x14ac:dyDescent="0.35">
      <c r="B233" s="222">
        <v>31000</v>
      </c>
      <c r="C233" s="208">
        <v>4500</v>
      </c>
      <c r="D233" s="309">
        <v>0</v>
      </c>
      <c r="E233" s="206">
        <v>360</v>
      </c>
      <c r="F233" s="206">
        <v>405</v>
      </c>
      <c r="G233" s="205">
        <f t="shared" si="26"/>
        <v>0.14516129032258066</v>
      </c>
      <c r="H233" s="207">
        <f t="shared" si="27"/>
        <v>0.28000000000000003</v>
      </c>
      <c r="I233" s="213">
        <v>1064</v>
      </c>
      <c r="J233" s="213">
        <v>0</v>
      </c>
      <c r="K233" s="212">
        <v>85.12</v>
      </c>
      <c r="L233" s="212">
        <v>95.76</v>
      </c>
      <c r="M233" s="239">
        <f t="shared" si="24"/>
        <v>0.3051999999999998</v>
      </c>
      <c r="N233" s="239"/>
      <c r="O233" s="178"/>
      <c r="P233" s="178"/>
      <c r="Q233" s="178"/>
      <c r="R233" s="178"/>
      <c r="S233" s="178"/>
      <c r="T233" s="178"/>
      <c r="U233" s="178"/>
      <c r="V233" s="178"/>
      <c r="W233" s="178"/>
      <c r="X233" s="178"/>
      <c r="Y233" s="210">
        <f t="shared" si="23"/>
        <v>3.4322580645161291E-2</v>
      </c>
      <c r="Z233" s="211">
        <f t="shared" si="25"/>
        <v>0.2</v>
      </c>
      <c r="AA233" s="178"/>
      <c r="AB233" s="178"/>
      <c r="AC233" s="178"/>
    </row>
    <row r="234" spans="2:29" x14ac:dyDescent="0.35">
      <c r="B234" s="222">
        <v>31100</v>
      </c>
      <c r="C234" s="208">
        <v>4529</v>
      </c>
      <c r="D234" s="309">
        <v>0</v>
      </c>
      <c r="E234" s="206">
        <v>362.32</v>
      </c>
      <c r="F234" s="206">
        <v>407.61</v>
      </c>
      <c r="G234" s="205">
        <f t="shared" si="26"/>
        <v>0.14562700964630226</v>
      </c>
      <c r="H234" s="207">
        <f t="shared" si="27"/>
        <v>0.28999999999999998</v>
      </c>
      <c r="I234" s="213">
        <v>1084</v>
      </c>
      <c r="J234" s="213">
        <v>0</v>
      </c>
      <c r="K234" s="212">
        <v>86.72</v>
      </c>
      <c r="L234" s="212">
        <v>97.56</v>
      </c>
      <c r="M234" s="239">
        <f t="shared" si="24"/>
        <v>0.31609999999999672</v>
      </c>
      <c r="N234" s="239"/>
      <c r="O234" s="178"/>
      <c r="P234" s="178"/>
      <c r="Q234" s="178"/>
      <c r="R234" s="178"/>
      <c r="S234" s="178"/>
      <c r="T234" s="178"/>
      <c r="U234" s="178"/>
      <c r="V234" s="178"/>
      <c r="W234" s="178"/>
      <c r="X234" s="178"/>
      <c r="Y234" s="210">
        <f t="shared" si="23"/>
        <v>3.485530546623794E-2</v>
      </c>
      <c r="Z234" s="211">
        <f t="shared" si="25"/>
        <v>0.2</v>
      </c>
      <c r="AA234" s="178"/>
      <c r="AB234" s="178"/>
      <c r="AC234" s="178"/>
    </row>
    <row r="235" spans="2:29" x14ac:dyDescent="0.35">
      <c r="B235" s="222">
        <v>31200</v>
      </c>
      <c r="C235" s="208">
        <v>4557</v>
      </c>
      <c r="D235" s="309">
        <v>0</v>
      </c>
      <c r="E235" s="206">
        <v>364.56</v>
      </c>
      <c r="F235" s="206">
        <v>410.13</v>
      </c>
      <c r="G235" s="205">
        <f t="shared" si="26"/>
        <v>0.14605769230769231</v>
      </c>
      <c r="H235" s="207">
        <f t="shared" si="27"/>
        <v>0.28000000000000003</v>
      </c>
      <c r="I235" s="213">
        <v>1102</v>
      </c>
      <c r="J235" s="213">
        <v>0</v>
      </c>
      <c r="K235" s="212">
        <v>88.16</v>
      </c>
      <c r="L235" s="212">
        <v>99.18</v>
      </c>
      <c r="M235" s="239">
        <f t="shared" si="24"/>
        <v>0.30520000000000097</v>
      </c>
      <c r="N235" s="239"/>
      <c r="O235" s="178"/>
      <c r="P235" s="178"/>
      <c r="Q235" s="178"/>
      <c r="R235" s="178"/>
      <c r="S235" s="178"/>
      <c r="T235" s="178"/>
      <c r="U235" s="178"/>
      <c r="V235" s="178"/>
      <c r="W235" s="178"/>
      <c r="X235" s="178"/>
      <c r="Y235" s="210">
        <f t="shared" si="23"/>
        <v>3.5320512820512823E-2</v>
      </c>
      <c r="Z235" s="211">
        <f t="shared" si="25"/>
        <v>0.18</v>
      </c>
      <c r="AA235" s="178"/>
      <c r="AB235" s="178"/>
      <c r="AC235" s="178"/>
    </row>
    <row r="236" spans="2:29" x14ac:dyDescent="0.35">
      <c r="B236" s="222">
        <v>31300</v>
      </c>
      <c r="C236" s="208">
        <v>4586</v>
      </c>
      <c r="D236" s="309">
        <v>0</v>
      </c>
      <c r="E236" s="206">
        <v>366.88</v>
      </c>
      <c r="F236" s="206">
        <v>412.74</v>
      </c>
      <c r="G236" s="205">
        <f t="shared" si="26"/>
        <v>0.14651757188498402</v>
      </c>
      <c r="H236" s="207">
        <f t="shared" si="27"/>
        <v>0.28999999999999998</v>
      </c>
      <c r="I236" s="213">
        <v>1122</v>
      </c>
      <c r="J236" s="213">
        <v>0</v>
      </c>
      <c r="K236" s="212">
        <v>89.76</v>
      </c>
      <c r="L236" s="212">
        <v>100.98</v>
      </c>
      <c r="M236" s="239">
        <f t="shared" si="24"/>
        <v>0.31609999999999788</v>
      </c>
      <c r="N236" s="239"/>
      <c r="O236" s="178"/>
      <c r="P236" s="178"/>
      <c r="Q236" s="178"/>
      <c r="R236" s="178"/>
      <c r="S236" s="178"/>
      <c r="T236" s="178"/>
      <c r="U236" s="178"/>
      <c r="V236" s="178"/>
      <c r="W236" s="178"/>
      <c r="X236" s="178"/>
      <c r="Y236" s="210">
        <f t="shared" si="23"/>
        <v>3.5846645367412139E-2</v>
      </c>
      <c r="Z236" s="211">
        <f t="shared" si="25"/>
        <v>0.2</v>
      </c>
      <c r="AA236" s="178"/>
      <c r="AB236" s="178"/>
      <c r="AC236" s="178"/>
    </row>
    <row r="237" spans="2:29" x14ac:dyDescent="0.35">
      <c r="B237" s="222">
        <v>31400</v>
      </c>
      <c r="C237" s="208">
        <v>4615</v>
      </c>
      <c r="D237" s="309">
        <v>0</v>
      </c>
      <c r="E237" s="206">
        <v>369.2</v>
      </c>
      <c r="F237" s="206">
        <v>415.35</v>
      </c>
      <c r="G237" s="205">
        <f t="shared" si="26"/>
        <v>0.14697452229299363</v>
      </c>
      <c r="H237" s="207">
        <f t="shared" si="27"/>
        <v>0.28999999999999998</v>
      </c>
      <c r="I237" s="213">
        <v>1144</v>
      </c>
      <c r="J237" s="213">
        <v>0</v>
      </c>
      <c r="K237" s="212">
        <v>91.52</v>
      </c>
      <c r="L237" s="212">
        <v>102.96</v>
      </c>
      <c r="M237" s="239">
        <f t="shared" si="24"/>
        <v>0.31610000000000354</v>
      </c>
      <c r="N237" s="239"/>
      <c r="O237" s="178"/>
      <c r="P237" s="178"/>
      <c r="Q237" s="178"/>
      <c r="R237" s="178"/>
      <c r="S237" s="178"/>
      <c r="T237" s="178"/>
      <c r="U237" s="178"/>
      <c r="V237" s="178"/>
      <c r="W237" s="178"/>
      <c r="X237" s="178"/>
      <c r="Y237" s="210">
        <f t="shared" si="23"/>
        <v>3.6433121019108283E-2</v>
      </c>
      <c r="Z237" s="211">
        <f t="shared" si="25"/>
        <v>0.22</v>
      </c>
      <c r="AA237" s="178"/>
      <c r="AB237" s="178"/>
      <c r="AC237" s="178"/>
    </row>
    <row r="238" spans="2:29" x14ac:dyDescent="0.35">
      <c r="B238" s="222">
        <v>31500</v>
      </c>
      <c r="C238" s="208">
        <v>4643</v>
      </c>
      <c r="D238" s="309">
        <v>0</v>
      </c>
      <c r="E238" s="206">
        <v>371.44</v>
      </c>
      <c r="F238" s="206">
        <v>417.87</v>
      </c>
      <c r="G238" s="205">
        <f t="shared" si="26"/>
        <v>0.14739682539682539</v>
      </c>
      <c r="H238" s="207">
        <f t="shared" si="27"/>
        <v>0.28000000000000003</v>
      </c>
      <c r="I238" s="213">
        <v>1164</v>
      </c>
      <c r="J238" s="213">
        <v>0</v>
      </c>
      <c r="K238" s="212">
        <v>93.12</v>
      </c>
      <c r="L238" s="212">
        <v>104.76</v>
      </c>
      <c r="M238" s="239">
        <f t="shared" si="24"/>
        <v>0.30519999999999869</v>
      </c>
      <c r="N238" s="239"/>
      <c r="O238" s="178"/>
      <c r="P238" s="178"/>
      <c r="Q238" s="178"/>
      <c r="R238" s="178"/>
      <c r="S238" s="178"/>
      <c r="T238" s="178"/>
      <c r="U238" s="178"/>
      <c r="V238" s="178"/>
      <c r="W238" s="178"/>
      <c r="X238" s="178"/>
      <c r="Y238" s="210">
        <f t="shared" si="23"/>
        <v>3.6952380952380952E-2</v>
      </c>
      <c r="Z238" s="211">
        <f t="shared" si="25"/>
        <v>0.2</v>
      </c>
      <c r="AA238" s="178"/>
      <c r="AB238" s="178"/>
      <c r="AC238" s="178"/>
    </row>
    <row r="239" spans="2:29" x14ac:dyDescent="0.35">
      <c r="B239" s="222">
        <v>31600</v>
      </c>
      <c r="C239" s="208">
        <v>4672</v>
      </c>
      <c r="D239" s="309">
        <v>0</v>
      </c>
      <c r="E239" s="206">
        <v>373.76</v>
      </c>
      <c r="F239" s="206">
        <v>420.48</v>
      </c>
      <c r="G239" s="205">
        <f t="shared" si="26"/>
        <v>0.14784810126582279</v>
      </c>
      <c r="H239" s="207">
        <f t="shared" si="27"/>
        <v>0.28999999999999998</v>
      </c>
      <c r="I239" s="213">
        <v>1184</v>
      </c>
      <c r="J239" s="213">
        <v>0</v>
      </c>
      <c r="K239" s="212">
        <v>94.72</v>
      </c>
      <c r="L239" s="212">
        <v>106.56</v>
      </c>
      <c r="M239" s="239">
        <f t="shared" si="24"/>
        <v>0.31609999999999561</v>
      </c>
      <c r="N239" s="239"/>
      <c r="O239" s="178"/>
      <c r="P239" s="178"/>
      <c r="Q239" s="178"/>
      <c r="R239" s="178"/>
      <c r="S239" s="178"/>
      <c r="T239" s="178"/>
      <c r="U239" s="178"/>
      <c r="V239" s="178"/>
      <c r="W239" s="178"/>
      <c r="X239" s="178"/>
      <c r="Y239" s="210">
        <f t="shared" si="23"/>
        <v>3.7468354430379748E-2</v>
      </c>
      <c r="Z239" s="211">
        <f t="shared" si="25"/>
        <v>0.2</v>
      </c>
      <c r="AA239" s="178"/>
      <c r="AB239" s="178"/>
      <c r="AC239" s="178"/>
    </row>
    <row r="240" spans="2:29" x14ac:dyDescent="0.35">
      <c r="B240" s="222">
        <v>31700</v>
      </c>
      <c r="C240" s="208">
        <v>4701</v>
      </c>
      <c r="D240" s="309">
        <v>0</v>
      </c>
      <c r="E240" s="206">
        <v>376.08</v>
      </c>
      <c r="F240" s="206">
        <v>423.09</v>
      </c>
      <c r="G240" s="205">
        <f t="shared" si="26"/>
        <v>0.14829652996845427</v>
      </c>
      <c r="H240" s="207">
        <f t="shared" si="27"/>
        <v>0.28999999999999998</v>
      </c>
      <c r="I240" s="213">
        <v>1204</v>
      </c>
      <c r="J240" s="213">
        <v>0</v>
      </c>
      <c r="K240" s="212">
        <v>96.32</v>
      </c>
      <c r="L240" s="212">
        <v>108.36</v>
      </c>
      <c r="M240" s="239">
        <f t="shared" si="24"/>
        <v>0.31610000000000127</v>
      </c>
      <c r="N240" s="239"/>
      <c r="O240" s="178"/>
      <c r="P240" s="178"/>
      <c r="Q240" s="178"/>
      <c r="R240" s="178"/>
      <c r="S240" s="178"/>
      <c r="T240" s="178"/>
      <c r="U240" s="178"/>
      <c r="V240" s="178"/>
      <c r="W240" s="178"/>
      <c r="X240" s="178"/>
      <c r="Y240" s="210">
        <f t="shared" si="23"/>
        <v>3.7981072555205046E-2</v>
      </c>
      <c r="Z240" s="211">
        <f t="shared" si="25"/>
        <v>0.2</v>
      </c>
      <c r="AA240" s="178"/>
      <c r="AB240" s="178"/>
      <c r="AC240" s="178"/>
    </row>
    <row r="241" spans="2:29" x14ac:dyDescent="0.35">
      <c r="B241" s="222">
        <v>31800</v>
      </c>
      <c r="C241" s="208">
        <v>4730</v>
      </c>
      <c r="D241" s="309">
        <v>0</v>
      </c>
      <c r="E241" s="206">
        <v>378.4</v>
      </c>
      <c r="F241" s="206">
        <v>425.7</v>
      </c>
      <c r="G241" s="205">
        <f t="shared" si="26"/>
        <v>0.14874213836477987</v>
      </c>
      <c r="H241" s="207">
        <f t="shared" si="27"/>
        <v>0.28999999999999998</v>
      </c>
      <c r="I241" s="213">
        <v>1224</v>
      </c>
      <c r="J241" s="213">
        <v>0</v>
      </c>
      <c r="K241" s="212">
        <v>97.92</v>
      </c>
      <c r="L241" s="212">
        <v>110.16</v>
      </c>
      <c r="M241" s="239">
        <f t="shared" si="24"/>
        <v>0.31609999999999844</v>
      </c>
      <c r="N241" s="239"/>
      <c r="O241" s="178"/>
      <c r="P241" s="178"/>
      <c r="Q241" s="178"/>
      <c r="R241" s="178"/>
      <c r="S241" s="178"/>
      <c r="T241" s="178"/>
      <c r="U241" s="178"/>
      <c r="V241" s="178"/>
      <c r="W241" s="178"/>
      <c r="X241" s="178"/>
      <c r="Y241" s="210">
        <f t="shared" si="23"/>
        <v>3.8490566037735846E-2</v>
      </c>
      <c r="Z241" s="211">
        <f t="shared" si="25"/>
        <v>0.2</v>
      </c>
      <c r="AA241" s="178"/>
      <c r="AB241" s="178"/>
      <c r="AC241" s="178"/>
    </row>
    <row r="242" spans="2:29" x14ac:dyDescent="0.35">
      <c r="B242" s="222">
        <v>31900</v>
      </c>
      <c r="C242" s="208">
        <v>4759</v>
      </c>
      <c r="D242" s="309">
        <v>0</v>
      </c>
      <c r="E242" s="206">
        <v>380.72</v>
      </c>
      <c r="F242" s="206">
        <v>428.31</v>
      </c>
      <c r="G242" s="205">
        <f t="shared" si="26"/>
        <v>0.14918495297805642</v>
      </c>
      <c r="H242" s="207">
        <f t="shared" si="27"/>
        <v>0.28999999999999998</v>
      </c>
      <c r="I242" s="213">
        <v>1244</v>
      </c>
      <c r="J242" s="213">
        <v>0</v>
      </c>
      <c r="K242" s="212">
        <v>99.52</v>
      </c>
      <c r="L242" s="212">
        <v>111.96</v>
      </c>
      <c r="M242" s="239">
        <f t="shared" si="24"/>
        <v>0.3161000000000041</v>
      </c>
      <c r="N242" s="239"/>
      <c r="O242" s="178"/>
      <c r="P242" s="178"/>
      <c r="Q242" s="178"/>
      <c r="R242" s="178"/>
      <c r="S242" s="178"/>
      <c r="T242" s="178"/>
      <c r="U242" s="178"/>
      <c r="V242" s="178"/>
      <c r="W242" s="178"/>
      <c r="X242" s="178"/>
      <c r="Y242" s="210">
        <f t="shared" si="23"/>
        <v>3.8996865203761756E-2</v>
      </c>
      <c r="Z242" s="211">
        <f t="shared" si="25"/>
        <v>0.2</v>
      </c>
      <c r="AA242" s="178"/>
      <c r="AB242" s="178"/>
      <c r="AC242" s="178"/>
    </row>
    <row r="243" spans="2:29" x14ac:dyDescent="0.35">
      <c r="B243" s="222">
        <v>32000</v>
      </c>
      <c r="C243" s="208">
        <v>4787</v>
      </c>
      <c r="D243" s="309">
        <v>0</v>
      </c>
      <c r="E243" s="206">
        <v>382.96</v>
      </c>
      <c r="F243" s="206">
        <v>430.83</v>
      </c>
      <c r="G243" s="205">
        <f t="shared" si="26"/>
        <v>0.14959375</v>
      </c>
      <c r="H243" s="207">
        <f t="shared" si="27"/>
        <v>0.28000000000000003</v>
      </c>
      <c r="I243" s="213">
        <v>1266</v>
      </c>
      <c r="J243" s="213">
        <v>0</v>
      </c>
      <c r="K243" s="212">
        <v>101.28</v>
      </c>
      <c r="L243" s="212">
        <v>113.94</v>
      </c>
      <c r="M243" s="239">
        <f t="shared" si="24"/>
        <v>0.30519999999999925</v>
      </c>
      <c r="N243" s="239"/>
      <c r="O243" s="178"/>
      <c r="P243" s="178"/>
      <c r="Q243" s="178"/>
      <c r="R243" s="178"/>
      <c r="S243" s="178"/>
      <c r="T243" s="178"/>
      <c r="U243" s="178"/>
      <c r="V243" s="178"/>
      <c r="W243" s="178"/>
      <c r="X243" s="178"/>
      <c r="Y243" s="210">
        <f t="shared" si="23"/>
        <v>3.95625E-2</v>
      </c>
      <c r="Z243" s="211">
        <f t="shared" si="25"/>
        <v>0.22</v>
      </c>
      <c r="AA243" s="178"/>
      <c r="AB243" s="178"/>
      <c r="AC243" s="178"/>
    </row>
    <row r="244" spans="2:29" x14ac:dyDescent="0.35">
      <c r="B244" s="222">
        <v>32100</v>
      </c>
      <c r="C244" s="208">
        <v>4816</v>
      </c>
      <c r="D244" s="309">
        <v>0</v>
      </c>
      <c r="E244" s="206">
        <v>385.28</v>
      </c>
      <c r="F244" s="206">
        <v>433.44</v>
      </c>
      <c r="G244" s="205">
        <f t="shared" si="26"/>
        <v>0.15003115264797509</v>
      </c>
      <c r="H244" s="207">
        <f t="shared" si="27"/>
        <v>0.28999999999999998</v>
      </c>
      <c r="I244" s="213">
        <v>1286</v>
      </c>
      <c r="J244" s="213">
        <v>0</v>
      </c>
      <c r="K244" s="212">
        <v>102.88</v>
      </c>
      <c r="L244" s="212">
        <v>115.74</v>
      </c>
      <c r="M244" s="239">
        <f t="shared" si="24"/>
        <v>0.31609999999999616</v>
      </c>
      <c r="N244" s="239"/>
      <c r="O244" s="178"/>
      <c r="P244" s="178"/>
      <c r="Q244" s="178"/>
      <c r="R244" s="178"/>
      <c r="S244" s="178"/>
      <c r="T244" s="178"/>
      <c r="U244" s="178"/>
      <c r="V244" s="178"/>
      <c r="W244" s="178"/>
      <c r="X244" s="178"/>
      <c r="Y244" s="210">
        <f t="shared" si="23"/>
        <v>4.0062305295950153E-2</v>
      </c>
      <c r="Z244" s="211">
        <f t="shared" si="25"/>
        <v>0.2</v>
      </c>
      <c r="AA244" s="178"/>
      <c r="AB244" s="178"/>
      <c r="AC244" s="178"/>
    </row>
    <row r="245" spans="2:29" x14ac:dyDescent="0.35">
      <c r="B245" s="222">
        <v>32200</v>
      </c>
      <c r="C245" s="208">
        <v>4845</v>
      </c>
      <c r="D245" s="309">
        <v>0</v>
      </c>
      <c r="E245" s="206">
        <v>387.6</v>
      </c>
      <c r="F245" s="206">
        <v>436.05</v>
      </c>
      <c r="G245" s="205">
        <f t="shared" si="26"/>
        <v>0.15046583850931677</v>
      </c>
      <c r="H245" s="207">
        <f t="shared" si="27"/>
        <v>0.28999999999999998</v>
      </c>
      <c r="I245" s="213">
        <v>1308</v>
      </c>
      <c r="J245" s="213">
        <v>0</v>
      </c>
      <c r="K245" s="212">
        <v>104.64</v>
      </c>
      <c r="L245" s="212">
        <v>117.72</v>
      </c>
      <c r="M245" s="239">
        <f t="shared" si="24"/>
        <v>0.31610000000000182</v>
      </c>
      <c r="N245" s="239"/>
      <c r="O245" s="178"/>
      <c r="P245" s="178"/>
      <c r="Q245" s="178"/>
      <c r="R245" s="178"/>
      <c r="S245" s="178"/>
      <c r="T245" s="178"/>
      <c r="U245" s="178"/>
      <c r="V245" s="178"/>
      <c r="W245" s="178"/>
      <c r="X245" s="178"/>
      <c r="Y245" s="210">
        <f t="shared" si="23"/>
        <v>4.0621118012422359E-2</v>
      </c>
      <c r="Z245" s="211">
        <f t="shared" si="25"/>
        <v>0.22</v>
      </c>
      <c r="AA245" s="178"/>
      <c r="AB245" s="178"/>
      <c r="AC245" s="178"/>
    </row>
    <row r="246" spans="2:29" x14ac:dyDescent="0.35">
      <c r="B246" s="222">
        <v>32300</v>
      </c>
      <c r="C246" s="208">
        <v>4874</v>
      </c>
      <c r="D246" s="309">
        <v>0</v>
      </c>
      <c r="E246" s="206">
        <v>389.92</v>
      </c>
      <c r="F246" s="206">
        <v>438.66</v>
      </c>
      <c r="G246" s="205">
        <f t="shared" si="26"/>
        <v>0.15089783281733746</v>
      </c>
      <c r="H246" s="207">
        <f t="shared" si="27"/>
        <v>0.28999999999999998</v>
      </c>
      <c r="I246" s="213">
        <v>1328</v>
      </c>
      <c r="J246" s="213">
        <v>0</v>
      </c>
      <c r="K246" s="212">
        <v>106.24</v>
      </c>
      <c r="L246" s="212">
        <v>119.52</v>
      </c>
      <c r="M246" s="239">
        <f t="shared" si="24"/>
        <v>0.31609999999999844</v>
      </c>
      <c r="N246" s="239"/>
      <c r="O246" s="178"/>
      <c r="P246" s="178"/>
      <c r="Q246" s="178"/>
      <c r="R246" s="178"/>
      <c r="S246" s="178"/>
      <c r="T246" s="178"/>
      <c r="U246" s="178"/>
      <c r="V246" s="178"/>
      <c r="W246" s="178"/>
      <c r="X246" s="178"/>
      <c r="Y246" s="210">
        <f t="shared" si="23"/>
        <v>4.1114551083591334E-2</v>
      </c>
      <c r="Z246" s="211">
        <f t="shared" si="25"/>
        <v>0.2</v>
      </c>
      <c r="AA246" s="178"/>
      <c r="AB246" s="178"/>
      <c r="AC246" s="178"/>
    </row>
    <row r="247" spans="2:29" x14ac:dyDescent="0.35">
      <c r="B247" s="222">
        <v>32400</v>
      </c>
      <c r="C247" s="208">
        <v>4903</v>
      </c>
      <c r="D247" s="309">
        <v>0</v>
      </c>
      <c r="E247" s="206">
        <v>392.24</v>
      </c>
      <c r="F247" s="206">
        <v>441.27</v>
      </c>
      <c r="G247" s="205">
        <f t="shared" si="26"/>
        <v>0.15132716049382716</v>
      </c>
      <c r="H247" s="207">
        <f t="shared" si="27"/>
        <v>0.28999999999999998</v>
      </c>
      <c r="I247" s="213">
        <v>1348</v>
      </c>
      <c r="J247" s="213">
        <v>0</v>
      </c>
      <c r="K247" s="212">
        <v>107.84</v>
      </c>
      <c r="L247" s="212">
        <v>121.32</v>
      </c>
      <c r="M247" s="239">
        <f t="shared" si="24"/>
        <v>0.3161000000000041</v>
      </c>
      <c r="N247" s="239"/>
      <c r="O247" s="178"/>
      <c r="P247" s="178"/>
      <c r="Q247" s="178"/>
      <c r="R247" s="178"/>
      <c r="S247" s="178"/>
      <c r="T247" s="178"/>
      <c r="U247" s="178"/>
      <c r="V247" s="178"/>
      <c r="W247" s="178"/>
      <c r="X247" s="178"/>
      <c r="Y247" s="210">
        <f t="shared" si="23"/>
        <v>4.1604938271604941E-2</v>
      </c>
      <c r="Z247" s="211">
        <f t="shared" si="25"/>
        <v>0.2</v>
      </c>
      <c r="AA247" s="178"/>
      <c r="AB247" s="178"/>
      <c r="AC247" s="178"/>
    </row>
    <row r="248" spans="2:29" x14ac:dyDescent="0.35">
      <c r="B248" s="222">
        <v>32500</v>
      </c>
      <c r="C248" s="208">
        <v>4932</v>
      </c>
      <c r="D248" s="309">
        <v>0</v>
      </c>
      <c r="E248" s="206">
        <v>394.56</v>
      </c>
      <c r="F248" s="206">
        <v>443.88</v>
      </c>
      <c r="G248" s="205">
        <f t="shared" si="26"/>
        <v>0.15175384615384616</v>
      </c>
      <c r="H248" s="207">
        <f t="shared" si="27"/>
        <v>0.28999999999999998</v>
      </c>
      <c r="I248" s="213">
        <v>1370</v>
      </c>
      <c r="J248" s="213">
        <v>0</v>
      </c>
      <c r="K248" s="212">
        <v>109.6</v>
      </c>
      <c r="L248" s="212">
        <v>123.3</v>
      </c>
      <c r="M248" s="239">
        <f t="shared" si="24"/>
        <v>0.31610000000000127</v>
      </c>
      <c r="N248" s="239"/>
      <c r="O248" s="178"/>
      <c r="P248" s="178"/>
      <c r="Q248" s="178"/>
      <c r="R248" s="178"/>
      <c r="S248" s="178"/>
      <c r="T248" s="178"/>
      <c r="U248" s="178"/>
      <c r="V248" s="178"/>
      <c r="W248" s="178"/>
      <c r="X248" s="178"/>
      <c r="Y248" s="210">
        <f t="shared" si="23"/>
        <v>4.2153846153846153E-2</v>
      </c>
      <c r="Z248" s="211">
        <f t="shared" si="25"/>
        <v>0.22</v>
      </c>
      <c r="AA248" s="178"/>
      <c r="AB248" s="178"/>
      <c r="AC248" s="178"/>
    </row>
    <row r="249" spans="2:29" x14ac:dyDescent="0.35">
      <c r="B249" s="222">
        <v>32600</v>
      </c>
      <c r="C249" s="208">
        <v>4961</v>
      </c>
      <c r="D249" s="309">
        <v>0</v>
      </c>
      <c r="E249" s="206">
        <v>396.88</v>
      </c>
      <c r="F249" s="206">
        <v>446.49</v>
      </c>
      <c r="G249" s="205">
        <f t="shared" si="26"/>
        <v>0.15217791411042944</v>
      </c>
      <c r="H249" s="207">
        <f t="shared" si="27"/>
        <v>0.28999999999999998</v>
      </c>
      <c r="I249" s="213">
        <v>1392</v>
      </c>
      <c r="J249" s="213">
        <v>0</v>
      </c>
      <c r="K249" s="212">
        <v>111.36</v>
      </c>
      <c r="L249" s="212">
        <v>125.28</v>
      </c>
      <c r="M249" s="239">
        <f t="shared" si="24"/>
        <v>0.31609999999999788</v>
      </c>
      <c r="N249" s="239"/>
      <c r="O249" s="178"/>
      <c r="P249" s="178"/>
      <c r="Q249" s="178"/>
      <c r="R249" s="178"/>
      <c r="S249" s="178"/>
      <c r="T249" s="178"/>
      <c r="U249" s="178"/>
      <c r="V249" s="178"/>
      <c r="W249" s="178"/>
      <c r="X249" s="178"/>
      <c r="Y249" s="210">
        <f t="shared" si="23"/>
        <v>4.2699386503067482E-2</v>
      </c>
      <c r="Z249" s="211">
        <f t="shared" si="25"/>
        <v>0.22</v>
      </c>
      <c r="AA249" s="178"/>
      <c r="AB249" s="178"/>
      <c r="AC249" s="178"/>
    </row>
    <row r="250" spans="2:29" x14ac:dyDescent="0.35">
      <c r="B250" s="222">
        <v>32700</v>
      </c>
      <c r="C250" s="208">
        <v>4990</v>
      </c>
      <c r="D250" s="309">
        <v>0</v>
      </c>
      <c r="E250" s="206">
        <v>399.2</v>
      </c>
      <c r="F250" s="206">
        <v>449.1</v>
      </c>
      <c r="G250" s="205">
        <f t="shared" si="26"/>
        <v>0.15259938837920489</v>
      </c>
      <c r="H250" s="207">
        <f t="shared" si="27"/>
        <v>0.28999999999999998</v>
      </c>
      <c r="I250" s="213">
        <v>1412</v>
      </c>
      <c r="J250" s="213">
        <v>0</v>
      </c>
      <c r="K250" s="212">
        <v>112.96</v>
      </c>
      <c r="L250" s="212">
        <v>127.08</v>
      </c>
      <c r="M250" s="239">
        <f t="shared" si="24"/>
        <v>0.31610000000000354</v>
      </c>
      <c r="N250" s="239"/>
      <c r="O250" s="178"/>
      <c r="P250" s="178"/>
      <c r="Q250" s="178"/>
      <c r="R250" s="178"/>
      <c r="S250" s="178"/>
      <c r="T250" s="178"/>
      <c r="U250" s="178"/>
      <c r="V250" s="178"/>
      <c r="W250" s="178"/>
      <c r="X250" s="178"/>
      <c r="Y250" s="210">
        <f t="shared" si="23"/>
        <v>4.3180428134556574E-2</v>
      </c>
      <c r="Z250" s="211">
        <f t="shared" si="25"/>
        <v>0.2</v>
      </c>
      <c r="AA250" s="178"/>
      <c r="AB250" s="178"/>
      <c r="AC250" s="178"/>
    </row>
    <row r="251" spans="2:29" x14ac:dyDescent="0.35">
      <c r="B251" s="222">
        <v>32800</v>
      </c>
      <c r="C251" s="208">
        <v>5020</v>
      </c>
      <c r="D251" s="309">
        <v>0</v>
      </c>
      <c r="E251" s="206">
        <v>401.6</v>
      </c>
      <c r="F251" s="206">
        <v>451.8</v>
      </c>
      <c r="G251" s="205">
        <f t="shared" si="26"/>
        <v>0.15304878048780488</v>
      </c>
      <c r="H251" s="207">
        <f t="shared" si="27"/>
        <v>0.3</v>
      </c>
      <c r="I251" s="213">
        <v>1434</v>
      </c>
      <c r="J251" s="213">
        <v>0</v>
      </c>
      <c r="K251" s="212">
        <v>114.72</v>
      </c>
      <c r="L251" s="212">
        <v>129.06</v>
      </c>
      <c r="M251" s="239">
        <f t="shared" si="24"/>
        <v>0.32700000000000157</v>
      </c>
      <c r="N251" s="239"/>
      <c r="O251" s="178"/>
      <c r="P251" s="178"/>
      <c r="Q251" s="178"/>
      <c r="R251" s="178"/>
      <c r="S251" s="178"/>
      <c r="T251" s="178"/>
      <c r="U251" s="178"/>
      <c r="V251" s="178"/>
      <c r="W251" s="178"/>
      <c r="X251" s="178"/>
      <c r="Y251" s="210">
        <f t="shared" si="23"/>
        <v>4.3719512195121948E-2</v>
      </c>
      <c r="Z251" s="211">
        <f t="shared" si="25"/>
        <v>0.22</v>
      </c>
      <c r="AA251" s="178"/>
      <c r="AB251" s="178"/>
      <c r="AC251" s="178"/>
    </row>
    <row r="252" spans="2:29" x14ac:dyDescent="0.35">
      <c r="B252" s="222">
        <v>32900</v>
      </c>
      <c r="C252" s="208">
        <v>5049</v>
      </c>
      <c r="D252" s="309">
        <v>0</v>
      </c>
      <c r="E252" s="206">
        <v>403.92</v>
      </c>
      <c r="F252" s="206">
        <v>454.41</v>
      </c>
      <c r="G252" s="205">
        <f t="shared" si="26"/>
        <v>0.15346504559270516</v>
      </c>
      <c r="H252" s="207">
        <f t="shared" si="27"/>
        <v>0.28999999999999998</v>
      </c>
      <c r="I252" s="213">
        <v>1456</v>
      </c>
      <c r="J252" s="213">
        <v>0</v>
      </c>
      <c r="K252" s="212">
        <v>116.48</v>
      </c>
      <c r="L252" s="212">
        <v>131.04</v>
      </c>
      <c r="M252" s="239">
        <f t="shared" si="24"/>
        <v>0.31609999999999844</v>
      </c>
      <c r="N252" s="239"/>
      <c r="O252" s="178"/>
      <c r="P252" s="178"/>
      <c r="Q252" s="178"/>
      <c r="R252" s="178"/>
      <c r="S252" s="178"/>
      <c r="T252" s="178"/>
      <c r="U252" s="178"/>
      <c r="V252" s="178"/>
      <c r="W252" s="178"/>
      <c r="X252" s="178"/>
      <c r="Y252" s="210">
        <f t="shared" si="23"/>
        <v>4.425531914893617E-2</v>
      </c>
      <c r="Z252" s="211">
        <f t="shared" si="25"/>
        <v>0.22</v>
      </c>
      <c r="AA252" s="178"/>
      <c r="AB252" s="178"/>
      <c r="AC252" s="178"/>
    </row>
    <row r="253" spans="2:29" x14ac:dyDescent="0.35">
      <c r="B253" s="222">
        <v>33000</v>
      </c>
      <c r="C253" s="208">
        <v>5078</v>
      </c>
      <c r="D253" s="309">
        <v>0</v>
      </c>
      <c r="E253" s="206">
        <v>406.24</v>
      </c>
      <c r="F253" s="206">
        <v>457.02</v>
      </c>
      <c r="G253" s="205">
        <f t="shared" si="26"/>
        <v>0.15387878787878789</v>
      </c>
      <c r="H253" s="207">
        <f t="shared" si="27"/>
        <v>0.28999999999999998</v>
      </c>
      <c r="I253" s="213">
        <v>1476</v>
      </c>
      <c r="J253" s="213">
        <v>0</v>
      </c>
      <c r="K253" s="212">
        <v>118.08</v>
      </c>
      <c r="L253" s="212">
        <v>132.84</v>
      </c>
      <c r="M253" s="239">
        <f t="shared" si="24"/>
        <v>0.3161000000000041</v>
      </c>
      <c r="N253" s="239"/>
      <c r="O253" s="178"/>
      <c r="P253" s="178"/>
      <c r="Q253" s="178"/>
      <c r="R253" s="178"/>
      <c r="S253" s="178"/>
      <c r="T253" s="178"/>
      <c r="U253" s="178"/>
      <c r="V253" s="178"/>
      <c r="W253" s="178"/>
      <c r="X253" s="178"/>
      <c r="Y253" s="210">
        <f t="shared" si="23"/>
        <v>4.4727272727272727E-2</v>
      </c>
      <c r="Z253" s="211">
        <f t="shared" si="25"/>
        <v>0.2</v>
      </c>
      <c r="AA253" s="178"/>
      <c r="AB253" s="178"/>
      <c r="AC253" s="178"/>
    </row>
    <row r="254" spans="2:29" x14ac:dyDescent="0.35">
      <c r="B254" s="222">
        <v>33100</v>
      </c>
      <c r="C254" s="208">
        <v>5107</v>
      </c>
      <c r="D254" s="309">
        <v>0</v>
      </c>
      <c r="E254" s="206">
        <v>408.56</v>
      </c>
      <c r="F254" s="206">
        <v>459.63</v>
      </c>
      <c r="G254" s="205">
        <f t="shared" si="26"/>
        <v>0.15429003021148036</v>
      </c>
      <c r="H254" s="207">
        <f t="shared" si="27"/>
        <v>0.28999999999999998</v>
      </c>
      <c r="I254" s="213">
        <v>1498</v>
      </c>
      <c r="J254" s="213">
        <v>0</v>
      </c>
      <c r="K254" s="212">
        <v>119.84</v>
      </c>
      <c r="L254" s="212">
        <v>134.82</v>
      </c>
      <c r="M254" s="239">
        <f t="shared" si="24"/>
        <v>0.31610000000000127</v>
      </c>
      <c r="N254" s="239"/>
      <c r="O254" s="178"/>
      <c r="P254" s="178"/>
      <c r="Q254" s="178"/>
      <c r="R254" s="178"/>
      <c r="S254" s="178"/>
      <c r="T254" s="178"/>
      <c r="U254" s="178"/>
      <c r="V254" s="178"/>
      <c r="W254" s="178"/>
      <c r="X254" s="178"/>
      <c r="Y254" s="210">
        <f t="shared" si="23"/>
        <v>4.5256797583081571E-2</v>
      </c>
      <c r="Z254" s="211">
        <f t="shared" si="25"/>
        <v>0.22</v>
      </c>
      <c r="AA254" s="178"/>
      <c r="AB254" s="178"/>
      <c r="AC254" s="178"/>
    </row>
    <row r="255" spans="2:29" x14ac:dyDescent="0.35">
      <c r="B255" s="222">
        <v>33200</v>
      </c>
      <c r="C255" s="208">
        <v>5137</v>
      </c>
      <c r="D255" s="309">
        <v>0</v>
      </c>
      <c r="E255" s="206">
        <v>410.96</v>
      </c>
      <c r="F255" s="206">
        <v>462.33</v>
      </c>
      <c r="G255" s="205">
        <f t="shared" si="26"/>
        <v>0.1547289156626506</v>
      </c>
      <c r="H255" s="207">
        <f t="shared" si="27"/>
        <v>0.3</v>
      </c>
      <c r="I255" s="213">
        <v>1520</v>
      </c>
      <c r="J255" s="213">
        <v>0</v>
      </c>
      <c r="K255" s="212">
        <v>121.6</v>
      </c>
      <c r="L255" s="212">
        <v>136.80000000000001</v>
      </c>
      <c r="M255" s="239">
        <f t="shared" si="24"/>
        <v>0.32699999999999929</v>
      </c>
      <c r="N255" s="239"/>
      <c r="O255" s="178"/>
      <c r="P255" s="178"/>
      <c r="Q255" s="178"/>
      <c r="R255" s="178"/>
      <c r="S255" s="178"/>
      <c r="T255" s="178"/>
      <c r="U255" s="178"/>
      <c r="V255" s="178"/>
      <c r="W255" s="178"/>
      <c r="X255" s="178"/>
      <c r="Y255" s="210">
        <f t="shared" si="23"/>
        <v>4.5783132530120479E-2</v>
      </c>
      <c r="Z255" s="211">
        <f t="shared" si="25"/>
        <v>0.22</v>
      </c>
      <c r="AA255" s="178"/>
      <c r="AB255" s="178"/>
      <c r="AC255" s="178"/>
    </row>
    <row r="256" spans="2:29" x14ac:dyDescent="0.35">
      <c r="B256" s="222">
        <v>33300</v>
      </c>
      <c r="C256" s="208">
        <v>5166</v>
      </c>
      <c r="D256" s="309">
        <v>0</v>
      </c>
      <c r="E256" s="206">
        <v>413.28</v>
      </c>
      <c r="F256" s="206">
        <v>464.94</v>
      </c>
      <c r="G256" s="205">
        <f t="shared" si="26"/>
        <v>0.15513513513513513</v>
      </c>
      <c r="H256" s="207">
        <f t="shared" si="27"/>
        <v>0.28999999999999998</v>
      </c>
      <c r="I256" s="213">
        <v>1542</v>
      </c>
      <c r="J256" s="213">
        <v>0</v>
      </c>
      <c r="K256" s="212">
        <v>123.36</v>
      </c>
      <c r="L256" s="212">
        <v>138.78</v>
      </c>
      <c r="M256" s="239">
        <f t="shared" si="24"/>
        <v>0.31609999999999616</v>
      </c>
      <c r="N256" s="239"/>
      <c r="O256" s="178"/>
      <c r="P256" s="178"/>
      <c r="Q256" s="178"/>
      <c r="R256" s="178"/>
      <c r="S256" s="178"/>
      <c r="T256" s="178"/>
      <c r="U256" s="178"/>
      <c r="V256" s="178"/>
      <c r="W256" s="178"/>
      <c r="X256" s="178"/>
      <c r="Y256" s="210">
        <f t="shared" si="23"/>
        <v>4.6306306306306305E-2</v>
      </c>
      <c r="Z256" s="211">
        <f t="shared" si="25"/>
        <v>0.22</v>
      </c>
      <c r="AA256" s="178"/>
      <c r="AB256" s="178"/>
      <c r="AC256" s="178"/>
    </row>
    <row r="257" spans="2:29" x14ac:dyDescent="0.35">
      <c r="B257" s="222">
        <v>33400</v>
      </c>
      <c r="C257" s="208">
        <v>5195</v>
      </c>
      <c r="D257" s="309">
        <v>0</v>
      </c>
      <c r="E257" s="206">
        <v>415.6</v>
      </c>
      <c r="F257" s="206">
        <v>467.55</v>
      </c>
      <c r="G257" s="205">
        <f t="shared" si="26"/>
        <v>0.15553892215568862</v>
      </c>
      <c r="H257" s="207">
        <f t="shared" si="27"/>
        <v>0.28999999999999998</v>
      </c>
      <c r="I257" s="213">
        <v>1564</v>
      </c>
      <c r="J257" s="213">
        <v>0</v>
      </c>
      <c r="K257" s="212">
        <v>125.12</v>
      </c>
      <c r="L257" s="212">
        <v>140.76</v>
      </c>
      <c r="M257" s="239">
        <f t="shared" si="24"/>
        <v>0.31610000000000182</v>
      </c>
      <c r="N257" s="239"/>
      <c r="O257" s="178"/>
      <c r="P257" s="178"/>
      <c r="Q257" s="178"/>
      <c r="R257" s="178"/>
      <c r="S257" s="178"/>
      <c r="T257" s="178"/>
      <c r="U257" s="178"/>
      <c r="V257" s="178"/>
      <c r="W257" s="178"/>
      <c r="X257" s="178"/>
      <c r="Y257" s="210">
        <f t="shared" si="23"/>
        <v>4.6826347305389218E-2</v>
      </c>
      <c r="Z257" s="211">
        <f t="shared" si="25"/>
        <v>0.22</v>
      </c>
      <c r="AA257" s="178"/>
      <c r="AB257" s="178"/>
      <c r="AC257" s="178"/>
    </row>
    <row r="258" spans="2:29" x14ac:dyDescent="0.35">
      <c r="B258" s="222">
        <v>33500</v>
      </c>
      <c r="C258" s="208">
        <v>5225</v>
      </c>
      <c r="D258" s="309">
        <v>0</v>
      </c>
      <c r="E258" s="206">
        <v>418</v>
      </c>
      <c r="F258" s="206">
        <v>470.25</v>
      </c>
      <c r="G258" s="205">
        <f t="shared" si="26"/>
        <v>0.15597014925373134</v>
      </c>
      <c r="H258" s="207">
        <f t="shared" si="27"/>
        <v>0.3</v>
      </c>
      <c r="I258" s="213">
        <v>1586</v>
      </c>
      <c r="J258" s="213">
        <v>0</v>
      </c>
      <c r="K258" s="212">
        <v>126.88</v>
      </c>
      <c r="L258" s="212">
        <v>142.74</v>
      </c>
      <c r="M258" s="239">
        <f t="shared" si="24"/>
        <v>0.3269999999999999</v>
      </c>
      <c r="N258" s="239"/>
      <c r="O258" s="178"/>
      <c r="P258" s="178"/>
      <c r="Q258" s="178"/>
      <c r="R258" s="178"/>
      <c r="S258" s="178"/>
      <c r="T258" s="178"/>
      <c r="U258" s="178"/>
      <c r="V258" s="178"/>
      <c r="W258" s="178"/>
      <c r="X258" s="178"/>
      <c r="Y258" s="210">
        <f t="shared" si="23"/>
        <v>4.734328358208955E-2</v>
      </c>
      <c r="Z258" s="211">
        <f t="shared" si="25"/>
        <v>0.22</v>
      </c>
      <c r="AA258" s="178"/>
      <c r="AB258" s="178"/>
      <c r="AC258" s="178"/>
    </row>
    <row r="259" spans="2:29" x14ac:dyDescent="0.35">
      <c r="B259" s="222">
        <v>33600</v>
      </c>
      <c r="C259" s="208">
        <v>5254</v>
      </c>
      <c r="D259" s="309">
        <v>0</v>
      </c>
      <c r="E259" s="206">
        <v>420.32</v>
      </c>
      <c r="F259" s="206">
        <v>472.86</v>
      </c>
      <c r="G259" s="205">
        <f t="shared" si="26"/>
        <v>0.15636904761904763</v>
      </c>
      <c r="H259" s="207">
        <f t="shared" si="27"/>
        <v>0.28999999999999998</v>
      </c>
      <c r="I259" s="213">
        <v>1608</v>
      </c>
      <c r="J259" s="213">
        <v>0</v>
      </c>
      <c r="K259" s="212">
        <v>128.63999999999999</v>
      </c>
      <c r="L259" s="212">
        <v>144.72</v>
      </c>
      <c r="M259" s="239">
        <f t="shared" si="24"/>
        <v>0.31609999999999672</v>
      </c>
      <c r="N259" s="239"/>
      <c r="O259" s="178"/>
      <c r="P259" s="178"/>
      <c r="Q259" s="178"/>
      <c r="R259" s="178"/>
      <c r="S259" s="178"/>
      <c r="T259" s="178"/>
      <c r="U259" s="178"/>
      <c r="V259" s="178"/>
      <c r="W259" s="178"/>
      <c r="X259" s="178"/>
      <c r="Y259" s="210">
        <f t="shared" ref="Y259:Y322" si="28">I259/$B259</f>
        <v>4.7857142857142855E-2</v>
      </c>
      <c r="Z259" s="211">
        <f t="shared" si="25"/>
        <v>0.22</v>
      </c>
      <c r="AA259" s="178"/>
      <c r="AB259" s="178"/>
      <c r="AC259" s="178"/>
    </row>
    <row r="260" spans="2:29" x14ac:dyDescent="0.35">
      <c r="B260" s="222">
        <v>33700</v>
      </c>
      <c r="C260" s="208">
        <v>5284</v>
      </c>
      <c r="D260" s="309">
        <v>0</v>
      </c>
      <c r="E260" s="206">
        <v>422.72</v>
      </c>
      <c r="F260" s="206">
        <v>475.56</v>
      </c>
      <c r="G260" s="205">
        <f t="shared" si="26"/>
        <v>0.15679525222551929</v>
      </c>
      <c r="H260" s="207">
        <f t="shared" si="27"/>
        <v>0.3</v>
      </c>
      <c r="I260" s="213">
        <v>1630</v>
      </c>
      <c r="J260" s="213">
        <v>0</v>
      </c>
      <c r="K260" s="212">
        <v>130.4</v>
      </c>
      <c r="L260" s="212">
        <v>146.69999999999999</v>
      </c>
      <c r="M260" s="239">
        <f t="shared" ref="M260:M323" si="29">(C260+D260+F260-C259-D259-F259)/100</f>
        <v>0.32700000000000384</v>
      </c>
      <c r="N260" s="239"/>
      <c r="O260" s="178"/>
      <c r="P260" s="178"/>
      <c r="Q260" s="178"/>
      <c r="R260" s="178"/>
      <c r="S260" s="178"/>
      <c r="T260" s="178"/>
      <c r="U260" s="178"/>
      <c r="V260" s="178"/>
      <c r="W260" s="178"/>
      <c r="X260" s="178"/>
      <c r="Y260" s="210">
        <f t="shared" si="28"/>
        <v>4.8367952522255196E-2</v>
      </c>
      <c r="Z260" s="211">
        <f t="shared" ref="Z260:Z323" si="30">(I260-I259)/($B260-$B259)</f>
        <v>0.22</v>
      </c>
      <c r="AA260" s="178"/>
      <c r="AB260" s="178"/>
      <c r="AC260" s="178"/>
    </row>
    <row r="261" spans="2:29" x14ac:dyDescent="0.35">
      <c r="B261" s="222">
        <v>33800</v>
      </c>
      <c r="C261" s="208">
        <v>5313</v>
      </c>
      <c r="D261" s="309">
        <v>0</v>
      </c>
      <c r="E261" s="206">
        <v>425.04</v>
      </c>
      <c r="F261" s="206">
        <v>478.17</v>
      </c>
      <c r="G261" s="205">
        <f t="shared" ref="G261:G324" si="31">C261/B261</f>
        <v>0.15718934911242605</v>
      </c>
      <c r="H261" s="207">
        <f t="shared" ref="H261:H324" si="32">(C261-C260)/(B261-B260)</f>
        <v>0.28999999999999998</v>
      </c>
      <c r="I261" s="213">
        <v>1652</v>
      </c>
      <c r="J261" s="213">
        <v>0</v>
      </c>
      <c r="K261" s="212">
        <v>132.16</v>
      </c>
      <c r="L261" s="212">
        <v>148.68</v>
      </c>
      <c r="M261" s="239">
        <f t="shared" si="29"/>
        <v>0.31610000000000071</v>
      </c>
      <c r="N261" s="239"/>
      <c r="O261" s="178"/>
      <c r="P261" s="178"/>
      <c r="Q261" s="178"/>
      <c r="R261" s="178"/>
      <c r="S261" s="178"/>
      <c r="T261" s="178"/>
      <c r="U261" s="178"/>
      <c r="V261" s="178"/>
      <c r="W261" s="178"/>
      <c r="X261" s="178"/>
      <c r="Y261" s="210">
        <f t="shared" si="28"/>
        <v>4.8875739644970412E-2</v>
      </c>
      <c r="Z261" s="211">
        <f t="shared" si="30"/>
        <v>0.22</v>
      </c>
      <c r="AA261" s="178"/>
      <c r="AB261" s="178"/>
      <c r="AC261" s="178"/>
    </row>
    <row r="262" spans="2:29" x14ac:dyDescent="0.35">
      <c r="B262" s="222">
        <v>33900</v>
      </c>
      <c r="C262" s="208">
        <v>5343</v>
      </c>
      <c r="D262" s="309">
        <v>0</v>
      </c>
      <c r="E262" s="206">
        <v>427.44</v>
      </c>
      <c r="F262" s="206">
        <v>480.87</v>
      </c>
      <c r="G262" s="205">
        <f t="shared" si="31"/>
        <v>0.15761061946902655</v>
      </c>
      <c r="H262" s="207">
        <f t="shared" si="32"/>
        <v>0.3</v>
      </c>
      <c r="I262" s="213">
        <v>1674</v>
      </c>
      <c r="J262" s="213">
        <v>0</v>
      </c>
      <c r="K262" s="212">
        <v>133.91999999999999</v>
      </c>
      <c r="L262" s="212">
        <v>150.66</v>
      </c>
      <c r="M262" s="239">
        <f t="shared" si="29"/>
        <v>0.32699999999999874</v>
      </c>
      <c r="N262" s="239"/>
      <c r="O262" s="178"/>
      <c r="P262" s="178"/>
      <c r="Q262" s="178"/>
      <c r="R262" s="178"/>
      <c r="S262" s="178"/>
      <c r="T262" s="178"/>
      <c r="U262" s="178"/>
      <c r="V262" s="178"/>
      <c r="W262" s="178"/>
      <c r="X262" s="178"/>
      <c r="Y262" s="210">
        <f t="shared" si="28"/>
        <v>4.9380530973451325E-2</v>
      </c>
      <c r="Z262" s="211">
        <f t="shared" si="30"/>
        <v>0.22</v>
      </c>
      <c r="AA262" s="178"/>
      <c r="AB262" s="178"/>
      <c r="AC262" s="178"/>
    </row>
    <row r="263" spans="2:29" x14ac:dyDescent="0.35">
      <c r="B263" s="222">
        <v>34000</v>
      </c>
      <c r="C263" s="208">
        <v>5372</v>
      </c>
      <c r="D263" s="309">
        <v>0</v>
      </c>
      <c r="E263" s="206">
        <v>429.76</v>
      </c>
      <c r="F263" s="206">
        <v>483.48</v>
      </c>
      <c r="G263" s="205">
        <f t="shared" si="31"/>
        <v>0.158</v>
      </c>
      <c r="H263" s="207">
        <f t="shared" si="32"/>
        <v>0.28999999999999998</v>
      </c>
      <c r="I263" s="213">
        <v>1698</v>
      </c>
      <c r="J263" s="213">
        <v>0</v>
      </c>
      <c r="K263" s="212">
        <v>135.84</v>
      </c>
      <c r="L263" s="212">
        <v>152.82</v>
      </c>
      <c r="M263" s="239">
        <f t="shared" si="29"/>
        <v>0.31609999999999561</v>
      </c>
      <c r="N263" s="239"/>
      <c r="O263" s="178"/>
      <c r="P263" s="178"/>
      <c r="Q263" s="178"/>
      <c r="R263" s="178"/>
      <c r="S263" s="178"/>
      <c r="T263" s="178"/>
      <c r="U263" s="178"/>
      <c r="V263" s="178"/>
      <c r="W263" s="178"/>
      <c r="X263" s="178"/>
      <c r="Y263" s="210">
        <f t="shared" si="28"/>
        <v>4.9941176470588232E-2</v>
      </c>
      <c r="Z263" s="211">
        <f t="shared" si="30"/>
        <v>0.24</v>
      </c>
      <c r="AA263" s="178"/>
      <c r="AB263" s="178"/>
      <c r="AC263" s="178"/>
    </row>
    <row r="264" spans="2:29" x14ac:dyDescent="0.35">
      <c r="B264" s="222">
        <v>34100</v>
      </c>
      <c r="C264" s="208">
        <v>5402</v>
      </c>
      <c r="D264" s="309">
        <v>0</v>
      </c>
      <c r="E264" s="206">
        <v>432.16</v>
      </c>
      <c r="F264" s="206">
        <v>486.18</v>
      </c>
      <c r="G264" s="205">
        <f t="shared" si="31"/>
        <v>0.15841642228739003</v>
      </c>
      <c r="H264" s="207">
        <f t="shared" si="32"/>
        <v>0.3</v>
      </c>
      <c r="I264" s="213">
        <v>1720</v>
      </c>
      <c r="J264" s="213">
        <v>0</v>
      </c>
      <c r="K264" s="212">
        <v>137.6</v>
      </c>
      <c r="L264" s="212">
        <v>154.80000000000001</v>
      </c>
      <c r="M264" s="239">
        <f t="shared" si="29"/>
        <v>0.32700000000000273</v>
      </c>
      <c r="N264" s="239"/>
      <c r="O264" s="178"/>
      <c r="P264" s="178"/>
      <c r="Q264" s="178"/>
      <c r="R264" s="178"/>
      <c r="S264" s="178"/>
      <c r="T264" s="178"/>
      <c r="U264" s="178"/>
      <c r="V264" s="178"/>
      <c r="W264" s="178"/>
      <c r="X264" s="178"/>
      <c r="Y264" s="210">
        <f t="shared" si="28"/>
        <v>5.0439882697947212E-2</v>
      </c>
      <c r="Z264" s="211">
        <f t="shared" si="30"/>
        <v>0.22</v>
      </c>
      <c r="AA264" s="178"/>
      <c r="AB264" s="178"/>
      <c r="AC264" s="178"/>
    </row>
    <row r="265" spans="2:29" x14ac:dyDescent="0.35">
      <c r="B265" s="222">
        <v>34200</v>
      </c>
      <c r="C265" s="208">
        <v>5431</v>
      </c>
      <c r="D265" s="309">
        <v>0</v>
      </c>
      <c r="E265" s="206">
        <v>434.48</v>
      </c>
      <c r="F265" s="206">
        <v>488.79</v>
      </c>
      <c r="G265" s="205">
        <f t="shared" si="31"/>
        <v>0.15880116959064328</v>
      </c>
      <c r="H265" s="207">
        <f t="shared" si="32"/>
        <v>0.28999999999999998</v>
      </c>
      <c r="I265" s="213">
        <v>1742</v>
      </c>
      <c r="J265" s="213">
        <v>0</v>
      </c>
      <c r="K265" s="212">
        <v>139.36000000000001</v>
      </c>
      <c r="L265" s="212">
        <v>156.78</v>
      </c>
      <c r="M265" s="239">
        <f t="shared" si="29"/>
        <v>0.31609999999999955</v>
      </c>
      <c r="N265" s="239"/>
      <c r="O265" s="178"/>
      <c r="P265" s="178"/>
      <c r="Q265" s="178"/>
      <c r="R265" s="178"/>
      <c r="S265" s="178"/>
      <c r="T265" s="178"/>
      <c r="U265" s="178"/>
      <c r="V265" s="178"/>
      <c r="W265" s="178"/>
      <c r="X265" s="178"/>
      <c r="Y265" s="210">
        <f t="shared" si="28"/>
        <v>5.0935672514619883E-2</v>
      </c>
      <c r="Z265" s="211">
        <f t="shared" si="30"/>
        <v>0.22</v>
      </c>
      <c r="AA265" s="178"/>
      <c r="AB265" s="178"/>
      <c r="AC265" s="178"/>
    </row>
    <row r="266" spans="2:29" x14ac:dyDescent="0.35">
      <c r="B266" s="222">
        <v>34300</v>
      </c>
      <c r="C266" s="208">
        <v>5461</v>
      </c>
      <c r="D266" s="309">
        <v>0</v>
      </c>
      <c r="E266" s="206">
        <v>436.88</v>
      </c>
      <c r="F266" s="206">
        <v>491.49</v>
      </c>
      <c r="G266" s="205">
        <f t="shared" si="31"/>
        <v>0.15921282798833819</v>
      </c>
      <c r="H266" s="207">
        <f t="shared" si="32"/>
        <v>0.3</v>
      </c>
      <c r="I266" s="213">
        <v>1766</v>
      </c>
      <c r="J266" s="213">
        <v>0</v>
      </c>
      <c r="K266" s="212">
        <v>141.28</v>
      </c>
      <c r="L266" s="212">
        <v>158.94</v>
      </c>
      <c r="M266" s="239">
        <f t="shared" si="29"/>
        <v>0.32699999999999763</v>
      </c>
      <c r="N266" s="239"/>
      <c r="O266" s="178"/>
      <c r="P266" s="178"/>
      <c r="Q266" s="178"/>
      <c r="R266" s="178"/>
      <c r="S266" s="178"/>
      <c r="T266" s="178"/>
      <c r="U266" s="178"/>
      <c r="V266" s="178"/>
      <c r="W266" s="178"/>
      <c r="X266" s="178"/>
      <c r="Y266" s="210">
        <f t="shared" si="28"/>
        <v>5.1486880466472304E-2</v>
      </c>
      <c r="Z266" s="211">
        <f t="shared" si="30"/>
        <v>0.24</v>
      </c>
      <c r="AA266" s="178"/>
      <c r="AB266" s="178"/>
      <c r="AC266" s="178"/>
    </row>
    <row r="267" spans="2:29" x14ac:dyDescent="0.35">
      <c r="B267" s="222">
        <v>34400</v>
      </c>
      <c r="C267" s="208">
        <v>5491</v>
      </c>
      <c r="D267" s="309">
        <v>0</v>
      </c>
      <c r="E267" s="206">
        <v>439.28</v>
      </c>
      <c r="F267" s="206">
        <v>494.19</v>
      </c>
      <c r="G267" s="205">
        <f t="shared" si="31"/>
        <v>0.15962209302325581</v>
      </c>
      <c r="H267" s="207">
        <f t="shared" si="32"/>
        <v>0.3</v>
      </c>
      <c r="I267" s="213">
        <v>1788</v>
      </c>
      <c r="J267" s="213">
        <v>0</v>
      </c>
      <c r="K267" s="212">
        <v>143.04</v>
      </c>
      <c r="L267" s="212">
        <v>160.91999999999999</v>
      </c>
      <c r="M267" s="239">
        <f t="shared" si="29"/>
        <v>0.32699999999999591</v>
      </c>
      <c r="N267" s="239"/>
      <c r="O267" s="178"/>
      <c r="P267" s="178"/>
      <c r="Q267" s="178"/>
      <c r="R267" s="178"/>
      <c r="S267" s="178"/>
      <c r="T267" s="178"/>
      <c r="U267" s="178"/>
      <c r="V267" s="178"/>
      <c r="W267" s="178"/>
      <c r="X267" s="178"/>
      <c r="Y267" s="210">
        <f t="shared" si="28"/>
        <v>5.197674418604651E-2</v>
      </c>
      <c r="Z267" s="211">
        <f t="shared" si="30"/>
        <v>0.22</v>
      </c>
      <c r="AA267" s="178"/>
      <c r="AB267" s="178"/>
      <c r="AC267" s="178"/>
    </row>
    <row r="268" spans="2:29" x14ac:dyDescent="0.35">
      <c r="B268" s="222">
        <v>34500</v>
      </c>
      <c r="C268" s="208">
        <v>5520</v>
      </c>
      <c r="D268" s="309">
        <v>0</v>
      </c>
      <c r="E268" s="206">
        <v>441.6</v>
      </c>
      <c r="F268" s="206">
        <v>496.8</v>
      </c>
      <c r="G268" s="205">
        <f t="shared" si="31"/>
        <v>0.16</v>
      </c>
      <c r="H268" s="207">
        <f t="shared" si="32"/>
        <v>0.28999999999999998</v>
      </c>
      <c r="I268" s="213">
        <v>1812</v>
      </c>
      <c r="J268" s="213">
        <v>0</v>
      </c>
      <c r="K268" s="212">
        <v>144.96</v>
      </c>
      <c r="L268" s="212">
        <v>163.08000000000001</v>
      </c>
      <c r="M268" s="239">
        <f t="shared" si="29"/>
        <v>0.31610000000000182</v>
      </c>
      <c r="N268" s="239"/>
      <c r="O268" s="178"/>
      <c r="P268" s="178"/>
      <c r="Q268" s="178"/>
      <c r="R268" s="178"/>
      <c r="S268" s="178"/>
      <c r="T268" s="178"/>
      <c r="U268" s="178"/>
      <c r="V268" s="178"/>
      <c r="W268" s="178"/>
      <c r="X268" s="178"/>
      <c r="Y268" s="210">
        <f t="shared" si="28"/>
        <v>5.2521739130434786E-2</v>
      </c>
      <c r="Z268" s="211">
        <f t="shared" si="30"/>
        <v>0.24</v>
      </c>
      <c r="AA268" s="178"/>
      <c r="AB268" s="178"/>
      <c r="AC268" s="178"/>
    </row>
    <row r="269" spans="2:29" x14ac:dyDescent="0.35">
      <c r="B269" s="222">
        <v>34600</v>
      </c>
      <c r="C269" s="208">
        <v>5550</v>
      </c>
      <c r="D269" s="309">
        <v>0</v>
      </c>
      <c r="E269" s="206">
        <v>444</v>
      </c>
      <c r="F269" s="206">
        <v>499.5</v>
      </c>
      <c r="G269" s="205">
        <f t="shared" si="31"/>
        <v>0.16040462427745664</v>
      </c>
      <c r="H269" s="207">
        <f t="shared" si="32"/>
        <v>0.3</v>
      </c>
      <c r="I269" s="213">
        <v>1834</v>
      </c>
      <c r="J269" s="213">
        <v>0</v>
      </c>
      <c r="K269" s="212">
        <v>146.72</v>
      </c>
      <c r="L269" s="212">
        <v>165.06</v>
      </c>
      <c r="M269" s="239">
        <f t="shared" si="29"/>
        <v>0.3269999999999999</v>
      </c>
      <c r="N269" s="239"/>
      <c r="O269" s="178"/>
      <c r="P269" s="178"/>
      <c r="Q269" s="178"/>
      <c r="R269" s="178"/>
      <c r="S269" s="178"/>
      <c r="T269" s="178"/>
      <c r="U269" s="178"/>
      <c r="V269" s="178"/>
      <c r="W269" s="178"/>
      <c r="X269" s="178"/>
      <c r="Y269" s="210">
        <f t="shared" si="28"/>
        <v>5.3005780346820811E-2</v>
      </c>
      <c r="Z269" s="211">
        <f t="shared" si="30"/>
        <v>0.22</v>
      </c>
      <c r="AA269" s="178"/>
      <c r="AB269" s="178"/>
      <c r="AC269" s="178"/>
    </row>
    <row r="270" spans="2:29" x14ac:dyDescent="0.35">
      <c r="B270" s="222">
        <v>34700</v>
      </c>
      <c r="C270" s="208">
        <v>5580</v>
      </c>
      <c r="D270" s="309">
        <v>0</v>
      </c>
      <c r="E270" s="206">
        <v>446.4</v>
      </c>
      <c r="F270" s="206">
        <v>502.2</v>
      </c>
      <c r="G270" s="205">
        <f t="shared" si="31"/>
        <v>0.16080691642651296</v>
      </c>
      <c r="H270" s="207">
        <f t="shared" si="32"/>
        <v>0.3</v>
      </c>
      <c r="I270" s="213">
        <v>1858</v>
      </c>
      <c r="J270" s="213">
        <v>0</v>
      </c>
      <c r="K270" s="212">
        <v>148.63999999999999</v>
      </c>
      <c r="L270" s="212">
        <v>167.22</v>
      </c>
      <c r="M270" s="239">
        <f t="shared" si="29"/>
        <v>0.32699999999999818</v>
      </c>
      <c r="N270" s="239"/>
      <c r="O270" s="178"/>
      <c r="P270" s="178"/>
      <c r="Q270" s="178"/>
      <c r="R270" s="178"/>
      <c r="S270" s="178"/>
      <c r="T270" s="178"/>
      <c r="U270" s="178"/>
      <c r="V270" s="178"/>
      <c r="W270" s="178"/>
      <c r="X270" s="178"/>
      <c r="Y270" s="210">
        <f t="shared" si="28"/>
        <v>5.3544668587896256E-2</v>
      </c>
      <c r="Z270" s="211">
        <f t="shared" si="30"/>
        <v>0.24</v>
      </c>
      <c r="AA270" s="178"/>
      <c r="AB270" s="178"/>
      <c r="AC270" s="178"/>
    </row>
    <row r="271" spans="2:29" x14ac:dyDescent="0.35">
      <c r="B271" s="222">
        <v>34800</v>
      </c>
      <c r="C271" s="208">
        <v>5610</v>
      </c>
      <c r="D271" s="309">
        <v>0</v>
      </c>
      <c r="E271" s="206">
        <v>448.8</v>
      </c>
      <c r="F271" s="206">
        <v>504.9</v>
      </c>
      <c r="G271" s="205">
        <f t="shared" si="31"/>
        <v>0.16120689655172413</v>
      </c>
      <c r="H271" s="207">
        <f t="shared" si="32"/>
        <v>0.3</v>
      </c>
      <c r="I271" s="213">
        <v>1880</v>
      </c>
      <c r="J271" s="213">
        <v>0</v>
      </c>
      <c r="K271" s="212">
        <v>150.4</v>
      </c>
      <c r="L271" s="212">
        <v>169.2</v>
      </c>
      <c r="M271" s="239">
        <f t="shared" si="29"/>
        <v>0.32699999999999646</v>
      </c>
      <c r="N271" s="239"/>
      <c r="O271" s="178"/>
      <c r="P271" s="178"/>
      <c r="Q271" s="178"/>
      <c r="R271" s="178"/>
      <c r="S271" s="178"/>
      <c r="T271" s="178"/>
      <c r="U271" s="178"/>
      <c r="V271" s="178"/>
      <c r="W271" s="178"/>
      <c r="X271" s="178"/>
      <c r="Y271" s="210">
        <f t="shared" si="28"/>
        <v>5.4022988505747126E-2</v>
      </c>
      <c r="Z271" s="211">
        <f t="shared" si="30"/>
        <v>0.22</v>
      </c>
      <c r="AA271" s="178"/>
      <c r="AB271" s="178"/>
      <c r="AC271" s="178"/>
    </row>
    <row r="272" spans="2:29" x14ac:dyDescent="0.35">
      <c r="B272" s="222">
        <v>34900</v>
      </c>
      <c r="C272" s="208">
        <v>5640</v>
      </c>
      <c r="D272" s="309">
        <v>0</v>
      </c>
      <c r="E272" s="206">
        <v>451.2</v>
      </c>
      <c r="F272" s="206">
        <v>507.6</v>
      </c>
      <c r="G272" s="205">
        <f t="shared" si="31"/>
        <v>0.16160458452722062</v>
      </c>
      <c r="H272" s="207">
        <f t="shared" si="32"/>
        <v>0.3</v>
      </c>
      <c r="I272" s="213">
        <v>1904</v>
      </c>
      <c r="J272" s="213">
        <v>0</v>
      </c>
      <c r="K272" s="212">
        <v>152.32</v>
      </c>
      <c r="L272" s="212">
        <v>171.36</v>
      </c>
      <c r="M272" s="239">
        <f t="shared" si="29"/>
        <v>0.32700000000000384</v>
      </c>
      <c r="N272" s="239"/>
      <c r="O272" s="178"/>
      <c r="P272" s="178"/>
      <c r="Q272" s="178"/>
      <c r="R272" s="178"/>
      <c r="S272" s="178"/>
      <c r="T272" s="178"/>
      <c r="U272" s="178"/>
      <c r="V272" s="178"/>
      <c r="W272" s="178"/>
      <c r="X272" s="178"/>
      <c r="Y272" s="210">
        <f t="shared" si="28"/>
        <v>5.455587392550143E-2</v>
      </c>
      <c r="Z272" s="211">
        <f t="shared" si="30"/>
        <v>0.24</v>
      </c>
      <c r="AA272" s="178"/>
      <c r="AB272" s="178"/>
      <c r="AC272" s="178"/>
    </row>
    <row r="273" spans="2:29" x14ac:dyDescent="0.35">
      <c r="B273" s="222">
        <v>35000</v>
      </c>
      <c r="C273" s="208">
        <v>5670</v>
      </c>
      <c r="D273" s="309">
        <v>0</v>
      </c>
      <c r="E273" s="206">
        <v>453.6</v>
      </c>
      <c r="F273" s="206">
        <v>510.3</v>
      </c>
      <c r="G273" s="205">
        <f t="shared" si="31"/>
        <v>0.16200000000000001</v>
      </c>
      <c r="H273" s="207">
        <f t="shared" si="32"/>
        <v>0.3</v>
      </c>
      <c r="I273" s="213">
        <v>1928</v>
      </c>
      <c r="J273" s="213">
        <v>0</v>
      </c>
      <c r="K273" s="212">
        <v>154.24</v>
      </c>
      <c r="L273" s="212">
        <v>173.52</v>
      </c>
      <c r="M273" s="239">
        <f t="shared" si="29"/>
        <v>0.32700000000000157</v>
      </c>
      <c r="N273" s="239"/>
      <c r="O273" s="178"/>
      <c r="P273" s="178"/>
      <c r="Q273" s="178"/>
      <c r="R273" s="178"/>
      <c r="S273" s="178"/>
      <c r="T273" s="178"/>
      <c r="U273" s="178"/>
      <c r="V273" s="178"/>
      <c r="W273" s="178"/>
      <c r="X273" s="178"/>
      <c r="Y273" s="210">
        <f t="shared" si="28"/>
        <v>5.5085714285714286E-2</v>
      </c>
      <c r="Z273" s="211">
        <f t="shared" si="30"/>
        <v>0.24</v>
      </c>
      <c r="AA273" s="178"/>
      <c r="AB273" s="178"/>
      <c r="AC273" s="178"/>
    </row>
    <row r="274" spans="2:29" x14ac:dyDescent="0.35">
      <c r="B274" s="222">
        <v>35100</v>
      </c>
      <c r="C274" s="208">
        <v>5700</v>
      </c>
      <c r="D274" s="309">
        <v>0</v>
      </c>
      <c r="E274" s="206">
        <v>456</v>
      </c>
      <c r="F274" s="206">
        <v>513</v>
      </c>
      <c r="G274" s="205">
        <f t="shared" si="31"/>
        <v>0.1623931623931624</v>
      </c>
      <c r="H274" s="207">
        <f t="shared" si="32"/>
        <v>0.3</v>
      </c>
      <c r="I274" s="213">
        <v>1950</v>
      </c>
      <c r="J274" s="213">
        <v>0</v>
      </c>
      <c r="K274" s="212">
        <v>156</v>
      </c>
      <c r="L274" s="212">
        <v>175.5</v>
      </c>
      <c r="M274" s="239">
        <f t="shared" si="29"/>
        <v>0.3269999999999999</v>
      </c>
      <c r="N274" s="239"/>
      <c r="O274" s="178"/>
      <c r="P274" s="178"/>
      <c r="Q274" s="178"/>
      <c r="R274" s="178"/>
      <c r="S274" s="178"/>
      <c r="T274" s="178"/>
      <c r="U274" s="178"/>
      <c r="V274" s="178"/>
      <c r="W274" s="178"/>
      <c r="X274" s="178"/>
      <c r="Y274" s="210">
        <f t="shared" si="28"/>
        <v>5.5555555555555552E-2</v>
      </c>
      <c r="Z274" s="211">
        <f t="shared" si="30"/>
        <v>0.22</v>
      </c>
      <c r="AA274" s="178"/>
      <c r="AB274" s="178"/>
      <c r="AC274" s="178"/>
    </row>
    <row r="275" spans="2:29" x14ac:dyDescent="0.35">
      <c r="B275" s="222">
        <v>35200</v>
      </c>
      <c r="C275" s="208">
        <v>5730</v>
      </c>
      <c r="D275" s="309">
        <v>0</v>
      </c>
      <c r="E275" s="206">
        <v>458.4</v>
      </c>
      <c r="F275" s="206">
        <v>515.70000000000005</v>
      </c>
      <c r="G275" s="205">
        <f t="shared" si="31"/>
        <v>0.16278409090909091</v>
      </c>
      <c r="H275" s="207">
        <f t="shared" si="32"/>
        <v>0.3</v>
      </c>
      <c r="I275" s="213">
        <v>1974</v>
      </c>
      <c r="J275" s="213">
        <v>0</v>
      </c>
      <c r="K275" s="212">
        <v>157.91999999999999</v>
      </c>
      <c r="L275" s="212">
        <v>177.66</v>
      </c>
      <c r="M275" s="239">
        <f t="shared" si="29"/>
        <v>0.32699999999999818</v>
      </c>
      <c r="N275" s="239"/>
      <c r="O275" s="178"/>
      <c r="P275" s="178"/>
      <c r="Q275" s="178"/>
      <c r="R275" s="178"/>
      <c r="S275" s="178"/>
      <c r="T275" s="178"/>
      <c r="U275" s="178"/>
      <c r="V275" s="178"/>
      <c r="W275" s="178"/>
      <c r="X275" s="178"/>
      <c r="Y275" s="210">
        <f t="shared" si="28"/>
        <v>5.6079545454545451E-2</v>
      </c>
      <c r="Z275" s="211">
        <f t="shared" si="30"/>
        <v>0.24</v>
      </c>
      <c r="AA275" s="178"/>
      <c r="AB275" s="178"/>
      <c r="AC275" s="178"/>
    </row>
    <row r="276" spans="2:29" x14ac:dyDescent="0.35">
      <c r="B276" s="222">
        <v>35300</v>
      </c>
      <c r="C276" s="208">
        <v>5760</v>
      </c>
      <c r="D276" s="309">
        <v>0</v>
      </c>
      <c r="E276" s="206">
        <v>460.8</v>
      </c>
      <c r="F276" s="206">
        <v>518.4</v>
      </c>
      <c r="G276" s="205">
        <f t="shared" si="31"/>
        <v>0.1631728045325779</v>
      </c>
      <c r="H276" s="207">
        <f t="shared" si="32"/>
        <v>0.3</v>
      </c>
      <c r="I276" s="213">
        <v>1998</v>
      </c>
      <c r="J276" s="213">
        <v>0</v>
      </c>
      <c r="K276" s="212">
        <v>159.84</v>
      </c>
      <c r="L276" s="212">
        <v>179.82</v>
      </c>
      <c r="M276" s="239">
        <f t="shared" si="29"/>
        <v>0.32699999999999591</v>
      </c>
      <c r="N276" s="239"/>
      <c r="O276" s="178"/>
      <c r="P276" s="178"/>
      <c r="Q276" s="178"/>
      <c r="R276" s="178"/>
      <c r="S276" s="178"/>
      <c r="T276" s="178"/>
      <c r="U276" s="178"/>
      <c r="V276" s="178"/>
      <c r="W276" s="178"/>
      <c r="X276" s="178"/>
      <c r="Y276" s="210">
        <f t="shared" si="28"/>
        <v>5.6600566572237963E-2</v>
      </c>
      <c r="Z276" s="211">
        <f t="shared" si="30"/>
        <v>0.24</v>
      </c>
      <c r="AA276" s="178"/>
      <c r="AB276" s="178"/>
      <c r="AC276" s="178"/>
    </row>
    <row r="277" spans="2:29" x14ac:dyDescent="0.35">
      <c r="B277" s="222">
        <v>35400</v>
      </c>
      <c r="C277" s="208">
        <v>5790</v>
      </c>
      <c r="D277" s="309">
        <v>0</v>
      </c>
      <c r="E277" s="206">
        <v>463.2</v>
      </c>
      <c r="F277" s="206">
        <v>521.1</v>
      </c>
      <c r="G277" s="205">
        <f t="shared" si="31"/>
        <v>0.16355932203389831</v>
      </c>
      <c r="H277" s="207">
        <f t="shared" si="32"/>
        <v>0.3</v>
      </c>
      <c r="I277" s="213">
        <v>2022</v>
      </c>
      <c r="J277" s="213">
        <v>0</v>
      </c>
      <c r="K277" s="212">
        <v>161.76</v>
      </c>
      <c r="L277" s="212">
        <v>181.98</v>
      </c>
      <c r="M277" s="239">
        <f t="shared" si="29"/>
        <v>0.32700000000000384</v>
      </c>
      <c r="N277" s="239"/>
      <c r="O277" s="178"/>
      <c r="P277" s="178"/>
      <c r="Q277" s="178"/>
      <c r="R277" s="178"/>
      <c r="S277" s="178"/>
      <c r="T277" s="178"/>
      <c r="U277" s="178"/>
      <c r="V277" s="178"/>
      <c r="W277" s="178"/>
      <c r="X277" s="178"/>
      <c r="Y277" s="210">
        <f t="shared" si="28"/>
        <v>5.7118644067796612E-2</v>
      </c>
      <c r="Z277" s="211">
        <f t="shared" si="30"/>
        <v>0.24</v>
      </c>
      <c r="AA277" s="178"/>
      <c r="AB277" s="178"/>
      <c r="AC277" s="178"/>
    </row>
    <row r="278" spans="2:29" x14ac:dyDescent="0.35">
      <c r="B278" s="222">
        <v>35500</v>
      </c>
      <c r="C278" s="208">
        <v>5820</v>
      </c>
      <c r="D278" s="309">
        <v>0</v>
      </c>
      <c r="E278" s="206">
        <v>465.6</v>
      </c>
      <c r="F278" s="206">
        <v>523.79999999999995</v>
      </c>
      <c r="G278" s="205">
        <f t="shared" si="31"/>
        <v>0.163943661971831</v>
      </c>
      <c r="H278" s="207">
        <f t="shared" si="32"/>
        <v>0.3</v>
      </c>
      <c r="I278" s="213">
        <v>2046</v>
      </c>
      <c r="J278" s="213">
        <v>0</v>
      </c>
      <c r="K278" s="212">
        <v>163.68</v>
      </c>
      <c r="L278" s="212">
        <v>184.14</v>
      </c>
      <c r="M278" s="239">
        <f t="shared" si="29"/>
        <v>0.32700000000000157</v>
      </c>
      <c r="N278" s="239"/>
      <c r="O278" s="178"/>
      <c r="P278" s="178"/>
      <c r="Q278" s="178"/>
      <c r="R278" s="178"/>
      <c r="S278" s="178"/>
      <c r="T278" s="178"/>
      <c r="U278" s="178"/>
      <c r="V278" s="178"/>
      <c r="W278" s="178"/>
      <c r="X278" s="178"/>
      <c r="Y278" s="210">
        <f t="shared" si="28"/>
        <v>5.7633802816901405E-2</v>
      </c>
      <c r="Z278" s="211">
        <f t="shared" si="30"/>
        <v>0.24</v>
      </c>
      <c r="AA278" s="178"/>
      <c r="AB278" s="178"/>
      <c r="AC278" s="178"/>
    </row>
    <row r="279" spans="2:29" x14ac:dyDescent="0.35">
      <c r="B279" s="222">
        <v>35600</v>
      </c>
      <c r="C279" s="208">
        <v>5850</v>
      </c>
      <c r="D279" s="309">
        <v>0</v>
      </c>
      <c r="E279" s="206">
        <v>468</v>
      </c>
      <c r="F279" s="206">
        <v>526.5</v>
      </c>
      <c r="G279" s="205">
        <f t="shared" si="31"/>
        <v>0.16432584269662923</v>
      </c>
      <c r="H279" s="207">
        <f t="shared" si="32"/>
        <v>0.3</v>
      </c>
      <c r="I279" s="213">
        <v>2070</v>
      </c>
      <c r="J279" s="213">
        <v>0</v>
      </c>
      <c r="K279" s="212">
        <v>165.6</v>
      </c>
      <c r="L279" s="212">
        <v>186.3</v>
      </c>
      <c r="M279" s="239">
        <f t="shared" si="29"/>
        <v>0.32700000000000046</v>
      </c>
      <c r="N279" s="239"/>
      <c r="O279" s="178"/>
      <c r="P279" s="178"/>
      <c r="Q279" s="178"/>
      <c r="R279" s="178"/>
      <c r="S279" s="178"/>
      <c r="T279" s="178"/>
      <c r="U279" s="178"/>
      <c r="V279" s="178"/>
      <c r="W279" s="178"/>
      <c r="X279" s="178"/>
      <c r="Y279" s="210">
        <f t="shared" si="28"/>
        <v>5.8146067415730335E-2</v>
      </c>
      <c r="Z279" s="211">
        <f t="shared" si="30"/>
        <v>0.24</v>
      </c>
      <c r="AA279" s="178"/>
      <c r="AB279" s="178"/>
      <c r="AC279" s="178"/>
    </row>
    <row r="280" spans="2:29" x14ac:dyDescent="0.35">
      <c r="B280" s="222">
        <v>35700</v>
      </c>
      <c r="C280" s="208">
        <v>5880</v>
      </c>
      <c r="D280" s="309">
        <v>0</v>
      </c>
      <c r="E280" s="206">
        <v>470.4</v>
      </c>
      <c r="F280" s="206">
        <v>529.20000000000005</v>
      </c>
      <c r="G280" s="205">
        <f t="shared" si="31"/>
        <v>0.16470588235294117</v>
      </c>
      <c r="H280" s="207">
        <f t="shared" si="32"/>
        <v>0.3</v>
      </c>
      <c r="I280" s="213">
        <v>2094</v>
      </c>
      <c r="J280" s="213">
        <v>0</v>
      </c>
      <c r="K280" s="212">
        <v>167.52</v>
      </c>
      <c r="L280" s="212">
        <v>188.46</v>
      </c>
      <c r="M280" s="239">
        <f t="shared" si="29"/>
        <v>0.32699999999999818</v>
      </c>
      <c r="N280" s="239"/>
      <c r="O280" s="178"/>
      <c r="P280" s="178"/>
      <c r="Q280" s="178"/>
      <c r="R280" s="178"/>
      <c r="S280" s="178"/>
      <c r="T280" s="178"/>
      <c r="U280" s="178"/>
      <c r="V280" s="178"/>
      <c r="W280" s="178"/>
      <c r="X280" s="178"/>
      <c r="Y280" s="210">
        <f t="shared" si="28"/>
        <v>5.8655462184873948E-2</v>
      </c>
      <c r="Z280" s="211">
        <f t="shared" si="30"/>
        <v>0.24</v>
      </c>
      <c r="AA280" s="178"/>
      <c r="AB280" s="178"/>
      <c r="AC280" s="178"/>
    </row>
    <row r="281" spans="2:29" x14ac:dyDescent="0.35">
      <c r="B281" s="222">
        <v>35800</v>
      </c>
      <c r="C281" s="208">
        <v>5910</v>
      </c>
      <c r="D281" s="309">
        <v>0</v>
      </c>
      <c r="E281" s="206">
        <v>472.8</v>
      </c>
      <c r="F281" s="206">
        <v>531.9</v>
      </c>
      <c r="G281" s="205">
        <f t="shared" si="31"/>
        <v>0.16508379888268157</v>
      </c>
      <c r="H281" s="207">
        <f t="shared" si="32"/>
        <v>0.3</v>
      </c>
      <c r="I281" s="213">
        <v>2118</v>
      </c>
      <c r="J281" s="213">
        <v>0</v>
      </c>
      <c r="K281" s="212">
        <v>169.44</v>
      </c>
      <c r="L281" s="212">
        <v>190.62</v>
      </c>
      <c r="M281" s="239">
        <f t="shared" si="29"/>
        <v>0.32699999999999591</v>
      </c>
      <c r="N281" s="239"/>
      <c r="O281" s="178"/>
      <c r="P281" s="178"/>
      <c r="Q281" s="178"/>
      <c r="R281" s="178"/>
      <c r="S281" s="178"/>
      <c r="T281" s="178"/>
      <c r="U281" s="178"/>
      <c r="V281" s="178"/>
      <c r="W281" s="178"/>
      <c r="X281" s="178"/>
      <c r="Y281" s="210">
        <f t="shared" si="28"/>
        <v>5.9162011173184356E-2</v>
      </c>
      <c r="Z281" s="211">
        <f t="shared" si="30"/>
        <v>0.24</v>
      </c>
      <c r="AA281" s="178"/>
      <c r="AB281" s="178"/>
      <c r="AC281" s="178"/>
    </row>
    <row r="282" spans="2:29" x14ac:dyDescent="0.35">
      <c r="B282" s="222">
        <v>35900</v>
      </c>
      <c r="C282" s="208">
        <v>5940</v>
      </c>
      <c r="D282" s="309">
        <v>0</v>
      </c>
      <c r="E282" s="206">
        <v>475.2</v>
      </c>
      <c r="F282" s="206">
        <v>534.6</v>
      </c>
      <c r="G282" s="205">
        <f t="shared" si="31"/>
        <v>0.16545961002785514</v>
      </c>
      <c r="H282" s="207">
        <f t="shared" si="32"/>
        <v>0.3</v>
      </c>
      <c r="I282" s="213">
        <v>2142</v>
      </c>
      <c r="J282" s="213">
        <v>0</v>
      </c>
      <c r="K282" s="212">
        <v>171.36</v>
      </c>
      <c r="L282" s="212">
        <v>192.78</v>
      </c>
      <c r="M282" s="239">
        <f t="shared" si="29"/>
        <v>0.32700000000000384</v>
      </c>
      <c r="N282" s="239"/>
      <c r="O282" s="178"/>
      <c r="P282" s="178"/>
      <c r="Q282" s="178"/>
      <c r="R282" s="178"/>
      <c r="S282" s="178"/>
      <c r="T282" s="178"/>
      <c r="U282" s="178"/>
      <c r="V282" s="178"/>
      <c r="W282" s="178"/>
      <c r="X282" s="178"/>
      <c r="Y282" s="210">
        <f t="shared" si="28"/>
        <v>5.9665738161559886E-2</v>
      </c>
      <c r="Z282" s="211">
        <f t="shared" si="30"/>
        <v>0.24</v>
      </c>
      <c r="AA282" s="178"/>
      <c r="AB282" s="178"/>
      <c r="AC282" s="178"/>
    </row>
    <row r="283" spans="2:29" x14ac:dyDescent="0.35">
      <c r="B283" s="222">
        <v>36000</v>
      </c>
      <c r="C283" s="208">
        <v>5971</v>
      </c>
      <c r="D283" s="309">
        <v>0</v>
      </c>
      <c r="E283" s="206">
        <v>477.68</v>
      </c>
      <c r="F283" s="206">
        <v>537.39</v>
      </c>
      <c r="G283" s="205">
        <f t="shared" si="31"/>
        <v>0.1658611111111111</v>
      </c>
      <c r="H283" s="207">
        <f t="shared" si="32"/>
        <v>0.31</v>
      </c>
      <c r="I283" s="213">
        <v>2166</v>
      </c>
      <c r="J283" s="213">
        <v>0</v>
      </c>
      <c r="K283" s="212">
        <v>173.28</v>
      </c>
      <c r="L283" s="212">
        <v>194.94</v>
      </c>
      <c r="M283" s="239">
        <f t="shared" si="29"/>
        <v>0.33790000000000303</v>
      </c>
      <c r="N283" s="239"/>
      <c r="O283" s="178"/>
      <c r="P283" s="178"/>
      <c r="Q283" s="178"/>
      <c r="R283" s="178"/>
      <c r="S283" s="178"/>
      <c r="T283" s="178"/>
      <c r="U283" s="178"/>
      <c r="V283" s="178"/>
      <c r="W283" s="178"/>
      <c r="X283" s="178"/>
      <c r="Y283" s="210">
        <f t="shared" si="28"/>
        <v>6.0166666666666667E-2</v>
      </c>
      <c r="Z283" s="211">
        <f t="shared" si="30"/>
        <v>0.24</v>
      </c>
      <c r="AA283" s="178"/>
      <c r="AB283" s="178"/>
      <c r="AC283" s="178"/>
    </row>
    <row r="284" spans="2:29" x14ac:dyDescent="0.35">
      <c r="B284" s="222">
        <v>36100</v>
      </c>
      <c r="C284" s="208">
        <v>6001</v>
      </c>
      <c r="D284" s="309">
        <v>0</v>
      </c>
      <c r="E284" s="206">
        <v>480.08</v>
      </c>
      <c r="F284" s="206">
        <v>540.09</v>
      </c>
      <c r="G284" s="205">
        <f t="shared" si="31"/>
        <v>0.16623268698060942</v>
      </c>
      <c r="H284" s="207">
        <f t="shared" si="32"/>
        <v>0.3</v>
      </c>
      <c r="I284" s="213">
        <v>2190</v>
      </c>
      <c r="J284" s="213">
        <v>0</v>
      </c>
      <c r="K284" s="212">
        <v>175.2</v>
      </c>
      <c r="L284" s="212">
        <v>197.1</v>
      </c>
      <c r="M284" s="239">
        <f t="shared" si="29"/>
        <v>0.32700000000000157</v>
      </c>
      <c r="N284" s="239"/>
      <c r="O284" s="178"/>
      <c r="P284" s="178"/>
      <c r="Q284" s="178"/>
      <c r="R284" s="178"/>
      <c r="S284" s="178"/>
      <c r="T284" s="178"/>
      <c r="U284" s="178"/>
      <c r="V284" s="178"/>
      <c r="W284" s="178"/>
      <c r="X284" s="178"/>
      <c r="Y284" s="210">
        <f t="shared" si="28"/>
        <v>6.0664819944598339E-2</v>
      </c>
      <c r="Z284" s="211">
        <f t="shared" si="30"/>
        <v>0.24</v>
      </c>
      <c r="AA284" s="178"/>
      <c r="AB284" s="178"/>
      <c r="AC284" s="178"/>
    </row>
    <row r="285" spans="2:29" x14ac:dyDescent="0.35">
      <c r="B285" s="222">
        <v>36200</v>
      </c>
      <c r="C285" s="208">
        <v>6031</v>
      </c>
      <c r="D285" s="309">
        <v>0</v>
      </c>
      <c r="E285" s="206">
        <v>482.48</v>
      </c>
      <c r="F285" s="206">
        <v>542.79</v>
      </c>
      <c r="G285" s="205">
        <f t="shared" si="31"/>
        <v>0.16660220994475139</v>
      </c>
      <c r="H285" s="207">
        <f t="shared" si="32"/>
        <v>0.3</v>
      </c>
      <c r="I285" s="213">
        <v>2214</v>
      </c>
      <c r="J285" s="213">
        <v>0</v>
      </c>
      <c r="K285" s="212">
        <v>177.12</v>
      </c>
      <c r="L285" s="212">
        <v>199.26</v>
      </c>
      <c r="M285" s="239">
        <f t="shared" si="29"/>
        <v>0.32699999999999929</v>
      </c>
      <c r="N285" s="239"/>
      <c r="O285" s="178"/>
      <c r="P285" s="178"/>
      <c r="Q285" s="178"/>
      <c r="R285" s="178"/>
      <c r="S285" s="178"/>
      <c r="T285" s="178"/>
      <c r="U285" s="178"/>
      <c r="V285" s="178"/>
      <c r="W285" s="178"/>
      <c r="X285" s="178"/>
      <c r="Y285" s="210">
        <f t="shared" si="28"/>
        <v>6.1160220994475135E-2</v>
      </c>
      <c r="Z285" s="211">
        <f t="shared" si="30"/>
        <v>0.24</v>
      </c>
      <c r="AA285" s="178"/>
      <c r="AB285" s="178"/>
      <c r="AC285" s="178"/>
    </row>
    <row r="286" spans="2:29" x14ac:dyDescent="0.35">
      <c r="B286" s="222">
        <v>36300</v>
      </c>
      <c r="C286" s="208">
        <v>6062</v>
      </c>
      <c r="D286" s="309">
        <v>0</v>
      </c>
      <c r="E286" s="206">
        <v>484.96</v>
      </c>
      <c r="F286" s="206">
        <v>545.58000000000004</v>
      </c>
      <c r="G286" s="205">
        <f t="shared" si="31"/>
        <v>0.16699724517906336</v>
      </c>
      <c r="H286" s="207">
        <f t="shared" si="32"/>
        <v>0.31</v>
      </c>
      <c r="I286" s="213">
        <v>2238</v>
      </c>
      <c r="J286" s="213">
        <v>0</v>
      </c>
      <c r="K286" s="212">
        <v>179.04</v>
      </c>
      <c r="L286" s="212">
        <v>201.42</v>
      </c>
      <c r="M286" s="239">
        <f t="shared" si="29"/>
        <v>0.33789999999999965</v>
      </c>
      <c r="N286" s="239"/>
      <c r="O286" s="178"/>
      <c r="P286" s="178"/>
      <c r="Q286" s="178"/>
      <c r="R286" s="178"/>
      <c r="S286" s="178"/>
      <c r="T286" s="178"/>
      <c r="U286" s="178"/>
      <c r="V286" s="178"/>
      <c r="W286" s="178"/>
      <c r="X286" s="178"/>
      <c r="Y286" s="210">
        <f t="shared" si="28"/>
        <v>6.1652892561983474E-2</v>
      </c>
      <c r="Z286" s="211">
        <f t="shared" si="30"/>
        <v>0.24</v>
      </c>
      <c r="AA286" s="178"/>
      <c r="AB286" s="178"/>
      <c r="AC286" s="178"/>
    </row>
    <row r="287" spans="2:29" x14ac:dyDescent="0.35">
      <c r="B287" s="222">
        <v>36400</v>
      </c>
      <c r="C287" s="208">
        <v>6092</v>
      </c>
      <c r="D287" s="309">
        <v>0</v>
      </c>
      <c r="E287" s="206">
        <v>487.36</v>
      </c>
      <c r="F287" s="206">
        <v>548.28</v>
      </c>
      <c r="G287" s="205">
        <f t="shared" si="31"/>
        <v>0.16736263736263737</v>
      </c>
      <c r="H287" s="207">
        <f t="shared" si="32"/>
        <v>0.3</v>
      </c>
      <c r="I287" s="213">
        <v>2262</v>
      </c>
      <c r="J287" s="213">
        <v>0</v>
      </c>
      <c r="K287" s="212">
        <v>180.96</v>
      </c>
      <c r="L287" s="212">
        <v>203.58</v>
      </c>
      <c r="M287" s="239">
        <f t="shared" si="29"/>
        <v>0.32699999999999707</v>
      </c>
      <c r="N287" s="239"/>
      <c r="O287" s="178"/>
      <c r="P287" s="178"/>
      <c r="Q287" s="178"/>
      <c r="R287" s="178"/>
      <c r="S287" s="178"/>
      <c r="T287" s="178"/>
      <c r="U287" s="178"/>
      <c r="V287" s="178"/>
      <c r="W287" s="178"/>
      <c r="X287" s="178"/>
      <c r="Y287" s="210">
        <f t="shared" si="28"/>
        <v>6.2142857142857146E-2</v>
      </c>
      <c r="Z287" s="211">
        <f t="shared" si="30"/>
        <v>0.24</v>
      </c>
      <c r="AA287" s="178"/>
      <c r="AB287" s="178"/>
      <c r="AC287" s="178"/>
    </row>
    <row r="288" spans="2:29" x14ac:dyDescent="0.35">
      <c r="B288" s="222">
        <v>36500</v>
      </c>
      <c r="C288" s="208">
        <v>6122</v>
      </c>
      <c r="D288" s="309">
        <v>0</v>
      </c>
      <c r="E288" s="206">
        <v>489.76</v>
      </c>
      <c r="F288" s="206">
        <v>550.98</v>
      </c>
      <c r="G288" s="205">
        <f t="shared" si="31"/>
        <v>0.16772602739726028</v>
      </c>
      <c r="H288" s="207">
        <f t="shared" si="32"/>
        <v>0.3</v>
      </c>
      <c r="I288" s="213">
        <v>2286</v>
      </c>
      <c r="J288" s="213">
        <v>0</v>
      </c>
      <c r="K288" s="212">
        <v>182.88</v>
      </c>
      <c r="L288" s="212">
        <v>205.74</v>
      </c>
      <c r="M288" s="239">
        <f t="shared" si="29"/>
        <v>0.32699999999999591</v>
      </c>
      <c r="N288" s="239"/>
      <c r="O288" s="178"/>
      <c r="P288" s="178"/>
      <c r="Q288" s="178"/>
      <c r="R288" s="178"/>
      <c r="S288" s="178"/>
      <c r="T288" s="178"/>
      <c r="U288" s="178"/>
      <c r="V288" s="178"/>
      <c r="W288" s="178"/>
      <c r="X288" s="178"/>
      <c r="Y288" s="210">
        <f t="shared" si="28"/>
        <v>6.2630136986301363E-2</v>
      </c>
      <c r="Z288" s="211">
        <f t="shared" si="30"/>
        <v>0.24</v>
      </c>
      <c r="AA288" s="178"/>
      <c r="AB288" s="178"/>
      <c r="AC288" s="178"/>
    </row>
    <row r="289" spans="2:29" x14ac:dyDescent="0.35">
      <c r="B289" s="222">
        <v>36600</v>
      </c>
      <c r="C289" s="208">
        <v>6153</v>
      </c>
      <c r="D289" s="309">
        <v>0</v>
      </c>
      <c r="E289" s="206">
        <v>492.24</v>
      </c>
      <c r="F289" s="206">
        <v>553.77</v>
      </c>
      <c r="G289" s="205">
        <f t="shared" si="31"/>
        <v>0.16811475409836066</v>
      </c>
      <c r="H289" s="207">
        <f t="shared" si="32"/>
        <v>0.31</v>
      </c>
      <c r="I289" s="213">
        <v>2310</v>
      </c>
      <c r="J289" s="213">
        <v>0</v>
      </c>
      <c r="K289" s="212">
        <v>184.8</v>
      </c>
      <c r="L289" s="212">
        <v>207.9</v>
      </c>
      <c r="M289" s="239">
        <f t="shared" si="29"/>
        <v>0.3379000000000042</v>
      </c>
      <c r="N289" s="239"/>
      <c r="O289" s="178"/>
      <c r="P289" s="178"/>
      <c r="Q289" s="178"/>
      <c r="R289" s="178"/>
      <c r="S289" s="178"/>
      <c r="T289" s="178"/>
      <c r="U289" s="178"/>
      <c r="V289" s="178"/>
      <c r="W289" s="178"/>
      <c r="X289" s="178"/>
      <c r="Y289" s="210">
        <f t="shared" si="28"/>
        <v>6.3114754098360662E-2</v>
      </c>
      <c r="Z289" s="211">
        <f t="shared" si="30"/>
        <v>0.24</v>
      </c>
      <c r="AA289" s="178"/>
      <c r="AB289" s="178"/>
      <c r="AC289" s="178"/>
    </row>
    <row r="290" spans="2:29" x14ac:dyDescent="0.35">
      <c r="B290" s="222">
        <v>36700</v>
      </c>
      <c r="C290" s="208">
        <v>6183</v>
      </c>
      <c r="D290" s="309">
        <v>0</v>
      </c>
      <c r="E290" s="206">
        <v>494.64</v>
      </c>
      <c r="F290" s="206">
        <v>556.47</v>
      </c>
      <c r="G290" s="205">
        <f t="shared" si="31"/>
        <v>0.16847411444141688</v>
      </c>
      <c r="H290" s="207">
        <f t="shared" si="32"/>
        <v>0.3</v>
      </c>
      <c r="I290" s="213">
        <v>2334</v>
      </c>
      <c r="J290" s="213">
        <v>0</v>
      </c>
      <c r="K290" s="212">
        <v>186.72</v>
      </c>
      <c r="L290" s="212">
        <v>210.06</v>
      </c>
      <c r="M290" s="239">
        <f t="shared" si="29"/>
        <v>0.32700000000000273</v>
      </c>
      <c r="N290" s="239"/>
      <c r="O290" s="178"/>
      <c r="P290" s="178"/>
      <c r="Q290" s="178"/>
      <c r="R290" s="178"/>
      <c r="S290" s="178"/>
      <c r="T290" s="178"/>
      <c r="U290" s="178"/>
      <c r="V290" s="178"/>
      <c r="W290" s="178"/>
      <c r="X290" s="178"/>
      <c r="Y290" s="210">
        <f t="shared" si="28"/>
        <v>6.3596730245231603E-2</v>
      </c>
      <c r="Z290" s="211">
        <f t="shared" si="30"/>
        <v>0.24</v>
      </c>
      <c r="AA290" s="178"/>
      <c r="AB290" s="178"/>
      <c r="AC290" s="178"/>
    </row>
    <row r="291" spans="2:29" x14ac:dyDescent="0.35">
      <c r="B291" s="222">
        <v>36800</v>
      </c>
      <c r="C291" s="208">
        <v>6214</v>
      </c>
      <c r="D291" s="309">
        <v>0</v>
      </c>
      <c r="E291" s="206">
        <v>497.12</v>
      </c>
      <c r="F291" s="206">
        <v>559.26</v>
      </c>
      <c r="G291" s="205">
        <f t="shared" si="31"/>
        <v>0.1688586956521739</v>
      </c>
      <c r="H291" s="207">
        <f t="shared" si="32"/>
        <v>0.31</v>
      </c>
      <c r="I291" s="213">
        <v>2358</v>
      </c>
      <c r="J291" s="213">
        <v>0</v>
      </c>
      <c r="K291" s="212">
        <v>188.64</v>
      </c>
      <c r="L291" s="212">
        <v>212.22</v>
      </c>
      <c r="M291" s="239">
        <f t="shared" si="29"/>
        <v>0.33790000000000192</v>
      </c>
      <c r="N291" s="239"/>
      <c r="O291" s="178"/>
      <c r="P291" s="178"/>
      <c r="Q291" s="178"/>
      <c r="R291" s="178"/>
      <c r="S291" s="178"/>
      <c r="T291" s="178"/>
      <c r="U291" s="178"/>
      <c r="V291" s="178"/>
      <c r="W291" s="178"/>
      <c r="X291" s="178"/>
      <c r="Y291" s="210">
        <f t="shared" si="28"/>
        <v>6.4076086956521741E-2</v>
      </c>
      <c r="Z291" s="211">
        <f t="shared" si="30"/>
        <v>0.24</v>
      </c>
      <c r="AA291" s="178"/>
      <c r="AB291" s="178"/>
      <c r="AC291" s="178"/>
    </row>
    <row r="292" spans="2:29" x14ac:dyDescent="0.35">
      <c r="B292" s="222">
        <v>36900</v>
      </c>
      <c r="C292" s="208">
        <v>6244</v>
      </c>
      <c r="D292" s="309">
        <v>0</v>
      </c>
      <c r="E292" s="206">
        <v>499.52</v>
      </c>
      <c r="F292" s="206">
        <v>561.96</v>
      </c>
      <c r="G292" s="205">
        <f t="shared" si="31"/>
        <v>0.1692140921409214</v>
      </c>
      <c r="H292" s="207">
        <f t="shared" si="32"/>
        <v>0.3</v>
      </c>
      <c r="I292" s="213">
        <v>2382</v>
      </c>
      <c r="J292" s="213">
        <v>0</v>
      </c>
      <c r="K292" s="212">
        <v>190.56</v>
      </c>
      <c r="L292" s="212">
        <v>214.38</v>
      </c>
      <c r="M292" s="239">
        <f t="shared" si="29"/>
        <v>0.32700000000000046</v>
      </c>
      <c r="N292" s="239"/>
      <c r="O292" s="178"/>
      <c r="P292" s="178"/>
      <c r="Q292" s="178"/>
      <c r="R292" s="178"/>
      <c r="S292" s="178"/>
      <c r="T292" s="178"/>
      <c r="U292" s="178"/>
      <c r="V292" s="178"/>
      <c r="W292" s="178"/>
      <c r="X292" s="178"/>
      <c r="Y292" s="210">
        <f t="shared" si="28"/>
        <v>6.4552845528455291E-2</v>
      </c>
      <c r="Z292" s="211">
        <f t="shared" si="30"/>
        <v>0.24</v>
      </c>
      <c r="AA292" s="178"/>
      <c r="AB292" s="178"/>
      <c r="AC292" s="178"/>
    </row>
    <row r="293" spans="2:29" x14ac:dyDescent="0.35">
      <c r="B293" s="222">
        <v>37000</v>
      </c>
      <c r="C293" s="208">
        <v>6275</v>
      </c>
      <c r="D293" s="309">
        <v>0</v>
      </c>
      <c r="E293" s="206">
        <v>502</v>
      </c>
      <c r="F293" s="206">
        <v>564.75</v>
      </c>
      <c r="G293" s="205">
        <f t="shared" si="31"/>
        <v>0.16959459459459458</v>
      </c>
      <c r="H293" s="207">
        <f t="shared" si="32"/>
        <v>0.31</v>
      </c>
      <c r="I293" s="213">
        <v>2406</v>
      </c>
      <c r="J293" s="213">
        <v>0</v>
      </c>
      <c r="K293" s="212">
        <v>192.48</v>
      </c>
      <c r="L293" s="212">
        <v>216.54</v>
      </c>
      <c r="M293" s="239">
        <f t="shared" si="29"/>
        <v>0.33789999999999965</v>
      </c>
      <c r="N293" s="239"/>
      <c r="O293" s="178"/>
      <c r="P293" s="178"/>
      <c r="Q293" s="178"/>
      <c r="R293" s="178"/>
      <c r="S293" s="178"/>
      <c r="T293" s="178"/>
      <c r="U293" s="178"/>
      <c r="V293" s="178"/>
      <c r="W293" s="178"/>
      <c r="X293" s="178"/>
      <c r="Y293" s="210">
        <f t="shared" si="28"/>
        <v>6.5027027027027021E-2</v>
      </c>
      <c r="Z293" s="211">
        <f t="shared" si="30"/>
        <v>0.24</v>
      </c>
      <c r="AA293" s="178"/>
      <c r="AB293" s="178"/>
      <c r="AC293" s="178"/>
    </row>
    <row r="294" spans="2:29" x14ac:dyDescent="0.35">
      <c r="B294" s="222">
        <v>37100</v>
      </c>
      <c r="C294" s="208">
        <v>6306</v>
      </c>
      <c r="D294" s="309">
        <v>0</v>
      </c>
      <c r="E294" s="206">
        <v>504.48</v>
      </c>
      <c r="F294" s="206">
        <v>567.54</v>
      </c>
      <c r="G294" s="205">
        <f t="shared" si="31"/>
        <v>0.16997304582210243</v>
      </c>
      <c r="H294" s="207">
        <f t="shared" si="32"/>
        <v>0.31</v>
      </c>
      <c r="I294" s="213">
        <v>2430</v>
      </c>
      <c r="J294" s="213">
        <v>0</v>
      </c>
      <c r="K294" s="212">
        <v>194.4</v>
      </c>
      <c r="L294" s="212">
        <v>218.7</v>
      </c>
      <c r="M294" s="239">
        <f t="shared" si="29"/>
        <v>0.33789999999999965</v>
      </c>
      <c r="N294" s="239"/>
      <c r="O294" s="178"/>
      <c r="P294" s="178"/>
      <c r="Q294" s="178"/>
      <c r="R294" s="178"/>
      <c r="S294" s="178"/>
      <c r="T294" s="178"/>
      <c r="U294" s="178"/>
      <c r="V294" s="178"/>
      <c r="W294" s="178"/>
      <c r="X294" s="178"/>
      <c r="Y294" s="210">
        <f t="shared" si="28"/>
        <v>6.5498652291105117E-2</v>
      </c>
      <c r="Z294" s="211">
        <f t="shared" si="30"/>
        <v>0.24</v>
      </c>
      <c r="AA294" s="178"/>
      <c r="AB294" s="178"/>
      <c r="AC294" s="178"/>
    </row>
    <row r="295" spans="2:29" x14ac:dyDescent="0.35">
      <c r="B295" s="222">
        <v>37200</v>
      </c>
      <c r="C295" s="208">
        <v>6336</v>
      </c>
      <c r="D295" s="309">
        <v>0</v>
      </c>
      <c r="E295" s="206">
        <v>506.88</v>
      </c>
      <c r="F295" s="206">
        <v>570.24</v>
      </c>
      <c r="G295" s="205">
        <f t="shared" si="31"/>
        <v>0.17032258064516129</v>
      </c>
      <c r="H295" s="207">
        <f t="shared" si="32"/>
        <v>0.3</v>
      </c>
      <c r="I295" s="213">
        <v>2454</v>
      </c>
      <c r="J295" s="213">
        <v>0</v>
      </c>
      <c r="K295" s="212">
        <v>196.32</v>
      </c>
      <c r="L295" s="212">
        <v>220.86</v>
      </c>
      <c r="M295" s="239">
        <f t="shared" si="29"/>
        <v>0.32699999999999818</v>
      </c>
      <c r="N295" s="239"/>
      <c r="O295" s="178"/>
      <c r="P295" s="178"/>
      <c r="Q295" s="178"/>
      <c r="R295" s="178"/>
      <c r="S295" s="178"/>
      <c r="T295" s="178"/>
      <c r="U295" s="178"/>
      <c r="V295" s="178"/>
      <c r="W295" s="178"/>
      <c r="X295" s="178"/>
      <c r="Y295" s="210">
        <f t="shared" si="28"/>
        <v>6.5967741935483867E-2</v>
      </c>
      <c r="Z295" s="211">
        <f t="shared" si="30"/>
        <v>0.24</v>
      </c>
      <c r="AA295" s="178"/>
      <c r="AB295" s="178"/>
      <c r="AC295" s="178"/>
    </row>
    <row r="296" spans="2:29" x14ac:dyDescent="0.35">
      <c r="B296" s="222">
        <v>37300</v>
      </c>
      <c r="C296" s="208">
        <v>6367</v>
      </c>
      <c r="D296" s="309">
        <v>0</v>
      </c>
      <c r="E296" s="206">
        <v>509.36</v>
      </c>
      <c r="F296" s="206">
        <v>573.03</v>
      </c>
      <c r="G296" s="205">
        <f t="shared" si="31"/>
        <v>0.17069705093833781</v>
      </c>
      <c r="H296" s="207">
        <f t="shared" si="32"/>
        <v>0.31</v>
      </c>
      <c r="I296" s="213">
        <v>2480</v>
      </c>
      <c r="J296" s="213">
        <v>0</v>
      </c>
      <c r="K296" s="212">
        <v>198.4</v>
      </c>
      <c r="L296" s="212">
        <v>223.2</v>
      </c>
      <c r="M296" s="239">
        <f t="shared" si="29"/>
        <v>0.33789999999999737</v>
      </c>
      <c r="N296" s="239"/>
      <c r="O296" s="178"/>
      <c r="P296" s="178"/>
      <c r="Q296" s="178"/>
      <c r="R296" s="178"/>
      <c r="S296" s="178"/>
      <c r="T296" s="178"/>
      <c r="U296" s="178"/>
      <c r="V296" s="178"/>
      <c r="W296" s="178"/>
      <c r="X296" s="178"/>
      <c r="Y296" s="210">
        <f t="shared" si="28"/>
        <v>6.6487935656836458E-2</v>
      </c>
      <c r="Z296" s="211">
        <f t="shared" si="30"/>
        <v>0.26</v>
      </c>
      <c r="AA296" s="178"/>
      <c r="AB296" s="178"/>
      <c r="AC296" s="178"/>
    </row>
    <row r="297" spans="2:29" x14ac:dyDescent="0.35">
      <c r="B297" s="222">
        <v>37400</v>
      </c>
      <c r="C297" s="208">
        <v>6398</v>
      </c>
      <c r="D297" s="309">
        <v>0</v>
      </c>
      <c r="E297" s="206">
        <v>511.84</v>
      </c>
      <c r="F297" s="206">
        <v>575.82000000000005</v>
      </c>
      <c r="G297" s="205">
        <f t="shared" si="31"/>
        <v>0.17106951871657755</v>
      </c>
      <c r="H297" s="207">
        <f t="shared" si="32"/>
        <v>0.31</v>
      </c>
      <c r="I297" s="213">
        <v>2504</v>
      </c>
      <c r="J297" s="213">
        <v>0</v>
      </c>
      <c r="K297" s="212">
        <v>200.32</v>
      </c>
      <c r="L297" s="212">
        <v>225.36</v>
      </c>
      <c r="M297" s="239">
        <f t="shared" si="29"/>
        <v>0.33789999999999737</v>
      </c>
      <c r="N297" s="239"/>
      <c r="O297" s="178"/>
      <c r="P297" s="178"/>
      <c r="Q297" s="178"/>
      <c r="R297" s="178"/>
      <c r="S297" s="178"/>
      <c r="T297" s="178"/>
      <c r="U297" s="178"/>
      <c r="V297" s="178"/>
      <c r="W297" s="178"/>
      <c r="X297" s="178"/>
      <c r="Y297" s="210">
        <f t="shared" si="28"/>
        <v>6.6951871657754014E-2</v>
      </c>
      <c r="Z297" s="211">
        <f t="shared" si="30"/>
        <v>0.24</v>
      </c>
      <c r="AA297" s="178"/>
      <c r="AB297" s="178"/>
      <c r="AC297" s="178"/>
    </row>
    <row r="298" spans="2:29" x14ac:dyDescent="0.35">
      <c r="B298" s="222">
        <v>37500</v>
      </c>
      <c r="C298" s="208">
        <v>6429</v>
      </c>
      <c r="D298" s="309">
        <v>0</v>
      </c>
      <c r="E298" s="206">
        <v>514.32000000000005</v>
      </c>
      <c r="F298" s="206">
        <v>578.61</v>
      </c>
      <c r="G298" s="205">
        <f t="shared" si="31"/>
        <v>0.17144000000000001</v>
      </c>
      <c r="H298" s="207">
        <f t="shared" si="32"/>
        <v>0.31</v>
      </c>
      <c r="I298" s="213">
        <v>2528</v>
      </c>
      <c r="J298" s="213">
        <v>0</v>
      </c>
      <c r="K298" s="212">
        <v>202.24</v>
      </c>
      <c r="L298" s="212">
        <v>227.52</v>
      </c>
      <c r="M298" s="239">
        <f t="shared" si="29"/>
        <v>0.3378999999999962</v>
      </c>
      <c r="N298" s="239"/>
      <c r="O298" s="178"/>
      <c r="P298" s="178"/>
      <c r="Q298" s="178"/>
      <c r="R298" s="178"/>
      <c r="S298" s="178"/>
      <c r="T298" s="178"/>
      <c r="U298" s="178"/>
      <c r="V298" s="178"/>
      <c r="W298" s="178"/>
      <c r="X298" s="178"/>
      <c r="Y298" s="210">
        <f t="shared" si="28"/>
        <v>6.7413333333333339E-2</v>
      </c>
      <c r="Z298" s="211">
        <f t="shared" si="30"/>
        <v>0.24</v>
      </c>
      <c r="AA298" s="178"/>
      <c r="AB298" s="178"/>
      <c r="AC298" s="178"/>
    </row>
    <row r="299" spans="2:29" x14ac:dyDescent="0.35">
      <c r="B299" s="222">
        <v>37600</v>
      </c>
      <c r="C299" s="208">
        <v>6459</v>
      </c>
      <c r="D299" s="309">
        <v>0</v>
      </c>
      <c r="E299" s="206">
        <v>516.72</v>
      </c>
      <c r="F299" s="206">
        <v>581.30999999999995</v>
      </c>
      <c r="G299" s="205">
        <f t="shared" si="31"/>
        <v>0.17178191489361702</v>
      </c>
      <c r="H299" s="207">
        <f t="shared" si="32"/>
        <v>0.3</v>
      </c>
      <c r="I299" s="213">
        <v>2552</v>
      </c>
      <c r="J299" s="213">
        <v>0</v>
      </c>
      <c r="K299" s="212">
        <v>204.16</v>
      </c>
      <c r="L299" s="212">
        <v>229.68</v>
      </c>
      <c r="M299" s="239">
        <f t="shared" si="29"/>
        <v>0.32699999999999479</v>
      </c>
      <c r="N299" s="239"/>
      <c r="O299" s="178"/>
      <c r="P299" s="178"/>
      <c r="Q299" s="178"/>
      <c r="R299" s="178"/>
      <c r="S299" s="178"/>
      <c r="T299" s="178"/>
      <c r="U299" s="178"/>
      <c r="V299" s="178"/>
      <c r="W299" s="178"/>
      <c r="X299" s="178"/>
      <c r="Y299" s="210">
        <f t="shared" si="28"/>
        <v>6.7872340425531918E-2</v>
      </c>
      <c r="Z299" s="211">
        <f t="shared" si="30"/>
        <v>0.24</v>
      </c>
      <c r="AA299" s="178"/>
      <c r="AB299" s="178"/>
      <c r="AC299" s="178"/>
    </row>
    <row r="300" spans="2:29" x14ac:dyDescent="0.35">
      <c r="B300" s="222">
        <v>37700</v>
      </c>
      <c r="C300" s="208">
        <v>6490</v>
      </c>
      <c r="D300" s="309">
        <v>0</v>
      </c>
      <c r="E300" s="206">
        <v>519.20000000000005</v>
      </c>
      <c r="F300" s="206">
        <v>584.1</v>
      </c>
      <c r="G300" s="205">
        <f t="shared" si="31"/>
        <v>0.17214854111405836</v>
      </c>
      <c r="H300" s="207">
        <f t="shared" si="32"/>
        <v>0.31</v>
      </c>
      <c r="I300" s="213">
        <v>2576</v>
      </c>
      <c r="J300" s="213">
        <v>0</v>
      </c>
      <c r="K300" s="212">
        <v>206.08</v>
      </c>
      <c r="L300" s="212">
        <v>231.84</v>
      </c>
      <c r="M300" s="239">
        <f t="shared" si="29"/>
        <v>0.3379000000000042</v>
      </c>
      <c r="N300" s="239"/>
      <c r="O300" s="178"/>
      <c r="P300" s="178"/>
      <c r="Q300" s="178"/>
      <c r="R300" s="178"/>
      <c r="S300" s="178"/>
      <c r="T300" s="178"/>
      <c r="U300" s="178"/>
      <c r="V300" s="178"/>
      <c r="W300" s="178"/>
      <c r="X300" s="178"/>
      <c r="Y300" s="210">
        <f t="shared" si="28"/>
        <v>6.83289124668435E-2</v>
      </c>
      <c r="Z300" s="211">
        <f t="shared" si="30"/>
        <v>0.24</v>
      </c>
      <c r="AA300" s="178"/>
      <c r="AB300" s="178"/>
      <c r="AC300" s="178"/>
    </row>
    <row r="301" spans="2:29" x14ac:dyDescent="0.35">
      <c r="B301" s="222">
        <v>37800</v>
      </c>
      <c r="C301" s="208">
        <v>6521</v>
      </c>
      <c r="D301" s="309">
        <v>0</v>
      </c>
      <c r="E301" s="206">
        <v>521.67999999999995</v>
      </c>
      <c r="F301" s="206">
        <v>586.89</v>
      </c>
      <c r="G301" s="205">
        <f t="shared" si="31"/>
        <v>0.17251322751322751</v>
      </c>
      <c r="H301" s="207">
        <f t="shared" si="32"/>
        <v>0.31</v>
      </c>
      <c r="I301" s="213">
        <v>2600</v>
      </c>
      <c r="J301" s="213">
        <v>0</v>
      </c>
      <c r="K301" s="212">
        <v>208</v>
      </c>
      <c r="L301" s="212">
        <v>234</v>
      </c>
      <c r="M301" s="239">
        <f t="shared" si="29"/>
        <v>0.33790000000000303</v>
      </c>
      <c r="N301" s="239"/>
      <c r="O301" s="178"/>
      <c r="P301" s="178"/>
      <c r="Q301" s="178"/>
      <c r="R301" s="178"/>
      <c r="S301" s="178"/>
      <c r="T301" s="178"/>
      <c r="U301" s="178"/>
      <c r="V301" s="178"/>
      <c r="W301" s="178"/>
      <c r="X301" s="178"/>
      <c r="Y301" s="210">
        <f t="shared" si="28"/>
        <v>6.8783068783068779E-2</v>
      </c>
      <c r="Z301" s="211">
        <f t="shared" si="30"/>
        <v>0.24</v>
      </c>
      <c r="AA301" s="178"/>
      <c r="AB301" s="178"/>
      <c r="AC301" s="178"/>
    </row>
    <row r="302" spans="2:29" x14ac:dyDescent="0.35">
      <c r="B302" s="222">
        <v>37900</v>
      </c>
      <c r="C302" s="208">
        <v>6552</v>
      </c>
      <c r="D302" s="309">
        <v>0</v>
      </c>
      <c r="E302" s="206">
        <v>524.16</v>
      </c>
      <c r="F302" s="206">
        <v>589.67999999999995</v>
      </c>
      <c r="G302" s="205">
        <f t="shared" si="31"/>
        <v>0.17287598944591029</v>
      </c>
      <c r="H302" s="207">
        <f t="shared" si="32"/>
        <v>0.31</v>
      </c>
      <c r="I302" s="213">
        <v>2626</v>
      </c>
      <c r="J302" s="213">
        <v>0</v>
      </c>
      <c r="K302" s="212">
        <v>210.08</v>
      </c>
      <c r="L302" s="212">
        <v>236.34</v>
      </c>
      <c r="M302" s="239">
        <f t="shared" si="29"/>
        <v>0.33790000000000303</v>
      </c>
      <c r="N302" s="239"/>
      <c r="O302" s="178"/>
      <c r="P302" s="178"/>
      <c r="Q302" s="178"/>
      <c r="R302" s="178"/>
      <c r="S302" s="178"/>
      <c r="T302" s="178"/>
      <c r="U302" s="178"/>
      <c r="V302" s="178"/>
      <c r="W302" s="178"/>
      <c r="X302" s="178"/>
      <c r="Y302" s="210">
        <f t="shared" si="28"/>
        <v>6.9287598944591022E-2</v>
      </c>
      <c r="Z302" s="211">
        <f t="shared" si="30"/>
        <v>0.26</v>
      </c>
      <c r="AA302" s="178"/>
      <c r="AB302" s="178"/>
      <c r="AC302" s="178"/>
    </row>
    <row r="303" spans="2:29" x14ac:dyDescent="0.35">
      <c r="B303" s="222">
        <v>38000</v>
      </c>
      <c r="C303" s="208">
        <v>6583</v>
      </c>
      <c r="D303" s="309">
        <v>0</v>
      </c>
      <c r="E303" s="206">
        <v>526.64</v>
      </c>
      <c r="F303" s="206">
        <v>592.47</v>
      </c>
      <c r="G303" s="205">
        <f t="shared" si="31"/>
        <v>0.17323684210526316</v>
      </c>
      <c r="H303" s="207">
        <f t="shared" si="32"/>
        <v>0.31</v>
      </c>
      <c r="I303" s="213">
        <v>2650</v>
      </c>
      <c r="J303" s="213">
        <v>0</v>
      </c>
      <c r="K303" s="212">
        <v>212</v>
      </c>
      <c r="L303" s="212">
        <v>238.5</v>
      </c>
      <c r="M303" s="239">
        <f t="shared" si="29"/>
        <v>0.33790000000000303</v>
      </c>
      <c r="N303" s="239"/>
      <c r="O303" s="178"/>
      <c r="P303" s="178"/>
      <c r="Q303" s="178"/>
      <c r="R303" s="178"/>
      <c r="S303" s="178"/>
      <c r="T303" s="178"/>
      <c r="U303" s="178"/>
      <c r="V303" s="178"/>
      <c r="W303" s="178"/>
      <c r="X303" s="178"/>
      <c r="Y303" s="210">
        <f t="shared" si="28"/>
        <v>6.9736842105263153E-2</v>
      </c>
      <c r="Z303" s="211">
        <f t="shared" si="30"/>
        <v>0.24</v>
      </c>
      <c r="AA303" s="178"/>
      <c r="AB303" s="178"/>
      <c r="AC303" s="178"/>
    </row>
    <row r="304" spans="2:29" x14ac:dyDescent="0.35">
      <c r="B304" s="222">
        <v>38100</v>
      </c>
      <c r="C304" s="208">
        <v>6614</v>
      </c>
      <c r="D304" s="309">
        <v>0</v>
      </c>
      <c r="E304" s="206">
        <v>529.12</v>
      </c>
      <c r="F304" s="206">
        <v>595.26</v>
      </c>
      <c r="G304" s="205">
        <f t="shared" si="31"/>
        <v>0.1735958005249344</v>
      </c>
      <c r="H304" s="207">
        <f t="shared" si="32"/>
        <v>0.31</v>
      </c>
      <c r="I304" s="213">
        <v>2674</v>
      </c>
      <c r="J304" s="213">
        <v>0</v>
      </c>
      <c r="K304" s="212">
        <v>213.92</v>
      </c>
      <c r="L304" s="212">
        <v>240.66</v>
      </c>
      <c r="M304" s="239">
        <f t="shared" si="29"/>
        <v>0.33790000000000192</v>
      </c>
      <c r="N304" s="239"/>
      <c r="O304" s="178"/>
      <c r="P304" s="178"/>
      <c r="Q304" s="178"/>
      <c r="R304" s="178"/>
      <c r="S304" s="178"/>
      <c r="T304" s="178"/>
      <c r="U304" s="178"/>
      <c r="V304" s="178"/>
      <c r="W304" s="178"/>
      <c r="X304" s="178"/>
      <c r="Y304" s="210">
        <f t="shared" si="28"/>
        <v>7.0183727034120735E-2</v>
      </c>
      <c r="Z304" s="211">
        <f t="shared" si="30"/>
        <v>0.24</v>
      </c>
      <c r="AA304" s="178"/>
      <c r="AB304" s="178"/>
      <c r="AC304" s="178"/>
    </row>
    <row r="305" spans="2:29" x14ac:dyDescent="0.35">
      <c r="B305" s="222">
        <v>38200</v>
      </c>
      <c r="C305" s="208">
        <v>6645</v>
      </c>
      <c r="D305" s="309">
        <v>0</v>
      </c>
      <c r="E305" s="206">
        <v>531.6</v>
      </c>
      <c r="F305" s="206">
        <v>598.04999999999995</v>
      </c>
      <c r="G305" s="205">
        <f t="shared" si="31"/>
        <v>0.17395287958115183</v>
      </c>
      <c r="H305" s="207">
        <f t="shared" si="32"/>
        <v>0.31</v>
      </c>
      <c r="I305" s="213">
        <v>2698</v>
      </c>
      <c r="J305" s="213">
        <v>0</v>
      </c>
      <c r="K305" s="212">
        <v>215.84</v>
      </c>
      <c r="L305" s="212">
        <v>242.82</v>
      </c>
      <c r="M305" s="239">
        <f t="shared" si="29"/>
        <v>0.33790000000000192</v>
      </c>
      <c r="N305" s="239"/>
      <c r="O305" s="178"/>
      <c r="P305" s="178"/>
      <c r="Q305" s="178"/>
      <c r="R305" s="178"/>
      <c r="S305" s="178"/>
      <c r="T305" s="178"/>
      <c r="U305" s="178"/>
      <c r="V305" s="178"/>
      <c r="W305" s="178"/>
      <c r="X305" s="178"/>
      <c r="Y305" s="210">
        <f t="shared" si="28"/>
        <v>7.0628272251308896E-2</v>
      </c>
      <c r="Z305" s="211">
        <f t="shared" si="30"/>
        <v>0.24</v>
      </c>
      <c r="AA305" s="178"/>
      <c r="AB305" s="178"/>
      <c r="AC305" s="178"/>
    </row>
    <row r="306" spans="2:29" x14ac:dyDescent="0.35">
      <c r="B306" s="222">
        <v>38300</v>
      </c>
      <c r="C306" s="208">
        <v>6676</v>
      </c>
      <c r="D306" s="309">
        <v>0</v>
      </c>
      <c r="E306" s="206">
        <v>534.08000000000004</v>
      </c>
      <c r="F306" s="206">
        <v>600.84</v>
      </c>
      <c r="G306" s="205">
        <f t="shared" si="31"/>
        <v>0.17430809399477806</v>
      </c>
      <c r="H306" s="207">
        <f t="shared" si="32"/>
        <v>0.31</v>
      </c>
      <c r="I306" s="213">
        <v>2722</v>
      </c>
      <c r="J306" s="213">
        <v>0</v>
      </c>
      <c r="K306" s="212">
        <v>217.76</v>
      </c>
      <c r="L306" s="212">
        <v>244.98</v>
      </c>
      <c r="M306" s="239">
        <f t="shared" si="29"/>
        <v>0.33790000000000192</v>
      </c>
      <c r="N306" s="239"/>
      <c r="O306" s="178"/>
      <c r="P306" s="178"/>
      <c r="Q306" s="178"/>
      <c r="R306" s="178"/>
      <c r="S306" s="178"/>
      <c r="T306" s="178"/>
      <c r="U306" s="178"/>
      <c r="V306" s="178"/>
      <c r="W306" s="178"/>
      <c r="X306" s="178"/>
      <c r="Y306" s="210">
        <f t="shared" si="28"/>
        <v>7.1070496083550913E-2</v>
      </c>
      <c r="Z306" s="211">
        <f t="shared" si="30"/>
        <v>0.24</v>
      </c>
      <c r="AA306" s="178"/>
      <c r="AB306" s="178"/>
      <c r="AC306" s="178"/>
    </row>
    <row r="307" spans="2:29" x14ac:dyDescent="0.35">
      <c r="B307" s="222">
        <v>38400</v>
      </c>
      <c r="C307" s="208">
        <v>6707</v>
      </c>
      <c r="D307" s="309">
        <v>0</v>
      </c>
      <c r="E307" s="206">
        <v>536.55999999999995</v>
      </c>
      <c r="F307" s="206">
        <v>603.63</v>
      </c>
      <c r="G307" s="205">
        <f t="shared" si="31"/>
        <v>0.17466145833333332</v>
      </c>
      <c r="H307" s="207">
        <f t="shared" si="32"/>
        <v>0.31</v>
      </c>
      <c r="I307" s="213">
        <v>2748</v>
      </c>
      <c r="J307" s="213">
        <v>0</v>
      </c>
      <c r="K307" s="212">
        <v>219.84</v>
      </c>
      <c r="L307" s="212">
        <v>247.32</v>
      </c>
      <c r="M307" s="239">
        <f t="shared" si="29"/>
        <v>0.33790000000000076</v>
      </c>
      <c r="N307" s="239"/>
      <c r="O307" s="178"/>
      <c r="P307" s="178"/>
      <c r="Q307" s="178"/>
      <c r="R307" s="178"/>
      <c r="S307" s="178"/>
      <c r="T307" s="178"/>
      <c r="U307" s="178"/>
      <c r="V307" s="178"/>
      <c r="W307" s="178"/>
      <c r="X307" s="178"/>
      <c r="Y307" s="210">
        <f t="shared" si="28"/>
        <v>7.1562500000000001E-2</v>
      </c>
      <c r="Z307" s="211">
        <f t="shared" si="30"/>
        <v>0.26</v>
      </c>
      <c r="AA307" s="178"/>
      <c r="AB307" s="178"/>
      <c r="AC307" s="178"/>
    </row>
    <row r="308" spans="2:29" x14ac:dyDescent="0.35">
      <c r="B308" s="222">
        <v>38500</v>
      </c>
      <c r="C308" s="208">
        <v>6738</v>
      </c>
      <c r="D308" s="309">
        <v>0</v>
      </c>
      <c r="E308" s="206">
        <v>539.04</v>
      </c>
      <c r="F308" s="206">
        <v>606.41999999999996</v>
      </c>
      <c r="G308" s="205">
        <f t="shared" si="31"/>
        <v>0.17501298701298701</v>
      </c>
      <c r="H308" s="207">
        <f t="shared" si="32"/>
        <v>0.31</v>
      </c>
      <c r="I308" s="213">
        <v>2772</v>
      </c>
      <c r="J308" s="213">
        <v>0</v>
      </c>
      <c r="K308" s="212">
        <v>221.76</v>
      </c>
      <c r="L308" s="212">
        <v>249.48</v>
      </c>
      <c r="M308" s="239">
        <f t="shared" si="29"/>
        <v>0.33790000000000076</v>
      </c>
      <c r="N308" s="239"/>
      <c r="O308" s="178"/>
      <c r="P308" s="178"/>
      <c r="Q308" s="178"/>
      <c r="R308" s="178"/>
      <c r="S308" s="178"/>
      <c r="T308" s="178"/>
      <c r="U308" s="178"/>
      <c r="V308" s="178"/>
      <c r="W308" s="178"/>
      <c r="X308" s="178"/>
      <c r="Y308" s="210">
        <f t="shared" si="28"/>
        <v>7.1999999999999995E-2</v>
      </c>
      <c r="Z308" s="211">
        <f t="shared" si="30"/>
        <v>0.24</v>
      </c>
      <c r="AA308" s="178"/>
      <c r="AB308" s="178"/>
      <c r="AC308" s="178"/>
    </row>
    <row r="309" spans="2:29" x14ac:dyDescent="0.35">
      <c r="B309" s="222">
        <v>38600</v>
      </c>
      <c r="C309" s="208">
        <v>6769</v>
      </c>
      <c r="D309" s="309">
        <v>0</v>
      </c>
      <c r="E309" s="206">
        <v>541.52</v>
      </c>
      <c r="F309" s="206">
        <v>609.21</v>
      </c>
      <c r="G309" s="205">
        <f t="shared" si="31"/>
        <v>0.17536269430051812</v>
      </c>
      <c r="H309" s="207">
        <f t="shared" si="32"/>
        <v>0.31</v>
      </c>
      <c r="I309" s="213">
        <v>2796</v>
      </c>
      <c r="J309" s="213">
        <v>0</v>
      </c>
      <c r="K309" s="212">
        <v>223.68</v>
      </c>
      <c r="L309" s="212">
        <v>251.64</v>
      </c>
      <c r="M309" s="239">
        <f t="shared" si="29"/>
        <v>0.33790000000000076</v>
      </c>
      <c r="N309" s="239"/>
      <c r="O309" s="178"/>
      <c r="P309" s="178"/>
      <c r="Q309" s="178"/>
      <c r="R309" s="178"/>
      <c r="S309" s="178"/>
      <c r="T309" s="178"/>
      <c r="U309" s="178"/>
      <c r="V309" s="178"/>
      <c r="W309" s="178"/>
      <c r="X309" s="178"/>
      <c r="Y309" s="210">
        <f t="shared" si="28"/>
        <v>7.2435233160621768E-2</v>
      </c>
      <c r="Z309" s="211">
        <f t="shared" si="30"/>
        <v>0.24</v>
      </c>
      <c r="AA309" s="178"/>
      <c r="AB309" s="178"/>
      <c r="AC309" s="178"/>
    </row>
    <row r="310" spans="2:29" x14ac:dyDescent="0.35">
      <c r="B310" s="222">
        <v>38700</v>
      </c>
      <c r="C310" s="208">
        <v>6801</v>
      </c>
      <c r="D310" s="309">
        <v>0</v>
      </c>
      <c r="E310" s="206">
        <v>544.08000000000004</v>
      </c>
      <c r="F310" s="206">
        <v>612.09</v>
      </c>
      <c r="G310" s="205">
        <f t="shared" si="31"/>
        <v>0.17573643410852713</v>
      </c>
      <c r="H310" s="207">
        <f t="shared" si="32"/>
        <v>0.32</v>
      </c>
      <c r="I310" s="213">
        <v>2820</v>
      </c>
      <c r="J310" s="213">
        <v>0</v>
      </c>
      <c r="K310" s="212">
        <v>225.6</v>
      </c>
      <c r="L310" s="212">
        <v>253.8</v>
      </c>
      <c r="M310" s="239">
        <f t="shared" si="29"/>
        <v>0.34880000000000111</v>
      </c>
      <c r="N310" s="239"/>
      <c r="O310" s="178"/>
      <c r="P310" s="178"/>
      <c r="Q310" s="178"/>
      <c r="R310" s="178"/>
      <c r="S310" s="178"/>
      <c r="T310" s="178"/>
      <c r="U310" s="178"/>
      <c r="V310" s="178"/>
      <c r="W310" s="178"/>
      <c r="X310" s="178"/>
      <c r="Y310" s="210">
        <f t="shared" si="28"/>
        <v>7.2868217054263565E-2</v>
      </c>
      <c r="Z310" s="211">
        <f t="shared" si="30"/>
        <v>0.24</v>
      </c>
      <c r="AA310" s="178"/>
      <c r="AB310" s="178"/>
      <c r="AC310" s="178"/>
    </row>
    <row r="311" spans="2:29" x14ac:dyDescent="0.35">
      <c r="B311" s="222">
        <v>38800</v>
      </c>
      <c r="C311" s="208">
        <v>6832</v>
      </c>
      <c r="D311" s="309">
        <v>0</v>
      </c>
      <c r="E311" s="206">
        <v>546.55999999999995</v>
      </c>
      <c r="F311" s="206">
        <v>614.88</v>
      </c>
      <c r="G311" s="205">
        <f t="shared" si="31"/>
        <v>0.17608247422680412</v>
      </c>
      <c r="H311" s="207">
        <f t="shared" si="32"/>
        <v>0.31</v>
      </c>
      <c r="I311" s="213">
        <v>2846</v>
      </c>
      <c r="J311" s="213">
        <v>0</v>
      </c>
      <c r="K311" s="212">
        <v>227.68</v>
      </c>
      <c r="L311" s="212">
        <v>256.14</v>
      </c>
      <c r="M311" s="239">
        <f t="shared" si="29"/>
        <v>0.33790000000000076</v>
      </c>
      <c r="N311" s="239"/>
      <c r="O311" s="178"/>
      <c r="P311" s="178"/>
      <c r="Q311" s="178"/>
      <c r="R311" s="178"/>
      <c r="S311" s="178"/>
      <c r="T311" s="178"/>
      <c r="U311" s="178"/>
      <c r="V311" s="178"/>
      <c r="W311" s="178"/>
      <c r="X311" s="178"/>
      <c r="Y311" s="210">
        <f t="shared" si="28"/>
        <v>7.3350515463917521E-2</v>
      </c>
      <c r="Z311" s="211">
        <f t="shared" si="30"/>
        <v>0.26</v>
      </c>
      <c r="AA311" s="178"/>
      <c r="AB311" s="178"/>
      <c r="AC311" s="178"/>
    </row>
    <row r="312" spans="2:29" x14ac:dyDescent="0.35">
      <c r="B312" s="222">
        <v>38900</v>
      </c>
      <c r="C312" s="208">
        <v>6863</v>
      </c>
      <c r="D312" s="309">
        <v>0</v>
      </c>
      <c r="E312" s="206">
        <v>549.04</v>
      </c>
      <c r="F312" s="206">
        <v>617.66999999999996</v>
      </c>
      <c r="G312" s="205">
        <f t="shared" si="31"/>
        <v>0.17642673521850899</v>
      </c>
      <c r="H312" s="207">
        <f t="shared" si="32"/>
        <v>0.31</v>
      </c>
      <c r="I312" s="213">
        <v>2870</v>
      </c>
      <c r="J312" s="213">
        <v>0</v>
      </c>
      <c r="K312" s="212">
        <v>229.6</v>
      </c>
      <c r="L312" s="212">
        <v>258.3</v>
      </c>
      <c r="M312" s="239">
        <f t="shared" si="29"/>
        <v>0.33790000000000076</v>
      </c>
      <c r="N312" s="239"/>
      <c r="O312" s="178"/>
      <c r="P312" s="178"/>
      <c r="Q312" s="178"/>
      <c r="R312" s="178"/>
      <c r="S312" s="178"/>
      <c r="T312" s="178"/>
      <c r="U312" s="178"/>
      <c r="V312" s="178"/>
      <c r="W312" s="178"/>
      <c r="X312" s="178"/>
      <c r="Y312" s="210">
        <f t="shared" si="28"/>
        <v>7.3778920308483292E-2</v>
      </c>
      <c r="Z312" s="211">
        <f t="shared" si="30"/>
        <v>0.24</v>
      </c>
      <c r="AA312" s="178"/>
      <c r="AB312" s="178"/>
      <c r="AC312" s="178"/>
    </row>
    <row r="313" spans="2:29" x14ac:dyDescent="0.35">
      <c r="B313" s="222">
        <v>39000</v>
      </c>
      <c r="C313" s="208">
        <v>6894</v>
      </c>
      <c r="D313" s="309">
        <v>0</v>
      </c>
      <c r="E313" s="206">
        <v>551.52</v>
      </c>
      <c r="F313" s="206">
        <v>620.46</v>
      </c>
      <c r="G313" s="205">
        <f t="shared" si="31"/>
        <v>0.17676923076923076</v>
      </c>
      <c r="H313" s="207">
        <f t="shared" si="32"/>
        <v>0.31</v>
      </c>
      <c r="I313" s="213">
        <v>2894</v>
      </c>
      <c r="J313" s="213">
        <v>0</v>
      </c>
      <c r="K313" s="212">
        <v>231.52</v>
      </c>
      <c r="L313" s="212">
        <v>260.45999999999998</v>
      </c>
      <c r="M313" s="239">
        <f t="shared" si="29"/>
        <v>0.33790000000000076</v>
      </c>
      <c r="N313" s="239"/>
      <c r="O313" s="178"/>
      <c r="P313" s="178"/>
      <c r="Q313" s="178"/>
      <c r="R313" s="178"/>
      <c r="S313" s="178"/>
      <c r="T313" s="178"/>
      <c r="U313" s="178"/>
      <c r="V313" s="178"/>
      <c r="W313" s="178"/>
      <c r="X313" s="178"/>
      <c r="Y313" s="210">
        <f t="shared" si="28"/>
        <v>7.4205128205128201E-2</v>
      </c>
      <c r="Z313" s="211">
        <f t="shared" si="30"/>
        <v>0.24</v>
      </c>
      <c r="AA313" s="178"/>
      <c r="AB313" s="178"/>
      <c r="AC313" s="178"/>
    </row>
    <row r="314" spans="2:29" x14ac:dyDescent="0.35">
      <c r="B314" s="222">
        <v>39100</v>
      </c>
      <c r="C314" s="208">
        <v>6926</v>
      </c>
      <c r="D314" s="309">
        <v>0</v>
      </c>
      <c r="E314" s="206">
        <v>554.08000000000004</v>
      </c>
      <c r="F314" s="206">
        <v>623.34</v>
      </c>
      <c r="G314" s="205">
        <f t="shared" si="31"/>
        <v>0.17713554987212277</v>
      </c>
      <c r="H314" s="207">
        <f t="shared" si="32"/>
        <v>0.32</v>
      </c>
      <c r="I314" s="213">
        <v>2918</v>
      </c>
      <c r="J314" s="213">
        <v>0</v>
      </c>
      <c r="K314" s="212">
        <v>233.44</v>
      </c>
      <c r="L314" s="212">
        <v>262.62</v>
      </c>
      <c r="M314" s="239">
        <f t="shared" si="29"/>
        <v>0.34880000000000111</v>
      </c>
      <c r="N314" s="239"/>
      <c r="O314" s="178"/>
      <c r="P314" s="178"/>
      <c r="Q314" s="178"/>
      <c r="R314" s="178"/>
      <c r="S314" s="178"/>
      <c r="T314" s="178"/>
      <c r="U314" s="178"/>
      <c r="V314" s="178"/>
      <c r="W314" s="178"/>
      <c r="X314" s="178"/>
      <c r="Y314" s="210">
        <f t="shared" si="28"/>
        <v>7.462915601023018E-2</v>
      </c>
      <c r="Z314" s="211">
        <f t="shared" si="30"/>
        <v>0.24</v>
      </c>
      <c r="AA314" s="178"/>
      <c r="AB314" s="178"/>
      <c r="AC314" s="178"/>
    </row>
    <row r="315" spans="2:29" x14ac:dyDescent="0.35">
      <c r="B315" s="222">
        <v>39200</v>
      </c>
      <c r="C315" s="208">
        <v>6957</v>
      </c>
      <c r="D315" s="309">
        <v>0</v>
      </c>
      <c r="E315" s="206">
        <v>556.55999999999995</v>
      </c>
      <c r="F315" s="206">
        <v>626.13</v>
      </c>
      <c r="G315" s="205">
        <f t="shared" si="31"/>
        <v>0.17747448979591837</v>
      </c>
      <c r="H315" s="207">
        <f t="shared" si="32"/>
        <v>0.31</v>
      </c>
      <c r="I315" s="213">
        <v>2944</v>
      </c>
      <c r="J315" s="213">
        <v>0</v>
      </c>
      <c r="K315" s="212">
        <v>235.52</v>
      </c>
      <c r="L315" s="212">
        <v>264.95999999999998</v>
      </c>
      <c r="M315" s="239">
        <f t="shared" si="29"/>
        <v>0.33790000000000076</v>
      </c>
      <c r="N315" s="239"/>
      <c r="O315" s="178"/>
      <c r="P315" s="178"/>
      <c r="Q315" s="178"/>
      <c r="R315" s="178"/>
      <c r="S315" s="178"/>
      <c r="T315" s="178"/>
      <c r="U315" s="178"/>
      <c r="V315" s="178"/>
      <c r="W315" s="178"/>
      <c r="X315" s="178"/>
      <c r="Y315" s="210">
        <f t="shared" si="28"/>
        <v>7.5102040816326529E-2</v>
      </c>
      <c r="Z315" s="211">
        <f t="shared" si="30"/>
        <v>0.26</v>
      </c>
      <c r="AA315" s="178"/>
      <c r="AB315" s="178"/>
      <c r="AC315" s="178"/>
    </row>
    <row r="316" spans="2:29" x14ac:dyDescent="0.35">
      <c r="B316" s="222">
        <v>39300</v>
      </c>
      <c r="C316" s="208">
        <v>6988</v>
      </c>
      <c r="D316" s="309">
        <v>0</v>
      </c>
      <c r="E316" s="206">
        <v>559.04</v>
      </c>
      <c r="F316" s="206">
        <v>628.91999999999996</v>
      </c>
      <c r="G316" s="205">
        <f t="shared" si="31"/>
        <v>0.17781170483460559</v>
      </c>
      <c r="H316" s="207">
        <f t="shared" si="32"/>
        <v>0.31</v>
      </c>
      <c r="I316" s="213">
        <v>2968</v>
      </c>
      <c r="J316" s="213">
        <v>0</v>
      </c>
      <c r="K316" s="212">
        <v>237.44</v>
      </c>
      <c r="L316" s="212">
        <v>267.12</v>
      </c>
      <c r="M316" s="239">
        <f t="shared" si="29"/>
        <v>0.33790000000000076</v>
      </c>
      <c r="N316" s="239"/>
      <c r="O316" s="178"/>
      <c r="P316" s="178"/>
      <c r="Q316" s="178"/>
      <c r="R316" s="178"/>
      <c r="S316" s="178"/>
      <c r="T316" s="178"/>
      <c r="U316" s="178"/>
      <c r="V316" s="178"/>
      <c r="W316" s="178"/>
      <c r="X316" s="178"/>
      <c r="Y316" s="210">
        <f t="shared" si="28"/>
        <v>7.5521628498727733E-2</v>
      </c>
      <c r="Z316" s="211">
        <f t="shared" si="30"/>
        <v>0.24</v>
      </c>
      <c r="AA316" s="178"/>
      <c r="AB316" s="178"/>
      <c r="AC316" s="178"/>
    </row>
    <row r="317" spans="2:29" x14ac:dyDescent="0.35">
      <c r="B317" s="222">
        <v>39400</v>
      </c>
      <c r="C317" s="208">
        <v>7020</v>
      </c>
      <c r="D317" s="309">
        <v>0</v>
      </c>
      <c r="E317" s="206">
        <v>561.6</v>
      </c>
      <c r="F317" s="206">
        <v>631.79999999999995</v>
      </c>
      <c r="G317" s="205">
        <f t="shared" si="31"/>
        <v>0.17817258883248732</v>
      </c>
      <c r="H317" s="207">
        <f t="shared" si="32"/>
        <v>0.32</v>
      </c>
      <c r="I317" s="213">
        <v>2992</v>
      </c>
      <c r="J317" s="213">
        <v>0</v>
      </c>
      <c r="K317" s="212">
        <v>239.36</v>
      </c>
      <c r="L317" s="212">
        <v>269.27999999999997</v>
      </c>
      <c r="M317" s="239">
        <f t="shared" si="29"/>
        <v>0.34880000000000222</v>
      </c>
      <c r="N317" s="239"/>
      <c r="O317" s="178"/>
      <c r="P317" s="178"/>
      <c r="Q317" s="178"/>
      <c r="R317" s="178"/>
      <c r="S317" s="178"/>
      <c r="T317" s="178"/>
      <c r="U317" s="178"/>
      <c r="V317" s="178"/>
      <c r="W317" s="178"/>
      <c r="X317" s="178"/>
      <c r="Y317" s="210">
        <f t="shared" si="28"/>
        <v>7.5939086294416244E-2</v>
      </c>
      <c r="Z317" s="211">
        <f t="shared" si="30"/>
        <v>0.24</v>
      </c>
      <c r="AA317" s="178"/>
      <c r="AB317" s="178"/>
      <c r="AC317" s="178"/>
    </row>
    <row r="318" spans="2:29" x14ac:dyDescent="0.35">
      <c r="B318" s="222">
        <v>39500</v>
      </c>
      <c r="C318" s="208">
        <v>7051</v>
      </c>
      <c r="D318" s="309">
        <v>0</v>
      </c>
      <c r="E318" s="206">
        <v>564.08000000000004</v>
      </c>
      <c r="F318" s="206">
        <v>634.59</v>
      </c>
      <c r="G318" s="205">
        <f t="shared" si="31"/>
        <v>0.17850632911392406</v>
      </c>
      <c r="H318" s="207">
        <f t="shared" si="32"/>
        <v>0.31</v>
      </c>
      <c r="I318" s="213">
        <v>3018</v>
      </c>
      <c r="J318" s="213">
        <v>0</v>
      </c>
      <c r="K318" s="212">
        <v>241.44</v>
      </c>
      <c r="L318" s="212">
        <v>271.62</v>
      </c>
      <c r="M318" s="239">
        <f t="shared" si="29"/>
        <v>0.33790000000000192</v>
      </c>
      <c r="N318" s="239"/>
      <c r="O318" s="178"/>
      <c r="P318" s="178"/>
      <c r="Q318" s="178"/>
      <c r="R318" s="178"/>
      <c r="S318" s="178"/>
      <c r="T318" s="178"/>
      <c r="U318" s="178"/>
      <c r="V318" s="178"/>
      <c r="W318" s="178"/>
      <c r="X318" s="178"/>
      <c r="Y318" s="210">
        <f t="shared" si="28"/>
        <v>7.6405063291139247E-2</v>
      </c>
      <c r="Z318" s="211">
        <f t="shared" si="30"/>
        <v>0.26</v>
      </c>
      <c r="AA318" s="178"/>
      <c r="AB318" s="178"/>
      <c r="AC318" s="178"/>
    </row>
    <row r="319" spans="2:29" x14ac:dyDescent="0.35">
      <c r="B319" s="222">
        <v>39600</v>
      </c>
      <c r="C319" s="208">
        <v>7083</v>
      </c>
      <c r="D319" s="309">
        <v>0</v>
      </c>
      <c r="E319" s="206">
        <v>566.64</v>
      </c>
      <c r="F319" s="206">
        <v>637.47</v>
      </c>
      <c r="G319" s="205">
        <f t="shared" si="31"/>
        <v>0.17886363636363636</v>
      </c>
      <c r="H319" s="207">
        <f t="shared" si="32"/>
        <v>0.32</v>
      </c>
      <c r="I319" s="213">
        <v>3042</v>
      </c>
      <c r="J319" s="213">
        <v>0</v>
      </c>
      <c r="K319" s="212">
        <v>243.36</v>
      </c>
      <c r="L319" s="212">
        <v>273.77999999999997</v>
      </c>
      <c r="M319" s="239">
        <f t="shared" si="29"/>
        <v>0.34880000000000222</v>
      </c>
      <c r="N319" s="239"/>
      <c r="O319" s="178"/>
      <c r="P319" s="178"/>
      <c r="Q319" s="178"/>
      <c r="R319" s="178"/>
      <c r="S319" s="178"/>
      <c r="T319" s="178"/>
      <c r="U319" s="178"/>
      <c r="V319" s="178"/>
      <c r="W319" s="178"/>
      <c r="X319" s="178"/>
      <c r="Y319" s="210">
        <f t="shared" si="28"/>
        <v>7.6818181818181813E-2</v>
      </c>
      <c r="Z319" s="211">
        <f t="shared" si="30"/>
        <v>0.24</v>
      </c>
      <c r="AA319" s="178"/>
      <c r="AB319" s="178"/>
      <c r="AC319" s="178"/>
    </row>
    <row r="320" spans="2:29" x14ac:dyDescent="0.35">
      <c r="B320" s="222">
        <v>39700</v>
      </c>
      <c r="C320" s="208">
        <v>7114</v>
      </c>
      <c r="D320" s="309">
        <v>0</v>
      </c>
      <c r="E320" s="206">
        <v>569.12</v>
      </c>
      <c r="F320" s="206">
        <v>640.26</v>
      </c>
      <c r="G320" s="205">
        <f t="shared" si="31"/>
        <v>0.17919395465994961</v>
      </c>
      <c r="H320" s="207">
        <f t="shared" si="32"/>
        <v>0.31</v>
      </c>
      <c r="I320" s="213">
        <v>3066</v>
      </c>
      <c r="J320" s="213">
        <v>0</v>
      </c>
      <c r="K320" s="212">
        <v>245.28</v>
      </c>
      <c r="L320" s="212">
        <v>275.94</v>
      </c>
      <c r="M320" s="239">
        <f t="shared" si="29"/>
        <v>0.33790000000000192</v>
      </c>
      <c r="N320" s="239"/>
      <c r="O320" s="178"/>
      <c r="P320" s="178"/>
      <c r="Q320" s="178"/>
      <c r="R320" s="178"/>
      <c r="S320" s="178"/>
      <c r="T320" s="178"/>
      <c r="U320" s="178"/>
      <c r="V320" s="178"/>
      <c r="W320" s="178"/>
      <c r="X320" s="178"/>
      <c r="Y320" s="210">
        <f t="shared" si="28"/>
        <v>7.7229219143576833E-2</v>
      </c>
      <c r="Z320" s="211">
        <f t="shared" si="30"/>
        <v>0.24</v>
      </c>
      <c r="AA320" s="178"/>
      <c r="AB320" s="178"/>
      <c r="AC320" s="178"/>
    </row>
    <row r="321" spans="2:29" x14ac:dyDescent="0.35">
      <c r="B321" s="222">
        <v>39800</v>
      </c>
      <c r="C321" s="208">
        <v>7146</v>
      </c>
      <c r="D321" s="309">
        <v>0</v>
      </c>
      <c r="E321" s="206">
        <v>571.67999999999995</v>
      </c>
      <c r="F321" s="206">
        <v>643.14</v>
      </c>
      <c r="G321" s="205">
        <f t="shared" si="31"/>
        <v>0.17954773869346732</v>
      </c>
      <c r="H321" s="207">
        <f t="shared" si="32"/>
        <v>0.32</v>
      </c>
      <c r="I321" s="213">
        <v>3092</v>
      </c>
      <c r="J321" s="213">
        <v>0</v>
      </c>
      <c r="K321" s="212">
        <v>247.36</v>
      </c>
      <c r="L321" s="212">
        <v>278.27999999999997</v>
      </c>
      <c r="M321" s="239">
        <f t="shared" si="29"/>
        <v>0.34880000000000339</v>
      </c>
      <c r="N321" s="239"/>
      <c r="O321" s="178"/>
      <c r="P321" s="178"/>
      <c r="Q321" s="178"/>
      <c r="R321" s="178"/>
      <c r="S321" s="178"/>
      <c r="T321" s="178"/>
      <c r="U321" s="178"/>
      <c r="V321" s="178"/>
      <c r="W321" s="178"/>
      <c r="X321" s="178"/>
      <c r="Y321" s="210">
        <f t="shared" si="28"/>
        <v>7.7688442211055281E-2</v>
      </c>
      <c r="Z321" s="211">
        <f t="shared" si="30"/>
        <v>0.26</v>
      </c>
      <c r="AA321" s="178"/>
      <c r="AB321" s="178"/>
      <c r="AC321" s="178"/>
    </row>
    <row r="322" spans="2:29" x14ac:dyDescent="0.35">
      <c r="B322" s="222">
        <v>39900</v>
      </c>
      <c r="C322" s="208">
        <v>7177</v>
      </c>
      <c r="D322" s="309">
        <v>0</v>
      </c>
      <c r="E322" s="206">
        <v>574.16</v>
      </c>
      <c r="F322" s="206">
        <v>645.92999999999995</v>
      </c>
      <c r="G322" s="205">
        <f t="shared" si="31"/>
        <v>0.17987468671679199</v>
      </c>
      <c r="H322" s="207">
        <f t="shared" si="32"/>
        <v>0.31</v>
      </c>
      <c r="I322" s="213">
        <v>3116</v>
      </c>
      <c r="J322" s="213">
        <v>0</v>
      </c>
      <c r="K322" s="212">
        <v>249.28</v>
      </c>
      <c r="L322" s="212">
        <v>280.44</v>
      </c>
      <c r="M322" s="239">
        <f t="shared" si="29"/>
        <v>0.33790000000000303</v>
      </c>
      <c r="N322" s="239"/>
      <c r="O322" s="178"/>
      <c r="P322" s="178"/>
      <c r="Q322" s="178"/>
      <c r="R322" s="178"/>
      <c r="S322" s="178"/>
      <c r="T322" s="178"/>
      <c r="U322" s="178"/>
      <c r="V322" s="178"/>
      <c r="W322" s="178"/>
      <c r="X322" s="178"/>
      <c r="Y322" s="210">
        <f t="shared" si="28"/>
        <v>7.8095238095238093E-2</v>
      </c>
      <c r="Z322" s="211">
        <f t="shared" si="30"/>
        <v>0.24</v>
      </c>
      <c r="AA322" s="178"/>
      <c r="AB322" s="178"/>
      <c r="AC322" s="178"/>
    </row>
    <row r="323" spans="2:29" x14ac:dyDescent="0.35">
      <c r="B323" s="222">
        <v>40000</v>
      </c>
      <c r="C323" s="208">
        <v>7209</v>
      </c>
      <c r="D323" s="309">
        <v>0</v>
      </c>
      <c r="E323" s="206">
        <v>576.72</v>
      </c>
      <c r="F323" s="206">
        <v>648.80999999999995</v>
      </c>
      <c r="G323" s="205">
        <f t="shared" si="31"/>
        <v>0.180225</v>
      </c>
      <c r="H323" s="207">
        <f t="shared" si="32"/>
        <v>0.32</v>
      </c>
      <c r="I323" s="213">
        <v>3140</v>
      </c>
      <c r="J323" s="213">
        <v>0</v>
      </c>
      <c r="K323" s="212">
        <v>251.2</v>
      </c>
      <c r="L323" s="212">
        <v>282.60000000000002</v>
      </c>
      <c r="M323" s="239">
        <f t="shared" si="29"/>
        <v>0.34879999999999539</v>
      </c>
      <c r="N323" s="239"/>
      <c r="O323" s="178"/>
      <c r="P323" s="178"/>
      <c r="Q323" s="178"/>
      <c r="R323" s="178"/>
      <c r="S323" s="178"/>
      <c r="T323" s="178"/>
      <c r="U323" s="178"/>
      <c r="V323" s="178"/>
      <c r="W323" s="178"/>
      <c r="X323" s="178"/>
      <c r="Y323" s="210">
        <f t="shared" ref="Y323:Y386" si="33">I323/$B323</f>
        <v>7.85E-2</v>
      </c>
      <c r="Z323" s="211">
        <f t="shared" si="30"/>
        <v>0.24</v>
      </c>
      <c r="AA323" s="178"/>
      <c r="AB323" s="178"/>
      <c r="AC323" s="178"/>
    </row>
    <row r="324" spans="2:29" x14ac:dyDescent="0.35">
      <c r="B324" s="222">
        <v>40100</v>
      </c>
      <c r="C324" s="208">
        <v>7241</v>
      </c>
      <c r="D324" s="309">
        <v>0</v>
      </c>
      <c r="E324" s="206">
        <v>579.28</v>
      </c>
      <c r="F324" s="206">
        <v>651.69000000000005</v>
      </c>
      <c r="G324" s="205">
        <f t="shared" si="31"/>
        <v>0.18057356608478803</v>
      </c>
      <c r="H324" s="207">
        <f t="shared" si="32"/>
        <v>0.32</v>
      </c>
      <c r="I324" s="213">
        <v>3166</v>
      </c>
      <c r="J324" s="213">
        <v>0</v>
      </c>
      <c r="K324" s="212">
        <v>253.28</v>
      </c>
      <c r="L324" s="212">
        <v>284.94</v>
      </c>
      <c r="M324" s="239">
        <f t="shared" ref="M324:M387" si="34">(C324+D324+F324-C323-D323-F323)/100</f>
        <v>0.34880000000000566</v>
      </c>
      <c r="N324" s="239"/>
      <c r="O324" s="178"/>
      <c r="P324" s="178"/>
      <c r="Q324" s="178"/>
      <c r="R324" s="178"/>
      <c r="S324" s="178"/>
      <c r="T324" s="178"/>
      <c r="U324" s="178"/>
      <c r="V324" s="178"/>
      <c r="W324" s="178"/>
      <c r="X324" s="178"/>
      <c r="Y324" s="210">
        <f t="shared" si="33"/>
        <v>7.8952618453865336E-2</v>
      </c>
      <c r="Z324" s="211">
        <f t="shared" ref="Z324:Z387" si="35">(I324-I323)/($B324-$B323)</f>
        <v>0.26</v>
      </c>
      <c r="AA324" s="178"/>
      <c r="AB324" s="178"/>
      <c r="AC324" s="178"/>
    </row>
    <row r="325" spans="2:29" x14ac:dyDescent="0.35">
      <c r="B325" s="222">
        <v>40200</v>
      </c>
      <c r="C325" s="208">
        <v>7273</v>
      </c>
      <c r="D325" s="309">
        <v>0</v>
      </c>
      <c r="E325" s="206">
        <v>581.84</v>
      </c>
      <c r="F325" s="206">
        <v>654.57000000000005</v>
      </c>
      <c r="G325" s="205">
        <f t="shared" ref="G325:G388" si="36">C325/B325</f>
        <v>0.18092039800995025</v>
      </c>
      <c r="H325" s="207">
        <f t="shared" ref="H325:H388" si="37">(C325-C324)/(B325-B324)</f>
        <v>0.32</v>
      </c>
      <c r="I325" s="213">
        <v>3190</v>
      </c>
      <c r="J325" s="213">
        <v>0</v>
      </c>
      <c r="K325" s="212">
        <v>255.2</v>
      </c>
      <c r="L325" s="212">
        <v>287.10000000000002</v>
      </c>
      <c r="M325" s="239">
        <f t="shared" si="34"/>
        <v>0.34879999999999656</v>
      </c>
      <c r="N325" s="239"/>
      <c r="O325" s="178"/>
      <c r="P325" s="178"/>
      <c r="Q325" s="178"/>
      <c r="R325" s="178"/>
      <c r="S325" s="178"/>
      <c r="T325" s="178"/>
      <c r="U325" s="178"/>
      <c r="V325" s="178"/>
      <c r="W325" s="178"/>
      <c r="X325" s="178"/>
      <c r="Y325" s="210">
        <f t="shared" si="33"/>
        <v>7.9353233830845776E-2</v>
      </c>
      <c r="Z325" s="211">
        <f t="shared" si="35"/>
        <v>0.24</v>
      </c>
      <c r="AA325" s="178"/>
      <c r="AB325" s="178"/>
      <c r="AC325" s="178"/>
    </row>
    <row r="326" spans="2:29" x14ac:dyDescent="0.35">
      <c r="B326" s="222">
        <v>40300</v>
      </c>
      <c r="C326" s="208">
        <v>7304</v>
      </c>
      <c r="D326" s="309">
        <v>0</v>
      </c>
      <c r="E326" s="206">
        <v>584.32000000000005</v>
      </c>
      <c r="F326" s="206">
        <v>657.36</v>
      </c>
      <c r="G326" s="205">
        <f t="shared" si="36"/>
        <v>0.18124069478908189</v>
      </c>
      <c r="H326" s="207">
        <f t="shared" si="37"/>
        <v>0.31</v>
      </c>
      <c r="I326" s="213">
        <v>3214</v>
      </c>
      <c r="J326" s="213">
        <v>0</v>
      </c>
      <c r="K326" s="212">
        <v>257.12</v>
      </c>
      <c r="L326" s="212">
        <v>289.26</v>
      </c>
      <c r="M326" s="239">
        <f t="shared" si="34"/>
        <v>0.3378999999999962</v>
      </c>
      <c r="N326" s="239"/>
      <c r="O326" s="178"/>
      <c r="P326" s="178"/>
      <c r="Q326" s="178"/>
      <c r="R326" s="178"/>
      <c r="S326" s="178"/>
      <c r="T326" s="178"/>
      <c r="U326" s="178"/>
      <c r="V326" s="178"/>
      <c r="W326" s="178"/>
      <c r="X326" s="178"/>
      <c r="Y326" s="210">
        <f t="shared" si="33"/>
        <v>7.9751861042183625E-2</v>
      </c>
      <c r="Z326" s="211">
        <f t="shared" si="35"/>
        <v>0.24</v>
      </c>
      <c r="AA326" s="178"/>
      <c r="AB326" s="178"/>
      <c r="AC326" s="178"/>
    </row>
    <row r="327" spans="2:29" x14ac:dyDescent="0.35">
      <c r="B327" s="222">
        <v>40400</v>
      </c>
      <c r="C327" s="208">
        <v>7336</v>
      </c>
      <c r="D327" s="309">
        <v>0</v>
      </c>
      <c r="E327" s="206">
        <v>586.88</v>
      </c>
      <c r="F327" s="206">
        <v>660.24</v>
      </c>
      <c r="G327" s="205">
        <f t="shared" si="36"/>
        <v>0.18158415841584158</v>
      </c>
      <c r="H327" s="207">
        <f t="shared" si="37"/>
        <v>0.32</v>
      </c>
      <c r="I327" s="213">
        <v>3240</v>
      </c>
      <c r="J327" s="213">
        <v>0</v>
      </c>
      <c r="K327" s="212">
        <v>259.2</v>
      </c>
      <c r="L327" s="212">
        <v>291.60000000000002</v>
      </c>
      <c r="M327" s="239">
        <f t="shared" si="34"/>
        <v>0.34879999999999767</v>
      </c>
      <c r="N327" s="239"/>
      <c r="O327" s="178"/>
      <c r="P327" s="178"/>
      <c r="Q327" s="178"/>
      <c r="R327" s="178"/>
      <c r="S327" s="178"/>
      <c r="T327" s="178"/>
      <c r="U327" s="178"/>
      <c r="V327" s="178"/>
      <c r="W327" s="178"/>
      <c r="X327" s="178"/>
      <c r="Y327" s="210">
        <f t="shared" si="33"/>
        <v>8.01980198019802E-2</v>
      </c>
      <c r="Z327" s="211">
        <f t="shared" si="35"/>
        <v>0.26</v>
      </c>
      <c r="AA327" s="178"/>
      <c r="AB327" s="178"/>
      <c r="AC327" s="178"/>
    </row>
    <row r="328" spans="2:29" x14ac:dyDescent="0.35">
      <c r="B328" s="222">
        <v>40500</v>
      </c>
      <c r="C328" s="208">
        <v>7368</v>
      </c>
      <c r="D328" s="309">
        <v>0</v>
      </c>
      <c r="E328" s="206">
        <v>589.44000000000005</v>
      </c>
      <c r="F328" s="206">
        <v>663.12</v>
      </c>
      <c r="G328" s="205">
        <f t="shared" si="36"/>
        <v>0.18192592592592594</v>
      </c>
      <c r="H328" s="207">
        <f t="shared" si="37"/>
        <v>0.32</v>
      </c>
      <c r="I328" s="213">
        <v>3264</v>
      </c>
      <c r="J328" s="213">
        <v>0</v>
      </c>
      <c r="K328" s="212">
        <v>261.12</v>
      </c>
      <c r="L328" s="212">
        <v>293.76</v>
      </c>
      <c r="M328" s="239">
        <f t="shared" si="34"/>
        <v>0.34879999999999883</v>
      </c>
      <c r="N328" s="239"/>
      <c r="O328" s="178"/>
      <c r="P328" s="178"/>
      <c r="Q328" s="178"/>
      <c r="R328" s="178"/>
      <c r="S328" s="178"/>
      <c r="T328" s="178"/>
      <c r="U328" s="178"/>
      <c r="V328" s="178"/>
      <c r="W328" s="178"/>
      <c r="X328" s="178"/>
      <c r="Y328" s="210">
        <f t="shared" si="33"/>
        <v>8.0592592592592591E-2</v>
      </c>
      <c r="Z328" s="211">
        <f t="shared" si="35"/>
        <v>0.24</v>
      </c>
      <c r="AA328" s="178"/>
      <c r="AB328" s="178"/>
      <c r="AC328" s="178"/>
    </row>
    <row r="329" spans="2:29" x14ac:dyDescent="0.35">
      <c r="B329" s="222">
        <v>40600</v>
      </c>
      <c r="C329" s="208">
        <v>7400</v>
      </c>
      <c r="D329" s="309">
        <v>0</v>
      </c>
      <c r="E329" s="206">
        <v>592</v>
      </c>
      <c r="F329" s="206">
        <v>666</v>
      </c>
      <c r="G329" s="205">
        <f t="shared" si="36"/>
        <v>0.18226600985221675</v>
      </c>
      <c r="H329" s="207">
        <f t="shared" si="37"/>
        <v>0.32</v>
      </c>
      <c r="I329" s="213">
        <v>3290</v>
      </c>
      <c r="J329" s="213">
        <v>0</v>
      </c>
      <c r="K329" s="212">
        <v>263.2</v>
      </c>
      <c r="L329" s="212">
        <v>296.10000000000002</v>
      </c>
      <c r="M329" s="239">
        <f t="shared" si="34"/>
        <v>0.34879999999999994</v>
      </c>
      <c r="N329" s="239"/>
      <c r="O329" s="178"/>
      <c r="P329" s="178"/>
      <c r="Q329" s="178"/>
      <c r="R329" s="178"/>
      <c r="S329" s="178"/>
      <c r="T329" s="178"/>
      <c r="U329" s="178"/>
      <c r="V329" s="178"/>
      <c r="W329" s="178"/>
      <c r="X329" s="178"/>
      <c r="Y329" s="210">
        <f t="shared" si="33"/>
        <v>8.1034482758620685E-2</v>
      </c>
      <c r="Z329" s="211">
        <f t="shared" si="35"/>
        <v>0.26</v>
      </c>
      <c r="AA329" s="178"/>
      <c r="AB329" s="178"/>
      <c r="AC329" s="178"/>
    </row>
    <row r="330" spans="2:29" x14ac:dyDescent="0.35">
      <c r="B330" s="222">
        <v>40700</v>
      </c>
      <c r="C330" s="208">
        <v>7432</v>
      </c>
      <c r="D330" s="309">
        <v>0</v>
      </c>
      <c r="E330" s="206">
        <v>594.55999999999995</v>
      </c>
      <c r="F330" s="206">
        <v>668.88</v>
      </c>
      <c r="G330" s="205">
        <f t="shared" si="36"/>
        <v>0.18260442260442261</v>
      </c>
      <c r="H330" s="207">
        <f t="shared" si="37"/>
        <v>0.32</v>
      </c>
      <c r="I330" s="213">
        <v>3314</v>
      </c>
      <c r="J330" s="213">
        <v>0</v>
      </c>
      <c r="K330" s="212">
        <v>265.12</v>
      </c>
      <c r="L330" s="212">
        <v>298.26</v>
      </c>
      <c r="M330" s="239">
        <f t="shared" si="34"/>
        <v>0.34880000000000111</v>
      </c>
      <c r="N330" s="239"/>
      <c r="O330" s="178"/>
      <c r="P330" s="178"/>
      <c r="Q330" s="178"/>
      <c r="R330" s="178"/>
      <c r="S330" s="178"/>
      <c r="T330" s="178"/>
      <c r="U330" s="178"/>
      <c r="V330" s="178"/>
      <c r="W330" s="178"/>
      <c r="X330" s="178"/>
      <c r="Y330" s="210">
        <f t="shared" si="33"/>
        <v>8.1425061425061424E-2</v>
      </c>
      <c r="Z330" s="211">
        <f t="shared" si="35"/>
        <v>0.24</v>
      </c>
      <c r="AA330" s="178"/>
      <c r="AB330" s="178"/>
      <c r="AC330" s="178"/>
    </row>
    <row r="331" spans="2:29" x14ac:dyDescent="0.35">
      <c r="B331" s="222">
        <v>40800</v>
      </c>
      <c r="C331" s="208">
        <v>7463</v>
      </c>
      <c r="D331" s="309">
        <v>0</v>
      </c>
      <c r="E331" s="206">
        <v>597.04</v>
      </c>
      <c r="F331" s="206">
        <v>671.67</v>
      </c>
      <c r="G331" s="205">
        <f t="shared" si="36"/>
        <v>0.18291666666666667</v>
      </c>
      <c r="H331" s="207">
        <f t="shared" si="37"/>
        <v>0.31</v>
      </c>
      <c r="I331" s="213">
        <v>3340</v>
      </c>
      <c r="J331" s="213">
        <v>0</v>
      </c>
      <c r="K331" s="212">
        <v>267.2</v>
      </c>
      <c r="L331" s="212">
        <v>300.60000000000002</v>
      </c>
      <c r="M331" s="239">
        <f t="shared" si="34"/>
        <v>0.33790000000000076</v>
      </c>
      <c r="N331" s="239"/>
      <c r="O331" s="178"/>
      <c r="P331" s="178"/>
      <c r="Q331" s="178"/>
      <c r="R331" s="178"/>
      <c r="S331" s="178"/>
      <c r="T331" s="178"/>
      <c r="U331" s="178"/>
      <c r="V331" s="178"/>
      <c r="W331" s="178"/>
      <c r="X331" s="178"/>
      <c r="Y331" s="210">
        <f t="shared" si="33"/>
        <v>8.1862745098039216E-2</v>
      </c>
      <c r="Z331" s="211">
        <f t="shared" si="35"/>
        <v>0.26</v>
      </c>
      <c r="AA331" s="178"/>
      <c r="AB331" s="178"/>
      <c r="AC331" s="178"/>
    </row>
    <row r="332" spans="2:29" x14ac:dyDescent="0.35">
      <c r="B332" s="222">
        <v>40900</v>
      </c>
      <c r="C332" s="208">
        <v>7495</v>
      </c>
      <c r="D332" s="309">
        <v>0</v>
      </c>
      <c r="E332" s="206">
        <v>599.6</v>
      </c>
      <c r="F332" s="206">
        <v>674.55</v>
      </c>
      <c r="G332" s="205">
        <f t="shared" si="36"/>
        <v>0.18325183374083129</v>
      </c>
      <c r="H332" s="207">
        <f t="shared" si="37"/>
        <v>0.32</v>
      </c>
      <c r="I332" s="213">
        <v>3364</v>
      </c>
      <c r="J332" s="213">
        <v>0</v>
      </c>
      <c r="K332" s="212">
        <v>269.12</v>
      </c>
      <c r="L332" s="212">
        <v>302.76</v>
      </c>
      <c r="M332" s="239">
        <f t="shared" si="34"/>
        <v>0.34880000000000222</v>
      </c>
      <c r="N332" s="239"/>
      <c r="O332" s="178"/>
      <c r="P332" s="178"/>
      <c r="Q332" s="178"/>
      <c r="R332" s="178"/>
      <c r="S332" s="178"/>
      <c r="T332" s="178"/>
      <c r="U332" s="178"/>
      <c r="V332" s="178"/>
      <c r="W332" s="178"/>
      <c r="X332" s="178"/>
      <c r="Y332" s="210">
        <f t="shared" si="33"/>
        <v>8.2249388753056235E-2</v>
      </c>
      <c r="Z332" s="211">
        <f t="shared" si="35"/>
        <v>0.24</v>
      </c>
      <c r="AA332" s="178"/>
      <c r="AB332" s="178"/>
      <c r="AC332" s="178"/>
    </row>
    <row r="333" spans="2:29" x14ac:dyDescent="0.35">
      <c r="B333" s="222">
        <v>41000</v>
      </c>
      <c r="C333" s="208">
        <v>7527</v>
      </c>
      <c r="D333" s="309">
        <v>0</v>
      </c>
      <c r="E333" s="206">
        <v>602.16</v>
      </c>
      <c r="F333" s="206">
        <v>677.43</v>
      </c>
      <c r="G333" s="205">
        <f t="shared" si="36"/>
        <v>0.18358536585365853</v>
      </c>
      <c r="H333" s="207">
        <f t="shared" si="37"/>
        <v>0.32</v>
      </c>
      <c r="I333" s="213">
        <v>3388</v>
      </c>
      <c r="J333" s="213">
        <v>0</v>
      </c>
      <c r="K333" s="212">
        <v>271.04000000000002</v>
      </c>
      <c r="L333" s="212">
        <v>304.92</v>
      </c>
      <c r="M333" s="239">
        <f t="shared" si="34"/>
        <v>0.34880000000000339</v>
      </c>
      <c r="N333" s="239"/>
      <c r="O333" s="178"/>
      <c r="P333" s="178"/>
      <c r="Q333" s="178"/>
      <c r="R333" s="178"/>
      <c r="S333" s="178"/>
      <c r="T333" s="178"/>
      <c r="U333" s="178"/>
      <c r="V333" s="178"/>
      <c r="W333" s="178"/>
      <c r="X333" s="178"/>
      <c r="Y333" s="210">
        <f t="shared" si="33"/>
        <v>8.2634146341463419E-2</v>
      </c>
      <c r="Z333" s="211">
        <f t="shared" si="35"/>
        <v>0.24</v>
      </c>
      <c r="AA333" s="178"/>
      <c r="AB333" s="178"/>
      <c r="AC333" s="178"/>
    </row>
    <row r="334" spans="2:29" x14ac:dyDescent="0.35">
      <c r="B334" s="222">
        <v>41100</v>
      </c>
      <c r="C334" s="208">
        <v>7559</v>
      </c>
      <c r="D334" s="309">
        <v>0</v>
      </c>
      <c r="E334" s="206">
        <v>604.72</v>
      </c>
      <c r="F334" s="206">
        <v>680.31</v>
      </c>
      <c r="G334" s="205">
        <f t="shared" si="36"/>
        <v>0.18391727493917276</v>
      </c>
      <c r="H334" s="207">
        <f t="shared" si="37"/>
        <v>0.32</v>
      </c>
      <c r="I334" s="213">
        <v>3414</v>
      </c>
      <c r="J334" s="213">
        <v>0</v>
      </c>
      <c r="K334" s="212">
        <v>273.12</v>
      </c>
      <c r="L334" s="212">
        <v>307.26</v>
      </c>
      <c r="M334" s="239">
        <f t="shared" si="34"/>
        <v>0.34879999999999539</v>
      </c>
      <c r="N334" s="239"/>
      <c r="O334" s="178"/>
      <c r="P334" s="178"/>
      <c r="Q334" s="178"/>
      <c r="R334" s="178"/>
      <c r="S334" s="178"/>
      <c r="T334" s="178"/>
      <c r="U334" s="178"/>
      <c r="V334" s="178"/>
      <c r="W334" s="178"/>
      <c r="X334" s="178"/>
      <c r="Y334" s="210">
        <f t="shared" si="33"/>
        <v>8.3065693430656937E-2</v>
      </c>
      <c r="Z334" s="211">
        <f t="shared" si="35"/>
        <v>0.26</v>
      </c>
      <c r="AA334" s="178"/>
      <c r="AB334" s="178"/>
      <c r="AC334" s="178"/>
    </row>
    <row r="335" spans="2:29" x14ac:dyDescent="0.35">
      <c r="B335" s="222">
        <v>41200</v>
      </c>
      <c r="C335" s="208">
        <v>7591</v>
      </c>
      <c r="D335" s="309">
        <v>0</v>
      </c>
      <c r="E335" s="206">
        <v>607.28</v>
      </c>
      <c r="F335" s="206">
        <v>683.19</v>
      </c>
      <c r="G335" s="205">
        <f t="shared" si="36"/>
        <v>0.18424757281553397</v>
      </c>
      <c r="H335" s="207">
        <f t="shared" si="37"/>
        <v>0.32</v>
      </c>
      <c r="I335" s="213">
        <v>3438</v>
      </c>
      <c r="J335" s="213">
        <v>0</v>
      </c>
      <c r="K335" s="212">
        <v>275.04000000000002</v>
      </c>
      <c r="L335" s="212">
        <v>309.42</v>
      </c>
      <c r="M335" s="239">
        <f t="shared" si="34"/>
        <v>0.34880000000000566</v>
      </c>
      <c r="N335" s="239"/>
      <c r="O335" s="178"/>
      <c r="P335" s="178"/>
      <c r="Q335" s="178"/>
      <c r="R335" s="178"/>
      <c r="S335" s="178"/>
      <c r="T335" s="178"/>
      <c r="U335" s="178"/>
      <c r="V335" s="178"/>
      <c r="W335" s="178"/>
      <c r="X335" s="178"/>
      <c r="Y335" s="210">
        <f t="shared" si="33"/>
        <v>8.3446601941747578E-2</v>
      </c>
      <c r="Z335" s="211">
        <f t="shared" si="35"/>
        <v>0.24</v>
      </c>
      <c r="AA335" s="178"/>
      <c r="AB335" s="178"/>
      <c r="AC335" s="178"/>
    </row>
    <row r="336" spans="2:29" x14ac:dyDescent="0.35">
      <c r="B336" s="222">
        <v>41300</v>
      </c>
      <c r="C336" s="208">
        <v>7624</v>
      </c>
      <c r="D336" s="309">
        <v>0</v>
      </c>
      <c r="E336" s="206">
        <v>609.91999999999996</v>
      </c>
      <c r="F336" s="206">
        <v>686.16</v>
      </c>
      <c r="G336" s="205">
        <f t="shared" si="36"/>
        <v>0.18460048426150122</v>
      </c>
      <c r="H336" s="207">
        <f t="shared" si="37"/>
        <v>0.33</v>
      </c>
      <c r="I336" s="213">
        <v>3464</v>
      </c>
      <c r="J336" s="213">
        <v>0</v>
      </c>
      <c r="K336" s="212">
        <v>277.12</v>
      </c>
      <c r="L336" s="212">
        <v>311.76</v>
      </c>
      <c r="M336" s="239">
        <f t="shared" si="34"/>
        <v>0.35969999999999802</v>
      </c>
      <c r="N336" s="239"/>
      <c r="O336" s="178"/>
      <c r="P336" s="178"/>
      <c r="Q336" s="178"/>
      <c r="R336" s="178"/>
      <c r="S336" s="178"/>
      <c r="T336" s="178"/>
      <c r="U336" s="178"/>
      <c r="V336" s="178"/>
      <c r="W336" s="178"/>
      <c r="X336" s="178"/>
      <c r="Y336" s="210">
        <f t="shared" si="33"/>
        <v>8.3874092009685236E-2</v>
      </c>
      <c r="Z336" s="211">
        <f t="shared" si="35"/>
        <v>0.26</v>
      </c>
      <c r="AA336" s="178"/>
      <c r="AB336" s="178"/>
      <c r="AC336" s="178"/>
    </row>
    <row r="337" spans="2:29" x14ac:dyDescent="0.35">
      <c r="B337" s="222">
        <v>41400</v>
      </c>
      <c r="C337" s="208">
        <v>7656</v>
      </c>
      <c r="D337" s="309">
        <v>0</v>
      </c>
      <c r="E337" s="206">
        <v>612.48</v>
      </c>
      <c r="F337" s="206">
        <v>689.04</v>
      </c>
      <c r="G337" s="205">
        <f t="shared" si="36"/>
        <v>0.18492753623188407</v>
      </c>
      <c r="H337" s="207">
        <f t="shared" si="37"/>
        <v>0.32</v>
      </c>
      <c r="I337" s="213">
        <v>3488</v>
      </c>
      <c r="J337" s="213">
        <v>0</v>
      </c>
      <c r="K337" s="212">
        <v>279.04000000000002</v>
      </c>
      <c r="L337" s="212">
        <v>313.92</v>
      </c>
      <c r="M337" s="239">
        <f t="shared" si="34"/>
        <v>0.34880000000000905</v>
      </c>
      <c r="N337" s="239"/>
      <c r="O337" s="178"/>
      <c r="P337" s="178"/>
      <c r="Q337" s="178"/>
      <c r="R337" s="178"/>
      <c r="S337" s="178"/>
      <c r="T337" s="178"/>
      <c r="U337" s="178"/>
      <c r="V337" s="178"/>
      <c r="W337" s="178"/>
      <c r="X337" s="178"/>
      <c r="Y337" s="210">
        <f t="shared" si="33"/>
        <v>8.4251207729468605E-2</v>
      </c>
      <c r="Z337" s="211">
        <f t="shared" si="35"/>
        <v>0.24</v>
      </c>
      <c r="AA337" s="178"/>
      <c r="AB337" s="178"/>
      <c r="AC337" s="178"/>
    </row>
    <row r="338" spans="2:29" x14ac:dyDescent="0.35">
      <c r="B338" s="222">
        <v>41500</v>
      </c>
      <c r="C338" s="208">
        <v>7688</v>
      </c>
      <c r="D338" s="309">
        <v>0</v>
      </c>
      <c r="E338" s="206">
        <v>615.04</v>
      </c>
      <c r="F338" s="206">
        <v>691.92</v>
      </c>
      <c r="G338" s="205">
        <f t="shared" si="36"/>
        <v>0.18525301204819278</v>
      </c>
      <c r="H338" s="207">
        <f t="shared" si="37"/>
        <v>0.32</v>
      </c>
      <c r="I338" s="213">
        <v>3514</v>
      </c>
      <c r="J338" s="213">
        <v>0</v>
      </c>
      <c r="K338" s="212">
        <v>281.12</v>
      </c>
      <c r="L338" s="212">
        <v>316.26</v>
      </c>
      <c r="M338" s="239">
        <f t="shared" si="34"/>
        <v>0.34880000000000111</v>
      </c>
      <c r="N338" s="239"/>
      <c r="O338" s="178"/>
      <c r="P338" s="178"/>
      <c r="Q338" s="178"/>
      <c r="R338" s="178"/>
      <c r="S338" s="178"/>
      <c r="T338" s="178"/>
      <c r="U338" s="178"/>
      <c r="V338" s="178"/>
      <c r="W338" s="178"/>
      <c r="X338" s="178"/>
      <c r="Y338" s="210">
        <f t="shared" si="33"/>
        <v>8.467469879518072E-2</v>
      </c>
      <c r="Z338" s="211">
        <f t="shared" si="35"/>
        <v>0.26</v>
      </c>
      <c r="AA338" s="178"/>
      <c r="AB338" s="178"/>
      <c r="AC338" s="178"/>
    </row>
    <row r="339" spans="2:29" x14ac:dyDescent="0.35">
      <c r="B339" s="222">
        <v>41600</v>
      </c>
      <c r="C339" s="208">
        <v>7720</v>
      </c>
      <c r="D339" s="309">
        <v>0</v>
      </c>
      <c r="E339" s="206">
        <v>617.6</v>
      </c>
      <c r="F339" s="206">
        <v>694.8</v>
      </c>
      <c r="G339" s="205">
        <f t="shared" si="36"/>
        <v>0.18557692307692308</v>
      </c>
      <c r="H339" s="207">
        <f t="shared" si="37"/>
        <v>0.32</v>
      </c>
      <c r="I339" s="213">
        <v>3538</v>
      </c>
      <c r="J339" s="213">
        <v>0</v>
      </c>
      <c r="K339" s="212">
        <v>283.04000000000002</v>
      </c>
      <c r="L339" s="212">
        <v>318.42</v>
      </c>
      <c r="M339" s="239">
        <f t="shared" si="34"/>
        <v>0.34879999999999312</v>
      </c>
      <c r="N339" s="239"/>
      <c r="O339" s="178"/>
      <c r="P339" s="178"/>
      <c r="Q339" s="178"/>
      <c r="R339" s="178"/>
      <c r="S339" s="178"/>
      <c r="T339" s="178"/>
      <c r="U339" s="178"/>
      <c r="V339" s="178"/>
      <c r="W339" s="178"/>
      <c r="X339" s="178"/>
      <c r="Y339" s="210">
        <f t="shared" si="33"/>
        <v>8.5048076923076921E-2</v>
      </c>
      <c r="Z339" s="211">
        <f t="shared" si="35"/>
        <v>0.24</v>
      </c>
      <c r="AA339" s="178"/>
      <c r="AB339" s="178"/>
      <c r="AC339" s="178"/>
    </row>
    <row r="340" spans="2:29" x14ac:dyDescent="0.35">
      <c r="B340" s="222">
        <v>41700</v>
      </c>
      <c r="C340" s="208">
        <v>7752</v>
      </c>
      <c r="D340" s="309">
        <v>0</v>
      </c>
      <c r="E340" s="206">
        <v>620.16</v>
      </c>
      <c r="F340" s="206">
        <v>697.68</v>
      </c>
      <c r="G340" s="205">
        <f t="shared" si="36"/>
        <v>0.18589928057553956</v>
      </c>
      <c r="H340" s="207">
        <f t="shared" si="37"/>
        <v>0.32</v>
      </c>
      <c r="I340" s="213">
        <v>3564</v>
      </c>
      <c r="J340" s="213">
        <v>0</v>
      </c>
      <c r="K340" s="212">
        <v>285.12</v>
      </c>
      <c r="L340" s="212">
        <v>320.76</v>
      </c>
      <c r="M340" s="239">
        <f t="shared" si="34"/>
        <v>0.34880000000000339</v>
      </c>
      <c r="N340" s="239"/>
      <c r="O340" s="178"/>
      <c r="P340" s="178"/>
      <c r="Q340" s="178"/>
      <c r="R340" s="178"/>
      <c r="S340" s="178"/>
      <c r="T340" s="178"/>
      <c r="U340" s="178"/>
      <c r="V340" s="178"/>
      <c r="W340" s="178"/>
      <c r="X340" s="178"/>
      <c r="Y340" s="210">
        <f t="shared" si="33"/>
        <v>8.5467625899280572E-2</v>
      </c>
      <c r="Z340" s="211">
        <f t="shared" si="35"/>
        <v>0.26</v>
      </c>
      <c r="AA340" s="178"/>
      <c r="AB340" s="178"/>
      <c r="AC340" s="178"/>
    </row>
    <row r="341" spans="2:29" x14ac:dyDescent="0.35">
      <c r="B341" s="222">
        <v>41800</v>
      </c>
      <c r="C341" s="208">
        <v>7785</v>
      </c>
      <c r="D341" s="309">
        <v>0</v>
      </c>
      <c r="E341" s="206">
        <v>622.79999999999995</v>
      </c>
      <c r="F341" s="206">
        <v>700.65</v>
      </c>
      <c r="G341" s="205">
        <f t="shared" si="36"/>
        <v>0.18624401913875599</v>
      </c>
      <c r="H341" s="207">
        <f t="shared" si="37"/>
        <v>0.33</v>
      </c>
      <c r="I341" s="213">
        <v>3588</v>
      </c>
      <c r="J341" s="213">
        <v>0</v>
      </c>
      <c r="K341" s="212">
        <v>287.04000000000002</v>
      </c>
      <c r="L341" s="212">
        <v>322.92</v>
      </c>
      <c r="M341" s="239">
        <f t="shared" si="34"/>
        <v>0.35969999999999686</v>
      </c>
      <c r="N341" s="239"/>
      <c r="O341" s="178"/>
      <c r="P341" s="178"/>
      <c r="Q341" s="178"/>
      <c r="R341" s="178"/>
      <c r="S341" s="178"/>
      <c r="T341" s="178"/>
      <c r="U341" s="178"/>
      <c r="V341" s="178"/>
      <c r="W341" s="178"/>
      <c r="X341" s="178"/>
      <c r="Y341" s="210">
        <f t="shared" si="33"/>
        <v>8.5837320574162684E-2</v>
      </c>
      <c r="Z341" s="211">
        <f t="shared" si="35"/>
        <v>0.24</v>
      </c>
      <c r="AA341" s="178"/>
      <c r="AB341" s="178"/>
      <c r="AC341" s="178"/>
    </row>
    <row r="342" spans="2:29" x14ac:dyDescent="0.35">
      <c r="B342" s="222">
        <v>41900</v>
      </c>
      <c r="C342" s="208">
        <v>7817</v>
      </c>
      <c r="D342" s="309">
        <v>0</v>
      </c>
      <c r="E342" s="206">
        <v>625.36</v>
      </c>
      <c r="F342" s="206">
        <v>703.53</v>
      </c>
      <c r="G342" s="205">
        <f t="shared" si="36"/>
        <v>0.18656324582338901</v>
      </c>
      <c r="H342" s="207">
        <f t="shared" si="37"/>
        <v>0.32</v>
      </c>
      <c r="I342" s="213">
        <v>3614</v>
      </c>
      <c r="J342" s="213">
        <v>0</v>
      </c>
      <c r="K342" s="212">
        <v>289.12</v>
      </c>
      <c r="L342" s="212">
        <v>325.26</v>
      </c>
      <c r="M342" s="239">
        <f t="shared" si="34"/>
        <v>0.34880000000000677</v>
      </c>
      <c r="N342" s="239"/>
      <c r="O342" s="178"/>
      <c r="P342" s="178"/>
      <c r="Q342" s="178"/>
      <c r="R342" s="178"/>
      <c r="S342" s="178"/>
      <c r="T342" s="178"/>
      <c r="U342" s="178"/>
      <c r="V342" s="178"/>
      <c r="W342" s="178"/>
      <c r="X342" s="178"/>
      <c r="Y342" s="210">
        <f t="shared" si="33"/>
        <v>8.6252983293556088E-2</v>
      </c>
      <c r="Z342" s="211">
        <f t="shared" si="35"/>
        <v>0.26</v>
      </c>
      <c r="AA342" s="178"/>
      <c r="AB342" s="178"/>
      <c r="AC342" s="178"/>
    </row>
    <row r="343" spans="2:29" x14ac:dyDescent="0.35">
      <c r="B343" s="222">
        <v>42000</v>
      </c>
      <c r="C343" s="208">
        <v>7849</v>
      </c>
      <c r="D343" s="309">
        <v>0</v>
      </c>
      <c r="E343" s="206">
        <v>627.91999999999996</v>
      </c>
      <c r="F343" s="206">
        <v>706.41</v>
      </c>
      <c r="G343" s="205">
        <f t="shared" si="36"/>
        <v>0.18688095238095237</v>
      </c>
      <c r="H343" s="207">
        <f t="shared" si="37"/>
        <v>0.32</v>
      </c>
      <c r="I343" s="213">
        <v>3638</v>
      </c>
      <c r="J343" s="213">
        <v>0</v>
      </c>
      <c r="K343" s="212">
        <v>291.04000000000002</v>
      </c>
      <c r="L343" s="212">
        <v>327.42</v>
      </c>
      <c r="M343" s="239">
        <f t="shared" si="34"/>
        <v>0.34879999999999883</v>
      </c>
      <c r="N343" s="239"/>
      <c r="O343" s="178"/>
      <c r="P343" s="178"/>
      <c r="Q343" s="178"/>
      <c r="R343" s="178"/>
      <c r="S343" s="178"/>
      <c r="T343" s="178"/>
      <c r="U343" s="178"/>
      <c r="V343" s="178"/>
      <c r="W343" s="178"/>
      <c r="X343" s="178"/>
      <c r="Y343" s="210">
        <f t="shared" si="33"/>
        <v>8.6619047619047623E-2</v>
      </c>
      <c r="Z343" s="211">
        <f t="shared" si="35"/>
        <v>0.24</v>
      </c>
      <c r="AA343" s="178"/>
      <c r="AB343" s="178"/>
      <c r="AC343" s="178"/>
    </row>
    <row r="344" spans="2:29" x14ac:dyDescent="0.35">
      <c r="B344" s="222">
        <v>42100</v>
      </c>
      <c r="C344" s="208">
        <v>7882</v>
      </c>
      <c r="D344" s="309">
        <v>0</v>
      </c>
      <c r="E344" s="206">
        <v>630.55999999999995</v>
      </c>
      <c r="F344" s="206">
        <v>709.38</v>
      </c>
      <c r="G344" s="205">
        <f t="shared" si="36"/>
        <v>0.18722090261282659</v>
      </c>
      <c r="H344" s="207">
        <f t="shared" si="37"/>
        <v>0.33</v>
      </c>
      <c r="I344" s="213">
        <v>3664</v>
      </c>
      <c r="J344" s="213">
        <v>0</v>
      </c>
      <c r="K344" s="212">
        <v>293.12</v>
      </c>
      <c r="L344" s="212">
        <v>329.76</v>
      </c>
      <c r="M344" s="239">
        <f t="shared" si="34"/>
        <v>0.3596999999999923</v>
      </c>
      <c r="N344" s="239"/>
      <c r="O344" s="178"/>
      <c r="P344" s="178"/>
      <c r="Q344" s="178"/>
      <c r="R344" s="178"/>
      <c r="S344" s="178"/>
      <c r="T344" s="178"/>
      <c r="U344" s="178"/>
      <c r="V344" s="178"/>
      <c r="W344" s="178"/>
      <c r="X344" s="178"/>
      <c r="Y344" s="210">
        <f t="shared" si="33"/>
        <v>8.7030878859857483E-2</v>
      </c>
      <c r="Z344" s="211">
        <f t="shared" si="35"/>
        <v>0.26</v>
      </c>
      <c r="AA344" s="178"/>
      <c r="AB344" s="178"/>
      <c r="AC344" s="178"/>
    </row>
    <row r="345" spans="2:29" x14ac:dyDescent="0.35">
      <c r="B345" s="222">
        <v>42200</v>
      </c>
      <c r="C345" s="208">
        <v>7914</v>
      </c>
      <c r="D345" s="309">
        <v>0</v>
      </c>
      <c r="E345" s="206">
        <v>633.12</v>
      </c>
      <c r="F345" s="206">
        <v>712.26</v>
      </c>
      <c r="G345" s="205">
        <f t="shared" si="36"/>
        <v>0.18753554502369668</v>
      </c>
      <c r="H345" s="207">
        <f t="shared" si="37"/>
        <v>0.32</v>
      </c>
      <c r="I345" s="213">
        <v>3688</v>
      </c>
      <c r="J345" s="213">
        <v>0</v>
      </c>
      <c r="K345" s="212">
        <v>295.04000000000002</v>
      </c>
      <c r="L345" s="212">
        <v>331.92</v>
      </c>
      <c r="M345" s="239">
        <f t="shared" si="34"/>
        <v>0.34880000000000222</v>
      </c>
      <c r="N345" s="239"/>
      <c r="O345" s="178"/>
      <c r="P345" s="178"/>
      <c r="Q345" s="178"/>
      <c r="R345" s="178"/>
      <c r="S345" s="178"/>
      <c r="T345" s="178"/>
      <c r="U345" s="178"/>
      <c r="V345" s="178"/>
      <c r="W345" s="178"/>
      <c r="X345" s="178"/>
      <c r="Y345" s="210">
        <f t="shared" si="33"/>
        <v>8.739336492890995E-2</v>
      </c>
      <c r="Z345" s="211">
        <f t="shared" si="35"/>
        <v>0.24</v>
      </c>
      <c r="AA345" s="178"/>
      <c r="AB345" s="178"/>
      <c r="AC345" s="178"/>
    </row>
    <row r="346" spans="2:29" x14ac:dyDescent="0.35">
      <c r="B346" s="222">
        <v>42300</v>
      </c>
      <c r="C346" s="208">
        <v>7946</v>
      </c>
      <c r="D346" s="309">
        <v>0</v>
      </c>
      <c r="E346" s="206">
        <v>635.67999999999995</v>
      </c>
      <c r="F346" s="206">
        <v>715.14</v>
      </c>
      <c r="G346" s="205">
        <f t="shared" si="36"/>
        <v>0.18784869976359339</v>
      </c>
      <c r="H346" s="207">
        <f t="shared" si="37"/>
        <v>0.32</v>
      </c>
      <c r="I346" s="213">
        <v>3714</v>
      </c>
      <c r="J346" s="213">
        <v>0</v>
      </c>
      <c r="K346" s="212">
        <v>297.12</v>
      </c>
      <c r="L346" s="212">
        <v>334.26</v>
      </c>
      <c r="M346" s="239">
        <f t="shared" si="34"/>
        <v>0.34879999999999428</v>
      </c>
      <c r="N346" s="239"/>
      <c r="O346" s="178"/>
      <c r="P346" s="178"/>
      <c r="Q346" s="178"/>
      <c r="R346" s="178"/>
      <c r="S346" s="178"/>
      <c r="T346" s="178"/>
      <c r="U346" s="178"/>
      <c r="V346" s="178"/>
      <c r="W346" s="178"/>
      <c r="X346" s="178"/>
      <c r="Y346" s="210">
        <f t="shared" si="33"/>
        <v>8.7801418439716311E-2</v>
      </c>
      <c r="Z346" s="211">
        <f t="shared" si="35"/>
        <v>0.26</v>
      </c>
      <c r="AA346" s="178"/>
      <c r="AB346" s="178"/>
      <c r="AC346" s="178"/>
    </row>
    <row r="347" spans="2:29" x14ac:dyDescent="0.35">
      <c r="B347" s="222">
        <v>42400</v>
      </c>
      <c r="C347" s="208">
        <v>7979</v>
      </c>
      <c r="D347" s="309">
        <v>0</v>
      </c>
      <c r="E347" s="206">
        <v>638.32000000000005</v>
      </c>
      <c r="F347" s="206">
        <v>718.11</v>
      </c>
      <c r="G347" s="205">
        <f t="shared" si="36"/>
        <v>0.18818396226415093</v>
      </c>
      <c r="H347" s="207">
        <f t="shared" si="37"/>
        <v>0.33</v>
      </c>
      <c r="I347" s="213">
        <v>3740</v>
      </c>
      <c r="J347" s="213">
        <v>0</v>
      </c>
      <c r="K347" s="212">
        <v>299.2</v>
      </c>
      <c r="L347" s="212">
        <v>336.6</v>
      </c>
      <c r="M347" s="239">
        <f t="shared" si="34"/>
        <v>0.35970000000000596</v>
      </c>
      <c r="N347" s="239"/>
      <c r="O347" s="178"/>
      <c r="P347" s="178"/>
      <c r="Q347" s="178"/>
      <c r="R347" s="178"/>
      <c r="S347" s="178"/>
      <c r="T347" s="178"/>
      <c r="U347" s="178"/>
      <c r="V347" s="178"/>
      <c r="W347" s="178"/>
      <c r="X347" s="178"/>
      <c r="Y347" s="210">
        <f t="shared" si="33"/>
        <v>8.8207547169811315E-2</v>
      </c>
      <c r="Z347" s="211">
        <f t="shared" si="35"/>
        <v>0.26</v>
      </c>
      <c r="AA347" s="178"/>
      <c r="AB347" s="178"/>
      <c r="AC347" s="178"/>
    </row>
    <row r="348" spans="2:29" x14ac:dyDescent="0.35">
      <c r="B348" s="222">
        <v>42500</v>
      </c>
      <c r="C348" s="208">
        <v>8011</v>
      </c>
      <c r="D348" s="309">
        <v>0</v>
      </c>
      <c r="E348" s="206">
        <v>640.88</v>
      </c>
      <c r="F348" s="206">
        <v>720.99</v>
      </c>
      <c r="G348" s="205">
        <f t="shared" si="36"/>
        <v>0.18849411764705881</v>
      </c>
      <c r="H348" s="207">
        <f t="shared" si="37"/>
        <v>0.32</v>
      </c>
      <c r="I348" s="213">
        <v>3764</v>
      </c>
      <c r="J348" s="213">
        <v>0</v>
      </c>
      <c r="K348" s="212">
        <v>301.12</v>
      </c>
      <c r="L348" s="212">
        <v>338.76</v>
      </c>
      <c r="M348" s="239">
        <f t="shared" si="34"/>
        <v>0.34879999999999767</v>
      </c>
      <c r="N348" s="239"/>
      <c r="O348" s="178"/>
      <c r="P348" s="178"/>
      <c r="Q348" s="178"/>
      <c r="R348" s="178"/>
      <c r="S348" s="178"/>
      <c r="T348" s="178"/>
      <c r="U348" s="178"/>
      <c r="V348" s="178"/>
      <c r="W348" s="178"/>
      <c r="X348" s="178"/>
      <c r="Y348" s="210">
        <f t="shared" si="33"/>
        <v>8.8564705882352934E-2</v>
      </c>
      <c r="Z348" s="211">
        <f t="shared" si="35"/>
        <v>0.24</v>
      </c>
      <c r="AA348" s="178"/>
      <c r="AB348" s="178"/>
      <c r="AC348" s="178"/>
    </row>
    <row r="349" spans="2:29" x14ac:dyDescent="0.35">
      <c r="B349" s="222">
        <v>42600</v>
      </c>
      <c r="C349" s="208">
        <v>8044</v>
      </c>
      <c r="D349" s="309">
        <v>0</v>
      </c>
      <c r="E349" s="206">
        <v>643.52</v>
      </c>
      <c r="F349" s="206">
        <v>723.96</v>
      </c>
      <c r="G349" s="205">
        <f t="shared" si="36"/>
        <v>0.18882629107981222</v>
      </c>
      <c r="H349" s="207">
        <f t="shared" si="37"/>
        <v>0.33</v>
      </c>
      <c r="I349" s="213">
        <v>3790</v>
      </c>
      <c r="J349" s="213">
        <v>0</v>
      </c>
      <c r="K349" s="212">
        <v>303.2</v>
      </c>
      <c r="L349" s="212">
        <v>341.1</v>
      </c>
      <c r="M349" s="239">
        <f t="shared" si="34"/>
        <v>0.35969999999999119</v>
      </c>
      <c r="N349" s="239"/>
      <c r="O349" s="178"/>
      <c r="P349" s="178"/>
      <c r="Q349" s="178"/>
      <c r="R349" s="178"/>
      <c r="S349" s="178"/>
      <c r="T349" s="178"/>
      <c r="U349" s="178"/>
      <c r="V349" s="178"/>
      <c r="W349" s="178"/>
      <c r="X349" s="178"/>
      <c r="Y349" s="210">
        <f t="shared" si="33"/>
        <v>8.8967136150234744E-2</v>
      </c>
      <c r="Z349" s="211">
        <f t="shared" si="35"/>
        <v>0.26</v>
      </c>
      <c r="AA349" s="178"/>
      <c r="AB349" s="178"/>
      <c r="AC349" s="178"/>
    </row>
    <row r="350" spans="2:29" x14ac:dyDescent="0.35">
      <c r="B350" s="222">
        <v>42700</v>
      </c>
      <c r="C350" s="208">
        <v>8076</v>
      </c>
      <c r="D350" s="309">
        <v>0</v>
      </c>
      <c r="E350" s="206">
        <v>646.08000000000004</v>
      </c>
      <c r="F350" s="206">
        <v>726.84</v>
      </c>
      <c r="G350" s="205">
        <f t="shared" si="36"/>
        <v>0.1891334894613583</v>
      </c>
      <c r="H350" s="207">
        <f t="shared" si="37"/>
        <v>0.32</v>
      </c>
      <c r="I350" s="213">
        <v>3814</v>
      </c>
      <c r="J350" s="213">
        <v>0</v>
      </c>
      <c r="K350" s="212">
        <v>305.12</v>
      </c>
      <c r="L350" s="212">
        <v>343.26</v>
      </c>
      <c r="M350" s="239">
        <f t="shared" si="34"/>
        <v>0.34880000000000111</v>
      </c>
      <c r="N350" s="239"/>
      <c r="O350" s="178"/>
      <c r="P350" s="178"/>
      <c r="Q350" s="178"/>
      <c r="R350" s="178"/>
      <c r="S350" s="178"/>
      <c r="T350" s="178"/>
      <c r="U350" s="178"/>
      <c r="V350" s="178"/>
      <c r="W350" s="178"/>
      <c r="X350" s="178"/>
      <c r="Y350" s="210">
        <f t="shared" si="33"/>
        <v>8.9320843091334895E-2</v>
      </c>
      <c r="Z350" s="211">
        <f t="shared" si="35"/>
        <v>0.24</v>
      </c>
      <c r="AA350" s="178"/>
      <c r="AB350" s="178"/>
      <c r="AC350" s="178"/>
    </row>
    <row r="351" spans="2:29" x14ac:dyDescent="0.35">
      <c r="B351" s="222">
        <v>42800</v>
      </c>
      <c r="C351" s="208">
        <v>8109</v>
      </c>
      <c r="D351" s="309">
        <v>0</v>
      </c>
      <c r="E351" s="206">
        <v>648.72</v>
      </c>
      <c r="F351" s="206">
        <v>729.81</v>
      </c>
      <c r="G351" s="205">
        <f t="shared" si="36"/>
        <v>0.1894626168224299</v>
      </c>
      <c r="H351" s="207">
        <f t="shared" si="37"/>
        <v>0.33</v>
      </c>
      <c r="I351" s="213">
        <v>3840</v>
      </c>
      <c r="J351" s="213">
        <v>0</v>
      </c>
      <c r="K351" s="212">
        <v>307.2</v>
      </c>
      <c r="L351" s="212">
        <v>345.6</v>
      </c>
      <c r="M351" s="239">
        <f t="shared" si="34"/>
        <v>0.35969999999999458</v>
      </c>
      <c r="N351" s="239"/>
      <c r="O351" s="178"/>
      <c r="P351" s="178"/>
      <c r="Q351" s="178"/>
      <c r="R351" s="178"/>
      <c r="S351" s="178"/>
      <c r="T351" s="178"/>
      <c r="U351" s="178"/>
      <c r="V351" s="178"/>
      <c r="W351" s="178"/>
      <c r="X351" s="178"/>
      <c r="Y351" s="210">
        <f t="shared" si="33"/>
        <v>8.9719626168224292E-2</v>
      </c>
      <c r="Z351" s="211">
        <f t="shared" si="35"/>
        <v>0.26</v>
      </c>
      <c r="AA351" s="178"/>
      <c r="AB351" s="178"/>
      <c r="AC351" s="178"/>
    </row>
    <row r="352" spans="2:29" x14ac:dyDescent="0.35">
      <c r="B352" s="222">
        <v>42900</v>
      </c>
      <c r="C352" s="208">
        <v>8142</v>
      </c>
      <c r="D352" s="309">
        <v>0</v>
      </c>
      <c r="E352" s="206">
        <v>651.36</v>
      </c>
      <c r="F352" s="206">
        <v>732.78</v>
      </c>
      <c r="G352" s="205">
        <f t="shared" si="36"/>
        <v>0.1897902097902098</v>
      </c>
      <c r="H352" s="207">
        <f t="shared" si="37"/>
        <v>0.33</v>
      </c>
      <c r="I352" s="213">
        <v>3866</v>
      </c>
      <c r="J352" s="213">
        <v>0</v>
      </c>
      <c r="K352" s="212">
        <v>309.27999999999997</v>
      </c>
      <c r="L352" s="212">
        <v>347.94</v>
      </c>
      <c r="M352" s="239">
        <f t="shared" si="34"/>
        <v>0.35970000000000707</v>
      </c>
      <c r="N352" s="239"/>
      <c r="O352" s="178"/>
      <c r="P352" s="178"/>
      <c r="Q352" s="178"/>
      <c r="R352" s="178"/>
      <c r="S352" s="178"/>
      <c r="T352" s="178"/>
      <c r="U352" s="178"/>
      <c r="V352" s="178"/>
      <c r="W352" s="178"/>
      <c r="X352" s="178"/>
      <c r="Y352" s="210">
        <f t="shared" si="33"/>
        <v>9.011655011655012E-2</v>
      </c>
      <c r="Z352" s="211">
        <f t="shared" si="35"/>
        <v>0.26</v>
      </c>
      <c r="AA352" s="178"/>
      <c r="AB352" s="178"/>
      <c r="AC352" s="178"/>
    </row>
    <row r="353" spans="2:29" x14ac:dyDescent="0.35">
      <c r="B353" s="222">
        <v>43000</v>
      </c>
      <c r="C353" s="208">
        <v>8174</v>
      </c>
      <c r="D353" s="309">
        <v>0</v>
      </c>
      <c r="E353" s="206">
        <v>653.91999999999996</v>
      </c>
      <c r="F353" s="206">
        <v>735.66</v>
      </c>
      <c r="G353" s="205">
        <f t="shared" si="36"/>
        <v>0.19009302325581395</v>
      </c>
      <c r="H353" s="207">
        <f t="shared" si="37"/>
        <v>0.32</v>
      </c>
      <c r="I353" s="213">
        <v>3890</v>
      </c>
      <c r="J353" s="213">
        <v>0</v>
      </c>
      <c r="K353" s="212">
        <v>311.2</v>
      </c>
      <c r="L353" s="212">
        <v>350.1</v>
      </c>
      <c r="M353" s="239">
        <f t="shared" si="34"/>
        <v>0.34879999999999883</v>
      </c>
      <c r="N353" s="239"/>
      <c r="O353" s="178"/>
      <c r="P353" s="178"/>
      <c r="Q353" s="178"/>
      <c r="R353" s="178"/>
      <c r="S353" s="178"/>
      <c r="T353" s="178"/>
      <c r="U353" s="178"/>
      <c r="V353" s="178"/>
      <c r="W353" s="178"/>
      <c r="X353" s="178"/>
      <c r="Y353" s="210">
        <f t="shared" si="33"/>
        <v>9.0465116279069765E-2</v>
      </c>
      <c r="Z353" s="211">
        <f t="shared" si="35"/>
        <v>0.24</v>
      </c>
      <c r="AA353" s="178"/>
      <c r="AB353" s="178"/>
      <c r="AC353" s="178"/>
    </row>
    <row r="354" spans="2:29" x14ac:dyDescent="0.35">
      <c r="B354" s="222">
        <v>43100</v>
      </c>
      <c r="C354" s="208">
        <v>8207</v>
      </c>
      <c r="D354" s="309">
        <v>0</v>
      </c>
      <c r="E354" s="206">
        <v>656.56</v>
      </c>
      <c r="F354" s="206">
        <v>738.63</v>
      </c>
      <c r="G354" s="205">
        <f t="shared" si="36"/>
        <v>0.19041763341067286</v>
      </c>
      <c r="H354" s="207">
        <f t="shared" si="37"/>
        <v>0.33</v>
      </c>
      <c r="I354" s="213">
        <v>3916</v>
      </c>
      <c r="J354" s="213">
        <v>0</v>
      </c>
      <c r="K354" s="212">
        <v>313.27999999999997</v>
      </c>
      <c r="L354" s="212">
        <v>352.44</v>
      </c>
      <c r="M354" s="239">
        <f t="shared" si="34"/>
        <v>0.3596999999999923</v>
      </c>
      <c r="N354" s="239"/>
      <c r="O354" s="178"/>
      <c r="P354" s="178"/>
      <c r="Q354" s="178"/>
      <c r="R354" s="178"/>
      <c r="S354" s="178"/>
      <c r="T354" s="178"/>
      <c r="U354" s="178"/>
      <c r="V354" s="178"/>
      <c r="W354" s="178"/>
      <c r="X354" s="178"/>
      <c r="Y354" s="210">
        <f t="shared" si="33"/>
        <v>9.0858468677494197E-2</v>
      </c>
      <c r="Z354" s="211">
        <f t="shared" si="35"/>
        <v>0.26</v>
      </c>
      <c r="AA354" s="178"/>
      <c r="AB354" s="178"/>
      <c r="AC354" s="178"/>
    </row>
    <row r="355" spans="2:29" x14ac:dyDescent="0.35">
      <c r="B355" s="222">
        <v>43200</v>
      </c>
      <c r="C355" s="208">
        <v>8240</v>
      </c>
      <c r="D355" s="309">
        <v>0</v>
      </c>
      <c r="E355" s="206">
        <v>659.2</v>
      </c>
      <c r="F355" s="206">
        <v>741.6</v>
      </c>
      <c r="G355" s="205">
        <f t="shared" si="36"/>
        <v>0.19074074074074074</v>
      </c>
      <c r="H355" s="207">
        <f t="shared" si="37"/>
        <v>0.33</v>
      </c>
      <c r="I355" s="213">
        <v>3940</v>
      </c>
      <c r="J355" s="213">
        <v>0</v>
      </c>
      <c r="K355" s="212">
        <v>315.2</v>
      </c>
      <c r="L355" s="212">
        <v>354.6</v>
      </c>
      <c r="M355" s="239">
        <f t="shared" si="34"/>
        <v>0.35970000000000368</v>
      </c>
      <c r="N355" s="239"/>
      <c r="O355" s="178"/>
      <c r="P355" s="178"/>
      <c r="Q355" s="178"/>
      <c r="R355" s="178"/>
      <c r="S355" s="178"/>
      <c r="T355" s="178"/>
      <c r="U355" s="178"/>
      <c r="V355" s="178"/>
      <c r="W355" s="178"/>
      <c r="X355" s="178"/>
      <c r="Y355" s="210">
        <f t="shared" si="33"/>
        <v>9.1203703703703703E-2</v>
      </c>
      <c r="Z355" s="211">
        <f t="shared" si="35"/>
        <v>0.24</v>
      </c>
      <c r="AA355" s="178"/>
      <c r="AB355" s="178"/>
      <c r="AC355" s="178"/>
    </row>
    <row r="356" spans="2:29" x14ac:dyDescent="0.35">
      <c r="B356" s="222">
        <v>43300</v>
      </c>
      <c r="C356" s="208">
        <v>8273</v>
      </c>
      <c r="D356" s="309">
        <v>0</v>
      </c>
      <c r="E356" s="206">
        <v>661.84</v>
      </c>
      <c r="F356" s="206">
        <v>744.57</v>
      </c>
      <c r="G356" s="205">
        <f t="shared" si="36"/>
        <v>0.19106235565819862</v>
      </c>
      <c r="H356" s="207">
        <f t="shared" si="37"/>
        <v>0.33</v>
      </c>
      <c r="I356" s="213">
        <v>3966</v>
      </c>
      <c r="J356" s="213">
        <v>0</v>
      </c>
      <c r="K356" s="212">
        <v>317.27999999999997</v>
      </c>
      <c r="L356" s="212">
        <v>356.94</v>
      </c>
      <c r="M356" s="239">
        <f t="shared" si="34"/>
        <v>0.35969999999999686</v>
      </c>
      <c r="N356" s="239"/>
      <c r="O356" s="178"/>
      <c r="P356" s="178"/>
      <c r="Q356" s="178"/>
      <c r="R356" s="178"/>
      <c r="S356" s="178"/>
      <c r="T356" s="178"/>
      <c r="U356" s="178"/>
      <c r="V356" s="178"/>
      <c r="W356" s="178"/>
      <c r="X356" s="178"/>
      <c r="Y356" s="210">
        <f t="shared" si="33"/>
        <v>9.1593533487297915E-2</v>
      </c>
      <c r="Z356" s="211">
        <f t="shared" si="35"/>
        <v>0.26</v>
      </c>
      <c r="AA356" s="178"/>
      <c r="AB356" s="178"/>
      <c r="AC356" s="178"/>
    </row>
    <row r="357" spans="2:29" x14ac:dyDescent="0.35">
      <c r="B357" s="222">
        <v>43400</v>
      </c>
      <c r="C357" s="208">
        <v>8305</v>
      </c>
      <c r="D357" s="309">
        <v>0</v>
      </c>
      <c r="E357" s="206">
        <v>664.4</v>
      </c>
      <c r="F357" s="206">
        <v>747.45</v>
      </c>
      <c r="G357" s="205">
        <f t="shared" si="36"/>
        <v>0.1913594470046083</v>
      </c>
      <c r="H357" s="207">
        <f t="shared" si="37"/>
        <v>0.32</v>
      </c>
      <c r="I357" s="213">
        <v>3992</v>
      </c>
      <c r="J357" s="213">
        <v>0</v>
      </c>
      <c r="K357" s="212">
        <v>319.36</v>
      </c>
      <c r="L357" s="212">
        <v>359.28</v>
      </c>
      <c r="M357" s="239">
        <f t="shared" si="34"/>
        <v>0.34880000000000677</v>
      </c>
      <c r="N357" s="239"/>
      <c r="O357" s="178"/>
      <c r="P357" s="178"/>
      <c r="Q357" s="178"/>
      <c r="R357" s="178"/>
      <c r="S357" s="178"/>
      <c r="T357" s="178"/>
      <c r="U357" s="178"/>
      <c r="V357" s="178"/>
      <c r="W357" s="178"/>
      <c r="X357" s="178"/>
      <c r="Y357" s="210">
        <f t="shared" si="33"/>
        <v>9.19815668202765E-2</v>
      </c>
      <c r="Z357" s="211">
        <f t="shared" si="35"/>
        <v>0.26</v>
      </c>
      <c r="AA357" s="178"/>
      <c r="AB357" s="178"/>
      <c r="AC357" s="178"/>
    </row>
    <row r="358" spans="2:29" x14ac:dyDescent="0.35">
      <c r="B358" s="222">
        <v>43500</v>
      </c>
      <c r="C358" s="208">
        <v>8338</v>
      </c>
      <c r="D358" s="309">
        <v>0</v>
      </c>
      <c r="E358" s="206">
        <v>667.04</v>
      </c>
      <c r="F358" s="206">
        <v>750.42</v>
      </c>
      <c r="G358" s="205">
        <f t="shared" si="36"/>
        <v>0.19167816091954024</v>
      </c>
      <c r="H358" s="207">
        <f t="shared" si="37"/>
        <v>0.33</v>
      </c>
      <c r="I358" s="213">
        <v>4016</v>
      </c>
      <c r="J358" s="213">
        <v>0</v>
      </c>
      <c r="K358" s="212">
        <v>321.27999999999997</v>
      </c>
      <c r="L358" s="212">
        <v>361.44</v>
      </c>
      <c r="M358" s="239">
        <f t="shared" si="34"/>
        <v>0.3597000000000003</v>
      </c>
      <c r="N358" s="239"/>
      <c r="O358" s="178"/>
      <c r="P358" s="178"/>
      <c r="Q358" s="178"/>
      <c r="R358" s="178"/>
      <c r="S358" s="178"/>
      <c r="T358" s="178"/>
      <c r="U358" s="178"/>
      <c r="V358" s="178"/>
      <c r="W358" s="178"/>
      <c r="X358" s="178"/>
      <c r="Y358" s="210">
        <f t="shared" si="33"/>
        <v>9.2321839080459767E-2</v>
      </c>
      <c r="Z358" s="211">
        <f t="shared" si="35"/>
        <v>0.24</v>
      </c>
      <c r="AA358" s="178"/>
      <c r="AB358" s="178"/>
      <c r="AC358" s="178"/>
    </row>
    <row r="359" spans="2:29" x14ac:dyDescent="0.35">
      <c r="B359" s="222">
        <v>43600</v>
      </c>
      <c r="C359" s="208">
        <v>8371</v>
      </c>
      <c r="D359" s="309">
        <v>0</v>
      </c>
      <c r="E359" s="206">
        <v>669.68</v>
      </c>
      <c r="F359" s="206">
        <v>753.39</v>
      </c>
      <c r="G359" s="205">
        <f t="shared" si="36"/>
        <v>0.19199541284403671</v>
      </c>
      <c r="H359" s="207">
        <f t="shared" si="37"/>
        <v>0.33</v>
      </c>
      <c r="I359" s="213">
        <v>4042</v>
      </c>
      <c r="J359" s="213">
        <v>0</v>
      </c>
      <c r="K359" s="212">
        <v>323.36</v>
      </c>
      <c r="L359" s="212">
        <v>363.78</v>
      </c>
      <c r="M359" s="239">
        <f t="shared" si="34"/>
        <v>0.35969999999999458</v>
      </c>
      <c r="N359" s="239"/>
      <c r="O359" s="178"/>
      <c r="P359" s="178"/>
      <c r="Q359" s="178"/>
      <c r="R359" s="178"/>
      <c r="S359" s="178"/>
      <c r="T359" s="178"/>
      <c r="U359" s="178"/>
      <c r="V359" s="178"/>
      <c r="W359" s="178"/>
      <c r="X359" s="178"/>
      <c r="Y359" s="210">
        <f t="shared" si="33"/>
        <v>9.2706422018348625E-2</v>
      </c>
      <c r="Z359" s="211">
        <f t="shared" si="35"/>
        <v>0.26</v>
      </c>
      <c r="AA359" s="178"/>
      <c r="AB359" s="178"/>
      <c r="AC359" s="178"/>
    </row>
    <row r="360" spans="2:29" x14ac:dyDescent="0.35">
      <c r="B360" s="222">
        <v>43700</v>
      </c>
      <c r="C360" s="208">
        <v>8404</v>
      </c>
      <c r="D360" s="309">
        <v>0</v>
      </c>
      <c r="E360" s="206">
        <v>672.32</v>
      </c>
      <c r="F360" s="206">
        <v>756.36</v>
      </c>
      <c r="G360" s="205">
        <f t="shared" si="36"/>
        <v>0.1923112128146453</v>
      </c>
      <c r="H360" s="207">
        <f t="shared" si="37"/>
        <v>0.33</v>
      </c>
      <c r="I360" s="213">
        <v>4068</v>
      </c>
      <c r="J360" s="213">
        <v>0</v>
      </c>
      <c r="K360" s="212">
        <v>325.44</v>
      </c>
      <c r="L360" s="212">
        <v>366.12</v>
      </c>
      <c r="M360" s="239">
        <f t="shared" si="34"/>
        <v>0.35970000000000596</v>
      </c>
      <c r="N360" s="239"/>
      <c r="O360" s="178"/>
      <c r="P360" s="178"/>
      <c r="Q360" s="178"/>
      <c r="R360" s="178"/>
      <c r="S360" s="178"/>
      <c r="T360" s="178"/>
      <c r="U360" s="178"/>
      <c r="V360" s="178"/>
      <c r="W360" s="178"/>
      <c r="X360" s="178"/>
      <c r="Y360" s="210">
        <f t="shared" si="33"/>
        <v>9.3089244851258579E-2</v>
      </c>
      <c r="Z360" s="211">
        <f t="shared" si="35"/>
        <v>0.26</v>
      </c>
      <c r="AA360" s="178"/>
      <c r="AB360" s="178"/>
      <c r="AC360" s="178"/>
    </row>
    <row r="361" spans="2:29" x14ac:dyDescent="0.35">
      <c r="B361" s="222">
        <v>43800</v>
      </c>
      <c r="C361" s="208">
        <v>8437</v>
      </c>
      <c r="D361" s="309">
        <v>0</v>
      </c>
      <c r="E361" s="206">
        <v>674.96</v>
      </c>
      <c r="F361" s="206">
        <v>759.33</v>
      </c>
      <c r="G361" s="205">
        <f t="shared" si="36"/>
        <v>0.19262557077625569</v>
      </c>
      <c r="H361" s="207">
        <f t="shared" si="37"/>
        <v>0.33</v>
      </c>
      <c r="I361" s="213">
        <v>4092</v>
      </c>
      <c r="J361" s="213">
        <v>0</v>
      </c>
      <c r="K361" s="212">
        <v>327.36</v>
      </c>
      <c r="L361" s="212">
        <v>368.28</v>
      </c>
      <c r="M361" s="239">
        <f t="shared" si="34"/>
        <v>0.35969999999999913</v>
      </c>
      <c r="N361" s="239"/>
      <c r="O361" s="178"/>
      <c r="P361" s="178"/>
      <c r="Q361" s="178"/>
      <c r="R361" s="178"/>
      <c r="S361" s="178"/>
      <c r="T361" s="178"/>
      <c r="U361" s="178"/>
      <c r="V361" s="178"/>
      <c r="W361" s="178"/>
      <c r="X361" s="178"/>
      <c r="Y361" s="210">
        <f t="shared" si="33"/>
        <v>9.3424657534246572E-2</v>
      </c>
      <c r="Z361" s="211">
        <f t="shared" si="35"/>
        <v>0.24</v>
      </c>
      <c r="AA361" s="178"/>
      <c r="AB361" s="178"/>
      <c r="AC361" s="178"/>
    </row>
    <row r="362" spans="2:29" x14ac:dyDescent="0.35">
      <c r="B362" s="222">
        <v>43900</v>
      </c>
      <c r="C362" s="208">
        <v>8470</v>
      </c>
      <c r="D362" s="309">
        <v>0</v>
      </c>
      <c r="E362" s="206">
        <v>677.6</v>
      </c>
      <c r="F362" s="206">
        <v>762.3</v>
      </c>
      <c r="G362" s="205">
        <f t="shared" si="36"/>
        <v>0.19293849658314352</v>
      </c>
      <c r="H362" s="207">
        <f t="shared" si="37"/>
        <v>0.33</v>
      </c>
      <c r="I362" s="213">
        <v>4118</v>
      </c>
      <c r="J362" s="213">
        <v>0</v>
      </c>
      <c r="K362" s="212">
        <v>329.44</v>
      </c>
      <c r="L362" s="212">
        <v>370.62</v>
      </c>
      <c r="M362" s="239">
        <f t="shared" si="34"/>
        <v>0.3596999999999923</v>
      </c>
      <c r="N362" s="239"/>
      <c r="O362" s="178"/>
      <c r="P362" s="178"/>
      <c r="Q362" s="178"/>
      <c r="R362" s="178"/>
      <c r="S362" s="178"/>
      <c r="T362" s="178"/>
      <c r="U362" s="178"/>
      <c r="V362" s="178"/>
      <c r="W362" s="178"/>
      <c r="X362" s="178"/>
      <c r="Y362" s="210">
        <f t="shared" si="33"/>
        <v>9.3804100227790427E-2</v>
      </c>
      <c r="Z362" s="211">
        <f t="shared" si="35"/>
        <v>0.26</v>
      </c>
      <c r="AA362" s="178"/>
      <c r="AB362" s="178"/>
      <c r="AC362" s="178"/>
    </row>
    <row r="363" spans="2:29" x14ac:dyDescent="0.35">
      <c r="B363" s="222">
        <v>44000</v>
      </c>
      <c r="C363" s="208">
        <v>8503</v>
      </c>
      <c r="D363" s="309">
        <v>0</v>
      </c>
      <c r="E363" s="206">
        <v>680.24</v>
      </c>
      <c r="F363" s="206">
        <v>765.27</v>
      </c>
      <c r="G363" s="205">
        <f t="shared" si="36"/>
        <v>0.19325000000000001</v>
      </c>
      <c r="H363" s="207">
        <f t="shared" si="37"/>
        <v>0.33</v>
      </c>
      <c r="I363" s="213">
        <v>4144</v>
      </c>
      <c r="J363" s="213">
        <v>0</v>
      </c>
      <c r="K363" s="212">
        <v>331.52</v>
      </c>
      <c r="L363" s="212">
        <v>372.96</v>
      </c>
      <c r="M363" s="239">
        <f t="shared" si="34"/>
        <v>0.35970000000000479</v>
      </c>
      <c r="N363" s="239"/>
      <c r="O363" s="178"/>
      <c r="P363" s="178"/>
      <c r="Q363" s="178"/>
      <c r="R363" s="178"/>
      <c r="S363" s="178"/>
      <c r="T363" s="178"/>
      <c r="U363" s="178"/>
      <c r="V363" s="178"/>
      <c r="W363" s="178"/>
      <c r="X363" s="178"/>
      <c r="Y363" s="210">
        <f t="shared" si="33"/>
        <v>9.4181818181818186E-2</v>
      </c>
      <c r="Z363" s="211">
        <f t="shared" si="35"/>
        <v>0.26</v>
      </c>
      <c r="AA363" s="178"/>
      <c r="AB363" s="178"/>
      <c r="AC363" s="178"/>
    </row>
    <row r="364" spans="2:29" x14ac:dyDescent="0.35">
      <c r="B364" s="222">
        <v>44100</v>
      </c>
      <c r="C364" s="208">
        <v>8536</v>
      </c>
      <c r="D364" s="309">
        <v>0</v>
      </c>
      <c r="E364" s="206">
        <v>682.88</v>
      </c>
      <c r="F364" s="206">
        <v>768.24</v>
      </c>
      <c r="G364" s="205">
        <f t="shared" si="36"/>
        <v>0.19356009070294786</v>
      </c>
      <c r="H364" s="207">
        <f t="shared" si="37"/>
        <v>0.33</v>
      </c>
      <c r="I364" s="213">
        <v>4170</v>
      </c>
      <c r="J364" s="213">
        <v>0</v>
      </c>
      <c r="K364" s="212">
        <v>333.6</v>
      </c>
      <c r="L364" s="212">
        <v>375.3</v>
      </c>
      <c r="M364" s="239">
        <f t="shared" si="34"/>
        <v>0.35969999999999802</v>
      </c>
      <c r="N364" s="239"/>
      <c r="O364" s="178"/>
      <c r="P364" s="178"/>
      <c r="Q364" s="178"/>
      <c r="R364" s="178"/>
      <c r="S364" s="178"/>
      <c r="T364" s="178"/>
      <c r="U364" s="178"/>
      <c r="V364" s="178"/>
      <c r="W364" s="178"/>
      <c r="X364" s="178"/>
      <c r="Y364" s="210">
        <f t="shared" si="33"/>
        <v>9.4557823129251706E-2</v>
      </c>
      <c r="Z364" s="211">
        <f t="shared" si="35"/>
        <v>0.26</v>
      </c>
      <c r="AA364" s="178"/>
      <c r="AB364" s="178"/>
      <c r="AC364" s="178"/>
    </row>
    <row r="365" spans="2:29" x14ac:dyDescent="0.35">
      <c r="B365" s="222">
        <v>44200</v>
      </c>
      <c r="C365" s="208">
        <v>8569</v>
      </c>
      <c r="D365" s="309">
        <v>0</v>
      </c>
      <c r="E365" s="206">
        <v>685.52</v>
      </c>
      <c r="F365" s="206">
        <v>771.21</v>
      </c>
      <c r="G365" s="205">
        <f t="shared" si="36"/>
        <v>0.193868778280543</v>
      </c>
      <c r="H365" s="207">
        <f t="shared" si="37"/>
        <v>0.33</v>
      </c>
      <c r="I365" s="213">
        <v>4194</v>
      </c>
      <c r="J365" s="213">
        <v>0</v>
      </c>
      <c r="K365" s="212">
        <v>335.52</v>
      </c>
      <c r="L365" s="212">
        <v>377.46</v>
      </c>
      <c r="M365" s="239">
        <f t="shared" si="34"/>
        <v>0.35969999999999119</v>
      </c>
      <c r="N365" s="239"/>
      <c r="O365" s="178"/>
      <c r="P365" s="178"/>
      <c r="Q365" s="178"/>
      <c r="R365" s="178"/>
      <c r="S365" s="178"/>
      <c r="T365" s="178"/>
      <c r="U365" s="178"/>
      <c r="V365" s="178"/>
      <c r="W365" s="178"/>
      <c r="X365" s="178"/>
      <c r="Y365" s="210">
        <f t="shared" si="33"/>
        <v>9.48868778280543E-2</v>
      </c>
      <c r="Z365" s="211">
        <f t="shared" si="35"/>
        <v>0.24</v>
      </c>
      <c r="AA365" s="178"/>
      <c r="AB365" s="178"/>
      <c r="AC365" s="178"/>
    </row>
    <row r="366" spans="2:29" x14ac:dyDescent="0.35">
      <c r="B366" s="222">
        <v>44300</v>
      </c>
      <c r="C366" s="208">
        <v>8602</v>
      </c>
      <c r="D366" s="309">
        <v>0</v>
      </c>
      <c r="E366" s="206">
        <v>688.16</v>
      </c>
      <c r="F366" s="206">
        <v>774.18</v>
      </c>
      <c r="G366" s="205">
        <f t="shared" si="36"/>
        <v>0.19417607223476299</v>
      </c>
      <c r="H366" s="207">
        <f t="shared" si="37"/>
        <v>0.33</v>
      </c>
      <c r="I366" s="213">
        <v>4220</v>
      </c>
      <c r="J366" s="213">
        <v>0</v>
      </c>
      <c r="K366" s="212">
        <v>337.6</v>
      </c>
      <c r="L366" s="212">
        <v>379.8</v>
      </c>
      <c r="M366" s="239">
        <f t="shared" si="34"/>
        <v>0.35970000000000257</v>
      </c>
      <c r="N366" s="239"/>
      <c r="O366" s="178"/>
      <c r="P366" s="178"/>
      <c r="Q366" s="178"/>
      <c r="R366" s="178"/>
      <c r="S366" s="178"/>
      <c r="T366" s="178"/>
      <c r="U366" s="178"/>
      <c r="V366" s="178"/>
      <c r="W366" s="178"/>
      <c r="X366" s="178"/>
      <c r="Y366" s="210">
        <f t="shared" si="33"/>
        <v>9.5259593679458243E-2</v>
      </c>
      <c r="Z366" s="211">
        <f t="shared" si="35"/>
        <v>0.26</v>
      </c>
      <c r="AA366" s="178"/>
      <c r="AB366" s="178"/>
      <c r="AC366" s="178"/>
    </row>
    <row r="367" spans="2:29" x14ac:dyDescent="0.35">
      <c r="B367" s="222">
        <v>44400</v>
      </c>
      <c r="C367" s="208">
        <v>8636</v>
      </c>
      <c r="D367" s="309">
        <v>0</v>
      </c>
      <c r="E367" s="206">
        <v>690.88</v>
      </c>
      <c r="F367" s="206">
        <v>777.24</v>
      </c>
      <c r="G367" s="205">
        <f t="shared" si="36"/>
        <v>0.19450450450450452</v>
      </c>
      <c r="H367" s="207">
        <f t="shared" si="37"/>
        <v>0.34</v>
      </c>
      <c r="I367" s="213">
        <v>4246</v>
      </c>
      <c r="J367" s="213">
        <v>0</v>
      </c>
      <c r="K367" s="212">
        <v>339.68</v>
      </c>
      <c r="L367" s="212">
        <v>382.14</v>
      </c>
      <c r="M367" s="239">
        <f t="shared" si="34"/>
        <v>0.37059999999999832</v>
      </c>
      <c r="N367" s="239"/>
      <c r="O367" s="178"/>
      <c r="P367" s="178"/>
      <c r="Q367" s="178"/>
      <c r="R367" s="178"/>
      <c r="S367" s="178"/>
      <c r="T367" s="178"/>
      <c r="U367" s="178"/>
      <c r="V367" s="178"/>
      <c r="W367" s="178"/>
      <c r="X367" s="178"/>
      <c r="Y367" s="210">
        <f t="shared" si="33"/>
        <v>9.5630630630630625E-2</v>
      </c>
      <c r="Z367" s="211">
        <f t="shared" si="35"/>
        <v>0.26</v>
      </c>
      <c r="AA367" s="178"/>
      <c r="AB367" s="178"/>
      <c r="AC367" s="178"/>
    </row>
    <row r="368" spans="2:29" x14ac:dyDescent="0.35">
      <c r="B368" s="222">
        <v>44500</v>
      </c>
      <c r="C368" s="208">
        <v>8669</v>
      </c>
      <c r="D368" s="309">
        <v>0</v>
      </c>
      <c r="E368" s="206">
        <v>693.52</v>
      </c>
      <c r="F368" s="206">
        <v>780.21</v>
      </c>
      <c r="G368" s="205">
        <f t="shared" si="36"/>
        <v>0.19480898876404495</v>
      </c>
      <c r="H368" s="207">
        <f t="shared" si="37"/>
        <v>0.33</v>
      </c>
      <c r="I368" s="213">
        <v>4272</v>
      </c>
      <c r="J368" s="213">
        <v>0</v>
      </c>
      <c r="K368" s="212">
        <v>341.76</v>
      </c>
      <c r="L368" s="212">
        <v>384.48</v>
      </c>
      <c r="M368" s="239">
        <f t="shared" si="34"/>
        <v>0.35969999999999119</v>
      </c>
      <c r="N368" s="239"/>
      <c r="O368" s="178"/>
      <c r="P368" s="178"/>
      <c r="Q368" s="178"/>
      <c r="R368" s="178"/>
      <c r="S368" s="178"/>
      <c r="T368" s="178"/>
      <c r="U368" s="178"/>
      <c r="V368" s="178"/>
      <c r="W368" s="178"/>
      <c r="X368" s="178"/>
      <c r="Y368" s="210">
        <f t="shared" si="33"/>
        <v>9.6000000000000002E-2</v>
      </c>
      <c r="Z368" s="211">
        <f t="shared" si="35"/>
        <v>0.26</v>
      </c>
      <c r="AA368" s="178"/>
      <c r="AB368" s="178"/>
      <c r="AC368" s="178"/>
    </row>
    <row r="369" spans="2:29" x14ac:dyDescent="0.35">
      <c r="B369" s="222">
        <v>44600</v>
      </c>
      <c r="C369" s="208">
        <v>8702</v>
      </c>
      <c r="D369" s="309">
        <v>0</v>
      </c>
      <c r="E369" s="206">
        <v>696.16</v>
      </c>
      <c r="F369" s="206">
        <v>783.18</v>
      </c>
      <c r="G369" s="205">
        <f t="shared" si="36"/>
        <v>0.19511210762331838</v>
      </c>
      <c r="H369" s="207">
        <f t="shared" si="37"/>
        <v>0.33</v>
      </c>
      <c r="I369" s="213">
        <v>4296</v>
      </c>
      <c r="J369" s="213">
        <v>0</v>
      </c>
      <c r="K369" s="212">
        <v>343.68</v>
      </c>
      <c r="L369" s="212">
        <v>386.64</v>
      </c>
      <c r="M369" s="239">
        <f t="shared" si="34"/>
        <v>0.35970000000000257</v>
      </c>
      <c r="N369" s="239"/>
      <c r="O369" s="178"/>
      <c r="P369" s="178"/>
      <c r="Q369" s="178"/>
      <c r="R369" s="178"/>
      <c r="S369" s="178"/>
      <c r="T369" s="178"/>
      <c r="U369" s="178"/>
      <c r="V369" s="178"/>
      <c r="W369" s="178"/>
      <c r="X369" s="178"/>
      <c r="Y369" s="210">
        <f t="shared" si="33"/>
        <v>9.6322869955156945E-2</v>
      </c>
      <c r="Z369" s="211">
        <f t="shared" si="35"/>
        <v>0.24</v>
      </c>
      <c r="AA369" s="178"/>
      <c r="AB369" s="178"/>
      <c r="AC369" s="178"/>
    </row>
    <row r="370" spans="2:29" x14ac:dyDescent="0.35">
      <c r="B370" s="222">
        <v>44700</v>
      </c>
      <c r="C370" s="208">
        <v>8735</v>
      </c>
      <c r="D370" s="309">
        <v>0</v>
      </c>
      <c r="E370" s="206">
        <v>698.8</v>
      </c>
      <c r="F370" s="206">
        <v>786.15</v>
      </c>
      <c r="G370" s="205">
        <f t="shared" si="36"/>
        <v>0.195413870246085</v>
      </c>
      <c r="H370" s="207">
        <f t="shared" si="37"/>
        <v>0.33</v>
      </c>
      <c r="I370" s="213">
        <v>4322</v>
      </c>
      <c r="J370" s="213">
        <v>0</v>
      </c>
      <c r="K370" s="212">
        <v>345.76</v>
      </c>
      <c r="L370" s="212">
        <v>388.98</v>
      </c>
      <c r="M370" s="239">
        <f t="shared" si="34"/>
        <v>0.35969999999999686</v>
      </c>
      <c r="N370" s="239"/>
      <c r="O370" s="178"/>
      <c r="P370" s="178"/>
      <c r="Q370" s="178"/>
      <c r="R370" s="178"/>
      <c r="S370" s="178"/>
      <c r="T370" s="178"/>
      <c r="U370" s="178"/>
      <c r="V370" s="178"/>
      <c r="W370" s="178"/>
      <c r="X370" s="178"/>
      <c r="Y370" s="210">
        <f t="shared" si="33"/>
        <v>9.668903803131991E-2</v>
      </c>
      <c r="Z370" s="211">
        <f t="shared" si="35"/>
        <v>0.26</v>
      </c>
      <c r="AA370" s="178"/>
      <c r="AB370" s="178"/>
      <c r="AC370" s="178"/>
    </row>
    <row r="371" spans="2:29" x14ac:dyDescent="0.35">
      <c r="B371" s="222">
        <v>44800</v>
      </c>
      <c r="C371" s="208">
        <v>8769</v>
      </c>
      <c r="D371" s="309">
        <v>0</v>
      </c>
      <c r="E371" s="206">
        <v>701.52</v>
      </c>
      <c r="F371" s="206">
        <v>789.21</v>
      </c>
      <c r="G371" s="205">
        <f t="shared" si="36"/>
        <v>0.19573660714285715</v>
      </c>
      <c r="H371" s="207">
        <f t="shared" si="37"/>
        <v>0.34</v>
      </c>
      <c r="I371" s="213">
        <v>4348</v>
      </c>
      <c r="J371" s="213">
        <v>0</v>
      </c>
      <c r="K371" s="212">
        <v>347.84</v>
      </c>
      <c r="L371" s="212">
        <v>391.32</v>
      </c>
      <c r="M371" s="239">
        <f t="shared" si="34"/>
        <v>0.37059999999999149</v>
      </c>
      <c r="N371" s="239"/>
      <c r="O371" s="178"/>
      <c r="P371" s="178"/>
      <c r="Q371" s="178"/>
      <c r="R371" s="178"/>
      <c r="S371" s="178"/>
      <c r="T371" s="178"/>
      <c r="U371" s="178"/>
      <c r="V371" s="178"/>
      <c r="W371" s="178"/>
      <c r="X371" s="178"/>
      <c r="Y371" s="210">
        <f t="shared" si="33"/>
        <v>9.7053571428571433E-2</v>
      </c>
      <c r="Z371" s="211">
        <f t="shared" si="35"/>
        <v>0.26</v>
      </c>
      <c r="AA371" s="178"/>
      <c r="AB371" s="178"/>
      <c r="AC371" s="178"/>
    </row>
    <row r="372" spans="2:29" x14ac:dyDescent="0.35">
      <c r="B372" s="222">
        <v>44900</v>
      </c>
      <c r="C372" s="208">
        <v>8802</v>
      </c>
      <c r="D372" s="309">
        <v>0</v>
      </c>
      <c r="E372" s="206">
        <v>704.16</v>
      </c>
      <c r="F372" s="206">
        <v>792.18</v>
      </c>
      <c r="G372" s="205">
        <f t="shared" si="36"/>
        <v>0.19603563474387528</v>
      </c>
      <c r="H372" s="207">
        <f t="shared" si="37"/>
        <v>0.33</v>
      </c>
      <c r="I372" s="213">
        <v>4374</v>
      </c>
      <c r="J372" s="213">
        <v>0</v>
      </c>
      <c r="K372" s="212">
        <v>349.92</v>
      </c>
      <c r="L372" s="212">
        <v>393.66</v>
      </c>
      <c r="M372" s="239">
        <f t="shared" si="34"/>
        <v>0.35970000000000257</v>
      </c>
      <c r="N372" s="239"/>
      <c r="O372" s="178"/>
      <c r="P372" s="178"/>
      <c r="Q372" s="178"/>
      <c r="R372" s="178"/>
      <c r="S372" s="178"/>
      <c r="T372" s="178"/>
      <c r="U372" s="178"/>
      <c r="V372" s="178"/>
      <c r="W372" s="178"/>
      <c r="X372" s="178"/>
      <c r="Y372" s="210">
        <f t="shared" si="33"/>
        <v>9.7416481069042313E-2</v>
      </c>
      <c r="Z372" s="211">
        <f t="shared" si="35"/>
        <v>0.26</v>
      </c>
      <c r="AA372" s="178"/>
      <c r="AB372" s="178"/>
      <c r="AC372" s="178"/>
    </row>
    <row r="373" spans="2:29" x14ac:dyDescent="0.35">
      <c r="B373" s="222">
        <v>45000</v>
      </c>
      <c r="C373" s="208">
        <v>8835</v>
      </c>
      <c r="D373" s="309">
        <v>0</v>
      </c>
      <c r="E373" s="206">
        <v>706.8</v>
      </c>
      <c r="F373" s="206">
        <v>795.15</v>
      </c>
      <c r="G373" s="205">
        <f t="shared" si="36"/>
        <v>0.19633333333333333</v>
      </c>
      <c r="H373" s="207">
        <f t="shared" si="37"/>
        <v>0.33</v>
      </c>
      <c r="I373" s="213">
        <v>4398</v>
      </c>
      <c r="J373" s="213">
        <v>0</v>
      </c>
      <c r="K373" s="212">
        <v>351.84</v>
      </c>
      <c r="L373" s="212">
        <v>395.82</v>
      </c>
      <c r="M373" s="239">
        <f t="shared" si="34"/>
        <v>0.35969999999999686</v>
      </c>
      <c r="N373" s="239"/>
      <c r="O373" s="178"/>
      <c r="P373" s="178"/>
      <c r="Q373" s="178"/>
      <c r="R373" s="178"/>
      <c r="S373" s="178"/>
      <c r="T373" s="178"/>
      <c r="U373" s="178"/>
      <c r="V373" s="178"/>
      <c r="W373" s="178"/>
      <c r="X373" s="178"/>
      <c r="Y373" s="210">
        <f t="shared" si="33"/>
        <v>9.7733333333333339E-2</v>
      </c>
      <c r="Z373" s="211">
        <f t="shared" si="35"/>
        <v>0.24</v>
      </c>
      <c r="AA373" s="178"/>
      <c r="AB373" s="178"/>
      <c r="AC373" s="178"/>
    </row>
    <row r="374" spans="2:29" x14ac:dyDescent="0.35">
      <c r="B374" s="222">
        <v>45100</v>
      </c>
      <c r="C374" s="208">
        <v>8869</v>
      </c>
      <c r="D374" s="309">
        <v>0</v>
      </c>
      <c r="E374" s="206">
        <v>709.52</v>
      </c>
      <c r="F374" s="206">
        <v>798.21</v>
      </c>
      <c r="G374" s="205">
        <f t="shared" si="36"/>
        <v>0.19665188470066519</v>
      </c>
      <c r="H374" s="207">
        <f t="shared" si="37"/>
        <v>0.34</v>
      </c>
      <c r="I374" s="213">
        <v>4424</v>
      </c>
      <c r="J374" s="213">
        <v>0</v>
      </c>
      <c r="K374" s="212">
        <v>353.92</v>
      </c>
      <c r="L374" s="212">
        <v>398.16</v>
      </c>
      <c r="M374" s="239">
        <f t="shared" si="34"/>
        <v>0.37059999999999149</v>
      </c>
      <c r="N374" s="239"/>
      <c r="O374" s="178"/>
      <c r="P374" s="178"/>
      <c r="Q374" s="178"/>
      <c r="R374" s="178"/>
      <c r="S374" s="178"/>
      <c r="T374" s="178"/>
      <c r="U374" s="178"/>
      <c r="V374" s="178"/>
      <c r="W374" s="178"/>
      <c r="X374" s="178"/>
      <c r="Y374" s="210">
        <f t="shared" si="33"/>
        <v>9.8093126385809318E-2</v>
      </c>
      <c r="Z374" s="211">
        <f t="shared" si="35"/>
        <v>0.26</v>
      </c>
      <c r="AA374" s="178"/>
      <c r="AB374" s="178"/>
      <c r="AC374" s="178"/>
    </row>
    <row r="375" spans="2:29" x14ac:dyDescent="0.35">
      <c r="B375" s="222">
        <v>45200</v>
      </c>
      <c r="C375" s="208">
        <v>8902</v>
      </c>
      <c r="D375" s="309">
        <v>0</v>
      </c>
      <c r="E375" s="206">
        <v>712.16</v>
      </c>
      <c r="F375" s="206">
        <v>801.18</v>
      </c>
      <c r="G375" s="205">
        <f t="shared" si="36"/>
        <v>0.19694690265486725</v>
      </c>
      <c r="H375" s="207">
        <f t="shared" si="37"/>
        <v>0.33</v>
      </c>
      <c r="I375" s="213">
        <v>4450</v>
      </c>
      <c r="J375" s="213">
        <v>0</v>
      </c>
      <c r="K375" s="212">
        <v>356</v>
      </c>
      <c r="L375" s="212">
        <v>400.5</v>
      </c>
      <c r="M375" s="239">
        <f t="shared" si="34"/>
        <v>0.35970000000000257</v>
      </c>
      <c r="N375" s="239"/>
      <c r="O375" s="178"/>
      <c r="P375" s="178"/>
      <c r="Q375" s="178"/>
      <c r="R375" s="178"/>
      <c r="S375" s="178"/>
      <c r="T375" s="178"/>
      <c r="U375" s="178"/>
      <c r="V375" s="178"/>
      <c r="W375" s="178"/>
      <c r="X375" s="178"/>
      <c r="Y375" s="210">
        <f t="shared" si="33"/>
        <v>9.8451327433628319E-2</v>
      </c>
      <c r="Z375" s="211">
        <f t="shared" si="35"/>
        <v>0.26</v>
      </c>
      <c r="AA375" s="178"/>
      <c r="AB375" s="178"/>
      <c r="AC375" s="178"/>
    </row>
    <row r="376" spans="2:29" x14ac:dyDescent="0.35">
      <c r="B376" s="222">
        <v>45300</v>
      </c>
      <c r="C376" s="208">
        <v>8936</v>
      </c>
      <c r="D376" s="309">
        <v>0</v>
      </c>
      <c r="E376" s="206">
        <v>714.88</v>
      </c>
      <c r="F376" s="206">
        <v>804.24</v>
      </c>
      <c r="G376" s="205">
        <f t="shared" si="36"/>
        <v>0.19726269315673289</v>
      </c>
      <c r="H376" s="207">
        <f t="shared" si="37"/>
        <v>0.34</v>
      </c>
      <c r="I376" s="213">
        <v>4476</v>
      </c>
      <c r="J376" s="213">
        <v>0</v>
      </c>
      <c r="K376" s="212">
        <v>358.08</v>
      </c>
      <c r="L376" s="212">
        <v>402.84</v>
      </c>
      <c r="M376" s="239">
        <f t="shared" si="34"/>
        <v>0.37059999999999832</v>
      </c>
      <c r="N376" s="239"/>
      <c r="O376" s="178"/>
      <c r="P376" s="178"/>
      <c r="Q376" s="178"/>
      <c r="R376" s="178"/>
      <c r="S376" s="178"/>
      <c r="T376" s="178"/>
      <c r="U376" s="178"/>
      <c r="V376" s="178"/>
      <c r="W376" s="178"/>
      <c r="X376" s="178"/>
      <c r="Y376" s="210">
        <f t="shared" si="33"/>
        <v>9.8807947019867545E-2</v>
      </c>
      <c r="Z376" s="211">
        <f t="shared" si="35"/>
        <v>0.26</v>
      </c>
      <c r="AA376" s="178"/>
      <c r="AB376" s="178"/>
      <c r="AC376" s="178"/>
    </row>
    <row r="377" spans="2:29" x14ac:dyDescent="0.35">
      <c r="B377" s="222">
        <v>45400</v>
      </c>
      <c r="C377" s="208">
        <v>8969</v>
      </c>
      <c r="D377" s="309">
        <v>0</v>
      </c>
      <c r="E377" s="206">
        <v>717.52</v>
      </c>
      <c r="F377" s="206">
        <v>807.21</v>
      </c>
      <c r="G377" s="205">
        <f t="shared" si="36"/>
        <v>0.19755506607929516</v>
      </c>
      <c r="H377" s="207">
        <f t="shared" si="37"/>
        <v>0.33</v>
      </c>
      <c r="I377" s="213">
        <v>4502</v>
      </c>
      <c r="J377" s="213">
        <v>0</v>
      </c>
      <c r="K377" s="212">
        <v>360.16</v>
      </c>
      <c r="L377" s="212">
        <v>405.18</v>
      </c>
      <c r="M377" s="239">
        <f t="shared" si="34"/>
        <v>0.35969999999999119</v>
      </c>
      <c r="N377" s="239"/>
      <c r="O377" s="178"/>
      <c r="P377" s="178"/>
      <c r="Q377" s="178"/>
      <c r="R377" s="178"/>
      <c r="S377" s="178"/>
      <c r="T377" s="178"/>
      <c r="U377" s="178"/>
      <c r="V377" s="178"/>
      <c r="W377" s="178"/>
      <c r="X377" s="178"/>
      <c r="Y377" s="210">
        <f t="shared" si="33"/>
        <v>9.9162995594713657E-2</v>
      </c>
      <c r="Z377" s="211">
        <f t="shared" si="35"/>
        <v>0.26</v>
      </c>
      <c r="AA377" s="178"/>
      <c r="AB377" s="178"/>
      <c r="AC377" s="178"/>
    </row>
    <row r="378" spans="2:29" x14ac:dyDescent="0.35">
      <c r="B378" s="222">
        <v>45500</v>
      </c>
      <c r="C378" s="208">
        <v>9003</v>
      </c>
      <c r="D378" s="309">
        <v>0</v>
      </c>
      <c r="E378" s="206">
        <v>720.24</v>
      </c>
      <c r="F378" s="206">
        <v>810.27</v>
      </c>
      <c r="G378" s="205">
        <f t="shared" si="36"/>
        <v>0.19786813186813187</v>
      </c>
      <c r="H378" s="207">
        <f t="shared" si="37"/>
        <v>0.34</v>
      </c>
      <c r="I378" s="213">
        <v>4528</v>
      </c>
      <c r="J378" s="213">
        <v>0</v>
      </c>
      <c r="K378" s="212">
        <v>362.24</v>
      </c>
      <c r="L378" s="212">
        <v>407.52</v>
      </c>
      <c r="M378" s="239">
        <f t="shared" si="34"/>
        <v>0.37060000000000398</v>
      </c>
      <c r="N378" s="239"/>
      <c r="O378" s="178"/>
      <c r="P378" s="178"/>
      <c r="Q378" s="178"/>
      <c r="R378" s="178"/>
      <c r="S378" s="178"/>
      <c r="T378" s="178"/>
      <c r="U378" s="178"/>
      <c r="V378" s="178"/>
      <c r="W378" s="178"/>
      <c r="X378" s="178"/>
      <c r="Y378" s="210">
        <f t="shared" si="33"/>
        <v>9.9516483516483512E-2</v>
      </c>
      <c r="Z378" s="211">
        <f t="shared" si="35"/>
        <v>0.26</v>
      </c>
      <c r="AA378" s="178"/>
      <c r="AB378" s="178"/>
      <c r="AC378" s="178"/>
    </row>
    <row r="379" spans="2:29" x14ac:dyDescent="0.35">
      <c r="B379" s="222">
        <v>45600</v>
      </c>
      <c r="C379" s="208">
        <v>9036</v>
      </c>
      <c r="D379" s="309">
        <v>0</v>
      </c>
      <c r="E379" s="206">
        <v>722.88</v>
      </c>
      <c r="F379" s="206">
        <v>813.24</v>
      </c>
      <c r="G379" s="205">
        <f t="shared" si="36"/>
        <v>0.19815789473684212</v>
      </c>
      <c r="H379" s="207">
        <f t="shared" si="37"/>
        <v>0.33</v>
      </c>
      <c r="I379" s="213">
        <v>4552</v>
      </c>
      <c r="J379" s="213">
        <v>0</v>
      </c>
      <c r="K379" s="212">
        <v>364.16</v>
      </c>
      <c r="L379" s="212">
        <v>409.68</v>
      </c>
      <c r="M379" s="239">
        <f t="shared" si="34"/>
        <v>0.35969999999999802</v>
      </c>
      <c r="N379" s="239"/>
      <c r="O379" s="178"/>
      <c r="P379" s="178"/>
      <c r="Q379" s="178"/>
      <c r="R379" s="178"/>
      <c r="S379" s="178"/>
      <c r="T379" s="178"/>
      <c r="U379" s="178"/>
      <c r="V379" s="178"/>
      <c r="W379" s="178"/>
      <c r="X379" s="178"/>
      <c r="Y379" s="210">
        <f t="shared" si="33"/>
        <v>9.9824561403508774E-2</v>
      </c>
      <c r="Z379" s="211">
        <f t="shared" si="35"/>
        <v>0.24</v>
      </c>
      <c r="AA379" s="178"/>
      <c r="AB379" s="178"/>
      <c r="AC379" s="178"/>
    </row>
    <row r="380" spans="2:29" x14ac:dyDescent="0.35">
      <c r="B380" s="222">
        <v>45700</v>
      </c>
      <c r="C380" s="208">
        <v>9070</v>
      </c>
      <c r="D380" s="309">
        <v>0</v>
      </c>
      <c r="E380" s="206">
        <v>725.6</v>
      </c>
      <c r="F380" s="206">
        <v>816.3</v>
      </c>
      <c r="G380" s="205">
        <f t="shared" si="36"/>
        <v>0.19846827133479211</v>
      </c>
      <c r="H380" s="207">
        <f t="shared" si="37"/>
        <v>0.34</v>
      </c>
      <c r="I380" s="213">
        <v>4578</v>
      </c>
      <c r="J380" s="213">
        <v>0</v>
      </c>
      <c r="K380" s="212">
        <v>366.24</v>
      </c>
      <c r="L380" s="212">
        <v>412.02</v>
      </c>
      <c r="M380" s="239">
        <f t="shared" si="34"/>
        <v>0.37059999999999266</v>
      </c>
      <c r="N380" s="239"/>
      <c r="O380" s="178"/>
      <c r="P380" s="178"/>
      <c r="Q380" s="178"/>
      <c r="R380" s="178"/>
      <c r="S380" s="178"/>
      <c r="T380" s="178"/>
      <c r="U380" s="178"/>
      <c r="V380" s="178"/>
      <c r="W380" s="178"/>
      <c r="X380" s="178"/>
      <c r="Y380" s="210">
        <f t="shared" si="33"/>
        <v>0.10017505470459519</v>
      </c>
      <c r="Z380" s="211">
        <f t="shared" si="35"/>
        <v>0.26</v>
      </c>
      <c r="AA380" s="178"/>
      <c r="AB380" s="178"/>
      <c r="AC380" s="178"/>
    </row>
    <row r="381" spans="2:29" x14ac:dyDescent="0.35">
      <c r="B381" s="222">
        <v>45800</v>
      </c>
      <c r="C381" s="208">
        <v>9103</v>
      </c>
      <c r="D381" s="309">
        <v>0</v>
      </c>
      <c r="E381" s="206">
        <v>728.24</v>
      </c>
      <c r="F381" s="206">
        <v>819.27</v>
      </c>
      <c r="G381" s="205">
        <f t="shared" si="36"/>
        <v>0.19875545851528384</v>
      </c>
      <c r="H381" s="207">
        <f t="shared" si="37"/>
        <v>0.33</v>
      </c>
      <c r="I381" s="213">
        <v>4604</v>
      </c>
      <c r="J381" s="213">
        <v>0</v>
      </c>
      <c r="K381" s="212">
        <v>368.32</v>
      </c>
      <c r="L381" s="212">
        <v>414.36</v>
      </c>
      <c r="M381" s="239">
        <f t="shared" si="34"/>
        <v>0.35970000000000479</v>
      </c>
      <c r="N381" s="239"/>
      <c r="O381" s="178"/>
      <c r="P381" s="178"/>
      <c r="Q381" s="178"/>
      <c r="R381" s="178"/>
      <c r="S381" s="178"/>
      <c r="T381" s="178"/>
      <c r="U381" s="178"/>
      <c r="V381" s="178"/>
      <c r="W381" s="178"/>
      <c r="X381" s="178"/>
      <c r="Y381" s="210">
        <f t="shared" si="33"/>
        <v>0.10052401746724891</v>
      </c>
      <c r="Z381" s="211">
        <f t="shared" si="35"/>
        <v>0.26</v>
      </c>
      <c r="AA381" s="178"/>
      <c r="AB381" s="178"/>
      <c r="AC381" s="178"/>
    </row>
    <row r="382" spans="2:29" x14ac:dyDescent="0.35">
      <c r="B382" s="222">
        <v>45900</v>
      </c>
      <c r="C382" s="208">
        <v>9137</v>
      </c>
      <c r="D382" s="309">
        <v>0</v>
      </c>
      <c r="E382" s="206">
        <v>730.96</v>
      </c>
      <c r="F382" s="206">
        <v>822.33</v>
      </c>
      <c r="G382" s="205">
        <f t="shared" si="36"/>
        <v>0.19906318082788671</v>
      </c>
      <c r="H382" s="207">
        <f t="shared" si="37"/>
        <v>0.34</v>
      </c>
      <c r="I382" s="213">
        <v>4630</v>
      </c>
      <c r="J382" s="213">
        <v>0</v>
      </c>
      <c r="K382" s="212">
        <v>370.4</v>
      </c>
      <c r="L382" s="212">
        <v>416.7</v>
      </c>
      <c r="M382" s="239">
        <f t="shared" si="34"/>
        <v>0.37059999999999943</v>
      </c>
      <c r="N382" s="239"/>
      <c r="O382" s="178"/>
      <c r="P382" s="178"/>
      <c r="Q382" s="178"/>
      <c r="R382" s="178"/>
      <c r="S382" s="178"/>
      <c r="T382" s="178"/>
      <c r="U382" s="178"/>
      <c r="V382" s="178"/>
      <c r="W382" s="178"/>
      <c r="X382" s="178"/>
      <c r="Y382" s="210">
        <f t="shared" si="33"/>
        <v>0.1008714596949891</v>
      </c>
      <c r="Z382" s="211">
        <f t="shared" si="35"/>
        <v>0.26</v>
      </c>
      <c r="AA382" s="178"/>
      <c r="AB382" s="178"/>
      <c r="AC382" s="178"/>
    </row>
    <row r="383" spans="2:29" x14ac:dyDescent="0.35">
      <c r="B383" s="222">
        <v>46000</v>
      </c>
      <c r="C383" s="208">
        <v>9171</v>
      </c>
      <c r="D383" s="309">
        <v>0</v>
      </c>
      <c r="E383" s="206">
        <v>733.68</v>
      </c>
      <c r="F383" s="206">
        <v>825.39</v>
      </c>
      <c r="G383" s="205">
        <f t="shared" si="36"/>
        <v>0.1993695652173913</v>
      </c>
      <c r="H383" s="207">
        <f t="shared" si="37"/>
        <v>0.34</v>
      </c>
      <c r="I383" s="213">
        <v>4656</v>
      </c>
      <c r="J383" s="213">
        <v>0</v>
      </c>
      <c r="K383" s="212">
        <v>372.48</v>
      </c>
      <c r="L383" s="212">
        <v>419.04</v>
      </c>
      <c r="M383" s="239">
        <f t="shared" si="34"/>
        <v>0.37059999999999377</v>
      </c>
      <c r="N383" s="239"/>
      <c r="O383" s="178"/>
      <c r="P383" s="178"/>
      <c r="Q383" s="178"/>
      <c r="R383" s="178"/>
      <c r="S383" s="178"/>
      <c r="T383" s="178"/>
      <c r="U383" s="178"/>
      <c r="V383" s="178"/>
      <c r="W383" s="178"/>
      <c r="X383" s="178"/>
      <c r="Y383" s="210">
        <f t="shared" si="33"/>
        <v>0.10121739130434783</v>
      </c>
      <c r="Z383" s="211">
        <f t="shared" si="35"/>
        <v>0.26</v>
      </c>
      <c r="AA383" s="178"/>
      <c r="AB383" s="178"/>
      <c r="AC383" s="178"/>
    </row>
    <row r="384" spans="2:29" x14ac:dyDescent="0.35">
      <c r="B384" s="222">
        <v>46100</v>
      </c>
      <c r="C384" s="208">
        <v>9205</v>
      </c>
      <c r="D384" s="309">
        <v>0</v>
      </c>
      <c r="E384" s="206">
        <v>736.4</v>
      </c>
      <c r="F384" s="206">
        <v>828.45</v>
      </c>
      <c r="G384" s="205">
        <f t="shared" si="36"/>
        <v>0.19967462039045553</v>
      </c>
      <c r="H384" s="207">
        <f t="shared" si="37"/>
        <v>0.34</v>
      </c>
      <c r="I384" s="213">
        <v>4682</v>
      </c>
      <c r="J384" s="213">
        <v>0</v>
      </c>
      <c r="K384" s="212">
        <v>374.56</v>
      </c>
      <c r="L384" s="212">
        <v>421.38</v>
      </c>
      <c r="M384" s="239">
        <f t="shared" si="34"/>
        <v>0.37060000000000742</v>
      </c>
      <c r="N384" s="239"/>
      <c r="O384" s="178"/>
      <c r="P384" s="178"/>
      <c r="Q384" s="178"/>
      <c r="R384" s="178"/>
      <c r="S384" s="178"/>
      <c r="T384" s="178"/>
      <c r="U384" s="178"/>
      <c r="V384" s="178"/>
      <c r="W384" s="178"/>
      <c r="X384" s="178"/>
      <c r="Y384" s="210">
        <f t="shared" si="33"/>
        <v>0.10156182212581345</v>
      </c>
      <c r="Z384" s="211">
        <f t="shared" si="35"/>
        <v>0.26</v>
      </c>
      <c r="AA384" s="178"/>
      <c r="AB384" s="178"/>
      <c r="AC384" s="178"/>
    </row>
    <row r="385" spans="2:29" x14ac:dyDescent="0.35">
      <c r="B385" s="222">
        <v>46200</v>
      </c>
      <c r="C385" s="208">
        <v>9238</v>
      </c>
      <c r="D385" s="309">
        <v>0</v>
      </c>
      <c r="E385" s="206">
        <v>739.04</v>
      </c>
      <c r="F385" s="206">
        <v>831.42</v>
      </c>
      <c r="G385" s="205">
        <f t="shared" si="36"/>
        <v>0.19995670995670994</v>
      </c>
      <c r="H385" s="207">
        <f t="shared" si="37"/>
        <v>0.33</v>
      </c>
      <c r="I385" s="213">
        <v>4708</v>
      </c>
      <c r="J385" s="213">
        <v>0</v>
      </c>
      <c r="K385" s="212">
        <v>376.64</v>
      </c>
      <c r="L385" s="212">
        <v>423.72</v>
      </c>
      <c r="M385" s="239">
        <f t="shared" si="34"/>
        <v>0.3597000000000003</v>
      </c>
      <c r="N385" s="239"/>
      <c r="O385" s="178"/>
      <c r="P385" s="178"/>
      <c r="Q385" s="178"/>
      <c r="R385" s="178"/>
      <c r="S385" s="178"/>
      <c r="T385" s="178"/>
      <c r="U385" s="178"/>
      <c r="V385" s="178"/>
      <c r="W385" s="178"/>
      <c r="X385" s="178"/>
      <c r="Y385" s="210">
        <f t="shared" si="33"/>
        <v>0.1019047619047619</v>
      </c>
      <c r="Z385" s="211">
        <f t="shared" si="35"/>
        <v>0.26</v>
      </c>
      <c r="AA385" s="178"/>
      <c r="AB385" s="178"/>
      <c r="AC385" s="178"/>
    </row>
    <row r="386" spans="2:29" x14ac:dyDescent="0.35">
      <c r="B386" s="222">
        <v>46300</v>
      </c>
      <c r="C386" s="208">
        <v>9272</v>
      </c>
      <c r="D386" s="309">
        <v>0</v>
      </c>
      <c r="E386" s="206">
        <v>741.76</v>
      </c>
      <c r="F386" s="206">
        <v>834.48</v>
      </c>
      <c r="G386" s="205">
        <f t="shared" si="36"/>
        <v>0.20025917926565875</v>
      </c>
      <c r="H386" s="207">
        <f t="shared" si="37"/>
        <v>0.34</v>
      </c>
      <c r="I386" s="213">
        <v>4734</v>
      </c>
      <c r="J386" s="213">
        <v>0</v>
      </c>
      <c r="K386" s="212">
        <v>378.72</v>
      </c>
      <c r="L386" s="212">
        <v>426.06</v>
      </c>
      <c r="M386" s="239">
        <f t="shared" si="34"/>
        <v>0.37059999999999604</v>
      </c>
      <c r="N386" s="239"/>
      <c r="O386" s="178"/>
      <c r="P386" s="178"/>
      <c r="Q386" s="178"/>
      <c r="R386" s="178"/>
      <c r="S386" s="178"/>
      <c r="T386" s="178"/>
      <c r="U386" s="178"/>
      <c r="V386" s="178"/>
      <c r="W386" s="178"/>
      <c r="X386" s="178"/>
      <c r="Y386" s="210">
        <f t="shared" si="33"/>
        <v>0.1022462203023758</v>
      </c>
      <c r="Z386" s="211">
        <f t="shared" si="35"/>
        <v>0.26</v>
      </c>
      <c r="AA386" s="178"/>
      <c r="AB386" s="178"/>
      <c r="AC386" s="178"/>
    </row>
    <row r="387" spans="2:29" x14ac:dyDescent="0.35">
      <c r="B387" s="222">
        <v>46400</v>
      </c>
      <c r="C387" s="208">
        <v>9306</v>
      </c>
      <c r="D387" s="309">
        <v>0</v>
      </c>
      <c r="E387" s="206">
        <v>744.48</v>
      </c>
      <c r="F387" s="206">
        <v>837.54</v>
      </c>
      <c r="G387" s="205">
        <f t="shared" si="36"/>
        <v>0.2005603448275862</v>
      </c>
      <c r="H387" s="207">
        <f t="shared" si="37"/>
        <v>0.34</v>
      </c>
      <c r="I387" s="213">
        <v>4758</v>
      </c>
      <c r="J387" s="213">
        <v>0</v>
      </c>
      <c r="K387" s="212">
        <v>380.64</v>
      </c>
      <c r="L387" s="212">
        <v>428.22</v>
      </c>
      <c r="M387" s="239">
        <f t="shared" si="34"/>
        <v>0.37060000000000853</v>
      </c>
      <c r="N387" s="239"/>
      <c r="O387" s="178"/>
      <c r="P387" s="178"/>
      <c r="Q387" s="178"/>
      <c r="R387" s="178"/>
      <c r="S387" s="178"/>
      <c r="T387" s="178"/>
      <c r="U387" s="178"/>
      <c r="V387" s="178"/>
      <c r="W387" s="178"/>
      <c r="X387" s="178"/>
      <c r="Y387" s="210">
        <f t="shared" ref="Y387:Y450" si="38">I387/$B387</f>
        <v>0.10254310344827586</v>
      </c>
      <c r="Z387" s="211">
        <f t="shared" si="35"/>
        <v>0.24</v>
      </c>
      <c r="AA387" s="178"/>
      <c r="AB387" s="178"/>
      <c r="AC387" s="178"/>
    </row>
    <row r="388" spans="2:29" x14ac:dyDescent="0.35">
      <c r="B388" s="222">
        <v>46500</v>
      </c>
      <c r="C388" s="208">
        <v>9340</v>
      </c>
      <c r="D388" s="309">
        <v>0</v>
      </c>
      <c r="E388" s="206">
        <v>747.2</v>
      </c>
      <c r="F388" s="206">
        <v>840.6</v>
      </c>
      <c r="G388" s="205">
        <f t="shared" si="36"/>
        <v>0.20086021505376345</v>
      </c>
      <c r="H388" s="207">
        <f t="shared" si="37"/>
        <v>0.34</v>
      </c>
      <c r="I388" s="213">
        <v>4784</v>
      </c>
      <c r="J388" s="213">
        <v>0</v>
      </c>
      <c r="K388" s="212">
        <v>382.72</v>
      </c>
      <c r="L388" s="212">
        <v>430.56</v>
      </c>
      <c r="M388" s="239">
        <f t="shared" ref="M388:M451" si="39">(C388+D388+F388-C387-D387-F387)/100</f>
        <v>0.37060000000000398</v>
      </c>
      <c r="N388" s="239"/>
      <c r="O388" s="178"/>
      <c r="P388" s="178"/>
      <c r="Q388" s="178"/>
      <c r="R388" s="178"/>
      <c r="S388" s="178"/>
      <c r="T388" s="178"/>
      <c r="U388" s="178"/>
      <c r="V388" s="178"/>
      <c r="W388" s="178"/>
      <c r="X388" s="178"/>
      <c r="Y388" s="210">
        <f t="shared" si="38"/>
        <v>0.10288172043010753</v>
      </c>
      <c r="Z388" s="211">
        <f t="shared" ref="Z388:Z451" si="40">(I388-I387)/($B388-$B387)</f>
        <v>0.26</v>
      </c>
      <c r="AA388" s="178"/>
      <c r="AB388" s="178"/>
      <c r="AC388" s="178"/>
    </row>
    <row r="389" spans="2:29" x14ac:dyDescent="0.35">
      <c r="B389" s="222">
        <v>46600</v>
      </c>
      <c r="C389" s="208">
        <v>9374</v>
      </c>
      <c r="D389" s="309">
        <v>0</v>
      </c>
      <c r="E389" s="206">
        <v>749.92</v>
      </c>
      <c r="F389" s="206">
        <v>843.66</v>
      </c>
      <c r="G389" s="205">
        <f t="shared" ref="G389:G452" si="41">C389/B389</f>
        <v>0.2011587982832618</v>
      </c>
      <c r="H389" s="207">
        <f t="shared" ref="H389:H452" si="42">(C389-C388)/(B389-B388)</f>
        <v>0.34</v>
      </c>
      <c r="I389" s="213">
        <v>4810</v>
      </c>
      <c r="J389" s="213">
        <v>0</v>
      </c>
      <c r="K389" s="212">
        <v>384.8</v>
      </c>
      <c r="L389" s="212">
        <v>432.9</v>
      </c>
      <c r="M389" s="239">
        <f t="shared" si="39"/>
        <v>0.37059999999999832</v>
      </c>
      <c r="N389" s="239"/>
      <c r="O389" s="178"/>
      <c r="P389" s="178"/>
      <c r="Q389" s="178"/>
      <c r="R389" s="178"/>
      <c r="S389" s="178"/>
      <c r="T389" s="178"/>
      <c r="U389" s="178"/>
      <c r="V389" s="178"/>
      <c r="W389" s="178"/>
      <c r="X389" s="178"/>
      <c r="Y389" s="210">
        <f t="shared" si="38"/>
        <v>0.10321888412017168</v>
      </c>
      <c r="Z389" s="211">
        <f t="shared" si="40"/>
        <v>0.26</v>
      </c>
      <c r="AA389" s="178"/>
      <c r="AB389" s="178"/>
      <c r="AC389" s="178"/>
    </row>
    <row r="390" spans="2:29" x14ac:dyDescent="0.35">
      <c r="B390" s="222">
        <v>46700</v>
      </c>
      <c r="C390" s="208">
        <v>9408</v>
      </c>
      <c r="D390" s="309">
        <v>0</v>
      </c>
      <c r="E390" s="206">
        <v>752.64</v>
      </c>
      <c r="F390" s="206">
        <v>846.72</v>
      </c>
      <c r="G390" s="205">
        <f t="shared" si="41"/>
        <v>0.20145610278372592</v>
      </c>
      <c r="H390" s="207">
        <f t="shared" si="42"/>
        <v>0.34</v>
      </c>
      <c r="I390" s="213">
        <v>4836</v>
      </c>
      <c r="J390" s="213">
        <v>0</v>
      </c>
      <c r="K390" s="212">
        <v>386.88</v>
      </c>
      <c r="L390" s="212">
        <v>435.24</v>
      </c>
      <c r="M390" s="239">
        <f t="shared" si="39"/>
        <v>0.37059999999999377</v>
      </c>
      <c r="N390" s="239"/>
      <c r="O390" s="178"/>
      <c r="P390" s="178"/>
      <c r="Q390" s="178"/>
      <c r="R390" s="178"/>
      <c r="S390" s="178"/>
      <c r="T390" s="178"/>
      <c r="U390" s="178"/>
      <c r="V390" s="178"/>
      <c r="W390" s="178"/>
      <c r="X390" s="178"/>
      <c r="Y390" s="210">
        <f t="shared" si="38"/>
        <v>0.10355460385438972</v>
      </c>
      <c r="Z390" s="211">
        <f t="shared" si="40"/>
        <v>0.26</v>
      </c>
      <c r="AA390" s="178"/>
      <c r="AB390" s="178"/>
      <c r="AC390" s="178"/>
    </row>
    <row r="391" spans="2:29" x14ac:dyDescent="0.35">
      <c r="B391" s="222">
        <v>46800</v>
      </c>
      <c r="C391" s="208">
        <v>9442</v>
      </c>
      <c r="D391" s="309">
        <v>0</v>
      </c>
      <c r="E391" s="206">
        <v>755.36</v>
      </c>
      <c r="F391" s="206">
        <v>849.78</v>
      </c>
      <c r="G391" s="205">
        <f t="shared" si="41"/>
        <v>0.20175213675213674</v>
      </c>
      <c r="H391" s="207">
        <f t="shared" si="42"/>
        <v>0.34</v>
      </c>
      <c r="I391" s="213">
        <v>4862</v>
      </c>
      <c r="J391" s="213">
        <v>0</v>
      </c>
      <c r="K391" s="212">
        <v>388.96</v>
      </c>
      <c r="L391" s="212">
        <v>437.58</v>
      </c>
      <c r="M391" s="239">
        <f t="shared" si="39"/>
        <v>0.37060000000000626</v>
      </c>
      <c r="N391" s="239"/>
      <c r="O391" s="178"/>
      <c r="P391" s="178"/>
      <c r="Q391" s="178"/>
      <c r="R391" s="178"/>
      <c r="S391" s="178"/>
      <c r="T391" s="178"/>
      <c r="U391" s="178"/>
      <c r="V391" s="178"/>
      <c r="W391" s="178"/>
      <c r="X391" s="178"/>
      <c r="Y391" s="210">
        <f t="shared" si="38"/>
        <v>0.10388888888888889</v>
      </c>
      <c r="Z391" s="211">
        <f t="shared" si="40"/>
        <v>0.26</v>
      </c>
      <c r="AA391" s="178"/>
      <c r="AB391" s="178"/>
      <c r="AC391" s="178"/>
    </row>
    <row r="392" spans="2:29" x14ac:dyDescent="0.35">
      <c r="B392" s="222">
        <v>46900</v>
      </c>
      <c r="C392" s="208">
        <v>9476</v>
      </c>
      <c r="D392" s="309">
        <v>0</v>
      </c>
      <c r="E392" s="206">
        <v>758.08</v>
      </c>
      <c r="F392" s="206">
        <v>852.84</v>
      </c>
      <c r="G392" s="205">
        <f t="shared" si="41"/>
        <v>0.20204690831556504</v>
      </c>
      <c r="H392" s="207">
        <f t="shared" si="42"/>
        <v>0.34</v>
      </c>
      <c r="I392" s="213">
        <v>4888</v>
      </c>
      <c r="J392" s="213">
        <v>0</v>
      </c>
      <c r="K392" s="212">
        <v>391.04</v>
      </c>
      <c r="L392" s="212">
        <v>439.92</v>
      </c>
      <c r="M392" s="239">
        <f t="shared" si="39"/>
        <v>0.37060000000000171</v>
      </c>
      <c r="N392" s="239"/>
      <c r="O392" s="178"/>
      <c r="P392" s="178"/>
      <c r="Q392" s="178"/>
      <c r="R392" s="178"/>
      <c r="S392" s="178"/>
      <c r="T392" s="178"/>
      <c r="U392" s="178"/>
      <c r="V392" s="178"/>
      <c r="W392" s="178"/>
      <c r="X392" s="178"/>
      <c r="Y392" s="210">
        <f t="shared" si="38"/>
        <v>0.10422174840085288</v>
      </c>
      <c r="Z392" s="211">
        <f t="shared" si="40"/>
        <v>0.26</v>
      </c>
      <c r="AA392" s="178"/>
      <c r="AB392" s="178"/>
      <c r="AC392" s="178"/>
    </row>
    <row r="393" spans="2:29" x14ac:dyDescent="0.35">
      <c r="B393" s="222">
        <v>47000</v>
      </c>
      <c r="C393" s="208">
        <v>9510</v>
      </c>
      <c r="D393" s="309">
        <v>0</v>
      </c>
      <c r="E393" s="206">
        <v>760.8</v>
      </c>
      <c r="F393" s="206">
        <v>855.9</v>
      </c>
      <c r="G393" s="205">
        <f t="shared" si="41"/>
        <v>0.20234042553191489</v>
      </c>
      <c r="H393" s="207">
        <f t="shared" si="42"/>
        <v>0.34</v>
      </c>
      <c r="I393" s="213">
        <v>4914</v>
      </c>
      <c r="J393" s="213">
        <v>0</v>
      </c>
      <c r="K393" s="212">
        <v>393.12</v>
      </c>
      <c r="L393" s="212">
        <v>442.26</v>
      </c>
      <c r="M393" s="239">
        <f t="shared" si="39"/>
        <v>0.37059999999999604</v>
      </c>
      <c r="N393" s="239"/>
      <c r="O393" s="178"/>
      <c r="P393" s="178"/>
      <c r="Q393" s="178"/>
      <c r="R393" s="178"/>
      <c r="S393" s="178"/>
      <c r="T393" s="178"/>
      <c r="U393" s="178"/>
      <c r="V393" s="178"/>
      <c r="W393" s="178"/>
      <c r="X393" s="178"/>
      <c r="Y393" s="210">
        <f t="shared" si="38"/>
        <v>0.10455319148936171</v>
      </c>
      <c r="Z393" s="211">
        <f t="shared" si="40"/>
        <v>0.26</v>
      </c>
      <c r="AA393" s="178"/>
      <c r="AB393" s="178"/>
      <c r="AC393" s="178"/>
    </row>
    <row r="394" spans="2:29" x14ac:dyDescent="0.35">
      <c r="B394" s="222">
        <v>47100</v>
      </c>
      <c r="C394" s="208">
        <v>9544</v>
      </c>
      <c r="D394" s="309">
        <v>0</v>
      </c>
      <c r="E394" s="206">
        <v>763.52</v>
      </c>
      <c r="F394" s="206">
        <v>858.96</v>
      </c>
      <c r="G394" s="205">
        <f t="shared" si="41"/>
        <v>0.20263269639065817</v>
      </c>
      <c r="H394" s="207">
        <f t="shared" si="42"/>
        <v>0.34</v>
      </c>
      <c r="I394" s="213">
        <v>4940</v>
      </c>
      <c r="J394" s="213">
        <v>0</v>
      </c>
      <c r="K394" s="212">
        <v>395.2</v>
      </c>
      <c r="L394" s="212">
        <v>444.6</v>
      </c>
      <c r="M394" s="239">
        <f t="shared" si="39"/>
        <v>0.37059999999999149</v>
      </c>
      <c r="N394" s="239"/>
      <c r="O394" s="178"/>
      <c r="P394" s="178"/>
      <c r="Q394" s="178"/>
      <c r="R394" s="178"/>
      <c r="S394" s="178"/>
      <c r="T394" s="178"/>
      <c r="U394" s="178"/>
      <c r="V394" s="178"/>
      <c r="W394" s="178"/>
      <c r="X394" s="178"/>
      <c r="Y394" s="210">
        <f t="shared" si="38"/>
        <v>0.10488322717622081</v>
      </c>
      <c r="Z394" s="211">
        <f t="shared" si="40"/>
        <v>0.26</v>
      </c>
      <c r="AA394" s="178"/>
      <c r="AB394" s="178"/>
      <c r="AC394" s="178"/>
    </row>
    <row r="395" spans="2:29" x14ac:dyDescent="0.35">
      <c r="B395" s="222">
        <v>47200</v>
      </c>
      <c r="C395" s="208">
        <v>9578</v>
      </c>
      <c r="D395" s="309">
        <v>0</v>
      </c>
      <c r="E395" s="206">
        <v>766.24</v>
      </c>
      <c r="F395" s="206">
        <v>862.02</v>
      </c>
      <c r="G395" s="205">
        <f t="shared" si="41"/>
        <v>0.20292372881355933</v>
      </c>
      <c r="H395" s="207">
        <f t="shared" si="42"/>
        <v>0.34</v>
      </c>
      <c r="I395" s="213">
        <v>4966</v>
      </c>
      <c r="J395" s="213">
        <v>0</v>
      </c>
      <c r="K395" s="212">
        <v>397.28</v>
      </c>
      <c r="L395" s="212">
        <v>446.94</v>
      </c>
      <c r="M395" s="239">
        <f t="shared" si="39"/>
        <v>0.37060000000000398</v>
      </c>
      <c r="N395" s="239"/>
      <c r="O395" s="178"/>
      <c r="P395" s="178"/>
      <c r="Q395" s="178"/>
      <c r="R395" s="178"/>
      <c r="S395" s="178"/>
      <c r="T395" s="178"/>
      <c r="U395" s="178"/>
      <c r="V395" s="178"/>
      <c r="W395" s="178"/>
      <c r="X395" s="178"/>
      <c r="Y395" s="210">
        <f t="shared" si="38"/>
        <v>0.10521186440677967</v>
      </c>
      <c r="Z395" s="211">
        <f t="shared" si="40"/>
        <v>0.26</v>
      </c>
      <c r="AA395" s="178"/>
      <c r="AB395" s="178"/>
      <c r="AC395" s="178"/>
    </row>
    <row r="396" spans="2:29" x14ac:dyDescent="0.35">
      <c r="B396" s="222">
        <v>47300</v>
      </c>
      <c r="C396" s="208">
        <v>9612</v>
      </c>
      <c r="D396" s="309">
        <v>0</v>
      </c>
      <c r="E396" s="206">
        <v>768.96</v>
      </c>
      <c r="F396" s="206">
        <v>865.08</v>
      </c>
      <c r="G396" s="205">
        <f t="shared" si="41"/>
        <v>0.20321353065539113</v>
      </c>
      <c r="H396" s="207">
        <f t="shared" si="42"/>
        <v>0.34</v>
      </c>
      <c r="I396" s="213">
        <v>4992</v>
      </c>
      <c r="J396" s="213">
        <v>0</v>
      </c>
      <c r="K396" s="212">
        <v>399.36</v>
      </c>
      <c r="L396" s="212">
        <v>449.28</v>
      </c>
      <c r="M396" s="239">
        <f t="shared" si="39"/>
        <v>0.37059999999999943</v>
      </c>
      <c r="N396" s="239"/>
      <c r="O396" s="178"/>
      <c r="P396" s="178"/>
      <c r="Q396" s="178"/>
      <c r="R396" s="178"/>
      <c r="S396" s="178"/>
      <c r="T396" s="178"/>
      <c r="U396" s="178"/>
      <c r="V396" s="178"/>
      <c r="W396" s="178"/>
      <c r="X396" s="178"/>
      <c r="Y396" s="210">
        <f t="shared" si="38"/>
        <v>0.10553911205073996</v>
      </c>
      <c r="Z396" s="211">
        <f t="shared" si="40"/>
        <v>0.26</v>
      </c>
      <c r="AA396" s="178"/>
      <c r="AB396" s="178"/>
      <c r="AC396" s="178"/>
    </row>
    <row r="397" spans="2:29" x14ac:dyDescent="0.35">
      <c r="B397" s="222">
        <v>47400</v>
      </c>
      <c r="C397" s="208">
        <v>9646</v>
      </c>
      <c r="D397" s="309">
        <v>0</v>
      </c>
      <c r="E397" s="206">
        <v>771.68</v>
      </c>
      <c r="F397" s="206">
        <v>868.14</v>
      </c>
      <c r="G397" s="205">
        <f t="shared" si="41"/>
        <v>0.20350210970464136</v>
      </c>
      <c r="H397" s="207">
        <f t="shared" si="42"/>
        <v>0.34</v>
      </c>
      <c r="I397" s="213">
        <v>5018</v>
      </c>
      <c r="J397" s="213">
        <v>0</v>
      </c>
      <c r="K397" s="212">
        <v>401.44</v>
      </c>
      <c r="L397" s="212">
        <v>451.62</v>
      </c>
      <c r="M397" s="239">
        <f t="shared" si="39"/>
        <v>0.37059999999999377</v>
      </c>
      <c r="N397" s="239"/>
      <c r="O397" s="178"/>
      <c r="P397" s="178"/>
      <c r="Q397" s="178"/>
      <c r="R397" s="178"/>
      <c r="S397" s="178"/>
      <c r="T397" s="178"/>
      <c r="U397" s="178"/>
      <c r="V397" s="178"/>
      <c r="W397" s="178"/>
      <c r="X397" s="178"/>
      <c r="Y397" s="210">
        <f t="shared" si="38"/>
        <v>0.10586497890295359</v>
      </c>
      <c r="Z397" s="211">
        <f t="shared" si="40"/>
        <v>0.26</v>
      </c>
      <c r="AA397" s="178"/>
      <c r="AB397" s="178"/>
      <c r="AC397" s="178"/>
    </row>
    <row r="398" spans="2:29" x14ac:dyDescent="0.35">
      <c r="B398" s="222">
        <v>47500</v>
      </c>
      <c r="C398" s="208">
        <v>9681</v>
      </c>
      <c r="D398" s="309">
        <v>0</v>
      </c>
      <c r="E398" s="206">
        <v>774.48</v>
      </c>
      <c r="F398" s="206">
        <v>871.29</v>
      </c>
      <c r="G398" s="205">
        <f t="shared" si="41"/>
        <v>0.20381052631578947</v>
      </c>
      <c r="H398" s="207">
        <f t="shared" si="42"/>
        <v>0.35</v>
      </c>
      <c r="I398" s="213">
        <v>5044</v>
      </c>
      <c r="J398" s="213">
        <v>0</v>
      </c>
      <c r="K398" s="212">
        <v>403.52</v>
      </c>
      <c r="L398" s="212">
        <v>453.96</v>
      </c>
      <c r="M398" s="239">
        <f t="shared" si="39"/>
        <v>0.38150000000000889</v>
      </c>
      <c r="N398" s="239"/>
      <c r="O398" s="178"/>
      <c r="P398" s="178"/>
      <c r="Q398" s="178"/>
      <c r="R398" s="178"/>
      <c r="S398" s="178"/>
      <c r="T398" s="178"/>
      <c r="U398" s="178"/>
      <c r="V398" s="178"/>
      <c r="W398" s="178"/>
      <c r="X398" s="178"/>
      <c r="Y398" s="210">
        <f t="shared" si="38"/>
        <v>0.10618947368421053</v>
      </c>
      <c r="Z398" s="211">
        <f t="shared" si="40"/>
        <v>0.26</v>
      </c>
      <c r="AA398" s="178"/>
      <c r="AB398" s="178"/>
      <c r="AC398" s="178"/>
    </row>
    <row r="399" spans="2:29" x14ac:dyDescent="0.35">
      <c r="B399" s="222">
        <v>47600</v>
      </c>
      <c r="C399" s="208">
        <v>9715</v>
      </c>
      <c r="D399" s="309">
        <v>0</v>
      </c>
      <c r="E399" s="206">
        <v>777.2</v>
      </c>
      <c r="F399" s="206">
        <v>874.35</v>
      </c>
      <c r="G399" s="205">
        <f t="shared" si="41"/>
        <v>0.20409663865546218</v>
      </c>
      <c r="H399" s="207">
        <f t="shared" si="42"/>
        <v>0.34</v>
      </c>
      <c r="I399" s="213">
        <v>5070</v>
      </c>
      <c r="J399" s="213">
        <v>0</v>
      </c>
      <c r="K399" s="212">
        <v>405.6</v>
      </c>
      <c r="L399" s="212">
        <v>456.3</v>
      </c>
      <c r="M399" s="239">
        <f t="shared" si="39"/>
        <v>0.37060000000000398</v>
      </c>
      <c r="N399" s="239"/>
      <c r="O399" s="178"/>
      <c r="P399" s="178"/>
      <c r="Q399" s="178"/>
      <c r="R399" s="178"/>
      <c r="S399" s="178"/>
      <c r="T399" s="178"/>
      <c r="U399" s="178"/>
      <c r="V399" s="178"/>
      <c r="W399" s="178"/>
      <c r="X399" s="178"/>
      <c r="Y399" s="210">
        <f t="shared" si="38"/>
        <v>0.1065126050420168</v>
      </c>
      <c r="Z399" s="211">
        <f t="shared" si="40"/>
        <v>0.26</v>
      </c>
      <c r="AA399" s="178"/>
      <c r="AB399" s="178"/>
      <c r="AC399" s="178"/>
    </row>
    <row r="400" spans="2:29" x14ac:dyDescent="0.35">
      <c r="B400" s="222">
        <v>47700</v>
      </c>
      <c r="C400" s="208">
        <v>9749</v>
      </c>
      <c r="D400" s="309">
        <v>0</v>
      </c>
      <c r="E400" s="206">
        <v>779.92</v>
      </c>
      <c r="F400" s="206">
        <v>877.41</v>
      </c>
      <c r="G400" s="205">
        <f t="shared" si="41"/>
        <v>0.20438155136268343</v>
      </c>
      <c r="H400" s="207">
        <f t="shared" si="42"/>
        <v>0.34</v>
      </c>
      <c r="I400" s="213">
        <v>5096</v>
      </c>
      <c r="J400" s="213">
        <v>0</v>
      </c>
      <c r="K400" s="212">
        <v>407.68</v>
      </c>
      <c r="L400" s="212">
        <v>458.64</v>
      </c>
      <c r="M400" s="239">
        <f t="shared" si="39"/>
        <v>0.37059999999999832</v>
      </c>
      <c r="N400" s="239"/>
      <c r="O400" s="178"/>
      <c r="P400" s="178"/>
      <c r="Q400" s="178"/>
      <c r="R400" s="178"/>
      <c r="S400" s="178"/>
      <c r="T400" s="178"/>
      <c r="U400" s="178"/>
      <c r="V400" s="178"/>
      <c r="W400" s="178"/>
      <c r="X400" s="178"/>
      <c r="Y400" s="210">
        <f t="shared" si="38"/>
        <v>0.10683438155136268</v>
      </c>
      <c r="Z400" s="211">
        <f t="shared" si="40"/>
        <v>0.26</v>
      </c>
      <c r="AA400" s="178"/>
      <c r="AB400" s="178"/>
      <c r="AC400" s="178"/>
    </row>
    <row r="401" spans="2:29" x14ac:dyDescent="0.35">
      <c r="B401" s="222">
        <v>47800</v>
      </c>
      <c r="C401" s="208">
        <v>9784</v>
      </c>
      <c r="D401" s="309">
        <v>0</v>
      </c>
      <c r="E401" s="206">
        <v>782.72</v>
      </c>
      <c r="F401" s="206">
        <v>880.56</v>
      </c>
      <c r="G401" s="205">
        <f t="shared" si="41"/>
        <v>0.20468619246861924</v>
      </c>
      <c r="H401" s="207">
        <f t="shared" si="42"/>
        <v>0.35</v>
      </c>
      <c r="I401" s="213">
        <v>5122</v>
      </c>
      <c r="J401" s="213">
        <v>0</v>
      </c>
      <c r="K401" s="212">
        <v>409.76</v>
      </c>
      <c r="L401" s="212">
        <v>460.98</v>
      </c>
      <c r="M401" s="239">
        <f t="shared" si="39"/>
        <v>0.38149999999999523</v>
      </c>
      <c r="N401" s="239"/>
      <c r="O401" s="178"/>
      <c r="P401" s="178"/>
      <c r="Q401" s="178"/>
      <c r="R401" s="178"/>
      <c r="S401" s="178"/>
      <c r="T401" s="178"/>
      <c r="U401" s="178"/>
      <c r="V401" s="178"/>
      <c r="W401" s="178"/>
      <c r="X401" s="178"/>
      <c r="Y401" s="210">
        <f t="shared" si="38"/>
        <v>0.10715481171548118</v>
      </c>
      <c r="Z401" s="211">
        <f t="shared" si="40"/>
        <v>0.26</v>
      </c>
      <c r="AA401" s="178"/>
      <c r="AB401" s="178"/>
      <c r="AC401" s="178"/>
    </row>
    <row r="402" spans="2:29" x14ac:dyDescent="0.35">
      <c r="B402" s="222">
        <v>47900</v>
      </c>
      <c r="C402" s="208">
        <v>9818</v>
      </c>
      <c r="D402" s="309">
        <v>0</v>
      </c>
      <c r="E402" s="206">
        <v>785.44</v>
      </c>
      <c r="F402" s="206">
        <v>883.62</v>
      </c>
      <c r="G402" s="205">
        <f t="shared" si="41"/>
        <v>0.2049686847599165</v>
      </c>
      <c r="H402" s="207">
        <f t="shared" si="42"/>
        <v>0.34</v>
      </c>
      <c r="I402" s="213">
        <v>5148</v>
      </c>
      <c r="J402" s="213">
        <v>0</v>
      </c>
      <c r="K402" s="212">
        <v>411.84</v>
      </c>
      <c r="L402" s="212">
        <v>463.32</v>
      </c>
      <c r="M402" s="239">
        <f t="shared" si="39"/>
        <v>0.37060000000000853</v>
      </c>
      <c r="N402" s="239"/>
      <c r="O402" s="178"/>
      <c r="P402" s="178"/>
      <c r="Q402" s="178"/>
      <c r="R402" s="178"/>
      <c r="S402" s="178"/>
      <c r="T402" s="178"/>
      <c r="U402" s="178"/>
      <c r="V402" s="178"/>
      <c r="W402" s="178"/>
      <c r="X402" s="178"/>
      <c r="Y402" s="210">
        <f t="shared" si="38"/>
        <v>0.10747390396659708</v>
      </c>
      <c r="Z402" s="211">
        <f t="shared" si="40"/>
        <v>0.26</v>
      </c>
      <c r="AA402" s="178"/>
      <c r="AB402" s="178"/>
      <c r="AC402" s="178"/>
    </row>
    <row r="403" spans="2:29" x14ac:dyDescent="0.35">
      <c r="B403" s="222">
        <v>48000</v>
      </c>
      <c r="C403" s="208">
        <v>9852</v>
      </c>
      <c r="D403" s="309">
        <v>0</v>
      </c>
      <c r="E403" s="206">
        <v>788.16</v>
      </c>
      <c r="F403" s="206">
        <v>886.68</v>
      </c>
      <c r="G403" s="205">
        <f t="shared" si="41"/>
        <v>0.20524999999999999</v>
      </c>
      <c r="H403" s="207">
        <f t="shared" si="42"/>
        <v>0.34</v>
      </c>
      <c r="I403" s="213">
        <v>5174</v>
      </c>
      <c r="J403" s="213">
        <v>0</v>
      </c>
      <c r="K403" s="212">
        <v>413.92</v>
      </c>
      <c r="L403" s="212">
        <v>465.66</v>
      </c>
      <c r="M403" s="239">
        <f t="shared" si="39"/>
        <v>0.37060000000000287</v>
      </c>
      <c r="N403" s="239"/>
      <c r="O403" s="178"/>
      <c r="P403" s="178"/>
      <c r="Q403" s="178"/>
      <c r="R403" s="178"/>
      <c r="S403" s="178"/>
      <c r="T403" s="178"/>
      <c r="U403" s="178"/>
      <c r="V403" s="178"/>
      <c r="W403" s="178"/>
      <c r="X403" s="178"/>
      <c r="Y403" s="210">
        <f t="shared" si="38"/>
        <v>0.10779166666666666</v>
      </c>
      <c r="Z403" s="211">
        <f t="shared" si="40"/>
        <v>0.26</v>
      </c>
      <c r="AA403" s="178"/>
      <c r="AB403" s="178"/>
      <c r="AC403" s="178"/>
    </row>
    <row r="404" spans="2:29" x14ac:dyDescent="0.35">
      <c r="B404" s="222">
        <v>48100</v>
      </c>
      <c r="C404" s="208">
        <v>9887</v>
      </c>
      <c r="D404" s="309">
        <v>0</v>
      </c>
      <c r="E404" s="206">
        <v>790.96</v>
      </c>
      <c r="F404" s="206">
        <v>889.83</v>
      </c>
      <c r="G404" s="205">
        <f t="shared" si="41"/>
        <v>0.20555093555093554</v>
      </c>
      <c r="H404" s="207">
        <f t="shared" si="42"/>
        <v>0.35</v>
      </c>
      <c r="I404" s="213">
        <v>5200</v>
      </c>
      <c r="J404" s="213">
        <v>0</v>
      </c>
      <c r="K404" s="212">
        <v>416</v>
      </c>
      <c r="L404" s="212">
        <v>468</v>
      </c>
      <c r="M404" s="239">
        <f t="shared" si="39"/>
        <v>0.38149999999999978</v>
      </c>
      <c r="N404" s="239"/>
      <c r="O404" s="178"/>
      <c r="P404" s="178"/>
      <c r="Q404" s="178"/>
      <c r="R404" s="178"/>
      <c r="S404" s="178"/>
      <c r="T404" s="178"/>
      <c r="U404" s="178"/>
      <c r="V404" s="178"/>
      <c r="W404" s="178"/>
      <c r="X404" s="178"/>
      <c r="Y404" s="210">
        <f t="shared" si="38"/>
        <v>0.10810810810810811</v>
      </c>
      <c r="Z404" s="211">
        <f t="shared" si="40"/>
        <v>0.26</v>
      </c>
      <c r="AA404" s="178"/>
      <c r="AB404" s="178"/>
      <c r="AC404" s="178"/>
    </row>
    <row r="405" spans="2:29" x14ac:dyDescent="0.35">
      <c r="B405" s="222">
        <v>48200</v>
      </c>
      <c r="C405" s="208">
        <v>9921</v>
      </c>
      <c r="D405" s="309">
        <v>0</v>
      </c>
      <c r="E405" s="206">
        <v>793.68</v>
      </c>
      <c r="F405" s="206">
        <v>892.89</v>
      </c>
      <c r="G405" s="205">
        <f t="shared" si="41"/>
        <v>0.20582987551867221</v>
      </c>
      <c r="H405" s="207">
        <f t="shared" si="42"/>
        <v>0.34</v>
      </c>
      <c r="I405" s="213">
        <v>5226</v>
      </c>
      <c r="J405" s="213">
        <v>0</v>
      </c>
      <c r="K405" s="212">
        <v>418.08</v>
      </c>
      <c r="L405" s="212">
        <v>470.34</v>
      </c>
      <c r="M405" s="239">
        <f t="shared" si="39"/>
        <v>0.37059999999999377</v>
      </c>
      <c r="N405" s="239"/>
      <c r="O405" s="178"/>
      <c r="P405" s="178"/>
      <c r="Q405" s="178"/>
      <c r="R405" s="178"/>
      <c r="S405" s="178"/>
      <c r="T405" s="178"/>
      <c r="U405" s="178"/>
      <c r="V405" s="178"/>
      <c r="W405" s="178"/>
      <c r="X405" s="178"/>
      <c r="Y405" s="210">
        <f t="shared" si="38"/>
        <v>0.10842323651452282</v>
      </c>
      <c r="Z405" s="211">
        <f t="shared" si="40"/>
        <v>0.26</v>
      </c>
      <c r="AA405" s="178"/>
      <c r="AB405" s="178"/>
      <c r="AC405" s="178"/>
    </row>
    <row r="406" spans="2:29" x14ac:dyDescent="0.35">
      <c r="B406" s="222">
        <v>48300</v>
      </c>
      <c r="C406" s="208">
        <v>9956</v>
      </c>
      <c r="D406" s="309">
        <v>0</v>
      </c>
      <c r="E406" s="206">
        <v>796.48</v>
      </c>
      <c r="F406" s="206">
        <v>896.04</v>
      </c>
      <c r="G406" s="205">
        <f t="shared" si="41"/>
        <v>0.20612836438923396</v>
      </c>
      <c r="H406" s="207">
        <f t="shared" si="42"/>
        <v>0.35</v>
      </c>
      <c r="I406" s="213">
        <v>5254</v>
      </c>
      <c r="J406" s="213">
        <v>0</v>
      </c>
      <c r="K406" s="212">
        <v>420.32</v>
      </c>
      <c r="L406" s="212">
        <v>472.86</v>
      </c>
      <c r="M406" s="239">
        <f t="shared" si="39"/>
        <v>0.38150000000000889</v>
      </c>
      <c r="N406" s="239"/>
      <c r="O406" s="178"/>
      <c r="P406" s="178"/>
      <c r="Q406" s="178"/>
      <c r="R406" s="178"/>
      <c r="S406" s="178"/>
      <c r="T406" s="178"/>
      <c r="U406" s="178"/>
      <c r="V406" s="178"/>
      <c r="W406" s="178"/>
      <c r="X406" s="178"/>
      <c r="Y406" s="210">
        <f t="shared" si="38"/>
        <v>0.10877846790890269</v>
      </c>
      <c r="Z406" s="211">
        <f t="shared" si="40"/>
        <v>0.28000000000000003</v>
      </c>
      <c r="AA406" s="178"/>
      <c r="AB406" s="178"/>
      <c r="AC406" s="178"/>
    </row>
    <row r="407" spans="2:29" x14ac:dyDescent="0.35">
      <c r="B407" s="222">
        <v>48400</v>
      </c>
      <c r="C407" s="208">
        <v>9990</v>
      </c>
      <c r="D407" s="309">
        <v>0</v>
      </c>
      <c r="E407" s="206">
        <v>799.2</v>
      </c>
      <c r="F407" s="206">
        <v>899.1</v>
      </c>
      <c r="G407" s="205">
        <f t="shared" si="41"/>
        <v>0.20640495867768596</v>
      </c>
      <c r="H407" s="207">
        <f t="shared" si="42"/>
        <v>0.34</v>
      </c>
      <c r="I407" s="213">
        <v>5280</v>
      </c>
      <c r="J407" s="213">
        <v>0</v>
      </c>
      <c r="K407" s="212">
        <v>422.4</v>
      </c>
      <c r="L407" s="212">
        <v>475.2</v>
      </c>
      <c r="M407" s="239">
        <f t="shared" si="39"/>
        <v>0.37060000000000398</v>
      </c>
      <c r="N407" s="239"/>
      <c r="O407" s="178"/>
      <c r="P407" s="178"/>
      <c r="Q407" s="178"/>
      <c r="R407" s="178"/>
      <c r="S407" s="178"/>
      <c r="T407" s="178"/>
      <c r="U407" s="178"/>
      <c r="V407" s="178"/>
      <c r="W407" s="178"/>
      <c r="X407" s="178"/>
      <c r="Y407" s="210">
        <f t="shared" si="38"/>
        <v>0.10909090909090909</v>
      </c>
      <c r="Z407" s="211">
        <f t="shared" si="40"/>
        <v>0.26</v>
      </c>
      <c r="AA407" s="178"/>
      <c r="AB407" s="178"/>
      <c r="AC407" s="178"/>
    </row>
    <row r="408" spans="2:29" x14ac:dyDescent="0.35">
      <c r="B408" s="222">
        <v>48500</v>
      </c>
      <c r="C408" s="208">
        <v>10025</v>
      </c>
      <c r="D408" s="309">
        <v>0</v>
      </c>
      <c r="E408" s="206">
        <v>802</v>
      </c>
      <c r="F408" s="206">
        <v>902.25</v>
      </c>
      <c r="G408" s="205">
        <f t="shared" si="41"/>
        <v>0.20670103092783504</v>
      </c>
      <c r="H408" s="207">
        <f t="shared" si="42"/>
        <v>0.35</v>
      </c>
      <c r="I408" s="213">
        <v>5306</v>
      </c>
      <c r="J408" s="213">
        <v>0</v>
      </c>
      <c r="K408" s="212">
        <v>424.48</v>
      </c>
      <c r="L408" s="212">
        <v>477.54</v>
      </c>
      <c r="M408" s="239">
        <f t="shared" si="39"/>
        <v>0.38149999999999978</v>
      </c>
      <c r="N408" s="239"/>
      <c r="O408" s="178"/>
      <c r="P408" s="178"/>
      <c r="Q408" s="178"/>
      <c r="R408" s="178"/>
      <c r="S408" s="178"/>
      <c r="T408" s="178"/>
      <c r="U408" s="178"/>
      <c r="V408" s="178"/>
      <c r="W408" s="178"/>
      <c r="X408" s="178"/>
      <c r="Y408" s="210">
        <f t="shared" si="38"/>
        <v>0.1094020618556701</v>
      </c>
      <c r="Z408" s="211">
        <f t="shared" si="40"/>
        <v>0.26</v>
      </c>
      <c r="AA408" s="178"/>
      <c r="AB408" s="178"/>
      <c r="AC408" s="178"/>
    </row>
    <row r="409" spans="2:29" x14ac:dyDescent="0.35">
      <c r="B409" s="222">
        <v>48600</v>
      </c>
      <c r="C409" s="208">
        <v>10060</v>
      </c>
      <c r="D409" s="309">
        <v>0</v>
      </c>
      <c r="E409" s="206">
        <v>804.8</v>
      </c>
      <c r="F409" s="206">
        <v>905.4</v>
      </c>
      <c r="G409" s="205">
        <f t="shared" si="41"/>
        <v>0.20699588477366254</v>
      </c>
      <c r="H409" s="207">
        <f t="shared" si="42"/>
        <v>0.35</v>
      </c>
      <c r="I409" s="213">
        <v>5332</v>
      </c>
      <c r="J409" s="213">
        <v>0</v>
      </c>
      <c r="K409" s="212">
        <v>426.56</v>
      </c>
      <c r="L409" s="212">
        <v>479.88</v>
      </c>
      <c r="M409" s="239">
        <f t="shared" si="39"/>
        <v>0.38149999999999634</v>
      </c>
      <c r="N409" s="239"/>
      <c r="O409" s="178"/>
      <c r="P409" s="178"/>
      <c r="Q409" s="178"/>
      <c r="R409" s="178"/>
      <c r="S409" s="178"/>
      <c r="T409" s="178"/>
      <c r="U409" s="178"/>
      <c r="V409" s="178"/>
      <c r="W409" s="178"/>
      <c r="X409" s="178"/>
      <c r="Y409" s="210">
        <f t="shared" si="38"/>
        <v>0.1097119341563786</v>
      </c>
      <c r="Z409" s="211">
        <f t="shared" si="40"/>
        <v>0.26</v>
      </c>
      <c r="AA409" s="178"/>
      <c r="AB409" s="178"/>
      <c r="AC409" s="178"/>
    </row>
    <row r="410" spans="2:29" x14ac:dyDescent="0.35">
      <c r="B410" s="222">
        <v>48700</v>
      </c>
      <c r="C410" s="208">
        <v>10094</v>
      </c>
      <c r="D410" s="309">
        <v>0</v>
      </c>
      <c r="E410" s="206">
        <v>807.52</v>
      </c>
      <c r="F410" s="206">
        <v>908.46</v>
      </c>
      <c r="G410" s="205">
        <f t="shared" si="41"/>
        <v>0.20726899383983574</v>
      </c>
      <c r="H410" s="207">
        <f t="shared" si="42"/>
        <v>0.34</v>
      </c>
      <c r="I410" s="213">
        <v>5358</v>
      </c>
      <c r="J410" s="213">
        <v>0</v>
      </c>
      <c r="K410" s="212">
        <v>428.64</v>
      </c>
      <c r="L410" s="212">
        <v>482.22</v>
      </c>
      <c r="M410" s="239">
        <f t="shared" si="39"/>
        <v>0.37059999999999149</v>
      </c>
      <c r="N410" s="239"/>
      <c r="O410" s="178"/>
      <c r="P410" s="178"/>
      <c r="Q410" s="178"/>
      <c r="R410" s="178"/>
      <c r="S410" s="178"/>
      <c r="T410" s="178"/>
      <c r="U410" s="178"/>
      <c r="V410" s="178"/>
      <c r="W410" s="178"/>
      <c r="X410" s="178"/>
      <c r="Y410" s="210">
        <f t="shared" si="38"/>
        <v>0.11002053388090349</v>
      </c>
      <c r="Z410" s="211">
        <f t="shared" si="40"/>
        <v>0.26</v>
      </c>
      <c r="AA410" s="178"/>
      <c r="AB410" s="178"/>
      <c r="AC410" s="178"/>
    </row>
    <row r="411" spans="2:29" x14ac:dyDescent="0.35">
      <c r="B411" s="222">
        <v>48800</v>
      </c>
      <c r="C411" s="208">
        <v>10129</v>
      </c>
      <c r="D411" s="309">
        <v>0</v>
      </c>
      <c r="E411" s="206">
        <v>810.32</v>
      </c>
      <c r="F411" s="206">
        <v>911.61</v>
      </c>
      <c r="G411" s="205">
        <f t="shared" si="41"/>
        <v>0.20756147540983608</v>
      </c>
      <c r="H411" s="207">
        <f t="shared" si="42"/>
        <v>0.35</v>
      </c>
      <c r="I411" s="213">
        <v>5384</v>
      </c>
      <c r="J411" s="213">
        <v>0</v>
      </c>
      <c r="K411" s="212">
        <v>430.72</v>
      </c>
      <c r="L411" s="212">
        <v>484.56</v>
      </c>
      <c r="M411" s="239">
        <f t="shared" si="39"/>
        <v>0.38150000000000545</v>
      </c>
      <c r="N411" s="239"/>
      <c r="O411" s="178"/>
      <c r="P411" s="178"/>
      <c r="Q411" s="178"/>
      <c r="R411" s="178"/>
      <c r="S411" s="178"/>
      <c r="T411" s="178"/>
      <c r="U411" s="178"/>
      <c r="V411" s="178"/>
      <c r="W411" s="178"/>
      <c r="X411" s="178"/>
      <c r="Y411" s="210">
        <f t="shared" si="38"/>
        <v>0.11032786885245902</v>
      </c>
      <c r="Z411" s="211">
        <f t="shared" si="40"/>
        <v>0.26</v>
      </c>
      <c r="AA411" s="178"/>
      <c r="AB411" s="178"/>
      <c r="AC411" s="178"/>
    </row>
    <row r="412" spans="2:29" x14ac:dyDescent="0.35">
      <c r="B412" s="222">
        <v>48900</v>
      </c>
      <c r="C412" s="208">
        <v>10164</v>
      </c>
      <c r="D412" s="309">
        <v>0</v>
      </c>
      <c r="E412" s="206">
        <v>813.12</v>
      </c>
      <c r="F412" s="206">
        <v>914.76</v>
      </c>
      <c r="G412" s="205">
        <f t="shared" si="41"/>
        <v>0.20785276073619632</v>
      </c>
      <c r="H412" s="207">
        <f t="shared" si="42"/>
        <v>0.35</v>
      </c>
      <c r="I412" s="213">
        <v>5410</v>
      </c>
      <c r="J412" s="213">
        <v>0</v>
      </c>
      <c r="K412" s="212">
        <v>432.8</v>
      </c>
      <c r="L412" s="212">
        <v>486.9</v>
      </c>
      <c r="M412" s="239">
        <f t="shared" si="39"/>
        <v>0.38150000000000206</v>
      </c>
      <c r="N412" s="239"/>
      <c r="O412" s="178"/>
      <c r="P412" s="178"/>
      <c r="Q412" s="178"/>
      <c r="R412" s="178"/>
      <c r="S412" s="178"/>
      <c r="T412" s="178"/>
      <c r="U412" s="178"/>
      <c r="V412" s="178"/>
      <c r="W412" s="178"/>
      <c r="X412" s="178"/>
      <c r="Y412" s="210">
        <f t="shared" si="38"/>
        <v>0.11063394683026585</v>
      </c>
      <c r="Z412" s="211">
        <f t="shared" si="40"/>
        <v>0.26</v>
      </c>
      <c r="AA412" s="178"/>
      <c r="AB412" s="178"/>
      <c r="AC412" s="178"/>
    </row>
    <row r="413" spans="2:29" x14ac:dyDescent="0.35">
      <c r="B413" s="222">
        <v>49000</v>
      </c>
      <c r="C413" s="208">
        <v>10198</v>
      </c>
      <c r="D413" s="309">
        <v>0</v>
      </c>
      <c r="E413" s="206">
        <v>815.84</v>
      </c>
      <c r="F413" s="206">
        <v>917.82</v>
      </c>
      <c r="G413" s="205">
        <f t="shared" si="41"/>
        <v>0.20812244897959184</v>
      </c>
      <c r="H413" s="207">
        <f t="shared" si="42"/>
        <v>0.34</v>
      </c>
      <c r="I413" s="213">
        <v>5436</v>
      </c>
      <c r="J413" s="213">
        <v>0</v>
      </c>
      <c r="K413" s="212">
        <v>434.88</v>
      </c>
      <c r="L413" s="212">
        <v>489.24</v>
      </c>
      <c r="M413" s="239">
        <f t="shared" si="39"/>
        <v>0.37059999999999715</v>
      </c>
      <c r="N413" s="239"/>
      <c r="O413" s="178"/>
      <c r="P413" s="178"/>
      <c r="Q413" s="178"/>
      <c r="R413" s="178"/>
      <c r="S413" s="178"/>
      <c r="T413" s="178"/>
      <c r="U413" s="178"/>
      <c r="V413" s="178"/>
      <c r="W413" s="178"/>
      <c r="X413" s="178"/>
      <c r="Y413" s="210">
        <f t="shared" si="38"/>
        <v>0.11093877551020408</v>
      </c>
      <c r="Z413" s="211">
        <f t="shared" si="40"/>
        <v>0.26</v>
      </c>
      <c r="AA413" s="178"/>
      <c r="AB413" s="178"/>
      <c r="AC413" s="178"/>
    </row>
    <row r="414" spans="2:29" x14ac:dyDescent="0.35">
      <c r="B414" s="222">
        <v>49100</v>
      </c>
      <c r="C414" s="208">
        <v>10233</v>
      </c>
      <c r="D414" s="309">
        <v>0</v>
      </c>
      <c r="E414" s="206">
        <v>818.64</v>
      </c>
      <c r="F414" s="206">
        <v>920.97</v>
      </c>
      <c r="G414" s="205">
        <f t="shared" si="41"/>
        <v>0.20841140529531568</v>
      </c>
      <c r="H414" s="207">
        <f t="shared" si="42"/>
        <v>0.35</v>
      </c>
      <c r="I414" s="213">
        <v>5462</v>
      </c>
      <c r="J414" s="213">
        <v>0</v>
      </c>
      <c r="K414" s="212">
        <v>436.96</v>
      </c>
      <c r="L414" s="212">
        <v>491.58</v>
      </c>
      <c r="M414" s="239">
        <f t="shared" si="39"/>
        <v>0.38149999999999296</v>
      </c>
      <c r="N414" s="239"/>
      <c r="O414" s="178"/>
      <c r="P414" s="178"/>
      <c r="Q414" s="178"/>
      <c r="R414" s="178"/>
      <c r="S414" s="178"/>
      <c r="T414" s="178"/>
      <c r="U414" s="178"/>
      <c r="V414" s="178"/>
      <c r="W414" s="178"/>
      <c r="X414" s="178"/>
      <c r="Y414" s="210">
        <f t="shared" si="38"/>
        <v>0.11124236252545824</v>
      </c>
      <c r="Z414" s="211">
        <f t="shared" si="40"/>
        <v>0.26</v>
      </c>
      <c r="AA414" s="178"/>
      <c r="AB414" s="178"/>
      <c r="AC414" s="178"/>
    </row>
    <row r="415" spans="2:29" x14ac:dyDescent="0.35">
      <c r="B415" s="222">
        <v>49200</v>
      </c>
      <c r="C415" s="208">
        <v>10268</v>
      </c>
      <c r="D415" s="309">
        <v>0</v>
      </c>
      <c r="E415" s="206">
        <v>821.44</v>
      </c>
      <c r="F415" s="206">
        <v>924.12</v>
      </c>
      <c r="G415" s="205">
        <f t="shared" si="41"/>
        <v>0.20869918699186993</v>
      </c>
      <c r="H415" s="207">
        <f t="shared" si="42"/>
        <v>0.35</v>
      </c>
      <c r="I415" s="213">
        <v>5490</v>
      </c>
      <c r="J415" s="213">
        <v>0</v>
      </c>
      <c r="K415" s="212">
        <v>439.2</v>
      </c>
      <c r="L415" s="212">
        <v>494.1</v>
      </c>
      <c r="M415" s="239">
        <f t="shared" si="39"/>
        <v>0.38150000000000772</v>
      </c>
      <c r="N415" s="239"/>
      <c r="O415" s="178"/>
      <c r="P415" s="178"/>
      <c r="Q415" s="178"/>
      <c r="R415" s="178"/>
      <c r="S415" s="178"/>
      <c r="T415" s="178"/>
      <c r="U415" s="178"/>
      <c r="V415" s="178"/>
      <c r="W415" s="178"/>
      <c r="X415" s="178"/>
      <c r="Y415" s="210">
        <f t="shared" si="38"/>
        <v>0.11158536585365854</v>
      </c>
      <c r="Z415" s="211">
        <f t="shared" si="40"/>
        <v>0.28000000000000003</v>
      </c>
      <c r="AA415" s="178"/>
      <c r="AB415" s="178"/>
      <c r="AC415" s="178"/>
    </row>
    <row r="416" spans="2:29" x14ac:dyDescent="0.35">
      <c r="B416" s="222">
        <v>49300</v>
      </c>
      <c r="C416" s="208">
        <v>10303</v>
      </c>
      <c r="D416" s="309">
        <v>0</v>
      </c>
      <c r="E416" s="206">
        <v>824.24</v>
      </c>
      <c r="F416" s="206">
        <v>927.27</v>
      </c>
      <c r="G416" s="205">
        <f t="shared" si="41"/>
        <v>0.20898580121703855</v>
      </c>
      <c r="H416" s="207">
        <f t="shared" si="42"/>
        <v>0.35</v>
      </c>
      <c r="I416" s="213">
        <v>5516</v>
      </c>
      <c r="J416" s="213">
        <v>0</v>
      </c>
      <c r="K416" s="212">
        <v>441.28</v>
      </c>
      <c r="L416" s="212">
        <v>496.44</v>
      </c>
      <c r="M416" s="239">
        <f t="shared" si="39"/>
        <v>0.38150000000000434</v>
      </c>
      <c r="N416" s="239"/>
      <c r="O416" s="178"/>
      <c r="P416" s="178"/>
      <c r="Q416" s="178"/>
      <c r="R416" s="178"/>
      <c r="S416" s="178"/>
      <c r="T416" s="178"/>
      <c r="U416" s="178"/>
      <c r="V416" s="178"/>
      <c r="W416" s="178"/>
      <c r="X416" s="178"/>
      <c r="Y416" s="210">
        <f t="shared" si="38"/>
        <v>0.11188640973630831</v>
      </c>
      <c r="Z416" s="211">
        <f t="shared" si="40"/>
        <v>0.26</v>
      </c>
      <c r="AA416" s="178"/>
      <c r="AB416" s="178"/>
      <c r="AC416" s="178"/>
    </row>
    <row r="417" spans="2:29" x14ac:dyDescent="0.35">
      <c r="B417" s="222">
        <v>49400</v>
      </c>
      <c r="C417" s="208">
        <v>10338</v>
      </c>
      <c r="D417" s="309">
        <v>0</v>
      </c>
      <c r="E417" s="206">
        <v>827.04</v>
      </c>
      <c r="F417" s="206">
        <v>930.42</v>
      </c>
      <c r="G417" s="205">
        <f t="shared" si="41"/>
        <v>0.20927125506072874</v>
      </c>
      <c r="H417" s="207">
        <f t="shared" si="42"/>
        <v>0.35</v>
      </c>
      <c r="I417" s="213">
        <v>5542</v>
      </c>
      <c r="J417" s="213">
        <v>0</v>
      </c>
      <c r="K417" s="212">
        <v>443.36</v>
      </c>
      <c r="L417" s="212">
        <v>498.78</v>
      </c>
      <c r="M417" s="239">
        <f t="shared" si="39"/>
        <v>0.38150000000000089</v>
      </c>
      <c r="N417" s="239"/>
      <c r="O417" s="178"/>
      <c r="P417" s="178"/>
      <c r="Q417" s="178"/>
      <c r="R417" s="178"/>
      <c r="S417" s="178"/>
      <c r="T417" s="178"/>
      <c r="U417" s="178"/>
      <c r="V417" s="178"/>
      <c r="W417" s="178"/>
      <c r="X417" s="178"/>
      <c r="Y417" s="210">
        <f t="shared" si="38"/>
        <v>0.11218623481781377</v>
      </c>
      <c r="Z417" s="211">
        <f t="shared" si="40"/>
        <v>0.26</v>
      </c>
      <c r="AA417" s="178"/>
      <c r="AB417" s="178"/>
      <c r="AC417" s="178"/>
    </row>
    <row r="418" spans="2:29" x14ac:dyDescent="0.35">
      <c r="B418" s="222">
        <v>49500</v>
      </c>
      <c r="C418" s="208">
        <v>10373</v>
      </c>
      <c r="D418" s="309">
        <v>0</v>
      </c>
      <c r="E418" s="206">
        <v>829.84</v>
      </c>
      <c r="F418" s="206">
        <v>933.57</v>
      </c>
      <c r="G418" s="205">
        <f t="shared" si="41"/>
        <v>0.20955555555555555</v>
      </c>
      <c r="H418" s="207">
        <f t="shared" si="42"/>
        <v>0.35</v>
      </c>
      <c r="I418" s="213">
        <v>5568</v>
      </c>
      <c r="J418" s="213">
        <v>0</v>
      </c>
      <c r="K418" s="212">
        <v>445.44</v>
      </c>
      <c r="L418" s="212">
        <v>501.12</v>
      </c>
      <c r="M418" s="239">
        <f t="shared" si="39"/>
        <v>0.38149999999999751</v>
      </c>
      <c r="N418" s="239"/>
      <c r="O418" s="178"/>
      <c r="P418" s="178"/>
      <c r="Q418" s="178"/>
      <c r="R418" s="178"/>
      <c r="S418" s="178"/>
      <c r="T418" s="178"/>
      <c r="U418" s="178"/>
      <c r="V418" s="178"/>
      <c r="W418" s="178"/>
      <c r="X418" s="178"/>
      <c r="Y418" s="210">
        <f t="shared" si="38"/>
        <v>0.11248484848484848</v>
      </c>
      <c r="Z418" s="211">
        <f t="shared" si="40"/>
        <v>0.26</v>
      </c>
      <c r="AA418" s="178"/>
      <c r="AB418" s="178"/>
      <c r="AC418" s="178"/>
    </row>
    <row r="419" spans="2:29" x14ac:dyDescent="0.35">
      <c r="B419" s="222">
        <v>49600</v>
      </c>
      <c r="C419" s="208">
        <v>10408</v>
      </c>
      <c r="D419" s="309">
        <v>0</v>
      </c>
      <c r="E419" s="206">
        <v>832.64</v>
      </c>
      <c r="F419" s="206">
        <v>936.72</v>
      </c>
      <c r="G419" s="205">
        <f t="shared" si="41"/>
        <v>0.20983870967741935</v>
      </c>
      <c r="H419" s="207">
        <f t="shared" si="42"/>
        <v>0.35</v>
      </c>
      <c r="I419" s="213">
        <v>5594</v>
      </c>
      <c r="J419" s="213">
        <v>0</v>
      </c>
      <c r="K419" s="212">
        <v>447.52</v>
      </c>
      <c r="L419" s="212">
        <v>503.46</v>
      </c>
      <c r="M419" s="239">
        <f t="shared" si="39"/>
        <v>0.38149999999999296</v>
      </c>
      <c r="N419" s="239"/>
      <c r="O419" s="178"/>
      <c r="P419" s="178"/>
      <c r="Q419" s="178"/>
      <c r="R419" s="178"/>
      <c r="S419" s="178"/>
      <c r="T419" s="178"/>
      <c r="U419" s="178"/>
      <c r="V419" s="178"/>
      <c r="W419" s="178"/>
      <c r="X419" s="178"/>
      <c r="Y419" s="210">
        <f t="shared" si="38"/>
        <v>0.11278225806451612</v>
      </c>
      <c r="Z419" s="211">
        <f t="shared" si="40"/>
        <v>0.26</v>
      </c>
      <c r="AA419" s="178"/>
      <c r="AB419" s="178"/>
      <c r="AC419" s="178"/>
    </row>
    <row r="420" spans="2:29" x14ac:dyDescent="0.35">
      <c r="B420" s="222">
        <v>49700</v>
      </c>
      <c r="C420" s="208">
        <v>10443</v>
      </c>
      <c r="D420" s="309">
        <v>0</v>
      </c>
      <c r="E420" s="206">
        <v>835.44</v>
      </c>
      <c r="F420" s="206">
        <v>939.87</v>
      </c>
      <c r="G420" s="205">
        <f t="shared" si="41"/>
        <v>0.21012072434607645</v>
      </c>
      <c r="H420" s="207">
        <f t="shared" si="42"/>
        <v>0.35</v>
      </c>
      <c r="I420" s="213">
        <v>5622</v>
      </c>
      <c r="J420" s="213">
        <v>0</v>
      </c>
      <c r="K420" s="212">
        <v>449.76</v>
      </c>
      <c r="L420" s="212">
        <v>505.98</v>
      </c>
      <c r="M420" s="239">
        <f t="shared" si="39"/>
        <v>0.38150000000000772</v>
      </c>
      <c r="N420" s="239"/>
      <c r="O420" s="178"/>
      <c r="P420" s="178"/>
      <c r="Q420" s="178"/>
      <c r="R420" s="178"/>
      <c r="S420" s="178"/>
      <c r="T420" s="178"/>
      <c r="U420" s="178"/>
      <c r="V420" s="178"/>
      <c r="W420" s="178"/>
      <c r="X420" s="178"/>
      <c r="Y420" s="210">
        <f t="shared" si="38"/>
        <v>0.11311871227364186</v>
      </c>
      <c r="Z420" s="211">
        <f t="shared" si="40"/>
        <v>0.28000000000000003</v>
      </c>
      <c r="AA420" s="178"/>
      <c r="AB420" s="178"/>
      <c r="AC420" s="178"/>
    </row>
    <row r="421" spans="2:29" x14ac:dyDescent="0.35">
      <c r="B421" s="222">
        <v>49800</v>
      </c>
      <c r="C421" s="208">
        <v>10478</v>
      </c>
      <c r="D421" s="309">
        <v>0</v>
      </c>
      <c r="E421" s="206">
        <v>838.24</v>
      </c>
      <c r="F421" s="206">
        <v>943.02</v>
      </c>
      <c r="G421" s="205">
        <f t="shared" si="41"/>
        <v>0.21040160642570283</v>
      </c>
      <c r="H421" s="207">
        <f t="shared" si="42"/>
        <v>0.35</v>
      </c>
      <c r="I421" s="213">
        <v>5648</v>
      </c>
      <c r="J421" s="213">
        <v>0</v>
      </c>
      <c r="K421" s="212">
        <v>451.84</v>
      </c>
      <c r="L421" s="212">
        <v>508.32</v>
      </c>
      <c r="M421" s="239">
        <f t="shared" si="39"/>
        <v>0.38150000000000434</v>
      </c>
      <c r="N421" s="239"/>
      <c r="O421" s="178"/>
      <c r="P421" s="178"/>
      <c r="Q421" s="178"/>
      <c r="R421" s="178"/>
      <c r="S421" s="178"/>
      <c r="T421" s="178"/>
      <c r="U421" s="178"/>
      <c r="V421" s="178"/>
      <c r="W421" s="178"/>
      <c r="X421" s="178"/>
      <c r="Y421" s="210">
        <f t="shared" si="38"/>
        <v>0.1134136546184739</v>
      </c>
      <c r="Z421" s="211">
        <f t="shared" si="40"/>
        <v>0.26</v>
      </c>
      <c r="AA421" s="178"/>
      <c r="AB421" s="178"/>
      <c r="AC421" s="178"/>
    </row>
    <row r="422" spans="2:29" x14ac:dyDescent="0.35">
      <c r="B422" s="222">
        <v>49900</v>
      </c>
      <c r="C422" s="208">
        <v>10513</v>
      </c>
      <c r="D422" s="309">
        <v>0</v>
      </c>
      <c r="E422" s="206">
        <v>841.04</v>
      </c>
      <c r="F422" s="206">
        <v>946.17</v>
      </c>
      <c r="G422" s="205">
        <f t="shared" si="41"/>
        <v>0.2106813627254509</v>
      </c>
      <c r="H422" s="207">
        <f t="shared" si="42"/>
        <v>0.35</v>
      </c>
      <c r="I422" s="213">
        <v>5674</v>
      </c>
      <c r="J422" s="213">
        <v>0</v>
      </c>
      <c r="K422" s="212">
        <v>453.92</v>
      </c>
      <c r="L422" s="212">
        <v>510.66</v>
      </c>
      <c r="M422" s="239">
        <f t="shared" si="39"/>
        <v>0.38150000000000089</v>
      </c>
      <c r="N422" s="239"/>
      <c r="O422" s="178"/>
      <c r="P422" s="178"/>
      <c r="Q422" s="178"/>
      <c r="R422" s="178"/>
      <c r="S422" s="178"/>
      <c r="T422" s="178"/>
      <c r="U422" s="178"/>
      <c r="V422" s="178"/>
      <c r="W422" s="178"/>
      <c r="X422" s="178"/>
      <c r="Y422" s="210">
        <f t="shared" si="38"/>
        <v>0.11370741482965932</v>
      </c>
      <c r="Z422" s="211">
        <f t="shared" si="40"/>
        <v>0.26</v>
      </c>
      <c r="AA422" s="178"/>
      <c r="AB422" s="178"/>
      <c r="AC422" s="178"/>
    </row>
    <row r="423" spans="2:29" x14ac:dyDescent="0.35">
      <c r="B423" s="222">
        <v>50000</v>
      </c>
      <c r="C423" s="208">
        <v>10548</v>
      </c>
      <c r="D423" s="309">
        <v>0</v>
      </c>
      <c r="E423" s="206">
        <v>843.84</v>
      </c>
      <c r="F423" s="206">
        <v>949.32</v>
      </c>
      <c r="G423" s="205">
        <f t="shared" si="41"/>
        <v>0.21096000000000001</v>
      </c>
      <c r="H423" s="207">
        <f t="shared" si="42"/>
        <v>0.35</v>
      </c>
      <c r="I423" s="213">
        <v>5700</v>
      </c>
      <c r="J423" s="213">
        <v>0</v>
      </c>
      <c r="K423" s="212">
        <v>456</v>
      </c>
      <c r="L423" s="212">
        <v>513</v>
      </c>
      <c r="M423" s="239">
        <f t="shared" si="39"/>
        <v>0.38149999999999751</v>
      </c>
      <c r="N423" s="239"/>
      <c r="O423" s="178"/>
      <c r="P423" s="178"/>
      <c r="Q423" s="178"/>
      <c r="R423" s="178"/>
      <c r="S423" s="178"/>
      <c r="T423" s="178"/>
      <c r="U423" s="178"/>
      <c r="V423" s="178"/>
      <c r="W423" s="178"/>
      <c r="X423" s="178"/>
      <c r="Y423" s="210">
        <f t="shared" si="38"/>
        <v>0.114</v>
      </c>
      <c r="Z423" s="211">
        <f t="shared" si="40"/>
        <v>0.26</v>
      </c>
      <c r="AA423" s="178"/>
      <c r="AB423" s="178"/>
      <c r="AC423" s="178"/>
    </row>
    <row r="424" spans="2:29" x14ac:dyDescent="0.35">
      <c r="B424" s="222">
        <v>50100</v>
      </c>
      <c r="C424" s="208">
        <v>10583</v>
      </c>
      <c r="D424" s="309">
        <v>0</v>
      </c>
      <c r="E424" s="206">
        <v>846.64</v>
      </c>
      <c r="F424" s="206">
        <v>952.47</v>
      </c>
      <c r="G424" s="205">
        <f t="shared" si="41"/>
        <v>0.21123752495009981</v>
      </c>
      <c r="H424" s="207">
        <f t="shared" si="42"/>
        <v>0.35</v>
      </c>
      <c r="I424" s="213">
        <v>5726</v>
      </c>
      <c r="J424" s="213">
        <v>0</v>
      </c>
      <c r="K424" s="212">
        <v>458.08</v>
      </c>
      <c r="L424" s="212">
        <v>515.34</v>
      </c>
      <c r="M424" s="239">
        <f t="shared" si="39"/>
        <v>0.38149999999999296</v>
      </c>
      <c r="N424" s="239"/>
      <c r="O424" s="178"/>
      <c r="P424" s="178"/>
      <c r="Q424" s="178"/>
      <c r="R424" s="178"/>
      <c r="S424" s="178"/>
      <c r="T424" s="178"/>
      <c r="U424" s="178"/>
      <c r="V424" s="178"/>
      <c r="W424" s="178"/>
      <c r="X424" s="178"/>
      <c r="Y424" s="210">
        <f t="shared" si="38"/>
        <v>0.11429141716566867</v>
      </c>
      <c r="Z424" s="211">
        <f t="shared" si="40"/>
        <v>0.26</v>
      </c>
      <c r="AA424" s="178"/>
      <c r="AB424" s="178"/>
      <c r="AC424" s="178"/>
    </row>
    <row r="425" spans="2:29" x14ac:dyDescent="0.35">
      <c r="B425" s="222">
        <v>50200</v>
      </c>
      <c r="C425" s="208">
        <v>10618</v>
      </c>
      <c r="D425" s="309">
        <v>0</v>
      </c>
      <c r="E425" s="206">
        <v>849.44</v>
      </c>
      <c r="F425" s="206">
        <v>955.62</v>
      </c>
      <c r="G425" s="205">
        <f t="shared" si="41"/>
        <v>0.21151394422310757</v>
      </c>
      <c r="H425" s="207">
        <f t="shared" si="42"/>
        <v>0.35</v>
      </c>
      <c r="I425" s="213">
        <v>5754</v>
      </c>
      <c r="J425" s="213">
        <v>0</v>
      </c>
      <c r="K425" s="212">
        <v>460.32</v>
      </c>
      <c r="L425" s="212">
        <v>517.86</v>
      </c>
      <c r="M425" s="239">
        <f t="shared" si="39"/>
        <v>0.38150000000000772</v>
      </c>
      <c r="N425" s="239"/>
      <c r="O425" s="178"/>
      <c r="P425" s="178"/>
      <c r="Q425" s="178"/>
      <c r="R425" s="178"/>
      <c r="S425" s="178"/>
      <c r="T425" s="178"/>
      <c r="U425" s="178"/>
      <c r="V425" s="178"/>
      <c r="W425" s="178"/>
      <c r="X425" s="178"/>
      <c r="Y425" s="210">
        <f t="shared" si="38"/>
        <v>0.11462151394422311</v>
      </c>
      <c r="Z425" s="211">
        <f t="shared" si="40"/>
        <v>0.28000000000000003</v>
      </c>
      <c r="AA425" s="178"/>
      <c r="AB425" s="178"/>
      <c r="AC425" s="178"/>
    </row>
    <row r="426" spans="2:29" x14ac:dyDescent="0.35">
      <c r="B426" s="222">
        <v>50300</v>
      </c>
      <c r="C426" s="208">
        <v>10653</v>
      </c>
      <c r="D426" s="309">
        <v>0</v>
      </c>
      <c r="E426" s="206">
        <v>852.24</v>
      </c>
      <c r="F426" s="206">
        <v>958.77</v>
      </c>
      <c r="G426" s="205">
        <f t="shared" si="41"/>
        <v>0.21178926441351889</v>
      </c>
      <c r="H426" s="207">
        <f t="shared" si="42"/>
        <v>0.35</v>
      </c>
      <c r="I426" s="213">
        <v>5780</v>
      </c>
      <c r="J426" s="213">
        <v>0</v>
      </c>
      <c r="K426" s="212">
        <v>462.4</v>
      </c>
      <c r="L426" s="212">
        <v>520.20000000000005</v>
      </c>
      <c r="M426" s="239">
        <f t="shared" si="39"/>
        <v>0.38150000000000434</v>
      </c>
      <c r="N426" s="239"/>
      <c r="O426" s="178"/>
      <c r="P426" s="178"/>
      <c r="Q426" s="178"/>
      <c r="R426" s="178"/>
      <c r="S426" s="178"/>
      <c r="T426" s="178"/>
      <c r="U426" s="178"/>
      <c r="V426" s="178"/>
      <c r="W426" s="178"/>
      <c r="X426" s="178"/>
      <c r="Y426" s="210">
        <f t="shared" si="38"/>
        <v>0.11491053677932406</v>
      </c>
      <c r="Z426" s="211">
        <f t="shared" si="40"/>
        <v>0.26</v>
      </c>
      <c r="AA426" s="178"/>
      <c r="AB426" s="178"/>
      <c r="AC426" s="178"/>
    </row>
    <row r="427" spans="2:29" x14ac:dyDescent="0.35">
      <c r="B427" s="222">
        <v>50400</v>
      </c>
      <c r="C427" s="208">
        <v>10689</v>
      </c>
      <c r="D427" s="309">
        <v>0</v>
      </c>
      <c r="E427" s="206">
        <v>855.12</v>
      </c>
      <c r="F427" s="206">
        <v>962.01</v>
      </c>
      <c r="G427" s="205">
        <f t="shared" si="41"/>
        <v>0.21208333333333335</v>
      </c>
      <c r="H427" s="207">
        <f t="shared" si="42"/>
        <v>0.36</v>
      </c>
      <c r="I427" s="213">
        <v>5806</v>
      </c>
      <c r="J427" s="213">
        <v>0</v>
      </c>
      <c r="K427" s="212">
        <v>464.48</v>
      </c>
      <c r="L427" s="212">
        <v>522.54</v>
      </c>
      <c r="M427" s="239">
        <f t="shared" si="39"/>
        <v>0.39240000000000236</v>
      </c>
      <c r="N427" s="239"/>
      <c r="O427" s="178"/>
      <c r="P427" s="178"/>
      <c r="Q427" s="178"/>
      <c r="R427" s="178"/>
      <c r="S427" s="178"/>
      <c r="T427" s="178"/>
      <c r="U427" s="178"/>
      <c r="V427" s="178"/>
      <c r="W427" s="178"/>
      <c r="X427" s="178"/>
      <c r="Y427" s="210">
        <f t="shared" si="38"/>
        <v>0.1151984126984127</v>
      </c>
      <c r="Z427" s="211">
        <f t="shared" si="40"/>
        <v>0.26</v>
      </c>
      <c r="AA427" s="178"/>
      <c r="AB427" s="178"/>
      <c r="AC427" s="178"/>
    </row>
    <row r="428" spans="2:29" x14ac:dyDescent="0.35">
      <c r="B428" s="222">
        <v>50500</v>
      </c>
      <c r="C428" s="208">
        <v>10724</v>
      </c>
      <c r="D428" s="309">
        <v>0</v>
      </c>
      <c r="E428" s="206">
        <v>857.92</v>
      </c>
      <c r="F428" s="206">
        <v>965.16</v>
      </c>
      <c r="G428" s="205">
        <f t="shared" si="41"/>
        <v>0.21235643564356435</v>
      </c>
      <c r="H428" s="207">
        <f t="shared" si="42"/>
        <v>0.35</v>
      </c>
      <c r="I428" s="213">
        <v>5832</v>
      </c>
      <c r="J428" s="213">
        <v>0</v>
      </c>
      <c r="K428" s="212">
        <v>466.56</v>
      </c>
      <c r="L428" s="212">
        <v>524.88</v>
      </c>
      <c r="M428" s="239">
        <f t="shared" si="39"/>
        <v>0.38149999999999862</v>
      </c>
      <c r="N428" s="239"/>
      <c r="O428" s="178"/>
      <c r="P428" s="178"/>
      <c r="Q428" s="178"/>
      <c r="R428" s="178"/>
      <c r="S428" s="178"/>
      <c r="T428" s="178"/>
      <c r="U428" s="178"/>
      <c r="V428" s="178"/>
      <c r="W428" s="178"/>
      <c r="X428" s="178"/>
      <c r="Y428" s="210">
        <f t="shared" si="38"/>
        <v>0.11548514851485149</v>
      </c>
      <c r="Z428" s="211">
        <f t="shared" si="40"/>
        <v>0.26</v>
      </c>
      <c r="AA428" s="178"/>
      <c r="AB428" s="178"/>
      <c r="AC428" s="178"/>
    </row>
    <row r="429" spans="2:29" x14ac:dyDescent="0.35">
      <c r="B429" s="222">
        <v>50600</v>
      </c>
      <c r="C429" s="208">
        <v>10759</v>
      </c>
      <c r="D429" s="309">
        <v>0</v>
      </c>
      <c r="E429" s="206">
        <v>860.72</v>
      </c>
      <c r="F429" s="206">
        <v>968.31</v>
      </c>
      <c r="G429" s="205">
        <f t="shared" si="41"/>
        <v>0.21262845849802373</v>
      </c>
      <c r="H429" s="207">
        <f t="shared" si="42"/>
        <v>0.35</v>
      </c>
      <c r="I429" s="213">
        <v>5860</v>
      </c>
      <c r="J429" s="213">
        <v>0</v>
      </c>
      <c r="K429" s="212">
        <v>468.8</v>
      </c>
      <c r="L429" s="212">
        <v>527.4</v>
      </c>
      <c r="M429" s="239">
        <f t="shared" si="39"/>
        <v>0.38149999999999523</v>
      </c>
      <c r="N429" s="239"/>
      <c r="O429" s="178"/>
      <c r="P429" s="178"/>
      <c r="Q429" s="178"/>
      <c r="R429" s="178"/>
      <c r="S429" s="178"/>
      <c r="T429" s="178"/>
      <c r="U429" s="178"/>
      <c r="V429" s="178"/>
      <c r="W429" s="178"/>
      <c r="X429" s="178"/>
      <c r="Y429" s="210">
        <f t="shared" si="38"/>
        <v>0.11581027667984189</v>
      </c>
      <c r="Z429" s="211">
        <f t="shared" si="40"/>
        <v>0.28000000000000003</v>
      </c>
      <c r="AA429" s="178"/>
      <c r="AB429" s="178"/>
      <c r="AC429" s="178"/>
    </row>
    <row r="430" spans="2:29" x14ac:dyDescent="0.35">
      <c r="B430" s="222">
        <v>50700</v>
      </c>
      <c r="C430" s="208">
        <v>10795</v>
      </c>
      <c r="D430" s="309">
        <v>0</v>
      </c>
      <c r="E430" s="206">
        <v>863.6</v>
      </c>
      <c r="F430" s="206">
        <v>971.55</v>
      </c>
      <c r="G430" s="205">
        <f t="shared" si="41"/>
        <v>0.21291913214990138</v>
      </c>
      <c r="H430" s="207">
        <f t="shared" si="42"/>
        <v>0.36</v>
      </c>
      <c r="I430" s="213">
        <v>5886</v>
      </c>
      <c r="J430" s="213">
        <v>0</v>
      </c>
      <c r="K430" s="212">
        <v>470.88</v>
      </c>
      <c r="L430" s="212">
        <v>529.74</v>
      </c>
      <c r="M430" s="239">
        <f t="shared" si="39"/>
        <v>0.39239999999999325</v>
      </c>
      <c r="N430" s="239"/>
      <c r="O430" s="178"/>
      <c r="P430" s="178"/>
      <c r="Q430" s="178"/>
      <c r="R430" s="178"/>
      <c r="S430" s="178"/>
      <c r="T430" s="178"/>
      <c r="U430" s="178"/>
      <c r="V430" s="178"/>
      <c r="W430" s="178"/>
      <c r="X430" s="178"/>
      <c r="Y430" s="210">
        <f t="shared" si="38"/>
        <v>0.11609467455621302</v>
      </c>
      <c r="Z430" s="211">
        <f t="shared" si="40"/>
        <v>0.26</v>
      </c>
      <c r="AA430" s="178"/>
      <c r="AB430" s="178"/>
      <c r="AC430" s="178"/>
    </row>
    <row r="431" spans="2:29" x14ac:dyDescent="0.35">
      <c r="B431" s="222">
        <v>50800</v>
      </c>
      <c r="C431" s="208">
        <v>10830</v>
      </c>
      <c r="D431" s="309">
        <v>0</v>
      </c>
      <c r="E431" s="206">
        <v>866.4</v>
      </c>
      <c r="F431" s="206">
        <v>974.7</v>
      </c>
      <c r="G431" s="205">
        <f t="shared" si="41"/>
        <v>0.21318897637795275</v>
      </c>
      <c r="H431" s="207">
        <f t="shared" si="42"/>
        <v>0.35</v>
      </c>
      <c r="I431" s="213">
        <v>5912</v>
      </c>
      <c r="J431" s="213">
        <v>0</v>
      </c>
      <c r="K431" s="212">
        <v>472.96</v>
      </c>
      <c r="L431" s="212">
        <v>532.08000000000004</v>
      </c>
      <c r="M431" s="239">
        <f t="shared" si="39"/>
        <v>0.38150000000000772</v>
      </c>
      <c r="N431" s="239"/>
      <c r="O431" s="178"/>
      <c r="P431" s="178"/>
      <c r="Q431" s="178"/>
      <c r="R431" s="178"/>
      <c r="S431" s="178"/>
      <c r="T431" s="178"/>
      <c r="U431" s="178"/>
      <c r="V431" s="178"/>
      <c r="W431" s="178"/>
      <c r="X431" s="178"/>
      <c r="Y431" s="210">
        <f t="shared" si="38"/>
        <v>0.11637795275590551</v>
      </c>
      <c r="Z431" s="211">
        <f t="shared" si="40"/>
        <v>0.26</v>
      </c>
      <c r="AA431" s="178"/>
      <c r="AB431" s="178"/>
      <c r="AC431" s="178"/>
    </row>
    <row r="432" spans="2:29" x14ac:dyDescent="0.35">
      <c r="B432" s="222">
        <v>50900</v>
      </c>
      <c r="C432" s="208">
        <v>10865</v>
      </c>
      <c r="D432" s="309">
        <v>0</v>
      </c>
      <c r="E432" s="206">
        <v>869.2</v>
      </c>
      <c r="F432" s="206">
        <v>977.85</v>
      </c>
      <c r="G432" s="205">
        <f t="shared" si="41"/>
        <v>0.21345776031434185</v>
      </c>
      <c r="H432" s="207">
        <f t="shared" si="42"/>
        <v>0.35</v>
      </c>
      <c r="I432" s="213">
        <v>5940</v>
      </c>
      <c r="J432" s="213">
        <v>0</v>
      </c>
      <c r="K432" s="212">
        <v>475.2</v>
      </c>
      <c r="L432" s="212">
        <v>534.6</v>
      </c>
      <c r="M432" s="239">
        <f t="shared" si="39"/>
        <v>0.38150000000000317</v>
      </c>
      <c r="N432" s="239"/>
      <c r="O432" s="178"/>
      <c r="P432" s="178"/>
      <c r="Q432" s="178"/>
      <c r="R432" s="178"/>
      <c r="S432" s="178"/>
      <c r="T432" s="178"/>
      <c r="U432" s="178"/>
      <c r="V432" s="178"/>
      <c r="W432" s="178"/>
      <c r="X432" s="178"/>
      <c r="Y432" s="210">
        <f t="shared" si="38"/>
        <v>0.11669941060903732</v>
      </c>
      <c r="Z432" s="211">
        <f t="shared" si="40"/>
        <v>0.28000000000000003</v>
      </c>
      <c r="AA432" s="178"/>
      <c r="AB432" s="178"/>
      <c r="AC432" s="178"/>
    </row>
    <row r="433" spans="2:29" x14ac:dyDescent="0.35">
      <c r="B433" s="222">
        <v>51000</v>
      </c>
      <c r="C433" s="208">
        <v>10901</v>
      </c>
      <c r="D433" s="309">
        <v>0</v>
      </c>
      <c r="E433" s="206">
        <v>872.08</v>
      </c>
      <c r="F433" s="206">
        <v>981.09</v>
      </c>
      <c r="G433" s="205">
        <f t="shared" si="41"/>
        <v>0.21374509803921568</v>
      </c>
      <c r="H433" s="207">
        <f t="shared" si="42"/>
        <v>0.36</v>
      </c>
      <c r="I433" s="213">
        <v>5966</v>
      </c>
      <c r="J433" s="213">
        <v>0</v>
      </c>
      <c r="K433" s="212">
        <v>477.28</v>
      </c>
      <c r="L433" s="212">
        <v>536.94000000000005</v>
      </c>
      <c r="M433" s="239">
        <f t="shared" si="39"/>
        <v>0.39240000000000125</v>
      </c>
      <c r="N433" s="239"/>
      <c r="O433" s="178"/>
      <c r="P433" s="178"/>
      <c r="Q433" s="178"/>
      <c r="R433" s="178"/>
      <c r="S433" s="178"/>
      <c r="T433" s="178"/>
      <c r="U433" s="178"/>
      <c r="V433" s="178"/>
      <c r="W433" s="178"/>
      <c r="X433" s="178"/>
      <c r="Y433" s="210">
        <f t="shared" si="38"/>
        <v>0.11698039215686275</v>
      </c>
      <c r="Z433" s="211">
        <f t="shared" si="40"/>
        <v>0.26</v>
      </c>
      <c r="AA433" s="178"/>
      <c r="AB433" s="178"/>
      <c r="AC433" s="178"/>
    </row>
    <row r="434" spans="2:29" x14ac:dyDescent="0.35">
      <c r="B434" s="222">
        <v>51100</v>
      </c>
      <c r="C434" s="208">
        <v>10936</v>
      </c>
      <c r="D434" s="309">
        <v>0</v>
      </c>
      <c r="E434" s="206">
        <v>874.88</v>
      </c>
      <c r="F434" s="206">
        <v>984.24</v>
      </c>
      <c r="G434" s="205">
        <f t="shared" si="41"/>
        <v>0.21401174168297457</v>
      </c>
      <c r="H434" s="207">
        <f t="shared" si="42"/>
        <v>0.35</v>
      </c>
      <c r="I434" s="213">
        <v>5992</v>
      </c>
      <c r="J434" s="213">
        <v>0</v>
      </c>
      <c r="K434" s="212">
        <v>479.36</v>
      </c>
      <c r="L434" s="212">
        <v>539.28</v>
      </c>
      <c r="M434" s="239">
        <f t="shared" si="39"/>
        <v>0.38149999999999751</v>
      </c>
      <c r="N434" s="239"/>
      <c r="O434" s="178"/>
      <c r="P434" s="178"/>
      <c r="Q434" s="178"/>
      <c r="R434" s="178"/>
      <c r="S434" s="178"/>
      <c r="T434" s="178"/>
      <c r="U434" s="178"/>
      <c r="V434" s="178"/>
      <c r="W434" s="178"/>
      <c r="X434" s="178"/>
      <c r="Y434" s="210">
        <f t="shared" si="38"/>
        <v>0.11726027397260275</v>
      </c>
      <c r="Z434" s="211">
        <f t="shared" si="40"/>
        <v>0.26</v>
      </c>
      <c r="AA434" s="178"/>
      <c r="AB434" s="178"/>
      <c r="AC434" s="178"/>
    </row>
    <row r="435" spans="2:29" x14ac:dyDescent="0.35">
      <c r="B435" s="222">
        <v>51200</v>
      </c>
      <c r="C435" s="208">
        <v>10972</v>
      </c>
      <c r="D435" s="309">
        <v>0</v>
      </c>
      <c r="E435" s="206">
        <v>877.76</v>
      </c>
      <c r="F435" s="206">
        <v>987.48</v>
      </c>
      <c r="G435" s="205">
        <f t="shared" si="41"/>
        <v>0.214296875</v>
      </c>
      <c r="H435" s="207">
        <f t="shared" si="42"/>
        <v>0.36</v>
      </c>
      <c r="I435" s="213">
        <v>6020</v>
      </c>
      <c r="J435" s="213">
        <v>0</v>
      </c>
      <c r="K435" s="212">
        <v>481.6</v>
      </c>
      <c r="L435" s="212">
        <v>541.79999999999995</v>
      </c>
      <c r="M435" s="239">
        <f t="shared" si="39"/>
        <v>0.39239999999999553</v>
      </c>
      <c r="N435" s="239"/>
      <c r="O435" s="178"/>
      <c r="P435" s="178"/>
      <c r="Q435" s="178"/>
      <c r="R435" s="178"/>
      <c r="S435" s="178"/>
      <c r="T435" s="178"/>
      <c r="U435" s="178"/>
      <c r="V435" s="178"/>
      <c r="W435" s="178"/>
      <c r="X435" s="178"/>
      <c r="Y435" s="210">
        <f t="shared" si="38"/>
        <v>0.11757812500000001</v>
      </c>
      <c r="Z435" s="211">
        <f t="shared" si="40"/>
        <v>0.28000000000000003</v>
      </c>
      <c r="AA435" s="178"/>
      <c r="AB435" s="178"/>
      <c r="AC435" s="178"/>
    </row>
    <row r="436" spans="2:29" x14ac:dyDescent="0.35">
      <c r="B436" s="222">
        <v>51300</v>
      </c>
      <c r="C436" s="208">
        <v>11007</v>
      </c>
      <c r="D436" s="309">
        <v>0</v>
      </c>
      <c r="E436" s="206">
        <v>880.56</v>
      </c>
      <c r="F436" s="206">
        <v>990.63</v>
      </c>
      <c r="G436" s="205">
        <f t="shared" si="41"/>
        <v>0.21456140350877193</v>
      </c>
      <c r="H436" s="207">
        <f t="shared" si="42"/>
        <v>0.35</v>
      </c>
      <c r="I436" s="213">
        <v>6046</v>
      </c>
      <c r="J436" s="213">
        <v>0</v>
      </c>
      <c r="K436" s="212">
        <v>483.68</v>
      </c>
      <c r="L436" s="212">
        <v>544.14</v>
      </c>
      <c r="M436" s="239">
        <f t="shared" si="39"/>
        <v>0.38149999999999179</v>
      </c>
      <c r="N436" s="239"/>
      <c r="O436" s="178"/>
      <c r="P436" s="178"/>
      <c r="Q436" s="178"/>
      <c r="R436" s="178"/>
      <c r="S436" s="178"/>
      <c r="T436" s="178"/>
      <c r="U436" s="178"/>
      <c r="V436" s="178"/>
      <c r="W436" s="178"/>
      <c r="X436" s="178"/>
      <c r="Y436" s="210">
        <f t="shared" si="38"/>
        <v>0.11785575048732944</v>
      </c>
      <c r="Z436" s="211">
        <f t="shared" si="40"/>
        <v>0.26</v>
      </c>
      <c r="AA436" s="178"/>
      <c r="AB436" s="178"/>
      <c r="AC436" s="178"/>
    </row>
    <row r="437" spans="2:29" x14ac:dyDescent="0.35">
      <c r="B437" s="222">
        <v>51400</v>
      </c>
      <c r="C437" s="208">
        <v>11043</v>
      </c>
      <c r="D437" s="309">
        <v>0</v>
      </c>
      <c r="E437" s="206">
        <v>883.44</v>
      </c>
      <c r="F437" s="206">
        <v>993.87</v>
      </c>
      <c r="G437" s="205">
        <f t="shared" si="41"/>
        <v>0.21484435797665369</v>
      </c>
      <c r="H437" s="207">
        <f t="shared" si="42"/>
        <v>0.36</v>
      </c>
      <c r="I437" s="213">
        <v>6072</v>
      </c>
      <c r="J437" s="213">
        <v>0</v>
      </c>
      <c r="K437" s="212">
        <v>485.76</v>
      </c>
      <c r="L437" s="212">
        <v>546.48</v>
      </c>
      <c r="M437" s="239">
        <f t="shared" si="39"/>
        <v>0.39240000000000808</v>
      </c>
      <c r="N437" s="239"/>
      <c r="O437" s="178"/>
      <c r="P437" s="178"/>
      <c r="Q437" s="178"/>
      <c r="R437" s="178"/>
      <c r="S437" s="178"/>
      <c r="T437" s="178"/>
      <c r="U437" s="178"/>
      <c r="V437" s="178"/>
      <c r="W437" s="178"/>
      <c r="X437" s="178"/>
      <c r="Y437" s="210">
        <f t="shared" si="38"/>
        <v>0.11813229571984436</v>
      </c>
      <c r="Z437" s="211">
        <f t="shared" si="40"/>
        <v>0.26</v>
      </c>
      <c r="AA437" s="178"/>
      <c r="AB437" s="178"/>
      <c r="AC437" s="178"/>
    </row>
    <row r="438" spans="2:29" x14ac:dyDescent="0.35">
      <c r="B438" s="222">
        <v>51500</v>
      </c>
      <c r="C438" s="208">
        <v>11078</v>
      </c>
      <c r="D438" s="309">
        <v>0</v>
      </c>
      <c r="E438" s="206">
        <v>886.24</v>
      </c>
      <c r="F438" s="206">
        <v>997.02</v>
      </c>
      <c r="G438" s="205">
        <f t="shared" si="41"/>
        <v>0.21510679611650485</v>
      </c>
      <c r="H438" s="207">
        <f t="shared" si="42"/>
        <v>0.35</v>
      </c>
      <c r="I438" s="213">
        <v>6100</v>
      </c>
      <c r="J438" s="213">
        <v>0</v>
      </c>
      <c r="K438" s="212">
        <v>488</v>
      </c>
      <c r="L438" s="212">
        <v>549</v>
      </c>
      <c r="M438" s="239">
        <f t="shared" si="39"/>
        <v>0.38150000000000434</v>
      </c>
      <c r="N438" s="239"/>
      <c r="O438" s="178"/>
      <c r="P438" s="178"/>
      <c r="Q438" s="178"/>
      <c r="R438" s="178"/>
      <c r="S438" s="178"/>
      <c r="T438" s="178"/>
      <c r="U438" s="178"/>
      <c r="V438" s="178"/>
      <c r="W438" s="178"/>
      <c r="X438" s="178"/>
      <c r="Y438" s="210">
        <f t="shared" si="38"/>
        <v>0.11844660194174757</v>
      </c>
      <c r="Z438" s="211">
        <f t="shared" si="40"/>
        <v>0.28000000000000003</v>
      </c>
      <c r="AA438" s="178"/>
      <c r="AB438" s="178"/>
      <c r="AC438" s="178"/>
    </row>
    <row r="439" spans="2:29" x14ac:dyDescent="0.35">
      <c r="B439" s="222">
        <v>51600</v>
      </c>
      <c r="C439" s="208">
        <v>11114</v>
      </c>
      <c r="D439" s="309">
        <v>0</v>
      </c>
      <c r="E439" s="206">
        <v>889.12</v>
      </c>
      <c r="F439" s="206">
        <v>1000.26</v>
      </c>
      <c r="G439" s="205">
        <f t="shared" si="41"/>
        <v>0.21538759689922479</v>
      </c>
      <c r="H439" s="207">
        <f t="shared" si="42"/>
        <v>0.36</v>
      </c>
      <c r="I439" s="213">
        <v>6126</v>
      </c>
      <c r="J439" s="213">
        <v>0</v>
      </c>
      <c r="K439" s="212">
        <v>490.08</v>
      </c>
      <c r="L439" s="212">
        <v>551.34</v>
      </c>
      <c r="M439" s="239">
        <f t="shared" si="39"/>
        <v>0.39240000000000236</v>
      </c>
      <c r="N439" s="239"/>
      <c r="O439" s="178"/>
      <c r="P439" s="178"/>
      <c r="Q439" s="178"/>
      <c r="R439" s="178"/>
      <c r="S439" s="178"/>
      <c r="T439" s="178"/>
      <c r="U439" s="178"/>
      <c r="V439" s="178"/>
      <c r="W439" s="178"/>
      <c r="X439" s="178"/>
      <c r="Y439" s="210">
        <f t="shared" si="38"/>
        <v>0.11872093023255814</v>
      </c>
      <c r="Z439" s="211">
        <f t="shared" si="40"/>
        <v>0.26</v>
      </c>
      <c r="AA439" s="178"/>
      <c r="AB439" s="178"/>
      <c r="AC439" s="178"/>
    </row>
    <row r="440" spans="2:29" x14ac:dyDescent="0.35">
      <c r="B440" s="222">
        <v>51700</v>
      </c>
      <c r="C440" s="208">
        <v>11150</v>
      </c>
      <c r="D440" s="309">
        <v>0</v>
      </c>
      <c r="E440" s="206">
        <v>892</v>
      </c>
      <c r="F440" s="206">
        <v>1003.5</v>
      </c>
      <c r="G440" s="205">
        <f t="shared" si="41"/>
        <v>0.21566731141199227</v>
      </c>
      <c r="H440" s="207">
        <f t="shared" si="42"/>
        <v>0.36</v>
      </c>
      <c r="I440" s="213">
        <v>6152</v>
      </c>
      <c r="J440" s="213">
        <v>0</v>
      </c>
      <c r="K440" s="212">
        <v>492.16</v>
      </c>
      <c r="L440" s="212">
        <v>553.67999999999995</v>
      </c>
      <c r="M440" s="239">
        <f t="shared" si="39"/>
        <v>0.39240000000000008</v>
      </c>
      <c r="N440" s="239"/>
      <c r="O440" s="178"/>
      <c r="P440" s="178"/>
      <c r="Q440" s="178"/>
      <c r="R440" s="178"/>
      <c r="S440" s="178"/>
      <c r="T440" s="178"/>
      <c r="U440" s="178"/>
      <c r="V440" s="178"/>
      <c r="W440" s="178"/>
      <c r="X440" s="178"/>
      <c r="Y440" s="210">
        <f t="shared" si="38"/>
        <v>0.11899419729206963</v>
      </c>
      <c r="Z440" s="211">
        <f t="shared" si="40"/>
        <v>0.26</v>
      </c>
      <c r="AA440" s="178"/>
      <c r="AB440" s="178"/>
      <c r="AC440" s="178"/>
    </row>
    <row r="441" spans="2:29" x14ac:dyDescent="0.35">
      <c r="B441" s="222">
        <v>51800</v>
      </c>
      <c r="C441" s="208">
        <v>11186</v>
      </c>
      <c r="D441" s="309">
        <v>0</v>
      </c>
      <c r="E441" s="206">
        <v>894.88</v>
      </c>
      <c r="F441" s="206">
        <v>1006.74</v>
      </c>
      <c r="G441" s="205">
        <f t="shared" si="41"/>
        <v>0.21594594594594593</v>
      </c>
      <c r="H441" s="207">
        <f t="shared" si="42"/>
        <v>0.36</v>
      </c>
      <c r="I441" s="213">
        <v>6180</v>
      </c>
      <c r="J441" s="213">
        <v>0</v>
      </c>
      <c r="K441" s="212">
        <v>494.4</v>
      </c>
      <c r="L441" s="212">
        <v>556.20000000000005</v>
      </c>
      <c r="M441" s="239">
        <f t="shared" si="39"/>
        <v>0.39239999999999781</v>
      </c>
      <c r="N441" s="239"/>
      <c r="O441" s="178"/>
      <c r="P441" s="178"/>
      <c r="Q441" s="178"/>
      <c r="R441" s="178"/>
      <c r="S441" s="178"/>
      <c r="T441" s="178"/>
      <c r="U441" s="178"/>
      <c r="V441" s="178"/>
      <c r="W441" s="178"/>
      <c r="X441" s="178"/>
      <c r="Y441" s="210">
        <f t="shared" si="38"/>
        <v>0.1193050193050193</v>
      </c>
      <c r="Z441" s="211">
        <f t="shared" si="40"/>
        <v>0.28000000000000003</v>
      </c>
      <c r="AA441" s="178"/>
      <c r="AB441" s="178"/>
      <c r="AC441" s="178"/>
    </row>
    <row r="442" spans="2:29" x14ac:dyDescent="0.35">
      <c r="B442" s="222">
        <v>51900</v>
      </c>
      <c r="C442" s="208">
        <v>11221</v>
      </c>
      <c r="D442" s="309">
        <v>0</v>
      </c>
      <c r="E442" s="206">
        <v>897.68</v>
      </c>
      <c r="F442" s="206">
        <v>1009.89</v>
      </c>
      <c r="G442" s="205">
        <f t="shared" si="41"/>
        <v>0.21620423892100193</v>
      </c>
      <c r="H442" s="207">
        <f t="shared" si="42"/>
        <v>0.35</v>
      </c>
      <c r="I442" s="213">
        <v>6206</v>
      </c>
      <c r="J442" s="213">
        <v>0</v>
      </c>
      <c r="K442" s="212">
        <v>496.48</v>
      </c>
      <c r="L442" s="212">
        <v>558.54</v>
      </c>
      <c r="M442" s="239">
        <f t="shared" si="39"/>
        <v>0.38149999999999407</v>
      </c>
      <c r="N442" s="239"/>
      <c r="O442" s="178"/>
      <c r="P442" s="178"/>
      <c r="Q442" s="178"/>
      <c r="R442" s="178"/>
      <c r="S442" s="178"/>
      <c r="T442" s="178"/>
      <c r="U442" s="178"/>
      <c r="V442" s="178"/>
      <c r="W442" s="178"/>
      <c r="X442" s="178"/>
      <c r="Y442" s="210">
        <f t="shared" si="38"/>
        <v>0.11957610789980733</v>
      </c>
      <c r="Z442" s="211">
        <f t="shared" si="40"/>
        <v>0.26</v>
      </c>
      <c r="AA442" s="178"/>
      <c r="AB442" s="178"/>
      <c r="AC442" s="178"/>
    </row>
    <row r="443" spans="2:29" x14ac:dyDescent="0.35">
      <c r="B443" s="222">
        <v>52000</v>
      </c>
      <c r="C443" s="208">
        <v>11257</v>
      </c>
      <c r="D443" s="309">
        <v>0</v>
      </c>
      <c r="E443" s="206">
        <v>900.56</v>
      </c>
      <c r="F443" s="206">
        <v>1013.13</v>
      </c>
      <c r="G443" s="205">
        <f t="shared" si="41"/>
        <v>0.21648076923076923</v>
      </c>
      <c r="H443" s="207">
        <f t="shared" si="42"/>
        <v>0.36</v>
      </c>
      <c r="I443" s="213">
        <v>6234</v>
      </c>
      <c r="J443" s="213">
        <v>0</v>
      </c>
      <c r="K443" s="212">
        <v>498.72</v>
      </c>
      <c r="L443" s="212">
        <v>561.05999999999995</v>
      </c>
      <c r="M443" s="239">
        <f t="shared" si="39"/>
        <v>0.39239999999999214</v>
      </c>
      <c r="N443" s="239"/>
      <c r="O443" s="178"/>
      <c r="P443" s="178"/>
      <c r="Q443" s="178"/>
      <c r="R443" s="178"/>
      <c r="S443" s="178"/>
      <c r="T443" s="178"/>
      <c r="U443" s="178"/>
      <c r="V443" s="178"/>
      <c r="W443" s="178"/>
      <c r="X443" s="178"/>
      <c r="Y443" s="210">
        <f t="shared" si="38"/>
        <v>0.11988461538461538</v>
      </c>
      <c r="Z443" s="211">
        <f t="shared" si="40"/>
        <v>0.28000000000000003</v>
      </c>
      <c r="AA443" s="178"/>
      <c r="AB443" s="178"/>
      <c r="AC443" s="178"/>
    </row>
    <row r="444" spans="2:29" x14ac:dyDescent="0.35">
      <c r="B444" s="222">
        <v>52100</v>
      </c>
      <c r="C444" s="208">
        <v>11293</v>
      </c>
      <c r="D444" s="309">
        <v>0</v>
      </c>
      <c r="E444" s="206">
        <v>903.44</v>
      </c>
      <c r="F444" s="206">
        <v>1016.37</v>
      </c>
      <c r="G444" s="205">
        <f t="shared" si="41"/>
        <v>0.21675623800383878</v>
      </c>
      <c r="H444" s="207">
        <f t="shared" si="42"/>
        <v>0.36</v>
      </c>
      <c r="I444" s="213">
        <v>6260</v>
      </c>
      <c r="J444" s="213">
        <v>0</v>
      </c>
      <c r="K444" s="212">
        <v>500.8</v>
      </c>
      <c r="L444" s="212">
        <v>563.4</v>
      </c>
      <c r="M444" s="239">
        <f t="shared" si="39"/>
        <v>0.39240000000000808</v>
      </c>
      <c r="N444" s="239"/>
      <c r="O444" s="178"/>
      <c r="P444" s="178"/>
      <c r="Q444" s="178"/>
      <c r="R444" s="178"/>
      <c r="S444" s="178"/>
      <c r="T444" s="178"/>
      <c r="U444" s="178"/>
      <c r="V444" s="178"/>
      <c r="W444" s="178"/>
      <c r="X444" s="178"/>
      <c r="Y444" s="210">
        <f t="shared" si="38"/>
        <v>0.1201535508637236</v>
      </c>
      <c r="Z444" s="211">
        <f t="shared" si="40"/>
        <v>0.26</v>
      </c>
      <c r="AA444" s="178"/>
      <c r="AB444" s="178"/>
      <c r="AC444" s="178"/>
    </row>
    <row r="445" spans="2:29" x14ac:dyDescent="0.35">
      <c r="B445" s="222">
        <v>52200</v>
      </c>
      <c r="C445" s="208">
        <v>11329</v>
      </c>
      <c r="D445" s="309">
        <v>0</v>
      </c>
      <c r="E445" s="206">
        <v>906.32</v>
      </c>
      <c r="F445" s="206">
        <v>1019.61</v>
      </c>
      <c r="G445" s="205">
        <f t="shared" si="41"/>
        <v>0.21703065134099617</v>
      </c>
      <c r="H445" s="207">
        <f t="shared" si="42"/>
        <v>0.36</v>
      </c>
      <c r="I445" s="213">
        <v>6286</v>
      </c>
      <c r="J445" s="213">
        <v>0</v>
      </c>
      <c r="K445" s="212">
        <v>502.88</v>
      </c>
      <c r="L445" s="212">
        <v>565.74</v>
      </c>
      <c r="M445" s="239">
        <f t="shared" si="39"/>
        <v>0.3924000000000058</v>
      </c>
      <c r="N445" s="239"/>
      <c r="O445" s="178"/>
      <c r="P445" s="178"/>
      <c r="Q445" s="178"/>
      <c r="R445" s="178"/>
      <c r="S445" s="178"/>
      <c r="T445" s="178"/>
      <c r="U445" s="178"/>
      <c r="V445" s="178"/>
      <c r="W445" s="178"/>
      <c r="X445" s="178"/>
      <c r="Y445" s="210">
        <f t="shared" si="38"/>
        <v>0.12042145593869732</v>
      </c>
      <c r="Z445" s="211">
        <f t="shared" si="40"/>
        <v>0.26</v>
      </c>
      <c r="AA445" s="178"/>
      <c r="AB445" s="178"/>
      <c r="AC445" s="178"/>
    </row>
    <row r="446" spans="2:29" x14ac:dyDescent="0.35">
      <c r="B446" s="222">
        <v>52300</v>
      </c>
      <c r="C446" s="208">
        <v>11365</v>
      </c>
      <c r="D446" s="309">
        <v>0</v>
      </c>
      <c r="E446" s="206">
        <v>909.2</v>
      </c>
      <c r="F446" s="206">
        <v>1022.85</v>
      </c>
      <c r="G446" s="205">
        <f t="shared" si="41"/>
        <v>0.21730401529636711</v>
      </c>
      <c r="H446" s="207">
        <f t="shared" si="42"/>
        <v>0.36</v>
      </c>
      <c r="I446" s="213">
        <v>6314</v>
      </c>
      <c r="J446" s="213">
        <v>0</v>
      </c>
      <c r="K446" s="212">
        <v>505.12</v>
      </c>
      <c r="L446" s="212">
        <v>568.26</v>
      </c>
      <c r="M446" s="239">
        <f t="shared" si="39"/>
        <v>0.39240000000000352</v>
      </c>
      <c r="N446" s="239"/>
      <c r="O446" s="178"/>
      <c r="P446" s="178"/>
      <c r="Q446" s="178"/>
      <c r="R446" s="178"/>
      <c r="S446" s="178"/>
      <c r="T446" s="178"/>
      <c r="U446" s="178"/>
      <c r="V446" s="178"/>
      <c r="W446" s="178"/>
      <c r="X446" s="178"/>
      <c r="Y446" s="210">
        <f t="shared" si="38"/>
        <v>0.12072657743785851</v>
      </c>
      <c r="Z446" s="211">
        <f t="shared" si="40"/>
        <v>0.28000000000000003</v>
      </c>
      <c r="AA446" s="178"/>
      <c r="AB446" s="178"/>
      <c r="AC446" s="178"/>
    </row>
    <row r="447" spans="2:29" x14ac:dyDescent="0.35">
      <c r="B447" s="222">
        <v>52400</v>
      </c>
      <c r="C447" s="208">
        <v>11401</v>
      </c>
      <c r="D447" s="309">
        <v>0</v>
      </c>
      <c r="E447" s="206">
        <v>912.08</v>
      </c>
      <c r="F447" s="206">
        <v>1026.0899999999999</v>
      </c>
      <c r="G447" s="205">
        <f t="shared" si="41"/>
        <v>0.2175763358778626</v>
      </c>
      <c r="H447" s="207">
        <f t="shared" si="42"/>
        <v>0.36</v>
      </c>
      <c r="I447" s="213">
        <v>6340</v>
      </c>
      <c r="J447" s="213">
        <v>0</v>
      </c>
      <c r="K447" s="212">
        <v>507.2</v>
      </c>
      <c r="L447" s="212">
        <v>570.6</v>
      </c>
      <c r="M447" s="239">
        <f t="shared" si="39"/>
        <v>0.39240000000000125</v>
      </c>
      <c r="N447" s="239"/>
      <c r="O447" s="178"/>
      <c r="P447" s="178"/>
      <c r="Q447" s="178"/>
      <c r="R447" s="178"/>
      <c r="S447" s="178"/>
      <c r="T447" s="178"/>
      <c r="U447" s="178"/>
      <c r="V447" s="178"/>
      <c r="W447" s="178"/>
      <c r="X447" s="178"/>
      <c r="Y447" s="210">
        <f t="shared" si="38"/>
        <v>0.12099236641221374</v>
      </c>
      <c r="Z447" s="211">
        <f t="shared" si="40"/>
        <v>0.26</v>
      </c>
      <c r="AA447" s="178"/>
      <c r="AB447" s="178"/>
      <c r="AC447" s="178"/>
    </row>
    <row r="448" spans="2:29" x14ac:dyDescent="0.35">
      <c r="B448" s="222">
        <v>52500</v>
      </c>
      <c r="C448" s="208">
        <v>11437</v>
      </c>
      <c r="D448" s="309">
        <v>0</v>
      </c>
      <c r="E448" s="206">
        <v>914.96</v>
      </c>
      <c r="F448" s="206">
        <v>1029.33</v>
      </c>
      <c r="G448" s="205">
        <f t="shared" si="41"/>
        <v>0.21784761904761904</v>
      </c>
      <c r="H448" s="207">
        <f t="shared" si="42"/>
        <v>0.36</v>
      </c>
      <c r="I448" s="213">
        <v>6368</v>
      </c>
      <c r="J448" s="213">
        <v>0</v>
      </c>
      <c r="K448" s="212">
        <v>509.44</v>
      </c>
      <c r="L448" s="212">
        <v>573.12</v>
      </c>
      <c r="M448" s="239">
        <f t="shared" si="39"/>
        <v>0.39240000000000008</v>
      </c>
      <c r="N448" s="239"/>
      <c r="O448" s="178"/>
      <c r="P448" s="178"/>
      <c r="Q448" s="178"/>
      <c r="R448" s="178"/>
      <c r="S448" s="178"/>
      <c r="T448" s="178"/>
      <c r="U448" s="178"/>
      <c r="V448" s="178"/>
      <c r="W448" s="178"/>
      <c r="X448" s="178"/>
      <c r="Y448" s="210">
        <f t="shared" si="38"/>
        <v>0.12129523809523809</v>
      </c>
      <c r="Z448" s="211">
        <f t="shared" si="40"/>
        <v>0.28000000000000003</v>
      </c>
      <c r="AA448" s="178"/>
      <c r="AB448" s="178"/>
      <c r="AC448" s="178"/>
    </row>
    <row r="449" spans="2:29" x14ac:dyDescent="0.35">
      <c r="B449" s="222">
        <v>52600</v>
      </c>
      <c r="C449" s="208">
        <v>11473</v>
      </c>
      <c r="D449" s="309">
        <v>0</v>
      </c>
      <c r="E449" s="206">
        <v>917.84</v>
      </c>
      <c r="F449" s="206">
        <v>1032.57</v>
      </c>
      <c r="G449" s="205">
        <f t="shared" si="41"/>
        <v>0.21811787072243347</v>
      </c>
      <c r="H449" s="207">
        <f t="shared" si="42"/>
        <v>0.36</v>
      </c>
      <c r="I449" s="213">
        <v>6394</v>
      </c>
      <c r="J449" s="213">
        <v>0</v>
      </c>
      <c r="K449" s="212">
        <v>511.52</v>
      </c>
      <c r="L449" s="212">
        <v>575.46</v>
      </c>
      <c r="M449" s="239">
        <f t="shared" si="39"/>
        <v>0.39239999999999781</v>
      </c>
      <c r="N449" s="239"/>
      <c r="O449" s="178"/>
      <c r="P449" s="178"/>
      <c r="Q449" s="178"/>
      <c r="R449" s="178"/>
      <c r="S449" s="178"/>
      <c r="T449" s="178"/>
      <c r="U449" s="178"/>
      <c r="V449" s="178"/>
      <c r="W449" s="178"/>
      <c r="X449" s="178"/>
      <c r="Y449" s="210">
        <f t="shared" si="38"/>
        <v>0.12155893536121673</v>
      </c>
      <c r="Z449" s="211">
        <f t="shared" si="40"/>
        <v>0.26</v>
      </c>
      <c r="AA449" s="178"/>
      <c r="AB449" s="178"/>
      <c r="AC449" s="178"/>
    </row>
    <row r="450" spans="2:29" x14ac:dyDescent="0.35">
      <c r="B450" s="222">
        <v>52700</v>
      </c>
      <c r="C450" s="208">
        <v>11509</v>
      </c>
      <c r="D450" s="309">
        <v>0</v>
      </c>
      <c r="E450" s="206">
        <v>920.72</v>
      </c>
      <c r="F450" s="206">
        <v>1035.81</v>
      </c>
      <c r="G450" s="205">
        <f t="shared" si="41"/>
        <v>0.21838709677419355</v>
      </c>
      <c r="H450" s="207">
        <f t="shared" si="42"/>
        <v>0.36</v>
      </c>
      <c r="I450" s="213">
        <v>6422</v>
      </c>
      <c r="J450" s="213">
        <v>0</v>
      </c>
      <c r="K450" s="212">
        <v>513.76</v>
      </c>
      <c r="L450" s="212">
        <v>577.98</v>
      </c>
      <c r="M450" s="239">
        <f t="shared" si="39"/>
        <v>0.39239999999999553</v>
      </c>
      <c r="N450" s="239"/>
      <c r="O450" s="178"/>
      <c r="P450" s="178"/>
      <c r="Q450" s="178"/>
      <c r="R450" s="178"/>
      <c r="S450" s="178"/>
      <c r="T450" s="178"/>
      <c r="U450" s="178"/>
      <c r="V450" s="178"/>
      <c r="W450" s="178"/>
      <c r="X450" s="178"/>
      <c r="Y450" s="210">
        <f t="shared" si="38"/>
        <v>0.12185958254269449</v>
      </c>
      <c r="Z450" s="211">
        <f t="shared" si="40"/>
        <v>0.28000000000000003</v>
      </c>
      <c r="AA450" s="178"/>
      <c r="AB450" s="178"/>
      <c r="AC450" s="178"/>
    </row>
    <row r="451" spans="2:29" x14ac:dyDescent="0.35">
      <c r="B451" s="222">
        <v>52800</v>
      </c>
      <c r="C451" s="208">
        <v>11545</v>
      </c>
      <c r="D451" s="309">
        <v>0</v>
      </c>
      <c r="E451" s="206">
        <v>923.6</v>
      </c>
      <c r="F451" s="206">
        <v>1039.05</v>
      </c>
      <c r="G451" s="205">
        <f t="shared" si="41"/>
        <v>0.21865530303030303</v>
      </c>
      <c r="H451" s="207">
        <f t="shared" si="42"/>
        <v>0.36</v>
      </c>
      <c r="I451" s="213">
        <v>6448</v>
      </c>
      <c r="J451" s="213">
        <v>0</v>
      </c>
      <c r="K451" s="212">
        <v>515.84</v>
      </c>
      <c r="L451" s="212">
        <v>580.32000000000005</v>
      </c>
      <c r="M451" s="239">
        <f t="shared" si="39"/>
        <v>0.39239999999999325</v>
      </c>
      <c r="N451" s="239"/>
      <c r="O451" s="178"/>
      <c r="P451" s="178"/>
      <c r="Q451" s="178"/>
      <c r="R451" s="178"/>
      <c r="S451" s="178"/>
      <c r="T451" s="178"/>
      <c r="U451" s="178"/>
      <c r="V451" s="178"/>
      <c r="W451" s="178"/>
      <c r="X451" s="178"/>
      <c r="Y451" s="210">
        <f t="shared" ref="Y451:Y514" si="43">I451/$B451</f>
        <v>0.12212121212121212</v>
      </c>
      <c r="Z451" s="211">
        <f t="shared" si="40"/>
        <v>0.26</v>
      </c>
      <c r="AA451" s="178"/>
      <c r="AB451" s="178"/>
      <c r="AC451" s="178"/>
    </row>
    <row r="452" spans="2:29" x14ac:dyDescent="0.35">
      <c r="B452" s="222">
        <v>52900</v>
      </c>
      <c r="C452" s="208">
        <v>11581</v>
      </c>
      <c r="D452" s="309">
        <v>0</v>
      </c>
      <c r="E452" s="206">
        <v>926.48</v>
      </c>
      <c r="F452" s="206">
        <v>1042.29</v>
      </c>
      <c r="G452" s="205">
        <f t="shared" si="41"/>
        <v>0.21892249527410207</v>
      </c>
      <c r="H452" s="207">
        <f t="shared" si="42"/>
        <v>0.36</v>
      </c>
      <c r="I452" s="213">
        <v>6476</v>
      </c>
      <c r="J452" s="213">
        <v>0</v>
      </c>
      <c r="K452" s="212">
        <v>518.08000000000004</v>
      </c>
      <c r="L452" s="212">
        <v>582.84</v>
      </c>
      <c r="M452" s="239">
        <f t="shared" ref="M452:M515" si="44">(C452+D452+F452-C451-D451-F451)/100</f>
        <v>0.39240000000000919</v>
      </c>
      <c r="N452" s="239"/>
      <c r="O452" s="178"/>
      <c r="P452" s="178"/>
      <c r="Q452" s="178"/>
      <c r="R452" s="178"/>
      <c r="S452" s="178"/>
      <c r="T452" s="178"/>
      <c r="U452" s="178"/>
      <c r="V452" s="178"/>
      <c r="W452" s="178"/>
      <c r="X452" s="178"/>
      <c r="Y452" s="210">
        <f t="shared" si="43"/>
        <v>0.12241965973534971</v>
      </c>
      <c r="Z452" s="211">
        <f t="shared" ref="Z452:Z515" si="45">(I452-I451)/($B452-$B451)</f>
        <v>0.28000000000000003</v>
      </c>
      <c r="AA452" s="178"/>
      <c r="AB452" s="178"/>
      <c r="AC452" s="178"/>
    </row>
    <row r="453" spans="2:29" x14ac:dyDescent="0.35">
      <c r="B453" s="222">
        <v>53000</v>
      </c>
      <c r="C453" s="208">
        <v>11617</v>
      </c>
      <c r="D453" s="309">
        <v>0</v>
      </c>
      <c r="E453" s="206">
        <v>929.36</v>
      </c>
      <c r="F453" s="206">
        <v>1045.53</v>
      </c>
      <c r="G453" s="205">
        <f t="shared" ref="G453:G516" si="46">C453/B453</f>
        <v>0.21918867924528301</v>
      </c>
      <c r="H453" s="207">
        <f t="shared" ref="H453:H516" si="47">(C453-C452)/(B453-B452)</f>
        <v>0.36</v>
      </c>
      <c r="I453" s="213">
        <v>6502</v>
      </c>
      <c r="J453" s="213">
        <v>0</v>
      </c>
      <c r="K453" s="212">
        <v>520.16</v>
      </c>
      <c r="L453" s="212">
        <v>585.17999999999995</v>
      </c>
      <c r="M453" s="239">
        <f t="shared" si="44"/>
        <v>0.39240000000000691</v>
      </c>
      <c r="N453" s="239"/>
      <c r="O453" s="178"/>
      <c r="P453" s="178"/>
      <c r="Q453" s="178"/>
      <c r="R453" s="178"/>
      <c r="S453" s="178"/>
      <c r="T453" s="178"/>
      <c r="U453" s="178"/>
      <c r="V453" s="178"/>
      <c r="W453" s="178"/>
      <c r="X453" s="178"/>
      <c r="Y453" s="210">
        <f t="shared" si="43"/>
        <v>0.12267924528301886</v>
      </c>
      <c r="Z453" s="211">
        <f t="shared" si="45"/>
        <v>0.26</v>
      </c>
      <c r="AA453" s="178"/>
      <c r="AB453" s="178"/>
      <c r="AC453" s="178"/>
    </row>
    <row r="454" spans="2:29" x14ac:dyDescent="0.35">
      <c r="B454" s="222">
        <v>53100</v>
      </c>
      <c r="C454" s="208">
        <v>11653</v>
      </c>
      <c r="D454" s="309">
        <v>0</v>
      </c>
      <c r="E454" s="206">
        <v>932.24</v>
      </c>
      <c r="F454" s="206">
        <v>1048.77</v>
      </c>
      <c r="G454" s="205">
        <f t="shared" si="46"/>
        <v>0.21945386064030131</v>
      </c>
      <c r="H454" s="207">
        <f t="shared" si="47"/>
        <v>0.36</v>
      </c>
      <c r="I454" s="213">
        <v>6530</v>
      </c>
      <c r="J454" s="213">
        <v>0</v>
      </c>
      <c r="K454" s="212">
        <v>522.4</v>
      </c>
      <c r="L454" s="212">
        <v>587.70000000000005</v>
      </c>
      <c r="M454" s="239">
        <f t="shared" si="44"/>
        <v>0.39240000000000463</v>
      </c>
      <c r="N454" s="239"/>
      <c r="O454" s="178"/>
      <c r="P454" s="178"/>
      <c r="Q454" s="178"/>
      <c r="R454" s="178"/>
      <c r="S454" s="178"/>
      <c r="T454" s="178"/>
      <c r="U454" s="178"/>
      <c r="V454" s="178"/>
      <c r="W454" s="178"/>
      <c r="X454" s="178"/>
      <c r="Y454" s="210">
        <f t="shared" si="43"/>
        <v>0.12297551789077213</v>
      </c>
      <c r="Z454" s="211">
        <f t="shared" si="45"/>
        <v>0.28000000000000003</v>
      </c>
      <c r="AA454" s="178"/>
      <c r="AB454" s="178"/>
      <c r="AC454" s="178"/>
    </row>
    <row r="455" spans="2:29" x14ac:dyDescent="0.35">
      <c r="B455" s="222">
        <v>53200</v>
      </c>
      <c r="C455" s="208">
        <v>11689</v>
      </c>
      <c r="D455" s="309">
        <v>0</v>
      </c>
      <c r="E455" s="206">
        <v>935.12</v>
      </c>
      <c r="F455" s="206">
        <v>1052.01</v>
      </c>
      <c r="G455" s="205">
        <f t="shared" si="46"/>
        <v>0.21971804511278195</v>
      </c>
      <c r="H455" s="207">
        <f t="shared" si="47"/>
        <v>0.36</v>
      </c>
      <c r="I455" s="213">
        <v>6556</v>
      </c>
      <c r="J455" s="213">
        <v>0</v>
      </c>
      <c r="K455" s="212">
        <v>524.48</v>
      </c>
      <c r="L455" s="212">
        <v>590.04</v>
      </c>
      <c r="M455" s="239">
        <f t="shared" si="44"/>
        <v>0.39240000000000236</v>
      </c>
      <c r="N455" s="239"/>
      <c r="O455" s="178"/>
      <c r="P455" s="178"/>
      <c r="Q455" s="178"/>
      <c r="R455" s="178"/>
      <c r="S455" s="178"/>
      <c r="T455" s="178"/>
      <c r="U455" s="178"/>
      <c r="V455" s="178"/>
      <c r="W455" s="178"/>
      <c r="X455" s="178"/>
      <c r="Y455" s="210">
        <f t="shared" si="43"/>
        <v>0.12323308270676692</v>
      </c>
      <c r="Z455" s="211">
        <f t="shared" si="45"/>
        <v>0.26</v>
      </c>
      <c r="AA455" s="178"/>
      <c r="AB455" s="178"/>
      <c r="AC455" s="178"/>
    </row>
    <row r="456" spans="2:29" x14ac:dyDescent="0.35">
      <c r="B456" s="222">
        <v>53300</v>
      </c>
      <c r="C456" s="208">
        <v>11726</v>
      </c>
      <c r="D456" s="309">
        <v>0</v>
      </c>
      <c r="E456" s="206">
        <v>938.08</v>
      </c>
      <c r="F456" s="206">
        <v>1055.3399999999999</v>
      </c>
      <c r="G456" s="205">
        <f t="shared" si="46"/>
        <v>0.22</v>
      </c>
      <c r="H456" s="207">
        <f t="shared" si="47"/>
        <v>0.37</v>
      </c>
      <c r="I456" s="213">
        <v>6584</v>
      </c>
      <c r="J456" s="213">
        <v>0</v>
      </c>
      <c r="K456" s="212">
        <v>526.72</v>
      </c>
      <c r="L456" s="212">
        <v>592.55999999999995</v>
      </c>
      <c r="M456" s="239">
        <f t="shared" si="44"/>
        <v>0.40330000000000155</v>
      </c>
      <c r="N456" s="239"/>
      <c r="O456" s="178"/>
      <c r="P456" s="178"/>
      <c r="Q456" s="178"/>
      <c r="R456" s="178"/>
      <c r="S456" s="178"/>
      <c r="T456" s="178"/>
      <c r="U456" s="178"/>
      <c r="V456" s="178"/>
      <c r="W456" s="178"/>
      <c r="X456" s="178"/>
      <c r="Y456" s="210">
        <f t="shared" si="43"/>
        <v>0.12352720450281426</v>
      </c>
      <c r="Z456" s="211">
        <f t="shared" si="45"/>
        <v>0.28000000000000003</v>
      </c>
      <c r="AA456" s="178"/>
      <c r="AB456" s="178"/>
      <c r="AC456" s="178"/>
    </row>
    <row r="457" spans="2:29" x14ac:dyDescent="0.35">
      <c r="B457" s="222">
        <v>53400</v>
      </c>
      <c r="C457" s="208">
        <v>11762</v>
      </c>
      <c r="D457" s="309">
        <v>0</v>
      </c>
      <c r="E457" s="206">
        <v>940.96</v>
      </c>
      <c r="F457" s="206">
        <v>1058.58</v>
      </c>
      <c r="G457" s="205">
        <f t="shared" si="46"/>
        <v>0.2202621722846442</v>
      </c>
      <c r="H457" s="207">
        <f t="shared" si="47"/>
        <v>0.36</v>
      </c>
      <c r="I457" s="213">
        <v>6610</v>
      </c>
      <c r="J457" s="213">
        <v>0</v>
      </c>
      <c r="K457" s="212">
        <v>528.79999999999995</v>
      </c>
      <c r="L457" s="212">
        <v>594.9</v>
      </c>
      <c r="M457" s="239">
        <f t="shared" si="44"/>
        <v>0.39240000000000008</v>
      </c>
      <c r="N457" s="239"/>
      <c r="O457" s="178"/>
      <c r="P457" s="178"/>
      <c r="Q457" s="178"/>
      <c r="R457" s="178"/>
      <c r="S457" s="178"/>
      <c r="T457" s="178"/>
      <c r="U457" s="178"/>
      <c r="V457" s="178"/>
      <c r="W457" s="178"/>
      <c r="X457" s="178"/>
      <c r="Y457" s="210">
        <f t="shared" si="43"/>
        <v>0.12378277153558052</v>
      </c>
      <c r="Z457" s="211">
        <f t="shared" si="45"/>
        <v>0.26</v>
      </c>
      <c r="AA457" s="178"/>
      <c r="AB457" s="178"/>
      <c r="AC457" s="178"/>
    </row>
    <row r="458" spans="2:29" x14ac:dyDescent="0.35">
      <c r="B458" s="222">
        <v>53500</v>
      </c>
      <c r="C458" s="208">
        <v>11798</v>
      </c>
      <c r="D458" s="309">
        <v>0</v>
      </c>
      <c r="E458" s="206">
        <v>943.84</v>
      </c>
      <c r="F458" s="206">
        <v>1061.82</v>
      </c>
      <c r="G458" s="205">
        <f t="shared" si="46"/>
        <v>0.22052336448598131</v>
      </c>
      <c r="H458" s="207">
        <f t="shared" si="47"/>
        <v>0.36</v>
      </c>
      <c r="I458" s="213">
        <v>6638</v>
      </c>
      <c r="J458" s="213">
        <v>0</v>
      </c>
      <c r="K458" s="212">
        <v>531.04</v>
      </c>
      <c r="L458" s="212">
        <v>597.41999999999996</v>
      </c>
      <c r="M458" s="239">
        <f t="shared" si="44"/>
        <v>0.39239999999999781</v>
      </c>
      <c r="N458" s="239"/>
      <c r="O458" s="178"/>
      <c r="P458" s="178"/>
      <c r="Q458" s="178"/>
      <c r="R458" s="178"/>
      <c r="S458" s="178"/>
      <c r="T458" s="178"/>
      <c r="U458" s="178"/>
      <c r="V458" s="178"/>
      <c r="W458" s="178"/>
      <c r="X458" s="178"/>
      <c r="Y458" s="210">
        <f t="shared" si="43"/>
        <v>0.12407476635514018</v>
      </c>
      <c r="Z458" s="211">
        <f t="shared" si="45"/>
        <v>0.28000000000000003</v>
      </c>
      <c r="AA458" s="178"/>
      <c r="AB458" s="178"/>
      <c r="AC458" s="178"/>
    </row>
    <row r="459" spans="2:29" x14ac:dyDescent="0.35">
      <c r="B459" s="222">
        <v>53600</v>
      </c>
      <c r="C459" s="208">
        <v>11835</v>
      </c>
      <c r="D459" s="309">
        <v>0</v>
      </c>
      <c r="E459" s="206">
        <v>946.8</v>
      </c>
      <c r="F459" s="206">
        <v>1065.1500000000001</v>
      </c>
      <c r="G459" s="205">
        <f t="shared" si="46"/>
        <v>0.22080223880597014</v>
      </c>
      <c r="H459" s="207">
        <f t="shared" si="47"/>
        <v>0.37</v>
      </c>
      <c r="I459" s="213">
        <v>6664</v>
      </c>
      <c r="J459" s="213">
        <v>0</v>
      </c>
      <c r="K459" s="212">
        <v>533.12</v>
      </c>
      <c r="L459" s="212">
        <v>599.76</v>
      </c>
      <c r="M459" s="239">
        <f t="shared" si="44"/>
        <v>0.40329999999999699</v>
      </c>
      <c r="N459" s="239"/>
      <c r="O459" s="178"/>
      <c r="P459" s="178"/>
      <c r="Q459" s="178"/>
      <c r="R459" s="178"/>
      <c r="S459" s="178"/>
      <c r="T459" s="178"/>
      <c r="U459" s="178"/>
      <c r="V459" s="178"/>
      <c r="W459" s="178"/>
      <c r="X459" s="178"/>
      <c r="Y459" s="210">
        <f t="shared" si="43"/>
        <v>0.12432835820895523</v>
      </c>
      <c r="Z459" s="211">
        <f t="shared" si="45"/>
        <v>0.26</v>
      </c>
      <c r="AA459" s="178"/>
      <c r="AB459" s="178"/>
      <c r="AC459" s="178"/>
    </row>
    <row r="460" spans="2:29" x14ac:dyDescent="0.35">
      <c r="B460" s="222">
        <v>53700</v>
      </c>
      <c r="C460" s="208">
        <v>11871</v>
      </c>
      <c r="D460" s="309">
        <v>0</v>
      </c>
      <c r="E460" s="206">
        <v>949.68</v>
      </c>
      <c r="F460" s="206">
        <v>1068.3900000000001</v>
      </c>
      <c r="G460" s="205">
        <f t="shared" si="46"/>
        <v>0.22106145251396647</v>
      </c>
      <c r="H460" s="207">
        <f t="shared" si="47"/>
        <v>0.36</v>
      </c>
      <c r="I460" s="213">
        <v>6692</v>
      </c>
      <c r="J460" s="213">
        <v>0</v>
      </c>
      <c r="K460" s="212">
        <v>535.36</v>
      </c>
      <c r="L460" s="212">
        <v>602.28</v>
      </c>
      <c r="M460" s="239">
        <f t="shared" si="44"/>
        <v>0.39239999999999325</v>
      </c>
      <c r="N460" s="239"/>
      <c r="O460" s="178"/>
      <c r="P460" s="178"/>
      <c r="Q460" s="178"/>
      <c r="R460" s="178"/>
      <c r="S460" s="178"/>
      <c r="T460" s="178"/>
      <c r="U460" s="178"/>
      <c r="V460" s="178"/>
      <c r="W460" s="178"/>
      <c r="X460" s="178"/>
      <c r="Y460" s="210">
        <f t="shared" si="43"/>
        <v>0.12461824953445065</v>
      </c>
      <c r="Z460" s="211">
        <f t="shared" si="45"/>
        <v>0.28000000000000003</v>
      </c>
      <c r="AA460" s="178"/>
      <c r="AB460" s="178"/>
      <c r="AC460" s="178"/>
    </row>
    <row r="461" spans="2:29" x14ac:dyDescent="0.35">
      <c r="B461" s="222">
        <v>53800</v>
      </c>
      <c r="C461" s="208">
        <v>11907</v>
      </c>
      <c r="D461" s="309">
        <v>0</v>
      </c>
      <c r="E461" s="206">
        <v>952.56</v>
      </c>
      <c r="F461" s="206">
        <v>1071.6300000000001</v>
      </c>
      <c r="G461" s="205">
        <f t="shared" si="46"/>
        <v>0.22131970260223049</v>
      </c>
      <c r="H461" s="207">
        <f t="shared" si="47"/>
        <v>0.36</v>
      </c>
      <c r="I461" s="213">
        <v>6718</v>
      </c>
      <c r="J461" s="213">
        <v>0</v>
      </c>
      <c r="K461" s="212">
        <v>537.44000000000005</v>
      </c>
      <c r="L461" s="212">
        <v>604.62</v>
      </c>
      <c r="M461" s="239">
        <f t="shared" si="44"/>
        <v>0.39240000000000919</v>
      </c>
      <c r="N461" s="239"/>
      <c r="O461" s="178"/>
      <c r="P461" s="178"/>
      <c r="Q461" s="178"/>
      <c r="R461" s="178"/>
      <c r="S461" s="178"/>
      <c r="T461" s="178"/>
      <c r="U461" s="178"/>
      <c r="V461" s="178"/>
      <c r="W461" s="178"/>
      <c r="X461" s="178"/>
      <c r="Y461" s="210">
        <f t="shared" si="43"/>
        <v>0.12486988847583644</v>
      </c>
      <c r="Z461" s="211">
        <f t="shared" si="45"/>
        <v>0.26</v>
      </c>
      <c r="AA461" s="178"/>
      <c r="AB461" s="178"/>
      <c r="AC461" s="178"/>
    </row>
    <row r="462" spans="2:29" x14ac:dyDescent="0.35">
      <c r="B462" s="222">
        <v>53900</v>
      </c>
      <c r="C462" s="208">
        <v>11944</v>
      </c>
      <c r="D462" s="309">
        <v>0</v>
      </c>
      <c r="E462" s="206">
        <v>955.52</v>
      </c>
      <c r="F462" s="206">
        <v>1074.96</v>
      </c>
      <c r="G462" s="205">
        <f t="shared" si="46"/>
        <v>0.22159554730983302</v>
      </c>
      <c r="H462" s="207">
        <f t="shared" si="47"/>
        <v>0.37</v>
      </c>
      <c r="I462" s="213">
        <v>6746</v>
      </c>
      <c r="J462" s="213">
        <v>0</v>
      </c>
      <c r="K462" s="212">
        <v>539.67999999999995</v>
      </c>
      <c r="L462" s="212">
        <v>607.14</v>
      </c>
      <c r="M462" s="239">
        <f t="shared" si="44"/>
        <v>0.40329999999999017</v>
      </c>
      <c r="N462" s="239"/>
      <c r="O462" s="178"/>
      <c r="P462" s="178"/>
      <c r="Q462" s="178"/>
      <c r="R462" s="178"/>
      <c r="S462" s="178"/>
      <c r="T462" s="178"/>
      <c r="U462" s="178"/>
      <c r="V462" s="178"/>
      <c r="W462" s="178"/>
      <c r="X462" s="178"/>
      <c r="Y462" s="210">
        <f t="shared" si="43"/>
        <v>0.12515769944341373</v>
      </c>
      <c r="Z462" s="211">
        <f t="shared" si="45"/>
        <v>0.28000000000000003</v>
      </c>
      <c r="AA462" s="178"/>
      <c r="AB462" s="178"/>
      <c r="AC462" s="178"/>
    </row>
    <row r="463" spans="2:29" x14ac:dyDescent="0.35">
      <c r="B463" s="222">
        <v>54000</v>
      </c>
      <c r="C463" s="208">
        <v>11980</v>
      </c>
      <c r="D463" s="309">
        <v>0</v>
      </c>
      <c r="E463" s="206">
        <v>958.4</v>
      </c>
      <c r="F463" s="206">
        <v>1078.2</v>
      </c>
      <c r="G463" s="205">
        <f t="shared" si="46"/>
        <v>0.22185185185185186</v>
      </c>
      <c r="H463" s="207">
        <f t="shared" si="47"/>
        <v>0.36</v>
      </c>
      <c r="I463" s="213">
        <v>6772</v>
      </c>
      <c r="J463" s="213">
        <v>0</v>
      </c>
      <c r="K463" s="212">
        <v>541.76</v>
      </c>
      <c r="L463" s="212">
        <v>609.48</v>
      </c>
      <c r="M463" s="239">
        <f t="shared" si="44"/>
        <v>0.39240000000000691</v>
      </c>
      <c r="N463" s="239"/>
      <c r="O463" s="178"/>
      <c r="P463" s="178"/>
      <c r="Q463" s="178"/>
      <c r="R463" s="178"/>
      <c r="S463" s="178"/>
      <c r="T463" s="178"/>
      <c r="U463" s="178"/>
      <c r="V463" s="178"/>
      <c r="W463" s="178"/>
      <c r="X463" s="178"/>
      <c r="Y463" s="210">
        <f t="shared" si="43"/>
        <v>0.12540740740740741</v>
      </c>
      <c r="Z463" s="211">
        <f t="shared" si="45"/>
        <v>0.26</v>
      </c>
      <c r="AA463" s="178"/>
      <c r="AB463" s="178"/>
      <c r="AC463" s="178"/>
    </row>
    <row r="464" spans="2:29" x14ac:dyDescent="0.35">
      <c r="B464" s="222">
        <v>54100</v>
      </c>
      <c r="C464" s="208">
        <v>12017</v>
      </c>
      <c r="D464" s="309">
        <v>0</v>
      </c>
      <c r="E464" s="206">
        <v>961.36</v>
      </c>
      <c r="F464" s="206">
        <v>1081.53</v>
      </c>
      <c r="G464" s="205">
        <f t="shared" si="46"/>
        <v>0.22212569316081332</v>
      </c>
      <c r="H464" s="207">
        <f t="shared" si="47"/>
        <v>0.37</v>
      </c>
      <c r="I464" s="213">
        <v>6800</v>
      </c>
      <c r="J464" s="213">
        <v>0</v>
      </c>
      <c r="K464" s="212">
        <v>544</v>
      </c>
      <c r="L464" s="212">
        <v>612</v>
      </c>
      <c r="M464" s="239">
        <f t="shared" si="44"/>
        <v>0.4033000000000061</v>
      </c>
      <c r="N464" s="239"/>
      <c r="O464" s="178"/>
      <c r="P464" s="178"/>
      <c r="Q464" s="178"/>
      <c r="R464" s="178"/>
      <c r="S464" s="178"/>
      <c r="T464" s="178"/>
      <c r="U464" s="178"/>
      <c r="V464" s="178"/>
      <c r="W464" s="178"/>
      <c r="X464" s="178"/>
      <c r="Y464" s="210">
        <f t="shared" si="43"/>
        <v>0.1256931608133087</v>
      </c>
      <c r="Z464" s="211">
        <f t="shared" si="45"/>
        <v>0.28000000000000003</v>
      </c>
      <c r="AA464" s="178"/>
      <c r="AB464" s="178"/>
      <c r="AC464" s="178"/>
    </row>
    <row r="465" spans="2:29" x14ac:dyDescent="0.35">
      <c r="B465" s="222">
        <v>54200</v>
      </c>
      <c r="C465" s="208">
        <v>12053</v>
      </c>
      <c r="D465" s="309">
        <v>0</v>
      </c>
      <c r="E465" s="206">
        <v>964.24</v>
      </c>
      <c r="F465" s="206">
        <v>1084.77</v>
      </c>
      <c r="G465" s="205">
        <f t="shared" si="46"/>
        <v>0.22238007380073802</v>
      </c>
      <c r="H465" s="207">
        <f t="shared" si="47"/>
        <v>0.36</v>
      </c>
      <c r="I465" s="213">
        <v>6828</v>
      </c>
      <c r="J465" s="213">
        <v>0</v>
      </c>
      <c r="K465" s="212">
        <v>546.24</v>
      </c>
      <c r="L465" s="212">
        <v>614.52</v>
      </c>
      <c r="M465" s="239">
        <f t="shared" si="44"/>
        <v>0.39240000000000463</v>
      </c>
      <c r="N465" s="239"/>
      <c r="O465" s="178"/>
      <c r="P465" s="178"/>
      <c r="Q465" s="178"/>
      <c r="R465" s="178"/>
      <c r="S465" s="178"/>
      <c r="T465" s="178"/>
      <c r="U465" s="178"/>
      <c r="V465" s="178"/>
      <c r="W465" s="178"/>
      <c r="X465" s="178"/>
      <c r="Y465" s="210">
        <f t="shared" si="43"/>
        <v>0.12597785977859779</v>
      </c>
      <c r="Z465" s="211">
        <f t="shared" si="45"/>
        <v>0.28000000000000003</v>
      </c>
      <c r="AA465" s="178"/>
      <c r="AB465" s="178"/>
      <c r="AC465" s="178"/>
    </row>
    <row r="466" spans="2:29" x14ac:dyDescent="0.35">
      <c r="B466" s="222">
        <v>54300</v>
      </c>
      <c r="C466" s="208">
        <v>12090</v>
      </c>
      <c r="D466" s="309">
        <v>0</v>
      </c>
      <c r="E466" s="206">
        <v>967.2</v>
      </c>
      <c r="F466" s="206">
        <v>1088.0999999999999</v>
      </c>
      <c r="G466" s="205">
        <f t="shared" si="46"/>
        <v>0.22265193370165745</v>
      </c>
      <c r="H466" s="207">
        <f t="shared" si="47"/>
        <v>0.37</v>
      </c>
      <c r="I466" s="213">
        <v>6854</v>
      </c>
      <c r="J466" s="213">
        <v>0</v>
      </c>
      <c r="K466" s="212">
        <v>548.32000000000005</v>
      </c>
      <c r="L466" s="212">
        <v>616.86</v>
      </c>
      <c r="M466" s="239">
        <f t="shared" si="44"/>
        <v>0.40330000000000382</v>
      </c>
      <c r="N466" s="239"/>
      <c r="O466" s="178"/>
      <c r="P466" s="178"/>
      <c r="Q466" s="178"/>
      <c r="R466" s="178"/>
      <c r="S466" s="178"/>
      <c r="T466" s="178"/>
      <c r="U466" s="178"/>
      <c r="V466" s="178"/>
      <c r="W466" s="178"/>
      <c r="X466" s="178"/>
      <c r="Y466" s="210">
        <f t="shared" si="43"/>
        <v>0.12622467771639043</v>
      </c>
      <c r="Z466" s="211">
        <f t="shared" si="45"/>
        <v>0.26</v>
      </c>
      <c r="AA466" s="178"/>
      <c r="AB466" s="178"/>
      <c r="AC466" s="178"/>
    </row>
    <row r="467" spans="2:29" x14ac:dyDescent="0.35">
      <c r="B467" s="222">
        <v>54400</v>
      </c>
      <c r="C467" s="208">
        <v>12127</v>
      </c>
      <c r="D467" s="309">
        <v>0</v>
      </c>
      <c r="E467" s="206">
        <v>970.16</v>
      </c>
      <c r="F467" s="206">
        <v>1091.43</v>
      </c>
      <c r="G467" s="205">
        <f t="shared" si="46"/>
        <v>0.22292279411764707</v>
      </c>
      <c r="H467" s="207">
        <f t="shared" si="47"/>
        <v>0.37</v>
      </c>
      <c r="I467" s="213">
        <v>6882</v>
      </c>
      <c r="J467" s="213">
        <v>0</v>
      </c>
      <c r="K467" s="212">
        <v>550.55999999999995</v>
      </c>
      <c r="L467" s="212">
        <v>619.38</v>
      </c>
      <c r="M467" s="239">
        <f t="shared" si="44"/>
        <v>0.40330000000000382</v>
      </c>
      <c r="N467" s="239"/>
      <c r="O467" s="178"/>
      <c r="P467" s="178"/>
      <c r="Q467" s="178"/>
      <c r="R467" s="178"/>
      <c r="S467" s="178"/>
      <c r="T467" s="178"/>
      <c r="U467" s="178"/>
      <c r="V467" s="178"/>
      <c r="W467" s="178"/>
      <c r="X467" s="178"/>
      <c r="Y467" s="210">
        <f t="shared" si="43"/>
        <v>0.12650735294117646</v>
      </c>
      <c r="Z467" s="211">
        <f t="shared" si="45"/>
        <v>0.28000000000000003</v>
      </c>
      <c r="AA467" s="178"/>
      <c r="AB467" s="178"/>
      <c r="AC467" s="178"/>
    </row>
    <row r="468" spans="2:29" x14ac:dyDescent="0.35">
      <c r="B468" s="222">
        <v>54500</v>
      </c>
      <c r="C468" s="208">
        <v>12163</v>
      </c>
      <c r="D468" s="309">
        <v>0</v>
      </c>
      <c r="E468" s="206">
        <v>973.04</v>
      </c>
      <c r="F468" s="206">
        <v>1094.67</v>
      </c>
      <c r="G468" s="205">
        <f t="shared" si="46"/>
        <v>0.2231743119266055</v>
      </c>
      <c r="H468" s="207">
        <f t="shared" si="47"/>
        <v>0.36</v>
      </c>
      <c r="I468" s="213">
        <v>6908</v>
      </c>
      <c r="J468" s="213">
        <v>0</v>
      </c>
      <c r="K468" s="212">
        <v>552.64</v>
      </c>
      <c r="L468" s="212">
        <v>621.72</v>
      </c>
      <c r="M468" s="239">
        <f t="shared" si="44"/>
        <v>0.39240000000000008</v>
      </c>
      <c r="N468" s="239"/>
      <c r="O468" s="178"/>
      <c r="P468" s="178"/>
      <c r="Q468" s="178"/>
      <c r="R468" s="178"/>
      <c r="S468" s="178"/>
      <c r="T468" s="178"/>
      <c r="U468" s="178"/>
      <c r="V468" s="178"/>
      <c r="W468" s="178"/>
      <c r="X468" s="178"/>
      <c r="Y468" s="210">
        <f t="shared" si="43"/>
        <v>0.12675229357798165</v>
      </c>
      <c r="Z468" s="211">
        <f t="shared" si="45"/>
        <v>0.26</v>
      </c>
      <c r="AA468" s="178"/>
      <c r="AB468" s="178"/>
      <c r="AC468" s="178"/>
    </row>
    <row r="469" spans="2:29" x14ac:dyDescent="0.35">
      <c r="B469" s="222">
        <v>54600</v>
      </c>
      <c r="C469" s="208">
        <v>12200</v>
      </c>
      <c r="D469" s="309">
        <v>0</v>
      </c>
      <c r="E469" s="206">
        <v>976</v>
      </c>
      <c r="F469" s="206">
        <v>1098</v>
      </c>
      <c r="G469" s="205">
        <f t="shared" si="46"/>
        <v>0.22344322344322345</v>
      </c>
      <c r="H469" s="207">
        <f t="shared" si="47"/>
        <v>0.37</v>
      </c>
      <c r="I469" s="213">
        <v>6936</v>
      </c>
      <c r="J469" s="213">
        <v>0</v>
      </c>
      <c r="K469" s="212">
        <v>554.88</v>
      </c>
      <c r="L469" s="212">
        <v>624.24</v>
      </c>
      <c r="M469" s="239">
        <f t="shared" si="44"/>
        <v>0.40329999999999927</v>
      </c>
      <c r="N469" s="239"/>
      <c r="O469" s="178"/>
      <c r="P469" s="178"/>
      <c r="Q469" s="178"/>
      <c r="R469" s="178"/>
      <c r="S469" s="178"/>
      <c r="T469" s="178"/>
      <c r="U469" s="178"/>
      <c r="V469" s="178"/>
      <c r="W469" s="178"/>
      <c r="X469" s="178"/>
      <c r="Y469" s="210">
        <f t="shared" si="43"/>
        <v>0.12703296703296704</v>
      </c>
      <c r="Z469" s="211">
        <f t="shared" si="45"/>
        <v>0.28000000000000003</v>
      </c>
      <c r="AA469" s="178"/>
      <c r="AB469" s="178"/>
      <c r="AC469" s="178"/>
    </row>
    <row r="470" spans="2:29" x14ac:dyDescent="0.35">
      <c r="B470" s="222">
        <v>54700</v>
      </c>
      <c r="C470" s="208">
        <v>12237</v>
      </c>
      <c r="D470" s="309">
        <v>0</v>
      </c>
      <c r="E470" s="206">
        <v>978.96</v>
      </c>
      <c r="F470" s="206">
        <v>1101.33</v>
      </c>
      <c r="G470" s="205">
        <f t="shared" si="46"/>
        <v>0.22371115173674588</v>
      </c>
      <c r="H470" s="207">
        <f t="shared" si="47"/>
        <v>0.37</v>
      </c>
      <c r="I470" s="213">
        <v>6964</v>
      </c>
      <c r="J470" s="213">
        <v>0</v>
      </c>
      <c r="K470" s="212">
        <v>557.12</v>
      </c>
      <c r="L470" s="212">
        <v>626.76</v>
      </c>
      <c r="M470" s="239">
        <f t="shared" si="44"/>
        <v>0.40329999999999927</v>
      </c>
      <c r="N470" s="239"/>
      <c r="O470" s="178"/>
      <c r="P470" s="178"/>
      <c r="Q470" s="178"/>
      <c r="R470" s="178"/>
      <c r="S470" s="178"/>
      <c r="T470" s="178"/>
      <c r="U470" s="178"/>
      <c r="V470" s="178"/>
      <c r="W470" s="178"/>
      <c r="X470" s="178"/>
      <c r="Y470" s="210">
        <f t="shared" si="43"/>
        <v>0.12731261425959781</v>
      </c>
      <c r="Z470" s="211">
        <f t="shared" si="45"/>
        <v>0.28000000000000003</v>
      </c>
      <c r="AA470" s="178"/>
      <c r="AB470" s="178"/>
      <c r="AC470" s="178"/>
    </row>
    <row r="471" spans="2:29" x14ac:dyDescent="0.35">
      <c r="B471" s="222">
        <v>54800</v>
      </c>
      <c r="C471" s="208">
        <v>12273</v>
      </c>
      <c r="D471" s="309">
        <v>0</v>
      </c>
      <c r="E471" s="206">
        <v>981.84</v>
      </c>
      <c r="F471" s="206">
        <v>1104.57</v>
      </c>
      <c r="G471" s="205">
        <f t="shared" si="46"/>
        <v>0.22395985401459853</v>
      </c>
      <c r="H471" s="207">
        <f t="shared" si="47"/>
        <v>0.36</v>
      </c>
      <c r="I471" s="213">
        <v>6990</v>
      </c>
      <c r="J471" s="213">
        <v>0</v>
      </c>
      <c r="K471" s="212">
        <v>559.20000000000005</v>
      </c>
      <c r="L471" s="212">
        <v>629.1</v>
      </c>
      <c r="M471" s="239">
        <f t="shared" si="44"/>
        <v>0.39239999999999781</v>
      </c>
      <c r="N471" s="239"/>
      <c r="O471" s="178"/>
      <c r="P471" s="178"/>
      <c r="Q471" s="178"/>
      <c r="R471" s="178"/>
      <c r="S471" s="178"/>
      <c r="T471" s="178"/>
      <c r="U471" s="178"/>
      <c r="V471" s="178"/>
      <c r="W471" s="178"/>
      <c r="X471" s="178"/>
      <c r="Y471" s="210">
        <f t="shared" si="43"/>
        <v>0.12755474452554744</v>
      </c>
      <c r="Z471" s="211">
        <f t="shared" si="45"/>
        <v>0.26</v>
      </c>
      <c r="AA471" s="178"/>
      <c r="AB471" s="178"/>
      <c r="AC471" s="178"/>
    </row>
    <row r="472" spans="2:29" x14ac:dyDescent="0.35">
      <c r="B472" s="222">
        <v>54900</v>
      </c>
      <c r="C472" s="208">
        <v>12310</v>
      </c>
      <c r="D472" s="309">
        <v>0</v>
      </c>
      <c r="E472" s="206">
        <v>984.8</v>
      </c>
      <c r="F472" s="206">
        <v>1107.9000000000001</v>
      </c>
      <c r="G472" s="205">
        <f t="shared" si="46"/>
        <v>0.22422586520947177</v>
      </c>
      <c r="H472" s="207">
        <f t="shared" si="47"/>
        <v>0.37</v>
      </c>
      <c r="I472" s="213">
        <v>7018</v>
      </c>
      <c r="J472" s="213">
        <v>0</v>
      </c>
      <c r="K472" s="212">
        <v>561.44000000000005</v>
      </c>
      <c r="L472" s="212">
        <v>631.62</v>
      </c>
      <c r="M472" s="239">
        <f t="shared" si="44"/>
        <v>0.40329999999999699</v>
      </c>
      <c r="N472" s="239"/>
      <c r="O472" s="178"/>
      <c r="P472" s="178"/>
      <c r="Q472" s="178"/>
      <c r="R472" s="178"/>
      <c r="S472" s="178"/>
      <c r="T472" s="178"/>
      <c r="U472" s="178"/>
      <c r="V472" s="178"/>
      <c r="W472" s="178"/>
      <c r="X472" s="178"/>
      <c r="Y472" s="210">
        <f t="shared" si="43"/>
        <v>0.12783242258652094</v>
      </c>
      <c r="Z472" s="211">
        <f t="shared" si="45"/>
        <v>0.28000000000000003</v>
      </c>
      <c r="AA472" s="178"/>
      <c r="AB472" s="178"/>
      <c r="AC472" s="178"/>
    </row>
    <row r="473" spans="2:29" x14ac:dyDescent="0.35">
      <c r="B473" s="222">
        <v>55000</v>
      </c>
      <c r="C473" s="208">
        <v>12347</v>
      </c>
      <c r="D473" s="309">
        <v>0</v>
      </c>
      <c r="E473" s="206">
        <v>987.76</v>
      </c>
      <c r="F473" s="206">
        <v>1111.23</v>
      </c>
      <c r="G473" s="205">
        <f t="shared" si="46"/>
        <v>0.2244909090909091</v>
      </c>
      <c r="H473" s="207">
        <f t="shared" si="47"/>
        <v>0.37</v>
      </c>
      <c r="I473" s="213">
        <v>7046</v>
      </c>
      <c r="J473" s="213">
        <v>0</v>
      </c>
      <c r="K473" s="212">
        <v>563.67999999999995</v>
      </c>
      <c r="L473" s="212">
        <v>634.14</v>
      </c>
      <c r="M473" s="239">
        <f t="shared" si="44"/>
        <v>0.40329999999999472</v>
      </c>
      <c r="N473" s="239"/>
      <c r="O473" s="178"/>
      <c r="P473" s="178"/>
      <c r="Q473" s="178"/>
      <c r="R473" s="178"/>
      <c r="S473" s="178"/>
      <c r="T473" s="178"/>
      <c r="U473" s="178"/>
      <c r="V473" s="178"/>
      <c r="W473" s="178"/>
      <c r="X473" s="178"/>
      <c r="Y473" s="210">
        <f t="shared" si="43"/>
        <v>0.12810909090909092</v>
      </c>
      <c r="Z473" s="211">
        <f t="shared" si="45"/>
        <v>0.28000000000000003</v>
      </c>
      <c r="AA473" s="178"/>
      <c r="AB473" s="178"/>
      <c r="AC473" s="178"/>
    </row>
    <row r="474" spans="2:29" x14ac:dyDescent="0.35">
      <c r="B474" s="222">
        <v>55100</v>
      </c>
      <c r="C474" s="208">
        <v>12384</v>
      </c>
      <c r="D474" s="309">
        <v>0</v>
      </c>
      <c r="E474" s="206">
        <v>990.72</v>
      </c>
      <c r="F474" s="206">
        <v>1114.56</v>
      </c>
      <c r="G474" s="205">
        <f t="shared" si="46"/>
        <v>0.22475499092558984</v>
      </c>
      <c r="H474" s="207">
        <f t="shared" si="47"/>
        <v>0.37</v>
      </c>
      <c r="I474" s="213">
        <v>7072</v>
      </c>
      <c r="J474" s="213">
        <v>0</v>
      </c>
      <c r="K474" s="212">
        <v>565.76</v>
      </c>
      <c r="L474" s="212">
        <v>636.48</v>
      </c>
      <c r="M474" s="239">
        <f t="shared" si="44"/>
        <v>0.40329999999999472</v>
      </c>
      <c r="N474" s="239"/>
      <c r="O474" s="178"/>
      <c r="P474" s="178"/>
      <c r="Q474" s="178"/>
      <c r="R474" s="178"/>
      <c r="S474" s="178"/>
      <c r="T474" s="178"/>
      <c r="U474" s="178"/>
      <c r="V474" s="178"/>
      <c r="W474" s="178"/>
      <c r="X474" s="178"/>
      <c r="Y474" s="210">
        <f t="shared" si="43"/>
        <v>0.12834845735027223</v>
      </c>
      <c r="Z474" s="211">
        <f t="shared" si="45"/>
        <v>0.26</v>
      </c>
      <c r="AA474" s="178"/>
      <c r="AB474" s="178"/>
      <c r="AC474" s="178"/>
    </row>
    <row r="475" spans="2:29" x14ac:dyDescent="0.35">
      <c r="B475" s="222">
        <v>55200</v>
      </c>
      <c r="C475" s="208">
        <v>12421</v>
      </c>
      <c r="D475" s="309">
        <v>0</v>
      </c>
      <c r="E475" s="206">
        <v>993.68</v>
      </c>
      <c r="F475" s="206">
        <v>1117.8900000000001</v>
      </c>
      <c r="G475" s="205">
        <f t="shared" si="46"/>
        <v>0.22501811594202897</v>
      </c>
      <c r="H475" s="207">
        <f t="shared" si="47"/>
        <v>0.37</v>
      </c>
      <c r="I475" s="213">
        <v>7100</v>
      </c>
      <c r="J475" s="213">
        <v>0</v>
      </c>
      <c r="K475" s="212">
        <v>568</v>
      </c>
      <c r="L475" s="212">
        <v>639</v>
      </c>
      <c r="M475" s="239">
        <f t="shared" si="44"/>
        <v>0.40329999999999472</v>
      </c>
      <c r="N475" s="239"/>
      <c r="O475" s="178"/>
      <c r="P475" s="178"/>
      <c r="Q475" s="178"/>
      <c r="R475" s="178"/>
      <c r="S475" s="178"/>
      <c r="T475" s="178"/>
      <c r="U475" s="178"/>
      <c r="V475" s="178"/>
      <c r="W475" s="178"/>
      <c r="X475" s="178"/>
      <c r="Y475" s="210">
        <f t="shared" si="43"/>
        <v>0.12862318840579709</v>
      </c>
      <c r="Z475" s="211">
        <f t="shared" si="45"/>
        <v>0.28000000000000003</v>
      </c>
      <c r="AA475" s="178"/>
      <c r="AB475" s="178"/>
      <c r="AC475" s="178"/>
    </row>
    <row r="476" spans="2:29" x14ac:dyDescent="0.35">
      <c r="B476" s="222">
        <v>55300</v>
      </c>
      <c r="C476" s="208">
        <v>12458</v>
      </c>
      <c r="D476" s="309">
        <v>0</v>
      </c>
      <c r="E476" s="206">
        <v>996.64</v>
      </c>
      <c r="F476" s="206">
        <v>1121.22</v>
      </c>
      <c r="G476" s="205">
        <f t="shared" si="46"/>
        <v>0.22528028933092223</v>
      </c>
      <c r="H476" s="207">
        <f t="shared" si="47"/>
        <v>0.37</v>
      </c>
      <c r="I476" s="213">
        <v>7128</v>
      </c>
      <c r="J476" s="213">
        <v>0</v>
      </c>
      <c r="K476" s="212">
        <v>570.24</v>
      </c>
      <c r="L476" s="212">
        <v>641.52</v>
      </c>
      <c r="M476" s="239">
        <f t="shared" si="44"/>
        <v>0.40329999999999244</v>
      </c>
      <c r="N476" s="239"/>
      <c r="O476" s="178"/>
      <c r="P476" s="178"/>
      <c r="Q476" s="178"/>
      <c r="R476" s="178"/>
      <c r="S476" s="178"/>
      <c r="T476" s="178"/>
      <c r="U476" s="178"/>
      <c r="V476" s="178"/>
      <c r="W476" s="178"/>
      <c r="X476" s="178"/>
      <c r="Y476" s="210">
        <f t="shared" si="43"/>
        <v>0.12889692585895118</v>
      </c>
      <c r="Z476" s="211">
        <f t="shared" si="45"/>
        <v>0.28000000000000003</v>
      </c>
      <c r="AA476" s="178"/>
      <c r="AB476" s="178"/>
      <c r="AC476" s="178"/>
    </row>
    <row r="477" spans="2:29" x14ac:dyDescent="0.35">
      <c r="B477" s="222">
        <v>55400</v>
      </c>
      <c r="C477" s="208">
        <v>12495</v>
      </c>
      <c r="D477" s="309">
        <v>0</v>
      </c>
      <c r="E477" s="206">
        <v>999.6</v>
      </c>
      <c r="F477" s="206">
        <v>1124.55</v>
      </c>
      <c r="G477" s="205">
        <f t="shared" si="46"/>
        <v>0.22554151624548738</v>
      </c>
      <c r="H477" s="207">
        <f t="shared" si="47"/>
        <v>0.37</v>
      </c>
      <c r="I477" s="213">
        <v>7154</v>
      </c>
      <c r="J477" s="213">
        <v>0</v>
      </c>
      <c r="K477" s="212">
        <v>572.32000000000005</v>
      </c>
      <c r="L477" s="212">
        <v>643.86</v>
      </c>
      <c r="M477" s="239">
        <f t="shared" si="44"/>
        <v>0.40329999999999244</v>
      </c>
      <c r="N477" s="239"/>
      <c r="O477" s="178"/>
      <c r="P477" s="178"/>
      <c r="Q477" s="178"/>
      <c r="R477" s="178"/>
      <c r="S477" s="178"/>
      <c r="T477" s="178"/>
      <c r="U477" s="178"/>
      <c r="V477" s="178"/>
      <c r="W477" s="178"/>
      <c r="X477" s="178"/>
      <c r="Y477" s="210">
        <f t="shared" si="43"/>
        <v>0.12913357400722023</v>
      </c>
      <c r="Z477" s="211">
        <f t="shared" si="45"/>
        <v>0.26</v>
      </c>
      <c r="AA477" s="178"/>
      <c r="AB477" s="178"/>
      <c r="AC477" s="178"/>
    </row>
    <row r="478" spans="2:29" x14ac:dyDescent="0.35">
      <c r="B478" s="222">
        <v>55500</v>
      </c>
      <c r="C478" s="208">
        <v>12532</v>
      </c>
      <c r="D478" s="309">
        <v>0</v>
      </c>
      <c r="E478" s="206">
        <v>1002.56</v>
      </c>
      <c r="F478" s="206">
        <v>1127.8800000000001</v>
      </c>
      <c r="G478" s="205">
        <f t="shared" si="46"/>
        <v>0.22580180180180179</v>
      </c>
      <c r="H478" s="207">
        <f t="shared" si="47"/>
        <v>0.37</v>
      </c>
      <c r="I478" s="213">
        <v>7182</v>
      </c>
      <c r="J478" s="213">
        <v>0</v>
      </c>
      <c r="K478" s="212">
        <v>574.55999999999995</v>
      </c>
      <c r="L478" s="212">
        <v>646.38</v>
      </c>
      <c r="M478" s="239">
        <f t="shared" si="44"/>
        <v>0.40330000000001065</v>
      </c>
      <c r="N478" s="239"/>
      <c r="O478" s="178"/>
      <c r="P478" s="178"/>
      <c r="Q478" s="178"/>
      <c r="R478" s="178"/>
      <c r="S478" s="178"/>
      <c r="T478" s="178"/>
      <c r="U478" s="178"/>
      <c r="V478" s="178"/>
      <c r="W478" s="178"/>
      <c r="X478" s="178"/>
      <c r="Y478" s="210">
        <f t="shared" si="43"/>
        <v>0.1294054054054054</v>
      </c>
      <c r="Z478" s="211">
        <f t="shared" si="45"/>
        <v>0.28000000000000003</v>
      </c>
      <c r="AA478" s="178"/>
      <c r="AB478" s="178"/>
      <c r="AC478" s="178"/>
    </row>
    <row r="479" spans="2:29" x14ac:dyDescent="0.35">
      <c r="B479" s="222">
        <v>55600</v>
      </c>
      <c r="C479" s="208">
        <v>12569</v>
      </c>
      <c r="D479" s="309">
        <v>0</v>
      </c>
      <c r="E479" s="206">
        <v>1005.52</v>
      </c>
      <c r="F479" s="206">
        <v>1131.21</v>
      </c>
      <c r="G479" s="205">
        <f t="shared" si="46"/>
        <v>0.22606115107913669</v>
      </c>
      <c r="H479" s="207">
        <f t="shared" si="47"/>
        <v>0.37</v>
      </c>
      <c r="I479" s="213">
        <v>7210</v>
      </c>
      <c r="J479" s="213">
        <v>0</v>
      </c>
      <c r="K479" s="212">
        <v>576.79999999999995</v>
      </c>
      <c r="L479" s="212">
        <v>648.9</v>
      </c>
      <c r="M479" s="239">
        <f t="shared" si="44"/>
        <v>0.40329999999999017</v>
      </c>
      <c r="N479" s="239"/>
      <c r="O479" s="178"/>
      <c r="P479" s="178"/>
      <c r="Q479" s="178"/>
      <c r="R479" s="178"/>
      <c r="S479" s="178"/>
      <c r="T479" s="178"/>
      <c r="U479" s="178"/>
      <c r="V479" s="178"/>
      <c r="W479" s="178"/>
      <c r="X479" s="178"/>
      <c r="Y479" s="210">
        <f t="shared" si="43"/>
        <v>0.12967625899280574</v>
      </c>
      <c r="Z479" s="211">
        <f t="shared" si="45"/>
        <v>0.28000000000000003</v>
      </c>
      <c r="AA479" s="178"/>
      <c r="AB479" s="178"/>
      <c r="AC479" s="178"/>
    </row>
    <row r="480" spans="2:29" x14ac:dyDescent="0.35">
      <c r="B480" s="222">
        <v>55700</v>
      </c>
      <c r="C480" s="208">
        <v>12606</v>
      </c>
      <c r="D480" s="309">
        <v>0</v>
      </c>
      <c r="E480" s="206">
        <v>1008.48</v>
      </c>
      <c r="F480" s="206">
        <v>1134.54</v>
      </c>
      <c r="G480" s="205">
        <f t="shared" si="46"/>
        <v>0.22631956912028725</v>
      </c>
      <c r="H480" s="207">
        <f t="shared" si="47"/>
        <v>0.37</v>
      </c>
      <c r="I480" s="213">
        <v>7236</v>
      </c>
      <c r="J480" s="213">
        <v>0</v>
      </c>
      <c r="K480" s="212">
        <v>578.88</v>
      </c>
      <c r="L480" s="212">
        <v>651.24</v>
      </c>
      <c r="M480" s="239">
        <f t="shared" si="44"/>
        <v>0.40330000000000837</v>
      </c>
      <c r="N480" s="239"/>
      <c r="O480" s="178"/>
      <c r="P480" s="178"/>
      <c r="Q480" s="178"/>
      <c r="R480" s="178"/>
      <c r="S480" s="178"/>
      <c r="T480" s="178"/>
      <c r="U480" s="178"/>
      <c r="V480" s="178"/>
      <c r="W480" s="178"/>
      <c r="X480" s="178"/>
      <c r="Y480" s="210">
        <f t="shared" si="43"/>
        <v>0.12991023339317773</v>
      </c>
      <c r="Z480" s="211">
        <f t="shared" si="45"/>
        <v>0.26</v>
      </c>
      <c r="AA480" s="178"/>
      <c r="AB480" s="178"/>
      <c r="AC480" s="178"/>
    </row>
    <row r="481" spans="2:29" x14ac:dyDescent="0.35">
      <c r="B481" s="222">
        <v>55800</v>
      </c>
      <c r="C481" s="208">
        <v>12643</v>
      </c>
      <c r="D481" s="309">
        <v>0</v>
      </c>
      <c r="E481" s="206">
        <v>1011.44</v>
      </c>
      <c r="F481" s="206">
        <v>1137.8699999999999</v>
      </c>
      <c r="G481" s="205">
        <f t="shared" si="46"/>
        <v>0.22657706093189964</v>
      </c>
      <c r="H481" s="207">
        <f t="shared" si="47"/>
        <v>0.37</v>
      </c>
      <c r="I481" s="213">
        <v>7264</v>
      </c>
      <c r="J481" s="213">
        <v>0</v>
      </c>
      <c r="K481" s="212">
        <v>581.12</v>
      </c>
      <c r="L481" s="212">
        <v>653.76</v>
      </c>
      <c r="M481" s="239">
        <f t="shared" si="44"/>
        <v>0.40329999999999017</v>
      </c>
      <c r="N481" s="239"/>
      <c r="O481" s="178"/>
      <c r="P481" s="178"/>
      <c r="Q481" s="178"/>
      <c r="R481" s="178"/>
      <c r="S481" s="178"/>
      <c r="T481" s="178"/>
      <c r="U481" s="178"/>
      <c r="V481" s="178"/>
      <c r="W481" s="178"/>
      <c r="X481" s="178"/>
      <c r="Y481" s="210">
        <f t="shared" si="43"/>
        <v>0.13017921146953404</v>
      </c>
      <c r="Z481" s="211">
        <f t="shared" si="45"/>
        <v>0.28000000000000003</v>
      </c>
      <c r="AA481" s="178"/>
      <c r="AB481" s="178"/>
      <c r="AC481" s="178"/>
    </row>
    <row r="482" spans="2:29" x14ac:dyDescent="0.35">
      <c r="B482" s="222">
        <v>55900</v>
      </c>
      <c r="C482" s="208">
        <v>12680</v>
      </c>
      <c r="D482" s="309">
        <v>0</v>
      </c>
      <c r="E482" s="206">
        <v>1014.4</v>
      </c>
      <c r="F482" s="206">
        <v>1141.2</v>
      </c>
      <c r="G482" s="205">
        <f t="shared" si="46"/>
        <v>0.22683363148479427</v>
      </c>
      <c r="H482" s="207">
        <f t="shared" si="47"/>
        <v>0.37</v>
      </c>
      <c r="I482" s="213">
        <v>7292</v>
      </c>
      <c r="J482" s="213">
        <v>0</v>
      </c>
      <c r="K482" s="212">
        <v>583.36</v>
      </c>
      <c r="L482" s="212">
        <v>656.28</v>
      </c>
      <c r="M482" s="239">
        <f t="shared" si="44"/>
        <v>0.40330000000000837</v>
      </c>
      <c r="N482" s="239"/>
      <c r="O482" s="178"/>
      <c r="P482" s="178"/>
      <c r="Q482" s="178"/>
      <c r="R482" s="178"/>
      <c r="S482" s="178"/>
      <c r="T482" s="178"/>
      <c r="U482" s="178"/>
      <c r="V482" s="178"/>
      <c r="W482" s="178"/>
      <c r="X482" s="178"/>
      <c r="Y482" s="210">
        <f t="shared" si="43"/>
        <v>0.13044722719141325</v>
      </c>
      <c r="Z482" s="211">
        <f t="shared" si="45"/>
        <v>0.28000000000000003</v>
      </c>
      <c r="AA482" s="178"/>
      <c r="AB482" s="178"/>
      <c r="AC482" s="178"/>
    </row>
    <row r="483" spans="2:29" x14ac:dyDescent="0.35">
      <c r="B483" s="222">
        <v>56000</v>
      </c>
      <c r="C483" s="208">
        <v>12717</v>
      </c>
      <c r="D483" s="309">
        <v>0</v>
      </c>
      <c r="E483" s="206">
        <v>1017.36</v>
      </c>
      <c r="F483" s="206">
        <v>1144.53</v>
      </c>
      <c r="G483" s="205">
        <f t="shared" si="46"/>
        <v>0.22708928571428572</v>
      </c>
      <c r="H483" s="207">
        <f t="shared" si="47"/>
        <v>0.37</v>
      </c>
      <c r="I483" s="213">
        <v>7320</v>
      </c>
      <c r="J483" s="213">
        <v>0</v>
      </c>
      <c r="K483" s="212">
        <v>585.6</v>
      </c>
      <c r="L483" s="212">
        <v>658.8</v>
      </c>
      <c r="M483" s="239">
        <f t="shared" si="44"/>
        <v>0.4033000000000061</v>
      </c>
      <c r="N483" s="239"/>
      <c r="O483" s="178"/>
      <c r="P483" s="178"/>
      <c r="Q483" s="178"/>
      <c r="R483" s="178"/>
      <c r="S483" s="178"/>
      <c r="T483" s="178"/>
      <c r="U483" s="178"/>
      <c r="V483" s="178"/>
      <c r="W483" s="178"/>
      <c r="X483" s="178"/>
      <c r="Y483" s="210">
        <f t="shared" si="43"/>
        <v>0.13071428571428573</v>
      </c>
      <c r="Z483" s="211">
        <f t="shared" si="45"/>
        <v>0.28000000000000003</v>
      </c>
      <c r="AA483" s="178"/>
      <c r="AB483" s="178"/>
      <c r="AC483" s="178"/>
    </row>
    <row r="484" spans="2:29" x14ac:dyDescent="0.35">
      <c r="B484" s="222">
        <v>56100</v>
      </c>
      <c r="C484" s="208">
        <v>12754</v>
      </c>
      <c r="D484" s="309">
        <v>0</v>
      </c>
      <c r="E484" s="206">
        <v>1020.32</v>
      </c>
      <c r="F484" s="206">
        <v>1147.8599999999999</v>
      </c>
      <c r="G484" s="205">
        <f t="shared" si="46"/>
        <v>0.22734402852049912</v>
      </c>
      <c r="H484" s="207">
        <f t="shared" si="47"/>
        <v>0.37</v>
      </c>
      <c r="I484" s="213">
        <v>7346</v>
      </c>
      <c r="J484" s="213">
        <v>0</v>
      </c>
      <c r="K484" s="212">
        <v>587.67999999999995</v>
      </c>
      <c r="L484" s="212">
        <v>661.14</v>
      </c>
      <c r="M484" s="239">
        <f t="shared" si="44"/>
        <v>0.4033000000000061</v>
      </c>
      <c r="N484" s="239"/>
      <c r="O484" s="178"/>
      <c r="P484" s="178"/>
      <c r="Q484" s="178"/>
      <c r="R484" s="178"/>
      <c r="S484" s="178"/>
      <c r="T484" s="178"/>
      <c r="U484" s="178"/>
      <c r="V484" s="178"/>
      <c r="W484" s="178"/>
      <c r="X484" s="178"/>
      <c r="Y484" s="210">
        <f t="shared" si="43"/>
        <v>0.13094474153297683</v>
      </c>
      <c r="Z484" s="211">
        <f t="shared" si="45"/>
        <v>0.26</v>
      </c>
      <c r="AA484" s="178"/>
      <c r="AB484" s="178"/>
      <c r="AC484" s="178"/>
    </row>
    <row r="485" spans="2:29" x14ac:dyDescent="0.35">
      <c r="B485" s="222">
        <v>56200</v>
      </c>
      <c r="C485" s="208">
        <v>12792</v>
      </c>
      <c r="D485" s="309">
        <v>0</v>
      </c>
      <c r="E485" s="206">
        <v>1023.36</v>
      </c>
      <c r="F485" s="206">
        <v>1151.28</v>
      </c>
      <c r="G485" s="205">
        <f t="shared" si="46"/>
        <v>0.22761565836298933</v>
      </c>
      <c r="H485" s="207">
        <f t="shared" si="47"/>
        <v>0.38</v>
      </c>
      <c r="I485" s="213">
        <v>7374</v>
      </c>
      <c r="J485" s="213">
        <v>0</v>
      </c>
      <c r="K485" s="212">
        <v>589.91999999999996</v>
      </c>
      <c r="L485" s="212">
        <v>663.66</v>
      </c>
      <c r="M485" s="239">
        <f t="shared" si="44"/>
        <v>0.41420000000000756</v>
      </c>
      <c r="N485" s="239"/>
      <c r="O485" s="178"/>
      <c r="P485" s="178"/>
      <c r="Q485" s="178"/>
      <c r="R485" s="178"/>
      <c r="S485" s="178"/>
      <c r="T485" s="178"/>
      <c r="U485" s="178"/>
      <c r="V485" s="178"/>
      <c r="W485" s="178"/>
      <c r="X485" s="178"/>
      <c r="Y485" s="210">
        <f t="shared" si="43"/>
        <v>0.13120996441281138</v>
      </c>
      <c r="Z485" s="211">
        <f t="shared" si="45"/>
        <v>0.28000000000000003</v>
      </c>
      <c r="AA485" s="178"/>
      <c r="AB485" s="178"/>
      <c r="AC485" s="178"/>
    </row>
    <row r="486" spans="2:29" x14ac:dyDescent="0.35">
      <c r="B486" s="222">
        <v>56300</v>
      </c>
      <c r="C486" s="208">
        <v>12829</v>
      </c>
      <c r="D486" s="309">
        <v>0</v>
      </c>
      <c r="E486" s="206">
        <v>1026.32</v>
      </c>
      <c r="F486" s="206">
        <v>1154.6099999999999</v>
      </c>
      <c r="G486" s="205">
        <f t="shared" si="46"/>
        <v>0.22786856127886324</v>
      </c>
      <c r="H486" s="207">
        <f t="shared" si="47"/>
        <v>0.37</v>
      </c>
      <c r="I486" s="213">
        <v>7402</v>
      </c>
      <c r="J486" s="213">
        <v>0</v>
      </c>
      <c r="K486" s="212">
        <v>592.16</v>
      </c>
      <c r="L486" s="212">
        <v>666.18</v>
      </c>
      <c r="M486" s="239">
        <f t="shared" si="44"/>
        <v>0.4033000000000061</v>
      </c>
      <c r="N486" s="239"/>
      <c r="O486" s="178"/>
      <c r="P486" s="178"/>
      <c r="Q486" s="178"/>
      <c r="R486" s="178"/>
      <c r="S486" s="178"/>
      <c r="T486" s="178"/>
      <c r="U486" s="178"/>
      <c r="V486" s="178"/>
      <c r="W486" s="178"/>
      <c r="X486" s="178"/>
      <c r="Y486" s="210">
        <f t="shared" si="43"/>
        <v>0.13147424511545294</v>
      </c>
      <c r="Z486" s="211">
        <f t="shared" si="45"/>
        <v>0.28000000000000003</v>
      </c>
      <c r="AA486" s="178"/>
      <c r="AB486" s="178"/>
      <c r="AC486" s="178"/>
    </row>
    <row r="487" spans="2:29" x14ac:dyDescent="0.35">
      <c r="B487" s="222">
        <v>56400</v>
      </c>
      <c r="C487" s="208">
        <v>12866</v>
      </c>
      <c r="D487" s="309">
        <v>0</v>
      </c>
      <c r="E487" s="206">
        <v>1029.28</v>
      </c>
      <c r="F487" s="206">
        <v>1157.94</v>
      </c>
      <c r="G487" s="205">
        <f t="shared" si="46"/>
        <v>0.22812056737588651</v>
      </c>
      <c r="H487" s="207">
        <f t="shared" si="47"/>
        <v>0.37</v>
      </c>
      <c r="I487" s="213">
        <v>7430</v>
      </c>
      <c r="J487" s="213">
        <v>0</v>
      </c>
      <c r="K487" s="212">
        <v>594.4</v>
      </c>
      <c r="L487" s="212">
        <v>668.7</v>
      </c>
      <c r="M487" s="239">
        <f t="shared" si="44"/>
        <v>0.4033000000000061</v>
      </c>
      <c r="N487" s="239"/>
      <c r="O487" s="178"/>
      <c r="P487" s="178"/>
      <c r="Q487" s="178"/>
      <c r="R487" s="178"/>
      <c r="S487" s="178"/>
      <c r="T487" s="178"/>
      <c r="U487" s="178"/>
      <c r="V487" s="178"/>
      <c r="W487" s="178"/>
      <c r="X487" s="178"/>
      <c r="Y487" s="210">
        <f t="shared" si="43"/>
        <v>0.13173758865248228</v>
      </c>
      <c r="Z487" s="211">
        <f t="shared" si="45"/>
        <v>0.28000000000000003</v>
      </c>
      <c r="AA487" s="178"/>
      <c r="AB487" s="178"/>
      <c r="AC487" s="178"/>
    </row>
    <row r="488" spans="2:29" x14ac:dyDescent="0.35">
      <c r="B488" s="222">
        <v>56500</v>
      </c>
      <c r="C488" s="208">
        <v>12904</v>
      </c>
      <c r="D488" s="309">
        <v>0</v>
      </c>
      <c r="E488" s="206">
        <v>1032.32</v>
      </c>
      <c r="F488" s="206">
        <v>1161.3599999999999</v>
      </c>
      <c r="G488" s="205">
        <f t="shared" si="46"/>
        <v>0.22838938053097346</v>
      </c>
      <c r="H488" s="207">
        <f t="shared" si="47"/>
        <v>0.38</v>
      </c>
      <c r="I488" s="213">
        <v>7458</v>
      </c>
      <c r="J488" s="213">
        <v>0</v>
      </c>
      <c r="K488" s="212">
        <v>596.64</v>
      </c>
      <c r="L488" s="212">
        <v>671.22</v>
      </c>
      <c r="M488" s="239">
        <f t="shared" si="44"/>
        <v>0.41420000000000529</v>
      </c>
      <c r="N488" s="239"/>
      <c r="O488" s="178"/>
      <c r="P488" s="178"/>
      <c r="Q488" s="178"/>
      <c r="R488" s="178"/>
      <c r="S488" s="178"/>
      <c r="T488" s="178"/>
      <c r="U488" s="178"/>
      <c r="V488" s="178"/>
      <c r="W488" s="178"/>
      <c r="X488" s="178"/>
      <c r="Y488" s="210">
        <f t="shared" si="43"/>
        <v>0.13200000000000001</v>
      </c>
      <c r="Z488" s="211">
        <f t="shared" si="45"/>
        <v>0.28000000000000003</v>
      </c>
      <c r="AA488" s="178"/>
      <c r="AB488" s="178"/>
      <c r="AC488" s="178"/>
    </row>
    <row r="489" spans="2:29" x14ac:dyDescent="0.35">
      <c r="B489" s="222">
        <v>56600</v>
      </c>
      <c r="C489" s="208">
        <v>12941</v>
      </c>
      <c r="D489" s="309">
        <v>0</v>
      </c>
      <c r="E489" s="206">
        <v>1035.28</v>
      </c>
      <c r="F489" s="206">
        <v>1164.69</v>
      </c>
      <c r="G489" s="205">
        <f t="shared" si="46"/>
        <v>0.22863957597173146</v>
      </c>
      <c r="H489" s="207">
        <f t="shared" si="47"/>
        <v>0.37</v>
      </c>
      <c r="I489" s="213">
        <v>7484</v>
      </c>
      <c r="J489" s="213">
        <v>0</v>
      </c>
      <c r="K489" s="212">
        <v>598.72</v>
      </c>
      <c r="L489" s="212">
        <v>673.56</v>
      </c>
      <c r="M489" s="239">
        <f t="shared" si="44"/>
        <v>0.4033000000000061</v>
      </c>
      <c r="N489" s="239"/>
      <c r="O489" s="178"/>
      <c r="P489" s="178"/>
      <c r="Q489" s="178"/>
      <c r="R489" s="178"/>
      <c r="S489" s="178"/>
      <c r="T489" s="178"/>
      <c r="U489" s="178"/>
      <c r="V489" s="178"/>
      <c r="W489" s="178"/>
      <c r="X489" s="178"/>
      <c r="Y489" s="210">
        <f t="shared" si="43"/>
        <v>0.132226148409894</v>
      </c>
      <c r="Z489" s="211">
        <f t="shared" si="45"/>
        <v>0.26</v>
      </c>
      <c r="AA489" s="178"/>
      <c r="AB489" s="178"/>
      <c r="AC489" s="178"/>
    </row>
    <row r="490" spans="2:29" x14ac:dyDescent="0.35">
      <c r="B490" s="222">
        <v>56700</v>
      </c>
      <c r="C490" s="208">
        <v>12978</v>
      </c>
      <c r="D490" s="309">
        <v>0</v>
      </c>
      <c r="E490" s="206">
        <v>1038.24</v>
      </c>
      <c r="F490" s="206">
        <v>1168.02</v>
      </c>
      <c r="G490" s="205">
        <f t="shared" si="46"/>
        <v>0.22888888888888889</v>
      </c>
      <c r="H490" s="207">
        <f t="shared" si="47"/>
        <v>0.37</v>
      </c>
      <c r="I490" s="213">
        <v>7512</v>
      </c>
      <c r="J490" s="213">
        <v>0</v>
      </c>
      <c r="K490" s="212">
        <v>600.96</v>
      </c>
      <c r="L490" s="212">
        <v>676.08</v>
      </c>
      <c r="M490" s="239">
        <f t="shared" si="44"/>
        <v>0.40330000000000382</v>
      </c>
      <c r="N490" s="239"/>
      <c r="O490" s="178"/>
      <c r="P490" s="178"/>
      <c r="Q490" s="178"/>
      <c r="R490" s="178"/>
      <c r="S490" s="178"/>
      <c r="T490" s="178"/>
      <c r="U490" s="178"/>
      <c r="V490" s="178"/>
      <c r="W490" s="178"/>
      <c r="X490" s="178"/>
      <c r="Y490" s="210">
        <f t="shared" si="43"/>
        <v>0.13248677248677249</v>
      </c>
      <c r="Z490" s="211">
        <f t="shared" si="45"/>
        <v>0.28000000000000003</v>
      </c>
      <c r="AA490" s="178"/>
      <c r="AB490" s="178"/>
      <c r="AC490" s="178"/>
    </row>
    <row r="491" spans="2:29" x14ac:dyDescent="0.35">
      <c r="B491" s="222">
        <v>56800</v>
      </c>
      <c r="C491" s="208">
        <v>13016</v>
      </c>
      <c r="D491" s="309">
        <v>0</v>
      </c>
      <c r="E491" s="206">
        <v>1041.28</v>
      </c>
      <c r="F491" s="206">
        <v>1171.44</v>
      </c>
      <c r="G491" s="205">
        <f t="shared" si="46"/>
        <v>0.22915492957746478</v>
      </c>
      <c r="H491" s="207">
        <f t="shared" si="47"/>
        <v>0.38</v>
      </c>
      <c r="I491" s="213">
        <v>7540</v>
      </c>
      <c r="J491" s="213">
        <v>0</v>
      </c>
      <c r="K491" s="212">
        <v>603.20000000000005</v>
      </c>
      <c r="L491" s="212">
        <v>678.6</v>
      </c>
      <c r="M491" s="239">
        <f t="shared" si="44"/>
        <v>0.41420000000000529</v>
      </c>
      <c r="N491" s="239"/>
      <c r="O491" s="178"/>
      <c r="P491" s="178"/>
      <c r="Q491" s="178"/>
      <c r="R491" s="178"/>
      <c r="S491" s="178"/>
      <c r="T491" s="178"/>
      <c r="U491" s="178"/>
      <c r="V491" s="178"/>
      <c r="W491" s="178"/>
      <c r="X491" s="178"/>
      <c r="Y491" s="210">
        <f t="shared" si="43"/>
        <v>0.13274647887323943</v>
      </c>
      <c r="Z491" s="211">
        <f t="shared" si="45"/>
        <v>0.28000000000000003</v>
      </c>
      <c r="AA491" s="178"/>
      <c r="AB491" s="178"/>
      <c r="AC491" s="178"/>
    </row>
    <row r="492" spans="2:29" x14ac:dyDescent="0.35">
      <c r="B492" s="222">
        <v>56900</v>
      </c>
      <c r="C492" s="208">
        <v>13053</v>
      </c>
      <c r="D492" s="309">
        <v>0</v>
      </c>
      <c r="E492" s="206">
        <v>1044.24</v>
      </c>
      <c r="F492" s="206">
        <v>1174.77</v>
      </c>
      <c r="G492" s="205">
        <f t="shared" si="46"/>
        <v>0.22940246045694201</v>
      </c>
      <c r="H492" s="207">
        <f t="shared" si="47"/>
        <v>0.37</v>
      </c>
      <c r="I492" s="213">
        <v>7568</v>
      </c>
      <c r="J492" s="213">
        <v>0</v>
      </c>
      <c r="K492" s="212">
        <v>605.44000000000005</v>
      </c>
      <c r="L492" s="212">
        <v>681.12</v>
      </c>
      <c r="M492" s="239">
        <f t="shared" si="44"/>
        <v>0.40330000000000382</v>
      </c>
      <c r="N492" s="239"/>
      <c r="O492" s="178"/>
      <c r="P492" s="178"/>
      <c r="Q492" s="178"/>
      <c r="R492" s="178"/>
      <c r="S492" s="178"/>
      <c r="T492" s="178"/>
      <c r="U492" s="178"/>
      <c r="V492" s="178"/>
      <c r="W492" s="178"/>
      <c r="X492" s="178"/>
      <c r="Y492" s="210">
        <f t="shared" si="43"/>
        <v>0.13300527240773286</v>
      </c>
      <c r="Z492" s="211">
        <f t="shared" si="45"/>
        <v>0.28000000000000003</v>
      </c>
      <c r="AA492" s="178"/>
      <c r="AB492" s="178"/>
      <c r="AC492" s="178"/>
    </row>
    <row r="493" spans="2:29" x14ac:dyDescent="0.35">
      <c r="B493" s="222">
        <v>57000</v>
      </c>
      <c r="C493" s="208">
        <v>13091</v>
      </c>
      <c r="D493" s="309">
        <v>0</v>
      </c>
      <c r="E493" s="206">
        <v>1047.28</v>
      </c>
      <c r="F493" s="206">
        <v>1178.19</v>
      </c>
      <c r="G493" s="205">
        <f t="shared" si="46"/>
        <v>0.22966666666666666</v>
      </c>
      <c r="H493" s="207">
        <f t="shared" si="47"/>
        <v>0.38</v>
      </c>
      <c r="I493" s="213">
        <v>7596</v>
      </c>
      <c r="J493" s="213">
        <v>0</v>
      </c>
      <c r="K493" s="212">
        <v>607.67999999999995</v>
      </c>
      <c r="L493" s="212">
        <v>683.64</v>
      </c>
      <c r="M493" s="239">
        <f t="shared" si="44"/>
        <v>0.41420000000000529</v>
      </c>
      <c r="N493" s="239"/>
      <c r="O493" s="178"/>
      <c r="P493" s="178"/>
      <c r="Q493" s="178"/>
      <c r="R493" s="178"/>
      <c r="S493" s="178"/>
      <c r="T493" s="178"/>
      <c r="U493" s="178"/>
      <c r="V493" s="178"/>
      <c r="W493" s="178"/>
      <c r="X493" s="178"/>
      <c r="Y493" s="210">
        <f t="shared" si="43"/>
        <v>0.13326315789473683</v>
      </c>
      <c r="Z493" s="211">
        <f t="shared" si="45"/>
        <v>0.28000000000000003</v>
      </c>
      <c r="AA493" s="178"/>
      <c r="AB493" s="178"/>
      <c r="AC493" s="178"/>
    </row>
    <row r="494" spans="2:29" x14ac:dyDescent="0.35">
      <c r="B494" s="222">
        <v>57100</v>
      </c>
      <c r="C494" s="208">
        <v>13128</v>
      </c>
      <c r="D494" s="309">
        <v>0</v>
      </c>
      <c r="E494" s="206">
        <v>1050.24</v>
      </c>
      <c r="F494" s="206">
        <v>1181.52</v>
      </c>
      <c r="G494" s="205">
        <f t="shared" si="46"/>
        <v>0.22991243432574432</v>
      </c>
      <c r="H494" s="207">
        <f t="shared" si="47"/>
        <v>0.37</v>
      </c>
      <c r="I494" s="213">
        <v>7622</v>
      </c>
      <c r="J494" s="213">
        <v>0</v>
      </c>
      <c r="K494" s="212">
        <v>609.76</v>
      </c>
      <c r="L494" s="212">
        <v>685.98</v>
      </c>
      <c r="M494" s="239">
        <f t="shared" si="44"/>
        <v>0.40330000000000382</v>
      </c>
      <c r="N494" s="239"/>
      <c r="O494" s="178"/>
      <c r="P494" s="178"/>
      <c r="Q494" s="178"/>
      <c r="R494" s="178"/>
      <c r="S494" s="178"/>
      <c r="T494" s="178"/>
      <c r="U494" s="178"/>
      <c r="V494" s="178"/>
      <c r="W494" s="178"/>
      <c r="X494" s="178"/>
      <c r="Y494" s="210">
        <f t="shared" si="43"/>
        <v>0.13348511383537653</v>
      </c>
      <c r="Z494" s="211">
        <f t="shared" si="45"/>
        <v>0.26</v>
      </c>
      <c r="AA494" s="178"/>
      <c r="AB494" s="178"/>
      <c r="AC494" s="178"/>
    </row>
    <row r="495" spans="2:29" x14ac:dyDescent="0.35">
      <c r="B495" s="222">
        <v>57200</v>
      </c>
      <c r="C495" s="208">
        <v>13166</v>
      </c>
      <c r="D495" s="309">
        <v>0</v>
      </c>
      <c r="E495" s="206">
        <v>1053.28</v>
      </c>
      <c r="F495" s="206">
        <v>1184.94</v>
      </c>
      <c r="G495" s="205">
        <f t="shared" si="46"/>
        <v>0.23017482517482518</v>
      </c>
      <c r="H495" s="207">
        <f t="shared" si="47"/>
        <v>0.38</v>
      </c>
      <c r="I495" s="213">
        <v>7650</v>
      </c>
      <c r="J495" s="213">
        <v>0</v>
      </c>
      <c r="K495" s="212">
        <v>612</v>
      </c>
      <c r="L495" s="212">
        <v>688.5</v>
      </c>
      <c r="M495" s="239">
        <f t="shared" si="44"/>
        <v>0.41420000000000529</v>
      </c>
      <c r="N495" s="239"/>
      <c r="O495" s="178"/>
      <c r="P495" s="178"/>
      <c r="Q495" s="178"/>
      <c r="R495" s="178"/>
      <c r="S495" s="178"/>
      <c r="T495" s="178"/>
      <c r="U495" s="178"/>
      <c r="V495" s="178"/>
      <c r="W495" s="178"/>
      <c r="X495" s="178"/>
      <c r="Y495" s="210">
        <f t="shared" si="43"/>
        <v>0.13374125874125875</v>
      </c>
      <c r="Z495" s="211">
        <f t="shared" si="45"/>
        <v>0.28000000000000003</v>
      </c>
      <c r="AA495" s="178"/>
      <c r="AB495" s="178"/>
      <c r="AC495" s="178"/>
    </row>
    <row r="496" spans="2:29" x14ac:dyDescent="0.35">
      <c r="B496" s="222">
        <v>57300</v>
      </c>
      <c r="C496" s="208">
        <v>13204</v>
      </c>
      <c r="D496" s="309">
        <v>0</v>
      </c>
      <c r="E496" s="206">
        <v>1056.32</v>
      </c>
      <c r="F496" s="206">
        <v>1188.3599999999999</v>
      </c>
      <c r="G496" s="205">
        <f t="shared" si="46"/>
        <v>0.23043630017452008</v>
      </c>
      <c r="H496" s="207">
        <f t="shared" si="47"/>
        <v>0.38</v>
      </c>
      <c r="I496" s="213">
        <v>7678</v>
      </c>
      <c r="J496" s="213">
        <v>0</v>
      </c>
      <c r="K496" s="212">
        <v>614.24</v>
      </c>
      <c r="L496" s="212">
        <v>691.02</v>
      </c>
      <c r="M496" s="239">
        <f t="shared" si="44"/>
        <v>0.41420000000000529</v>
      </c>
      <c r="N496" s="239"/>
      <c r="O496" s="178"/>
      <c r="P496" s="178"/>
      <c r="Q496" s="178"/>
      <c r="R496" s="178"/>
      <c r="S496" s="178"/>
      <c r="T496" s="178"/>
      <c r="U496" s="178"/>
      <c r="V496" s="178"/>
      <c r="W496" s="178"/>
      <c r="X496" s="178"/>
      <c r="Y496" s="210">
        <f t="shared" si="43"/>
        <v>0.13399650959860385</v>
      </c>
      <c r="Z496" s="211">
        <f t="shared" si="45"/>
        <v>0.28000000000000003</v>
      </c>
      <c r="AA496" s="178"/>
      <c r="AB496" s="178"/>
      <c r="AC496" s="178"/>
    </row>
    <row r="497" spans="2:29" x14ac:dyDescent="0.35">
      <c r="B497" s="222">
        <v>57400</v>
      </c>
      <c r="C497" s="208">
        <v>13241</v>
      </c>
      <c r="D497" s="309">
        <v>0</v>
      </c>
      <c r="E497" s="206">
        <v>1059.28</v>
      </c>
      <c r="F497" s="206">
        <v>1191.69</v>
      </c>
      <c r="G497" s="205">
        <f t="shared" si="46"/>
        <v>0.23067944250871081</v>
      </c>
      <c r="H497" s="207">
        <f t="shared" si="47"/>
        <v>0.37</v>
      </c>
      <c r="I497" s="213">
        <v>7706</v>
      </c>
      <c r="J497" s="213">
        <v>0</v>
      </c>
      <c r="K497" s="212">
        <v>616.48</v>
      </c>
      <c r="L497" s="212">
        <v>693.54</v>
      </c>
      <c r="M497" s="239">
        <f t="shared" si="44"/>
        <v>0.4033000000000061</v>
      </c>
      <c r="N497" s="239"/>
      <c r="O497" s="178"/>
      <c r="P497" s="178"/>
      <c r="Q497" s="178"/>
      <c r="R497" s="178"/>
      <c r="S497" s="178"/>
      <c r="T497" s="178"/>
      <c r="U497" s="178"/>
      <c r="V497" s="178"/>
      <c r="W497" s="178"/>
      <c r="X497" s="178"/>
      <c r="Y497" s="210">
        <f t="shared" si="43"/>
        <v>0.13425087108013936</v>
      </c>
      <c r="Z497" s="211">
        <f t="shared" si="45"/>
        <v>0.28000000000000003</v>
      </c>
      <c r="AA497" s="178"/>
      <c r="AB497" s="178"/>
      <c r="AC497" s="178"/>
    </row>
    <row r="498" spans="2:29" x14ac:dyDescent="0.35">
      <c r="B498" s="222">
        <v>57500</v>
      </c>
      <c r="C498" s="208">
        <v>13279</v>
      </c>
      <c r="D498" s="309">
        <v>0</v>
      </c>
      <c r="E498" s="206">
        <v>1062.32</v>
      </c>
      <c r="F498" s="206">
        <v>1195.1099999999999</v>
      </c>
      <c r="G498" s="205">
        <f t="shared" si="46"/>
        <v>0.23093913043478262</v>
      </c>
      <c r="H498" s="207">
        <f t="shared" si="47"/>
        <v>0.38</v>
      </c>
      <c r="I498" s="213">
        <v>7734</v>
      </c>
      <c r="J498" s="213">
        <v>0</v>
      </c>
      <c r="K498" s="212">
        <v>618.72</v>
      </c>
      <c r="L498" s="212">
        <v>696.06</v>
      </c>
      <c r="M498" s="239">
        <f t="shared" si="44"/>
        <v>0.41420000000000529</v>
      </c>
      <c r="N498" s="239"/>
      <c r="O498" s="178"/>
      <c r="P498" s="178"/>
      <c r="Q498" s="178"/>
      <c r="R498" s="178"/>
      <c r="S498" s="178"/>
      <c r="T498" s="178"/>
      <c r="U498" s="178"/>
      <c r="V498" s="178"/>
      <c r="W498" s="178"/>
      <c r="X498" s="178"/>
      <c r="Y498" s="210">
        <f t="shared" si="43"/>
        <v>0.13450434782608695</v>
      </c>
      <c r="Z498" s="211">
        <f t="shared" si="45"/>
        <v>0.28000000000000003</v>
      </c>
      <c r="AA498" s="178"/>
      <c r="AB498" s="178"/>
      <c r="AC498" s="178"/>
    </row>
    <row r="499" spans="2:29" x14ac:dyDescent="0.35">
      <c r="B499" s="222">
        <v>57600</v>
      </c>
      <c r="C499" s="208">
        <v>13317</v>
      </c>
      <c r="D499" s="309">
        <v>0</v>
      </c>
      <c r="E499" s="206">
        <v>1065.3599999999999</v>
      </c>
      <c r="F499" s="206">
        <v>1198.53</v>
      </c>
      <c r="G499" s="205">
        <f t="shared" si="46"/>
        <v>0.23119791666666667</v>
      </c>
      <c r="H499" s="207">
        <f t="shared" si="47"/>
        <v>0.38</v>
      </c>
      <c r="I499" s="213">
        <v>7762</v>
      </c>
      <c r="J499" s="213">
        <v>0</v>
      </c>
      <c r="K499" s="212">
        <v>620.96</v>
      </c>
      <c r="L499" s="212">
        <v>698.58</v>
      </c>
      <c r="M499" s="239">
        <f t="shared" si="44"/>
        <v>0.41420000000000756</v>
      </c>
      <c r="N499" s="239"/>
      <c r="O499" s="178"/>
      <c r="P499" s="178"/>
      <c r="Q499" s="178"/>
      <c r="R499" s="178"/>
      <c r="S499" s="178"/>
      <c r="T499" s="178"/>
      <c r="U499" s="178"/>
      <c r="V499" s="178"/>
      <c r="W499" s="178"/>
      <c r="X499" s="178"/>
      <c r="Y499" s="210">
        <f t="shared" si="43"/>
        <v>0.13475694444444444</v>
      </c>
      <c r="Z499" s="211">
        <f t="shared" si="45"/>
        <v>0.28000000000000003</v>
      </c>
      <c r="AA499" s="178"/>
      <c r="AB499" s="178"/>
      <c r="AC499" s="178"/>
    </row>
    <row r="500" spans="2:29" x14ac:dyDescent="0.35">
      <c r="B500" s="222">
        <v>57700</v>
      </c>
      <c r="C500" s="208">
        <v>13355</v>
      </c>
      <c r="D500" s="309">
        <v>0</v>
      </c>
      <c r="E500" s="206">
        <v>1068.4000000000001</v>
      </c>
      <c r="F500" s="206">
        <v>1201.95</v>
      </c>
      <c r="G500" s="205">
        <f t="shared" si="46"/>
        <v>0.23145580589254766</v>
      </c>
      <c r="H500" s="207">
        <f t="shared" si="47"/>
        <v>0.38</v>
      </c>
      <c r="I500" s="213">
        <v>7790</v>
      </c>
      <c r="J500" s="213">
        <v>0</v>
      </c>
      <c r="K500" s="212">
        <v>623.20000000000005</v>
      </c>
      <c r="L500" s="212">
        <v>701.1</v>
      </c>
      <c r="M500" s="239">
        <f t="shared" si="44"/>
        <v>0.41420000000000756</v>
      </c>
      <c r="N500" s="239"/>
      <c r="O500" s="178"/>
      <c r="P500" s="178"/>
      <c r="Q500" s="178"/>
      <c r="R500" s="178"/>
      <c r="S500" s="178"/>
      <c r="T500" s="178"/>
      <c r="U500" s="178"/>
      <c r="V500" s="178"/>
      <c r="W500" s="178"/>
      <c r="X500" s="178"/>
      <c r="Y500" s="210">
        <f t="shared" si="43"/>
        <v>0.13500866551126517</v>
      </c>
      <c r="Z500" s="211">
        <f t="shared" si="45"/>
        <v>0.28000000000000003</v>
      </c>
      <c r="AA500" s="178"/>
      <c r="AB500" s="178"/>
      <c r="AC500" s="178"/>
    </row>
    <row r="501" spans="2:29" x14ac:dyDescent="0.35">
      <c r="B501" s="222">
        <v>57800</v>
      </c>
      <c r="C501" s="208">
        <v>13392</v>
      </c>
      <c r="D501" s="309">
        <v>0</v>
      </c>
      <c r="E501" s="206">
        <v>1071.3599999999999</v>
      </c>
      <c r="F501" s="206">
        <v>1205.28</v>
      </c>
      <c r="G501" s="205">
        <f t="shared" si="46"/>
        <v>0.23169550173010381</v>
      </c>
      <c r="H501" s="207">
        <f t="shared" si="47"/>
        <v>0.37</v>
      </c>
      <c r="I501" s="213">
        <v>7818</v>
      </c>
      <c r="J501" s="213">
        <v>0</v>
      </c>
      <c r="K501" s="212">
        <v>625.44000000000005</v>
      </c>
      <c r="L501" s="212">
        <v>703.62</v>
      </c>
      <c r="M501" s="239">
        <f t="shared" si="44"/>
        <v>0.4033000000000061</v>
      </c>
      <c r="N501" s="239"/>
      <c r="O501" s="178"/>
      <c r="P501" s="178"/>
      <c r="Q501" s="178"/>
      <c r="R501" s="178"/>
      <c r="S501" s="178"/>
      <c r="T501" s="178"/>
      <c r="U501" s="178"/>
      <c r="V501" s="178"/>
      <c r="W501" s="178"/>
      <c r="X501" s="178"/>
      <c r="Y501" s="210">
        <f t="shared" si="43"/>
        <v>0.13525951557093427</v>
      </c>
      <c r="Z501" s="211">
        <f t="shared" si="45"/>
        <v>0.28000000000000003</v>
      </c>
      <c r="AA501" s="178"/>
      <c r="AB501" s="178"/>
      <c r="AC501" s="178"/>
    </row>
    <row r="502" spans="2:29" x14ac:dyDescent="0.35">
      <c r="B502" s="222">
        <v>57900</v>
      </c>
      <c r="C502" s="208">
        <v>13430</v>
      </c>
      <c r="D502" s="309">
        <v>0</v>
      </c>
      <c r="E502" s="206">
        <v>1074.4000000000001</v>
      </c>
      <c r="F502" s="206">
        <v>1208.7</v>
      </c>
      <c r="G502" s="205">
        <f t="shared" si="46"/>
        <v>0.23195164075993091</v>
      </c>
      <c r="H502" s="207">
        <f t="shared" si="47"/>
        <v>0.38</v>
      </c>
      <c r="I502" s="213">
        <v>7846</v>
      </c>
      <c r="J502" s="213">
        <v>0</v>
      </c>
      <c r="K502" s="212">
        <v>627.67999999999995</v>
      </c>
      <c r="L502" s="212">
        <v>706.14</v>
      </c>
      <c r="M502" s="239">
        <f t="shared" si="44"/>
        <v>0.41420000000000756</v>
      </c>
      <c r="N502" s="239"/>
      <c r="O502" s="178"/>
      <c r="P502" s="178"/>
      <c r="Q502" s="178"/>
      <c r="R502" s="178"/>
      <c r="S502" s="178"/>
      <c r="T502" s="178"/>
      <c r="U502" s="178"/>
      <c r="V502" s="178"/>
      <c r="W502" s="178"/>
      <c r="X502" s="178"/>
      <c r="Y502" s="210">
        <f t="shared" si="43"/>
        <v>0.13550949913644214</v>
      </c>
      <c r="Z502" s="211">
        <f t="shared" si="45"/>
        <v>0.28000000000000003</v>
      </c>
      <c r="AA502" s="178"/>
      <c r="AB502" s="178"/>
      <c r="AC502" s="178"/>
    </row>
    <row r="503" spans="2:29" x14ac:dyDescent="0.35">
      <c r="B503" s="222">
        <v>58000</v>
      </c>
      <c r="C503" s="208">
        <v>13468</v>
      </c>
      <c r="D503" s="309">
        <v>0</v>
      </c>
      <c r="E503" s="206">
        <v>1077.44</v>
      </c>
      <c r="F503" s="206">
        <v>1212.1199999999999</v>
      </c>
      <c r="G503" s="205">
        <f t="shared" si="46"/>
        <v>0.23220689655172413</v>
      </c>
      <c r="H503" s="207">
        <f t="shared" si="47"/>
        <v>0.38</v>
      </c>
      <c r="I503" s="213">
        <v>7872</v>
      </c>
      <c r="J503" s="213">
        <v>0</v>
      </c>
      <c r="K503" s="212">
        <v>629.76</v>
      </c>
      <c r="L503" s="212">
        <v>708.48</v>
      </c>
      <c r="M503" s="239">
        <f t="shared" si="44"/>
        <v>0.41419999999998935</v>
      </c>
      <c r="N503" s="239"/>
      <c r="O503" s="178"/>
      <c r="P503" s="178"/>
      <c r="Q503" s="178"/>
      <c r="R503" s="178"/>
      <c r="S503" s="178"/>
      <c r="T503" s="178"/>
      <c r="U503" s="178"/>
      <c r="V503" s="178"/>
      <c r="W503" s="178"/>
      <c r="X503" s="178"/>
      <c r="Y503" s="210">
        <f t="shared" si="43"/>
        <v>0.13572413793103449</v>
      </c>
      <c r="Z503" s="211">
        <f t="shared" si="45"/>
        <v>0.26</v>
      </c>
      <c r="AA503" s="178"/>
      <c r="AB503" s="178"/>
      <c r="AC503" s="178"/>
    </row>
    <row r="504" spans="2:29" x14ac:dyDescent="0.35">
      <c r="B504" s="222">
        <v>58100</v>
      </c>
      <c r="C504" s="208">
        <v>13506</v>
      </c>
      <c r="D504" s="309">
        <v>0</v>
      </c>
      <c r="E504" s="206">
        <v>1080.48</v>
      </c>
      <c r="F504" s="206">
        <v>1215.54</v>
      </c>
      <c r="G504" s="205">
        <f t="shared" si="46"/>
        <v>0.23246127366609295</v>
      </c>
      <c r="H504" s="207">
        <f t="shared" si="47"/>
        <v>0.38</v>
      </c>
      <c r="I504" s="213">
        <v>7900</v>
      </c>
      <c r="J504" s="213">
        <v>0</v>
      </c>
      <c r="K504" s="212">
        <v>632</v>
      </c>
      <c r="L504" s="212">
        <v>711</v>
      </c>
      <c r="M504" s="239">
        <f t="shared" si="44"/>
        <v>0.41420000000000984</v>
      </c>
      <c r="N504" s="239"/>
      <c r="O504" s="178"/>
      <c r="P504" s="178"/>
      <c r="Q504" s="178"/>
      <c r="R504" s="178"/>
      <c r="S504" s="178"/>
      <c r="T504" s="178"/>
      <c r="U504" s="178"/>
      <c r="V504" s="178"/>
      <c r="W504" s="178"/>
      <c r="X504" s="178"/>
      <c r="Y504" s="210">
        <f t="shared" si="43"/>
        <v>0.13597246127366611</v>
      </c>
      <c r="Z504" s="211">
        <f t="shared" si="45"/>
        <v>0.28000000000000003</v>
      </c>
      <c r="AA504" s="178"/>
      <c r="AB504" s="178"/>
      <c r="AC504" s="178"/>
    </row>
    <row r="505" spans="2:29" x14ac:dyDescent="0.35">
      <c r="B505" s="222">
        <v>58200</v>
      </c>
      <c r="C505" s="208">
        <v>13544</v>
      </c>
      <c r="D505" s="309">
        <v>0</v>
      </c>
      <c r="E505" s="206">
        <v>1083.52</v>
      </c>
      <c r="F505" s="206">
        <v>1218.96</v>
      </c>
      <c r="G505" s="205">
        <f t="shared" si="46"/>
        <v>0.23271477663230242</v>
      </c>
      <c r="H505" s="207">
        <f t="shared" si="47"/>
        <v>0.38</v>
      </c>
      <c r="I505" s="213">
        <v>7928</v>
      </c>
      <c r="J505" s="213">
        <v>0</v>
      </c>
      <c r="K505" s="212">
        <v>634.24</v>
      </c>
      <c r="L505" s="212">
        <v>713.52</v>
      </c>
      <c r="M505" s="239">
        <f t="shared" si="44"/>
        <v>0.41419999999999163</v>
      </c>
      <c r="N505" s="239"/>
      <c r="O505" s="178"/>
      <c r="P505" s="178"/>
      <c r="Q505" s="178"/>
      <c r="R505" s="178"/>
      <c r="S505" s="178"/>
      <c r="T505" s="178"/>
      <c r="U505" s="178"/>
      <c r="V505" s="178"/>
      <c r="W505" s="178"/>
      <c r="X505" s="178"/>
      <c r="Y505" s="210">
        <f t="shared" si="43"/>
        <v>0.13621993127147766</v>
      </c>
      <c r="Z505" s="211">
        <f t="shared" si="45"/>
        <v>0.28000000000000003</v>
      </c>
      <c r="AA505" s="178"/>
      <c r="AB505" s="178"/>
      <c r="AC505" s="178"/>
    </row>
    <row r="506" spans="2:29" x14ac:dyDescent="0.35">
      <c r="B506" s="222">
        <v>58300</v>
      </c>
      <c r="C506" s="208">
        <v>13582</v>
      </c>
      <c r="D506" s="309">
        <v>0</v>
      </c>
      <c r="E506" s="206">
        <v>1086.56</v>
      </c>
      <c r="F506" s="206">
        <v>1222.3800000000001</v>
      </c>
      <c r="G506" s="205">
        <f t="shared" si="46"/>
        <v>0.23296740994854204</v>
      </c>
      <c r="H506" s="207">
        <f t="shared" si="47"/>
        <v>0.38</v>
      </c>
      <c r="I506" s="213">
        <v>7956</v>
      </c>
      <c r="J506" s="213">
        <v>0</v>
      </c>
      <c r="K506" s="212">
        <v>636.48</v>
      </c>
      <c r="L506" s="212">
        <v>716.04</v>
      </c>
      <c r="M506" s="239">
        <f t="shared" si="44"/>
        <v>0.41420000000000984</v>
      </c>
      <c r="N506" s="239"/>
      <c r="O506" s="178"/>
      <c r="P506" s="178"/>
      <c r="Q506" s="178"/>
      <c r="R506" s="178"/>
      <c r="S506" s="178"/>
      <c r="T506" s="178"/>
      <c r="U506" s="178"/>
      <c r="V506" s="178"/>
      <c r="W506" s="178"/>
      <c r="X506" s="178"/>
      <c r="Y506" s="210">
        <f t="shared" si="43"/>
        <v>0.13646655231560892</v>
      </c>
      <c r="Z506" s="211">
        <f t="shared" si="45"/>
        <v>0.28000000000000003</v>
      </c>
      <c r="AA506" s="178"/>
      <c r="AB506" s="178"/>
      <c r="AC506" s="178"/>
    </row>
    <row r="507" spans="2:29" x14ac:dyDescent="0.35">
      <c r="B507" s="222">
        <v>58400</v>
      </c>
      <c r="C507" s="208">
        <v>13620</v>
      </c>
      <c r="D507" s="309">
        <v>0</v>
      </c>
      <c r="E507" s="206">
        <v>1089.5999999999999</v>
      </c>
      <c r="F507" s="206">
        <v>1225.8</v>
      </c>
      <c r="G507" s="205">
        <f t="shared" si="46"/>
        <v>0.23321917808219178</v>
      </c>
      <c r="H507" s="207">
        <f t="shared" si="47"/>
        <v>0.38</v>
      </c>
      <c r="I507" s="213">
        <v>7984</v>
      </c>
      <c r="J507" s="213">
        <v>0</v>
      </c>
      <c r="K507" s="212">
        <v>638.72</v>
      </c>
      <c r="L507" s="212">
        <v>718.56</v>
      </c>
      <c r="M507" s="239">
        <f t="shared" si="44"/>
        <v>0.41419999999999163</v>
      </c>
      <c r="N507" s="239"/>
      <c r="O507" s="178"/>
      <c r="P507" s="178"/>
      <c r="Q507" s="178"/>
      <c r="R507" s="178"/>
      <c r="S507" s="178"/>
      <c r="T507" s="178"/>
      <c r="U507" s="178"/>
      <c r="V507" s="178"/>
      <c r="W507" s="178"/>
      <c r="X507" s="178"/>
      <c r="Y507" s="210">
        <f t="shared" si="43"/>
        <v>0.13671232876712328</v>
      </c>
      <c r="Z507" s="211">
        <f t="shared" si="45"/>
        <v>0.28000000000000003</v>
      </c>
      <c r="AA507" s="178"/>
      <c r="AB507" s="178"/>
      <c r="AC507" s="178"/>
    </row>
    <row r="508" spans="2:29" x14ac:dyDescent="0.35">
      <c r="B508" s="222">
        <v>58500</v>
      </c>
      <c r="C508" s="208">
        <v>13658</v>
      </c>
      <c r="D508" s="309">
        <v>0</v>
      </c>
      <c r="E508" s="206">
        <v>1092.6400000000001</v>
      </c>
      <c r="F508" s="206">
        <v>1229.22</v>
      </c>
      <c r="G508" s="205">
        <f t="shared" si="46"/>
        <v>0.23347008547008546</v>
      </c>
      <c r="H508" s="207">
        <f t="shared" si="47"/>
        <v>0.38</v>
      </c>
      <c r="I508" s="213">
        <v>8012</v>
      </c>
      <c r="J508" s="213">
        <v>0</v>
      </c>
      <c r="K508" s="212">
        <v>640.96</v>
      </c>
      <c r="L508" s="212">
        <v>721.08</v>
      </c>
      <c r="M508" s="239">
        <f t="shared" si="44"/>
        <v>0.41419999999999391</v>
      </c>
      <c r="N508" s="239"/>
      <c r="O508" s="178"/>
      <c r="P508" s="178"/>
      <c r="Q508" s="178"/>
      <c r="R508" s="178"/>
      <c r="S508" s="178"/>
      <c r="T508" s="178"/>
      <c r="U508" s="178"/>
      <c r="V508" s="178"/>
      <c r="W508" s="178"/>
      <c r="X508" s="178"/>
      <c r="Y508" s="210">
        <f t="shared" si="43"/>
        <v>0.13695726495726496</v>
      </c>
      <c r="Z508" s="211">
        <f t="shared" si="45"/>
        <v>0.28000000000000003</v>
      </c>
      <c r="AA508" s="178"/>
      <c r="AB508" s="178"/>
      <c r="AC508" s="178"/>
    </row>
    <row r="509" spans="2:29" x14ac:dyDescent="0.35">
      <c r="B509" s="222">
        <v>58600</v>
      </c>
      <c r="C509" s="208">
        <v>13696</v>
      </c>
      <c r="D509" s="309">
        <v>0</v>
      </c>
      <c r="E509" s="206">
        <v>1095.68</v>
      </c>
      <c r="F509" s="206">
        <v>1232.6400000000001</v>
      </c>
      <c r="G509" s="205">
        <f t="shared" si="46"/>
        <v>0.23372013651877133</v>
      </c>
      <c r="H509" s="207">
        <f t="shared" si="47"/>
        <v>0.38</v>
      </c>
      <c r="I509" s="213">
        <v>8040</v>
      </c>
      <c r="J509" s="213">
        <v>0</v>
      </c>
      <c r="K509" s="212">
        <v>643.20000000000005</v>
      </c>
      <c r="L509" s="212">
        <v>723.6</v>
      </c>
      <c r="M509" s="239">
        <f t="shared" si="44"/>
        <v>0.41419999999999391</v>
      </c>
      <c r="N509" s="239"/>
      <c r="O509" s="178"/>
      <c r="P509" s="178"/>
      <c r="Q509" s="178"/>
      <c r="R509" s="178"/>
      <c r="S509" s="178"/>
      <c r="T509" s="178"/>
      <c r="U509" s="178"/>
      <c r="V509" s="178"/>
      <c r="W509" s="178"/>
      <c r="X509" s="178"/>
      <c r="Y509" s="210">
        <f t="shared" si="43"/>
        <v>0.13720136518771331</v>
      </c>
      <c r="Z509" s="211">
        <f t="shared" si="45"/>
        <v>0.28000000000000003</v>
      </c>
      <c r="AA509" s="178"/>
      <c r="AB509" s="178"/>
      <c r="AC509" s="178"/>
    </row>
    <row r="510" spans="2:29" x14ac:dyDescent="0.35">
      <c r="B510" s="222">
        <v>58700</v>
      </c>
      <c r="C510" s="208">
        <v>13734</v>
      </c>
      <c r="D510" s="309">
        <v>0</v>
      </c>
      <c r="E510" s="206">
        <v>1098.72</v>
      </c>
      <c r="F510" s="206">
        <v>1236.06</v>
      </c>
      <c r="G510" s="205">
        <f t="shared" si="46"/>
        <v>0.23396933560477001</v>
      </c>
      <c r="H510" s="207">
        <f t="shared" si="47"/>
        <v>0.38</v>
      </c>
      <c r="I510" s="213">
        <v>8068</v>
      </c>
      <c r="J510" s="213">
        <v>0</v>
      </c>
      <c r="K510" s="212">
        <v>645.44000000000005</v>
      </c>
      <c r="L510" s="212">
        <v>726.12</v>
      </c>
      <c r="M510" s="239">
        <f t="shared" si="44"/>
        <v>0.41419999999999391</v>
      </c>
      <c r="N510" s="239"/>
      <c r="O510" s="178"/>
      <c r="P510" s="178"/>
      <c r="Q510" s="178"/>
      <c r="R510" s="178"/>
      <c r="S510" s="178"/>
      <c r="T510" s="178"/>
      <c r="U510" s="178"/>
      <c r="V510" s="178"/>
      <c r="W510" s="178"/>
      <c r="X510" s="178"/>
      <c r="Y510" s="210">
        <f t="shared" si="43"/>
        <v>0.13744463373083476</v>
      </c>
      <c r="Z510" s="211">
        <f t="shared" si="45"/>
        <v>0.28000000000000003</v>
      </c>
      <c r="AA510" s="178"/>
      <c r="AB510" s="178"/>
      <c r="AC510" s="178"/>
    </row>
    <row r="511" spans="2:29" x14ac:dyDescent="0.35">
      <c r="B511" s="222">
        <v>58800</v>
      </c>
      <c r="C511" s="208">
        <v>13772</v>
      </c>
      <c r="D511" s="309">
        <v>0</v>
      </c>
      <c r="E511" s="206">
        <v>1101.76</v>
      </c>
      <c r="F511" s="206">
        <v>1239.48</v>
      </c>
      <c r="G511" s="205">
        <f t="shared" si="46"/>
        <v>0.23421768707482993</v>
      </c>
      <c r="H511" s="207">
        <f t="shared" si="47"/>
        <v>0.38</v>
      </c>
      <c r="I511" s="213">
        <v>8096</v>
      </c>
      <c r="J511" s="213">
        <v>0</v>
      </c>
      <c r="K511" s="212">
        <v>647.67999999999995</v>
      </c>
      <c r="L511" s="212">
        <v>728.64</v>
      </c>
      <c r="M511" s="239">
        <f t="shared" si="44"/>
        <v>0.41419999999999618</v>
      </c>
      <c r="N511" s="239"/>
      <c r="O511" s="178"/>
      <c r="P511" s="178"/>
      <c r="Q511" s="178"/>
      <c r="R511" s="178"/>
      <c r="S511" s="178"/>
      <c r="T511" s="178"/>
      <c r="U511" s="178"/>
      <c r="V511" s="178"/>
      <c r="W511" s="178"/>
      <c r="X511" s="178"/>
      <c r="Y511" s="210">
        <f t="shared" si="43"/>
        <v>0.13768707482993198</v>
      </c>
      <c r="Z511" s="211">
        <f t="shared" si="45"/>
        <v>0.28000000000000003</v>
      </c>
      <c r="AA511" s="178"/>
      <c r="AB511" s="178"/>
      <c r="AC511" s="178"/>
    </row>
    <row r="512" spans="2:29" x14ac:dyDescent="0.35">
      <c r="B512" s="222">
        <v>58900</v>
      </c>
      <c r="C512" s="208">
        <v>13810</v>
      </c>
      <c r="D512" s="309">
        <v>0</v>
      </c>
      <c r="E512" s="206">
        <v>1104.8</v>
      </c>
      <c r="F512" s="206">
        <v>1242.9000000000001</v>
      </c>
      <c r="G512" s="205">
        <f t="shared" si="46"/>
        <v>0.23446519524617995</v>
      </c>
      <c r="H512" s="207">
        <f t="shared" si="47"/>
        <v>0.38</v>
      </c>
      <c r="I512" s="213">
        <v>8124</v>
      </c>
      <c r="J512" s="213">
        <v>0</v>
      </c>
      <c r="K512" s="212">
        <v>649.91999999999996</v>
      </c>
      <c r="L512" s="212">
        <v>731.16</v>
      </c>
      <c r="M512" s="239">
        <f t="shared" si="44"/>
        <v>0.41419999999999618</v>
      </c>
      <c r="N512" s="239"/>
      <c r="O512" s="178"/>
      <c r="P512" s="178"/>
      <c r="Q512" s="178"/>
      <c r="R512" s="178"/>
      <c r="S512" s="178"/>
      <c r="T512" s="178"/>
      <c r="U512" s="178"/>
      <c r="V512" s="178"/>
      <c r="W512" s="178"/>
      <c r="X512" s="178"/>
      <c r="Y512" s="210">
        <f t="shared" si="43"/>
        <v>0.13792869269949065</v>
      </c>
      <c r="Z512" s="211">
        <f t="shared" si="45"/>
        <v>0.28000000000000003</v>
      </c>
      <c r="AA512" s="178"/>
      <c r="AB512" s="178"/>
      <c r="AC512" s="178"/>
    </row>
    <row r="513" spans="2:29" x14ac:dyDescent="0.35">
      <c r="B513" s="222">
        <v>59000</v>
      </c>
      <c r="C513" s="208">
        <v>13849</v>
      </c>
      <c r="D513" s="309">
        <v>0</v>
      </c>
      <c r="E513" s="206">
        <v>1107.92</v>
      </c>
      <c r="F513" s="206">
        <v>1246.4100000000001</v>
      </c>
      <c r="G513" s="205">
        <f t="shared" si="46"/>
        <v>0.23472881355932204</v>
      </c>
      <c r="H513" s="207">
        <f t="shared" si="47"/>
        <v>0.39</v>
      </c>
      <c r="I513" s="213">
        <v>8152</v>
      </c>
      <c r="J513" s="213">
        <v>0</v>
      </c>
      <c r="K513" s="212">
        <v>652.16</v>
      </c>
      <c r="L513" s="212">
        <v>733.68</v>
      </c>
      <c r="M513" s="239">
        <f t="shared" si="44"/>
        <v>0.42509999999999765</v>
      </c>
      <c r="N513" s="239"/>
      <c r="O513" s="178"/>
      <c r="P513" s="178"/>
      <c r="Q513" s="178"/>
      <c r="R513" s="178"/>
      <c r="S513" s="178"/>
      <c r="T513" s="178"/>
      <c r="U513" s="178"/>
      <c r="V513" s="178"/>
      <c r="W513" s="178"/>
      <c r="X513" s="178"/>
      <c r="Y513" s="210">
        <f t="shared" si="43"/>
        <v>0.13816949152542374</v>
      </c>
      <c r="Z513" s="211">
        <f t="shared" si="45"/>
        <v>0.28000000000000003</v>
      </c>
      <c r="AA513" s="178"/>
      <c r="AB513" s="178"/>
      <c r="AC513" s="178"/>
    </row>
    <row r="514" spans="2:29" x14ac:dyDescent="0.35">
      <c r="B514" s="222">
        <v>59100</v>
      </c>
      <c r="C514" s="208">
        <v>13887</v>
      </c>
      <c r="D514" s="309">
        <v>0</v>
      </c>
      <c r="E514" s="206">
        <v>1110.96</v>
      </c>
      <c r="F514" s="206">
        <v>1249.83</v>
      </c>
      <c r="G514" s="205">
        <f t="shared" si="46"/>
        <v>0.2349746192893401</v>
      </c>
      <c r="H514" s="207">
        <f t="shared" si="47"/>
        <v>0.38</v>
      </c>
      <c r="I514" s="213">
        <v>8180</v>
      </c>
      <c r="J514" s="213">
        <v>0</v>
      </c>
      <c r="K514" s="212">
        <v>654.4</v>
      </c>
      <c r="L514" s="212">
        <v>736.2</v>
      </c>
      <c r="M514" s="239">
        <f t="shared" si="44"/>
        <v>0.41419999999999846</v>
      </c>
      <c r="N514" s="239"/>
      <c r="O514" s="178"/>
      <c r="P514" s="178"/>
      <c r="Q514" s="178"/>
      <c r="R514" s="178"/>
      <c r="S514" s="178"/>
      <c r="T514" s="178"/>
      <c r="U514" s="178"/>
      <c r="V514" s="178"/>
      <c r="W514" s="178"/>
      <c r="X514" s="178"/>
      <c r="Y514" s="210">
        <f t="shared" si="43"/>
        <v>0.13840947546531304</v>
      </c>
      <c r="Z514" s="211">
        <f t="shared" si="45"/>
        <v>0.28000000000000003</v>
      </c>
      <c r="AA514" s="178"/>
      <c r="AB514" s="178"/>
      <c r="AC514" s="178"/>
    </row>
    <row r="515" spans="2:29" x14ac:dyDescent="0.35">
      <c r="B515" s="222">
        <v>59200</v>
      </c>
      <c r="C515" s="208">
        <v>13925</v>
      </c>
      <c r="D515" s="309">
        <v>0</v>
      </c>
      <c r="E515" s="206">
        <v>1114</v>
      </c>
      <c r="F515" s="206">
        <v>1253.25</v>
      </c>
      <c r="G515" s="205">
        <f t="shared" si="46"/>
        <v>0.2352195945945946</v>
      </c>
      <c r="H515" s="207">
        <f t="shared" si="47"/>
        <v>0.38</v>
      </c>
      <c r="I515" s="213">
        <v>8208</v>
      </c>
      <c r="J515" s="213">
        <v>0</v>
      </c>
      <c r="K515" s="212">
        <v>656.64</v>
      </c>
      <c r="L515" s="212">
        <v>738.72</v>
      </c>
      <c r="M515" s="239">
        <f t="shared" si="44"/>
        <v>0.41420000000000073</v>
      </c>
      <c r="N515" s="239"/>
      <c r="O515" s="178"/>
      <c r="P515" s="178"/>
      <c r="Q515" s="178"/>
      <c r="R515" s="178"/>
      <c r="S515" s="178"/>
      <c r="T515" s="178"/>
      <c r="U515" s="178"/>
      <c r="V515" s="178"/>
      <c r="W515" s="178"/>
      <c r="X515" s="178"/>
      <c r="Y515" s="210">
        <f t="shared" ref="Y515:Y578" si="48">I515/$B515</f>
        <v>0.13864864864864865</v>
      </c>
      <c r="Z515" s="211">
        <f t="shared" si="45"/>
        <v>0.28000000000000003</v>
      </c>
      <c r="AA515" s="178"/>
      <c r="AB515" s="178"/>
      <c r="AC515" s="178"/>
    </row>
    <row r="516" spans="2:29" x14ac:dyDescent="0.35">
      <c r="B516" s="222">
        <v>59300</v>
      </c>
      <c r="C516" s="208">
        <v>13964</v>
      </c>
      <c r="D516" s="309">
        <v>0</v>
      </c>
      <c r="E516" s="206">
        <v>1117.1199999999999</v>
      </c>
      <c r="F516" s="206">
        <v>1256.76</v>
      </c>
      <c r="G516" s="205">
        <f t="shared" si="46"/>
        <v>0.23548060708263069</v>
      </c>
      <c r="H516" s="207">
        <f t="shared" si="47"/>
        <v>0.39</v>
      </c>
      <c r="I516" s="213">
        <v>8236</v>
      </c>
      <c r="J516" s="213">
        <v>0</v>
      </c>
      <c r="K516" s="212">
        <v>658.88</v>
      </c>
      <c r="L516" s="212">
        <v>741.24</v>
      </c>
      <c r="M516" s="239">
        <f t="shared" ref="M516:M579" si="49">(C516+D516+F516-C515-D515-F515)/100</f>
        <v>0.4251000000000022</v>
      </c>
      <c r="N516" s="239"/>
      <c r="O516" s="178"/>
      <c r="P516" s="178"/>
      <c r="Q516" s="178"/>
      <c r="R516" s="178"/>
      <c r="S516" s="178"/>
      <c r="T516" s="178"/>
      <c r="U516" s="178"/>
      <c r="V516" s="178"/>
      <c r="W516" s="178"/>
      <c r="X516" s="178"/>
      <c r="Y516" s="210">
        <f t="shared" si="48"/>
        <v>0.13888701517706575</v>
      </c>
      <c r="Z516" s="211">
        <f t="shared" ref="Z516:Z579" si="50">(I516-I515)/($B516-$B515)</f>
        <v>0.28000000000000003</v>
      </c>
      <c r="AA516" s="178"/>
      <c r="AB516" s="178"/>
      <c r="AC516" s="178"/>
    </row>
    <row r="517" spans="2:29" x14ac:dyDescent="0.35">
      <c r="B517" s="222">
        <v>59400</v>
      </c>
      <c r="C517" s="208">
        <v>14002</v>
      </c>
      <c r="D517" s="309">
        <v>0</v>
      </c>
      <c r="E517" s="206">
        <v>1120.1600000000001</v>
      </c>
      <c r="F517" s="206">
        <v>1260.18</v>
      </c>
      <c r="G517" s="205">
        <f t="shared" ref="G517:G580" si="51">C517/B517</f>
        <v>0.23572390572390572</v>
      </c>
      <c r="H517" s="207">
        <f t="shared" ref="H517:H580" si="52">(C517-C516)/(B517-B516)</f>
        <v>0.38</v>
      </c>
      <c r="I517" s="213">
        <v>8264</v>
      </c>
      <c r="J517" s="213">
        <v>0</v>
      </c>
      <c r="K517" s="212">
        <v>661.12</v>
      </c>
      <c r="L517" s="212">
        <v>743.76</v>
      </c>
      <c r="M517" s="239">
        <f t="shared" si="49"/>
        <v>0.41420000000000301</v>
      </c>
      <c r="N517" s="239"/>
      <c r="O517" s="178"/>
      <c r="P517" s="178"/>
      <c r="Q517" s="178"/>
      <c r="R517" s="178"/>
      <c r="S517" s="178"/>
      <c r="T517" s="178"/>
      <c r="U517" s="178"/>
      <c r="V517" s="178"/>
      <c r="W517" s="178"/>
      <c r="X517" s="178"/>
      <c r="Y517" s="210">
        <f t="shared" si="48"/>
        <v>0.13912457912457912</v>
      </c>
      <c r="Z517" s="211">
        <f t="shared" si="50"/>
        <v>0.28000000000000003</v>
      </c>
      <c r="AA517" s="178"/>
      <c r="AB517" s="178"/>
      <c r="AC517" s="178"/>
    </row>
    <row r="518" spans="2:29" x14ac:dyDescent="0.35">
      <c r="B518" s="222">
        <v>59500</v>
      </c>
      <c r="C518" s="208">
        <v>14040</v>
      </c>
      <c r="D518" s="309">
        <v>0</v>
      </c>
      <c r="E518" s="206">
        <v>1123.2</v>
      </c>
      <c r="F518" s="206">
        <v>1263.5999999999999</v>
      </c>
      <c r="G518" s="205">
        <f t="shared" si="51"/>
        <v>0.23596638655462185</v>
      </c>
      <c r="H518" s="207">
        <f t="shared" si="52"/>
        <v>0.38</v>
      </c>
      <c r="I518" s="213">
        <v>8292</v>
      </c>
      <c r="J518" s="213">
        <v>0</v>
      </c>
      <c r="K518" s="212">
        <v>663.36</v>
      </c>
      <c r="L518" s="212">
        <v>746.28</v>
      </c>
      <c r="M518" s="239">
        <f t="shared" si="49"/>
        <v>0.41420000000000301</v>
      </c>
      <c r="N518" s="239"/>
      <c r="O518" s="178"/>
      <c r="P518" s="178"/>
      <c r="Q518" s="178"/>
      <c r="R518" s="178"/>
      <c r="S518" s="178"/>
      <c r="T518" s="178"/>
      <c r="U518" s="178"/>
      <c r="V518" s="178"/>
      <c r="W518" s="178"/>
      <c r="X518" s="178"/>
      <c r="Y518" s="210">
        <f t="shared" si="48"/>
        <v>0.13936134453781512</v>
      </c>
      <c r="Z518" s="211">
        <f t="shared" si="50"/>
        <v>0.28000000000000003</v>
      </c>
      <c r="AA518" s="178"/>
      <c r="AB518" s="178"/>
      <c r="AC518" s="178"/>
    </row>
    <row r="519" spans="2:29" x14ac:dyDescent="0.35">
      <c r="B519" s="222">
        <v>59600</v>
      </c>
      <c r="C519" s="208">
        <v>14079</v>
      </c>
      <c r="D519" s="309">
        <v>0</v>
      </c>
      <c r="E519" s="206">
        <v>1126.32</v>
      </c>
      <c r="F519" s="206">
        <v>1267.1099999999999</v>
      </c>
      <c r="G519" s="205">
        <f t="shared" si="51"/>
        <v>0.23622483221476509</v>
      </c>
      <c r="H519" s="207">
        <f t="shared" si="52"/>
        <v>0.39</v>
      </c>
      <c r="I519" s="213">
        <v>8320</v>
      </c>
      <c r="J519" s="213">
        <v>0</v>
      </c>
      <c r="K519" s="212">
        <v>665.6</v>
      </c>
      <c r="L519" s="212">
        <v>748.8</v>
      </c>
      <c r="M519" s="239">
        <f t="shared" si="49"/>
        <v>0.42510000000000675</v>
      </c>
      <c r="N519" s="239"/>
      <c r="O519" s="178"/>
      <c r="P519" s="178"/>
      <c r="Q519" s="178"/>
      <c r="R519" s="178"/>
      <c r="S519" s="178"/>
      <c r="T519" s="178"/>
      <c r="U519" s="178"/>
      <c r="V519" s="178"/>
      <c r="W519" s="178"/>
      <c r="X519" s="178"/>
      <c r="Y519" s="210">
        <f t="shared" si="48"/>
        <v>0.1395973154362416</v>
      </c>
      <c r="Z519" s="211">
        <f t="shared" si="50"/>
        <v>0.28000000000000003</v>
      </c>
      <c r="AA519" s="178"/>
      <c r="AB519" s="178"/>
      <c r="AC519" s="178"/>
    </row>
    <row r="520" spans="2:29" x14ac:dyDescent="0.35">
      <c r="B520" s="222">
        <v>59700</v>
      </c>
      <c r="C520" s="208">
        <v>14117</v>
      </c>
      <c r="D520" s="309">
        <v>0</v>
      </c>
      <c r="E520" s="206">
        <v>1129.3599999999999</v>
      </c>
      <c r="F520" s="206">
        <v>1270.53</v>
      </c>
      <c r="G520" s="205">
        <f t="shared" si="51"/>
        <v>0.23646566164154104</v>
      </c>
      <c r="H520" s="207">
        <f t="shared" si="52"/>
        <v>0.38</v>
      </c>
      <c r="I520" s="213">
        <v>8348</v>
      </c>
      <c r="J520" s="213">
        <v>0</v>
      </c>
      <c r="K520" s="212">
        <v>667.84</v>
      </c>
      <c r="L520" s="212">
        <v>751.32</v>
      </c>
      <c r="M520" s="239">
        <f t="shared" si="49"/>
        <v>0.41420000000000756</v>
      </c>
      <c r="N520" s="239"/>
      <c r="O520" s="178"/>
      <c r="P520" s="178"/>
      <c r="Q520" s="178"/>
      <c r="R520" s="178"/>
      <c r="S520" s="178"/>
      <c r="T520" s="178"/>
      <c r="U520" s="178"/>
      <c r="V520" s="178"/>
      <c r="W520" s="178"/>
      <c r="X520" s="178"/>
      <c r="Y520" s="210">
        <f t="shared" si="48"/>
        <v>0.13983249581239532</v>
      </c>
      <c r="Z520" s="211">
        <f t="shared" si="50"/>
        <v>0.28000000000000003</v>
      </c>
      <c r="AA520" s="178"/>
      <c r="AB520" s="178"/>
      <c r="AC520" s="178"/>
    </row>
    <row r="521" spans="2:29" x14ac:dyDescent="0.35">
      <c r="B521" s="222">
        <v>59800</v>
      </c>
      <c r="C521" s="208">
        <v>14156</v>
      </c>
      <c r="D521" s="309">
        <v>0</v>
      </c>
      <c r="E521" s="206">
        <v>1132.48</v>
      </c>
      <c r="F521" s="206">
        <v>1274.04</v>
      </c>
      <c r="G521" s="205">
        <f t="shared" si="51"/>
        <v>0.23672240802675584</v>
      </c>
      <c r="H521" s="207">
        <f t="shared" si="52"/>
        <v>0.39</v>
      </c>
      <c r="I521" s="213">
        <v>8376</v>
      </c>
      <c r="J521" s="213">
        <v>0</v>
      </c>
      <c r="K521" s="212">
        <v>670.08</v>
      </c>
      <c r="L521" s="212">
        <v>753.84</v>
      </c>
      <c r="M521" s="239">
        <f t="shared" si="49"/>
        <v>0.42510000000000903</v>
      </c>
      <c r="N521" s="239"/>
      <c r="O521" s="178"/>
      <c r="P521" s="178"/>
      <c r="Q521" s="178"/>
      <c r="R521" s="178"/>
      <c r="S521" s="178"/>
      <c r="T521" s="178"/>
      <c r="U521" s="178"/>
      <c r="V521" s="178"/>
      <c r="W521" s="178"/>
      <c r="X521" s="178"/>
      <c r="Y521" s="210">
        <f t="shared" si="48"/>
        <v>0.14006688963210703</v>
      </c>
      <c r="Z521" s="211">
        <f t="shared" si="50"/>
        <v>0.28000000000000003</v>
      </c>
      <c r="AA521" s="178"/>
      <c r="AB521" s="178"/>
      <c r="AC521" s="178"/>
    </row>
    <row r="522" spans="2:29" x14ac:dyDescent="0.35">
      <c r="B522" s="222">
        <v>59900</v>
      </c>
      <c r="C522" s="208">
        <v>14194</v>
      </c>
      <c r="D522" s="309">
        <v>0</v>
      </c>
      <c r="E522" s="206">
        <v>1135.52</v>
      </c>
      <c r="F522" s="206">
        <v>1277.46</v>
      </c>
      <c r="G522" s="205">
        <f t="shared" si="51"/>
        <v>0.23696160267111854</v>
      </c>
      <c r="H522" s="207">
        <f t="shared" si="52"/>
        <v>0.38</v>
      </c>
      <c r="I522" s="213">
        <v>8406</v>
      </c>
      <c r="J522" s="213">
        <v>0</v>
      </c>
      <c r="K522" s="212">
        <v>672.48</v>
      </c>
      <c r="L522" s="212">
        <v>756.54</v>
      </c>
      <c r="M522" s="239">
        <f t="shared" si="49"/>
        <v>0.41419999999999163</v>
      </c>
      <c r="N522" s="239"/>
      <c r="O522" s="178"/>
      <c r="P522" s="178"/>
      <c r="Q522" s="178"/>
      <c r="R522" s="178"/>
      <c r="S522" s="178"/>
      <c r="T522" s="178"/>
      <c r="U522" s="178"/>
      <c r="V522" s="178"/>
      <c r="W522" s="178"/>
      <c r="X522" s="178"/>
      <c r="Y522" s="210">
        <f t="shared" si="48"/>
        <v>0.14033388981636061</v>
      </c>
      <c r="Z522" s="211">
        <f t="shared" si="50"/>
        <v>0.3</v>
      </c>
      <c r="AA522" s="178"/>
      <c r="AB522" s="178"/>
      <c r="AC522" s="178"/>
    </row>
    <row r="523" spans="2:29" x14ac:dyDescent="0.35">
      <c r="B523" s="222">
        <v>60000</v>
      </c>
      <c r="C523" s="208">
        <v>14233</v>
      </c>
      <c r="D523" s="309">
        <v>0</v>
      </c>
      <c r="E523" s="206">
        <v>1138.6400000000001</v>
      </c>
      <c r="F523" s="206">
        <v>1280.97</v>
      </c>
      <c r="G523" s="205">
        <f t="shared" si="51"/>
        <v>0.23721666666666666</v>
      </c>
      <c r="H523" s="207">
        <f t="shared" si="52"/>
        <v>0.39</v>
      </c>
      <c r="I523" s="213">
        <v>8434</v>
      </c>
      <c r="J523" s="213">
        <v>0</v>
      </c>
      <c r="K523" s="212">
        <v>674.72</v>
      </c>
      <c r="L523" s="212">
        <v>759.06</v>
      </c>
      <c r="M523" s="239">
        <f t="shared" si="49"/>
        <v>0.42509999999999309</v>
      </c>
      <c r="N523" s="239"/>
      <c r="O523" s="178"/>
      <c r="P523" s="178"/>
      <c r="Q523" s="178"/>
      <c r="R523" s="178"/>
      <c r="S523" s="178"/>
      <c r="T523" s="178"/>
      <c r="U523" s="178"/>
      <c r="V523" s="178"/>
      <c r="W523" s="178"/>
      <c r="X523" s="178"/>
      <c r="Y523" s="210">
        <f t="shared" si="48"/>
        <v>0.14056666666666667</v>
      </c>
      <c r="Z523" s="211">
        <f t="shared" si="50"/>
        <v>0.28000000000000003</v>
      </c>
      <c r="AA523" s="178"/>
      <c r="AB523" s="178"/>
      <c r="AC523" s="178"/>
    </row>
    <row r="524" spans="2:29" x14ac:dyDescent="0.35">
      <c r="B524" s="222">
        <v>60100</v>
      </c>
      <c r="C524" s="208">
        <v>14271</v>
      </c>
      <c r="D524" s="309">
        <v>0</v>
      </c>
      <c r="E524" s="206">
        <v>1141.68</v>
      </c>
      <c r="F524" s="206">
        <v>1284.3900000000001</v>
      </c>
      <c r="G524" s="205">
        <f t="shared" si="51"/>
        <v>0.23745424292845257</v>
      </c>
      <c r="H524" s="207">
        <f t="shared" si="52"/>
        <v>0.38</v>
      </c>
      <c r="I524" s="213">
        <v>8462</v>
      </c>
      <c r="J524" s="213">
        <v>0</v>
      </c>
      <c r="K524" s="212">
        <v>676.96</v>
      </c>
      <c r="L524" s="212">
        <v>761.58</v>
      </c>
      <c r="M524" s="239">
        <f t="shared" si="49"/>
        <v>0.41419999999999391</v>
      </c>
      <c r="N524" s="239"/>
      <c r="O524" s="178"/>
      <c r="P524" s="178"/>
      <c r="Q524" s="178"/>
      <c r="R524" s="178"/>
      <c r="S524" s="178"/>
      <c r="T524" s="178"/>
      <c r="U524" s="178"/>
      <c r="V524" s="178"/>
      <c r="W524" s="178"/>
      <c r="X524" s="178"/>
      <c r="Y524" s="210">
        <f t="shared" si="48"/>
        <v>0.14079866888519135</v>
      </c>
      <c r="Z524" s="211">
        <f t="shared" si="50"/>
        <v>0.28000000000000003</v>
      </c>
      <c r="AA524" s="178"/>
      <c r="AB524" s="178"/>
      <c r="AC524" s="178"/>
    </row>
    <row r="525" spans="2:29" x14ac:dyDescent="0.35">
      <c r="B525" s="222">
        <v>60200</v>
      </c>
      <c r="C525" s="208">
        <v>14310</v>
      </c>
      <c r="D525" s="309">
        <v>0</v>
      </c>
      <c r="E525" s="206">
        <v>1144.8</v>
      </c>
      <c r="F525" s="206">
        <v>1287.9000000000001</v>
      </c>
      <c r="G525" s="205">
        <f t="shared" si="51"/>
        <v>0.23770764119601329</v>
      </c>
      <c r="H525" s="207">
        <f t="shared" si="52"/>
        <v>0.39</v>
      </c>
      <c r="I525" s="213">
        <v>8490</v>
      </c>
      <c r="J525" s="213">
        <v>0</v>
      </c>
      <c r="K525" s="212">
        <v>679.2</v>
      </c>
      <c r="L525" s="212">
        <v>764.1</v>
      </c>
      <c r="M525" s="239">
        <f t="shared" si="49"/>
        <v>0.42509999999999537</v>
      </c>
      <c r="N525" s="239"/>
      <c r="O525" s="178"/>
      <c r="P525" s="178"/>
      <c r="Q525" s="178"/>
      <c r="R525" s="178"/>
      <c r="S525" s="178"/>
      <c r="T525" s="178"/>
      <c r="U525" s="178"/>
      <c r="V525" s="178"/>
      <c r="W525" s="178"/>
      <c r="X525" s="178"/>
      <c r="Y525" s="210">
        <f t="shared" si="48"/>
        <v>0.14102990033222593</v>
      </c>
      <c r="Z525" s="211">
        <f t="shared" si="50"/>
        <v>0.28000000000000003</v>
      </c>
      <c r="AA525" s="178"/>
      <c r="AB525" s="178"/>
      <c r="AC525" s="178"/>
    </row>
    <row r="526" spans="2:29" x14ac:dyDescent="0.35">
      <c r="B526" s="222">
        <v>60300</v>
      </c>
      <c r="C526" s="208">
        <v>14349</v>
      </c>
      <c r="D526" s="309">
        <v>0</v>
      </c>
      <c r="E526" s="206">
        <v>1147.92</v>
      </c>
      <c r="F526" s="206">
        <v>1291.4100000000001</v>
      </c>
      <c r="G526" s="205">
        <f t="shared" si="51"/>
        <v>0.23796019900497511</v>
      </c>
      <c r="H526" s="207">
        <f t="shared" si="52"/>
        <v>0.39</v>
      </c>
      <c r="I526" s="213">
        <v>8518</v>
      </c>
      <c r="J526" s="213">
        <v>0</v>
      </c>
      <c r="K526" s="212">
        <v>681.44</v>
      </c>
      <c r="L526" s="212">
        <v>766.62</v>
      </c>
      <c r="M526" s="239">
        <f t="shared" si="49"/>
        <v>0.42509999999999765</v>
      </c>
      <c r="N526" s="239"/>
      <c r="O526" s="178"/>
      <c r="P526" s="178"/>
      <c r="Q526" s="178"/>
      <c r="R526" s="178"/>
      <c r="S526" s="178"/>
      <c r="T526" s="178"/>
      <c r="U526" s="178"/>
      <c r="V526" s="178"/>
      <c r="W526" s="178"/>
      <c r="X526" s="178"/>
      <c r="Y526" s="210">
        <f t="shared" si="48"/>
        <v>0.14126036484245438</v>
      </c>
      <c r="Z526" s="211">
        <f t="shared" si="50"/>
        <v>0.28000000000000003</v>
      </c>
      <c r="AA526" s="178"/>
      <c r="AB526" s="178"/>
      <c r="AC526" s="178"/>
    </row>
    <row r="527" spans="2:29" x14ac:dyDescent="0.35">
      <c r="B527" s="222">
        <v>60400</v>
      </c>
      <c r="C527" s="208">
        <v>14387</v>
      </c>
      <c r="D527" s="309">
        <v>0</v>
      </c>
      <c r="E527" s="206">
        <v>1150.96</v>
      </c>
      <c r="F527" s="206">
        <v>1294.83</v>
      </c>
      <c r="G527" s="205">
        <f t="shared" si="51"/>
        <v>0.23819536423841059</v>
      </c>
      <c r="H527" s="207">
        <f t="shared" si="52"/>
        <v>0.38</v>
      </c>
      <c r="I527" s="213">
        <v>8546</v>
      </c>
      <c r="J527" s="213">
        <v>0</v>
      </c>
      <c r="K527" s="212">
        <v>683.68</v>
      </c>
      <c r="L527" s="212">
        <v>769.14</v>
      </c>
      <c r="M527" s="239">
        <f t="shared" si="49"/>
        <v>0.41419999999999846</v>
      </c>
      <c r="N527" s="239"/>
      <c r="O527" s="178"/>
      <c r="P527" s="178"/>
      <c r="Q527" s="178"/>
      <c r="R527" s="178"/>
      <c r="S527" s="178"/>
      <c r="T527" s="178"/>
      <c r="U527" s="178"/>
      <c r="V527" s="178"/>
      <c r="W527" s="178"/>
      <c r="X527" s="178"/>
      <c r="Y527" s="210">
        <f t="shared" si="48"/>
        <v>0.14149006622516555</v>
      </c>
      <c r="Z527" s="211">
        <f t="shared" si="50"/>
        <v>0.28000000000000003</v>
      </c>
      <c r="AA527" s="178"/>
      <c r="AB527" s="178"/>
      <c r="AC527" s="178"/>
    </row>
    <row r="528" spans="2:29" x14ac:dyDescent="0.35">
      <c r="B528" s="222">
        <v>60500</v>
      </c>
      <c r="C528" s="208">
        <v>14426</v>
      </c>
      <c r="D528" s="309">
        <v>0</v>
      </c>
      <c r="E528" s="206">
        <v>1154.08</v>
      </c>
      <c r="F528" s="206">
        <v>1298.3399999999999</v>
      </c>
      <c r="G528" s="205">
        <f t="shared" si="51"/>
        <v>0.23844628099173554</v>
      </c>
      <c r="H528" s="207">
        <f t="shared" si="52"/>
        <v>0.39</v>
      </c>
      <c r="I528" s="213">
        <v>8574</v>
      </c>
      <c r="J528" s="213">
        <v>0</v>
      </c>
      <c r="K528" s="212">
        <v>685.92</v>
      </c>
      <c r="L528" s="212">
        <v>771.66</v>
      </c>
      <c r="M528" s="239">
        <f t="shared" si="49"/>
        <v>0.4251000000000022</v>
      </c>
      <c r="N528" s="239"/>
      <c r="O528" s="178"/>
      <c r="P528" s="178"/>
      <c r="Q528" s="178"/>
      <c r="R528" s="178"/>
      <c r="S528" s="178"/>
      <c r="T528" s="178"/>
      <c r="U528" s="178"/>
      <c r="V528" s="178"/>
      <c r="W528" s="178"/>
      <c r="X528" s="178"/>
      <c r="Y528" s="210">
        <f t="shared" si="48"/>
        <v>0.14171900826446282</v>
      </c>
      <c r="Z528" s="211">
        <f t="shared" si="50"/>
        <v>0.28000000000000003</v>
      </c>
      <c r="AA528" s="178"/>
      <c r="AB528" s="178"/>
      <c r="AC528" s="178"/>
    </row>
    <row r="529" spans="2:29" x14ac:dyDescent="0.35">
      <c r="B529" s="222">
        <v>60600</v>
      </c>
      <c r="C529" s="208">
        <v>14465</v>
      </c>
      <c r="D529" s="309">
        <v>0</v>
      </c>
      <c r="E529" s="206">
        <v>1157.2</v>
      </c>
      <c r="F529" s="206">
        <v>1301.8499999999999</v>
      </c>
      <c r="G529" s="205">
        <f t="shared" si="51"/>
        <v>0.2386963696369637</v>
      </c>
      <c r="H529" s="207">
        <f t="shared" si="52"/>
        <v>0.39</v>
      </c>
      <c r="I529" s="213">
        <v>8602</v>
      </c>
      <c r="J529" s="213">
        <v>0</v>
      </c>
      <c r="K529" s="212">
        <v>688.16</v>
      </c>
      <c r="L529" s="212">
        <v>774.18</v>
      </c>
      <c r="M529" s="239">
        <f t="shared" si="49"/>
        <v>0.42510000000000447</v>
      </c>
      <c r="N529" s="239"/>
      <c r="O529" s="178"/>
      <c r="P529" s="178"/>
      <c r="Q529" s="178"/>
      <c r="R529" s="178"/>
      <c r="S529" s="178"/>
      <c r="T529" s="178"/>
      <c r="U529" s="178"/>
      <c r="V529" s="178"/>
      <c r="W529" s="178"/>
      <c r="X529" s="178"/>
      <c r="Y529" s="210">
        <f t="shared" si="48"/>
        <v>0.14194719471947195</v>
      </c>
      <c r="Z529" s="211">
        <f t="shared" si="50"/>
        <v>0.28000000000000003</v>
      </c>
      <c r="AA529" s="178"/>
      <c r="AB529" s="178"/>
      <c r="AC529" s="178"/>
    </row>
    <row r="530" spans="2:29" x14ac:dyDescent="0.35">
      <c r="B530" s="222">
        <v>60700</v>
      </c>
      <c r="C530" s="208">
        <v>14504</v>
      </c>
      <c r="D530" s="309">
        <v>0</v>
      </c>
      <c r="E530" s="206">
        <v>1160.32</v>
      </c>
      <c r="F530" s="206">
        <v>1305.3599999999999</v>
      </c>
      <c r="G530" s="205">
        <f t="shared" si="51"/>
        <v>0.23894563426688634</v>
      </c>
      <c r="H530" s="207">
        <f t="shared" si="52"/>
        <v>0.39</v>
      </c>
      <c r="I530" s="213">
        <v>8632</v>
      </c>
      <c r="J530" s="213">
        <v>0</v>
      </c>
      <c r="K530" s="212">
        <v>690.56</v>
      </c>
      <c r="L530" s="212">
        <v>776.88</v>
      </c>
      <c r="M530" s="239">
        <f t="shared" si="49"/>
        <v>0.42510000000000675</v>
      </c>
      <c r="N530" s="239"/>
      <c r="O530" s="178"/>
      <c r="P530" s="178"/>
      <c r="Q530" s="178"/>
      <c r="R530" s="178"/>
      <c r="S530" s="178"/>
      <c r="T530" s="178"/>
      <c r="U530" s="178"/>
      <c r="V530" s="178"/>
      <c r="W530" s="178"/>
      <c r="X530" s="178"/>
      <c r="Y530" s="210">
        <f t="shared" si="48"/>
        <v>0.14220757825370675</v>
      </c>
      <c r="Z530" s="211">
        <f t="shared" si="50"/>
        <v>0.3</v>
      </c>
      <c r="AA530" s="178"/>
      <c r="AB530" s="178"/>
      <c r="AC530" s="178"/>
    </row>
    <row r="531" spans="2:29" x14ac:dyDescent="0.35">
      <c r="B531" s="222">
        <v>60800</v>
      </c>
      <c r="C531" s="208">
        <v>14542</v>
      </c>
      <c r="D531" s="309">
        <v>0</v>
      </c>
      <c r="E531" s="206">
        <v>1163.3599999999999</v>
      </c>
      <c r="F531" s="206">
        <v>1308.78</v>
      </c>
      <c r="G531" s="205">
        <f t="shared" si="51"/>
        <v>0.23917763157894736</v>
      </c>
      <c r="H531" s="207">
        <f t="shared" si="52"/>
        <v>0.38</v>
      </c>
      <c r="I531" s="213">
        <v>8660</v>
      </c>
      <c r="J531" s="213">
        <v>0</v>
      </c>
      <c r="K531" s="212">
        <v>692.8</v>
      </c>
      <c r="L531" s="212">
        <v>779.4</v>
      </c>
      <c r="M531" s="239">
        <f t="shared" si="49"/>
        <v>0.41420000000000756</v>
      </c>
      <c r="N531" s="239"/>
      <c r="O531" s="178"/>
      <c r="P531" s="178"/>
      <c r="Q531" s="178"/>
      <c r="R531" s="178"/>
      <c r="S531" s="178"/>
      <c r="T531" s="178"/>
      <c r="U531" s="178"/>
      <c r="V531" s="178"/>
      <c r="W531" s="178"/>
      <c r="X531" s="178"/>
      <c r="Y531" s="210">
        <f t="shared" si="48"/>
        <v>0.1424342105263158</v>
      </c>
      <c r="Z531" s="211">
        <f t="shared" si="50"/>
        <v>0.28000000000000003</v>
      </c>
      <c r="AA531" s="178"/>
      <c r="AB531" s="178"/>
      <c r="AC531" s="178"/>
    </row>
    <row r="532" spans="2:29" x14ac:dyDescent="0.35">
      <c r="B532" s="222">
        <v>60900</v>
      </c>
      <c r="C532" s="208">
        <v>14581</v>
      </c>
      <c r="D532" s="309">
        <v>0</v>
      </c>
      <c r="E532" s="206">
        <v>1166.48</v>
      </c>
      <c r="F532" s="206">
        <v>1312.29</v>
      </c>
      <c r="G532" s="205">
        <f t="shared" si="51"/>
        <v>0.23942528735632185</v>
      </c>
      <c r="H532" s="207">
        <f t="shared" si="52"/>
        <v>0.39</v>
      </c>
      <c r="I532" s="213">
        <v>8688</v>
      </c>
      <c r="J532" s="213">
        <v>0</v>
      </c>
      <c r="K532" s="212">
        <v>695.04</v>
      </c>
      <c r="L532" s="212">
        <v>781.92</v>
      </c>
      <c r="M532" s="239">
        <f t="shared" si="49"/>
        <v>0.42510000000000903</v>
      </c>
      <c r="N532" s="239"/>
      <c r="O532" s="178"/>
      <c r="P532" s="178"/>
      <c r="Q532" s="178"/>
      <c r="R532" s="178"/>
      <c r="S532" s="178"/>
      <c r="T532" s="178"/>
      <c r="U532" s="178"/>
      <c r="V532" s="178"/>
      <c r="W532" s="178"/>
      <c r="X532" s="178"/>
      <c r="Y532" s="210">
        <f t="shared" si="48"/>
        <v>0.14266009852216749</v>
      </c>
      <c r="Z532" s="211">
        <f t="shared" si="50"/>
        <v>0.28000000000000003</v>
      </c>
      <c r="AA532" s="178"/>
      <c r="AB532" s="178"/>
      <c r="AC532" s="178"/>
    </row>
    <row r="533" spans="2:29" x14ac:dyDescent="0.35">
      <c r="B533" s="222">
        <v>61000</v>
      </c>
      <c r="C533" s="208">
        <v>14620</v>
      </c>
      <c r="D533" s="309">
        <v>0</v>
      </c>
      <c r="E533" s="206">
        <v>1169.5999999999999</v>
      </c>
      <c r="F533" s="206">
        <v>1315.8</v>
      </c>
      <c r="G533" s="205">
        <f t="shared" si="51"/>
        <v>0.23967213114754099</v>
      </c>
      <c r="H533" s="207">
        <f t="shared" si="52"/>
        <v>0.39</v>
      </c>
      <c r="I533" s="213">
        <v>8716</v>
      </c>
      <c r="J533" s="213">
        <v>0</v>
      </c>
      <c r="K533" s="212">
        <v>697.28</v>
      </c>
      <c r="L533" s="212">
        <v>784.44</v>
      </c>
      <c r="M533" s="239">
        <f t="shared" si="49"/>
        <v>0.42509999999999309</v>
      </c>
      <c r="N533" s="239"/>
      <c r="O533" s="178"/>
      <c r="P533" s="178"/>
      <c r="Q533" s="178"/>
      <c r="R533" s="178"/>
      <c r="S533" s="178"/>
      <c r="T533" s="178"/>
      <c r="U533" s="178"/>
      <c r="V533" s="178"/>
      <c r="W533" s="178"/>
      <c r="X533" s="178"/>
      <c r="Y533" s="210">
        <f t="shared" si="48"/>
        <v>0.14288524590163934</v>
      </c>
      <c r="Z533" s="211">
        <f t="shared" si="50"/>
        <v>0.28000000000000003</v>
      </c>
      <c r="AA533" s="178"/>
      <c r="AB533" s="178"/>
      <c r="AC533" s="178"/>
    </row>
    <row r="534" spans="2:29" x14ac:dyDescent="0.35">
      <c r="B534" s="222">
        <v>61100</v>
      </c>
      <c r="C534" s="208">
        <v>14659</v>
      </c>
      <c r="D534" s="309">
        <v>0</v>
      </c>
      <c r="E534" s="206">
        <v>1172.72</v>
      </c>
      <c r="F534" s="206">
        <v>1319.31</v>
      </c>
      <c r="G534" s="205">
        <f t="shared" si="51"/>
        <v>0.23991816693944354</v>
      </c>
      <c r="H534" s="207">
        <f t="shared" si="52"/>
        <v>0.39</v>
      </c>
      <c r="I534" s="213">
        <v>8744</v>
      </c>
      <c r="J534" s="213">
        <v>0</v>
      </c>
      <c r="K534" s="212">
        <v>699.52</v>
      </c>
      <c r="L534" s="212">
        <v>786.96</v>
      </c>
      <c r="M534" s="239">
        <f t="shared" si="49"/>
        <v>0.42509999999999537</v>
      </c>
      <c r="N534" s="239"/>
      <c r="O534" s="178"/>
      <c r="P534" s="178"/>
      <c r="Q534" s="178"/>
      <c r="R534" s="178"/>
      <c r="S534" s="178"/>
      <c r="T534" s="178"/>
      <c r="U534" s="178"/>
      <c r="V534" s="178"/>
      <c r="W534" s="178"/>
      <c r="X534" s="178"/>
      <c r="Y534" s="210">
        <f t="shared" si="48"/>
        <v>0.14310965630114567</v>
      </c>
      <c r="Z534" s="211">
        <f t="shared" si="50"/>
        <v>0.28000000000000003</v>
      </c>
      <c r="AA534" s="178"/>
      <c r="AB534" s="178"/>
      <c r="AC534" s="178"/>
    </row>
    <row r="535" spans="2:29" x14ac:dyDescent="0.35">
      <c r="B535" s="222">
        <v>61200</v>
      </c>
      <c r="C535" s="208">
        <v>14698</v>
      </c>
      <c r="D535" s="309">
        <v>0</v>
      </c>
      <c r="E535" s="206">
        <v>1175.8399999999999</v>
      </c>
      <c r="F535" s="206">
        <v>1322.82</v>
      </c>
      <c r="G535" s="205">
        <f t="shared" si="51"/>
        <v>0.24016339869281045</v>
      </c>
      <c r="H535" s="207">
        <f t="shared" si="52"/>
        <v>0.39</v>
      </c>
      <c r="I535" s="213">
        <v>8772</v>
      </c>
      <c r="J535" s="213">
        <v>0</v>
      </c>
      <c r="K535" s="212">
        <v>701.76</v>
      </c>
      <c r="L535" s="212">
        <v>789.48</v>
      </c>
      <c r="M535" s="239">
        <f t="shared" si="49"/>
        <v>0.42509999999999765</v>
      </c>
      <c r="N535" s="239"/>
      <c r="O535" s="178"/>
      <c r="P535" s="178"/>
      <c r="Q535" s="178"/>
      <c r="R535" s="178"/>
      <c r="S535" s="178"/>
      <c r="T535" s="178"/>
      <c r="U535" s="178"/>
      <c r="V535" s="178"/>
      <c r="W535" s="178"/>
      <c r="X535" s="178"/>
      <c r="Y535" s="210">
        <f t="shared" si="48"/>
        <v>0.14333333333333334</v>
      </c>
      <c r="Z535" s="211">
        <f t="shared" si="50"/>
        <v>0.28000000000000003</v>
      </c>
      <c r="AA535" s="178"/>
      <c r="AB535" s="178"/>
      <c r="AC535" s="178"/>
    </row>
    <row r="536" spans="2:29" x14ac:dyDescent="0.35">
      <c r="B536" s="222">
        <v>61300</v>
      </c>
      <c r="C536" s="208">
        <v>14737</v>
      </c>
      <c r="D536" s="309">
        <v>0</v>
      </c>
      <c r="E536" s="206">
        <v>1178.96</v>
      </c>
      <c r="F536" s="206">
        <v>1326.33</v>
      </c>
      <c r="G536" s="205">
        <f t="shared" si="51"/>
        <v>0.24040783034257748</v>
      </c>
      <c r="H536" s="207">
        <f t="shared" si="52"/>
        <v>0.39</v>
      </c>
      <c r="I536" s="213">
        <v>8802</v>
      </c>
      <c r="J536" s="213">
        <v>0</v>
      </c>
      <c r="K536" s="212">
        <v>704.16</v>
      </c>
      <c r="L536" s="212">
        <v>792.18</v>
      </c>
      <c r="M536" s="239">
        <f t="shared" si="49"/>
        <v>0.42509999999999992</v>
      </c>
      <c r="N536" s="239"/>
      <c r="O536" s="178"/>
      <c r="P536" s="178"/>
      <c r="Q536" s="178"/>
      <c r="R536" s="178"/>
      <c r="S536" s="178"/>
      <c r="T536" s="178"/>
      <c r="U536" s="178"/>
      <c r="V536" s="178"/>
      <c r="W536" s="178"/>
      <c r="X536" s="178"/>
      <c r="Y536" s="210">
        <f t="shared" si="48"/>
        <v>0.14358890701468188</v>
      </c>
      <c r="Z536" s="211">
        <f t="shared" si="50"/>
        <v>0.3</v>
      </c>
      <c r="AA536" s="178"/>
      <c r="AB536" s="178"/>
      <c r="AC536" s="178"/>
    </row>
    <row r="537" spans="2:29" x14ac:dyDescent="0.35">
      <c r="B537" s="222">
        <v>61400</v>
      </c>
      <c r="C537" s="208">
        <v>14776</v>
      </c>
      <c r="D537" s="309">
        <v>0</v>
      </c>
      <c r="E537" s="206">
        <v>1182.08</v>
      </c>
      <c r="F537" s="206">
        <v>1329.84</v>
      </c>
      <c r="G537" s="205">
        <f t="shared" si="51"/>
        <v>0.24065146579804561</v>
      </c>
      <c r="H537" s="207">
        <f t="shared" si="52"/>
        <v>0.39</v>
      </c>
      <c r="I537" s="213">
        <v>8830</v>
      </c>
      <c r="J537" s="213">
        <v>0</v>
      </c>
      <c r="K537" s="212">
        <v>706.4</v>
      </c>
      <c r="L537" s="212">
        <v>794.7</v>
      </c>
      <c r="M537" s="239">
        <f t="shared" si="49"/>
        <v>0.4251000000000022</v>
      </c>
      <c r="N537" s="239"/>
      <c r="O537" s="178"/>
      <c r="P537" s="178"/>
      <c r="Q537" s="178"/>
      <c r="R537" s="178"/>
      <c r="S537" s="178"/>
      <c r="T537" s="178"/>
      <c r="U537" s="178"/>
      <c r="V537" s="178"/>
      <c r="W537" s="178"/>
      <c r="X537" s="178"/>
      <c r="Y537" s="210">
        <f t="shared" si="48"/>
        <v>0.14381107491856676</v>
      </c>
      <c r="Z537" s="211">
        <f t="shared" si="50"/>
        <v>0.28000000000000003</v>
      </c>
      <c r="AA537" s="178"/>
      <c r="AB537" s="178"/>
      <c r="AC537" s="178"/>
    </row>
    <row r="538" spans="2:29" x14ac:dyDescent="0.35">
      <c r="B538" s="222">
        <v>61500</v>
      </c>
      <c r="C538" s="208">
        <v>14815</v>
      </c>
      <c r="D538" s="309">
        <v>0</v>
      </c>
      <c r="E538" s="206">
        <v>1185.2</v>
      </c>
      <c r="F538" s="206">
        <v>1333.35</v>
      </c>
      <c r="G538" s="205">
        <f t="shared" si="51"/>
        <v>0.24089430894308944</v>
      </c>
      <c r="H538" s="207">
        <f t="shared" si="52"/>
        <v>0.39</v>
      </c>
      <c r="I538" s="213">
        <v>8858</v>
      </c>
      <c r="J538" s="213">
        <v>0</v>
      </c>
      <c r="K538" s="212">
        <v>708.64</v>
      </c>
      <c r="L538" s="212">
        <v>797.22</v>
      </c>
      <c r="M538" s="239">
        <f t="shared" si="49"/>
        <v>0.42510000000000447</v>
      </c>
      <c r="N538" s="239"/>
      <c r="O538" s="178"/>
      <c r="P538" s="178"/>
      <c r="Q538" s="178"/>
      <c r="R538" s="178"/>
      <c r="S538" s="178"/>
      <c r="T538" s="178"/>
      <c r="U538" s="178"/>
      <c r="V538" s="178"/>
      <c r="W538" s="178"/>
      <c r="X538" s="178"/>
      <c r="Y538" s="210">
        <f t="shared" si="48"/>
        <v>0.14403252032520325</v>
      </c>
      <c r="Z538" s="211">
        <f t="shared" si="50"/>
        <v>0.28000000000000003</v>
      </c>
      <c r="AA538" s="178"/>
      <c r="AB538" s="178"/>
      <c r="AC538" s="178"/>
    </row>
    <row r="539" spans="2:29" x14ac:dyDescent="0.35">
      <c r="B539" s="222">
        <v>61600</v>
      </c>
      <c r="C539" s="208">
        <v>14854</v>
      </c>
      <c r="D539" s="309">
        <v>0</v>
      </c>
      <c r="E539" s="206">
        <v>1188.32</v>
      </c>
      <c r="F539" s="206">
        <v>1336.86</v>
      </c>
      <c r="G539" s="205">
        <f t="shared" si="51"/>
        <v>0.24113636363636365</v>
      </c>
      <c r="H539" s="207">
        <f t="shared" si="52"/>
        <v>0.39</v>
      </c>
      <c r="I539" s="213">
        <v>8886</v>
      </c>
      <c r="J539" s="213">
        <v>0</v>
      </c>
      <c r="K539" s="212">
        <v>710.88</v>
      </c>
      <c r="L539" s="212">
        <v>799.74</v>
      </c>
      <c r="M539" s="239">
        <f t="shared" si="49"/>
        <v>0.42510000000000675</v>
      </c>
      <c r="N539" s="239"/>
      <c r="O539" s="178"/>
      <c r="P539" s="178"/>
      <c r="Q539" s="178"/>
      <c r="R539" s="178"/>
      <c r="S539" s="178"/>
      <c r="T539" s="178"/>
      <c r="U539" s="178"/>
      <c r="V539" s="178"/>
      <c r="W539" s="178"/>
      <c r="X539" s="178"/>
      <c r="Y539" s="210">
        <f t="shared" si="48"/>
        <v>0.14425324675324674</v>
      </c>
      <c r="Z539" s="211">
        <f t="shared" si="50"/>
        <v>0.28000000000000003</v>
      </c>
      <c r="AA539" s="178"/>
      <c r="AB539" s="178"/>
      <c r="AC539" s="178"/>
    </row>
    <row r="540" spans="2:29" x14ac:dyDescent="0.35">
      <c r="B540" s="222">
        <v>61700</v>
      </c>
      <c r="C540" s="208">
        <v>14894</v>
      </c>
      <c r="D540" s="309">
        <v>0</v>
      </c>
      <c r="E540" s="206">
        <v>1191.52</v>
      </c>
      <c r="F540" s="206">
        <v>1340.46</v>
      </c>
      <c r="G540" s="205">
        <f t="shared" si="51"/>
        <v>0.2413938411669368</v>
      </c>
      <c r="H540" s="207">
        <f t="shared" si="52"/>
        <v>0.4</v>
      </c>
      <c r="I540" s="213">
        <v>8916</v>
      </c>
      <c r="J540" s="213">
        <v>0</v>
      </c>
      <c r="K540" s="212">
        <v>713.28</v>
      </c>
      <c r="L540" s="212">
        <v>802.44</v>
      </c>
      <c r="M540" s="239">
        <f t="shared" si="49"/>
        <v>0.43599999999999228</v>
      </c>
      <c r="N540" s="239"/>
      <c r="O540" s="178"/>
      <c r="P540" s="178"/>
      <c r="Q540" s="178"/>
      <c r="R540" s="178"/>
      <c r="S540" s="178"/>
      <c r="T540" s="178"/>
      <c r="U540" s="178"/>
      <c r="V540" s="178"/>
      <c r="W540" s="178"/>
      <c r="X540" s="178"/>
      <c r="Y540" s="210">
        <f t="shared" si="48"/>
        <v>0.14450567260940034</v>
      </c>
      <c r="Z540" s="211">
        <f t="shared" si="50"/>
        <v>0.3</v>
      </c>
      <c r="AA540" s="178"/>
      <c r="AB540" s="178"/>
      <c r="AC540" s="178"/>
    </row>
    <row r="541" spans="2:29" x14ac:dyDescent="0.35">
      <c r="B541" s="222">
        <v>61800</v>
      </c>
      <c r="C541" s="208">
        <v>14933</v>
      </c>
      <c r="D541" s="309">
        <v>0</v>
      </c>
      <c r="E541" s="206">
        <v>1194.6400000000001</v>
      </c>
      <c r="F541" s="206">
        <v>1343.97</v>
      </c>
      <c r="G541" s="205">
        <f t="shared" si="51"/>
        <v>0.24163430420711973</v>
      </c>
      <c r="H541" s="207">
        <f t="shared" si="52"/>
        <v>0.39</v>
      </c>
      <c r="I541" s="213">
        <v>8944</v>
      </c>
      <c r="J541" s="213">
        <v>0</v>
      </c>
      <c r="K541" s="212">
        <v>715.52</v>
      </c>
      <c r="L541" s="212">
        <v>804.96</v>
      </c>
      <c r="M541" s="239">
        <f t="shared" si="49"/>
        <v>0.42509999999999309</v>
      </c>
      <c r="N541" s="239"/>
      <c r="O541" s="178"/>
      <c r="P541" s="178"/>
      <c r="Q541" s="178"/>
      <c r="R541" s="178"/>
      <c r="S541" s="178"/>
      <c r="T541" s="178"/>
      <c r="U541" s="178"/>
      <c r="V541" s="178"/>
      <c r="W541" s="178"/>
      <c r="X541" s="178"/>
      <c r="Y541" s="210">
        <f t="shared" si="48"/>
        <v>0.14472491909385113</v>
      </c>
      <c r="Z541" s="211">
        <f t="shared" si="50"/>
        <v>0.28000000000000003</v>
      </c>
      <c r="AA541" s="178"/>
      <c r="AB541" s="178"/>
      <c r="AC541" s="178"/>
    </row>
    <row r="542" spans="2:29" x14ac:dyDescent="0.35">
      <c r="B542" s="222">
        <v>61900</v>
      </c>
      <c r="C542" s="208">
        <v>14972</v>
      </c>
      <c r="D542" s="309">
        <v>0</v>
      </c>
      <c r="E542" s="206">
        <v>1197.76</v>
      </c>
      <c r="F542" s="206">
        <v>1347.48</v>
      </c>
      <c r="G542" s="205">
        <f t="shared" si="51"/>
        <v>0.2418739903069467</v>
      </c>
      <c r="H542" s="207">
        <f t="shared" si="52"/>
        <v>0.39</v>
      </c>
      <c r="I542" s="213">
        <v>8972</v>
      </c>
      <c r="J542" s="213">
        <v>0</v>
      </c>
      <c r="K542" s="212">
        <v>717.76</v>
      </c>
      <c r="L542" s="212">
        <v>807.48</v>
      </c>
      <c r="M542" s="239">
        <f t="shared" si="49"/>
        <v>0.42509999999999537</v>
      </c>
      <c r="N542" s="239"/>
      <c r="O542" s="178"/>
      <c r="P542" s="178"/>
      <c r="Q542" s="178"/>
      <c r="R542" s="178"/>
      <c r="S542" s="178"/>
      <c r="T542" s="178"/>
      <c r="U542" s="178"/>
      <c r="V542" s="178"/>
      <c r="W542" s="178"/>
      <c r="X542" s="178"/>
      <c r="Y542" s="210">
        <f t="shared" si="48"/>
        <v>0.14494345718901455</v>
      </c>
      <c r="Z542" s="211">
        <f t="shared" si="50"/>
        <v>0.28000000000000003</v>
      </c>
      <c r="AA542" s="178"/>
      <c r="AB542" s="178"/>
      <c r="AC542" s="178"/>
    </row>
    <row r="543" spans="2:29" x14ac:dyDescent="0.35">
      <c r="B543" s="222">
        <v>62000</v>
      </c>
      <c r="C543" s="208">
        <v>15011</v>
      </c>
      <c r="D543" s="309">
        <v>0</v>
      </c>
      <c r="E543" s="206">
        <v>1200.8800000000001</v>
      </c>
      <c r="F543" s="206">
        <v>1350.99</v>
      </c>
      <c r="G543" s="205">
        <f t="shared" si="51"/>
        <v>0.24211290322580645</v>
      </c>
      <c r="H543" s="207">
        <f t="shared" si="52"/>
        <v>0.39</v>
      </c>
      <c r="I543" s="213">
        <v>9000</v>
      </c>
      <c r="J543" s="213">
        <v>0</v>
      </c>
      <c r="K543" s="212">
        <v>720</v>
      </c>
      <c r="L543" s="212">
        <v>810</v>
      </c>
      <c r="M543" s="239">
        <f t="shared" si="49"/>
        <v>0.42509999999999765</v>
      </c>
      <c r="N543" s="239"/>
      <c r="O543" s="178"/>
      <c r="P543" s="178"/>
      <c r="Q543" s="178"/>
      <c r="R543" s="178"/>
      <c r="S543" s="178"/>
      <c r="T543" s="178"/>
      <c r="U543" s="178"/>
      <c r="V543" s="178"/>
      <c r="W543" s="178"/>
      <c r="X543" s="178"/>
      <c r="Y543" s="210">
        <f t="shared" si="48"/>
        <v>0.14516129032258066</v>
      </c>
      <c r="Z543" s="211">
        <f t="shared" si="50"/>
        <v>0.28000000000000003</v>
      </c>
      <c r="AA543" s="178"/>
      <c r="AB543" s="178"/>
      <c r="AC543" s="178"/>
    </row>
    <row r="544" spans="2:29" x14ac:dyDescent="0.35">
      <c r="B544" s="222">
        <v>62100</v>
      </c>
      <c r="C544" s="208">
        <v>15051</v>
      </c>
      <c r="D544" s="309">
        <v>0</v>
      </c>
      <c r="E544" s="206">
        <v>1204.08</v>
      </c>
      <c r="F544" s="206">
        <v>1354.59</v>
      </c>
      <c r="G544" s="205">
        <f t="shared" si="51"/>
        <v>0.24236714975845411</v>
      </c>
      <c r="H544" s="207">
        <f t="shared" si="52"/>
        <v>0.4</v>
      </c>
      <c r="I544" s="213">
        <v>9030</v>
      </c>
      <c r="J544" s="213">
        <v>0</v>
      </c>
      <c r="K544" s="212">
        <v>722.4</v>
      </c>
      <c r="L544" s="212">
        <v>812.7</v>
      </c>
      <c r="M544" s="239">
        <f t="shared" si="49"/>
        <v>0.43600000000000139</v>
      </c>
      <c r="N544" s="239"/>
      <c r="O544" s="178"/>
      <c r="P544" s="178"/>
      <c r="Q544" s="178"/>
      <c r="R544" s="178"/>
      <c r="S544" s="178"/>
      <c r="T544" s="178"/>
      <c r="U544" s="178"/>
      <c r="V544" s="178"/>
      <c r="W544" s="178"/>
      <c r="X544" s="178"/>
      <c r="Y544" s="210">
        <f t="shared" si="48"/>
        <v>0.14541062801932367</v>
      </c>
      <c r="Z544" s="211">
        <f t="shared" si="50"/>
        <v>0.3</v>
      </c>
      <c r="AA544" s="178"/>
      <c r="AB544" s="178"/>
      <c r="AC544" s="178"/>
    </row>
    <row r="545" spans="2:29" x14ac:dyDescent="0.35">
      <c r="B545" s="222">
        <v>62200</v>
      </c>
      <c r="C545" s="208">
        <v>15090</v>
      </c>
      <c r="D545" s="309">
        <v>0</v>
      </c>
      <c r="E545" s="206">
        <v>1207.2</v>
      </c>
      <c r="F545" s="206">
        <v>1358.1</v>
      </c>
      <c r="G545" s="205">
        <f t="shared" si="51"/>
        <v>0.24260450160771704</v>
      </c>
      <c r="H545" s="207">
        <f t="shared" si="52"/>
        <v>0.39</v>
      </c>
      <c r="I545" s="213">
        <v>9058</v>
      </c>
      <c r="J545" s="213">
        <v>0</v>
      </c>
      <c r="K545" s="212">
        <v>724.64</v>
      </c>
      <c r="L545" s="212">
        <v>815.22</v>
      </c>
      <c r="M545" s="239">
        <f t="shared" si="49"/>
        <v>0.42509999999998627</v>
      </c>
      <c r="N545" s="239"/>
      <c r="O545" s="178"/>
      <c r="P545" s="178"/>
      <c r="Q545" s="178"/>
      <c r="R545" s="178"/>
      <c r="S545" s="178"/>
      <c r="T545" s="178"/>
      <c r="U545" s="178"/>
      <c r="V545" s="178"/>
      <c r="W545" s="178"/>
      <c r="X545" s="178"/>
      <c r="Y545" s="210">
        <f t="shared" si="48"/>
        <v>0.14562700964630226</v>
      </c>
      <c r="Z545" s="211">
        <f t="shared" si="50"/>
        <v>0.28000000000000003</v>
      </c>
      <c r="AA545" s="178"/>
      <c r="AB545" s="178"/>
      <c r="AC545" s="178"/>
    </row>
    <row r="546" spans="2:29" x14ac:dyDescent="0.35">
      <c r="B546" s="222">
        <v>62300</v>
      </c>
      <c r="C546" s="208">
        <v>15129</v>
      </c>
      <c r="D546" s="309">
        <v>0</v>
      </c>
      <c r="E546" s="206">
        <v>1210.32</v>
      </c>
      <c r="F546" s="206">
        <v>1361.61</v>
      </c>
      <c r="G546" s="205">
        <f t="shared" si="51"/>
        <v>0.24284109149277688</v>
      </c>
      <c r="H546" s="207">
        <f t="shared" si="52"/>
        <v>0.39</v>
      </c>
      <c r="I546" s="213">
        <v>9086</v>
      </c>
      <c r="J546" s="213">
        <v>0</v>
      </c>
      <c r="K546" s="212">
        <v>726.88</v>
      </c>
      <c r="L546" s="212">
        <v>817.74</v>
      </c>
      <c r="M546" s="239">
        <f t="shared" si="49"/>
        <v>0.42510000000000675</v>
      </c>
      <c r="N546" s="239"/>
      <c r="O546" s="178"/>
      <c r="P546" s="178"/>
      <c r="Q546" s="178"/>
      <c r="R546" s="178"/>
      <c r="S546" s="178"/>
      <c r="T546" s="178"/>
      <c r="U546" s="178"/>
      <c r="V546" s="178"/>
      <c r="W546" s="178"/>
      <c r="X546" s="178"/>
      <c r="Y546" s="210">
        <f t="shared" si="48"/>
        <v>0.14584269662921348</v>
      </c>
      <c r="Z546" s="211">
        <f t="shared" si="50"/>
        <v>0.28000000000000003</v>
      </c>
      <c r="AA546" s="178"/>
      <c r="AB546" s="178"/>
      <c r="AC546" s="178"/>
    </row>
    <row r="547" spans="2:29" x14ac:dyDescent="0.35">
      <c r="B547" s="222">
        <v>62400</v>
      </c>
      <c r="C547" s="208">
        <v>15169</v>
      </c>
      <c r="D547" s="309">
        <v>0</v>
      </c>
      <c r="E547" s="206">
        <v>1213.52</v>
      </c>
      <c r="F547" s="206">
        <v>1365.21</v>
      </c>
      <c r="G547" s="205">
        <f t="shared" si="51"/>
        <v>0.24309294871794873</v>
      </c>
      <c r="H547" s="207">
        <f t="shared" si="52"/>
        <v>0.4</v>
      </c>
      <c r="I547" s="213">
        <v>9114</v>
      </c>
      <c r="J547" s="213">
        <v>0</v>
      </c>
      <c r="K547" s="212">
        <v>729.12</v>
      </c>
      <c r="L547" s="212">
        <v>820.26</v>
      </c>
      <c r="M547" s="239">
        <f t="shared" si="49"/>
        <v>0.43599999999999228</v>
      </c>
      <c r="N547" s="239"/>
      <c r="O547" s="178"/>
      <c r="P547" s="178"/>
      <c r="Q547" s="178"/>
      <c r="R547" s="178"/>
      <c r="S547" s="178"/>
      <c r="T547" s="178"/>
      <c r="U547" s="178"/>
      <c r="V547" s="178"/>
      <c r="W547" s="178"/>
      <c r="X547" s="178"/>
      <c r="Y547" s="210">
        <f t="shared" si="48"/>
        <v>0.14605769230769231</v>
      </c>
      <c r="Z547" s="211">
        <f t="shared" si="50"/>
        <v>0.28000000000000003</v>
      </c>
      <c r="AA547" s="178"/>
      <c r="AB547" s="178"/>
      <c r="AC547" s="178"/>
    </row>
    <row r="548" spans="2:29" x14ac:dyDescent="0.35">
      <c r="B548" s="222">
        <v>62500</v>
      </c>
      <c r="C548" s="208">
        <v>15208</v>
      </c>
      <c r="D548" s="309">
        <v>0</v>
      </c>
      <c r="E548" s="206">
        <v>1216.6400000000001</v>
      </c>
      <c r="F548" s="206">
        <v>1368.72</v>
      </c>
      <c r="G548" s="205">
        <f t="shared" si="51"/>
        <v>0.24332799999999999</v>
      </c>
      <c r="H548" s="207">
        <f t="shared" si="52"/>
        <v>0.39</v>
      </c>
      <c r="I548" s="213">
        <v>9144</v>
      </c>
      <c r="J548" s="213">
        <v>0</v>
      </c>
      <c r="K548" s="212">
        <v>731.52</v>
      </c>
      <c r="L548" s="212">
        <v>822.96</v>
      </c>
      <c r="M548" s="239">
        <f t="shared" si="49"/>
        <v>0.4251000000000113</v>
      </c>
      <c r="N548" s="239"/>
      <c r="O548" s="178"/>
      <c r="P548" s="178"/>
      <c r="Q548" s="178"/>
      <c r="R548" s="178"/>
      <c r="S548" s="178"/>
      <c r="T548" s="178"/>
      <c r="U548" s="178"/>
      <c r="V548" s="178"/>
      <c r="W548" s="178"/>
      <c r="X548" s="178"/>
      <c r="Y548" s="210">
        <f t="shared" si="48"/>
        <v>0.14630399999999999</v>
      </c>
      <c r="Z548" s="211">
        <f t="shared" si="50"/>
        <v>0.3</v>
      </c>
      <c r="AA548" s="178"/>
      <c r="AB548" s="178"/>
      <c r="AC548" s="178"/>
    </row>
    <row r="549" spans="2:29" x14ac:dyDescent="0.35">
      <c r="B549" s="222">
        <v>62600</v>
      </c>
      <c r="C549" s="208">
        <v>15248</v>
      </c>
      <c r="D549" s="309">
        <v>0</v>
      </c>
      <c r="E549" s="206">
        <v>1219.8399999999999</v>
      </c>
      <c r="F549" s="206">
        <v>1372.32</v>
      </c>
      <c r="G549" s="205">
        <f t="shared" si="51"/>
        <v>0.24357827476038338</v>
      </c>
      <c r="H549" s="207">
        <f t="shared" si="52"/>
        <v>0.4</v>
      </c>
      <c r="I549" s="213">
        <v>9172</v>
      </c>
      <c r="J549" s="213">
        <v>0</v>
      </c>
      <c r="K549" s="212">
        <v>733.76</v>
      </c>
      <c r="L549" s="212">
        <v>825.48</v>
      </c>
      <c r="M549" s="239">
        <f t="shared" si="49"/>
        <v>0.43599999999999683</v>
      </c>
      <c r="N549" s="239"/>
      <c r="O549" s="178"/>
      <c r="P549" s="178"/>
      <c r="Q549" s="178"/>
      <c r="R549" s="178"/>
      <c r="S549" s="178"/>
      <c r="T549" s="178"/>
      <c r="U549" s="178"/>
      <c r="V549" s="178"/>
      <c r="W549" s="178"/>
      <c r="X549" s="178"/>
      <c r="Y549" s="210">
        <f t="shared" si="48"/>
        <v>0.14651757188498402</v>
      </c>
      <c r="Z549" s="211">
        <f t="shared" si="50"/>
        <v>0.28000000000000003</v>
      </c>
      <c r="AA549" s="178"/>
      <c r="AB549" s="178"/>
      <c r="AC549" s="178"/>
    </row>
    <row r="550" spans="2:29" x14ac:dyDescent="0.35">
      <c r="B550" s="222">
        <v>62700</v>
      </c>
      <c r="C550" s="208">
        <v>15287</v>
      </c>
      <c r="D550" s="309">
        <v>0</v>
      </c>
      <c r="E550" s="206">
        <v>1222.96</v>
      </c>
      <c r="F550" s="206">
        <v>1375.83</v>
      </c>
      <c r="G550" s="205">
        <f t="shared" si="51"/>
        <v>0.24381180223285487</v>
      </c>
      <c r="H550" s="207">
        <f t="shared" si="52"/>
        <v>0.39</v>
      </c>
      <c r="I550" s="213">
        <v>9200</v>
      </c>
      <c r="J550" s="213">
        <v>0</v>
      </c>
      <c r="K550" s="212">
        <v>736</v>
      </c>
      <c r="L550" s="212">
        <v>828</v>
      </c>
      <c r="M550" s="239">
        <f t="shared" si="49"/>
        <v>0.42510000000001807</v>
      </c>
      <c r="N550" s="239"/>
      <c r="O550" s="178"/>
      <c r="P550" s="178"/>
      <c r="Q550" s="178"/>
      <c r="R550" s="178"/>
      <c r="S550" s="178"/>
      <c r="T550" s="178"/>
      <c r="U550" s="178"/>
      <c r="V550" s="178"/>
      <c r="W550" s="178"/>
      <c r="X550" s="178"/>
      <c r="Y550" s="210">
        <f t="shared" si="48"/>
        <v>0.14673046251993621</v>
      </c>
      <c r="Z550" s="211">
        <f t="shared" si="50"/>
        <v>0.28000000000000003</v>
      </c>
      <c r="AA550" s="178"/>
      <c r="AB550" s="178"/>
      <c r="AC550" s="178"/>
    </row>
    <row r="551" spans="2:29" x14ac:dyDescent="0.35">
      <c r="B551" s="222">
        <v>62800</v>
      </c>
      <c r="C551" s="208">
        <v>15327</v>
      </c>
      <c r="D551" s="309">
        <v>0</v>
      </c>
      <c r="E551" s="206">
        <v>1226.1600000000001</v>
      </c>
      <c r="F551" s="206">
        <v>1379.43</v>
      </c>
      <c r="G551" s="205">
        <f t="shared" si="51"/>
        <v>0.24406050955414013</v>
      </c>
      <c r="H551" s="207">
        <f t="shared" si="52"/>
        <v>0.4</v>
      </c>
      <c r="I551" s="213">
        <v>9230</v>
      </c>
      <c r="J551" s="213">
        <v>0</v>
      </c>
      <c r="K551" s="212">
        <v>738.4</v>
      </c>
      <c r="L551" s="212">
        <v>830.7</v>
      </c>
      <c r="M551" s="239">
        <f t="shared" si="49"/>
        <v>0.43600000000000366</v>
      </c>
      <c r="N551" s="239"/>
      <c r="O551" s="178"/>
      <c r="P551" s="178"/>
      <c r="Q551" s="178"/>
      <c r="R551" s="178"/>
      <c r="S551" s="178"/>
      <c r="T551" s="178"/>
      <c r="U551" s="178"/>
      <c r="V551" s="178"/>
      <c r="W551" s="178"/>
      <c r="X551" s="178"/>
      <c r="Y551" s="210">
        <f t="shared" si="48"/>
        <v>0.14697452229299363</v>
      </c>
      <c r="Z551" s="211">
        <f t="shared" si="50"/>
        <v>0.3</v>
      </c>
      <c r="AA551" s="178"/>
      <c r="AB551" s="178"/>
      <c r="AC551" s="178"/>
    </row>
    <row r="552" spans="2:29" x14ac:dyDescent="0.35">
      <c r="B552" s="222">
        <v>62900</v>
      </c>
      <c r="C552" s="208">
        <v>15366</v>
      </c>
      <c r="D552" s="309">
        <v>0</v>
      </c>
      <c r="E552" s="206">
        <v>1229.28</v>
      </c>
      <c r="F552" s="206">
        <v>1382.94</v>
      </c>
      <c r="G552" s="205">
        <f t="shared" si="51"/>
        <v>0.24429252782193958</v>
      </c>
      <c r="H552" s="207">
        <f t="shared" si="52"/>
        <v>0.39</v>
      </c>
      <c r="I552" s="213">
        <v>9258</v>
      </c>
      <c r="J552" s="213">
        <v>0</v>
      </c>
      <c r="K552" s="212">
        <v>740.64</v>
      </c>
      <c r="L552" s="212">
        <v>833.22</v>
      </c>
      <c r="M552" s="239">
        <f t="shared" si="49"/>
        <v>0.42509999999998627</v>
      </c>
      <c r="N552" s="239"/>
      <c r="O552" s="178"/>
      <c r="P552" s="178"/>
      <c r="Q552" s="178"/>
      <c r="R552" s="178"/>
      <c r="S552" s="178"/>
      <c r="T552" s="178"/>
      <c r="U552" s="178"/>
      <c r="V552" s="178"/>
      <c r="W552" s="178"/>
      <c r="X552" s="178"/>
      <c r="Y552" s="210">
        <f t="shared" si="48"/>
        <v>0.14718600953895072</v>
      </c>
      <c r="Z552" s="211">
        <f t="shared" si="50"/>
        <v>0.28000000000000003</v>
      </c>
      <c r="AA552" s="178"/>
      <c r="AB552" s="178"/>
      <c r="AC552" s="178"/>
    </row>
    <row r="553" spans="2:29" x14ac:dyDescent="0.35">
      <c r="B553" s="222">
        <v>63000</v>
      </c>
      <c r="C553" s="208">
        <v>15406</v>
      </c>
      <c r="D553" s="309">
        <v>0</v>
      </c>
      <c r="E553" s="206">
        <v>1232.48</v>
      </c>
      <c r="F553" s="206">
        <v>1386.54</v>
      </c>
      <c r="G553" s="205">
        <f t="shared" si="51"/>
        <v>0.24453968253968253</v>
      </c>
      <c r="H553" s="207">
        <f t="shared" si="52"/>
        <v>0.4</v>
      </c>
      <c r="I553" s="213">
        <v>9286</v>
      </c>
      <c r="J553" s="213">
        <v>0</v>
      </c>
      <c r="K553" s="212">
        <v>742.88</v>
      </c>
      <c r="L553" s="212">
        <v>835.74</v>
      </c>
      <c r="M553" s="239">
        <f t="shared" si="49"/>
        <v>0.43600000000000816</v>
      </c>
      <c r="N553" s="239"/>
      <c r="O553" s="178"/>
      <c r="P553" s="178"/>
      <c r="Q553" s="178"/>
      <c r="R553" s="178"/>
      <c r="S553" s="178"/>
      <c r="T553" s="178"/>
      <c r="U553" s="178"/>
      <c r="V553" s="178"/>
      <c r="W553" s="178"/>
      <c r="X553" s="178"/>
      <c r="Y553" s="210">
        <f t="shared" si="48"/>
        <v>0.14739682539682539</v>
      </c>
      <c r="Z553" s="211">
        <f t="shared" si="50"/>
        <v>0.28000000000000003</v>
      </c>
      <c r="AA553" s="178"/>
      <c r="AB553" s="178"/>
      <c r="AC553" s="178"/>
    </row>
    <row r="554" spans="2:29" x14ac:dyDescent="0.35">
      <c r="B554" s="222">
        <v>63100</v>
      </c>
      <c r="C554" s="208">
        <v>15445</v>
      </c>
      <c r="D554" s="309">
        <v>0</v>
      </c>
      <c r="E554" s="206">
        <v>1235.5999999999999</v>
      </c>
      <c r="F554" s="206">
        <v>1390.05</v>
      </c>
      <c r="G554" s="205">
        <f t="shared" si="51"/>
        <v>0.24477020602218699</v>
      </c>
      <c r="H554" s="207">
        <f t="shared" si="52"/>
        <v>0.39</v>
      </c>
      <c r="I554" s="213">
        <v>9316</v>
      </c>
      <c r="J554" s="213">
        <v>0</v>
      </c>
      <c r="K554" s="212">
        <v>745.28</v>
      </c>
      <c r="L554" s="212">
        <v>838.44</v>
      </c>
      <c r="M554" s="239">
        <f t="shared" si="49"/>
        <v>0.42509999999999309</v>
      </c>
      <c r="N554" s="239"/>
      <c r="O554" s="178"/>
      <c r="P554" s="178"/>
      <c r="Q554" s="178"/>
      <c r="R554" s="178"/>
      <c r="S554" s="178"/>
      <c r="T554" s="178"/>
      <c r="U554" s="178"/>
      <c r="V554" s="178"/>
      <c r="W554" s="178"/>
      <c r="X554" s="178"/>
      <c r="Y554" s="210">
        <f t="shared" si="48"/>
        <v>0.14763866877971474</v>
      </c>
      <c r="Z554" s="211">
        <f t="shared" si="50"/>
        <v>0.3</v>
      </c>
      <c r="AA554" s="178"/>
      <c r="AB554" s="178"/>
      <c r="AC554" s="178"/>
    </row>
    <row r="555" spans="2:29" x14ac:dyDescent="0.35">
      <c r="B555" s="222">
        <v>63200</v>
      </c>
      <c r="C555" s="208">
        <v>15485</v>
      </c>
      <c r="D555" s="309">
        <v>0</v>
      </c>
      <c r="E555" s="206">
        <v>1238.8</v>
      </c>
      <c r="F555" s="206">
        <v>1393.65</v>
      </c>
      <c r="G555" s="205">
        <f t="shared" si="51"/>
        <v>0.24501582278481013</v>
      </c>
      <c r="H555" s="207">
        <f t="shared" si="52"/>
        <v>0.4</v>
      </c>
      <c r="I555" s="213">
        <v>9344</v>
      </c>
      <c r="J555" s="213">
        <v>0</v>
      </c>
      <c r="K555" s="212">
        <v>747.52</v>
      </c>
      <c r="L555" s="212">
        <v>840.96</v>
      </c>
      <c r="M555" s="239">
        <f t="shared" si="49"/>
        <v>0.43600000000001499</v>
      </c>
      <c r="N555" s="239"/>
      <c r="O555" s="178"/>
      <c r="P555" s="178"/>
      <c r="Q555" s="178"/>
      <c r="R555" s="178"/>
      <c r="S555" s="178"/>
      <c r="T555" s="178"/>
      <c r="U555" s="178"/>
      <c r="V555" s="178"/>
      <c r="W555" s="178"/>
      <c r="X555" s="178"/>
      <c r="Y555" s="210">
        <f t="shared" si="48"/>
        <v>0.14784810126582279</v>
      </c>
      <c r="Z555" s="211">
        <f t="shared" si="50"/>
        <v>0.28000000000000003</v>
      </c>
      <c r="AA555" s="178"/>
      <c r="AB555" s="178"/>
      <c r="AC555" s="178"/>
    </row>
    <row r="556" spans="2:29" x14ac:dyDescent="0.35">
      <c r="B556" s="222">
        <v>63300</v>
      </c>
      <c r="C556" s="208">
        <v>15525</v>
      </c>
      <c r="D556" s="309">
        <v>0</v>
      </c>
      <c r="E556" s="206">
        <v>1242</v>
      </c>
      <c r="F556" s="206">
        <v>1397.25</v>
      </c>
      <c r="G556" s="205">
        <f t="shared" si="51"/>
        <v>0.24526066350710901</v>
      </c>
      <c r="H556" s="207">
        <f t="shared" si="52"/>
        <v>0.4</v>
      </c>
      <c r="I556" s="213">
        <v>9374</v>
      </c>
      <c r="J556" s="213">
        <v>0</v>
      </c>
      <c r="K556" s="212">
        <v>749.92</v>
      </c>
      <c r="L556" s="212">
        <v>843.66</v>
      </c>
      <c r="M556" s="239">
        <f t="shared" si="49"/>
        <v>0.43599999999999911</v>
      </c>
      <c r="N556" s="239"/>
      <c r="O556" s="178"/>
      <c r="P556" s="178"/>
      <c r="Q556" s="178"/>
      <c r="R556" s="178"/>
      <c r="S556" s="178"/>
      <c r="T556" s="178"/>
      <c r="U556" s="178"/>
      <c r="V556" s="178"/>
      <c r="W556" s="178"/>
      <c r="X556" s="178"/>
      <c r="Y556" s="210">
        <f t="shared" si="48"/>
        <v>0.14808846761453395</v>
      </c>
      <c r="Z556" s="211">
        <f t="shared" si="50"/>
        <v>0.3</v>
      </c>
      <c r="AA556" s="178"/>
      <c r="AB556" s="178"/>
      <c r="AC556" s="178"/>
    </row>
    <row r="557" spans="2:29" x14ac:dyDescent="0.35">
      <c r="B557" s="222">
        <v>63400</v>
      </c>
      <c r="C557" s="208">
        <v>15564</v>
      </c>
      <c r="D557" s="309">
        <v>0</v>
      </c>
      <c r="E557" s="206">
        <v>1245.1199999999999</v>
      </c>
      <c r="F557" s="206">
        <v>1400.76</v>
      </c>
      <c r="G557" s="205">
        <f t="shared" si="51"/>
        <v>0.24548895899053627</v>
      </c>
      <c r="H557" s="207">
        <f t="shared" si="52"/>
        <v>0.39</v>
      </c>
      <c r="I557" s="213">
        <v>9402</v>
      </c>
      <c r="J557" s="213">
        <v>0</v>
      </c>
      <c r="K557" s="212">
        <v>752.16</v>
      </c>
      <c r="L557" s="212">
        <v>846.18</v>
      </c>
      <c r="M557" s="239">
        <f t="shared" si="49"/>
        <v>0.42509999999998399</v>
      </c>
      <c r="N557" s="239"/>
      <c r="O557" s="178"/>
      <c r="P557" s="178"/>
      <c r="Q557" s="178"/>
      <c r="R557" s="178"/>
      <c r="S557" s="178"/>
      <c r="T557" s="178"/>
      <c r="U557" s="178"/>
      <c r="V557" s="178"/>
      <c r="W557" s="178"/>
      <c r="X557" s="178"/>
      <c r="Y557" s="210">
        <f t="shared" si="48"/>
        <v>0.14829652996845427</v>
      </c>
      <c r="Z557" s="211">
        <f t="shared" si="50"/>
        <v>0.28000000000000003</v>
      </c>
      <c r="AA557" s="178"/>
      <c r="AB557" s="178"/>
      <c r="AC557" s="178"/>
    </row>
    <row r="558" spans="2:29" x14ac:dyDescent="0.35">
      <c r="B558" s="222">
        <v>63500</v>
      </c>
      <c r="C558" s="208">
        <v>15604</v>
      </c>
      <c r="D558" s="309">
        <v>0</v>
      </c>
      <c r="E558" s="206">
        <v>1248.32</v>
      </c>
      <c r="F558" s="206">
        <v>1404.36</v>
      </c>
      <c r="G558" s="205">
        <f t="shared" si="51"/>
        <v>0.24573228346456694</v>
      </c>
      <c r="H558" s="207">
        <f t="shared" si="52"/>
        <v>0.4</v>
      </c>
      <c r="I558" s="213">
        <v>9430</v>
      </c>
      <c r="J558" s="213">
        <v>0</v>
      </c>
      <c r="K558" s="212">
        <v>754.4</v>
      </c>
      <c r="L558" s="212">
        <v>848.7</v>
      </c>
      <c r="M558" s="239">
        <f t="shared" si="49"/>
        <v>0.43600000000000594</v>
      </c>
      <c r="N558" s="239"/>
      <c r="O558" s="178"/>
      <c r="P558" s="178"/>
      <c r="Q558" s="178"/>
      <c r="R558" s="178"/>
      <c r="S558" s="178"/>
      <c r="T558" s="178"/>
      <c r="U558" s="178"/>
      <c r="V558" s="178"/>
      <c r="W558" s="178"/>
      <c r="X558" s="178"/>
      <c r="Y558" s="210">
        <f t="shared" si="48"/>
        <v>0.14850393700787401</v>
      </c>
      <c r="Z558" s="211">
        <f t="shared" si="50"/>
        <v>0.28000000000000003</v>
      </c>
      <c r="AA558" s="178"/>
      <c r="AB558" s="178"/>
      <c r="AC558" s="178"/>
    </row>
    <row r="559" spans="2:29" x14ac:dyDescent="0.35">
      <c r="B559" s="222">
        <v>63600</v>
      </c>
      <c r="C559" s="208">
        <v>15644</v>
      </c>
      <c r="D559" s="309">
        <v>0</v>
      </c>
      <c r="E559" s="206">
        <v>1251.52</v>
      </c>
      <c r="F559" s="206">
        <v>1407.96</v>
      </c>
      <c r="G559" s="205">
        <f t="shared" si="51"/>
        <v>0.24597484276729559</v>
      </c>
      <c r="H559" s="207">
        <f t="shared" si="52"/>
        <v>0.4</v>
      </c>
      <c r="I559" s="213">
        <v>9460</v>
      </c>
      <c r="J559" s="213">
        <v>0</v>
      </c>
      <c r="K559" s="212">
        <v>756.8</v>
      </c>
      <c r="L559" s="212">
        <v>851.4</v>
      </c>
      <c r="M559" s="239">
        <f t="shared" si="49"/>
        <v>0.43599999999999228</v>
      </c>
      <c r="N559" s="239"/>
      <c r="O559" s="178"/>
      <c r="P559" s="178"/>
      <c r="Q559" s="178"/>
      <c r="R559" s="178"/>
      <c r="S559" s="178"/>
      <c r="T559" s="178"/>
      <c r="U559" s="178"/>
      <c r="V559" s="178"/>
      <c r="W559" s="178"/>
      <c r="X559" s="178"/>
      <c r="Y559" s="210">
        <f t="shared" si="48"/>
        <v>0.14874213836477987</v>
      </c>
      <c r="Z559" s="211">
        <f t="shared" si="50"/>
        <v>0.3</v>
      </c>
      <c r="AA559" s="178"/>
      <c r="AB559" s="178"/>
      <c r="AC559" s="178"/>
    </row>
    <row r="560" spans="2:29" x14ac:dyDescent="0.35">
      <c r="B560" s="222">
        <v>63700</v>
      </c>
      <c r="C560" s="208">
        <v>15684</v>
      </c>
      <c r="D560" s="309">
        <v>0</v>
      </c>
      <c r="E560" s="206">
        <v>1254.72</v>
      </c>
      <c r="F560" s="206">
        <v>1411.56</v>
      </c>
      <c r="G560" s="205">
        <f t="shared" si="51"/>
        <v>0.24621664050235478</v>
      </c>
      <c r="H560" s="207">
        <f t="shared" si="52"/>
        <v>0.4</v>
      </c>
      <c r="I560" s="213">
        <v>9488</v>
      </c>
      <c r="J560" s="213">
        <v>0</v>
      </c>
      <c r="K560" s="212">
        <v>759.04</v>
      </c>
      <c r="L560" s="212">
        <v>853.92</v>
      </c>
      <c r="M560" s="239">
        <f t="shared" si="49"/>
        <v>0.43600000000001271</v>
      </c>
      <c r="N560" s="239"/>
      <c r="O560" s="178"/>
      <c r="P560" s="178"/>
      <c r="Q560" s="178"/>
      <c r="R560" s="178"/>
      <c r="S560" s="178"/>
      <c r="T560" s="178"/>
      <c r="U560" s="178"/>
      <c r="V560" s="178"/>
      <c r="W560" s="178"/>
      <c r="X560" s="178"/>
      <c r="Y560" s="210">
        <f t="shared" si="48"/>
        <v>0.14894819466248038</v>
      </c>
      <c r="Z560" s="211">
        <f t="shared" si="50"/>
        <v>0.28000000000000003</v>
      </c>
      <c r="AA560" s="178"/>
      <c r="AB560" s="178"/>
      <c r="AC560" s="178"/>
    </row>
    <row r="561" spans="2:29" x14ac:dyDescent="0.35">
      <c r="B561" s="222">
        <v>63800</v>
      </c>
      <c r="C561" s="208">
        <v>15724</v>
      </c>
      <c r="D561" s="309">
        <v>0</v>
      </c>
      <c r="E561" s="206">
        <v>1257.92</v>
      </c>
      <c r="F561" s="206">
        <v>1415.16</v>
      </c>
      <c r="G561" s="205">
        <f t="shared" si="51"/>
        <v>0.24645768025078371</v>
      </c>
      <c r="H561" s="207">
        <f t="shared" si="52"/>
        <v>0.4</v>
      </c>
      <c r="I561" s="213">
        <v>9518</v>
      </c>
      <c r="J561" s="213">
        <v>0</v>
      </c>
      <c r="K561" s="212">
        <v>761.44</v>
      </c>
      <c r="L561" s="212">
        <v>856.62</v>
      </c>
      <c r="M561" s="239">
        <f t="shared" si="49"/>
        <v>0.43599999999999911</v>
      </c>
      <c r="N561" s="239"/>
      <c r="O561" s="178"/>
      <c r="P561" s="178"/>
      <c r="Q561" s="178"/>
      <c r="R561" s="178"/>
      <c r="S561" s="178"/>
      <c r="T561" s="178"/>
      <c r="U561" s="178"/>
      <c r="V561" s="178"/>
      <c r="W561" s="178"/>
      <c r="X561" s="178"/>
      <c r="Y561" s="210">
        <f t="shared" si="48"/>
        <v>0.14918495297805642</v>
      </c>
      <c r="Z561" s="211">
        <f t="shared" si="50"/>
        <v>0.3</v>
      </c>
      <c r="AA561" s="178"/>
      <c r="AB561" s="178"/>
      <c r="AC561" s="178"/>
    </row>
    <row r="562" spans="2:29" x14ac:dyDescent="0.35">
      <c r="B562" s="222">
        <v>63900</v>
      </c>
      <c r="C562" s="208">
        <v>15764</v>
      </c>
      <c r="D562" s="309">
        <v>0</v>
      </c>
      <c r="E562" s="206">
        <v>1261.1199999999999</v>
      </c>
      <c r="F562" s="206">
        <v>1418.76</v>
      </c>
      <c r="G562" s="205">
        <f t="shared" si="51"/>
        <v>0.24669796557120502</v>
      </c>
      <c r="H562" s="207">
        <f t="shared" si="52"/>
        <v>0.4</v>
      </c>
      <c r="I562" s="213">
        <v>9546</v>
      </c>
      <c r="J562" s="213">
        <v>0</v>
      </c>
      <c r="K562" s="212">
        <v>763.68</v>
      </c>
      <c r="L562" s="212">
        <v>859.14</v>
      </c>
      <c r="M562" s="239">
        <f t="shared" si="49"/>
        <v>0.43599999999998318</v>
      </c>
      <c r="N562" s="239"/>
      <c r="O562" s="178"/>
      <c r="P562" s="178"/>
      <c r="Q562" s="178"/>
      <c r="R562" s="178"/>
      <c r="S562" s="178"/>
      <c r="T562" s="178"/>
      <c r="U562" s="178"/>
      <c r="V562" s="178"/>
      <c r="W562" s="178"/>
      <c r="X562" s="178"/>
      <c r="Y562" s="210">
        <f t="shared" si="48"/>
        <v>0.14938967136150236</v>
      </c>
      <c r="Z562" s="211">
        <f t="shared" si="50"/>
        <v>0.28000000000000003</v>
      </c>
      <c r="AA562" s="178"/>
      <c r="AB562" s="178"/>
      <c r="AC562" s="178"/>
    </row>
    <row r="563" spans="2:29" x14ac:dyDescent="0.35">
      <c r="B563" s="222">
        <v>64000</v>
      </c>
      <c r="C563" s="208">
        <v>15804</v>
      </c>
      <c r="D563" s="309">
        <v>0</v>
      </c>
      <c r="E563" s="206">
        <v>1264.32</v>
      </c>
      <c r="F563" s="206">
        <v>1422.36</v>
      </c>
      <c r="G563" s="205">
        <f t="shared" si="51"/>
        <v>0.2469375</v>
      </c>
      <c r="H563" s="207">
        <f t="shared" si="52"/>
        <v>0.4</v>
      </c>
      <c r="I563" s="213">
        <v>9574</v>
      </c>
      <c r="J563" s="213">
        <v>0</v>
      </c>
      <c r="K563" s="212">
        <v>765.92</v>
      </c>
      <c r="L563" s="212">
        <v>861.66</v>
      </c>
      <c r="M563" s="239">
        <f t="shared" si="49"/>
        <v>0.43600000000000594</v>
      </c>
      <c r="N563" s="239"/>
      <c r="O563" s="178"/>
      <c r="P563" s="178"/>
      <c r="Q563" s="178"/>
      <c r="R563" s="178"/>
      <c r="S563" s="178"/>
      <c r="T563" s="178"/>
      <c r="U563" s="178"/>
      <c r="V563" s="178"/>
      <c r="W563" s="178"/>
      <c r="X563" s="178"/>
      <c r="Y563" s="210">
        <f t="shared" si="48"/>
        <v>0.14959375</v>
      </c>
      <c r="Z563" s="211">
        <f t="shared" si="50"/>
        <v>0.28000000000000003</v>
      </c>
      <c r="AA563" s="178"/>
      <c r="AB563" s="178"/>
      <c r="AC563" s="178"/>
    </row>
    <row r="564" spans="2:29" x14ac:dyDescent="0.35">
      <c r="B564" s="222">
        <v>64100</v>
      </c>
      <c r="C564" s="208">
        <v>15844</v>
      </c>
      <c r="D564" s="309">
        <v>0</v>
      </c>
      <c r="E564" s="206">
        <v>1267.52</v>
      </c>
      <c r="F564" s="206">
        <v>1425.96</v>
      </c>
      <c r="G564" s="205">
        <f t="shared" si="51"/>
        <v>0.24717628705148206</v>
      </c>
      <c r="H564" s="207">
        <f t="shared" si="52"/>
        <v>0.4</v>
      </c>
      <c r="I564" s="213">
        <v>9604</v>
      </c>
      <c r="J564" s="213">
        <v>0</v>
      </c>
      <c r="K564" s="212">
        <v>768.32</v>
      </c>
      <c r="L564" s="212">
        <v>864.36</v>
      </c>
      <c r="M564" s="239">
        <f t="shared" si="49"/>
        <v>0.43599999999999228</v>
      </c>
      <c r="N564" s="239"/>
      <c r="O564" s="178"/>
      <c r="P564" s="178"/>
      <c r="Q564" s="178"/>
      <c r="R564" s="178"/>
      <c r="S564" s="178"/>
      <c r="T564" s="178"/>
      <c r="U564" s="178"/>
      <c r="V564" s="178"/>
      <c r="W564" s="178"/>
      <c r="X564" s="178"/>
      <c r="Y564" s="210">
        <f t="shared" si="48"/>
        <v>0.14982839313572544</v>
      </c>
      <c r="Z564" s="211">
        <f t="shared" si="50"/>
        <v>0.3</v>
      </c>
      <c r="AA564" s="178"/>
      <c r="AB564" s="178"/>
      <c r="AC564" s="178"/>
    </row>
    <row r="565" spans="2:29" x14ac:dyDescent="0.35">
      <c r="B565" s="222">
        <v>64200</v>
      </c>
      <c r="C565" s="208">
        <v>15884</v>
      </c>
      <c r="D565" s="309">
        <v>0</v>
      </c>
      <c r="E565" s="206">
        <v>1270.72</v>
      </c>
      <c r="F565" s="206">
        <v>1429.56</v>
      </c>
      <c r="G565" s="205">
        <f t="shared" si="51"/>
        <v>0.24741433021806852</v>
      </c>
      <c r="H565" s="207">
        <f t="shared" si="52"/>
        <v>0.4</v>
      </c>
      <c r="I565" s="213">
        <v>9632</v>
      </c>
      <c r="J565" s="213">
        <v>0</v>
      </c>
      <c r="K565" s="212">
        <v>770.56</v>
      </c>
      <c r="L565" s="212">
        <v>866.88</v>
      </c>
      <c r="M565" s="239">
        <f t="shared" si="49"/>
        <v>0.43600000000001271</v>
      </c>
      <c r="N565" s="239"/>
      <c r="O565" s="178"/>
      <c r="P565" s="178"/>
      <c r="Q565" s="178"/>
      <c r="R565" s="178"/>
      <c r="S565" s="178"/>
      <c r="T565" s="178"/>
      <c r="U565" s="178"/>
      <c r="V565" s="178"/>
      <c r="W565" s="178"/>
      <c r="X565" s="178"/>
      <c r="Y565" s="210">
        <f t="shared" si="48"/>
        <v>0.15003115264797509</v>
      </c>
      <c r="Z565" s="211">
        <f t="shared" si="50"/>
        <v>0.28000000000000003</v>
      </c>
      <c r="AA565" s="178"/>
      <c r="AB565" s="178"/>
      <c r="AC565" s="178"/>
    </row>
    <row r="566" spans="2:29" x14ac:dyDescent="0.35">
      <c r="B566" s="222">
        <v>64300</v>
      </c>
      <c r="C566" s="208">
        <v>15924</v>
      </c>
      <c r="D566" s="309">
        <v>0</v>
      </c>
      <c r="E566" s="206">
        <v>1273.92</v>
      </c>
      <c r="F566" s="206">
        <v>1433.16</v>
      </c>
      <c r="G566" s="205">
        <f t="shared" si="51"/>
        <v>0.24765163297045101</v>
      </c>
      <c r="H566" s="207">
        <f t="shared" si="52"/>
        <v>0.4</v>
      </c>
      <c r="I566" s="213">
        <v>9662</v>
      </c>
      <c r="J566" s="213">
        <v>0</v>
      </c>
      <c r="K566" s="212">
        <v>772.96</v>
      </c>
      <c r="L566" s="212">
        <v>869.58</v>
      </c>
      <c r="M566" s="239">
        <f t="shared" si="49"/>
        <v>0.43599999999999911</v>
      </c>
      <c r="N566" s="239"/>
      <c r="O566" s="178"/>
      <c r="P566" s="178"/>
      <c r="Q566" s="178"/>
      <c r="R566" s="178"/>
      <c r="S566" s="178"/>
      <c r="T566" s="178"/>
      <c r="U566" s="178"/>
      <c r="V566" s="178"/>
      <c r="W566" s="178"/>
      <c r="X566" s="178"/>
      <c r="Y566" s="210">
        <f t="shared" si="48"/>
        <v>0.15026438569206843</v>
      </c>
      <c r="Z566" s="211">
        <f t="shared" si="50"/>
        <v>0.3</v>
      </c>
      <c r="AA566" s="178"/>
      <c r="AB566" s="178"/>
      <c r="AC566" s="178"/>
    </row>
    <row r="567" spans="2:29" x14ac:dyDescent="0.35">
      <c r="B567" s="222">
        <v>64400</v>
      </c>
      <c r="C567" s="208">
        <v>15964</v>
      </c>
      <c r="D567" s="309">
        <v>0</v>
      </c>
      <c r="E567" s="206">
        <v>1277.1199999999999</v>
      </c>
      <c r="F567" s="206">
        <v>1436.76</v>
      </c>
      <c r="G567" s="205">
        <f t="shared" si="51"/>
        <v>0.24788819875776397</v>
      </c>
      <c r="H567" s="207">
        <f t="shared" si="52"/>
        <v>0.4</v>
      </c>
      <c r="I567" s="213">
        <v>9690</v>
      </c>
      <c r="J567" s="213">
        <v>0</v>
      </c>
      <c r="K567" s="212">
        <v>775.2</v>
      </c>
      <c r="L567" s="212">
        <v>872.1</v>
      </c>
      <c r="M567" s="239">
        <f t="shared" si="49"/>
        <v>0.43599999999998318</v>
      </c>
      <c r="N567" s="239"/>
      <c r="O567" s="178"/>
      <c r="P567" s="178"/>
      <c r="Q567" s="178"/>
      <c r="R567" s="178"/>
      <c r="S567" s="178"/>
      <c r="T567" s="178"/>
      <c r="U567" s="178"/>
      <c r="V567" s="178"/>
      <c r="W567" s="178"/>
      <c r="X567" s="178"/>
      <c r="Y567" s="210">
        <f t="shared" si="48"/>
        <v>0.15046583850931677</v>
      </c>
      <c r="Z567" s="211">
        <f t="shared" si="50"/>
        <v>0.28000000000000003</v>
      </c>
      <c r="AA567" s="178"/>
      <c r="AB567" s="178"/>
      <c r="AC567" s="178"/>
    </row>
    <row r="568" spans="2:29" x14ac:dyDescent="0.35">
      <c r="B568" s="222">
        <v>64500</v>
      </c>
      <c r="C568" s="208">
        <v>16004</v>
      </c>
      <c r="D568" s="309">
        <v>0</v>
      </c>
      <c r="E568" s="206">
        <v>1280.32</v>
      </c>
      <c r="F568" s="206">
        <v>1440.36</v>
      </c>
      <c r="G568" s="205">
        <f t="shared" si="51"/>
        <v>0.24812403100775193</v>
      </c>
      <c r="H568" s="207">
        <f t="shared" si="52"/>
        <v>0.4</v>
      </c>
      <c r="I568" s="213">
        <v>9720</v>
      </c>
      <c r="J568" s="213">
        <v>0</v>
      </c>
      <c r="K568" s="212">
        <v>777.6</v>
      </c>
      <c r="L568" s="212">
        <v>874.8</v>
      </c>
      <c r="M568" s="239">
        <f t="shared" si="49"/>
        <v>0.43600000000000594</v>
      </c>
      <c r="N568" s="239"/>
      <c r="O568" s="178"/>
      <c r="P568" s="178"/>
      <c r="Q568" s="178"/>
      <c r="R568" s="178"/>
      <c r="S568" s="178"/>
      <c r="T568" s="178"/>
      <c r="U568" s="178"/>
      <c r="V568" s="178"/>
      <c r="W568" s="178"/>
      <c r="X568" s="178"/>
      <c r="Y568" s="210">
        <f t="shared" si="48"/>
        <v>0.15069767441860465</v>
      </c>
      <c r="Z568" s="211">
        <f t="shared" si="50"/>
        <v>0.3</v>
      </c>
      <c r="AA568" s="178"/>
      <c r="AB568" s="178"/>
      <c r="AC568" s="178"/>
    </row>
    <row r="569" spans="2:29" x14ac:dyDescent="0.35">
      <c r="B569" s="222">
        <v>64600</v>
      </c>
      <c r="C569" s="208">
        <v>16044</v>
      </c>
      <c r="D569" s="309">
        <v>0</v>
      </c>
      <c r="E569" s="206">
        <v>1283.52</v>
      </c>
      <c r="F569" s="206">
        <v>1443.96</v>
      </c>
      <c r="G569" s="205">
        <f t="shared" si="51"/>
        <v>0.24835913312693497</v>
      </c>
      <c r="H569" s="207">
        <f t="shared" si="52"/>
        <v>0.4</v>
      </c>
      <c r="I569" s="213">
        <v>9748</v>
      </c>
      <c r="J569" s="213">
        <v>0</v>
      </c>
      <c r="K569" s="212">
        <v>779.84</v>
      </c>
      <c r="L569" s="212">
        <v>877.32</v>
      </c>
      <c r="M569" s="239">
        <f t="shared" si="49"/>
        <v>0.43599999999999228</v>
      </c>
      <c r="N569" s="239"/>
      <c r="O569" s="178"/>
      <c r="P569" s="178"/>
      <c r="Q569" s="178"/>
      <c r="R569" s="178"/>
      <c r="S569" s="178"/>
      <c r="T569" s="178"/>
      <c r="U569" s="178"/>
      <c r="V569" s="178"/>
      <c r="W569" s="178"/>
      <c r="X569" s="178"/>
      <c r="Y569" s="210">
        <f t="shared" si="48"/>
        <v>0.15089783281733746</v>
      </c>
      <c r="Z569" s="211">
        <f t="shared" si="50"/>
        <v>0.28000000000000003</v>
      </c>
      <c r="AA569" s="178"/>
      <c r="AB569" s="178"/>
      <c r="AC569" s="178"/>
    </row>
    <row r="570" spans="2:29" x14ac:dyDescent="0.35">
      <c r="B570" s="222">
        <v>64700</v>
      </c>
      <c r="C570" s="208">
        <v>16084</v>
      </c>
      <c r="D570" s="309">
        <v>0</v>
      </c>
      <c r="E570" s="206">
        <v>1286.72</v>
      </c>
      <c r="F570" s="206">
        <v>1447.56</v>
      </c>
      <c r="G570" s="205">
        <f t="shared" si="51"/>
        <v>0.2485935085007728</v>
      </c>
      <c r="H570" s="207">
        <f t="shared" si="52"/>
        <v>0.4</v>
      </c>
      <c r="I570" s="213">
        <v>9778</v>
      </c>
      <c r="J570" s="213">
        <v>0</v>
      </c>
      <c r="K570" s="212">
        <v>782.24</v>
      </c>
      <c r="L570" s="212">
        <v>880.02</v>
      </c>
      <c r="M570" s="239">
        <f t="shared" si="49"/>
        <v>0.43600000000001271</v>
      </c>
      <c r="N570" s="239"/>
      <c r="O570" s="178"/>
      <c r="P570" s="178"/>
      <c r="Q570" s="178"/>
      <c r="R570" s="178"/>
      <c r="S570" s="178"/>
      <c r="T570" s="178"/>
      <c r="U570" s="178"/>
      <c r="V570" s="178"/>
      <c r="W570" s="178"/>
      <c r="X570" s="178"/>
      <c r="Y570" s="210">
        <f t="shared" si="48"/>
        <v>0.15112828438948994</v>
      </c>
      <c r="Z570" s="211">
        <f t="shared" si="50"/>
        <v>0.3</v>
      </c>
      <c r="AA570" s="178"/>
      <c r="AB570" s="178"/>
      <c r="AC570" s="178"/>
    </row>
    <row r="571" spans="2:29" x14ac:dyDescent="0.35">
      <c r="B571" s="222">
        <v>64800</v>
      </c>
      <c r="C571" s="208">
        <v>16124</v>
      </c>
      <c r="D571" s="309">
        <v>0</v>
      </c>
      <c r="E571" s="206">
        <v>1289.92</v>
      </c>
      <c r="F571" s="206">
        <v>1451.16</v>
      </c>
      <c r="G571" s="205">
        <f t="shared" si="51"/>
        <v>0.24882716049382717</v>
      </c>
      <c r="H571" s="207">
        <f t="shared" si="52"/>
        <v>0.4</v>
      </c>
      <c r="I571" s="213">
        <v>9806</v>
      </c>
      <c r="J571" s="213">
        <v>0</v>
      </c>
      <c r="K571" s="212">
        <v>784.48</v>
      </c>
      <c r="L571" s="212">
        <v>882.54</v>
      </c>
      <c r="M571" s="239">
        <f t="shared" si="49"/>
        <v>0.43599999999999911</v>
      </c>
      <c r="N571" s="239"/>
      <c r="O571" s="178"/>
      <c r="P571" s="178"/>
      <c r="Q571" s="178"/>
      <c r="R571" s="178"/>
      <c r="S571" s="178"/>
      <c r="T571" s="178"/>
      <c r="U571" s="178"/>
      <c r="V571" s="178"/>
      <c r="W571" s="178"/>
      <c r="X571" s="178"/>
      <c r="Y571" s="210">
        <f t="shared" si="48"/>
        <v>0.15132716049382716</v>
      </c>
      <c r="Z571" s="211">
        <f t="shared" si="50"/>
        <v>0.28000000000000003</v>
      </c>
      <c r="AA571" s="178"/>
      <c r="AB571" s="178"/>
      <c r="AC571" s="178"/>
    </row>
    <row r="572" spans="2:29" x14ac:dyDescent="0.35">
      <c r="B572" s="222">
        <v>64900</v>
      </c>
      <c r="C572" s="208">
        <v>16165</v>
      </c>
      <c r="D572" s="309">
        <v>0</v>
      </c>
      <c r="E572" s="206">
        <v>1293.2</v>
      </c>
      <c r="F572" s="206">
        <v>1454.85</v>
      </c>
      <c r="G572" s="205">
        <f t="shared" si="51"/>
        <v>0.24907550077041601</v>
      </c>
      <c r="H572" s="207">
        <f t="shared" si="52"/>
        <v>0.41</v>
      </c>
      <c r="I572" s="213">
        <v>9836</v>
      </c>
      <c r="J572" s="213">
        <v>0</v>
      </c>
      <c r="K572" s="212">
        <v>786.88</v>
      </c>
      <c r="L572" s="212">
        <v>885.24</v>
      </c>
      <c r="M572" s="239">
        <f t="shared" si="49"/>
        <v>0.44689999999998464</v>
      </c>
      <c r="N572" s="239"/>
      <c r="O572" s="178"/>
      <c r="P572" s="178"/>
      <c r="Q572" s="178"/>
      <c r="R572" s="178"/>
      <c r="S572" s="178"/>
      <c r="T572" s="178"/>
      <c r="U572" s="178"/>
      <c r="V572" s="178"/>
      <c r="W572" s="178"/>
      <c r="X572" s="178"/>
      <c r="Y572" s="210">
        <f t="shared" si="48"/>
        <v>0.1515562403697997</v>
      </c>
      <c r="Z572" s="211">
        <f t="shared" si="50"/>
        <v>0.3</v>
      </c>
      <c r="AA572" s="178"/>
      <c r="AB572" s="178"/>
      <c r="AC572" s="178"/>
    </row>
    <row r="573" spans="2:29" x14ac:dyDescent="0.35">
      <c r="B573" s="222">
        <v>65000</v>
      </c>
      <c r="C573" s="208">
        <v>16205</v>
      </c>
      <c r="D573" s="309">
        <v>0</v>
      </c>
      <c r="E573" s="206">
        <v>1296.4000000000001</v>
      </c>
      <c r="F573" s="206">
        <v>1458.45</v>
      </c>
      <c r="G573" s="205">
        <f t="shared" si="51"/>
        <v>0.24930769230769231</v>
      </c>
      <c r="H573" s="207">
        <f t="shared" si="52"/>
        <v>0.4</v>
      </c>
      <c r="I573" s="213">
        <v>9864</v>
      </c>
      <c r="J573" s="213">
        <v>0</v>
      </c>
      <c r="K573" s="212">
        <v>789.12</v>
      </c>
      <c r="L573" s="212">
        <v>887.76</v>
      </c>
      <c r="M573" s="239">
        <f t="shared" si="49"/>
        <v>0.43600000000000816</v>
      </c>
      <c r="N573" s="239"/>
      <c r="O573" s="178"/>
      <c r="P573" s="178"/>
      <c r="Q573" s="178"/>
      <c r="R573" s="178"/>
      <c r="S573" s="178"/>
      <c r="T573" s="178"/>
      <c r="U573" s="178"/>
      <c r="V573" s="178"/>
      <c r="W573" s="178"/>
      <c r="X573" s="178"/>
      <c r="Y573" s="210">
        <f t="shared" si="48"/>
        <v>0.15175384615384616</v>
      </c>
      <c r="Z573" s="211">
        <f t="shared" si="50"/>
        <v>0.28000000000000003</v>
      </c>
      <c r="AA573" s="178"/>
      <c r="AB573" s="178"/>
      <c r="AC573" s="178"/>
    </row>
    <row r="574" spans="2:29" x14ac:dyDescent="0.35">
      <c r="B574" s="222">
        <v>65100</v>
      </c>
      <c r="C574" s="208">
        <v>16245</v>
      </c>
      <c r="D574" s="309">
        <v>0</v>
      </c>
      <c r="E574" s="206">
        <v>1299.5999999999999</v>
      </c>
      <c r="F574" s="206">
        <v>1462.05</v>
      </c>
      <c r="G574" s="205">
        <f t="shared" si="51"/>
        <v>0.24953917050691243</v>
      </c>
      <c r="H574" s="207">
        <f t="shared" si="52"/>
        <v>0.4</v>
      </c>
      <c r="I574" s="213">
        <v>9894</v>
      </c>
      <c r="J574" s="213">
        <v>0</v>
      </c>
      <c r="K574" s="212">
        <v>791.52</v>
      </c>
      <c r="L574" s="212">
        <v>890.46</v>
      </c>
      <c r="M574" s="239">
        <f t="shared" si="49"/>
        <v>0.43599999999999228</v>
      </c>
      <c r="N574" s="239"/>
      <c r="O574" s="178"/>
      <c r="P574" s="178"/>
      <c r="Q574" s="178"/>
      <c r="R574" s="178"/>
      <c r="S574" s="178"/>
      <c r="T574" s="178"/>
      <c r="U574" s="178"/>
      <c r="V574" s="178"/>
      <c r="W574" s="178"/>
      <c r="X574" s="178"/>
      <c r="Y574" s="210">
        <f t="shared" si="48"/>
        <v>0.1519815668202765</v>
      </c>
      <c r="Z574" s="211">
        <f t="shared" si="50"/>
        <v>0.3</v>
      </c>
      <c r="AA574" s="178"/>
      <c r="AB574" s="178"/>
      <c r="AC574" s="178"/>
    </row>
    <row r="575" spans="2:29" x14ac:dyDescent="0.35">
      <c r="B575" s="222">
        <v>65200</v>
      </c>
      <c r="C575" s="208">
        <v>16286</v>
      </c>
      <c r="D575" s="309">
        <v>0</v>
      </c>
      <c r="E575" s="206">
        <v>1302.8800000000001</v>
      </c>
      <c r="F575" s="206">
        <v>1465.74</v>
      </c>
      <c r="G575" s="205">
        <f t="shared" si="51"/>
        <v>0.24978527607361964</v>
      </c>
      <c r="H575" s="207">
        <f t="shared" si="52"/>
        <v>0.41</v>
      </c>
      <c r="I575" s="213">
        <v>9922</v>
      </c>
      <c r="J575" s="213">
        <v>0</v>
      </c>
      <c r="K575" s="212">
        <v>793.76</v>
      </c>
      <c r="L575" s="212">
        <v>892.98</v>
      </c>
      <c r="M575" s="239">
        <f t="shared" si="49"/>
        <v>0.44690000000001645</v>
      </c>
      <c r="N575" s="239"/>
      <c r="O575" s="178"/>
      <c r="P575" s="178"/>
      <c r="Q575" s="178"/>
      <c r="R575" s="178"/>
      <c r="S575" s="178"/>
      <c r="T575" s="178"/>
      <c r="U575" s="178"/>
      <c r="V575" s="178"/>
      <c r="W575" s="178"/>
      <c r="X575" s="178"/>
      <c r="Y575" s="210">
        <f t="shared" si="48"/>
        <v>0.15217791411042944</v>
      </c>
      <c r="Z575" s="211">
        <f t="shared" si="50"/>
        <v>0.28000000000000003</v>
      </c>
      <c r="AA575" s="178"/>
      <c r="AB575" s="178"/>
      <c r="AC575" s="178"/>
    </row>
    <row r="576" spans="2:29" x14ac:dyDescent="0.35">
      <c r="B576" s="222">
        <v>65300</v>
      </c>
      <c r="C576" s="208">
        <v>16326</v>
      </c>
      <c r="D576" s="309">
        <v>0</v>
      </c>
      <c r="E576" s="206">
        <v>1306.08</v>
      </c>
      <c r="F576" s="206">
        <v>1469.34</v>
      </c>
      <c r="G576" s="205">
        <f t="shared" si="51"/>
        <v>0.25001531393568149</v>
      </c>
      <c r="H576" s="207">
        <f t="shared" si="52"/>
        <v>0.4</v>
      </c>
      <c r="I576" s="213">
        <v>9952</v>
      </c>
      <c r="J576" s="213">
        <v>0</v>
      </c>
      <c r="K576" s="212">
        <v>796.16</v>
      </c>
      <c r="L576" s="212">
        <v>895.68</v>
      </c>
      <c r="M576" s="239">
        <f t="shared" si="49"/>
        <v>0.43600000000000139</v>
      </c>
      <c r="N576" s="239"/>
      <c r="O576" s="178"/>
      <c r="P576" s="178"/>
      <c r="Q576" s="178"/>
      <c r="R576" s="178"/>
      <c r="S576" s="178"/>
      <c r="T576" s="178"/>
      <c r="U576" s="178"/>
      <c r="V576" s="178"/>
      <c r="W576" s="178"/>
      <c r="X576" s="178"/>
      <c r="Y576" s="210">
        <f t="shared" si="48"/>
        <v>0.15240428790199081</v>
      </c>
      <c r="Z576" s="211">
        <f t="shared" si="50"/>
        <v>0.3</v>
      </c>
      <c r="AA576" s="178"/>
      <c r="AB576" s="178"/>
      <c r="AC576" s="178"/>
    </row>
    <row r="577" spans="2:29" x14ac:dyDescent="0.35">
      <c r="B577" s="222">
        <v>65400</v>
      </c>
      <c r="C577" s="208">
        <v>16367</v>
      </c>
      <c r="D577" s="309">
        <v>0</v>
      </c>
      <c r="E577" s="206">
        <v>1309.3599999999999</v>
      </c>
      <c r="F577" s="206">
        <v>1473.03</v>
      </c>
      <c r="G577" s="205">
        <f t="shared" si="51"/>
        <v>0.25025993883792047</v>
      </c>
      <c r="H577" s="207">
        <f t="shared" si="52"/>
        <v>0.41</v>
      </c>
      <c r="I577" s="213">
        <v>9980</v>
      </c>
      <c r="J577" s="213">
        <v>0</v>
      </c>
      <c r="K577" s="212">
        <v>798.4</v>
      </c>
      <c r="L577" s="212">
        <v>898.2</v>
      </c>
      <c r="M577" s="239">
        <f t="shared" si="49"/>
        <v>0.44689999999998919</v>
      </c>
      <c r="N577" s="239"/>
      <c r="O577" s="178"/>
      <c r="P577" s="178"/>
      <c r="Q577" s="178"/>
      <c r="R577" s="178"/>
      <c r="S577" s="178"/>
      <c r="T577" s="178"/>
      <c r="U577" s="178"/>
      <c r="V577" s="178"/>
      <c r="W577" s="178"/>
      <c r="X577" s="178"/>
      <c r="Y577" s="210">
        <f t="shared" si="48"/>
        <v>0.15259938837920489</v>
      </c>
      <c r="Z577" s="211">
        <f t="shared" si="50"/>
        <v>0.28000000000000003</v>
      </c>
      <c r="AA577" s="178"/>
      <c r="AB577" s="178"/>
      <c r="AC577" s="178"/>
    </row>
    <row r="578" spans="2:29" x14ac:dyDescent="0.35">
      <c r="B578" s="222">
        <v>65500</v>
      </c>
      <c r="C578" s="208">
        <v>16407</v>
      </c>
      <c r="D578" s="309">
        <v>0</v>
      </c>
      <c r="E578" s="206">
        <v>1312.56</v>
      </c>
      <c r="F578" s="206">
        <v>1476.63</v>
      </c>
      <c r="G578" s="205">
        <f t="shared" si="51"/>
        <v>0.25048854961832062</v>
      </c>
      <c r="H578" s="207">
        <f t="shared" si="52"/>
        <v>0.4</v>
      </c>
      <c r="I578" s="213">
        <v>10010</v>
      </c>
      <c r="J578" s="213">
        <v>0</v>
      </c>
      <c r="K578" s="212">
        <v>800.8</v>
      </c>
      <c r="L578" s="212">
        <v>900.9</v>
      </c>
      <c r="M578" s="239">
        <f t="shared" si="49"/>
        <v>0.43600000000001043</v>
      </c>
      <c r="N578" s="239"/>
      <c r="O578" s="178"/>
      <c r="P578" s="178"/>
      <c r="Q578" s="178"/>
      <c r="R578" s="178"/>
      <c r="S578" s="178"/>
      <c r="T578" s="178"/>
      <c r="U578" s="178"/>
      <c r="V578" s="178"/>
      <c r="W578" s="178"/>
      <c r="X578" s="178"/>
      <c r="Y578" s="210">
        <f t="shared" si="48"/>
        <v>0.15282442748091604</v>
      </c>
      <c r="Z578" s="211">
        <f t="shared" si="50"/>
        <v>0.3</v>
      </c>
      <c r="AA578" s="178"/>
      <c r="AB578" s="178"/>
      <c r="AC578" s="178"/>
    </row>
    <row r="579" spans="2:29" x14ac:dyDescent="0.35">
      <c r="B579" s="222">
        <v>65600</v>
      </c>
      <c r="C579" s="208">
        <v>16447</v>
      </c>
      <c r="D579" s="309">
        <v>0</v>
      </c>
      <c r="E579" s="206">
        <v>1315.76</v>
      </c>
      <c r="F579" s="206">
        <v>1480.23</v>
      </c>
      <c r="G579" s="205">
        <f t="shared" si="51"/>
        <v>0.25071646341463416</v>
      </c>
      <c r="H579" s="207">
        <f t="shared" si="52"/>
        <v>0.4</v>
      </c>
      <c r="I579" s="213">
        <v>10040</v>
      </c>
      <c r="J579" s="213">
        <v>0</v>
      </c>
      <c r="K579" s="212">
        <v>803.2</v>
      </c>
      <c r="L579" s="212">
        <v>903.6</v>
      </c>
      <c r="M579" s="239">
        <f t="shared" si="49"/>
        <v>0.43599999999999456</v>
      </c>
      <c r="N579" s="239"/>
      <c r="O579" s="178"/>
      <c r="P579" s="178"/>
      <c r="Q579" s="178"/>
      <c r="R579" s="178"/>
      <c r="S579" s="178"/>
      <c r="T579" s="178"/>
      <c r="U579" s="178"/>
      <c r="V579" s="178"/>
      <c r="W579" s="178"/>
      <c r="X579" s="178"/>
      <c r="Y579" s="210">
        <f t="shared" ref="Y579:Y642" si="53">I579/$B579</f>
        <v>0.15304878048780488</v>
      </c>
      <c r="Z579" s="211">
        <f t="shared" si="50"/>
        <v>0.3</v>
      </c>
      <c r="AA579" s="178"/>
      <c r="AB579" s="178"/>
      <c r="AC579" s="178"/>
    </row>
    <row r="580" spans="2:29" x14ac:dyDescent="0.35">
      <c r="B580" s="222">
        <v>65700</v>
      </c>
      <c r="C580" s="208">
        <v>16488</v>
      </c>
      <c r="D580" s="309">
        <v>0</v>
      </c>
      <c r="E580" s="206">
        <v>1319.04</v>
      </c>
      <c r="F580" s="206">
        <v>1483.92</v>
      </c>
      <c r="G580" s="205">
        <f t="shared" si="51"/>
        <v>0.25095890410958904</v>
      </c>
      <c r="H580" s="207">
        <f t="shared" si="52"/>
        <v>0.41</v>
      </c>
      <c r="I580" s="213">
        <v>10068</v>
      </c>
      <c r="J580" s="213">
        <v>0</v>
      </c>
      <c r="K580" s="212">
        <v>805.44</v>
      </c>
      <c r="L580" s="212">
        <v>906.12</v>
      </c>
      <c r="M580" s="239">
        <f t="shared" ref="M580:M643" si="54">(C580+D580+F580-C579-D579-F579)/100</f>
        <v>0.44689999999998237</v>
      </c>
      <c r="N580" s="239"/>
      <c r="O580" s="178"/>
      <c r="P580" s="178"/>
      <c r="Q580" s="178"/>
      <c r="R580" s="178"/>
      <c r="S580" s="178"/>
      <c r="T580" s="178"/>
      <c r="U580" s="178"/>
      <c r="V580" s="178"/>
      <c r="W580" s="178"/>
      <c r="X580" s="178"/>
      <c r="Y580" s="210">
        <f t="shared" si="53"/>
        <v>0.15324200913242009</v>
      </c>
      <c r="Z580" s="211">
        <f t="shared" ref="Z580:Z643" si="55">(I580-I579)/($B580-$B579)</f>
        <v>0.28000000000000003</v>
      </c>
      <c r="AA580" s="178"/>
      <c r="AB580" s="178"/>
      <c r="AC580" s="178"/>
    </row>
    <row r="581" spans="2:29" x14ac:dyDescent="0.35">
      <c r="B581" s="222">
        <v>65800</v>
      </c>
      <c r="C581" s="208">
        <v>16529</v>
      </c>
      <c r="D581" s="309">
        <v>0</v>
      </c>
      <c r="E581" s="206">
        <v>1322.32</v>
      </c>
      <c r="F581" s="206">
        <v>1487.61</v>
      </c>
      <c r="G581" s="205">
        <f t="shared" ref="G581:G644" si="56">C581/B581</f>
        <v>0.25120060790273557</v>
      </c>
      <c r="H581" s="207">
        <f t="shared" ref="H581:H644" si="57">(C581-C580)/(B581-B580)</f>
        <v>0.41</v>
      </c>
      <c r="I581" s="213">
        <v>10098</v>
      </c>
      <c r="J581" s="213">
        <v>0</v>
      </c>
      <c r="K581" s="212">
        <v>807.84</v>
      </c>
      <c r="L581" s="212">
        <v>908.82</v>
      </c>
      <c r="M581" s="239">
        <f t="shared" si="54"/>
        <v>0.44690000000000507</v>
      </c>
      <c r="N581" s="239"/>
      <c r="O581" s="178"/>
      <c r="P581" s="178"/>
      <c r="Q581" s="178"/>
      <c r="R581" s="178"/>
      <c r="S581" s="178"/>
      <c r="T581" s="178"/>
      <c r="U581" s="178"/>
      <c r="V581" s="178"/>
      <c r="W581" s="178"/>
      <c r="X581" s="178"/>
      <c r="Y581" s="210">
        <f t="shared" si="53"/>
        <v>0.15346504559270516</v>
      </c>
      <c r="Z581" s="211">
        <f t="shared" si="55"/>
        <v>0.3</v>
      </c>
      <c r="AA581" s="178"/>
      <c r="AB581" s="178"/>
      <c r="AC581" s="178"/>
    </row>
    <row r="582" spans="2:29" x14ac:dyDescent="0.35">
      <c r="B582" s="222">
        <v>65900</v>
      </c>
      <c r="C582" s="208">
        <v>16569</v>
      </c>
      <c r="D582" s="309">
        <v>0</v>
      </c>
      <c r="E582" s="206">
        <v>1325.52</v>
      </c>
      <c r="F582" s="206">
        <v>1491.21</v>
      </c>
      <c r="G582" s="205">
        <f t="shared" si="56"/>
        <v>0.25142640364188162</v>
      </c>
      <c r="H582" s="207">
        <f t="shared" si="57"/>
        <v>0.4</v>
      </c>
      <c r="I582" s="213">
        <v>10126</v>
      </c>
      <c r="J582" s="213">
        <v>0</v>
      </c>
      <c r="K582" s="212">
        <v>810.08</v>
      </c>
      <c r="L582" s="212">
        <v>911.34</v>
      </c>
      <c r="M582" s="239">
        <f t="shared" si="54"/>
        <v>0.43599999999999228</v>
      </c>
      <c r="N582" s="239"/>
      <c r="O582" s="178"/>
      <c r="P582" s="178"/>
      <c r="Q582" s="178"/>
      <c r="R582" s="178"/>
      <c r="S582" s="178"/>
      <c r="T582" s="178"/>
      <c r="U582" s="178"/>
      <c r="V582" s="178"/>
      <c r="W582" s="178"/>
      <c r="X582" s="178"/>
      <c r="Y582" s="210">
        <f t="shared" si="53"/>
        <v>0.15365705614567526</v>
      </c>
      <c r="Z582" s="211">
        <f t="shared" si="55"/>
        <v>0.28000000000000003</v>
      </c>
      <c r="AA582" s="178"/>
      <c r="AB582" s="178"/>
      <c r="AC582" s="178"/>
    </row>
    <row r="583" spans="2:29" x14ac:dyDescent="0.35">
      <c r="B583" s="222">
        <v>66000</v>
      </c>
      <c r="C583" s="208">
        <v>16610</v>
      </c>
      <c r="D583" s="309">
        <v>0</v>
      </c>
      <c r="E583" s="206">
        <v>1328.8</v>
      </c>
      <c r="F583" s="206">
        <v>1494.9</v>
      </c>
      <c r="G583" s="205">
        <f t="shared" si="56"/>
        <v>0.25166666666666665</v>
      </c>
      <c r="H583" s="207">
        <f t="shared" si="57"/>
        <v>0.41</v>
      </c>
      <c r="I583" s="213">
        <v>10156</v>
      </c>
      <c r="J583" s="213">
        <v>0</v>
      </c>
      <c r="K583" s="212">
        <v>812.48</v>
      </c>
      <c r="L583" s="212">
        <v>914.04</v>
      </c>
      <c r="M583" s="239">
        <f t="shared" si="54"/>
        <v>0.44690000000001417</v>
      </c>
      <c r="N583" s="239"/>
      <c r="O583" s="178"/>
      <c r="P583" s="178"/>
      <c r="Q583" s="178"/>
      <c r="R583" s="178"/>
      <c r="S583" s="178"/>
      <c r="T583" s="178"/>
      <c r="U583" s="178"/>
      <c r="V583" s="178"/>
      <c r="W583" s="178"/>
      <c r="X583" s="178"/>
      <c r="Y583" s="210">
        <f t="shared" si="53"/>
        <v>0.15387878787878789</v>
      </c>
      <c r="Z583" s="211">
        <f t="shared" si="55"/>
        <v>0.3</v>
      </c>
      <c r="AA583" s="178"/>
      <c r="AB583" s="178"/>
      <c r="AC583" s="178"/>
    </row>
    <row r="584" spans="2:29" x14ac:dyDescent="0.35">
      <c r="B584" s="222">
        <v>66100</v>
      </c>
      <c r="C584" s="208">
        <v>16651</v>
      </c>
      <c r="D584" s="309">
        <v>0</v>
      </c>
      <c r="E584" s="206">
        <v>1332.08</v>
      </c>
      <c r="F584" s="206">
        <v>1498.59</v>
      </c>
      <c r="G584" s="205">
        <f t="shared" si="56"/>
        <v>0.25190620272314673</v>
      </c>
      <c r="H584" s="207">
        <f t="shared" si="57"/>
        <v>0.41</v>
      </c>
      <c r="I584" s="213">
        <v>10186</v>
      </c>
      <c r="J584" s="213">
        <v>0</v>
      </c>
      <c r="K584" s="212">
        <v>814.88</v>
      </c>
      <c r="L584" s="212">
        <v>916.74</v>
      </c>
      <c r="M584" s="239">
        <f t="shared" si="54"/>
        <v>0.44690000000000052</v>
      </c>
      <c r="N584" s="239"/>
      <c r="O584" s="178"/>
      <c r="P584" s="178"/>
      <c r="Q584" s="178"/>
      <c r="R584" s="178"/>
      <c r="S584" s="178"/>
      <c r="T584" s="178"/>
      <c r="U584" s="178"/>
      <c r="V584" s="178"/>
      <c r="W584" s="178"/>
      <c r="X584" s="178"/>
      <c r="Y584" s="210">
        <f t="shared" si="53"/>
        <v>0.15409984871406959</v>
      </c>
      <c r="Z584" s="211">
        <f t="shared" si="55"/>
        <v>0.3</v>
      </c>
      <c r="AA584" s="178"/>
      <c r="AB584" s="178"/>
      <c r="AC584" s="178"/>
    </row>
    <row r="585" spans="2:29" x14ac:dyDescent="0.35">
      <c r="B585" s="222">
        <v>66200</v>
      </c>
      <c r="C585" s="208">
        <v>16691</v>
      </c>
      <c r="D585" s="309">
        <v>0</v>
      </c>
      <c r="E585" s="206">
        <v>1335.28</v>
      </c>
      <c r="F585" s="206">
        <v>1502.19</v>
      </c>
      <c r="G585" s="205">
        <f t="shared" si="56"/>
        <v>0.2521299093655589</v>
      </c>
      <c r="H585" s="207">
        <f t="shared" si="57"/>
        <v>0.4</v>
      </c>
      <c r="I585" s="213">
        <v>10214</v>
      </c>
      <c r="J585" s="213">
        <v>0</v>
      </c>
      <c r="K585" s="212">
        <v>817.12</v>
      </c>
      <c r="L585" s="212">
        <v>919.26</v>
      </c>
      <c r="M585" s="239">
        <f t="shared" si="54"/>
        <v>0.43599999999998773</v>
      </c>
      <c r="N585" s="239"/>
      <c r="O585" s="178"/>
      <c r="P585" s="178"/>
      <c r="Q585" s="178"/>
      <c r="R585" s="178"/>
      <c r="S585" s="178"/>
      <c r="T585" s="178"/>
      <c r="U585" s="178"/>
      <c r="V585" s="178"/>
      <c r="W585" s="178"/>
      <c r="X585" s="178"/>
      <c r="Y585" s="210">
        <f t="shared" si="53"/>
        <v>0.15429003021148036</v>
      </c>
      <c r="Z585" s="211">
        <f t="shared" si="55"/>
        <v>0.28000000000000003</v>
      </c>
      <c r="AA585" s="178"/>
      <c r="AB585" s="178"/>
      <c r="AC585" s="178"/>
    </row>
    <row r="586" spans="2:29" x14ac:dyDescent="0.35">
      <c r="B586" s="222">
        <v>66300</v>
      </c>
      <c r="C586" s="208">
        <v>16732</v>
      </c>
      <c r="D586" s="309">
        <v>0</v>
      </c>
      <c r="E586" s="206">
        <v>1338.56</v>
      </c>
      <c r="F586" s="206">
        <v>1505.88</v>
      </c>
      <c r="G586" s="205">
        <f t="shared" si="56"/>
        <v>0.25236802413273002</v>
      </c>
      <c r="H586" s="207">
        <f t="shared" si="57"/>
        <v>0.41</v>
      </c>
      <c r="I586" s="213">
        <v>10244</v>
      </c>
      <c r="J586" s="213">
        <v>0</v>
      </c>
      <c r="K586" s="212">
        <v>819.52</v>
      </c>
      <c r="L586" s="212">
        <v>921.96</v>
      </c>
      <c r="M586" s="239">
        <f t="shared" si="54"/>
        <v>0.44690000000000962</v>
      </c>
      <c r="N586" s="239"/>
      <c r="O586" s="178"/>
      <c r="P586" s="178"/>
      <c r="Q586" s="178"/>
      <c r="R586" s="178"/>
      <c r="S586" s="178"/>
      <c r="T586" s="178"/>
      <c r="U586" s="178"/>
      <c r="V586" s="178"/>
      <c r="W586" s="178"/>
      <c r="X586" s="178"/>
      <c r="Y586" s="210">
        <f t="shared" si="53"/>
        <v>0.15450980392156863</v>
      </c>
      <c r="Z586" s="211">
        <f t="shared" si="55"/>
        <v>0.3</v>
      </c>
      <c r="AA586" s="178"/>
      <c r="AB586" s="178"/>
      <c r="AC586" s="178"/>
    </row>
    <row r="587" spans="2:29" x14ac:dyDescent="0.35">
      <c r="B587" s="222">
        <v>66400</v>
      </c>
      <c r="C587" s="208">
        <v>16773</v>
      </c>
      <c r="D587" s="309">
        <v>0</v>
      </c>
      <c r="E587" s="206">
        <v>1341.84</v>
      </c>
      <c r="F587" s="206">
        <v>1509.57</v>
      </c>
      <c r="G587" s="205">
        <f t="shared" si="56"/>
        <v>0.25260542168674699</v>
      </c>
      <c r="H587" s="207">
        <f t="shared" si="57"/>
        <v>0.41</v>
      </c>
      <c r="I587" s="213">
        <v>10274</v>
      </c>
      <c r="J587" s="213">
        <v>0</v>
      </c>
      <c r="K587" s="212">
        <v>821.92</v>
      </c>
      <c r="L587" s="212">
        <v>924.66</v>
      </c>
      <c r="M587" s="239">
        <f t="shared" si="54"/>
        <v>0.44689999999999602</v>
      </c>
      <c r="N587" s="239"/>
      <c r="O587" s="178"/>
      <c r="P587" s="178"/>
      <c r="Q587" s="178"/>
      <c r="R587" s="178"/>
      <c r="S587" s="178"/>
      <c r="T587" s="178"/>
      <c r="U587" s="178"/>
      <c r="V587" s="178"/>
      <c r="W587" s="178"/>
      <c r="X587" s="178"/>
      <c r="Y587" s="210">
        <f t="shared" si="53"/>
        <v>0.1547289156626506</v>
      </c>
      <c r="Z587" s="211">
        <f t="shared" si="55"/>
        <v>0.3</v>
      </c>
      <c r="AA587" s="178"/>
      <c r="AB587" s="178"/>
      <c r="AC587" s="178"/>
    </row>
    <row r="588" spans="2:29" x14ac:dyDescent="0.35">
      <c r="B588" s="222">
        <v>66500</v>
      </c>
      <c r="C588" s="208">
        <v>16814</v>
      </c>
      <c r="D588" s="309">
        <v>0</v>
      </c>
      <c r="E588" s="206">
        <v>1345.12</v>
      </c>
      <c r="F588" s="206">
        <v>1513.26</v>
      </c>
      <c r="G588" s="205">
        <f t="shared" si="56"/>
        <v>0.25284210526315787</v>
      </c>
      <c r="H588" s="207">
        <f t="shared" si="57"/>
        <v>0.41</v>
      </c>
      <c r="I588" s="213">
        <v>10302</v>
      </c>
      <c r="J588" s="213">
        <v>0</v>
      </c>
      <c r="K588" s="212">
        <v>824.16</v>
      </c>
      <c r="L588" s="212">
        <v>927.18</v>
      </c>
      <c r="M588" s="239">
        <f t="shared" si="54"/>
        <v>0.44689999999998464</v>
      </c>
      <c r="N588" s="239"/>
      <c r="O588" s="178"/>
      <c r="P588" s="178"/>
      <c r="Q588" s="178"/>
      <c r="R588" s="178"/>
      <c r="S588" s="178"/>
      <c r="T588" s="178"/>
      <c r="U588" s="178"/>
      <c r="V588" s="178"/>
      <c r="W588" s="178"/>
      <c r="X588" s="178"/>
      <c r="Y588" s="210">
        <f t="shared" si="53"/>
        <v>0.1549172932330827</v>
      </c>
      <c r="Z588" s="211">
        <f t="shared" si="55"/>
        <v>0.28000000000000003</v>
      </c>
      <c r="AA588" s="178"/>
      <c r="AB588" s="178"/>
      <c r="AC588" s="178"/>
    </row>
    <row r="589" spans="2:29" x14ac:dyDescent="0.35">
      <c r="B589" s="222">
        <v>66600</v>
      </c>
      <c r="C589" s="208">
        <v>16854</v>
      </c>
      <c r="D589" s="309">
        <v>0</v>
      </c>
      <c r="E589" s="206">
        <v>1348.32</v>
      </c>
      <c r="F589" s="206">
        <v>1516.86</v>
      </c>
      <c r="G589" s="205">
        <f t="shared" si="56"/>
        <v>0.25306306306306309</v>
      </c>
      <c r="H589" s="207">
        <f t="shared" si="57"/>
        <v>0.4</v>
      </c>
      <c r="I589" s="213">
        <v>10332</v>
      </c>
      <c r="J589" s="213">
        <v>0</v>
      </c>
      <c r="K589" s="212">
        <v>826.56</v>
      </c>
      <c r="L589" s="212">
        <v>929.88</v>
      </c>
      <c r="M589" s="239">
        <f t="shared" si="54"/>
        <v>0.43600000000000594</v>
      </c>
      <c r="N589" s="239"/>
      <c r="O589" s="178"/>
      <c r="P589" s="178"/>
      <c r="Q589" s="178"/>
      <c r="R589" s="178"/>
      <c r="S589" s="178"/>
      <c r="T589" s="178"/>
      <c r="U589" s="178"/>
      <c r="V589" s="178"/>
      <c r="W589" s="178"/>
      <c r="X589" s="178"/>
      <c r="Y589" s="210">
        <f t="shared" si="53"/>
        <v>0.15513513513513513</v>
      </c>
      <c r="Z589" s="211">
        <f t="shared" si="55"/>
        <v>0.3</v>
      </c>
      <c r="AA589" s="178"/>
      <c r="AB589" s="178"/>
      <c r="AC589" s="178"/>
    </row>
    <row r="590" spans="2:29" x14ac:dyDescent="0.35">
      <c r="B590" s="222">
        <v>66700</v>
      </c>
      <c r="C590" s="208">
        <v>16895</v>
      </c>
      <c r="D590" s="309">
        <v>0</v>
      </c>
      <c r="E590" s="206">
        <v>1351.6</v>
      </c>
      <c r="F590" s="206">
        <v>1520.55</v>
      </c>
      <c r="G590" s="205">
        <f t="shared" si="56"/>
        <v>0.25329835082458768</v>
      </c>
      <c r="H590" s="207">
        <f t="shared" si="57"/>
        <v>0.41</v>
      </c>
      <c r="I590" s="213">
        <v>10362</v>
      </c>
      <c r="J590" s="213">
        <v>0</v>
      </c>
      <c r="K590" s="212">
        <v>828.96</v>
      </c>
      <c r="L590" s="212">
        <v>932.58</v>
      </c>
      <c r="M590" s="239">
        <f t="shared" si="54"/>
        <v>0.44689999999999375</v>
      </c>
      <c r="N590" s="239"/>
      <c r="O590" s="178"/>
      <c r="P590" s="178"/>
      <c r="Q590" s="178"/>
      <c r="R590" s="178"/>
      <c r="S590" s="178"/>
      <c r="T590" s="178"/>
      <c r="U590" s="178"/>
      <c r="V590" s="178"/>
      <c r="W590" s="178"/>
      <c r="X590" s="178"/>
      <c r="Y590" s="210">
        <f t="shared" si="53"/>
        <v>0.15535232383808095</v>
      </c>
      <c r="Z590" s="211">
        <f t="shared" si="55"/>
        <v>0.3</v>
      </c>
      <c r="AA590" s="178"/>
      <c r="AB590" s="178"/>
      <c r="AC590" s="178"/>
    </row>
    <row r="591" spans="2:29" x14ac:dyDescent="0.35">
      <c r="B591" s="222">
        <v>66800</v>
      </c>
      <c r="C591" s="208">
        <v>16936</v>
      </c>
      <c r="D591" s="309">
        <v>0</v>
      </c>
      <c r="E591" s="206">
        <v>1354.88</v>
      </c>
      <c r="F591" s="206">
        <v>1524.24</v>
      </c>
      <c r="G591" s="205">
        <f t="shared" si="56"/>
        <v>0.25353293413173655</v>
      </c>
      <c r="H591" s="207">
        <f t="shared" si="57"/>
        <v>0.41</v>
      </c>
      <c r="I591" s="213">
        <v>10390</v>
      </c>
      <c r="J591" s="213">
        <v>0</v>
      </c>
      <c r="K591" s="212">
        <v>831.2</v>
      </c>
      <c r="L591" s="212">
        <v>935.1</v>
      </c>
      <c r="M591" s="239">
        <f t="shared" si="54"/>
        <v>0.44690000000001645</v>
      </c>
      <c r="N591" s="239"/>
      <c r="O591" s="178"/>
      <c r="P591" s="178"/>
      <c r="Q591" s="178"/>
      <c r="R591" s="178"/>
      <c r="S591" s="178"/>
      <c r="T591" s="178"/>
      <c r="U591" s="178"/>
      <c r="V591" s="178"/>
      <c r="W591" s="178"/>
      <c r="X591" s="178"/>
      <c r="Y591" s="210">
        <f t="shared" si="53"/>
        <v>0.15553892215568862</v>
      </c>
      <c r="Z591" s="211">
        <f t="shared" si="55"/>
        <v>0.28000000000000003</v>
      </c>
      <c r="AA591" s="178"/>
      <c r="AB591" s="178"/>
      <c r="AC591" s="178"/>
    </row>
    <row r="592" spans="2:29" x14ac:dyDescent="0.35">
      <c r="B592" s="222">
        <v>66900</v>
      </c>
      <c r="C592" s="208">
        <v>16977</v>
      </c>
      <c r="D592" s="309">
        <v>0</v>
      </c>
      <c r="E592" s="206">
        <v>1358.16</v>
      </c>
      <c r="F592" s="206">
        <v>1527.93</v>
      </c>
      <c r="G592" s="205">
        <f t="shared" si="56"/>
        <v>0.25376681614349778</v>
      </c>
      <c r="H592" s="207">
        <f t="shared" si="57"/>
        <v>0.41</v>
      </c>
      <c r="I592" s="213">
        <v>10420</v>
      </c>
      <c r="J592" s="213">
        <v>0</v>
      </c>
      <c r="K592" s="212">
        <v>833.6</v>
      </c>
      <c r="L592" s="212">
        <v>937.8</v>
      </c>
      <c r="M592" s="239">
        <f t="shared" si="54"/>
        <v>0.4469000000000028</v>
      </c>
      <c r="N592" s="239"/>
      <c r="O592" s="178"/>
      <c r="P592" s="178"/>
      <c r="Q592" s="178"/>
      <c r="R592" s="178"/>
      <c r="S592" s="178"/>
      <c r="T592" s="178"/>
      <c r="U592" s="178"/>
      <c r="V592" s="178"/>
      <c r="W592" s="178"/>
      <c r="X592" s="178"/>
      <c r="Y592" s="210">
        <f t="shared" si="53"/>
        <v>0.15575485799701047</v>
      </c>
      <c r="Z592" s="211">
        <f t="shared" si="55"/>
        <v>0.3</v>
      </c>
      <c r="AA592" s="178"/>
      <c r="AB592" s="178"/>
      <c r="AC592" s="178"/>
    </row>
    <row r="593" spans="2:29" x14ac:dyDescent="0.35">
      <c r="B593" s="222">
        <v>67000</v>
      </c>
      <c r="C593" s="208">
        <v>17018</v>
      </c>
      <c r="D593" s="309">
        <v>0</v>
      </c>
      <c r="E593" s="206">
        <v>1361.44</v>
      </c>
      <c r="F593" s="206">
        <v>1531.62</v>
      </c>
      <c r="G593" s="205">
        <f t="shared" si="56"/>
        <v>0.254</v>
      </c>
      <c r="H593" s="207">
        <f t="shared" si="57"/>
        <v>0.41</v>
      </c>
      <c r="I593" s="213">
        <v>10450</v>
      </c>
      <c r="J593" s="213">
        <v>0</v>
      </c>
      <c r="K593" s="212">
        <v>836</v>
      </c>
      <c r="L593" s="212">
        <v>940.5</v>
      </c>
      <c r="M593" s="239">
        <f t="shared" si="54"/>
        <v>0.44689999999998919</v>
      </c>
      <c r="N593" s="239"/>
      <c r="O593" s="178"/>
      <c r="P593" s="178"/>
      <c r="Q593" s="178"/>
      <c r="R593" s="178"/>
      <c r="S593" s="178"/>
      <c r="T593" s="178"/>
      <c r="U593" s="178"/>
      <c r="V593" s="178"/>
      <c r="W593" s="178"/>
      <c r="X593" s="178"/>
      <c r="Y593" s="210">
        <f t="shared" si="53"/>
        <v>0.15597014925373134</v>
      </c>
      <c r="Z593" s="211">
        <f t="shared" si="55"/>
        <v>0.3</v>
      </c>
      <c r="AA593" s="178"/>
      <c r="AB593" s="178"/>
      <c r="AC593" s="178"/>
    </row>
    <row r="594" spans="2:29" x14ac:dyDescent="0.35">
      <c r="B594" s="222">
        <v>67100</v>
      </c>
      <c r="C594" s="208">
        <v>17059</v>
      </c>
      <c r="D594" s="309">
        <v>0</v>
      </c>
      <c r="E594" s="206">
        <v>1364.72</v>
      </c>
      <c r="F594" s="206">
        <v>1535.31</v>
      </c>
      <c r="G594" s="205">
        <f t="shared" si="56"/>
        <v>0.25423248882265276</v>
      </c>
      <c r="H594" s="207">
        <f t="shared" si="57"/>
        <v>0.41</v>
      </c>
      <c r="I594" s="213">
        <v>10478</v>
      </c>
      <c r="J594" s="213">
        <v>0</v>
      </c>
      <c r="K594" s="212">
        <v>838.24</v>
      </c>
      <c r="L594" s="212">
        <v>943.02</v>
      </c>
      <c r="M594" s="239">
        <f t="shared" si="54"/>
        <v>0.44690000000001417</v>
      </c>
      <c r="N594" s="239"/>
      <c r="O594" s="178"/>
      <c r="P594" s="178"/>
      <c r="Q594" s="178"/>
      <c r="R594" s="178"/>
      <c r="S594" s="178"/>
      <c r="T594" s="178"/>
      <c r="U594" s="178"/>
      <c r="V594" s="178"/>
      <c r="W594" s="178"/>
      <c r="X594" s="178"/>
      <c r="Y594" s="210">
        <f t="shared" si="53"/>
        <v>0.15615499254843518</v>
      </c>
      <c r="Z594" s="211">
        <f t="shared" si="55"/>
        <v>0.28000000000000003</v>
      </c>
      <c r="AA594" s="178"/>
      <c r="AB594" s="178"/>
      <c r="AC594" s="178"/>
    </row>
    <row r="595" spans="2:29" x14ac:dyDescent="0.35">
      <c r="B595" s="222">
        <v>67200</v>
      </c>
      <c r="C595" s="208">
        <v>17100</v>
      </c>
      <c r="D595" s="309">
        <v>0</v>
      </c>
      <c r="E595" s="206">
        <v>1368</v>
      </c>
      <c r="F595" s="206">
        <v>1539</v>
      </c>
      <c r="G595" s="205">
        <f t="shared" si="56"/>
        <v>0.2544642857142857</v>
      </c>
      <c r="H595" s="207">
        <f t="shared" si="57"/>
        <v>0.41</v>
      </c>
      <c r="I595" s="213">
        <v>10508</v>
      </c>
      <c r="J595" s="213">
        <v>0</v>
      </c>
      <c r="K595" s="212">
        <v>840.64</v>
      </c>
      <c r="L595" s="212">
        <v>945.72</v>
      </c>
      <c r="M595" s="239">
        <f t="shared" si="54"/>
        <v>0.44690000000000052</v>
      </c>
      <c r="N595" s="239"/>
      <c r="O595" s="178"/>
      <c r="P595" s="178"/>
      <c r="Q595" s="178"/>
      <c r="R595" s="178"/>
      <c r="S595" s="178"/>
      <c r="T595" s="178"/>
      <c r="U595" s="178"/>
      <c r="V595" s="178"/>
      <c r="W595" s="178"/>
      <c r="X595" s="178"/>
      <c r="Y595" s="210">
        <f t="shared" si="53"/>
        <v>0.15636904761904763</v>
      </c>
      <c r="Z595" s="211">
        <f t="shared" si="55"/>
        <v>0.3</v>
      </c>
      <c r="AA595" s="178"/>
      <c r="AB595" s="178"/>
      <c r="AC595" s="178"/>
    </row>
    <row r="596" spans="2:29" x14ac:dyDescent="0.35">
      <c r="B596" s="222">
        <v>67300</v>
      </c>
      <c r="C596" s="208">
        <v>17141</v>
      </c>
      <c r="D596" s="309">
        <v>0</v>
      </c>
      <c r="E596" s="206">
        <v>1371.28</v>
      </c>
      <c r="F596" s="206">
        <v>1542.69</v>
      </c>
      <c r="G596" s="205">
        <f t="shared" si="56"/>
        <v>0.25469539375928679</v>
      </c>
      <c r="H596" s="207">
        <f t="shared" si="57"/>
        <v>0.41</v>
      </c>
      <c r="I596" s="213">
        <v>10538</v>
      </c>
      <c r="J596" s="213">
        <v>0</v>
      </c>
      <c r="K596" s="212">
        <v>843.04</v>
      </c>
      <c r="L596" s="212">
        <v>948.42</v>
      </c>
      <c r="M596" s="239">
        <f t="shared" si="54"/>
        <v>0.44689999999998692</v>
      </c>
      <c r="N596" s="239"/>
      <c r="O596" s="178"/>
      <c r="P596" s="178"/>
      <c r="Q596" s="178"/>
      <c r="R596" s="178"/>
      <c r="S596" s="178"/>
      <c r="T596" s="178"/>
      <c r="U596" s="178"/>
      <c r="V596" s="178"/>
      <c r="W596" s="178"/>
      <c r="X596" s="178"/>
      <c r="Y596" s="210">
        <f t="shared" si="53"/>
        <v>0.15658246656760771</v>
      </c>
      <c r="Z596" s="211">
        <f t="shared" si="55"/>
        <v>0.3</v>
      </c>
      <c r="AA596" s="178"/>
      <c r="AB596" s="178"/>
      <c r="AC596" s="178"/>
    </row>
    <row r="597" spans="2:29" x14ac:dyDescent="0.35">
      <c r="B597" s="222">
        <v>67400</v>
      </c>
      <c r="C597" s="208">
        <v>17182</v>
      </c>
      <c r="D597" s="309">
        <v>0</v>
      </c>
      <c r="E597" s="206">
        <v>1374.56</v>
      </c>
      <c r="F597" s="206">
        <v>1546.38</v>
      </c>
      <c r="G597" s="205">
        <f t="shared" si="56"/>
        <v>0.25492581602373887</v>
      </c>
      <c r="H597" s="207">
        <f t="shared" si="57"/>
        <v>0.41</v>
      </c>
      <c r="I597" s="213">
        <v>10568</v>
      </c>
      <c r="J597" s="213">
        <v>0</v>
      </c>
      <c r="K597" s="212">
        <v>845.44</v>
      </c>
      <c r="L597" s="212">
        <v>951.12</v>
      </c>
      <c r="M597" s="239">
        <f t="shared" si="54"/>
        <v>0.44690000000000962</v>
      </c>
      <c r="N597" s="239"/>
      <c r="O597" s="178"/>
      <c r="P597" s="178"/>
      <c r="Q597" s="178"/>
      <c r="R597" s="178"/>
      <c r="S597" s="178"/>
      <c r="T597" s="178"/>
      <c r="U597" s="178"/>
      <c r="V597" s="178"/>
      <c r="W597" s="178"/>
      <c r="X597" s="178"/>
      <c r="Y597" s="210">
        <f t="shared" si="53"/>
        <v>0.15679525222551929</v>
      </c>
      <c r="Z597" s="211">
        <f t="shared" si="55"/>
        <v>0.3</v>
      </c>
      <c r="AA597" s="178"/>
      <c r="AB597" s="178"/>
      <c r="AC597" s="178"/>
    </row>
    <row r="598" spans="2:29" x14ac:dyDescent="0.35">
      <c r="B598" s="222">
        <v>67500</v>
      </c>
      <c r="C598" s="208">
        <v>17224</v>
      </c>
      <c r="D598" s="309">
        <v>0</v>
      </c>
      <c r="E598" s="206">
        <v>1377.92</v>
      </c>
      <c r="F598" s="206">
        <v>1550.16</v>
      </c>
      <c r="G598" s="205">
        <f t="shared" si="56"/>
        <v>0.25517037037037038</v>
      </c>
      <c r="H598" s="207">
        <f t="shared" si="57"/>
        <v>0.42</v>
      </c>
      <c r="I598" s="213">
        <v>10596</v>
      </c>
      <c r="J598" s="213">
        <v>0</v>
      </c>
      <c r="K598" s="212">
        <v>847.68</v>
      </c>
      <c r="L598" s="212">
        <v>953.64</v>
      </c>
      <c r="M598" s="239">
        <f t="shared" si="54"/>
        <v>0.45779999999999743</v>
      </c>
      <c r="N598" s="239"/>
      <c r="O598" s="178"/>
      <c r="P598" s="178"/>
      <c r="Q598" s="178"/>
      <c r="R598" s="178"/>
      <c r="S598" s="178"/>
      <c r="T598" s="178"/>
      <c r="U598" s="178"/>
      <c r="V598" s="178"/>
      <c r="W598" s="178"/>
      <c r="X598" s="178"/>
      <c r="Y598" s="210">
        <f t="shared" si="53"/>
        <v>0.15697777777777777</v>
      </c>
      <c r="Z598" s="211">
        <f t="shared" si="55"/>
        <v>0.28000000000000003</v>
      </c>
      <c r="AA598" s="178"/>
      <c r="AB598" s="178"/>
      <c r="AC598" s="178"/>
    </row>
    <row r="599" spans="2:29" x14ac:dyDescent="0.35">
      <c r="B599" s="222">
        <v>67600</v>
      </c>
      <c r="C599" s="208">
        <v>17265</v>
      </c>
      <c r="D599" s="309">
        <v>0</v>
      </c>
      <c r="E599" s="206">
        <v>1381.2</v>
      </c>
      <c r="F599" s="206">
        <v>1553.85</v>
      </c>
      <c r="G599" s="205">
        <f t="shared" si="56"/>
        <v>0.25539940828402369</v>
      </c>
      <c r="H599" s="207">
        <f t="shared" si="57"/>
        <v>0.41</v>
      </c>
      <c r="I599" s="213">
        <v>10626</v>
      </c>
      <c r="J599" s="213">
        <v>0</v>
      </c>
      <c r="K599" s="212">
        <v>850.08</v>
      </c>
      <c r="L599" s="212">
        <v>956.34</v>
      </c>
      <c r="M599" s="239">
        <f t="shared" si="54"/>
        <v>0.44689999999998464</v>
      </c>
      <c r="N599" s="239"/>
      <c r="O599" s="178"/>
      <c r="P599" s="178"/>
      <c r="Q599" s="178"/>
      <c r="R599" s="178"/>
      <c r="S599" s="178"/>
      <c r="T599" s="178"/>
      <c r="U599" s="178"/>
      <c r="V599" s="178"/>
      <c r="W599" s="178"/>
      <c r="X599" s="178"/>
      <c r="Y599" s="210">
        <f t="shared" si="53"/>
        <v>0.15718934911242605</v>
      </c>
      <c r="Z599" s="211">
        <f t="shared" si="55"/>
        <v>0.3</v>
      </c>
      <c r="AA599" s="178"/>
      <c r="AB599" s="178"/>
      <c r="AC599" s="178"/>
    </row>
    <row r="600" spans="2:29" x14ac:dyDescent="0.35">
      <c r="B600" s="222">
        <v>67700</v>
      </c>
      <c r="C600" s="208">
        <v>17306</v>
      </c>
      <c r="D600" s="309">
        <v>0</v>
      </c>
      <c r="E600" s="206">
        <v>1384.48</v>
      </c>
      <c r="F600" s="206">
        <v>1557.54</v>
      </c>
      <c r="G600" s="205">
        <f t="shared" si="56"/>
        <v>0.25562776957163957</v>
      </c>
      <c r="H600" s="207">
        <f t="shared" si="57"/>
        <v>0.41</v>
      </c>
      <c r="I600" s="213">
        <v>10656</v>
      </c>
      <c r="J600" s="213">
        <v>0</v>
      </c>
      <c r="K600" s="212">
        <v>852.48</v>
      </c>
      <c r="L600" s="212">
        <v>959.04</v>
      </c>
      <c r="M600" s="239">
        <f t="shared" si="54"/>
        <v>0.44690000000000962</v>
      </c>
      <c r="N600" s="239"/>
      <c r="O600" s="178"/>
      <c r="P600" s="178"/>
      <c r="Q600" s="178"/>
      <c r="R600" s="178"/>
      <c r="S600" s="178"/>
      <c r="T600" s="178"/>
      <c r="U600" s="178"/>
      <c r="V600" s="178"/>
      <c r="W600" s="178"/>
      <c r="X600" s="178"/>
      <c r="Y600" s="210">
        <f t="shared" si="53"/>
        <v>0.15740029542097489</v>
      </c>
      <c r="Z600" s="211">
        <f t="shared" si="55"/>
        <v>0.3</v>
      </c>
      <c r="AA600" s="178"/>
      <c r="AB600" s="178"/>
      <c r="AC600" s="178"/>
    </row>
    <row r="601" spans="2:29" x14ac:dyDescent="0.35">
      <c r="B601" s="222">
        <v>67800</v>
      </c>
      <c r="C601" s="208">
        <v>17347</v>
      </c>
      <c r="D601" s="309">
        <v>0</v>
      </c>
      <c r="E601" s="206">
        <v>1387.76</v>
      </c>
      <c r="F601" s="206">
        <v>1561.23</v>
      </c>
      <c r="G601" s="205">
        <f t="shared" si="56"/>
        <v>0.25585545722713865</v>
      </c>
      <c r="H601" s="207">
        <f t="shared" si="57"/>
        <v>0.41</v>
      </c>
      <c r="I601" s="213">
        <v>10686</v>
      </c>
      <c r="J601" s="213">
        <v>0</v>
      </c>
      <c r="K601" s="212">
        <v>854.88</v>
      </c>
      <c r="L601" s="212">
        <v>961.74</v>
      </c>
      <c r="M601" s="239">
        <f t="shared" si="54"/>
        <v>0.44689999999999602</v>
      </c>
      <c r="N601" s="239"/>
      <c r="O601" s="178"/>
      <c r="P601" s="178"/>
      <c r="Q601" s="178"/>
      <c r="R601" s="178"/>
      <c r="S601" s="178"/>
      <c r="T601" s="178"/>
      <c r="U601" s="178"/>
      <c r="V601" s="178"/>
      <c r="W601" s="178"/>
      <c r="X601" s="178"/>
      <c r="Y601" s="210">
        <f t="shared" si="53"/>
        <v>0.15761061946902655</v>
      </c>
      <c r="Z601" s="211">
        <f t="shared" si="55"/>
        <v>0.3</v>
      </c>
      <c r="AA601" s="178"/>
      <c r="AB601" s="178"/>
      <c r="AC601" s="178"/>
    </row>
    <row r="602" spans="2:29" x14ac:dyDescent="0.35">
      <c r="B602" s="222">
        <v>67900</v>
      </c>
      <c r="C602" s="208">
        <v>17389</v>
      </c>
      <c r="D602" s="309">
        <v>0</v>
      </c>
      <c r="E602" s="206">
        <v>1391.12</v>
      </c>
      <c r="F602" s="206">
        <v>1565.01</v>
      </c>
      <c r="G602" s="205">
        <f t="shared" si="56"/>
        <v>0.25609720176730488</v>
      </c>
      <c r="H602" s="207">
        <f t="shared" si="57"/>
        <v>0.42</v>
      </c>
      <c r="I602" s="213">
        <v>10714</v>
      </c>
      <c r="J602" s="213">
        <v>0</v>
      </c>
      <c r="K602" s="212">
        <v>857.12</v>
      </c>
      <c r="L602" s="212">
        <v>964.26</v>
      </c>
      <c r="M602" s="239">
        <f t="shared" si="54"/>
        <v>0.45779999999998383</v>
      </c>
      <c r="N602" s="239"/>
      <c r="O602" s="178"/>
      <c r="P602" s="178"/>
      <c r="Q602" s="178"/>
      <c r="R602" s="178"/>
      <c r="S602" s="178"/>
      <c r="T602" s="178"/>
      <c r="U602" s="178"/>
      <c r="V602" s="178"/>
      <c r="W602" s="178"/>
      <c r="X602" s="178"/>
      <c r="Y602" s="210">
        <f t="shared" si="53"/>
        <v>0.15779086892488955</v>
      </c>
      <c r="Z602" s="211">
        <f t="shared" si="55"/>
        <v>0.28000000000000003</v>
      </c>
      <c r="AA602" s="178"/>
      <c r="AB602" s="178"/>
      <c r="AC602" s="178"/>
    </row>
    <row r="603" spans="2:29" x14ac:dyDescent="0.35">
      <c r="B603" s="222">
        <v>68000</v>
      </c>
      <c r="C603" s="208">
        <v>17430</v>
      </c>
      <c r="D603" s="309">
        <v>0</v>
      </c>
      <c r="E603" s="206">
        <v>1394.4</v>
      </c>
      <c r="F603" s="206">
        <v>1568.7</v>
      </c>
      <c r="G603" s="205">
        <f t="shared" si="56"/>
        <v>0.25632352941176473</v>
      </c>
      <c r="H603" s="207">
        <f t="shared" si="57"/>
        <v>0.41</v>
      </c>
      <c r="I603" s="213">
        <v>10744</v>
      </c>
      <c r="J603" s="213">
        <v>0</v>
      </c>
      <c r="K603" s="212">
        <v>859.52</v>
      </c>
      <c r="L603" s="212">
        <v>966.96</v>
      </c>
      <c r="M603" s="239">
        <f t="shared" si="54"/>
        <v>0.44690000000000735</v>
      </c>
      <c r="N603" s="239"/>
      <c r="O603" s="178"/>
      <c r="P603" s="178"/>
      <c r="Q603" s="178"/>
      <c r="R603" s="178"/>
      <c r="S603" s="178"/>
      <c r="T603" s="178"/>
      <c r="U603" s="178"/>
      <c r="V603" s="178"/>
      <c r="W603" s="178"/>
      <c r="X603" s="178"/>
      <c r="Y603" s="210">
        <f t="shared" si="53"/>
        <v>0.158</v>
      </c>
      <c r="Z603" s="211">
        <f t="shared" si="55"/>
        <v>0.3</v>
      </c>
      <c r="AA603" s="178"/>
      <c r="AB603" s="178"/>
      <c r="AC603" s="178"/>
    </row>
    <row r="604" spans="2:29" x14ac:dyDescent="0.35">
      <c r="B604" s="222">
        <v>68100</v>
      </c>
      <c r="C604" s="208">
        <v>17471</v>
      </c>
      <c r="D604" s="309">
        <v>0</v>
      </c>
      <c r="E604" s="206">
        <v>1397.68</v>
      </c>
      <c r="F604" s="206">
        <v>1572.39</v>
      </c>
      <c r="G604" s="205">
        <f t="shared" si="56"/>
        <v>0.25654919236417034</v>
      </c>
      <c r="H604" s="207">
        <f t="shared" si="57"/>
        <v>0.41</v>
      </c>
      <c r="I604" s="213">
        <v>10774</v>
      </c>
      <c r="J604" s="213">
        <v>0</v>
      </c>
      <c r="K604" s="212">
        <v>861.92</v>
      </c>
      <c r="L604" s="212">
        <v>969.66</v>
      </c>
      <c r="M604" s="239">
        <f t="shared" si="54"/>
        <v>0.44689999999999375</v>
      </c>
      <c r="N604" s="239"/>
      <c r="O604" s="178"/>
      <c r="P604" s="178"/>
      <c r="Q604" s="178"/>
      <c r="R604" s="178"/>
      <c r="S604" s="178"/>
      <c r="T604" s="178"/>
      <c r="U604" s="178"/>
      <c r="V604" s="178"/>
      <c r="W604" s="178"/>
      <c r="X604" s="178"/>
      <c r="Y604" s="210">
        <f t="shared" si="53"/>
        <v>0.15820851688693099</v>
      </c>
      <c r="Z604" s="211">
        <f t="shared" si="55"/>
        <v>0.3</v>
      </c>
      <c r="AA604" s="178"/>
      <c r="AB604" s="178"/>
      <c r="AC604" s="178"/>
    </row>
    <row r="605" spans="2:29" x14ac:dyDescent="0.35">
      <c r="B605" s="222">
        <v>68200</v>
      </c>
      <c r="C605" s="208">
        <v>17513</v>
      </c>
      <c r="D605" s="309">
        <v>0</v>
      </c>
      <c r="E605" s="206">
        <v>1401.04</v>
      </c>
      <c r="F605" s="206">
        <v>1576.17</v>
      </c>
      <c r="G605" s="205">
        <f t="shared" si="56"/>
        <v>0.25678885630498532</v>
      </c>
      <c r="H605" s="207">
        <f t="shared" si="57"/>
        <v>0.42</v>
      </c>
      <c r="I605" s="213">
        <v>10804</v>
      </c>
      <c r="J605" s="213">
        <v>0</v>
      </c>
      <c r="K605" s="212">
        <v>864.32</v>
      </c>
      <c r="L605" s="212">
        <v>972.36</v>
      </c>
      <c r="M605" s="239">
        <f t="shared" si="54"/>
        <v>0.45779999999998156</v>
      </c>
      <c r="N605" s="239"/>
      <c r="O605" s="178"/>
      <c r="P605" s="178"/>
      <c r="Q605" s="178"/>
      <c r="R605" s="178"/>
      <c r="S605" s="178"/>
      <c r="T605" s="178"/>
      <c r="U605" s="178"/>
      <c r="V605" s="178"/>
      <c r="W605" s="178"/>
      <c r="X605" s="178"/>
      <c r="Y605" s="210">
        <f t="shared" si="53"/>
        <v>0.15841642228739003</v>
      </c>
      <c r="Z605" s="211">
        <f t="shared" si="55"/>
        <v>0.3</v>
      </c>
      <c r="AA605" s="178"/>
      <c r="AB605" s="178"/>
      <c r="AC605" s="178"/>
    </row>
    <row r="606" spans="2:29" x14ac:dyDescent="0.35">
      <c r="B606" s="222">
        <v>68300</v>
      </c>
      <c r="C606" s="208">
        <v>17554</v>
      </c>
      <c r="D606" s="309">
        <v>0</v>
      </c>
      <c r="E606" s="206">
        <v>1404.32</v>
      </c>
      <c r="F606" s="206">
        <v>1579.86</v>
      </c>
      <c r="G606" s="205">
        <f t="shared" si="56"/>
        <v>0.25701317715959004</v>
      </c>
      <c r="H606" s="207">
        <f t="shared" si="57"/>
        <v>0.41</v>
      </c>
      <c r="I606" s="213">
        <v>10832</v>
      </c>
      <c r="J606" s="213">
        <v>0</v>
      </c>
      <c r="K606" s="212">
        <v>866.56</v>
      </c>
      <c r="L606" s="212">
        <v>974.88</v>
      </c>
      <c r="M606" s="239">
        <f t="shared" si="54"/>
        <v>0.44690000000000507</v>
      </c>
      <c r="N606" s="239"/>
      <c r="O606" s="178"/>
      <c r="P606" s="178"/>
      <c r="Q606" s="178"/>
      <c r="R606" s="178"/>
      <c r="S606" s="178"/>
      <c r="T606" s="178"/>
      <c r="U606" s="178"/>
      <c r="V606" s="178"/>
      <c r="W606" s="178"/>
      <c r="X606" s="178"/>
      <c r="Y606" s="210">
        <f t="shared" si="53"/>
        <v>0.15859443631039533</v>
      </c>
      <c r="Z606" s="211">
        <f t="shared" si="55"/>
        <v>0.28000000000000003</v>
      </c>
      <c r="AA606" s="178"/>
      <c r="AB606" s="178"/>
      <c r="AC606" s="178"/>
    </row>
    <row r="607" spans="2:29" x14ac:dyDescent="0.35">
      <c r="B607" s="222">
        <v>68400</v>
      </c>
      <c r="C607" s="208">
        <v>17596</v>
      </c>
      <c r="D607" s="309">
        <v>0</v>
      </c>
      <c r="E607" s="206">
        <v>1407.68</v>
      </c>
      <c r="F607" s="206">
        <v>1583.64</v>
      </c>
      <c r="G607" s="205">
        <f t="shared" si="56"/>
        <v>0.25725146198830412</v>
      </c>
      <c r="H607" s="207">
        <f t="shared" si="57"/>
        <v>0.42</v>
      </c>
      <c r="I607" s="213">
        <v>10862</v>
      </c>
      <c r="J607" s="213">
        <v>0</v>
      </c>
      <c r="K607" s="212">
        <v>868.96</v>
      </c>
      <c r="L607" s="212">
        <v>977.58</v>
      </c>
      <c r="M607" s="239">
        <f t="shared" si="54"/>
        <v>0.45779999999999516</v>
      </c>
      <c r="N607" s="239"/>
      <c r="O607" s="178"/>
      <c r="P607" s="178"/>
      <c r="Q607" s="178"/>
      <c r="R607" s="178"/>
      <c r="S607" s="178"/>
      <c r="T607" s="178"/>
      <c r="U607" s="178"/>
      <c r="V607" s="178"/>
      <c r="W607" s="178"/>
      <c r="X607" s="178"/>
      <c r="Y607" s="210">
        <f t="shared" si="53"/>
        <v>0.15880116959064328</v>
      </c>
      <c r="Z607" s="211">
        <f t="shared" si="55"/>
        <v>0.3</v>
      </c>
      <c r="AA607" s="178"/>
      <c r="AB607" s="178"/>
      <c r="AC607" s="178"/>
    </row>
    <row r="608" spans="2:29" x14ac:dyDescent="0.35">
      <c r="B608" s="222">
        <v>68500</v>
      </c>
      <c r="C608" s="208">
        <v>17637</v>
      </c>
      <c r="D608" s="309">
        <v>0</v>
      </c>
      <c r="E608" s="206">
        <v>1410.96</v>
      </c>
      <c r="F608" s="206">
        <v>1587.33</v>
      </c>
      <c r="G608" s="205">
        <f t="shared" si="56"/>
        <v>0.25747445255474455</v>
      </c>
      <c r="H608" s="207">
        <f t="shared" si="57"/>
        <v>0.41</v>
      </c>
      <c r="I608" s="213">
        <v>10892</v>
      </c>
      <c r="J608" s="213">
        <v>0</v>
      </c>
      <c r="K608" s="212">
        <v>871.36</v>
      </c>
      <c r="L608" s="212">
        <v>980.28</v>
      </c>
      <c r="M608" s="239">
        <f t="shared" si="54"/>
        <v>0.44690000000001645</v>
      </c>
      <c r="N608" s="239"/>
      <c r="O608" s="178"/>
      <c r="P608" s="178"/>
      <c r="Q608" s="178"/>
      <c r="R608" s="178"/>
      <c r="S608" s="178"/>
      <c r="T608" s="178"/>
      <c r="U608" s="178"/>
      <c r="V608" s="178"/>
      <c r="W608" s="178"/>
      <c r="X608" s="178"/>
      <c r="Y608" s="210">
        <f t="shared" si="53"/>
        <v>0.15900729927007298</v>
      </c>
      <c r="Z608" s="211">
        <f t="shared" si="55"/>
        <v>0.3</v>
      </c>
      <c r="AA608" s="178"/>
      <c r="AB608" s="178"/>
      <c r="AC608" s="178"/>
    </row>
    <row r="609" spans="2:29" x14ac:dyDescent="0.35">
      <c r="B609" s="222">
        <v>68600</v>
      </c>
      <c r="C609" s="208">
        <v>17679</v>
      </c>
      <c r="D609" s="309">
        <v>0</v>
      </c>
      <c r="E609" s="206">
        <v>1414.32</v>
      </c>
      <c r="F609" s="206">
        <v>1591.11</v>
      </c>
      <c r="G609" s="205">
        <f t="shared" si="56"/>
        <v>0.25771137026239066</v>
      </c>
      <c r="H609" s="207">
        <f t="shared" si="57"/>
        <v>0.42</v>
      </c>
      <c r="I609" s="213">
        <v>10922</v>
      </c>
      <c r="J609" s="213">
        <v>0</v>
      </c>
      <c r="K609" s="212">
        <v>873.76</v>
      </c>
      <c r="L609" s="212">
        <v>982.98</v>
      </c>
      <c r="M609" s="239">
        <f t="shared" si="54"/>
        <v>0.45780000000000654</v>
      </c>
      <c r="N609" s="239"/>
      <c r="O609" s="178"/>
      <c r="P609" s="178"/>
      <c r="Q609" s="178"/>
      <c r="R609" s="178"/>
      <c r="S609" s="178"/>
      <c r="T609" s="178"/>
      <c r="U609" s="178"/>
      <c r="V609" s="178"/>
      <c r="W609" s="178"/>
      <c r="X609" s="178"/>
      <c r="Y609" s="210">
        <f t="shared" si="53"/>
        <v>0.15921282798833819</v>
      </c>
      <c r="Z609" s="211">
        <f t="shared" si="55"/>
        <v>0.3</v>
      </c>
      <c r="AA609" s="178"/>
      <c r="AB609" s="178"/>
      <c r="AC609" s="178"/>
    </row>
    <row r="610" spans="2:29" x14ac:dyDescent="0.35">
      <c r="B610" s="222">
        <v>68700</v>
      </c>
      <c r="C610" s="208">
        <v>17720</v>
      </c>
      <c r="D610" s="309">
        <v>0</v>
      </c>
      <c r="E610" s="206">
        <v>1417.6</v>
      </c>
      <c r="F610" s="206">
        <v>1594.8</v>
      </c>
      <c r="G610" s="205">
        <f t="shared" si="56"/>
        <v>0.25793304221251817</v>
      </c>
      <c r="H610" s="207">
        <f t="shared" si="57"/>
        <v>0.41</v>
      </c>
      <c r="I610" s="213">
        <v>10952</v>
      </c>
      <c r="J610" s="213">
        <v>0</v>
      </c>
      <c r="K610" s="212">
        <v>876.16</v>
      </c>
      <c r="L610" s="212">
        <v>985.68</v>
      </c>
      <c r="M610" s="239">
        <f t="shared" si="54"/>
        <v>0.44689999999999375</v>
      </c>
      <c r="N610" s="239"/>
      <c r="O610" s="178"/>
      <c r="P610" s="178"/>
      <c r="Q610" s="178"/>
      <c r="R610" s="178"/>
      <c r="S610" s="178"/>
      <c r="T610" s="178"/>
      <c r="U610" s="178"/>
      <c r="V610" s="178"/>
      <c r="W610" s="178"/>
      <c r="X610" s="178"/>
      <c r="Y610" s="210">
        <f t="shared" si="53"/>
        <v>0.15941775836972344</v>
      </c>
      <c r="Z610" s="211">
        <f t="shared" si="55"/>
        <v>0.3</v>
      </c>
      <c r="AA610" s="178"/>
      <c r="AB610" s="178"/>
      <c r="AC610" s="178"/>
    </row>
    <row r="611" spans="2:29" x14ac:dyDescent="0.35">
      <c r="B611" s="222">
        <v>68800</v>
      </c>
      <c r="C611" s="208">
        <v>17762</v>
      </c>
      <c r="D611" s="309">
        <v>0</v>
      </c>
      <c r="E611" s="206">
        <v>1420.96</v>
      </c>
      <c r="F611" s="206">
        <v>1598.58</v>
      </c>
      <c r="G611" s="205">
        <f t="shared" si="56"/>
        <v>0.25816860465116281</v>
      </c>
      <c r="H611" s="207">
        <f t="shared" si="57"/>
        <v>0.42</v>
      </c>
      <c r="I611" s="213">
        <v>10982</v>
      </c>
      <c r="J611" s="213">
        <v>0</v>
      </c>
      <c r="K611" s="212">
        <v>878.56</v>
      </c>
      <c r="L611" s="212">
        <v>988.38</v>
      </c>
      <c r="M611" s="239">
        <f t="shared" si="54"/>
        <v>0.45780000000001791</v>
      </c>
      <c r="N611" s="239"/>
      <c r="O611" s="178"/>
      <c r="P611" s="178"/>
      <c r="Q611" s="178"/>
      <c r="R611" s="178"/>
      <c r="S611" s="178"/>
      <c r="T611" s="178"/>
      <c r="U611" s="178"/>
      <c r="V611" s="178"/>
      <c r="W611" s="178"/>
      <c r="X611" s="178"/>
      <c r="Y611" s="210">
        <f t="shared" si="53"/>
        <v>0.15962209302325581</v>
      </c>
      <c r="Z611" s="211">
        <f t="shared" si="55"/>
        <v>0.3</v>
      </c>
      <c r="AA611" s="178"/>
      <c r="AB611" s="178"/>
      <c r="AC611" s="178"/>
    </row>
    <row r="612" spans="2:29" x14ac:dyDescent="0.35">
      <c r="B612" s="222">
        <v>68900</v>
      </c>
      <c r="C612" s="208">
        <v>17803</v>
      </c>
      <c r="D612" s="309">
        <v>0</v>
      </c>
      <c r="E612" s="206">
        <v>1424.24</v>
      </c>
      <c r="F612" s="206">
        <v>1602.27</v>
      </c>
      <c r="G612" s="205">
        <f t="shared" si="56"/>
        <v>0.25838896952104501</v>
      </c>
      <c r="H612" s="207">
        <f t="shared" si="57"/>
        <v>0.41</v>
      </c>
      <c r="I612" s="213">
        <v>11012</v>
      </c>
      <c r="J612" s="213">
        <v>0</v>
      </c>
      <c r="K612" s="212">
        <v>880.96</v>
      </c>
      <c r="L612" s="212">
        <v>991.08</v>
      </c>
      <c r="M612" s="239">
        <f t="shared" si="54"/>
        <v>0.44690000000000507</v>
      </c>
      <c r="N612" s="239"/>
      <c r="O612" s="178"/>
      <c r="P612" s="178"/>
      <c r="Q612" s="178"/>
      <c r="R612" s="178"/>
      <c r="S612" s="178"/>
      <c r="T612" s="178"/>
      <c r="U612" s="178"/>
      <c r="V612" s="178"/>
      <c r="W612" s="178"/>
      <c r="X612" s="178"/>
      <c r="Y612" s="210">
        <f t="shared" si="53"/>
        <v>0.15982583454281568</v>
      </c>
      <c r="Z612" s="211">
        <f t="shared" si="55"/>
        <v>0.3</v>
      </c>
      <c r="AA612" s="178"/>
      <c r="AB612" s="178"/>
      <c r="AC612" s="178"/>
    </row>
    <row r="613" spans="2:29" x14ac:dyDescent="0.35">
      <c r="B613" s="222">
        <v>69000</v>
      </c>
      <c r="C613" s="208">
        <v>17845</v>
      </c>
      <c r="D613" s="309">
        <v>0</v>
      </c>
      <c r="E613" s="206">
        <v>1427.6</v>
      </c>
      <c r="F613" s="206">
        <v>1606.05</v>
      </c>
      <c r="G613" s="205">
        <f t="shared" si="56"/>
        <v>0.25862318840579712</v>
      </c>
      <c r="H613" s="207">
        <f t="shared" si="57"/>
        <v>0.42</v>
      </c>
      <c r="I613" s="213">
        <v>11040</v>
      </c>
      <c r="J613" s="213">
        <v>0</v>
      </c>
      <c r="K613" s="212">
        <v>883.2</v>
      </c>
      <c r="L613" s="212">
        <v>993.6</v>
      </c>
      <c r="M613" s="239">
        <f t="shared" si="54"/>
        <v>0.45779999999999288</v>
      </c>
      <c r="N613" s="239"/>
      <c r="O613" s="178"/>
      <c r="P613" s="178"/>
      <c r="Q613" s="178"/>
      <c r="R613" s="178"/>
      <c r="S613" s="178"/>
      <c r="T613" s="178"/>
      <c r="U613" s="178"/>
      <c r="V613" s="178"/>
      <c r="W613" s="178"/>
      <c r="X613" s="178"/>
      <c r="Y613" s="210">
        <f t="shared" si="53"/>
        <v>0.16</v>
      </c>
      <c r="Z613" s="211">
        <f t="shared" si="55"/>
        <v>0.28000000000000003</v>
      </c>
      <c r="AA613" s="178"/>
      <c r="AB613" s="178"/>
      <c r="AC613" s="178"/>
    </row>
    <row r="614" spans="2:29" x14ac:dyDescent="0.35">
      <c r="B614" s="222">
        <v>69100</v>
      </c>
      <c r="C614" s="208">
        <v>17887</v>
      </c>
      <c r="D614" s="309">
        <v>0</v>
      </c>
      <c r="E614" s="206">
        <v>1430.96</v>
      </c>
      <c r="F614" s="206">
        <v>1609.83</v>
      </c>
      <c r="G614" s="205">
        <f t="shared" si="56"/>
        <v>0.25885672937771348</v>
      </c>
      <c r="H614" s="207">
        <f t="shared" si="57"/>
        <v>0.42</v>
      </c>
      <c r="I614" s="213">
        <v>11070</v>
      </c>
      <c r="J614" s="213">
        <v>0</v>
      </c>
      <c r="K614" s="212">
        <v>885.6</v>
      </c>
      <c r="L614" s="212">
        <v>996.3</v>
      </c>
      <c r="M614" s="239">
        <f t="shared" si="54"/>
        <v>0.45780000000001791</v>
      </c>
      <c r="N614" s="239"/>
      <c r="O614" s="178"/>
      <c r="P614" s="178"/>
      <c r="Q614" s="178"/>
      <c r="R614" s="178"/>
      <c r="S614" s="178"/>
      <c r="T614" s="178"/>
      <c r="U614" s="178"/>
      <c r="V614" s="178"/>
      <c r="W614" s="178"/>
      <c r="X614" s="178"/>
      <c r="Y614" s="210">
        <f t="shared" si="53"/>
        <v>0.16020260492040522</v>
      </c>
      <c r="Z614" s="211">
        <f t="shared" si="55"/>
        <v>0.3</v>
      </c>
      <c r="AA614" s="178"/>
      <c r="AB614" s="178"/>
      <c r="AC614" s="178"/>
    </row>
    <row r="615" spans="2:29" x14ac:dyDescent="0.35">
      <c r="B615" s="222">
        <v>69200</v>
      </c>
      <c r="C615" s="208">
        <v>17929</v>
      </c>
      <c r="D615" s="309">
        <v>0</v>
      </c>
      <c r="E615" s="206">
        <v>1434.32</v>
      </c>
      <c r="F615" s="206">
        <v>1613.61</v>
      </c>
      <c r="G615" s="205">
        <f t="shared" si="56"/>
        <v>0.25908959537572257</v>
      </c>
      <c r="H615" s="207">
        <f t="shared" si="57"/>
        <v>0.42</v>
      </c>
      <c r="I615" s="213">
        <v>11100</v>
      </c>
      <c r="J615" s="213">
        <v>0</v>
      </c>
      <c r="K615" s="212">
        <v>888</v>
      </c>
      <c r="L615" s="212">
        <v>999</v>
      </c>
      <c r="M615" s="239">
        <f t="shared" si="54"/>
        <v>0.45780000000000654</v>
      </c>
      <c r="N615" s="239"/>
      <c r="O615" s="178"/>
      <c r="P615" s="178"/>
      <c r="Q615" s="178"/>
      <c r="R615" s="178"/>
      <c r="S615" s="178"/>
      <c r="T615" s="178"/>
      <c r="U615" s="178"/>
      <c r="V615" s="178"/>
      <c r="W615" s="178"/>
      <c r="X615" s="178"/>
      <c r="Y615" s="210">
        <f t="shared" si="53"/>
        <v>0.16040462427745664</v>
      </c>
      <c r="Z615" s="211">
        <f t="shared" si="55"/>
        <v>0.3</v>
      </c>
      <c r="AA615" s="178"/>
      <c r="AB615" s="178"/>
      <c r="AC615" s="178"/>
    </row>
    <row r="616" spans="2:29" x14ac:dyDescent="0.35">
      <c r="B616" s="222">
        <v>69300</v>
      </c>
      <c r="C616" s="208">
        <v>17970</v>
      </c>
      <c r="D616" s="309">
        <v>0</v>
      </c>
      <c r="E616" s="206">
        <v>1437.6</v>
      </c>
      <c r="F616" s="206">
        <v>1617.3</v>
      </c>
      <c r="G616" s="205">
        <f t="shared" si="56"/>
        <v>0.25930735930735932</v>
      </c>
      <c r="H616" s="207">
        <f t="shared" si="57"/>
        <v>0.41</v>
      </c>
      <c r="I616" s="213">
        <v>11130</v>
      </c>
      <c r="J616" s="213">
        <v>0</v>
      </c>
      <c r="K616" s="212">
        <v>890.4</v>
      </c>
      <c r="L616" s="212">
        <v>1001.7</v>
      </c>
      <c r="M616" s="239">
        <f t="shared" si="54"/>
        <v>0.44689999999999375</v>
      </c>
      <c r="N616" s="239"/>
      <c r="O616" s="178"/>
      <c r="P616" s="178"/>
      <c r="Q616" s="178"/>
      <c r="R616" s="178"/>
      <c r="S616" s="178"/>
      <c r="T616" s="178"/>
      <c r="U616" s="178"/>
      <c r="V616" s="178"/>
      <c r="W616" s="178"/>
      <c r="X616" s="178"/>
      <c r="Y616" s="210">
        <f t="shared" si="53"/>
        <v>0.16060606060606061</v>
      </c>
      <c r="Z616" s="211">
        <f t="shared" si="55"/>
        <v>0.3</v>
      </c>
      <c r="AA616" s="178"/>
      <c r="AB616" s="178"/>
      <c r="AC616" s="178"/>
    </row>
    <row r="617" spans="2:29" x14ac:dyDescent="0.35">
      <c r="B617" s="222">
        <v>69400</v>
      </c>
      <c r="C617" s="208">
        <v>18012</v>
      </c>
      <c r="D617" s="309">
        <v>0</v>
      </c>
      <c r="E617" s="206">
        <v>1440.96</v>
      </c>
      <c r="F617" s="206">
        <v>1621.08</v>
      </c>
      <c r="G617" s="205">
        <f t="shared" si="56"/>
        <v>0.25953890489913545</v>
      </c>
      <c r="H617" s="207">
        <f t="shared" si="57"/>
        <v>0.42</v>
      </c>
      <c r="I617" s="213">
        <v>11160</v>
      </c>
      <c r="J617" s="213">
        <v>0</v>
      </c>
      <c r="K617" s="212">
        <v>892.8</v>
      </c>
      <c r="L617" s="212">
        <v>1004.4</v>
      </c>
      <c r="M617" s="239">
        <f t="shared" si="54"/>
        <v>0.45780000000001791</v>
      </c>
      <c r="N617" s="239"/>
      <c r="O617" s="178"/>
      <c r="P617" s="178"/>
      <c r="Q617" s="178"/>
      <c r="R617" s="178"/>
      <c r="S617" s="178"/>
      <c r="T617" s="178"/>
      <c r="U617" s="178"/>
      <c r="V617" s="178"/>
      <c r="W617" s="178"/>
      <c r="X617" s="178"/>
      <c r="Y617" s="210">
        <f t="shared" si="53"/>
        <v>0.16080691642651296</v>
      </c>
      <c r="Z617" s="211">
        <f t="shared" si="55"/>
        <v>0.3</v>
      </c>
      <c r="AA617" s="178"/>
      <c r="AB617" s="178"/>
      <c r="AC617" s="178"/>
    </row>
    <row r="618" spans="2:29" x14ac:dyDescent="0.35">
      <c r="B618" s="222">
        <v>69500</v>
      </c>
      <c r="C618" s="208">
        <v>18054</v>
      </c>
      <c r="D618" s="309">
        <v>0</v>
      </c>
      <c r="E618" s="206">
        <v>1444.32</v>
      </c>
      <c r="F618" s="206">
        <v>1624.86</v>
      </c>
      <c r="G618" s="205">
        <f t="shared" si="56"/>
        <v>0.25976978417266189</v>
      </c>
      <c r="H618" s="207">
        <f t="shared" si="57"/>
        <v>0.42</v>
      </c>
      <c r="I618" s="213">
        <v>11190</v>
      </c>
      <c r="J618" s="213">
        <v>0</v>
      </c>
      <c r="K618" s="212">
        <v>895.2</v>
      </c>
      <c r="L618" s="212">
        <v>1007.1</v>
      </c>
      <c r="M618" s="239">
        <f t="shared" si="54"/>
        <v>0.45780000000000654</v>
      </c>
      <c r="N618" s="239"/>
      <c r="O618" s="178"/>
      <c r="P618" s="178"/>
      <c r="Q618" s="178"/>
      <c r="R618" s="178"/>
      <c r="S618" s="178"/>
      <c r="T618" s="178"/>
      <c r="U618" s="178"/>
      <c r="V618" s="178"/>
      <c r="W618" s="178"/>
      <c r="X618" s="178"/>
      <c r="Y618" s="210">
        <f t="shared" si="53"/>
        <v>0.16100719424460433</v>
      </c>
      <c r="Z618" s="211">
        <f t="shared" si="55"/>
        <v>0.3</v>
      </c>
      <c r="AA618" s="178"/>
      <c r="AB618" s="178"/>
      <c r="AC618" s="178"/>
    </row>
    <row r="619" spans="2:29" x14ac:dyDescent="0.35">
      <c r="B619" s="222">
        <v>69600</v>
      </c>
      <c r="C619" s="208">
        <v>18096</v>
      </c>
      <c r="D619" s="309">
        <v>0</v>
      </c>
      <c r="E619" s="206">
        <v>1447.68</v>
      </c>
      <c r="F619" s="206">
        <v>1628.64</v>
      </c>
      <c r="G619" s="205">
        <f t="shared" si="56"/>
        <v>0.26</v>
      </c>
      <c r="H619" s="207">
        <f t="shared" si="57"/>
        <v>0.42</v>
      </c>
      <c r="I619" s="213">
        <v>11220</v>
      </c>
      <c r="J619" s="213">
        <v>0</v>
      </c>
      <c r="K619" s="212">
        <v>897.6</v>
      </c>
      <c r="L619" s="212">
        <v>1009.8</v>
      </c>
      <c r="M619" s="239">
        <f t="shared" si="54"/>
        <v>0.45779999999999516</v>
      </c>
      <c r="N619" s="239"/>
      <c r="O619" s="178"/>
      <c r="P619" s="178"/>
      <c r="Q619" s="178"/>
      <c r="R619" s="178"/>
      <c r="S619" s="178"/>
      <c r="T619" s="178"/>
      <c r="U619" s="178"/>
      <c r="V619" s="178"/>
      <c r="W619" s="178"/>
      <c r="X619" s="178"/>
      <c r="Y619" s="210">
        <f t="shared" si="53"/>
        <v>0.16120689655172413</v>
      </c>
      <c r="Z619" s="211">
        <f t="shared" si="55"/>
        <v>0.3</v>
      </c>
      <c r="AA619" s="178"/>
      <c r="AB619" s="178"/>
      <c r="AC619" s="178"/>
    </row>
    <row r="620" spans="2:29" x14ac:dyDescent="0.35">
      <c r="B620" s="222">
        <v>69700</v>
      </c>
      <c r="C620" s="208">
        <v>18138</v>
      </c>
      <c r="D620" s="309">
        <v>0</v>
      </c>
      <c r="E620" s="206">
        <v>1451.04</v>
      </c>
      <c r="F620" s="206">
        <v>1632.42</v>
      </c>
      <c r="G620" s="205">
        <f t="shared" si="56"/>
        <v>0.26022955523672886</v>
      </c>
      <c r="H620" s="207">
        <f t="shared" si="57"/>
        <v>0.42</v>
      </c>
      <c r="I620" s="213">
        <v>11250</v>
      </c>
      <c r="J620" s="213">
        <v>0</v>
      </c>
      <c r="K620" s="212">
        <v>900</v>
      </c>
      <c r="L620" s="212">
        <v>1012.5</v>
      </c>
      <c r="M620" s="239">
        <f t="shared" si="54"/>
        <v>0.45779999999998156</v>
      </c>
      <c r="N620" s="239"/>
      <c r="O620" s="178"/>
      <c r="P620" s="178"/>
      <c r="Q620" s="178"/>
      <c r="R620" s="178"/>
      <c r="S620" s="178"/>
      <c r="T620" s="178"/>
      <c r="U620" s="178"/>
      <c r="V620" s="178"/>
      <c r="W620" s="178"/>
      <c r="X620" s="178"/>
      <c r="Y620" s="210">
        <f t="shared" si="53"/>
        <v>0.16140602582496413</v>
      </c>
      <c r="Z620" s="211">
        <f t="shared" si="55"/>
        <v>0.3</v>
      </c>
      <c r="AA620" s="178"/>
      <c r="AB620" s="178"/>
      <c r="AC620" s="178"/>
    </row>
    <row r="621" spans="2:29" x14ac:dyDescent="0.35">
      <c r="B621" s="222">
        <v>69800</v>
      </c>
      <c r="C621" s="208">
        <v>18180</v>
      </c>
      <c r="D621" s="309">
        <v>0</v>
      </c>
      <c r="E621" s="206">
        <v>1454.4</v>
      </c>
      <c r="F621" s="206">
        <v>1636.2</v>
      </c>
      <c r="G621" s="205">
        <f t="shared" si="56"/>
        <v>0.26045845272206303</v>
      </c>
      <c r="H621" s="207">
        <f t="shared" si="57"/>
        <v>0.42</v>
      </c>
      <c r="I621" s="213">
        <v>11280</v>
      </c>
      <c r="J621" s="213">
        <v>0</v>
      </c>
      <c r="K621" s="212">
        <v>902.4</v>
      </c>
      <c r="L621" s="212">
        <v>1015.2</v>
      </c>
      <c r="M621" s="239">
        <f t="shared" si="54"/>
        <v>0.45780000000000654</v>
      </c>
      <c r="N621" s="239"/>
      <c r="O621" s="178"/>
      <c r="P621" s="178"/>
      <c r="Q621" s="178"/>
      <c r="R621" s="178"/>
      <c r="S621" s="178"/>
      <c r="T621" s="178"/>
      <c r="U621" s="178"/>
      <c r="V621" s="178"/>
      <c r="W621" s="178"/>
      <c r="X621" s="178"/>
      <c r="Y621" s="210">
        <f t="shared" si="53"/>
        <v>0.16160458452722062</v>
      </c>
      <c r="Z621" s="211">
        <f t="shared" si="55"/>
        <v>0.3</v>
      </c>
      <c r="AA621" s="178"/>
      <c r="AB621" s="178"/>
      <c r="AC621" s="178"/>
    </row>
    <row r="622" spans="2:29" x14ac:dyDescent="0.35">
      <c r="B622" s="222">
        <v>69900</v>
      </c>
      <c r="C622" s="208">
        <v>18222</v>
      </c>
      <c r="D622" s="309">
        <v>0</v>
      </c>
      <c r="E622" s="206">
        <v>1457.76</v>
      </c>
      <c r="F622" s="206">
        <v>1639.98</v>
      </c>
      <c r="G622" s="205">
        <f t="shared" si="56"/>
        <v>0.26068669527896998</v>
      </c>
      <c r="H622" s="207">
        <f t="shared" si="57"/>
        <v>0.42</v>
      </c>
      <c r="I622" s="213">
        <v>11310</v>
      </c>
      <c r="J622" s="213">
        <v>0</v>
      </c>
      <c r="K622" s="212">
        <v>904.8</v>
      </c>
      <c r="L622" s="212">
        <v>1017.9</v>
      </c>
      <c r="M622" s="239">
        <f t="shared" si="54"/>
        <v>0.45779999999999516</v>
      </c>
      <c r="N622" s="239"/>
      <c r="O622" s="178"/>
      <c r="P622" s="178"/>
      <c r="Q622" s="178"/>
      <c r="R622" s="178"/>
      <c r="S622" s="178"/>
      <c r="T622" s="178"/>
      <c r="U622" s="178"/>
      <c r="V622" s="178"/>
      <c r="W622" s="178"/>
      <c r="X622" s="178"/>
      <c r="Y622" s="210">
        <f t="shared" si="53"/>
        <v>0.16180257510729615</v>
      </c>
      <c r="Z622" s="211">
        <f t="shared" si="55"/>
        <v>0.3</v>
      </c>
      <c r="AA622" s="178"/>
      <c r="AB622" s="178"/>
      <c r="AC622" s="178"/>
    </row>
    <row r="623" spans="2:29" x14ac:dyDescent="0.35">
      <c r="B623" s="222">
        <v>70000</v>
      </c>
      <c r="C623" s="208">
        <v>18264</v>
      </c>
      <c r="D623" s="309">
        <v>0</v>
      </c>
      <c r="E623" s="206">
        <v>1461.12</v>
      </c>
      <c r="F623" s="206">
        <v>1643.76</v>
      </c>
      <c r="G623" s="205">
        <f t="shared" si="56"/>
        <v>0.26091428571428571</v>
      </c>
      <c r="H623" s="207">
        <f t="shared" si="57"/>
        <v>0.42</v>
      </c>
      <c r="I623" s="213">
        <v>11340</v>
      </c>
      <c r="J623" s="213">
        <v>0</v>
      </c>
      <c r="K623" s="212">
        <v>907.2</v>
      </c>
      <c r="L623" s="212">
        <v>1020.6</v>
      </c>
      <c r="M623" s="239">
        <f t="shared" si="54"/>
        <v>0.45779999999998383</v>
      </c>
      <c r="N623" s="239"/>
      <c r="O623" s="178"/>
      <c r="P623" s="178"/>
      <c r="Q623" s="178"/>
      <c r="R623" s="178"/>
      <c r="S623" s="178"/>
      <c r="T623" s="178"/>
      <c r="U623" s="178"/>
      <c r="V623" s="178"/>
      <c r="W623" s="178"/>
      <c r="X623" s="178"/>
      <c r="Y623" s="210">
        <f t="shared" si="53"/>
        <v>0.16200000000000001</v>
      </c>
      <c r="Z623" s="211">
        <f t="shared" si="55"/>
        <v>0.3</v>
      </c>
      <c r="AA623" s="178"/>
      <c r="AB623" s="178"/>
      <c r="AC623" s="178"/>
    </row>
    <row r="624" spans="2:29" x14ac:dyDescent="0.35">
      <c r="B624" s="222">
        <v>70100</v>
      </c>
      <c r="C624" s="208">
        <v>18306</v>
      </c>
      <c r="D624" s="309">
        <v>0</v>
      </c>
      <c r="E624" s="206">
        <v>1464.48</v>
      </c>
      <c r="F624" s="206">
        <v>1647.54</v>
      </c>
      <c r="G624" s="205">
        <f t="shared" si="56"/>
        <v>0.26114122681883023</v>
      </c>
      <c r="H624" s="207">
        <f t="shared" si="57"/>
        <v>0.42</v>
      </c>
      <c r="I624" s="213">
        <v>11370</v>
      </c>
      <c r="J624" s="213">
        <v>0</v>
      </c>
      <c r="K624" s="212">
        <v>909.6</v>
      </c>
      <c r="L624" s="212">
        <v>1023.3</v>
      </c>
      <c r="M624" s="239">
        <f t="shared" si="54"/>
        <v>0.45780000000000881</v>
      </c>
      <c r="N624" s="239"/>
      <c r="O624" s="178"/>
      <c r="P624" s="178"/>
      <c r="Q624" s="178"/>
      <c r="R624" s="178"/>
      <c r="S624" s="178"/>
      <c r="T624" s="178"/>
      <c r="U624" s="178"/>
      <c r="V624" s="178"/>
      <c r="W624" s="178"/>
      <c r="X624" s="178"/>
      <c r="Y624" s="210">
        <f t="shared" si="53"/>
        <v>0.16219686162624822</v>
      </c>
      <c r="Z624" s="211">
        <f t="shared" si="55"/>
        <v>0.3</v>
      </c>
      <c r="AA624" s="178"/>
      <c r="AB624" s="178"/>
      <c r="AC624" s="178"/>
    </row>
    <row r="625" spans="2:29" x14ac:dyDescent="0.35">
      <c r="B625" s="222">
        <v>70200</v>
      </c>
      <c r="C625" s="208">
        <v>18348</v>
      </c>
      <c r="D625" s="309">
        <v>0</v>
      </c>
      <c r="E625" s="206">
        <v>1467.84</v>
      </c>
      <c r="F625" s="206">
        <v>1651.32</v>
      </c>
      <c r="G625" s="205">
        <f t="shared" si="56"/>
        <v>0.26136752136752139</v>
      </c>
      <c r="H625" s="207">
        <f t="shared" si="57"/>
        <v>0.42</v>
      </c>
      <c r="I625" s="213">
        <v>11400</v>
      </c>
      <c r="J625" s="213">
        <v>0</v>
      </c>
      <c r="K625" s="212">
        <v>912</v>
      </c>
      <c r="L625" s="212">
        <v>1026</v>
      </c>
      <c r="M625" s="239">
        <f t="shared" si="54"/>
        <v>0.45779999999999743</v>
      </c>
      <c r="N625" s="239"/>
      <c r="O625" s="178"/>
      <c r="P625" s="178"/>
      <c r="Q625" s="178"/>
      <c r="R625" s="178"/>
      <c r="S625" s="178"/>
      <c r="T625" s="178"/>
      <c r="U625" s="178"/>
      <c r="V625" s="178"/>
      <c r="W625" s="178"/>
      <c r="X625" s="178"/>
      <c r="Y625" s="210">
        <f t="shared" si="53"/>
        <v>0.1623931623931624</v>
      </c>
      <c r="Z625" s="211">
        <f t="shared" si="55"/>
        <v>0.3</v>
      </c>
      <c r="AA625" s="178"/>
      <c r="AB625" s="178"/>
      <c r="AC625" s="178"/>
    </row>
    <row r="626" spans="2:29" x14ac:dyDescent="0.35">
      <c r="B626" s="222">
        <v>70300</v>
      </c>
      <c r="C626" s="208">
        <v>18390</v>
      </c>
      <c r="D626" s="309">
        <v>0</v>
      </c>
      <c r="E626" s="206">
        <v>1471.2</v>
      </c>
      <c r="F626" s="206">
        <v>1655.1</v>
      </c>
      <c r="G626" s="205">
        <f t="shared" si="56"/>
        <v>0.2615931721194879</v>
      </c>
      <c r="H626" s="207">
        <f t="shared" si="57"/>
        <v>0.42</v>
      </c>
      <c r="I626" s="213">
        <v>11430</v>
      </c>
      <c r="J626" s="213">
        <v>0</v>
      </c>
      <c r="K626" s="212">
        <v>914.4</v>
      </c>
      <c r="L626" s="212">
        <v>1028.7</v>
      </c>
      <c r="M626" s="239">
        <f t="shared" si="54"/>
        <v>0.45779999999998611</v>
      </c>
      <c r="N626" s="239"/>
      <c r="O626" s="178"/>
      <c r="P626" s="178"/>
      <c r="Q626" s="178"/>
      <c r="R626" s="178"/>
      <c r="S626" s="178"/>
      <c r="T626" s="178"/>
      <c r="U626" s="178"/>
      <c r="V626" s="178"/>
      <c r="W626" s="178"/>
      <c r="X626" s="178"/>
      <c r="Y626" s="210">
        <f t="shared" si="53"/>
        <v>0.16258890469416784</v>
      </c>
      <c r="Z626" s="211">
        <f t="shared" si="55"/>
        <v>0.3</v>
      </c>
      <c r="AA626" s="178"/>
      <c r="AB626" s="178"/>
      <c r="AC626" s="178"/>
    </row>
    <row r="627" spans="2:29" x14ac:dyDescent="0.35">
      <c r="B627" s="222">
        <v>70400</v>
      </c>
      <c r="C627" s="208">
        <v>18432</v>
      </c>
      <c r="D627" s="309">
        <v>0</v>
      </c>
      <c r="E627" s="206">
        <v>1474.56</v>
      </c>
      <c r="F627" s="206">
        <v>1658.88</v>
      </c>
      <c r="G627" s="205">
        <f t="shared" si="56"/>
        <v>0.26181818181818184</v>
      </c>
      <c r="H627" s="207">
        <f t="shared" si="57"/>
        <v>0.42</v>
      </c>
      <c r="I627" s="213">
        <v>11460</v>
      </c>
      <c r="J627" s="213">
        <v>0</v>
      </c>
      <c r="K627" s="212">
        <v>916.8</v>
      </c>
      <c r="L627" s="212">
        <v>1031.4000000000001</v>
      </c>
      <c r="M627" s="239">
        <f t="shared" si="54"/>
        <v>0.45780000000001109</v>
      </c>
      <c r="N627" s="239"/>
      <c r="O627" s="178"/>
      <c r="P627" s="178"/>
      <c r="Q627" s="178"/>
      <c r="R627" s="178"/>
      <c r="S627" s="178"/>
      <c r="T627" s="178"/>
      <c r="U627" s="178"/>
      <c r="V627" s="178"/>
      <c r="W627" s="178"/>
      <c r="X627" s="178"/>
      <c r="Y627" s="210">
        <f t="shared" si="53"/>
        <v>0.16278409090909091</v>
      </c>
      <c r="Z627" s="211">
        <f t="shared" si="55"/>
        <v>0.3</v>
      </c>
      <c r="AA627" s="178"/>
      <c r="AB627" s="178"/>
      <c r="AC627" s="178"/>
    </row>
    <row r="628" spans="2:29" x14ac:dyDescent="0.35">
      <c r="B628" s="222">
        <v>70500</v>
      </c>
      <c r="C628" s="208">
        <v>18474</v>
      </c>
      <c r="D628" s="309">
        <v>0</v>
      </c>
      <c r="E628" s="206">
        <v>1477.92</v>
      </c>
      <c r="F628" s="206">
        <v>1662.66</v>
      </c>
      <c r="G628" s="205">
        <f t="shared" si="56"/>
        <v>0.26204255319148934</v>
      </c>
      <c r="H628" s="207">
        <f t="shared" si="57"/>
        <v>0.42</v>
      </c>
      <c r="I628" s="213">
        <v>11490</v>
      </c>
      <c r="J628" s="213">
        <v>0</v>
      </c>
      <c r="K628" s="212">
        <v>919.2</v>
      </c>
      <c r="L628" s="212">
        <v>1034.0999999999999</v>
      </c>
      <c r="M628" s="239">
        <f t="shared" si="54"/>
        <v>0.45779999999999743</v>
      </c>
      <c r="N628" s="239"/>
      <c r="O628" s="178"/>
      <c r="P628" s="178"/>
      <c r="Q628" s="178"/>
      <c r="R628" s="178"/>
      <c r="S628" s="178"/>
      <c r="T628" s="178"/>
      <c r="U628" s="178"/>
      <c r="V628" s="178"/>
      <c r="W628" s="178"/>
      <c r="X628" s="178"/>
      <c r="Y628" s="210">
        <f t="shared" si="53"/>
        <v>0.16297872340425532</v>
      </c>
      <c r="Z628" s="211">
        <f t="shared" si="55"/>
        <v>0.3</v>
      </c>
      <c r="AA628" s="178"/>
      <c r="AB628" s="178"/>
      <c r="AC628" s="178"/>
    </row>
    <row r="629" spans="2:29" x14ac:dyDescent="0.35">
      <c r="B629" s="222">
        <v>70600</v>
      </c>
      <c r="C629" s="208">
        <v>18516</v>
      </c>
      <c r="D629" s="309">
        <v>0</v>
      </c>
      <c r="E629" s="206">
        <v>1481.28</v>
      </c>
      <c r="F629" s="206">
        <v>1666.44</v>
      </c>
      <c r="G629" s="205">
        <f t="shared" si="56"/>
        <v>0.26226628895184134</v>
      </c>
      <c r="H629" s="207">
        <f t="shared" si="57"/>
        <v>0.42</v>
      </c>
      <c r="I629" s="213">
        <v>11520</v>
      </c>
      <c r="J629" s="213">
        <v>0</v>
      </c>
      <c r="K629" s="212">
        <v>921.6</v>
      </c>
      <c r="L629" s="212">
        <v>1036.8</v>
      </c>
      <c r="M629" s="239">
        <f t="shared" si="54"/>
        <v>0.45779999999998611</v>
      </c>
      <c r="N629" s="239"/>
      <c r="O629" s="178"/>
      <c r="P629" s="178"/>
      <c r="Q629" s="178"/>
      <c r="R629" s="178"/>
      <c r="S629" s="178"/>
      <c r="T629" s="178"/>
      <c r="U629" s="178"/>
      <c r="V629" s="178"/>
      <c r="W629" s="178"/>
      <c r="X629" s="178"/>
      <c r="Y629" s="210">
        <f t="shared" si="53"/>
        <v>0.1631728045325779</v>
      </c>
      <c r="Z629" s="211">
        <f t="shared" si="55"/>
        <v>0.3</v>
      </c>
      <c r="AA629" s="178"/>
      <c r="AB629" s="178"/>
      <c r="AC629" s="178"/>
    </row>
    <row r="630" spans="2:29" x14ac:dyDescent="0.35">
      <c r="B630" s="222">
        <v>70700</v>
      </c>
      <c r="C630" s="208">
        <v>18558</v>
      </c>
      <c r="D630" s="309">
        <v>0</v>
      </c>
      <c r="E630" s="206">
        <v>1484.64</v>
      </c>
      <c r="F630" s="206">
        <v>1670.22</v>
      </c>
      <c r="G630" s="205">
        <f t="shared" si="56"/>
        <v>0.26248939179632247</v>
      </c>
      <c r="H630" s="207">
        <f t="shared" si="57"/>
        <v>0.42</v>
      </c>
      <c r="I630" s="213">
        <v>11550</v>
      </c>
      <c r="J630" s="213">
        <v>0</v>
      </c>
      <c r="K630" s="212">
        <v>924</v>
      </c>
      <c r="L630" s="212">
        <v>1039.5</v>
      </c>
      <c r="M630" s="239">
        <f t="shared" si="54"/>
        <v>0.45780000000001109</v>
      </c>
      <c r="N630" s="239"/>
      <c r="O630" s="178"/>
      <c r="P630" s="178"/>
      <c r="Q630" s="178"/>
      <c r="R630" s="178"/>
      <c r="S630" s="178"/>
      <c r="T630" s="178"/>
      <c r="U630" s="178"/>
      <c r="V630" s="178"/>
      <c r="W630" s="178"/>
      <c r="X630" s="178"/>
      <c r="Y630" s="210">
        <f t="shared" si="53"/>
        <v>0.16336633663366337</v>
      </c>
      <c r="Z630" s="211">
        <f t="shared" si="55"/>
        <v>0.3</v>
      </c>
      <c r="AA630" s="178"/>
      <c r="AB630" s="178"/>
      <c r="AC630" s="178"/>
    </row>
    <row r="631" spans="2:29" x14ac:dyDescent="0.35">
      <c r="B631" s="222">
        <v>70800</v>
      </c>
      <c r="C631" s="208">
        <v>18600</v>
      </c>
      <c r="D631" s="309">
        <v>0</v>
      </c>
      <c r="E631" s="206">
        <v>1488</v>
      </c>
      <c r="F631" s="206">
        <v>1674</v>
      </c>
      <c r="G631" s="205">
        <f t="shared" si="56"/>
        <v>0.26271186440677968</v>
      </c>
      <c r="H631" s="207">
        <f t="shared" si="57"/>
        <v>0.42</v>
      </c>
      <c r="I631" s="213">
        <v>11580</v>
      </c>
      <c r="J631" s="213">
        <v>0</v>
      </c>
      <c r="K631" s="212">
        <v>926.4</v>
      </c>
      <c r="L631" s="212">
        <v>1042.2</v>
      </c>
      <c r="M631" s="239">
        <f t="shared" si="54"/>
        <v>0.45779999999999971</v>
      </c>
      <c r="N631" s="239"/>
      <c r="O631" s="178"/>
      <c r="P631" s="178"/>
      <c r="Q631" s="178"/>
      <c r="R631" s="178"/>
      <c r="S631" s="178"/>
      <c r="T631" s="178"/>
      <c r="U631" s="178"/>
      <c r="V631" s="178"/>
      <c r="W631" s="178"/>
      <c r="X631" s="178"/>
      <c r="Y631" s="210">
        <f t="shared" si="53"/>
        <v>0.16355932203389831</v>
      </c>
      <c r="Z631" s="211">
        <f t="shared" si="55"/>
        <v>0.3</v>
      </c>
      <c r="AA631" s="178"/>
      <c r="AB631" s="178"/>
      <c r="AC631" s="178"/>
    </row>
    <row r="632" spans="2:29" x14ac:dyDescent="0.35">
      <c r="B632" s="222">
        <v>70900</v>
      </c>
      <c r="C632" s="208">
        <v>18642</v>
      </c>
      <c r="D632" s="309">
        <v>0</v>
      </c>
      <c r="E632" s="206">
        <v>1491.36</v>
      </c>
      <c r="F632" s="206">
        <v>1677.78</v>
      </c>
      <c r="G632" s="205">
        <f t="shared" si="56"/>
        <v>0.2629337094499295</v>
      </c>
      <c r="H632" s="207">
        <f t="shared" si="57"/>
        <v>0.42</v>
      </c>
      <c r="I632" s="213">
        <v>11610</v>
      </c>
      <c r="J632" s="213">
        <v>0</v>
      </c>
      <c r="K632" s="212">
        <v>928.8</v>
      </c>
      <c r="L632" s="212">
        <v>1044.9000000000001</v>
      </c>
      <c r="M632" s="239">
        <f t="shared" si="54"/>
        <v>0.45779999999998838</v>
      </c>
      <c r="N632" s="239"/>
      <c r="O632" s="178"/>
      <c r="P632" s="178"/>
      <c r="Q632" s="178"/>
      <c r="R632" s="178"/>
      <c r="S632" s="178"/>
      <c r="T632" s="178"/>
      <c r="U632" s="178"/>
      <c r="V632" s="178"/>
      <c r="W632" s="178"/>
      <c r="X632" s="178"/>
      <c r="Y632" s="210">
        <f t="shared" si="53"/>
        <v>0.16375176304654443</v>
      </c>
      <c r="Z632" s="211">
        <f t="shared" si="55"/>
        <v>0.3</v>
      </c>
      <c r="AA632" s="178"/>
      <c r="AB632" s="178"/>
      <c r="AC632" s="178"/>
    </row>
    <row r="633" spans="2:29" x14ac:dyDescent="0.35">
      <c r="B633" s="222">
        <v>71000</v>
      </c>
      <c r="C633" s="208">
        <v>18684</v>
      </c>
      <c r="D633" s="309">
        <v>0</v>
      </c>
      <c r="E633" s="206">
        <v>1494.72</v>
      </c>
      <c r="F633" s="206">
        <v>1681.56</v>
      </c>
      <c r="G633" s="205">
        <f t="shared" si="56"/>
        <v>0.26315492957746478</v>
      </c>
      <c r="H633" s="207">
        <f t="shared" si="57"/>
        <v>0.42</v>
      </c>
      <c r="I633" s="213">
        <v>11640</v>
      </c>
      <c r="J633" s="213">
        <v>0</v>
      </c>
      <c r="K633" s="212">
        <v>931.2</v>
      </c>
      <c r="L633" s="212">
        <v>1047.5999999999999</v>
      </c>
      <c r="M633" s="239">
        <f t="shared" si="54"/>
        <v>0.45780000000001336</v>
      </c>
      <c r="N633" s="239"/>
      <c r="O633" s="178"/>
      <c r="P633" s="178"/>
      <c r="Q633" s="178"/>
      <c r="R633" s="178"/>
      <c r="S633" s="178"/>
      <c r="T633" s="178"/>
      <c r="U633" s="178"/>
      <c r="V633" s="178"/>
      <c r="W633" s="178"/>
      <c r="X633" s="178"/>
      <c r="Y633" s="210">
        <f t="shared" si="53"/>
        <v>0.163943661971831</v>
      </c>
      <c r="Z633" s="211">
        <f t="shared" si="55"/>
        <v>0.3</v>
      </c>
      <c r="AA633" s="178"/>
      <c r="AB633" s="178"/>
      <c r="AC633" s="178"/>
    </row>
    <row r="634" spans="2:29" x14ac:dyDescent="0.35">
      <c r="B634" s="222">
        <v>71100</v>
      </c>
      <c r="C634" s="208">
        <v>18726</v>
      </c>
      <c r="D634" s="309">
        <v>0</v>
      </c>
      <c r="E634" s="206">
        <v>1498.08</v>
      </c>
      <c r="F634" s="206">
        <v>1685.34</v>
      </c>
      <c r="G634" s="205">
        <f t="shared" si="56"/>
        <v>0.26337552742616033</v>
      </c>
      <c r="H634" s="207">
        <f t="shared" si="57"/>
        <v>0.42</v>
      </c>
      <c r="I634" s="213">
        <v>11670</v>
      </c>
      <c r="J634" s="213">
        <v>0</v>
      </c>
      <c r="K634" s="212">
        <v>933.6</v>
      </c>
      <c r="L634" s="212">
        <v>1050.3</v>
      </c>
      <c r="M634" s="239">
        <f t="shared" si="54"/>
        <v>0.45780000000000198</v>
      </c>
      <c r="N634" s="239"/>
      <c r="O634" s="178"/>
      <c r="P634" s="178"/>
      <c r="Q634" s="178"/>
      <c r="R634" s="178"/>
      <c r="S634" s="178"/>
      <c r="T634" s="178"/>
      <c r="U634" s="178"/>
      <c r="V634" s="178"/>
      <c r="W634" s="178"/>
      <c r="X634" s="178"/>
      <c r="Y634" s="210">
        <f t="shared" si="53"/>
        <v>0.16413502109704642</v>
      </c>
      <c r="Z634" s="211">
        <f t="shared" si="55"/>
        <v>0.3</v>
      </c>
      <c r="AA634" s="178"/>
      <c r="AB634" s="178"/>
      <c r="AC634" s="178"/>
    </row>
    <row r="635" spans="2:29" x14ac:dyDescent="0.35">
      <c r="B635" s="222">
        <v>71200</v>
      </c>
      <c r="C635" s="208">
        <v>18768</v>
      </c>
      <c r="D635" s="309">
        <v>0</v>
      </c>
      <c r="E635" s="206">
        <v>1501.44</v>
      </c>
      <c r="F635" s="206">
        <v>1689.12</v>
      </c>
      <c r="G635" s="205">
        <f t="shared" si="56"/>
        <v>0.26359550561797751</v>
      </c>
      <c r="H635" s="207">
        <f t="shared" si="57"/>
        <v>0.42</v>
      </c>
      <c r="I635" s="213">
        <v>11700</v>
      </c>
      <c r="J635" s="213">
        <v>0</v>
      </c>
      <c r="K635" s="212">
        <v>936</v>
      </c>
      <c r="L635" s="212">
        <v>1053</v>
      </c>
      <c r="M635" s="239">
        <f t="shared" si="54"/>
        <v>0.45779999999999066</v>
      </c>
      <c r="N635" s="239"/>
      <c r="O635" s="178"/>
      <c r="P635" s="178"/>
      <c r="Q635" s="178"/>
      <c r="R635" s="178"/>
      <c r="S635" s="178"/>
      <c r="T635" s="178"/>
      <c r="U635" s="178"/>
      <c r="V635" s="178"/>
      <c r="W635" s="178"/>
      <c r="X635" s="178"/>
      <c r="Y635" s="210">
        <f t="shared" si="53"/>
        <v>0.16432584269662923</v>
      </c>
      <c r="Z635" s="211">
        <f t="shared" si="55"/>
        <v>0.3</v>
      </c>
      <c r="AA635" s="178"/>
      <c r="AB635" s="178"/>
      <c r="AC635" s="178"/>
    </row>
    <row r="636" spans="2:29" x14ac:dyDescent="0.35">
      <c r="B636" s="222">
        <v>71300</v>
      </c>
      <c r="C636" s="208">
        <v>18810</v>
      </c>
      <c r="D636" s="309">
        <v>0</v>
      </c>
      <c r="E636" s="206">
        <v>1504.8</v>
      </c>
      <c r="F636" s="206">
        <v>1692.9</v>
      </c>
      <c r="G636" s="205">
        <f t="shared" si="56"/>
        <v>0.2638148667601683</v>
      </c>
      <c r="H636" s="207">
        <f t="shared" si="57"/>
        <v>0.42</v>
      </c>
      <c r="I636" s="213">
        <v>11730</v>
      </c>
      <c r="J636" s="213">
        <v>0</v>
      </c>
      <c r="K636" s="212">
        <v>938.4</v>
      </c>
      <c r="L636" s="212">
        <v>1055.7</v>
      </c>
      <c r="M636" s="239">
        <f t="shared" si="54"/>
        <v>0.45780000000001564</v>
      </c>
      <c r="N636" s="239"/>
      <c r="O636" s="178"/>
      <c r="P636" s="178"/>
      <c r="Q636" s="178"/>
      <c r="R636" s="178"/>
      <c r="S636" s="178"/>
      <c r="T636" s="178"/>
      <c r="U636" s="178"/>
      <c r="V636" s="178"/>
      <c r="W636" s="178"/>
      <c r="X636" s="178"/>
      <c r="Y636" s="210">
        <f t="shared" si="53"/>
        <v>0.16451612903225807</v>
      </c>
      <c r="Z636" s="211">
        <f t="shared" si="55"/>
        <v>0.3</v>
      </c>
      <c r="AA636" s="178"/>
      <c r="AB636" s="178"/>
      <c r="AC636" s="178"/>
    </row>
    <row r="637" spans="2:29" x14ac:dyDescent="0.35">
      <c r="B637" s="222">
        <v>71400</v>
      </c>
      <c r="C637" s="208">
        <v>18852</v>
      </c>
      <c r="D637" s="309">
        <v>0</v>
      </c>
      <c r="E637" s="206">
        <v>1508.16</v>
      </c>
      <c r="F637" s="206">
        <v>1696.68</v>
      </c>
      <c r="G637" s="205">
        <f t="shared" si="56"/>
        <v>0.26403361344537812</v>
      </c>
      <c r="H637" s="207">
        <f t="shared" si="57"/>
        <v>0.42</v>
      </c>
      <c r="I637" s="213">
        <v>11760</v>
      </c>
      <c r="J637" s="213">
        <v>0</v>
      </c>
      <c r="K637" s="212">
        <v>940.8</v>
      </c>
      <c r="L637" s="212">
        <v>1058.4000000000001</v>
      </c>
      <c r="M637" s="239">
        <f t="shared" si="54"/>
        <v>0.45780000000000198</v>
      </c>
      <c r="N637" s="239"/>
      <c r="O637" s="178"/>
      <c r="P637" s="178"/>
      <c r="Q637" s="178"/>
      <c r="R637" s="178"/>
      <c r="S637" s="178"/>
      <c r="T637" s="178"/>
      <c r="U637" s="178"/>
      <c r="V637" s="178"/>
      <c r="W637" s="178"/>
      <c r="X637" s="178"/>
      <c r="Y637" s="210">
        <f t="shared" si="53"/>
        <v>0.16470588235294117</v>
      </c>
      <c r="Z637" s="211">
        <f t="shared" si="55"/>
        <v>0.3</v>
      </c>
      <c r="AA637" s="178"/>
      <c r="AB637" s="178"/>
      <c r="AC637" s="178"/>
    </row>
    <row r="638" spans="2:29" x14ac:dyDescent="0.35">
      <c r="B638" s="222">
        <v>71500</v>
      </c>
      <c r="C638" s="208">
        <v>18894</v>
      </c>
      <c r="D638" s="309">
        <v>0</v>
      </c>
      <c r="E638" s="206">
        <v>1511.52</v>
      </c>
      <c r="F638" s="206">
        <v>1700.46</v>
      </c>
      <c r="G638" s="205">
        <f t="shared" si="56"/>
        <v>0.26425174825174824</v>
      </c>
      <c r="H638" s="207">
        <f t="shared" si="57"/>
        <v>0.42</v>
      </c>
      <c r="I638" s="213">
        <v>11790</v>
      </c>
      <c r="J638" s="213">
        <v>0</v>
      </c>
      <c r="K638" s="212">
        <v>943.2</v>
      </c>
      <c r="L638" s="212">
        <v>1061.0999999999999</v>
      </c>
      <c r="M638" s="239">
        <f t="shared" si="54"/>
        <v>0.45779999999999066</v>
      </c>
      <c r="N638" s="239"/>
      <c r="O638" s="178"/>
      <c r="P638" s="178"/>
      <c r="Q638" s="178"/>
      <c r="R638" s="178"/>
      <c r="S638" s="178"/>
      <c r="T638" s="178"/>
      <c r="U638" s="178"/>
      <c r="V638" s="178"/>
      <c r="W638" s="178"/>
      <c r="X638" s="178"/>
      <c r="Y638" s="210">
        <f t="shared" si="53"/>
        <v>0.16489510489510489</v>
      </c>
      <c r="Z638" s="211">
        <f t="shared" si="55"/>
        <v>0.3</v>
      </c>
      <c r="AA638" s="178"/>
      <c r="AB638" s="178"/>
      <c r="AC638" s="178"/>
    </row>
    <row r="639" spans="2:29" x14ac:dyDescent="0.35">
      <c r="B639" s="222">
        <v>71600</v>
      </c>
      <c r="C639" s="208">
        <v>18936</v>
      </c>
      <c r="D639" s="309">
        <v>0</v>
      </c>
      <c r="E639" s="206">
        <v>1514.88</v>
      </c>
      <c r="F639" s="206">
        <v>1704.24</v>
      </c>
      <c r="G639" s="205">
        <f t="shared" si="56"/>
        <v>0.26446927374301676</v>
      </c>
      <c r="H639" s="207">
        <f t="shared" si="57"/>
        <v>0.42</v>
      </c>
      <c r="I639" s="213">
        <v>11820</v>
      </c>
      <c r="J639" s="213">
        <v>0</v>
      </c>
      <c r="K639" s="212">
        <v>945.6</v>
      </c>
      <c r="L639" s="212">
        <v>1063.8</v>
      </c>
      <c r="M639" s="239">
        <f t="shared" si="54"/>
        <v>0.45780000000001564</v>
      </c>
      <c r="N639" s="239"/>
      <c r="O639" s="178"/>
      <c r="P639" s="178"/>
      <c r="Q639" s="178"/>
      <c r="R639" s="178"/>
      <c r="S639" s="178"/>
      <c r="T639" s="178"/>
      <c r="U639" s="178"/>
      <c r="V639" s="178"/>
      <c r="W639" s="178"/>
      <c r="X639" s="178"/>
      <c r="Y639" s="210">
        <f t="shared" si="53"/>
        <v>0.16508379888268157</v>
      </c>
      <c r="Z639" s="211">
        <f t="shared" si="55"/>
        <v>0.3</v>
      </c>
      <c r="AA639" s="178"/>
      <c r="AB639" s="178"/>
      <c r="AC639" s="178"/>
    </row>
    <row r="640" spans="2:29" x14ac:dyDescent="0.35">
      <c r="B640" s="222">
        <v>71700</v>
      </c>
      <c r="C640" s="208">
        <v>18978</v>
      </c>
      <c r="D640" s="309">
        <v>0</v>
      </c>
      <c r="E640" s="206">
        <v>1518.24</v>
      </c>
      <c r="F640" s="206">
        <v>1708.02</v>
      </c>
      <c r="G640" s="205">
        <f t="shared" si="56"/>
        <v>0.26468619246861924</v>
      </c>
      <c r="H640" s="207">
        <f t="shared" si="57"/>
        <v>0.42</v>
      </c>
      <c r="I640" s="213">
        <v>11850</v>
      </c>
      <c r="J640" s="213">
        <v>0</v>
      </c>
      <c r="K640" s="212">
        <v>948</v>
      </c>
      <c r="L640" s="212">
        <v>1066.5</v>
      </c>
      <c r="M640" s="239">
        <f t="shared" si="54"/>
        <v>0.45780000000000426</v>
      </c>
      <c r="N640" s="239"/>
      <c r="O640" s="178"/>
      <c r="P640" s="178"/>
      <c r="Q640" s="178"/>
      <c r="R640" s="178"/>
      <c r="S640" s="178"/>
      <c r="T640" s="178"/>
      <c r="U640" s="178"/>
      <c r="V640" s="178"/>
      <c r="W640" s="178"/>
      <c r="X640" s="178"/>
      <c r="Y640" s="210">
        <f t="shared" si="53"/>
        <v>0.16527196652719664</v>
      </c>
      <c r="Z640" s="211">
        <f t="shared" si="55"/>
        <v>0.3</v>
      </c>
      <c r="AA640" s="178"/>
      <c r="AB640" s="178"/>
      <c r="AC640" s="178"/>
    </row>
    <row r="641" spans="2:29" x14ac:dyDescent="0.35">
      <c r="B641" s="222">
        <v>71800</v>
      </c>
      <c r="C641" s="208">
        <v>19020</v>
      </c>
      <c r="D641" s="309">
        <v>0</v>
      </c>
      <c r="E641" s="206">
        <v>1521.6</v>
      </c>
      <c r="F641" s="206">
        <v>1711.8</v>
      </c>
      <c r="G641" s="205">
        <f t="shared" si="56"/>
        <v>0.26490250696378831</v>
      </c>
      <c r="H641" s="207">
        <f t="shared" si="57"/>
        <v>0.42</v>
      </c>
      <c r="I641" s="213">
        <v>11880</v>
      </c>
      <c r="J641" s="213">
        <v>0</v>
      </c>
      <c r="K641" s="212">
        <v>950.4</v>
      </c>
      <c r="L641" s="212">
        <v>1069.2</v>
      </c>
      <c r="M641" s="239">
        <f t="shared" si="54"/>
        <v>0.45779999999999288</v>
      </c>
      <c r="N641" s="239"/>
      <c r="O641" s="178"/>
      <c r="P641" s="178"/>
      <c r="Q641" s="178"/>
      <c r="R641" s="178"/>
      <c r="S641" s="178"/>
      <c r="T641" s="178"/>
      <c r="U641" s="178"/>
      <c r="V641" s="178"/>
      <c r="W641" s="178"/>
      <c r="X641" s="178"/>
      <c r="Y641" s="210">
        <f t="shared" si="53"/>
        <v>0.16545961002785514</v>
      </c>
      <c r="Z641" s="211">
        <f t="shared" si="55"/>
        <v>0.3</v>
      </c>
      <c r="AA641" s="178"/>
      <c r="AB641" s="178"/>
      <c r="AC641" s="178"/>
    </row>
    <row r="642" spans="2:29" x14ac:dyDescent="0.35">
      <c r="B642" s="222">
        <v>71900</v>
      </c>
      <c r="C642" s="208">
        <v>19062</v>
      </c>
      <c r="D642" s="309">
        <v>0</v>
      </c>
      <c r="E642" s="206">
        <v>1524.96</v>
      </c>
      <c r="F642" s="206">
        <v>1715.58</v>
      </c>
      <c r="G642" s="205">
        <f t="shared" si="56"/>
        <v>0.26511821974965227</v>
      </c>
      <c r="H642" s="207">
        <f t="shared" si="57"/>
        <v>0.42</v>
      </c>
      <c r="I642" s="213">
        <v>11910</v>
      </c>
      <c r="J642" s="213">
        <v>0</v>
      </c>
      <c r="K642" s="212">
        <v>952.8</v>
      </c>
      <c r="L642" s="212">
        <v>1071.9000000000001</v>
      </c>
      <c r="M642" s="239">
        <f t="shared" si="54"/>
        <v>0.45780000000001791</v>
      </c>
      <c r="N642" s="239"/>
      <c r="O642" s="178"/>
      <c r="P642" s="178"/>
      <c r="Q642" s="178"/>
      <c r="R642" s="178"/>
      <c r="S642" s="178"/>
      <c r="T642" s="178"/>
      <c r="U642" s="178"/>
      <c r="V642" s="178"/>
      <c r="W642" s="178"/>
      <c r="X642" s="178"/>
      <c r="Y642" s="210">
        <f t="shared" si="53"/>
        <v>0.16564673157162726</v>
      </c>
      <c r="Z642" s="211">
        <f t="shared" si="55"/>
        <v>0.3</v>
      </c>
      <c r="AA642" s="178"/>
      <c r="AB642" s="178"/>
      <c r="AC642" s="178"/>
    </row>
    <row r="643" spans="2:29" x14ac:dyDescent="0.35">
      <c r="B643" s="222">
        <v>72000</v>
      </c>
      <c r="C643" s="208">
        <v>19104</v>
      </c>
      <c r="D643" s="309">
        <v>0</v>
      </c>
      <c r="E643" s="206">
        <v>1528.32</v>
      </c>
      <c r="F643" s="206">
        <v>1719.36</v>
      </c>
      <c r="G643" s="205">
        <f t="shared" si="56"/>
        <v>0.26533333333333331</v>
      </c>
      <c r="H643" s="207">
        <f t="shared" si="57"/>
        <v>0.42</v>
      </c>
      <c r="I643" s="213">
        <v>11942</v>
      </c>
      <c r="J643" s="213">
        <v>0</v>
      </c>
      <c r="K643" s="212">
        <v>955.36</v>
      </c>
      <c r="L643" s="212">
        <v>1074.78</v>
      </c>
      <c r="M643" s="239">
        <f t="shared" si="54"/>
        <v>0.45780000000000654</v>
      </c>
      <c r="N643" s="239"/>
      <c r="O643" s="178"/>
      <c r="P643" s="178"/>
      <c r="Q643" s="178"/>
      <c r="R643" s="178"/>
      <c r="S643" s="178"/>
      <c r="T643" s="178"/>
      <c r="U643" s="178"/>
      <c r="V643" s="178"/>
      <c r="W643" s="178"/>
      <c r="X643" s="178"/>
      <c r="Y643" s="210">
        <f t="shared" ref="Y643:Y706" si="58">I643/$B643</f>
        <v>0.1658611111111111</v>
      </c>
      <c r="Z643" s="211">
        <f t="shared" si="55"/>
        <v>0.32</v>
      </c>
      <c r="AA643" s="178"/>
      <c r="AB643" s="178"/>
      <c r="AC643" s="178"/>
    </row>
    <row r="644" spans="2:29" x14ac:dyDescent="0.35">
      <c r="B644" s="222">
        <v>72100</v>
      </c>
      <c r="C644" s="208">
        <v>19146</v>
      </c>
      <c r="D644" s="309">
        <v>0</v>
      </c>
      <c r="E644" s="206">
        <v>1531.68</v>
      </c>
      <c r="F644" s="206">
        <v>1723.14</v>
      </c>
      <c r="G644" s="205">
        <f t="shared" si="56"/>
        <v>0.26554785020804439</v>
      </c>
      <c r="H644" s="207">
        <f t="shared" si="57"/>
        <v>0.42</v>
      </c>
      <c r="I644" s="213">
        <v>11972</v>
      </c>
      <c r="J644" s="213">
        <v>0</v>
      </c>
      <c r="K644" s="212">
        <v>957.76</v>
      </c>
      <c r="L644" s="212">
        <v>1077.48</v>
      </c>
      <c r="M644" s="239">
        <f t="shared" ref="M644:M707" si="59">(C644+D644+F644-C643-D643-F643)/100</f>
        <v>0.45779999999999516</v>
      </c>
      <c r="N644" s="239"/>
      <c r="O644" s="178"/>
      <c r="P644" s="178"/>
      <c r="Q644" s="178"/>
      <c r="R644" s="178"/>
      <c r="S644" s="178"/>
      <c r="T644" s="178"/>
      <c r="U644" s="178"/>
      <c r="V644" s="178"/>
      <c r="W644" s="178"/>
      <c r="X644" s="178"/>
      <c r="Y644" s="210">
        <f t="shared" si="58"/>
        <v>0.16604715672676837</v>
      </c>
      <c r="Z644" s="211">
        <f t="shared" ref="Z644:Z707" si="60">(I644-I643)/($B644-$B643)</f>
        <v>0.3</v>
      </c>
      <c r="AA644" s="178"/>
      <c r="AB644" s="178"/>
      <c r="AC644" s="178"/>
    </row>
    <row r="645" spans="2:29" x14ac:dyDescent="0.35">
      <c r="B645" s="222">
        <v>72200</v>
      </c>
      <c r="C645" s="208">
        <v>19188</v>
      </c>
      <c r="D645" s="309">
        <v>0</v>
      </c>
      <c r="E645" s="206">
        <v>1535.04</v>
      </c>
      <c r="F645" s="206">
        <v>1726.92</v>
      </c>
      <c r="G645" s="205">
        <f t="shared" ref="G645:G708" si="61">C645/B645</f>
        <v>0.26576177285318558</v>
      </c>
      <c r="H645" s="207">
        <f t="shared" ref="H645:H708" si="62">(C645-C644)/(B645-B644)</f>
        <v>0.42</v>
      </c>
      <c r="I645" s="213">
        <v>12002</v>
      </c>
      <c r="J645" s="213">
        <v>0</v>
      </c>
      <c r="K645" s="212">
        <v>960.16</v>
      </c>
      <c r="L645" s="212">
        <v>1080.18</v>
      </c>
      <c r="M645" s="239">
        <f t="shared" si="59"/>
        <v>0.45779999999998156</v>
      </c>
      <c r="N645" s="239"/>
      <c r="O645" s="178"/>
      <c r="P645" s="178"/>
      <c r="Q645" s="178"/>
      <c r="R645" s="178"/>
      <c r="S645" s="178"/>
      <c r="T645" s="178"/>
      <c r="U645" s="178"/>
      <c r="V645" s="178"/>
      <c r="W645" s="178"/>
      <c r="X645" s="178"/>
      <c r="Y645" s="210">
        <f t="shared" si="58"/>
        <v>0.16623268698060942</v>
      </c>
      <c r="Z645" s="211">
        <f t="shared" si="60"/>
        <v>0.3</v>
      </c>
      <c r="AA645" s="178"/>
      <c r="AB645" s="178"/>
      <c r="AC645" s="178"/>
    </row>
    <row r="646" spans="2:29" x14ac:dyDescent="0.35">
      <c r="B646" s="222">
        <v>72300</v>
      </c>
      <c r="C646" s="208">
        <v>19230</v>
      </c>
      <c r="D646" s="309">
        <v>0</v>
      </c>
      <c r="E646" s="206">
        <v>1538.4</v>
      </c>
      <c r="F646" s="206">
        <v>1730.7</v>
      </c>
      <c r="G646" s="205">
        <f t="shared" si="61"/>
        <v>0.26597510373443983</v>
      </c>
      <c r="H646" s="207">
        <f t="shared" si="62"/>
        <v>0.42</v>
      </c>
      <c r="I646" s="213">
        <v>12032</v>
      </c>
      <c r="J646" s="213">
        <v>0</v>
      </c>
      <c r="K646" s="212">
        <v>962.56</v>
      </c>
      <c r="L646" s="212">
        <v>1082.8800000000001</v>
      </c>
      <c r="M646" s="239">
        <f t="shared" si="59"/>
        <v>0.45780000000000654</v>
      </c>
      <c r="N646" s="239"/>
      <c r="O646" s="178"/>
      <c r="P646" s="178"/>
      <c r="Q646" s="178"/>
      <c r="R646" s="178"/>
      <c r="S646" s="178"/>
      <c r="T646" s="178"/>
      <c r="U646" s="178"/>
      <c r="V646" s="178"/>
      <c r="W646" s="178"/>
      <c r="X646" s="178"/>
      <c r="Y646" s="210">
        <f t="shared" si="58"/>
        <v>0.16641770401106501</v>
      </c>
      <c r="Z646" s="211">
        <f t="shared" si="60"/>
        <v>0.3</v>
      </c>
      <c r="AA646" s="178"/>
      <c r="AB646" s="178"/>
      <c r="AC646" s="178"/>
    </row>
    <row r="647" spans="2:29" x14ac:dyDescent="0.35">
      <c r="B647" s="222">
        <v>72400</v>
      </c>
      <c r="C647" s="208">
        <v>19272</v>
      </c>
      <c r="D647" s="309">
        <v>0</v>
      </c>
      <c r="E647" s="206">
        <v>1541.76</v>
      </c>
      <c r="F647" s="206">
        <v>1734.48</v>
      </c>
      <c r="G647" s="205">
        <f t="shared" si="61"/>
        <v>0.26618784530386741</v>
      </c>
      <c r="H647" s="207">
        <f t="shared" si="62"/>
        <v>0.42</v>
      </c>
      <c r="I647" s="213">
        <v>12062</v>
      </c>
      <c r="J647" s="213">
        <v>0</v>
      </c>
      <c r="K647" s="212">
        <v>964.96</v>
      </c>
      <c r="L647" s="212">
        <v>1085.58</v>
      </c>
      <c r="M647" s="239">
        <f t="shared" si="59"/>
        <v>0.45779999999999516</v>
      </c>
      <c r="N647" s="239"/>
      <c r="O647" s="178"/>
      <c r="P647" s="178"/>
      <c r="Q647" s="178"/>
      <c r="R647" s="178"/>
      <c r="S647" s="178"/>
      <c r="T647" s="178"/>
      <c r="U647" s="178"/>
      <c r="V647" s="178"/>
      <c r="W647" s="178"/>
      <c r="X647" s="178"/>
      <c r="Y647" s="210">
        <f t="shared" si="58"/>
        <v>0.16660220994475139</v>
      </c>
      <c r="Z647" s="211">
        <f t="shared" si="60"/>
        <v>0.3</v>
      </c>
      <c r="AA647" s="178"/>
      <c r="AB647" s="178"/>
      <c r="AC647" s="178"/>
    </row>
    <row r="648" spans="2:29" x14ac:dyDescent="0.35">
      <c r="B648" s="222">
        <v>72500</v>
      </c>
      <c r="C648" s="208">
        <v>19314</v>
      </c>
      <c r="D648" s="309">
        <v>0</v>
      </c>
      <c r="E648" s="206">
        <v>1545.12</v>
      </c>
      <c r="F648" s="206">
        <v>1738.26</v>
      </c>
      <c r="G648" s="205">
        <f t="shared" si="61"/>
        <v>0.26640000000000003</v>
      </c>
      <c r="H648" s="207">
        <f t="shared" si="62"/>
        <v>0.42</v>
      </c>
      <c r="I648" s="213">
        <v>12092</v>
      </c>
      <c r="J648" s="213">
        <v>0</v>
      </c>
      <c r="K648" s="212">
        <v>967.36</v>
      </c>
      <c r="L648" s="212">
        <v>1088.28</v>
      </c>
      <c r="M648" s="239">
        <f t="shared" si="59"/>
        <v>0.45779999999998383</v>
      </c>
      <c r="N648" s="239"/>
      <c r="O648" s="178"/>
      <c r="P648" s="178"/>
      <c r="Q648" s="178"/>
      <c r="R648" s="178"/>
      <c r="S648" s="178"/>
      <c r="T648" s="178"/>
      <c r="U648" s="178"/>
      <c r="V648" s="178"/>
      <c r="W648" s="178"/>
      <c r="X648" s="178"/>
      <c r="Y648" s="210">
        <f t="shared" si="58"/>
        <v>0.16678620689655171</v>
      </c>
      <c r="Z648" s="211">
        <f t="shared" si="60"/>
        <v>0.3</v>
      </c>
      <c r="AA648" s="178"/>
      <c r="AB648" s="178"/>
      <c r="AC648" s="178"/>
    </row>
    <row r="649" spans="2:29" x14ac:dyDescent="0.35">
      <c r="B649" s="222">
        <v>72600</v>
      </c>
      <c r="C649" s="208">
        <v>19356</v>
      </c>
      <c r="D649" s="309">
        <v>0</v>
      </c>
      <c r="E649" s="206">
        <v>1548.48</v>
      </c>
      <c r="F649" s="206">
        <v>1742.04</v>
      </c>
      <c r="G649" s="205">
        <f t="shared" si="61"/>
        <v>0.26661157024793386</v>
      </c>
      <c r="H649" s="207">
        <f t="shared" si="62"/>
        <v>0.42</v>
      </c>
      <c r="I649" s="213">
        <v>12124</v>
      </c>
      <c r="J649" s="213">
        <v>0</v>
      </c>
      <c r="K649" s="212">
        <v>969.92</v>
      </c>
      <c r="L649" s="212">
        <v>1091.1600000000001</v>
      </c>
      <c r="M649" s="239">
        <f t="shared" si="59"/>
        <v>0.45780000000000881</v>
      </c>
      <c r="N649" s="239"/>
      <c r="O649" s="178"/>
      <c r="P649" s="178"/>
      <c r="Q649" s="178"/>
      <c r="R649" s="178"/>
      <c r="S649" s="178"/>
      <c r="T649" s="178"/>
      <c r="U649" s="178"/>
      <c r="V649" s="178"/>
      <c r="W649" s="178"/>
      <c r="X649" s="178"/>
      <c r="Y649" s="210">
        <f t="shared" si="58"/>
        <v>0.16699724517906336</v>
      </c>
      <c r="Z649" s="211">
        <f t="shared" si="60"/>
        <v>0.32</v>
      </c>
      <c r="AA649" s="178"/>
      <c r="AB649" s="178"/>
      <c r="AC649" s="178"/>
    </row>
    <row r="650" spans="2:29" x14ac:dyDescent="0.35">
      <c r="B650" s="222">
        <v>72700</v>
      </c>
      <c r="C650" s="208">
        <v>19398</v>
      </c>
      <c r="D650" s="309">
        <v>0</v>
      </c>
      <c r="E650" s="206">
        <v>1551.84</v>
      </c>
      <c r="F650" s="206">
        <v>1745.82</v>
      </c>
      <c r="G650" s="205">
        <f t="shared" si="61"/>
        <v>0.26682255845942227</v>
      </c>
      <c r="H650" s="207">
        <f t="shared" si="62"/>
        <v>0.42</v>
      </c>
      <c r="I650" s="213">
        <v>12154</v>
      </c>
      <c r="J650" s="213">
        <v>0</v>
      </c>
      <c r="K650" s="212">
        <v>972.32</v>
      </c>
      <c r="L650" s="212">
        <v>1093.8599999999999</v>
      </c>
      <c r="M650" s="239">
        <f t="shared" si="59"/>
        <v>0.45779999999999743</v>
      </c>
      <c r="N650" s="239"/>
      <c r="O650" s="178"/>
      <c r="P650" s="178"/>
      <c r="Q650" s="178"/>
      <c r="R650" s="178"/>
      <c r="S650" s="178"/>
      <c r="T650" s="178"/>
      <c r="U650" s="178"/>
      <c r="V650" s="178"/>
      <c r="W650" s="178"/>
      <c r="X650" s="178"/>
      <c r="Y650" s="210">
        <f t="shared" si="58"/>
        <v>0.16718019257221459</v>
      </c>
      <c r="Z650" s="211">
        <f t="shared" si="60"/>
        <v>0.3</v>
      </c>
      <c r="AA650" s="178"/>
      <c r="AB650" s="178"/>
      <c r="AC650" s="178"/>
    </row>
    <row r="651" spans="2:29" x14ac:dyDescent="0.35">
      <c r="B651" s="222">
        <v>72800</v>
      </c>
      <c r="C651" s="208">
        <v>19440</v>
      </c>
      <c r="D651" s="309">
        <v>0</v>
      </c>
      <c r="E651" s="206">
        <v>1555.2</v>
      </c>
      <c r="F651" s="206">
        <v>1749.6</v>
      </c>
      <c r="G651" s="205">
        <f t="shared" si="61"/>
        <v>0.26703296703296703</v>
      </c>
      <c r="H651" s="207">
        <f t="shared" si="62"/>
        <v>0.42</v>
      </c>
      <c r="I651" s="213">
        <v>12184</v>
      </c>
      <c r="J651" s="213">
        <v>0</v>
      </c>
      <c r="K651" s="212">
        <v>974.72</v>
      </c>
      <c r="L651" s="212">
        <v>1096.56</v>
      </c>
      <c r="M651" s="239">
        <f t="shared" si="59"/>
        <v>0.45779999999998611</v>
      </c>
      <c r="N651" s="239"/>
      <c r="O651" s="178"/>
      <c r="P651" s="178"/>
      <c r="Q651" s="178"/>
      <c r="R651" s="178"/>
      <c r="S651" s="178"/>
      <c r="T651" s="178"/>
      <c r="U651" s="178"/>
      <c r="V651" s="178"/>
      <c r="W651" s="178"/>
      <c r="X651" s="178"/>
      <c r="Y651" s="210">
        <f t="shared" si="58"/>
        <v>0.16736263736263737</v>
      </c>
      <c r="Z651" s="211">
        <f t="shared" si="60"/>
        <v>0.3</v>
      </c>
      <c r="AA651" s="178"/>
      <c r="AB651" s="178"/>
      <c r="AC651" s="178"/>
    </row>
    <row r="652" spans="2:29" x14ac:dyDescent="0.35">
      <c r="B652" s="222">
        <v>72900</v>
      </c>
      <c r="C652" s="208">
        <v>19482</v>
      </c>
      <c r="D652" s="309">
        <v>0</v>
      </c>
      <c r="E652" s="206">
        <v>1558.56</v>
      </c>
      <c r="F652" s="206">
        <v>1753.38</v>
      </c>
      <c r="G652" s="205">
        <f t="shared" si="61"/>
        <v>0.26724279835390946</v>
      </c>
      <c r="H652" s="207">
        <f t="shared" si="62"/>
        <v>0.42</v>
      </c>
      <c r="I652" s="213">
        <v>12214</v>
      </c>
      <c r="J652" s="213">
        <v>0</v>
      </c>
      <c r="K652" s="212">
        <v>977.12</v>
      </c>
      <c r="L652" s="212">
        <v>1099.26</v>
      </c>
      <c r="M652" s="239">
        <f t="shared" si="59"/>
        <v>0.45780000000001109</v>
      </c>
      <c r="N652" s="239"/>
      <c r="O652" s="178"/>
      <c r="P652" s="178"/>
      <c r="Q652" s="178"/>
      <c r="R652" s="178"/>
      <c r="S652" s="178"/>
      <c r="T652" s="178"/>
      <c r="U652" s="178"/>
      <c r="V652" s="178"/>
      <c r="W652" s="178"/>
      <c r="X652" s="178"/>
      <c r="Y652" s="210">
        <f t="shared" si="58"/>
        <v>0.16754458161865568</v>
      </c>
      <c r="Z652" s="211">
        <f t="shared" si="60"/>
        <v>0.3</v>
      </c>
      <c r="AA652" s="178"/>
      <c r="AB652" s="178"/>
      <c r="AC652" s="178"/>
    </row>
    <row r="653" spans="2:29" x14ac:dyDescent="0.35">
      <c r="B653" s="222">
        <v>73000</v>
      </c>
      <c r="C653" s="208">
        <v>19524</v>
      </c>
      <c r="D653" s="309">
        <v>0</v>
      </c>
      <c r="E653" s="206">
        <v>1561.92</v>
      </c>
      <c r="F653" s="206">
        <v>1757.16</v>
      </c>
      <c r="G653" s="205">
        <f t="shared" si="61"/>
        <v>0.26745205479452056</v>
      </c>
      <c r="H653" s="207">
        <f t="shared" si="62"/>
        <v>0.42</v>
      </c>
      <c r="I653" s="213">
        <v>12244</v>
      </c>
      <c r="J653" s="213">
        <v>0</v>
      </c>
      <c r="K653" s="212">
        <v>979.52</v>
      </c>
      <c r="L653" s="212">
        <v>1101.96</v>
      </c>
      <c r="M653" s="239">
        <f t="shared" si="59"/>
        <v>0.45779999999999743</v>
      </c>
      <c r="N653" s="239"/>
      <c r="O653" s="178"/>
      <c r="P653" s="178"/>
      <c r="Q653" s="178"/>
      <c r="R653" s="178"/>
      <c r="S653" s="178"/>
      <c r="T653" s="178"/>
      <c r="U653" s="178"/>
      <c r="V653" s="178"/>
      <c r="W653" s="178"/>
      <c r="X653" s="178"/>
      <c r="Y653" s="210">
        <f t="shared" si="58"/>
        <v>0.16772602739726028</v>
      </c>
      <c r="Z653" s="211">
        <f t="shared" si="60"/>
        <v>0.3</v>
      </c>
      <c r="AA653" s="178"/>
      <c r="AB653" s="178"/>
      <c r="AC653" s="178"/>
    </row>
    <row r="654" spans="2:29" x14ac:dyDescent="0.35">
      <c r="B654" s="222">
        <v>73100</v>
      </c>
      <c r="C654" s="208">
        <v>19566</v>
      </c>
      <c r="D654" s="309">
        <v>0</v>
      </c>
      <c r="E654" s="206">
        <v>1565.28</v>
      </c>
      <c r="F654" s="206">
        <v>1760.94</v>
      </c>
      <c r="G654" s="205">
        <f t="shared" si="61"/>
        <v>0.2676607387140903</v>
      </c>
      <c r="H654" s="207">
        <f t="shared" si="62"/>
        <v>0.42</v>
      </c>
      <c r="I654" s="213">
        <v>12276</v>
      </c>
      <c r="J654" s="213">
        <v>0</v>
      </c>
      <c r="K654" s="212">
        <v>982.08</v>
      </c>
      <c r="L654" s="212">
        <v>1104.8399999999999</v>
      </c>
      <c r="M654" s="239">
        <f t="shared" si="59"/>
        <v>0.45779999999998611</v>
      </c>
      <c r="N654" s="239"/>
      <c r="O654" s="178"/>
      <c r="P654" s="178"/>
      <c r="Q654" s="178"/>
      <c r="R654" s="178"/>
      <c r="S654" s="178"/>
      <c r="T654" s="178"/>
      <c r="U654" s="178"/>
      <c r="V654" s="178"/>
      <c r="W654" s="178"/>
      <c r="X654" s="178"/>
      <c r="Y654" s="210">
        <f t="shared" si="58"/>
        <v>0.16793433652530779</v>
      </c>
      <c r="Z654" s="211">
        <f t="shared" si="60"/>
        <v>0.32</v>
      </c>
      <c r="AA654" s="178"/>
      <c r="AB654" s="178"/>
      <c r="AC654" s="178"/>
    </row>
    <row r="655" spans="2:29" x14ac:dyDescent="0.35">
      <c r="B655" s="222">
        <v>73200</v>
      </c>
      <c r="C655" s="208">
        <v>19608</v>
      </c>
      <c r="D655" s="309">
        <v>0</v>
      </c>
      <c r="E655" s="206">
        <v>1568.64</v>
      </c>
      <c r="F655" s="206">
        <v>1764.72</v>
      </c>
      <c r="G655" s="205">
        <f t="shared" si="61"/>
        <v>0.26786885245901637</v>
      </c>
      <c r="H655" s="207">
        <f t="shared" si="62"/>
        <v>0.42</v>
      </c>
      <c r="I655" s="213">
        <v>12306</v>
      </c>
      <c r="J655" s="213">
        <v>0</v>
      </c>
      <c r="K655" s="212">
        <v>984.48</v>
      </c>
      <c r="L655" s="212">
        <v>1107.54</v>
      </c>
      <c r="M655" s="239">
        <f t="shared" si="59"/>
        <v>0.45780000000001109</v>
      </c>
      <c r="N655" s="239"/>
      <c r="O655" s="178"/>
      <c r="P655" s="178"/>
      <c r="Q655" s="178"/>
      <c r="R655" s="178"/>
      <c r="S655" s="178"/>
      <c r="T655" s="178"/>
      <c r="U655" s="178"/>
      <c r="V655" s="178"/>
      <c r="W655" s="178"/>
      <c r="X655" s="178"/>
      <c r="Y655" s="210">
        <f t="shared" si="58"/>
        <v>0.16811475409836066</v>
      </c>
      <c r="Z655" s="211">
        <f t="shared" si="60"/>
        <v>0.3</v>
      </c>
      <c r="AA655" s="178"/>
      <c r="AB655" s="178"/>
      <c r="AC655" s="178"/>
    </row>
    <row r="656" spans="2:29" x14ac:dyDescent="0.35">
      <c r="B656" s="222">
        <v>73300</v>
      </c>
      <c r="C656" s="208">
        <v>19650</v>
      </c>
      <c r="D656" s="309">
        <v>0</v>
      </c>
      <c r="E656" s="206">
        <v>1572</v>
      </c>
      <c r="F656" s="206">
        <v>1768.5</v>
      </c>
      <c r="G656" s="205">
        <f t="shared" si="61"/>
        <v>0.26807639836289221</v>
      </c>
      <c r="H656" s="207">
        <f t="shared" si="62"/>
        <v>0.42</v>
      </c>
      <c r="I656" s="213">
        <v>12336</v>
      </c>
      <c r="J656" s="213">
        <v>0</v>
      </c>
      <c r="K656" s="212">
        <v>986.88</v>
      </c>
      <c r="L656" s="212">
        <v>1110.24</v>
      </c>
      <c r="M656" s="239">
        <f t="shared" si="59"/>
        <v>0.45779999999999971</v>
      </c>
      <c r="N656" s="239"/>
      <c r="O656" s="178"/>
      <c r="P656" s="178"/>
      <c r="Q656" s="178"/>
      <c r="R656" s="178"/>
      <c r="S656" s="178"/>
      <c r="T656" s="178"/>
      <c r="U656" s="178"/>
      <c r="V656" s="178"/>
      <c r="W656" s="178"/>
      <c r="X656" s="178"/>
      <c r="Y656" s="210">
        <f t="shared" si="58"/>
        <v>0.16829467939972714</v>
      </c>
      <c r="Z656" s="211">
        <f t="shared" si="60"/>
        <v>0.3</v>
      </c>
      <c r="AA656" s="178"/>
      <c r="AB656" s="178"/>
      <c r="AC656" s="178"/>
    </row>
    <row r="657" spans="2:29" x14ac:dyDescent="0.35">
      <c r="B657" s="222">
        <v>73400</v>
      </c>
      <c r="C657" s="208">
        <v>19692</v>
      </c>
      <c r="D657" s="309">
        <v>0</v>
      </c>
      <c r="E657" s="206">
        <v>1575.36</v>
      </c>
      <c r="F657" s="206">
        <v>1772.28</v>
      </c>
      <c r="G657" s="205">
        <f t="shared" si="61"/>
        <v>0.26828337874659403</v>
      </c>
      <c r="H657" s="207">
        <f t="shared" si="62"/>
        <v>0.42</v>
      </c>
      <c r="I657" s="213">
        <v>12366</v>
      </c>
      <c r="J657" s="213">
        <v>0</v>
      </c>
      <c r="K657" s="212">
        <v>989.28</v>
      </c>
      <c r="L657" s="212">
        <v>1112.94</v>
      </c>
      <c r="M657" s="239">
        <f t="shared" si="59"/>
        <v>0.45779999999998838</v>
      </c>
      <c r="N657" s="239"/>
      <c r="O657" s="178"/>
      <c r="P657" s="178"/>
      <c r="Q657" s="178"/>
      <c r="R657" s="178"/>
      <c r="S657" s="178"/>
      <c r="T657" s="178"/>
      <c r="U657" s="178"/>
      <c r="V657" s="178"/>
      <c r="W657" s="178"/>
      <c r="X657" s="178"/>
      <c r="Y657" s="210">
        <f t="shared" si="58"/>
        <v>0.16847411444141688</v>
      </c>
      <c r="Z657" s="211">
        <f t="shared" si="60"/>
        <v>0.3</v>
      </c>
      <c r="AA657" s="178"/>
      <c r="AB657" s="178"/>
      <c r="AC657" s="178"/>
    </row>
    <row r="658" spans="2:29" x14ac:dyDescent="0.35">
      <c r="B658" s="222">
        <v>73500</v>
      </c>
      <c r="C658" s="208">
        <v>19734</v>
      </c>
      <c r="D658" s="309">
        <v>0</v>
      </c>
      <c r="E658" s="206">
        <v>1578.72</v>
      </c>
      <c r="F658" s="206">
        <v>1776.06</v>
      </c>
      <c r="G658" s="205">
        <f t="shared" si="61"/>
        <v>0.26848979591836736</v>
      </c>
      <c r="H658" s="207">
        <f t="shared" si="62"/>
        <v>0.42</v>
      </c>
      <c r="I658" s="213">
        <v>12398</v>
      </c>
      <c r="J658" s="213">
        <v>0</v>
      </c>
      <c r="K658" s="212">
        <v>991.84</v>
      </c>
      <c r="L658" s="212">
        <v>1115.82</v>
      </c>
      <c r="M658" s="239">
        <f t="shared" si="59"/>
        <v>0.45780000000001336</v>
      </c>
      <c r="N658" s="239"/>
      <c r="O658" s="178"/>
      <c r="P658" s="178"/>
      <c r="Q658" s="178"/>
      <c r="R658" s="178"/>
      <c r="S658" s="178"/>
      <c r="T658" s="178"/>
      <c r="U658" s="178"/>
      <c r="V658" s="178"/>
      <c r="W658" s="178"/>
      <c r="X658" s="178"/>
      <c r="Y658" s="210">
        <f t="shared" si="58"/>
        <v>0.16868027210884354</v>
      </c>
      <c r="Z658" s="211">
        <f t="shared" si="60"/>
        <v>0.32</v>
      </c>
      <c r="AA658" s="178"/>
      <c r="AB658" s="178"/>
      <c r="AC658" s="178"/>
    </row>
    <row r="659" spans="2:29" x14ac:dyDescent="0.35">
      <c r="B659" s="222">
        <v>73600</v>
      </c>
      <c r="C659" s="208">
        <v>19776</v>
      </c>
      <c r="D659" s="309">
        <v>0</v>
      </c>
      <c r="E659" s="206">
        <v>1582.08</v>
      </c>
      <c r="F659" s="206">
        <v>1779.84</v>
      </c>
      <c r="G659" s="205">
        <f t="shared" si="61"/>
        <v>0.26869565217391306</v>
      </c>
      <c r="H659" s="207">
        <f t="shared" si="62"/>
        <v>0.42</v>
      </c>
      <c r="I659" s="213">
        <v>12428</v>
      </c>
      <c r="J659" s="213">
        <v>0</v>
      </c>
      <c r="K659" s="212">
        <v>994.24</v>
      </c>
      <c r="L659" s="212">
        <v>1118.52</v>
      </c>
      <c r="M659" s="239">
        <f t="shared" si="59"/>
        <v>0.45780000000000198</v>
      </c>
      <c r="N659" s="239"/>
      <c r="O659" s="178"/>
      <c r="P659" s="178"/>
      <c r="Q659" s="178"/>
      <c r="R659" s="178"/>
      <c r="S659" s="178"/>
      <c r="T659" s="178"/>
      <c r="U659" s="178"/>
      <c r="V659" s="178"/>
      <c r="W659" s="178"/>
      <c r="X659" s="178"/>
      <c r="Y659" s="210">
        <f t="shared" si="58"/>
        <v>0.1688586956521739</v>
      </c>
      <c r="Z659" s="211">
        <f t="shared" si="60"/>
        <v>0.3</v>
      </c>
      <c r="AA659" s="178"/>
      <c r="AB659" s="178"/>
      <c r="AC659" s="178"/>
    </row>
    <row r="660" spans="2:29" x14ac:dyDescent="0.35">
      <c r="B660" s="222">
        <v>73700</v>
      </c>
      <c r="C660" s="208">
        <v>19818</v>
      </c>
      <c r="D660" s="309">
        <v>0</v>
      </c>
      <c r="E660" s="206">
        <v>1585.44</v>
      </c>
      <c r="F660" s="206">
        <v>1783.62</v>
      </c>
      <c r="G660" s="205">
        <f t="shared" si="61"/>
        <v>0.26890094979647217</v>
      </c>
      <c r="H660" s="207">
        <f t="shared" si="62"/>
        <v>0.42</v>
      </c>
      <c r="I660" s="213">
        <v>12458</v>
      </c>
      <c r="J660" s="213">
        <v>0</v>
      </c>
      <c r="K660" s="212">
        <v>996.64</v>
      </c>
      <c r="L660" s="212">
        <v>1121.22</v>
      </c>
      <c r="M660" s="239">
        <f t="shared" si="59"/>
        <v>0.45779999999999066</v>
      </c>
      <c r="N660" s="239"/>
      <c r="O660" s="178"/>
      <c r="P660" s="178"/>
      <c r="Q660" s="178"/>
      <c r="R660" s="178"/>
      <c r="S660" s="178"/>
      <c r="T660" s="178"/>
      <c r="U660" s="178"/>
      <c r="V660" s="178"/>
      <c r="W660" s="178"/>
      <c r="X660" s="178"/>
      <c r="Y660" s="210">
        <f t="shared" si="58"/>
        <v>0.16903663500678426</v>
      </c>
      <c r="Z660" s="211">
        <f t="shared" si="60"/>
        <v>0.3</v>
      </c>
      <c r="AA660" s="178"/>
      <c r="AB660" s="178"/>
      <c r="AC660" s="178"/>
    </row>
    <row r="661" spans="2:29" x14ac:dyDescent="0.35">
      <c r="B661" s="222">
        <v>73800</v>
      </c>
      <c r="C661" s="208">
        <v>19860</v>
      </c>
      <c r="D661" s="309">
        <v>0</v>
      </c>
      <c r="E661" s="206">
        <v>1588.8</v>
      </c>
      <c r="F661" s="206">
        <v>1787.4</v>
      </c>
      <c r="G661" s="205">
        <f t="shared" si="61"/>
        <v>0.26910569105691057</v>
      </c>
      <c r="H661" s="207">
        <f t="shared" si="62"/>
        <v>0.42</v>
      </c>
      <c r="I661" s="213">
        <v>12488</v>
      </c>
      <c r="J661" s="213">
        <v>0</v>
      </c>
      <c r="K661" s="212">
        <v>999.04</v>
      </c>
      <c r="L661" s="212">
        <v>1123.92</v>
      </c>
      <c r="M661" s="239">
        <f t="shared" si="59"/>
        <v>0.45780000000001564</v>
      </c>
      <c r="N661" s="239"/>
      <c r="O661" s="178"/>
      <c r="P661" s="178"/>
      <c r="Q661" s="178"/>
      <c r="R661" s="178"/>
      <c r="S661" s="178"/>
      <c r="T661" s="178"/>
      <c r="U661" s="178"/>
      <c r="V661" s="178"/>
      <c r="W661" s="178"/>
      <c r="X661" s="178"/>
      <c r="Y661" s="210">
        <f t="shared" si="58"/>
        <v>0.1692140921409214</v>
      </c>
      <c r="Z661" s="211">
        <f t="shared" si="60"/>
        <v>0.3</v>
      </c>
      <c r="AA661" s="178"/>
      <c r="AB661" s="178"/>
      <c r="AC661" s="178"/>
    </row>
    <row r="662" spans="2:29" x14ac:dyDescent="0.35">
      <c r="B662" s="222">
        <v>73900</v>
      </c>
      <c r="C662" s="208">
        <v>19902</v>
      </c>
      <c r="D662" s="309">
        <v>0</v>
      </c>
      <c r="E662" s="206">
        <v>1592.16</v>
      </c>
      <c r="F662" s="206">
        <v>1791.18</v>
      </c>
      <c r="G662" s="205">
        <f t="shared" si="61"/>
        <v>0.26930987821380242</v>
      </c>
      <c r="H662" s="207">
        <f t="shared" si="62"/>
        <v>0.42</v>
      </c>
      <c r="I662" s="213">
        <v>12520</v>
      </c>
      <c r="J662" s="213">
        <v>0</v>
      </c>
      <c r="K662" s="212">
        <v>1001.6</v>
      </c>
      <c r="L662" s="212">
        <v>1126.8</v>
      </c>
      <c r="M662" s="239">
        <f t="shared" si="59"/>
        <v>0.45780000000000198</v>
      </c>
      <c r="N662" s="239"/>
      <c r="O662" s="178"/>
      <c r="P662" s="178"/>
      <c r="Q662" s="178"/>
      <c r="R662" s="178"/>
      <c r="S662" s="178"/>
      <c r="T662" s="178"/>
      <c r="U662" s="178"/>
      <c r="V662" s="178"/>
      <c r="W662" s="178"/>
      <c r="X662" s="178"/>
      <c r="Y662" s="210">
        <f t="shared" si="58"/>
        <v>0.16941813261163735</v>
      </c>
      <c r="Z662" s="211">
        <f t="shared" si="60"/>
        <v>0.32</v>
      </c>
      <c r="AA662" s="178"/>
      <c r="AB662" s="178"/>
      <c r="AC662" s="178"/>
    </row>
    <row r="663" spans="2:29" x14ac:dyDescent="0.35">
      <c r="B663" s="222">
        <v>74000</v>
      </c>
      <c r="C663" s="208">
        <v>19944</v>
      </c>
      <c r="D663" s="309">
        <v>0</v>
      </c>
      <c r="E663" s="206">
        <v>1595.52</v>
      </c>
      <c r="F663" s="206">
        <v>1794.96</v>
      </c>
      <c r="G663" s="205">
        <f t="shared" si="61"/>
        <v>0.26951351351351349</v>
      </c>
      <c r="H663" s="207">
        <f t="shared" si="62"/>
        <v>0.42</v>
      </c>
      <c r="I663" s="213">
        <v>12550</v>
      </c>
      <c r="J663" s="213">
        <v>0</v>
      </c>
      <c r="K663" s="212">
        <v>1004</v>
      </c>
      <c r="L663" s="212">
        <v>1129.5</v>
      </c>
      <c r="M663" s="239">
        <f t="shared" si="59"/>
        <v>0.45779999999999066</v>
      </c>
      <c r="N663" s="239"/>
      <c r="O663" s="178"/>
      <c r="P663" s="178"/>
      <c r="Q663" s="178"/>
      <c r="R663" s="178"/>
      <c r="S663" s="178"/>
      <c r="T663" s="178"/>
      <c r="U663" s="178"/>
      <c r="V663" s="178"/>
      <c r="W663" s="178"/>
      <c r="X663" s="178"/>
      <c r="Y663" s="210">
        <f t="shared" si="58"/>
        <v>0.16959459459459458</v>
      </c>
      <c r="Z663" s="211">
        <f t="shared" si="60"/>
        <v>0.3</v>
      </c>
      <c r="AA663" s="178"/>
      <c r="AB663" s="178"/>
      <c r="AC663" s="178"/>
    </row>
    <row r="664" spans="2:29" x14ac:dyDescent="0.35">
      <c r="B664" s="222">
        <v>74100</v>
      </c>
      <c r="C664" s="208">
        <v>19986</v>
      </c>
      <c r="D664" s="309">
        <v>0</v>
      </c>
      <c r="E664" s="206">
        <v>1598.88</v>
      </c>
      <c r="F664" s="206">
        <v>1798.74</v>
      </c>
      <c r="G664" s="205">
        <f t="shared" si="61"/>
        <v>0.2697165991902834</v>
      </c>
      <c r="H664" s="207">
        <f t="shared" si="62"/>
        <v>0.42</v>
      </c>
      <c r="I664" s="213">
        <v>12580</v>
      </c>
      <c r="J664" s="213">
        <v>0</v>
      </c>
      <c r="K664" s="212">
        <v>1006.4</v>
      </c>
      <c r="L664" s="212">
        <v>1132.2</v>
      </c>
      <c r="M664" s="239">
        <f t="shared" si="59"/>
        <v>0.45780000000001564</v>
      </c>
      <c r="N664" s="239"/>
      <c r="O664" s="178"/>
      <c r="P664" s="178"/>
      <c r="Q664" s="178"/>
      <c r="R664" s="178"/>
      <c r="S664" s="178"/>
      <c r="T664" s="178"/>
      <c r="U664" s="178"/>
      <c r="V664" s="178"/>
      <c r="W664" s="178"/>
      <c r="X664" s="178"/>
      <c r="Y664" s="210">
        <f t="shared" si="58"/>
        <v>0.1697705802968961</v>
      </c>
      <c r="Z664" s="211">
        <f t="shared" si="60"/>
        <v>0.3</v>
      </c>
      <c r="AA664" s="178"/>
      <c r="AB664" s="178"/>
      <c r="AC664" s="178"/>
    </row>
    <row r="665" spans="2:29" x14ac:dyDescent="0.35">
      <c r="B665" s="222">
        <v>74200</v>
      </c>
      <c r="C665" s="208">
        <v>20028</v>
      </c>
      <c r="D665" s="309">
        <v>0</v>
      </c>
      <c r="E665" s="206">
        <v>1602.24</v>
      </c>
      <c r="F665" s="206">
        <v>1802.52</v>
      </c>
      <c r="G665" s="205">
        <f t="shared" si="61"/>
        <v>0.2699191374663073</v>
      </c>
      <c r="H665" s="207">
        <f t="shared" si="62"/>
        <v>0.42</v>
      </c>
      <c r="I665" s="213">
        <v>12612</v>
      </c>
      <c r="J665" s="213">
        <v>0</v>
      </c>
      <c r="K665" s="212">
        <v>1008.96</v>
      </c>
      <c r="L665" s="212">
        <v>1135.08</v>
      </c>
      <c r="M665" s="239">
        <f t="shared" si="59"/>
        <v>0.45780000000000426</v>
      </c>
      <c r="N665" s="239"/>
      <c r="O665" s="178"/>
      <c r="P665" s="178"/>
      <c r="Q665" s="178"/>
      <c r="R665" s="178"/>
      <c r="S665" s="178"/>
      <c r="T665" s="178"/>
      <c r="U665" s="178"/>
      <c r="V665" s="178"/>
      <c r="W665" s="178"/>
      <c r="X665" s="178"/>
      <c r="Y665" s="210">
        <f t="shared" si="58"/>
        <v>0.16997304582210243</v>
      </c>
      <c r="Z665" s="211">
        <f t="shared" si="60"/>
        <v>0.32</v>
      </c>
      <c r="AA665" s="178"/>
      <c r="AB665" s="178"/>
      <c r="AC665" s="178"/>
    </row>
    <row r="666" spans="2:29" x14ac:dyDescent="0.35">
      <c r="B666" s="222">
        <v>74300</v>
      </c>
      <c r="C666" s="208">
        <v>20070</v>
      </c>
      <c r="D666" s="309">
        <v>0</v>
      </c>
      <c r="E666" s="206">
        <v>1605.6</v>
      </c>
      <c r="F666" s="206">
        <v>1806.3</v>
      </c>
      <c r="G666" s="205">
        <f t="shared" si="61"/>
        <v>0.27012113055181697</v>
      </c>
      <c r="H666" s="207">
        <f t="shared" si="62"/>
        <v>0.42</v>
      </c>
      <c r="I666" s="213">
        <v>12642</v>
      </c>
      <c r="J666" s="213">
        <v>0</v>
      </c>
      <c r="K666" s="212">
        <v>1011.36</v>
      </c>
      <c r="L666" s="212">
        <v>1137.78</v>
      </c>
      <c r="M666" s="239">
        <f t="shared" si="59"/>
        <v>0.45779999999999288</v>
      </c>
      <c r="N666" s="239"/>
      <c r="O666" s="178"/>
      <c r="P666" s="178"/>
      <c r="Q666" s="178"/>
      <c r="R666" s="178"/>
      <c r="S666" s="178"/>
      <c r="T666" s="178"/>
      <c r="U666" s="178"/>
      <c r="V666" s="178"/>
      <c r="W666" s="178"/>
      <c r="X666" s="178"/>
      <c r="Y666" s="210">
        <f t="shared" si="58"/>
        <v>0.17014804845222073</v>
      </c>
      <c r="Z666" s="211">
        <f t="shared" si="60"/>
        <v>0.3</v>
      </c>
      <c r="AA666" s="178"/>
      <c r="AB666" s="178"/>
      <c r="AC666" s="178"/>
    </row>
    <row r="667" spans="2:29" x14ac:dyDescent="0.35">
      <c r="B667" s="222">
        <v>74400</v>
      </c>
      <c r="C667" s="208">
        <v>20112</v>
      </c>
      <c r="D667" s="309">
        <v>0</v>
      </c>
      <c r="E667" s="206">
        <v>1608.96</v>
      </c>
      <c r="F667" s="206">
        <v>1810.08</v>
      </c>
      <c r="G667" s="205">
        <f t="shared" si="61"/>
        <v>0.27032258064516129</v>
      </c>
      <c r="H667" s="207">
        <f t="shared" si="62"/>
        <v>0.42</v>
      </c>
      <c r="I667" s="213">
        <v>12672</v>
      </c>
      <c r="J667" s="213">
        <v>0</v>
      </c>
      <c r="K667" s="212">
        <v>1013.76</v>
      </c>
      <c r="L667" s="212">
        <v>1140.48</v>
      </c>
      <c r="M667" s="239">
        <f t="shared" si="59"/>
        <v>0.45780000000001791</v>
      </c>
      <c r="N667" s="239"/>
      <c r="O667" s="178"/>
      <c r="P667" s="178"/>
      <c r="Q667" s="178"/>
      <c r="R667" s="178"/>
      <c r="S667" s="178"/>
      <c r="T667" s="178"/>
      <c r="U667" s="178"/>
      <c r="V667" s="178"/>
      <c r="W667" s="178"/>
      <c r="X667" s="178"/>
      <c r="Y667" s="210">
        <f t="shared" si="58"/>
        <v>0.17032258064516129</v>
      </c>
      <c r="Z667" s="211">
        <f t="shared" si="60"/>
        <v>0.3</v>
      </c>
      <c r="AA667" s="178"/>
      <c r="AB667" s="178"/>
      <c r="AC667" s="178"/>
    </row>
    <row r="668" spans="2:29" x14ac:dyDescent="0.35">
      <c r="B668" s="222">
        <v>74500</v>
      </c>
      <c r="C668" s="208">
        <v>20154</v>
      </c>
      <c r="D668" s="309">
        <v>0</v>
      </c>
      <c r="E668" s="206">
        <v>1612.32</v>
      </c>
      <c r="F668" s="206">
        <v>1813.86</v>
      </c>
      <c r="G668" s="205">
        <f t="shared" si="61"/>
        <v>0.27052348993288589</v>
      </c>
      <c r="H668" s="207">
        <f t="shared" si="62"/>
        <v>0.42</v>
      </c>
      <c r="I668" s="213">
        <v>12704</v>
      </c>
      <c r="J668" s="213">
        <v>0</v>
      </c>
      <c r="K668" s="212">
        <v>1016.32</v>
      </c>
      <c r="L668" s="212">
        <v>1143.3599999999999</v>
      </c>
      <c r="M668" s="239">
        <f t="shared" si="59"/>
        <v>0.45780000000000654</v>
      </c>
      <c r="N668" s="239"/>
      <c r="O668" s="178"/>
      <c r="P668" s="178"/>
      <c r="Q668" s="178"/>
      <c r="R668" s="178"/>
      <c r="S668" s="178"/>
      <c r="T668" s="178"/>
      <c r="U668" s="178"/>
      <c r="V668" s="178"/>
      <c r="W668" s="178"/>
      <c r="X668" s="178"/>
      <c r="Y668" s="210">
        <f t="shared" si="58"/>
        <v>0.17052348993288591</v>
      </c>
      <c r="Z668" s="211">
        <f t="shared" si="60"/>
        <v>0.32</v>
      </c>
      <c r="AA668" s="178"/>
      <c r="AB668" s="178"/>
      <c r="AC668" s="178"/>
    </row>
    <row r="669" spans="2:29" x14ac:dyDescent="0.35">
      <c r="B669" s="222">
        <v>74600</v>
      </c>
      <c r="C669" s="208">
        <v>20196</v>
      </c>
      <c r="D669" s="309">
        <v>0</v>
      </c>
      <c r="E669" s="206">
        <v>1615.68</v>
      </c>
      <c r="F669" s="206">
        <v>1817.64</v>
      </c>
      <c r="G669" s="205">
        <f t="shared" si="61"/>
        <v>0.27072386058981235</v>
      </c>
      <c r="H669" s="207">
        <f t="shared" si="62"/>
        <v>0.42</v>
      </c>
      <c r="I669" s="213">
        <v>12734</v>
      </c>
      <c r="J669" s="213">
        <v>0</v>
      </c>
      <c r="K669" s="212">
        <v>1018.72</v>
      </c>
      <c r="L669" s="212">
        <v>1146.06</v>
      </c>
      <c r="M669" s="239">
        <f t="shared" si="59"/>
        <v>0.45779999999999516</v>
      </c>
      <c r="N669" s="239"/>
      <c r="O669" s="178"/>
      <c r="P669" s="178"/>
      <c r="Q669" s="178"/>
      <c r="R669" s="178"/>
      <c r="S669" s="178"/>
      <c r="T669" s="178"/>
      <c r="U669" s="178"/>
      <c r="V669" s="178"/>
      <c r="W669" s="178"/>
      <c r="X669" s="178"/>
      <c r="Y669" s="210">
        <f t="shared" si="58"/>
        <v>0.17069705093833781</v>
      </c>
      <c r="Z669" s="211">
        <f t="shared" si="60"/>
        <v>0.3</v>
      </c>
      <c r="AA669" s="178"/>
      <c r="AB669" s="178"/>
      <c r="AC669" s="178"/>
    </row>
    <row r="670" spans="2:29" x14ac:dyDescent="0.35">
      <c r="B670" s="222">
        <v>74700</v>
      </c>
      <c r="C670" s="208">
        <v>20238</v>
      </c>
      <c r="D670" s="309">
        <v>0</v>
      </c>
      <c r="E670" s="206">
        <v>1619.04</v>
      </c>
      <c r="F670" s="206">
        <v>1821.42</v>
      </c>
      <c r="G670" s="205">
        <f t="shared" si="61"/>
        <v>0.27092369477911649</v>
      </c>
      <c r="H670" s="207">
        <f t="shared" si="62"/>
        <v>0.42</v>
      </c>
      <c r="I670" s="213">
        <v>12764</v>
      </c>
      <c r="J670" s="213">
        <v>0</v>
      </c>
      <c r="K670" s="212">
        <v>1021.12</v>
      </c>
      <c r="L670" s="212">
        <v>1148.76</v>
      </c>
      <c r="M670" s="239">
        <f t="shared" si="59"/>
        <v>0.45779999999998156</v>
      </c>
      <c r="N670" s="239"/>
      <c r="O670" s="178"/>
      <c r="P670" s="178"/>
      <c r="Q670" s="178"/>
      <c r="R670" s="178"/>
      <c r="S670" s="178"/>
      <c r="T670" s="178"/>
      <c r="U670" s="178"/>
      <c r="V670" s="178"/>
      <c r="W670" s="178"/>
      <c r="X670" s="178"/>
      <c r="Y670" s="210">
        <f t="shared" si="58"/>
        <v>0.17087014725568941</v>
      </c>
      <c r="Z670" s="211">
        <f t="shared" si="60"/>
        <v>0.3</v>
      </c>
      <c r="AA670" s="178"/>
      <c r="AB670" s="178"/>
      <c r="AC670" s="178"/>
    </row>
    <row r="671" spans="2:29" x14ac:dyDescent="0.35">
      <c r="B671" s="222">
        <v>74800</v>
      </c>
      <c r="C671" s="208">
        <v>20280</v>
      </c>
      <c r="D671" s="309">
        <v>0</v>
      </c>
      <c r="E671" s="206">
        <v>1622.4</v>
      </c>
      <c r="F671" s="206">
        <v>1825.2</v>
      </c>
      <c r="G671" s="205">
        <f t="shared" si="61"/>
        <v>0.27112299465240641</v>
      </c>
      <c r="H671" s="207">
        <f t="shared" si="62"/>
        <v>0.42</v>
      </c>
      <c r="I671" s="213">
        <v>12796</v>
      </c>
      <c r="J671" s="213">
        <v>0</v>
      </c>
      <c r="K671" s="212">
        <v>1023.68</v>
      </c>
      <c r="L671" s="212">
        <v>1151.6400000000001</v>
      </c>
      <c r="M671" s="239">
        <f t="shared" si="59"/>
        <v>0.45780000000000654</v>
      </c>
      <c r="N671" s="239"/>
      <c r="O671" s="178"/>
      <c r="P671" s="178"/>
      <c r="Q671" s="178"/>
      <c r="R671" s="178"/>
      <c r="S671" s="178"/>
      <c r="T671" s="178"/>
      <c r="U671" s="178"/>
      <c r="V671" s="178"/>
      <c r="W671" s="178"/>
      <c r="X671" s="178"/>
      <c r="Y671" s="210">
        <f t="shared" si="58"/>
        <v>0.17106951871657755</v>
      </c>
      <c r="Z671" s="211">
        <f t="shared" si="60"/>
        <v>0.32</v>
      </c>
      <c r="AA671" s="178"/>
      <c r="AB671" s="178"/>
      <c r="AC671" s="178"/>
    </row>
    <row r="672" spans="2:29" x14ac:dyDescent="0.35">
      <c r="B672" s="222">
        <v>74900</v>
      </c>
      <c r="C672" s="208">
        <v>20322</v>
      </c>
      <c r="D672" s="309">
        <v>0</v>
      </c>
      <c r="E672" s="206">
        <v>1625.76</v>
      </c>
      <c r="F672" s="206">
        <v>1828.98</v>
      </c>
      <c r="G672" s="205">
        <f t="shared" si="61"/>
        <v>0.27132176234979971</v>
      </c>
      <c r="H672" s="207">
        <f t="shared" si="62"/>
        <v>0.42</v>
      </c>
      <c r="I672" s="213">
        <v>12826</v>
      </c>
      <c r="J672" s="213">
        <v>0</v>
      </c>
      <c r="K672" s="212">
        <v>1026.08</v>
      </c>
      <c r="L672" s="212">
        <v>1154.3399999999999</v>
      </c>
      <c r="M672" s="239">
        <f t="shared" si="59"/>
        <v>0.45779999999999516</v>
      </c>
      <c r="N672" s="239"/>
      <c r="O672" s="178"/>
      <c r="P672" s="178"/>
      <c r="Q672" s="178"/>
      <c r="R672" s="178"/>
      <c r="S672" s="178"/>
      <c r="T672" s="178"/>
      <c r="U672" s="178"/>
      <c r="V672" s="178"/>
      <c r="W672" s="178"/>
      <c r="X672" s="178"/>
      <c r="Y672" s="210">
        <f t="shared" si="58"/>
        <v>0.17124165554072096</v>
      </c>
      <c r="Z672" s="211">
        <f t="shared" si="60"/>
        <v>0.3</v>
      </c>
      <c r="AA672" s="178"/>
      <c r="AB672" s="178"/>
      <c r="AC672" s="178"/>
    </row>
    <row r="673" spans="2:29" x14ac:dyDescent="0.35">
      <c r="B673" s="222">
        <v>75000</v>
      </c>
      <c r="C673" s="208">
        <v>20364</v>
      </c>
      <c r="D673" s="309">
        <v>1.67</v>
      </c>
      <c r="E673" s="206">
        <v>1629.12</v>
      </c>
      <c r="F673" s="206">
        <v>1832.76</v>
      </c>
      <c r="G673" s="205">
        <f t="shared" si="61"/>
        <v>0.27151999999999998</v>
      </c>
      <c r="H673" s="207">
        <f t="shared" si="62"/>
        <v>0.42</v>
      </c>
      <c r="I673" s="213">
        <v>12858</v>
      </c>
      <c r="J673" s="213">
        <v>0</v>
      </c>
      <c r="K673" s="212">
        <v>1028.6400000000001</v>
      </c>
      <c r="L673" s="212">
        <v>1157.22</v>
      </c>
      <c r="M673" s="239">
        <f t="shared" si="59"/>
        <v>0.47449999999996634</v>
      </c>
      <c r="N673" s="239"/>
      <c r="O673" s="178"/>
      <c r="P673" s="178"/>
      <c r="Q673" s="178"/>
      <c r="R673" s="178"/>
      <c r="S673" s="178"/>
      <c r="T673" s="178"/>
      <c r="U673" s="178"/>
      <c r="V673" s="178"/>
      <c r="W673" s="178"/>
      <c r="X673" s="178"/>
      <c r="Y673" s="210">
        <f t="shared" si="58"/>
        <v>0.17144000000000001</v>
      </c>
      <c r="Z673" s="211">
        <f t="shared" si="60"/>
        <v>0.32</v>
      </c>
      <c r="AA673" s="178"/>
      <c r="AB673" s="178"/>
      <c r="AC673" s="178"/>
    </row>
    <row r="674" spans="2:29" x14ac:dyDescent="0.35">
      <c r="B674" s="222">
        <v>75100</v>
      </c>
      <c r="C674" s="208">
        <v>20406</v>
      </c>
      <c r="D674" s="309">
        <v>6.66</v>
      </c>
      <c r="E674" s="206">
        <v>1632.48</v>
      </c>
      <c r="F674" s="206">
        <v>1836.54</v>
      </c>
      <c r="G674" s="205">
        <f t="shared" si="61"/>
        <v>0.27171770972037285</v>
      </c>
      <c r="H674" s="207">
        <f t="shared" si="62"/>
        <v>0.42</v>
      </c>
      <c r="I674" s="213">
        <v>12888</v>
      </c>
      <c r="J674" s="213">
        <v>0</v>
      </c>
      <c r="K674" s="212">
        <v>1031.04</v>
      </c>
      <c r="L674" s="212">
        <v>1159.92</v>
      </c>
      <c r="M674" s="239">
        <f t="shared" si="59"/>
        <v>0.50770000000000659</v>
      </c>
      <c r="N674" s="239"/>
      <c r="O674" s="178"/>
      <c r="P674" s="178"/>
      <c r="Q674" s="178"/>
      <c r="R674" s="178"/>
      <c r="S674" s="178"/>
      <c r="T674" s="178"/>
      <c r="U674" s="178"/>
      <c r="V674" s="178"/>
      <c r="W674" s="178"/>
      <c r="X674" s="178"/>
      <c r="Y674" s="210">
        <f t="shared" si="58"/>
        <v>0.17161118508655127</v>
      </c>
      <c r="Z674" s="211">
        <f t="shared" si="60"/>
        <v>0.3</v>
      </c>
      <c r="AA674" s="178"/>
      <c r="AB674" s="178"/>
      <c r="AC674" s="178"/>
    </row>
    <row r="675" spans="2:29" x14ac:dyDescent="0.35">
      <c r="B675" s="222">
        <v>75200</v>
      </c>
      <c r="C675" s="208">
        <v>20448</v>
      </c>
      <c r="D675" s="309">
        <v>11.66</v>
      </c>
      <c r="E675" s="206">
        <v>1635.84</v>
      </c>
      <c r="F675" s="206">
        <v>1840.32</v>
      </c>
      <c r="G675" s="205">
        <f t="shared" si="61"/>
        <v>0.27191489361702126</v>
      </c>
      <c r="H675" s="207">
        <f t="shared" si="62"/>
        <v>0.42</v>
      </c>
      <c r="I675" s="213">
        <v>12918</v>
      </c>
      <c r="J675" s="213">
        <v>0</v>
      </c>
      <c r="K675" s="212">
        <v>1033.44</v>
      </c>
      <c r="L675" s="212">
        <v>1162.6199999999999</v>
      </c>
      <c r="M675" s="239">
        <f t="shared" si="59"/>
        <v>0.50779999999999514</v>
      </c>
      <c r="N675" s="239"/>
      <c r="O675" s="178"/>
      <c r="P675" s="178"/>
      <c r="Q675" s="178"/>
      <c r="R675" s="178"/>
      <c r="S675" s="178"/>
      <c r="T675" s="178"/>
      <c r="U675" s="178"/>
      <c r="V675" s="178"/>
      <c r="W675" s="178"/>
      <c r="X675" s="178"/>
      <c r="Y675" s="210">
        <f t="shared" si="58"/>
        <v>0.17178191489361702</v>
      </c>
      <c r="Z675" s="211">
        <f t="shared" si="60"/>
        <v>0.3</v>
      </c>
      <c r="AA675" s="178"/>
      <c r="AB675" s="178"/>
      <c r="AC675" s="178"/>
    </row>
    <row r="676" spans="2:29" x14ac:dyDescent="0.35">
      <c r="B676" s="222">
        <v>75300</v>
      </c>
      <c r="C676" s="208">
        <v>20490</v>
      </c>
      <c r="D676" s="309">
        <v>16.66</v>
      </c>
      <c r="E676" s="206">
        <v>1639.2</v>
      </c>
      <c r="F676" s="206">
        <v>1844.1</v>
      </c>
      <c r="G676" s="205">
        <f t="shared" si="61"/>
        <v>0.27211155378486057</v>
      </c>
      <c r="H676" s="207">
        <f t="shared" si="62"/>
        <v>0.42</v>
      </c>
      <c r="I676" s="213">
        <v>12950</v>
      </c>
      <c r="J676" s="213">
        <v>0</v>
      </c>
      <c r="K676" s="212">
        <v>1036</v>
      </c>
      <c r="L676" s="212">
        <v>1165.5</v>
      </c>
      <c r="M676" s="239">
        <f t="shared" si="59"/>
        <v>0.50779999999998382</v>
      </c>
      <c r="N676" s="239"/>
      <c r="O676" s="178"/>
      <c r="P676" s="178"/>
      <c r="Q676" s="178"/>
      <c r="R676" s="178"/>
      <c r="S676" s="178"/>
      <c r="T676" s="178"/>
      <c r="U676" s="178"/>
      <c r="V676" s="178"/>
      <c r="W676" s="178"/>
      <c r="X676" s="178"/>
      <c r="Y676" s="210">
        <f t="shared" si="58"/>
        <v>0.17197875166002657</v>
      </c>
      <c r="Z676" s="211">
        <f t="shared" si="60"/>
        <v>0.32</v>
      </c>
      <c r="AA676" s="178"/>
      <c r="AB676" s="178"/>
      <c r="AC676" s="178"/>
    </row>
    <row r="677" spans="2:29" x14ac:dyDescent="0.35">
      <c r="B677" s="222">
        <v>75400</v>
      </c>
      <c r="C677" s="208">
        <v>20532</v>
      </c>
      <c r="D677" s="309">
        <v>21.66</v>
      </c>
      <c r="E677" s="206">
        <v>1642.56</v>
      </c>
      <c r="F677" s="206">
        <v>1847.88</v>
      </c>
      <c r="G677" s="205">
        <f t="shared" si="61"/>
        <v>0.27230769230769231</v>
      </c>
      <c r="H677" s="207">
        <f t="shared" si="62"/>
        <v>0.42</v>
      </c>
      <c r="I677" s="213">
        <v>12980</v>
      </c>
      <c r="J677" s="213">
        <v>0</v>
      </c>
      <c r="K677" s="212">
        <v>1038.4000000000001</v>
      </c>
      <c r="L677" s="212">
        <v>1168.2</v>
      </c>
      <c r="M677" s="239">
        <f t="shared" si="59"/>
        <v>0.5078000000000088</v>
      </c>
      <c r="N677" s="239"/>
      <c r="O677" s="178"/>
      <c r="P677" s="178"/>
      <c r="Q677" s="178"/>
      <c r="R677" s="178"/>
      <c r="S677" s="178"/>
      <c r="T677" s="178"/>
      <c r="U677" s="178"/>
      <c r="V677" s="178"/>
      <c r="W677" s="178"/>
      <c r="X677" s="178"/>
      <c r="Y677" s="210">
        <f t="shared" si="58"/>
        <v>0.17214854111405836</v>
      </c>
      <c r="Z677" s="211">
        <f t="shared" si="60"/>
        <v>0.3</v>
      </c>
      <c r="AA677" s="178"/>
      <c r="AB677" s="178"/>
      <c r="AC677" s="178"/>
    </row>
    <row r="678" spans="2:29" x14ac:dyDescent="0.35">
      <c r="B678" s="222">
        <v>75500</v>
      </c>
      <c r="C678" s="208">
        <v>20574</v>
      </c>
      <c r="D678" s="309">
        <v>26.66</v>
      </c>
      <c r="E678" s="206">
        <v>1645.92</v>
      </c>
      <c r="F678" s="206">
        <v>1851.66</v>
      </c>
      <c r="G678" s="205">
        <f t="shared" si="61"/>
        <v>0.27250331125827815</v>
      </c>
      <c r="H678" s="207">
        <f t="shared" si="62"/>
        <v>0.42</v>
      </c>
      <c r="I678" s="213">
        <v>13012</v>
      </c>
      <c r="J678" s="213">
        <v>0</v>
      </c>
      <c r="K678" s="212">
        <v>1040.96</v>
      </c>
      <c r="L678" s="212">
        <v>1171.08</v>
      </c>
      <c r="M678" s="239">
        <f t="shared" si="59"/>
        <v>0.50779999999999514</v>
      </c>
      <c r="N678" s="239"/>
      <c r="O678" s="178"/>
      <c r="P678" s="178"/>
      <c r="Q678" s="178"/>
      <c r="R678" s="178"/>
      <c r="S678" s="178"/>
      <c r="T678" s="178"/>
      <c r="U678" s="178"/>
      <c r="V678" s="178"/>
      <c r="W678" s="178"/>
      <c r="X678" s="178"/>
      <c r="Y678" s="210">
        <f t="shared" si="58"/>
        <v>0.17234437086092716</v>
      </c>
      <c r="Z678" s="211">
        <f t="shared" si="60"/>
        <v>0.32</v>
      </c>
      <c r="AA678" s="178"/>
      <c r="AB678" s="178"/>
      <c r="AC678" s="178"/>
    </row>
    <row r="679" spans="2:29" x14ac:dyDescent="0.35">
      <c r="B679" s="222">
        <v>75600</v>
      </c>
      <c r="C679" s="208">
        <v>20616</v>
      </c>
      <c r="D679" s="309">
        <v>31.65</v>
      </c>
      <c r="E679" s="206">
        <v>1649.28</v>
      </c>
      <c r="F679" s="206">
        <v>1855.44</v>
      </c>
      <c r="G679" s="205">
        <f t="shared" si="61"/>
        <v>0.27269841269841272</v>
      </c>
      <c r="H679" s="207">
        <f t="shared" si="62"/>
        <v>0.42</v>
      </c>
      <c r="I679" s="213">
        <v>13042</v>
      </c>
      <c r="J679" s="213">
        <v>0</v>
      </c>
      <c r="K679" s="212">
        <v>1043.3599999999999</v>
      </c>
      <c r="L679" s="212">
        <v>1173.78</v>
      </c>
      <c r="M679" s="239">
        <f t="shared" si="59"/>
        <v>0.50769999999999982</v>
      </c>
      <c r="N679" s="239"/>
      <c r="O679" s="178"/>
      <c r="P679" s="178"/>
      <c r="Q679" s="178"/>
      <c r="R679" s="178"/>
      <c r="S679" s="178"/>
      <c r="T679" s="178"/>
      <c r="U679" s="178"/>
      <c r="V679" s="178"/>
      <c r="W679" s="178"/>
      <c r="X679" s="178"/>
      <c r="Y679" s="210">
        <f t="shared" si="58"/>
        <v>0.17251322751322751</v>
      </c>
      <c r="Z679" s="211">
        <f t="shared" si="60"/>
        <v>0.3</v>
      </c>
      <c r="AA679" s="178"/>
      <c r="AB679" s="178"/>
      <c r="AC679" s="178"/>
    </row>
    <row r="680" spans="2:29" x14ac:dyDescent="0.35">
      <c r="B680" s="222">
        <v>75700</v>
      </c>
      <c r="C680" s="208">
        <v>20658</v>
      </c>
      <c r="D680" s="309">
        <v>36.65</v>
      </c>
      <c r="E680" s="206">
        <v>1652.64</v>
      </c>
      <c r="F680" s="206">
        <v>1859.22</v>
      </c>
      <c r="G680" s="205">
        <f t="shared" si="61"/>
        <v>0.27289299867899602</v>
      </c>
      <c r="H680" s="207">
        <f t="shared" si="62"/>
        <v>0.42</v>
      </c>
      <c r="I680" s="213">
        <v>13074</v>
      </c>
      <c r="J680" s="213">
        <v>0</v>
      </c>
      <c r="K680" s="212">
        <v>1045.92</v>
      </c>
      <c r="L680" s="212">
        <v>1176.6600000000001</v>
      </c>
      <c r="M680" s="239">
        <f t="shared" si="59"/>
        <v>0.50780000000002479</v>
      </c>
      <c r="N680" s="239"/>
      <c r="O680" s="178"/>
      <c r="P680" s="178"/>
      <c r="Q680" s="178"/>
      <c r="R680" s="178"/>
      <c r="S680" s="178"/>
      <c r="T680" s="178"/>
      <c r="U680" s="178"/>
      <c r="V680" s="178"/>
      <c r="W680" s="178"/>
      <c r="X680" s="178"/>
      <c r="Y680" s="210">
        <f t="shared" si="58"/>
        <v>0.17270805812417436</v>
      </c>
      <c r="Z680" s="211">
        <f t="shared" si="60"/>
        <v>0.32</v>
      </c>
      <c r="AA680" s="178"/>
      <c r="AB680" s="178"/>
      <c r="AC680" s="178"/>
    </row>
    <row r="681" spans="2:29" x14ac:dyDescent="0.35">
      <c r="B681" s="222">
        <v>75800</v>
      </c>
      <c r="C681" s="208">
        <v>20700</v>
      </c>
      <c r="D681" s="309">
        <v>41.65</v>
      </c>
      <c r="E681" s="206">
        <v>1656</v>
      </c>
      <c r="F681" s="206">
        <v>1863</v>
      </c>
      <c r="G681" s="205">
        <f t="shared" si="61"/>
        <v>0.27308707124010556</v>
      </c>
      <c r="H681" s="207">
        <f t="shared" si="62"/>
        <v>0.42</v>
      </c>
      <c r="I681" s="213">
        <v>13104</v>
      </c>
      <c r="J681" s="213">
        <v>0</v>
      </c>
      <c r="K681" s="212">
        <v>1048.32</v>
      </c>
      <c r="L681" s="212">
        <v>1179.3599999999999</v>
      </c>
      <c r="M681" s="239">
        <f t="shared" si="59"/>
        <v>0.50780000000001335</v>
      </c>
      <c r="N681" s="239"/>
      <c r="O681" s="178"/>
      <c r="P681" s="178"/>
      <c r="Q681" s="178"/>
      <c r="R681" s="178"/>
      <c r="S681" s="178"/>
      <c r="T681" s="178"/>
      <c r="U681" s="178"/>
      <c r="V681" s="178"/>
      <c r="W681" s="178"/>
      <c r="X681" s="178"/>
      <c r="Y681" s="210">
        <f t="shared" si="58"/>
        <v>0.17287598944591029</v>
      </c>
      <c r="Z681" s="211">
        <f t="shared" si="60"/>
        <v>0.3</v>
      </c>
      <c r="AA681" s="178"/>
      <c r="AB681" s="178"/>
      <c r="AC681" s="178"/>
    </row>
    <row r="682" spans="2:29" x14ac:dyDescent="0.35">
      <c r="B682" s="222">
        <v>75900</v>
      </c>
      <c r="C682" s="208">
        <v>20742</v>
      </c>
      <c r="D682" s="309">
        <v>46.65</v>
      </c>
      <c r="E682" s="206">
        <v>1659.36</v>
      </c>
      <c r="F682" s="206">
        <v>1866.78</v>
      </c>
      <c r="G682" s="205">
        <f t="shared" si="61"/>
        <v>0.2732806324110672</v>
      </c>
      <c r="H682" s="207">
        <f t="shared" si="62"/>
        <v>0.42</v>
      </c>
      <c r="I682" s="213">
        <v>13134</v>
      </c>
      <c r="J682" s="213">
        <v>0</v>
      </c>
      <c r="K682" s="212">
        <v>1050.72</v>
      </c>
      <c r="L682" s="212">
        <v>1182.06</v>
      </c>
      <c r="M682" s="239">
        <f t="shared" si="59"/>
        <v>0.50780000000000203</v>
      </c>
      <c r="N682" s="239"/>
      <c r="O682" s="178"/>
      <c r="P682" s="178"/>
      <c r="Q682" s="178"/>
      <c r="R682" s="178"/>
      <c r="S682" s="178"/>
      <c r="T682" s="178"/>
      <c r="U682" s="178"/>
      <c r="V682" s="178"/>
      <c r="W682" s="178"/>
      <c r="X682" s="178"/>
      <c r="Y682" s="210">
        <f t="shared" si="58"/>
        <v>0.17304347826086958</v>
      </c>
      <c r="Z682" s="211">
        <f t="shared" si="60"/>
        <v>0.3</v>
      </c>
      <c r="AA682" s="178"/>
      <c r="AB682" s="178"/>
      <c r="AC682" s="178"/>
    </row>
    <row r="683" spans="2:29" x14ac:dyDescent="0.35">
      <c r="B683" s="222">
        <v>76000</v>
      </c>
      <c r="C683" s="208">
        <v>20784</v>
      </c>
      <c r="D683" s="309">
        <v>51.65</v>
      </c>
      <c r="E683" s="206">
        <v>1662.72</v>
      </c>
      <c r="F683" s="206">
        <v>1870.56</v>
      </c>
      <c r="G683" s="205">
        <f t="shared" si="61"/>
        <v>0.27347368421052631</v>
      </c>
      <c r="H683" s="207">
        <f t="shared" si="62"/>
        <v>0.42</v>
      </c>
      <c r="I683" s="213">
        <v>13166</v>
      </c>
      <c r="J683" s="213">
        <v>0</v>
      </c>
      <c r="K683" s="212">
        <v>1053.28</v>
      </c>
      <c r="L683" s="212">
        <v>1184.94</v>
      </c>
      <c r="M683" s="239">
        <f t="shared" si="59"/>
        <v>0.50780000000002701</v>
      </c>
      <c r="N683" s="239"/>
      <c r="O683" s="178"/>
      <c r="P683" s="178"/>
      <c r="Q683" s="178"/>
      <c r="R683" s="178"/>
      <c r="S683" s="178"/>
      <c r="T683" s="178"/>
      <c r="U683" s="178"/>
      <c r="V683" s="178"/>
      <c r="W683" s="178"/>
      <c r="X683" s="178"/>
      <c r="Y683" s="210">
        <f t="shared" si="58"/>
        <v>0.17323684210526316</v>
      </c>
      <c r="Z683" s="211">
        <f t="shared" si="60"/>
        <v>0.32</v>
      </c>
      <c r="AA683" s="178"/>
      <c r="AB683" s="178"/>
      <c r="AC683" s="178"/>
    </row>
    <row r="684" spans="2:29" x14ac:dyDescent="0.35">
      <c r="B684" s="222">
        <v>76100</v>
      </c>
      <c r="C684" s="208">
        <v>20826</v>
      </c>
      <c r="D684" s="309">
        <v>56.64</v>
      </c>
      <c r="E684" s="206">
        <v>1666.08</v>
      </c>
      <c r="F684" s="206">
        <v>1874.34</v>
      </c>
      <c r="G684" s="205">
        <f t="shared" si="61"/>
        <v>0.27366622864651774</v>
      </c>
      <c r="H684" s="207">
        <f t="shared" si="62"/>
        <v>0.42</v>
      </c>
      <c r="I684" s="213">
        <v>13196</v>
      </c>
      <c r="J684" s="213">
        <v>0</v>
      </c>
      <c r="K684" s="212">
        <v>1055.68</v>
      </c>
      <c r="L684" s="212">
        <v>1187.6400000000001</v>
      </c>
      <c r="M684" s="239">
        <f t="shared" si="59"/>
        <v>0.50769999999999527</v>
      </c>
      <c r="N684" s="239"/>
      <c r="O684" s="178"/>
      <c r="P684" s="178"/>
      <c r="Q684" s="178"/>
      <c r="R684" s="178"/>
      <c r="S684" s="178"/>
      <c r="T684" s="178"/>
      <c r="U684" s="178"/>
      <c r="V684" s="178"/>
      <c r="W684" s="178"/>
      <c r="X684" s="178"/>
      <c r="Y684" s="210">
        <f t="shared" si="58"/>
        <v>0.17340341655716163</v>
      </c>
      <c r="Z684" s="211">
        <f t="shared" si="60"/>
        <v>0.3</v>
      </c>
      <c r="AA684" s="178"/>
      <c r="AB684" s="178"/>
      <c r="AC684" s="178"/>
    </row>
    <row r="685" spans="2:29" x14ac:dyDescent="0.35">
      <c r="B685" s="222">
        <v>76200</v>
      </c>
      <c r="C685" s="208">
        <v>20868</v>
      </c>
      <c r="D685" s="309">
        <v>61.64</v>
      </c>
      <c r="E685" s="206">
        <v>1669.44</v>
      </c>
      <c r="F685" s="206">
        <v>1878.12</v>
      </c>
      <c r="G685" s="205">
        <f t="shared" si="61"/>
        <v>0.27385826771653543</v>
      </c>
      <c r="H685" s="207">
        <f t="shared" si="62"/>
        <v>0.42</v>
      </c>
      <c r="I685" s="213">
        <v>13228</v>
      </c>
      <c r="J685" s="213">
        <v>0</v>
      </c>
      <c r="K685" s="212">
        <v>1058.24</v>
      </c>
      <c r="L685" s="212">
        <v>1190.52</v>
      </c>
      <c r="M685" s="239">
        <f t="shared" si="59"/>
        <v>0.50779999999998382</v>
      </c>
      <c r="N685" s="239"/>
      <c r="O685" s="178"/>
      <c r="P685" s="178"/>
      <c r="Q685" s="178"/>
      <c r="R685" s="178"/>
      <c r="S685" s="178"/>
      <c r="T685" s="178"/>
      <c r="U685" s="178"/>
      <c r="V685" s="178"/>
      <c r="W685" s="178"/>
      <c r="X685" s="178"/>
      <c r="Y685" s="210">
        <f t="shared" si="58"/>
        <v>0.1735958005249344</v>
      </c>
      <c r="Z685" s="211">
        <f t="shared" si="60"/>
        <v>0.32</v>
      </c>
      <c r="AA685" s="178"/>
      <c r="AB685" s="178"/>
      <c r="AC685" s="178"/>
    </row>
    <row r="686" spans="2:29" x14ac:dyDescent="0.35">
      <c r="B686" s="222">
        <v>76300</v>
      </c>
      <c r="C686" s="208">
        <v>20910</v>
      </c>
      <c r="D686" s="309">
        <v>66.64</v>
      </c>
      <c r="E686" s="206">
        <v>1672.8</v>
      </c>
      <c r="F686" s="206">
        <v>1881.9</v>
      </c>
      <c r="G686" s="205">
        <f t="shared" si="61"/>
        <v>0.2740498034076016</v>
      </c>
      <c r="H686" s="207">
        <f t="shared" si="62"/>
        <v>0.42</v>
      </c>
      <c r="I686" s="213">
        <v>13258</v>
      </c>
      <c r="J686" s="213">
        <v>0</v>
      </c>
      <c r="K686" s="212">
        <v>1060.6400000000001</v>
      </c>
      <c r="L686" s="212">
        <v>1193.22</v>
      </c>
      <c r="M686" s="239">
        <f t="shared" si="59"/>
        <v>0.5078000000000088</v>
      </c>
      <c r="N686" s="239"/>
      <c r="O686" s="178"/>
      <c r="P686" s="178"/>
      <c r="Q686" s="178"/>
      <c r="R686" s="178"/>
      <c r="S686" s="178"/>
      <c r="T686" s="178"/>
      <c r="U686" s="178"/>
      <c r="V686" s="178"/>
      <c r="W686" s="178"/>
      <c r="X686" s="178"/>
      <c r="Y686" s="210">
        <f t="shared" si="58"/>
        <v>0.17376146788990826</v>
      </c>
      <c r="Z686" s="211">
        <f t="shared" si="60"/>
        <v>0.3</v>
      </c>
      <c r="AA686" s="178"/>
      <c r="AB686" s="178"/>
      <c r="AC686" s="178"/>
    </row>
    <row r="687" spans="2:29" x14ac:dyDescent="0.35">
      <c r="B687" s="222">
        <v>76400</v>
      </c>
      <c r="C687" s="208">
        <v>20952</v>
      </c>
      <c r="D687" s="309">
        <v>71.64</v>
      </c>
      <c r="E687" s="206">
        <v>1676.16</v>
      </c>
      <c r="F687" s="206">
        <v>1885.68</v>
      </c>
      <c r="G687" s="205">
        <f t="shared" si="61"/>
        <v>0.27424083769633506</v>
      </c>
      <c r="H687" s="207">
        <f t="shared" si="62"/>
        <v>0.42</v>
      </c>
      <c r="I687" s="213">
        <v>13290</v>
      </c>
      <c r="J687" s="213">
        <v>0</v>
      </c>
      <c r="K687" s="212">
        <v>1063.2</v>
      </c>
      <c r="L687" s="212">
        <v>1196.0999999999999</v>
      </c>
      <c r="M687" s="239">
        <f t="shared" si="59"/>
        <v>0.50779999999999514</v>
      </c>
      <c r="N687" s="239"/>
      <c r="O687" s="178"/>
      <c r="P687" s="178"/>
      <c r="Q687" s="178"/>
      <c r="R687" s="178"/>
      <c r="S687" s="178"/>
      <c r="T687" s="178"/>
      <c r="U687" s="178"/>
      <c r="V687" s="178"/>
      <c r="W687" s="178"/>
      <c r="X687" s="178"/>
      <c r="Y687" s="210">
        <f t="shared" si="58"/>
        <v>0.17395287958115183</v>
      </c>
      <c r="Z687" s="211">
        <f t="shared" si="60"/>
        <v>0.32</v>
      </c>
      <c r="AA687" s="178"/>
      <c r="AB687" s="178"/>
      <c r="AC687" s="178"/>
    </row>
    <row r="688" spans="2:29" x14ac:dyDescent="0.35">
      <c r="B688" s="222">
        <v>76500</v>
      </c>
      <c r="C688" s="208">
        <v>20994</v>
      </c>
      <c r="D688" s="309">
        <v>76.64</v>
      </c>
      <c r="E688" s="206">
        <v>1679.52</v>
      </c>
      <c r="F688" s="206">
        <v>1889.46</v>
      </c>
      <c r="G688" s="205">
        <f t="shared" si="61"/>
        <v>0.27443137254901961</v>
      </c>
      <c r="H688" s="207">
        <f t="shared" si="62"/>
        <v>0.42</v>
      </c>
      <c r="I688" s="213">
        <v>13320</v>
      </c>
      <c r="J688" s="213">
        <v>0</v>
      </c>
      <c r="K688" s="212">
        <v>1065.5999999999999</v>
      </c>
      <c r="L688" s="212">
        <v>1198.8</v>
      </c>
      <c r="M688" s="239">
        <f t="shared" si="59"/>
        <v>0.50779999999998382</v>
      </c>
      <c r="N688" s="239"/>
      <c r="O688" s="178"/>
      <c r="P688" s="178"/>
      <c r="Q688" s="178"/>
      <c r="R688" s="178"/>
      <c r="S688" s="178"/>
      <c r="T688" s="178"/>
      <c r="U688" s="178"/>
      <c r="V688" s="178"/>
      <c r="W688" s="178"/>
      <c r="X688" s="178"/>
      <c r="Y688" s="210">
        <f t="shared" si="58"/>
        <v>0.17411764705882352</v>
      </c>
      <c r="Z688" s="211">
        <f t="shared" si="60"/>
        <v>0.3</v>
      </c>
      <c r="AA688" s="178"/>
      <c r="AB688" s="178"/>
      <c r="AC688" s="178"/>
    </row>
    <row r="689" spans="2:29" x14ac:dyDescent="0.35">
      <c r="B689" s="222">
        <v>76600</v>
      </c>
      <c r="C689" s="208">
        <v>21036</v>
      </c>
      <c r="D689" s="309">
        <v>81.63</v>
      </c>
      <c r="E689" s="206">
        <v>1682.88</v>
      </c>
      <c r="F689" s="206">
        <v>1893.24</v>
      </c>
      <c r="G689" s="205">
        <f t="shared" si="61"/>
        <v>0.274621409921671</v>
      </c>
      <c r="H689" s="207">
        <f t="shared" si="62"/>
        <v>0.42</v>
      </c>
      <c r="I689" s="213">
        <v>13352</v>
      </c>
      <c r="J689" s="213">
        <v>0</v>
      </c>
      <c r="K689" s="212">
        <v>1068.1600000000001</v>
      </c>
      <c r="L689" s="212">
        <v>1201.68</v>
      </c>
      <c r="M689" s="239">
        <f t="shared" si="59"/>
        <v>0.5077000000000248</v>
      </c>
      <c r="N689" s="239"/>
      <c r="O689" s="178"/>
      <c r="P689" s="178"/>
      <c r="Q689" s="178"/>
      <c r="R689" s="178"/>
      <c r="S689" s="178"/>
      <c r="T689" s="178"/>
      <c r="U689" s="178"/>
      <c r="V689" s="178"/>
      <c r="W689" s="178"/>
      <c r="X689" s="178"/>
      <c r="Y689" s="210">
        <f t="shared" si="58"/>
        <v>0.17430809399477806</v>
      </c>
      <c r="Z689" s="211">
        <f t="shared" si="60"/>
        <v>0.32</v>
      </c>
      <c r="AA689" s="178"/>
      <c r="AB689" s="178"/>
      <c r="AC689" s="178"/>
    </row>
    <row r="690" spans="2:29" x14ac:dyDescent="0.35">
      <c r="B690" s="222">
        <v>76700</v>
      </c>
      <c r="C690" s="208">
        <v>21078</v>
      </c>
      <c r="D690" s="309">
        <v>86.63</v>
      </c>
      <c r="E690" s="206">
        <v>1686.24</v>
      </c>
      <c r="F690" s="206">
        <v>1897.02</v>
      </c>
      <c r="G690" s="205">
        <f t="shared" si="61"/>
        <v>0.27481095176010428</v>
      </c>
      <c r="H690" s="207">
        <f t="shared" si="62"/>
        <v>0.42</v>
      </c>
      <c r="I690" s="213">
        <v>13384</v>
      </c>
      <c r="J690" s="213">
        <v>0</v>
      </c>
      <c r="K690" s="212">
        <v>1070.72</v>
      </c>
      <c r="L690" s="212">
        <v>1204.56</v>
      </c>
      <c r="M690" s="239">
        <f t="shared" si="59"/>
        <v>0.50780000000001335</v>
      </c>
      <c r="N690" s="239"/>
      <c r="O690" s="178"/>
      <c r="P690" s="178"/>
      <c r="Q690" s="178"/>
      <c r="R690" s="178"/>
      <c r="S690" s="178"/>
      <c r="T690" s="178"/>
      <c r="U690" s="178"/>
      <c r="V690" s="178"/>
      <c r="W690" s="178"/>
      <c r="X690" s="178"/>
      <c r="Y690" s="210">
        <f t="shared" si="58"/>
        <v>0.17449804432855281</v>
      </c>
      <c r="Z690" s="211">
        <f t="shared" si="60"/>
        <v>0.32</v>
      </c>
      <c r="AA690" s="178"/>
      <c r="AB690" s="178"/>
      <c r="AC690" s="178"/>
    </row>
    <row r="691" spans="2:29" x14ac:dyDescent="0.35">
      <c r="B691" s="222">
        <v>76800</v>
      </c>
      <c r="C691" s="208">
        <v>21120</v>
      </c>
      <c r="D691" s="309">
        <v>91.63</v>
      </c>
      <c r="E691" s="206">
        <v>1689.6</v>
      </c>
      <c r="F691" s="206">
        <v>1900.8</v>
      </c>
      <c r="G691" s="205">
        <f t="shared" si="61"/>
        <v>0.27500000000000002</v>
      </c>
      <c r="H691" s="207">
        <f t="shared" si="62"/>
        <v>0.42</v>
      </c>
      <c r="I691" s="213">
        <v>13414</v>
      </c>
      <c r="J691" s="213">
        <v>0</v>
      </c>
      <c r="K691" s="212">
        <v>1073.1199999999999</v>
      </c>
      <c r="L691" s="212">
        <v>1207.26</v>
      </c>
      <c r="M691" s="239">
        <f t="shared" si="59"/>
        <v>0.50780000000000203</v>
      </c>
      <c r="N691" s="239"/>
      <c r="O691" s="178"/>
      <c r="P691" s="178"/>
      <c r="Q691" s="178"/>
      <c r="R691" s="178"/>
      <c r="S691" s="178"/>
      <c r="T691" s="178"/>
      <c r="U691" s="178"/>
      <c r="V691" s="178"/>
      <c r="W691" s="178"/>
      <c r="X691" s="178"/>
      <c r="Y691" s="210">
        <f t="shared" si="58"/>
        <v>0.17466145833333332</v>
      </c>
      <c r="Z691" s="211">
        <f t="shared" si="60"/>
        <v>0.3</v>
      </c>
      <c r="AA691" s="178"/>
      <c r="AB691" s="178"/>
      <c r="AC691" s="178"/>
    </row>
    <row r="692" spans="2:29" x14ac:dyDescent="0.35">
      <c r="B692" s="222">
        <v>76900</v>
      </c>
      <c r="C692" s="208">
        <v>21162</v>
      </c>
      <c r="D692" s="309">
        <v>96.63</v>
      </c>
      <c r="E692" s="206">
        <v>1692.96</v>
      </c>
      <c r="F692" s="206">
        <v>1904.58</v>
      </c>
      <c r="G692" s="205">
        <f t="shared" si="61"/>
        <v>0.27518855656697011</v>
      </c>
      <c r="H692" s="207">
        <f t="shared" si="62"/>
        <v>0.42</v>
      </c>
      <c r="I692" s="213">
        <v>13446</v>
      </c>
      <c r="J692" s="213">
        <v>0</v>
      </c>
      <c r="K692" s="212">
        <v>1075.68</v>
      </c>
      <c r="L692" s="212">
        <v>1210.1400000000001</v>
      </c>
      <c r="M692" s="239">
        <f t="shared" si="59"/>
        <v>0.50779999999999059</v>
      </c>
      <c r="N692" s="239"/>
      <c r="O692" s="178"/>
      <c r="P692" s="178"/>
      <c r="Q692" s="178"/>
      <c r="R692" s="178"/>
      <c r="S692" s="178"/>
      <c r="T692" s="178"/>
      <c r="U692" s="178"/>
      <c r="V692" s="178"/>
      <c r="W692" s="178"/>
      <c r="X692" s="178"/>
      <c r="Y692" s="210">
        <f t="shared" si="58"/>
        <v>0.17485045513654096</v>
      </c>
      <c r="Z692" s="211">
        <f t="shared" si="60"/>
        <v>0.32</v>
      </c>
      <c r="AA692" s="178"/>
      <c r="AB692" s="178"/>
      <c r="AC692" s="178"/>
    </row>
    <row r="693" spans="2:29" x14ac:dyDescent="0.35">
      <c r="B693" s="222">
        <v>77000</v>
      </c>
      <c r="C693" s="208">
        <v>21204</v>
      </c>
      <c r="D693" s="309">
        <v>101.63</v>
      </c>
      <c r="E693" s="206">
        <v>1696.32</v>
      </c>
      <c r="F693" s="206">
        <v>1908.36</v>
      </c>
      <c r="G693" s="205">
        <f t="shared" si="61"/>
        <v>0.27537662337662339</v>
      </c>
      <c r="H693" s="207">
        <f t="shared" si="62"/>
        <v>0.42</v>
      </c>
      <c r="I693" s="213">
        <v>13476</v>
      </c>
      <c r="J693" s="213">
        <v>0</v>
      </c>
      <c r="K693" s="212">
        <v>1078.08</v>
      </c>
      <c r="L693" s="212">
        <v>1212.8399999999999</v>
      </c>
      <c r="M693" s="239">
        <f t="shared" si="59"/>
        <v>0.50780000000001568</v>
      </c>
      <c r="N693" s="239"/>
      <c r="O693" s="178"/>
      <c r="P693" s="178"/>
      <c r="Q693" s="178"/>
      <c r="R693" s="178"/>
      <c r="S693" s="178"/>
      <c r="T693" s="178"/>
      <c r="U693" s="178"/>
      <c r="V693" s="178"/>
      <c r="W693" s="178"/>
      <c r="X693" s="178"/>
      <c r="Y693" s="210">
        <f t="shared" si="58"/>
        <v>0.17501298701298701</v>
      </c>
      <c r="Z693" s="211">
        <f t="shared" si="60"/>
        <v>0.3</v>
      </c>
      <c r="AA693" s="178"/>
      <c r="AB693" s="178"/>
      <c r="AC693" s="178"/>
    </row>
    <row r="694" spans="2:29" x14ac:dyDescent="0.35">
      <c r="B694" s="222">
        <v>77100</v>
      </c>
      <c r="C694" s="208">
        <v>21246</v>
      </c>
      <c r="D694" s="309">
        <v>106.62</v>
      </c>
      <c r="E694" s="206">
        <v>1699.68</v>
      </c>
      <c r="F694" s="206">
        <v>1912.14</v>
      </c>
      <c r="G694" s="205">
        <f t="shared" si="61"/>
        <v>0.27556420233463036</v>
      </c>
      <c r="H694" s="207">
        <f t="shared" si="62"/>
        <v>0.42</v>
      </c>
      <c r="I694" s="213">
        <v>13508</v>
      </c>
      <c r="J694" s="213">
        <v>0</v>
      </c>
      <c r="K694" s="212">
        <v>1080.6400000000001</v>
      </c>
      <c r="L694" s="212">
        <v>1215.72</v>
      </c>
      <c r="M694" s="239">
        <f t="shared" si="59"/>
        <v>0.50769999999998394</v>
      </c>
      <c r="N694" s="239"/>
      <c r="O694" s="178"/>
      <c r="P694" s="178"/>
      <c r="Q694" s="178"/>
      <c r="R694" s="178"/>
      <c r="S694" s="178"/>
      <c r="T694" s="178"/>
      <c r="U694" s="178"/>
      <c r="V694" s="178"/>
      <c r="W694" s="178"/>
      <c r="X694" s="178"/>
      <c r="Y694" s="210">
        <f t="shared" si="58"/>
        <v>0.17520103761348899</v>
      </c>
      <c r="Z694" s="211">
        <f t="shared" si="60"/>
        <v>0.32</v>
      </c>
      <c r="AA694" s="178"/>
      <c r="AB694" s="178"/>
      <c r="AC694" s="178"/>
    </row>
    <row r="695" spans="2:29" x14ac:dyDescent="0.35">
      <c r="B695" s="222">
        <v>77200</v>
      </c>
      <c r="C695" s="208">
        <v>21288</v>
      </c>
      <c r="D695" s="309">
        <v>111.62</v>
      </c>
      <c r="E695" s="206">
        <v>1703.04</v>
      </c>
      <c r="F695" s="206">
        <v>1915.92</v>
      </c>
      <c r="G695" s="205">
        <f t="shared" si="61"/>
        <v>0.27575129533678755</v>
      </c>
      <c r="H695" s="207">
        <f t="shared" si="62"/>
        <v>0.42</v>
      </c>
      <c r="I695" s="213">
        <v>13538</v>
      </c>
      <c r="J695" s="213">
        <v>0</v>
      </c>
      <c r="K695" s="212">
        <v>1083.04</v>
      </c>
      <c r="L695" s="212">
        <v>1218.42</v>
      </c>
      <c r="M695" s="239">
        <f t="shared" si="59"/>
        <v>0.5078000000000088</v>
      </c>
      <c r="N695" s="239"/>
      <c r="O695" s="178"/>
      <c r="P695" s="178"/>
      <c r="Q695" s="178"/>
      <c r="R695" s="178"/>
      <c r="S695" s="178"/>
      <c r="T695" s="178"/>
      <c r="U695" s="178"/>
      <c r="V695" s="178"/>
      <c r="W695" s="178"/>
      <c r="X695" s="178"/>
      <c r="Y695" s="210">
        <f t="shared" si="58"/>
        <v>0.17536269430051812</v>
      </c>
      <c r="Z695" s="211">
        <f t="shared" si="60"/>
        <v>0.3</v>
      </c>
      <c r="AA695" s="178"/>
      <c r="AB695" s="178"/>
      <c r="AC695" s="178"/>
    </row>
    <row r="696" spans="2:29" x14ac:dyDescent="0.35">
      <c r="B696" s="222">
        <v>77300</v>
      </c>
      <c r="C696" s="208">
        <v>21330</v>
      </c>
      <c r="D696" s="309">
        <v>116.62</v>
      </c>
      <c r="E696" s="206">
        <v>1706.4</v>
      </c>
      <c r="F696" s="206">
        <v>1919.7</v>
      </c>
      <c r="G696" s="205">
        <f t="shared" si="61"/>
        <v>0.27593790426908149</v>
      </c>
      <c r="H696" s="207">
        <f t="shared" si="62"/>
        <v>0.42</v>
      </c>
      <c r="I696" s="213">
        <v>13570</v>
      </c>
      <c r="J696" s="213">
        <v>0</v>
      </c>
      <c r="K696" s="212">
        <v>1085.5999999999999</v>
      </c>
      <c r="L696" s="212">
        <v>1221.3</v>
      </c>
      <c r="M696" s="239">
        <f t="shared" si="59"/>
        <v>0.50779999999999748</v>
      </c>
      <c r="N696" s="239"/>
      <c r="O696" s="178"/>
      <c r="P696" s="178"/>
      <c r="Q696" s="178"/>
      <c r="R696" s="178"/>
      <c r="S696" s="178"/>
      <c r="T696" s="178"/>
      <c r="U696" s="178"/>
      <c r="V696" s="178"/>
      <c r="W696" s="178"/>
      <c r="X696" s="178"/>
      <c r="Y696" s="210">
        <f t="shared" si="58"/>
        <v>0.17554980595084088</v>
      </c>
      <c r="Z696" s="211">
        <f t="shared" si="60"/>
        <v>0.32</v>
      </c>
      <c r="AA696" s="178"/>
      <c r="AB696" s="178"/>
      <c r="AC696" s="178"/>
    </row>
    <row r="697" spans="2:29" x14ac:dyDescent="0.35">
      <c r="B697" s="222">
        <v>77400</v>
      </c>
      <c r="C697" s="208">
        <v>21372</v>
      </c>
      <c r="D697" s="309">
        <v>121.62</v>
      </c>
      <c r="E697" s="206">
        <v>1709.76</v>
      </c>
      <c r="F697" s="206">
        <v>1923.48</v>
      </c>
      <c r="G697" s="205">
        <f t="shared" si="61"/>
        <v>0.27612403100775196</v>
      </c>
      <c r="H697" s="207">
        <f t="shared" si="62"/>
        <v>0.42</v>
      </c>
      <c r="I697" s="213">
        <v>13602</v>
      </c>
      <c r="J697" s="213">
        <v>0</v>
      </c>
      <c r="K697" s="212">
        <v>1088.1600000000001</v>
      </c>
      <c r="L697" s="212">
        <v>1224.18</v>
      </c>
      <c r="M697" s="239">
        <f t="shared" si="59"/>
        <v>0.50779999999998604</v>
      </c>
      <c r="N697" s="239"/>
      <c r="O697" s="178"/>
      <c r="P697" s="178"/>
      <c r="Q697" s="178"/>
      <c r="R697" s="178"/>
      <c r="S697" s="178"/>
      <c r="T697" s="178"/>
      <c r="U697" s="178"/>
      <c r="V697" s="178"/>
      <c r="W697" s="178"/>
      <c r="X697" s="178"/>
      <c r="Y697" s="210">
        <f t="shared" si="58"/>
        <v>0.17573643410852713</v>
      </c>
      <c r="Z697" s="211">
        <f t="shared" si="60"/>
        <v>0.32</v>
      </c>
      <c r="AA697" s="178"/>
      <c r="AB697" s="178"/>
      <c r="AC697" s="178"/>
    </row>
    <row r="698" spans="2:29" x14ac:dyDescent="0.35">
      <c r="B698" s="222">
        <v>77500</v>
      </c>
      <c r="C698" s="208">
        <v>21414</v>
      </c>
      <c r="D698" s="309">
        <v>126.62</v>
      </c>
      <c r="E698" s="206">
        <v>1713.12</v>
      </c>
      <c r="F698" s="206">
        <v>1927.26</v>
      </c>
      <c r="G698" s="205">
        <f t="shared" si="61"/>
        <v>0.27630967741935486</v>
      </c>
      <c r="H698" s="207">
        <f t="shared" si="62"/>
        <v>0.42</v>
      </c>
      <c r="I698" s="213">
        <v>13632</v>
      </c>
      <c r="J698" s="213">
        <v>0</v>
      </c>
      <c r="K698" s="212">
        <v>1090.56</v>
      </c>
      <c r="L698" s="212">
        <v>1226.8800000000001</v>
      </c>
      <c r="M698" s="239">
        <f t="shared" si="59"/>
        <v>0.50779999999997472</v>
      </c>
      <c r="N698" s="239"/>
      <c r="O698" s="178"/>
      <c r="P698" s="178"/>
      <c r="Q698" s="178"/>
      <c r="R698" s="178"/>
      <c r="S698" s="178"/>
      <c r="T698" s="178"/>
      <c r="U698" s="178"/>
      <c r="V698" s="178"/>
      <c r="W698" s="178"/>
      <c r="X698" s="178"/>
      <c r="Y698" s="210">
        <f t="shared" si="58"/>
        <v>0.17589677419354838</v>
      </c>
      <c r="Z698" s="211">
        <f t="shared" si="60"/>
        <v>0.3</v>
      </c>
      <c r="AA698" s="178"/>
      <c r="AB698" s="178"/>
      <c r="AC698" s="178"/>
    </row>
    <row r="699" spans="2:29" x14ac:dyDescent="0.35">
      <c r="B699" s="222">
        <v>77600</v>
      </c>
      <c r="C699" s="208">
        <v>21456</v>
      </c>
      <c r="D699" s="309">
        <v>131.61000000000001</v>
      </c>
      <c r="E699" s="206">
        <v>1716.48</v>
      </c>
      <c r="F699" s="206">
        <v>1931.04</v>
      </c>
      <c r="G699" s="205">
        <f t="shared" si="61"/>
        <v>0.27649484536082475</v>
      </c>
      <c r="H699" s="207">
        <f t="shared" si="62"/>
        <v>0.42</v>
      </c>
      <c r="I699" s="213">
        <v>13664</v>
      </c>
      <c r="J699" s="213">
        <v>0</v>
      </c>
      <c r="K699" s="212">
        <v>1093.1199999999999</v>
      </c>
      <c r="L699" s="212">
        <v>1229.76</v>
      </c>
      <c r="M699" s="239">
        <f t="shared" si="59"/>
        <v>0.50770000000001569</v>
      </c>
      <c r="N699" s="239"/>
      <c r="O699" s="178"/>
      <c r="P699" s="178"/>
      <c r="Q699" s="178"/>
      <c r="R699" s="178"/>
      <c r="S699" s="178"/>
      <c r="T699" s="178"/>
      <c r="U699" s="178"/>
      <c r="V699" s="178"/>
      <c r="W699" s="178"/>
      <c r="X699" s="178"/>
      <c r="Y699" s="210">
        <f t="shared" si="58"/>
        <v>0.17608247422680412</v>
      </c>
      <c r="Z699" s="211">
        <f t="shared" si="60"/>
        <v>0.32</v>
      </c>
      <c r="AA699" s="178"/>
      <c r="AB699" s="178"/>
      <c r="AC699" s="178"/>
    </row>
    <row r="700" spans="2:29" x14ac:dyDescent="0.35">
      <c r="B700" s="222">
        <v>77700</v>
      </c>
      <c r="C700" s="208">
        <v>21498</v>
      </c>
      <c r="D700" s="309">
        <v>136.61000000000001</v>
      </c>
      <c r="E700" s="206">
        <v>1719.84</v>
      </c>
      <c r="F700" s="206">
        <v>1934.82</v>
      </c>
      <c r="G700" s="205">
        <f t="shared" si="61"/>
        <v>0.27667953667953665</v>
      </c>
      <c r="H700" s="207">
        <f t="shared" si="62"/>
        <v>0.42</v>
      </c>
      <c r="I700" s="213">
        <v>13694</v>
      </c>
      <c r="J700" s="213">
        <v>0</v>
      </c>
      <c r="K700" s="212">
        <v>1095.52</v>
      </c>
      <c r="L700" s="212">
        <v>1232.46</v>
      </c>
      <c r="M700" s="239">
        <f t="shared" si="59"/>
        <v>0.50780000000000203</v>
      </c>
      <c r="N700" s="239"/>
      <c r="O700" s="178"/>
      <c r="P700" s="178"/>
      <c r="Q700" s="178"/>
      <c r="R700" s="178"/>
      <c r="S700" s="178"/>
      <c r="T700" s="178"/>
      <c r="U700" s="178"/>
      <c r="V700" s="178"/>
      <c r="W700" s="178"/>
      <c r="X700" s="178"/>
      <c r="Y700" s="210">
        <f t="shared" si="58"/>
        <v>0.17624195624195624</v>
      </c>
      <c r="Z700" s="211">
        <f t="shared" si="60"/>
        <v>0.3</v>
      </c>
      <c r="AA700" s="178"/>
      <c r="AB700" s="178"/>
      <c r="AC700" s="178"/>
    </row>
    <row r="701" spans="2:29" x14ac:dyDescent="0.35">
      <c r="B701" s="222">
        <v>77800</v>
      </c>
      <c r="C701" s="208">
        <v>21540</v>
      </c>
      <c r="D701" s="309">
        <v>141.61000000000001</v>
      </c>
      <c r="E701" s="206">
        <v>1723.2</v>
      </c>
      <c r="F701" s="206">
        <v>1938.6</v>
      </c>
      <c r="G701" s="205">
        <f t="shared" si="61"/>
        <v>0.27686375321336759</v>
      </c>
      <c r="H701" s="207">
        <f t="shared" si="62"/>
        <v>0.42</v>
      </c>
      <c r="I701" s="213">
        <v>13726</v>
      </c>
      <c r="J701" s="213">
        <v>0</v>
      </c>
      <c r="K701" s="212">
        <v>1098.08</v>
      </c>
      <c r="L701" s="212">
        <v>1235.3399999999999</v>
      </c>
      <c r="M701" s="239">
        <f t="shared" si="59"/>
        <v>0.50779999999999059</v>
      </c>
      <c r="N701" s="239"/>
      <c r="O701" s="178"/>
      <c r="P701" s="178"/>
      <c r="Q701" s="178"/>
      <c r="R701" s="178"/>
      <c r="S701" s="178"/>
      <c r="T701" s="178"/>
      <c r="U701" s="178"/>
      <c r="V701" s="178"/>
      <c r="W701" s="178"/>
      <c r="X701" s="178"/>
      <c r="Y701" s="210">
        <f t="shared" si="58"/>
        <v>0.17642673521850899</v>
      </c>
      <c r="Z701" s="211">
        <f t="shared" si="60"/>
        <v>0.32</v>
      </c>
      <c r="AA701" s="178"/>
      <c r="AB701" s="178"/>
      <c r="AC701" s="178"/>
    </row>
    <row r="702" spans="2:29" x14ac:dyDescent="0.35">
      <c r="B702" s="222">
        <v>77900</v>
      </c>
      <c r="C702" s="208">
        <v>21582</v>
      </c>
      <c r="D702" s="309">
        <v>146.61000000000001</v>
      </c>
      <c r="E702" s="206">
        <v>1726.56</v>
      </c>
      <c r="F702" s="206">
        <v>1942.38</v>
      </c>
      <c r="G702" s="205">
        <f t="shared" si="61"/>
        <v>0.27704749679075741</v>
      </c>
      <c r="H702" s="207">
        <f t="shared" si="62"/>
        <v>0.42</v>
      </c>
      <c r="I702" s="213">
        <v>13758</v>
      </c>
      <c r="J702" s="213">
        <v>0</v>
      </c>
      <c r="K702" s="212">
        <v>1100.6400000000001</v>
      </c>
      <c r="L702" s="212">
        <v>1238.22</v>
      </c>
      <c r="M702" s="239">
        <f t="shared" si="59"/>
        <v>0.50780000000001568</v>
      </c>
      <c r="N702" s="239"/>
      <c r="O702" s="178"/>
      <c r="P702" s="178"/>
      <c r="Q702" s="178"/>
      <c r="R702" s="178"/>
      <c r="S702" s="178"/>
      <c r="T702" s="178"/>
      <c r="U702" s="178"/>
      <c r="V702" s="178"/>
      <c r="W702" s="178"/>
      <c r="X702" s="178"/>
      <c r="Y702" s="210">
        <f t="shared" si="58"/>
        <v>0.17661103979460846</v>
      </c>
      <c r="Z702" s="211">
        <f t="shared" si="60"/>
        <v>0.32</v>
      </c>
      <c r="AA702" s="178"/>
      <c r="AB702" s="178"/>
      <c r="AC702" s="178"/>
    </row>
    <row r="703" spans="2:29" x14ac:dyDescent="0.35">
      <c r="B703" s="222">
        <v>78000</v>
      </c>
      <c r="C703" s="208">
        <v>21624</v>
      </c>
      <c r="D703" s="309">
        <v>151.61000000000001</v>
      </c>
      <c r="E703" s="206">
        <v>1729.92</v>
      </c>
      <c r="F703" s="206">
        <v>1946.16</v>
      </c>
      <c r="G703" s="205">
        <f t="shared" si="61"/>
        <v>0.27723076923076923</v>
      </c>
      <c r="H703" s="207">
        <f t="shared" si="62"/>
        <v>0.42</v>
      </c>
      <c r="I703" s="213">
        <v>13788</v>
      </c>
      <c r="J703" s="213">
        <v>0</v>
      </c>
      <c r="K703" s="212">
        <v>1103.04</v>
      </c>
      <c r="L703" s="212">
        <v>1240.92</v>
      </c>
      <c r="M703" s="239">
        <f t="shared" si="59"/>
        <v>0.50780000000000203</v>
      </c>
      <c r="N703" s="239"/>
      <c r="O703" s="178"/>
      <c r="P703" s="178"/>
      <c r="Q703" s="178"/>
      <c r="R703" s="178"/>
      <c r="S703" s="178"/>
      <c r="T703" s="178"/>
      <c r="U703" s="178"/>
      <c r="V703" s="178"/>
      <c r="W703" s="178"/>
      <c r="X703" s="178"/>
      <c r="Y703" s="210">
        <f t="shared" si="58"/>
        <v>0.17676923076923076</v>
      </c>
      <c r="Z703" s="211">
        <f t="shared" si="60"/>
        <v>0.3</v>
      </c>
      <c r="AA703" s="178"/>
      <c r="AB703" s="178"/>
      <c r="AC703" s="178"/>
    </row>
    <row r="704" spans="2:29" x14ac:dyDescent="0.35">
      <c r="B704" s="222">
        <v>78100</v>
      </c>
      <c r="C704" s="208">
        <v>21666</v>
      </c>
      <c r="D704" s="309">
        <v>156.6</v>
      </c>
      <c r="E704" s="206">
        <v>1733.28</v>
      </c>
      <c r="F704" s="206">
        <v>1949.94</v>
      </c>
      <c r="G704" s="205">
        <f t="shared" si="61"/>
        <v>0.27741357234314978</v>
      </c>
      <c r="H704" s="207">
        <f t="shared" si="62"/>
        <v>0.42</v>
      </c>
      <c r="I704" s="213">
        <v>13820</v>
      </c>
      <c r="J704" s="213">
        <v>0</v>
      </c>
      <c r="K704" s="212">
        <v>1105.5999999999999</v>
      </c>
      <c r="L704" s="212">
        <v>1243.8</v>
      </c>
      <c r="M704" s="239">
        <f t="shared" si="59"/>
        <v>0.50769999999997029</v>
      </c>
      <c r="N704" s="239"/>
      <c r="O704" s="178"/>
      <c r="P704" s="178"/>
      <c r="Q704" s="178"/>
      <c r="R704" s="178"/>
      <c r="S704" s="178"/>
      <c r="T704" s="178"/>
      <c r="U704" s="178"/>
      <c r="V704" s="178"/>
      <c r="W704" s="178"/>
      <c r="X704" s="178"/>
      <c r="Y704" s="210">
        <f t="shared" si="58"/>
        <v>0.17695262483994878</v>
      </c>
      <c r="Z704" s="211">
        <f t="shared" si="60"/>
        <v>0.32</v>
      </c>
      <c r="AA704" s="178"/>
      <c r="AB704" s="178"/>
      <c r="AC704" s="178"/>
    </row>
    <row r="705" spans="2:29" x14ac:dyDescent="0.35">
      <c r="B705" s="222">
        <v>78200</v>
      </c>
      <c r="C705" s="208">
        <v>21708</v>
      </c>
      <c r="D705" s="309">
        <v>161.6</v>
      </c>
      <c r="E705" s="206">
        <v>1736.64</v>
      </c>
      <c r="F705" s="206">
        <v>1953.72</v>
      </c>
      <c r="G705" s="205">
        <f t="shared" si="61"/>
        <v>0.27759590792838873</v>
      </c>
      <c r="H705" s="207">
        <f t="shared" si="62"/>
        <v>0.42</v>
      </c>
      <c r="I705" s="213">
        <v>13852</v>
      </c>
      <c r="J705" s="213">
        <v>0</v>
      </c>
      <c r="K705" s="212">
        <v>1108.1600000000001</v>
      </c>
      <c r="L705" s="212">
        <v>1246.68</v>
      </c>
      <c r="M705" s="239">
        <f t="shared" si="59"/>
        <v>0.50779999999999748</v>
      </c>
      <c r="N705" s="239"/>
      <c r="O705" s="178"/>
      <c r="P705" s="178"/>
      <c r="Q705" s="178"/>
      <c r="R705" s="178"/>
      <c r="S705" s="178"/>
      <c r="T705" s="178"/>
      <c r="U705" s="178"/>
      <c r="V705" s="178"/>
      <c r="W705" s="178"/>
      <c r="X705" s="178"/>
      <c r="Y705" s="210">
        <f t="shared" si="58"/>
        <v>0.17713554987212277</v>
      </c>
      <c r="Z705" s="211">
        <f t="shared" si="60"/>
        <v>0.32</v>
      </c>
      <c r="AA705" s="178"/>
      <c r="AB705" s="178"/>
      <c r="AC705" s="178"/>
    </row>
    <row r="706" spans="2:29" x14ac:dyDescent="0.35">
      <c r="B706" s="222">
        <v>78300</v>
      </c>
      <c r="C706" s="208">
        <v>21750</v>
      </c>
      <c r="D706" s="309">
        <v>166.6</v>
      </c>
      <c r="E706" s="206">
        <v>1740</v>
      </c>
      <c r="F706" s="206">
        <v>1957.5</v>
      </c>
      <c r="G706" s="205">
        <f t="shared" si="61"/>
        <v>0.27777777777777779</v>
      </c>
      <c r="H706" s="207">
        <f t="shared" si="62"/>
        <v>0.42</v>
      </c>
      <c r="I706" s="213">
        <v>13882</v>
      </c>
      <c r="J706" s="213">
        <v>0</v>
      </c>
      <c r="K706" s="212">
        <v>1110.56</v>
      </c>
      <c r="L706" s="212">
        <v>1249.3800000000001</v>
      </c>
      <c r="M706" s="239">
        <f t="shared" si="59"/>
        <v>0.50779999999998604</v>
      </c>
      <c r="N706" s="239"/>
      <c r="O706" s="178"/>
      <c r="P706" s="178"/>
      <c r="Q706" s="178"/>
      <c r="R706" s="178"/>
      <c r="S706" s="178"/>
      <c r="T706" s="178"/>
      <c r="U706" s="178"/>
      <c r="V706" s="178"/>
      <c r="W706" s="178"/>
      <c r="X706" s="178"/>
      <c r="Y706" s="210">
        <f t="shared" si="58"/>
        <v>0.17729246487867178</v>
      </c>
      <c r="Z706" s="211">
        <f t="shared" si="60"/>
        <v>0.3</v>
      </c>
      <c r="AA706" s="178"/>
      <c r="AB706" s="178"/>
      <c r="AC706" s="178"/>
    </row>
    <row r="707" spans="2:29" x14ac:dyDescent="0.35">
      <c r="B707" s="222">
        <v>78400</v>
      </c>
      <c r="C707" s="208">
        <v>21792</v>
      </c>
      <c r="D707" s="309">
        <v>171.6</v>
      </c>
      <c r="E707" s="206">
        <v>1743.36</v>
      </c>
      <c r="F707" s="206">
        <v>1961.28</v>
      </c>
      <c r="G707" s="205">
        <f t="shared" si="61"/>
        <v>0.27795918367346939</v>
      </c>
      <c r="H707" s="207">
        <f t="shared" si="62"/>
        <v>0.42</v>
      </c>
      <c r="I707" s="213">
        <v>13914</v>
      </c>
      <c r="J707" s="213">
        <v>0</v>
      </c>
      <c r="K707" s="212">
        <v>1113.1199999999999</v>
      </c>
      <c r="L707" s="212">
        <v>1252.26</v>
      </c>
      <c r="M707" s="239">
        <f t="shared" si="59"/>
        <v>0.50779999999997472</v>
      </c>
      <c r="N707" s="239"/>
      <c r="O707" s="178"/>
      <c r="P707" s="178"/>
      <c r="Q707" s="178"/>
      <c r="R707" s="178"/>
      <c r="S707" s="178"/>
      <c r="T707" s="178"/>
      <c r="U707" s="178"/>
      <c r="V707" s="178"/>
      <c r="W707" s="178"/>
      <c r="X707" s="178"/>
      <c r="Y707" s="210">
        <f t="shared" ref="Y707:Y770" si="63">I707/$B707</f>
        <v>0.17747448979591837</v>
      </c>
      <c r="Z707" s="211">
        <f t="shared" si="60"/>
        <v>0.32</v>
      </c>
      <c r="AA707" s="178"/>
      <c r="AB707" s="178"/>
      <c r="AC707" s="178"/>
    </row>
    <row r="708" spans="2:29" x14ac:dyDescent="0.35">
      <c r="B708" s="222">
        <v>78500</v>
      </c>
      <c r="C708" s="208">
        <v>21834</v>
      </c>
      <c r="D708" s="309">
        <v>176.6</v>
      </c>
      <c r="E708" s="206">
        <v>1746.72</v>
      </c>
      <c r="F708" s="206">
        <v>1965.06</v>
      </c>
      <c r="G708" s="205">
        <f t="shared" si="61"/>
        <v>0.27814012738853505</v>
      </c>
      <c r="H708" s="207">
        <f t="shared" si="62"/>
        <v>0.42</v>
      </c>
      <c r="I708" s="213">
        <v>13946</v>
      </c>
      <c r="J708" s="213">
        <v>0</v>
      </c>
      <c r="K708" s="212">
        <v>1115.68</v>
      </c>
      <c r="L708" s="212">
        <v>1255.1400000000001</v>
      </c>
      <c r="M708" s="239">
        <f t="shared" ref="M708:M771" si="64">(C708+D708+F708-C707-D707-F707)/100</f>
        <v>0.5077999999999997</v>
      </c>
      <c r="N708" s="239"/>
      <c r="O708" s="178"/>
      <c r="P708" s="178"/>
      <c r="Q708" s="178"/>
      <c r="R708" s="178"/>
      <c r="S708" s="178"/>
      <c r="T708" s="178"/>
      <c r="U708" s="178"/>
      <c r="V708" s="178"/>
      <c r="W708" s="178"/>
      <c r="X708" s="178"/>
      <c r="Y708" s="210">
        <f t="shared" si="63"/>
        <v>0.17765605095541401</v>
      </c>
      <c r="Z708" s="211">
        <f t="shared" ref="Z708:Z771" si="65">(I708-I707)/($B708-$B707)</f>
        <v>0.32</v>
      </c>
      <c r="AA708" s="178"/>
      <c r="AB708" s="178"/>
      <c r="AC708" s="178"/>
    </row>
    <row r="709" spans="2:29" x14ac:dyDescent="0.35">
      <c r="B709" s="222">
        <v>78600</v>
      </c>
      <c r="C709" s="208">
        <v>21876</v>
      </c>
      <c r="D709" s="309">
        <v>181.59</v>
      </c>
      <c r="E709" s="206">
        <v>1750.08</v>
      </c>
      <c r="F709" s="206">
        <v>1968.84</v>
      </c>
      <c r="G709" s="205">
        <f t="shared" ref="G709:G772" si="66">C709/B709</f>
        <v>0.27832061068702291</v>
      </c>
      <c r="H709" s="207">
        <f t="shared" ref="H709:H772" si="67">(C709-C708)/(B709-B708)</f>
        <v>0.42</v>
      </c>
      <c r="I709" s="213">
        <v>13976</v>
      </c>
      <c r="J709" s="213">
        <v>0</v>
      </c>
      <c r="K709" s="212">
        <v>1118.08</v>
      </c>
      <c r="L709" s="212">
        <v>1257.8399999999999</v>
      </c>
      <c r="M709" s="239">
        <f t="shared" si="64"/>
        <v>0.50770000000000437</v>
      </c>
      <c r="N709" s="239"/>
      <c r="O709" s="178"/>
      <c r="P709" s="178"/>
      <c r="Q709" s="178"/>
      <c r="R709" s="178"/>
      <c r="S709" s="178"/>
      <c r="T709" s="178"/>
      <c r="U709" s="178"/>
      <c r="V709" s="178"/>
      <c r="W709" s="178"/>
      <c r="X709" s="178"/>
      <c r="Y709" s="210">
        <f t="shared" si="63"/>
        <v>0.17781170483460559</v>
      </c>
      <c r="Z709" s="211">
        <f t="shared" si="65"/>
        <v>0.3</v>
      </c>
      <c r="AA709" s="178"/>
      <c r="AB709" s="178"/>
      <c r="AC709" s="178"/>
    </row>
    <row r="710" spans="2:29" x14ac:dyDescent="0.35">
      <c r="B710" s="222">
        <v>78700</v>
      </c>
      <c r="C710" s="208">
        <v>21918</v>
      </c>
      <c r="D710" s="309">
        <v>186.59</v>
      </c>
      <c r="E710" s="206">
        <v>1753.44</v>
      </c>
      <c r="F710" s="206">
        <v>1972.62</v>
      </c>
      <c r="G710" s="205">
        <f t="shared" si="66"/>
        <v>0.27850063532401526</v>
      </c>
      <c r="H710" s="207">
        <f t="shared" si="67"/>
        <v>0.42</v>
      </c>
      <c r="I710" s="213">
        <v>14008</v>
      </c>
      <c r="J710" s="213">
        <v>0</v>
      </c>
      <c r="K710" s="212">
        <v>1120.6400000000001</v>
      </c>
      <c r="L710" s="212">
        <v>1260.72</v>
      </c>
      <c r="M710" s="239">
        <f t="shared" si="64"/>
        <v>0.50779999999999292</v>
      </c>
      <c r="N710" s="239"/>
      <c r="O710" s="178"/>
      <c r="P710" s="178"/>
      <c r="Q710" s="178"/>
      <c r="R710" s="178"/>
      <c r="S710" s="178"/>
      <c r="T710" s="178"/>
      <c r="U710" s="178"/>
      <c r="V710" s="178"/>
      <c r="W710" s="178"/>
      <c r="X710" s="178"/>
      <c r="Y710" s="210">
        <f t="shared" si="63"/>
        <v>0.17799237611181704</v>
      </c>
      <c r="Z710" s="211">
        <f t="shared" si="65"/>
        <v>0.32</v>
      </c>
      <c r="AA710" s="178"/>
      <c r="AB710" s="178"/>
      <c r="AC710" s="178"/>
    </row>
    <row r="711" spans="2:29" x14ac:dyDescent="0.35">
      <c r="B711" s="222">
        <v>78800</v>
      </c>
      <c r="C711" s="208">
        <v>21960</v>
      </c>
      <c r="D711" s="309">
        <v>191.59</v>
      </c>
      <c r="E711" s="206">
        <v>1756.8</v>
      </c>
      <c r="F711" s="206">
        <v>1976.4</v>
      </c>
      <c r="G711" s="205">
        <f t="shared" si="66"/>
        <v>0.2786802030456853</v>
      </c>
      <c r="H711" s="207">
        <f t="shared" si="67"/>
        <v>0.42</v>
      </c>
      <c r="I711" s="213">
        <v>14040</v>
      </c>
      <c r="J711" s="213">
        <v>0</v>
      </c>
      <c r="K711" s="212">
        <v>1123.2</v>
      </c>
      <c r="L711" s="212">
        <v>1263.5999999999999</v>
      </c>
      <c r="M711" s="239">
        <f t="shared" si="64"/>
        <v>0.5078000000000179</v>
      </c>
      <c r="N711" s="239"/>
      <c r="O711" s="178"/>
      <c r="P711" s="178"/>
      <c r="Q711" s="178"/>
      <c r="R711" s="178"/>
      <c r="S711" s="178"/>
      <c r="T711" s="178"/>
      <c r="U711" s="178"/>
      <c r="V711" s="178"/>
      <c r="W711" s="178"/>
      <c r="X711" s="178"/>
      <c r="Y711" s="210">
        <f t="shared" si="63"/>
        <v>0.17817258883248732</v>
      </c>
      <c r="Z711" s="211">
        <f t="shared" si="65"/>
        <v>0.32</v>
      </c>
      <c r="AA711" s="178"/>
      <c r="AB711" s="178"/>
      <c r="AC711" s="178"/>
    </row>
    <row r="712" spans="2:29" x14ac:dyDescent="0.35">
      <c r="B712" s="222">
        <v>78900</v>
      </c>
      <c r="C712" s="208">
        <v>22002</v>
      </c>
      <c r="D712" s="309">
        <v>196.59</v>
      </c>
      <c r="E712" s="206">
        <v>1760.16</v>
      </c>
      <c r="F712" s="206">
        <v>1980.18</v>
      </c>
      <c r="G712" s="205">
        <f t="shared" si="66"/>
        <v>0.27885931558935362</v>
      </c>
      <c r="H712" s="207">
        <f t="shared" si="67"/>
        <v>0.42</v>
      </c>
      <c r="I712" s="213">
        <v>14072</v>
      </c>
      <c r="J712" s="213">
        <v>0</v>
      </c>
      <c r="K712" s="212">
        <v>1125.76</v>
      </c>
      <c r="L712" s="212">
        <v>1266.48</v>
      </c>
      <c r="M712" s="239">
        <f t="shared" si="64"/>
        <v>0.50780000000000425</v>
      </c>
      <c r="N712" s="239"/>
      <c r="O712" s="178"/>
      <c r="P712" s="178"/>
      <c r="Q712" s="178"/>
      <c r="R712" s="178"/>
      <c r="S712" s="178"/>
      <c r="T712" s="178"/>
      <c r="U712" s="178"/>
      <c r="V712" s="178"/>
      <c r="W712" s="178"/>
      <c r="X712" s="178"/>
      <c r="Y712" s="210">
        <f t="shared" si="63"/>
        <v>0.17835234474017744</v>
      </c>
      <c r="Z712" s="211">
        <f t="shared" si="65"/>
        <v>0.32</v>
      </c>
      <c r="AA712" s="178"/>
      <c r="AB712" s="178"/>
      <c r="AC712" s="178"/>
    </row>
    <row r="713" spans="2:29" x14ac:dyDescent="0.35">
      <c r="B713" s="222">
        <v>79000</v>
      </c>
      <c r="C713" s="208">
        <v>22044</v>
      </c>
      <c r="D713" s="309">
        <v>201.59</v>
      </c>
      <c r="E713" s="206">
        <v>1763.52</v>
      </c>
      <c r="F713" s="206">
        <v>1983.96</v>
      </c>
      <c r="G713" s="205">
        <f t="shared" si="66"/>
        <v>0.2790379746835443</v>
      </c>
      <c r="H713" s="207">
        <f t="shared" si="67"/>
        <v>0.42</v>
      </c>
      <c r="I713" s="213">
        <v>14102</v>
      </c>
      <c r="J713" s="213">
        <v>0</v>
      </c>
      <c r="K713" s="212">
        <v>1128.1600000000001</v>
      </c>
      <c r="L713" s="212">
        <v>1269.18</v>
      </c>
      <c r="M713" s="239">
        <f t="shared" si="64"/>
        <v>0.50779999999999292</v>
      </c>
      <c r="N713" s="239"/>
      <c r="O713" s="178"/>
      <c r="P713" s="178"/>
      <c r="Q713" s="178"/>
      <c r="R713" s="178"/>
      <c r="S713" s="178"/>
      <c r="T713" s="178"/>
      <c r="U713" s="178"/>
      <c r="V713" s="178"/>
      <c r="W713" s="178"/>
      <c r="X713" s="178"/>
      <c r="Y713" s="210">
        <f t="shared" si="63"/>
        <v>0.17850632911392406</v>
      </c>
      <c r="Z713" s="211">
        <f t="shared" si="65"/>
        <v>0.3</v>
      </c>
      <c r="AA713" s="178"/>
      <c r="AB713" s="178"/>
      <c r="AC713" s="178"/>
    </row>
    <row r="714" spans="2:29" x14ac:dyDescent="0.35">
      <c r="B714" s="222">
        <v>79100</v>
      </c>
      <c r="C714" s="208">
        <v>22086</v>
      </c>
      <c r="D714" s="309">
        <v>206.58</v>
      </c>
      <c r="E714" s="206">
        <v>1766.88</v>
      </c>
      <c r="F714" s="206">
        <v>1987.74</v>
      </c>
      <c r="G714" s="205">
        <f t="shared" si="66"/>
        <v>0.27921618204804044</v>
      </c>
      <c r="H714" s="207">
        <f t="shared" si="67"/>
        <v>0.42</v>
      </c>
      <c r="I714" s="213">
        <v>14134</v>
      </c>
      <c r="J714" s="213">
        <v>0</v>
      </c>
      <c r="K714" s="212">
        <v>1130.72</v>
      </c>
      <c r="L714" s="212">
        <v>1272.06</v>
      </c>
      <c r="M714" s="239">
        <f t="shared" si="64"/>
        <v>0.5077000000000339</v>
      </c>
      <c r="N714" s="239"/>
      <c r="O714" s="178"/>
      <c r="P714" s="178"/>
      <c r="Q714" s="178"/>
      <c r="R714" s="178"/>
      <c r="S714" s="178"/>
      <c r="T714" s="178"/>
      <c r="U714" s="178"/>
      <c r="V714" s="178"/>
      <c r="W714" s="178"/>
      <c r="X714" s="178"/>
      <c r="Y714" s="210">
        <f t="shared" si="63"/>
        <v>0.17868520859671302</v>
      </c>
      <c r="Z714" s="211">
        <f t="shared" si="65"/>
        <v>0.32</v>
      </c>
      <c r="AA714" s="178"/>
      <c r="AB714" s="178"/>
      <c r="AC714" s="178"/>
    </row>
    <row r="715" spans="2:29" x14ac:dyDescent="0.35">
      <c r="B715" s="222">
        <v>79200</v>
      </c>
      <c r="C715" s="208">
        <v>22128</v>
      </c>
      <c r="D715" s="309">
        <v>211.58</v>
      </c>
      <c r="E715" s="206">
        <v>1770.24</v>
      </c>
      <c r="F715" s="206">
        <v>1991.52</v>
      </c>
      <c r="G715" s="205">
        <f t="shared" si="66"/>
        <v>0.27939393939393942</v>
      </c>
      <c r="H715" s="207">
        <f t="shared" si="67"/>
        <v>0.42</v>
      </c>
      <c r="I715" s="213">
        <v>14166</v>
      </c>
      <c r="J715" s="213">
        <v>0</v>
      </c>
      <c r="K715" s="212">
        <v>1133.28</v>
      </c>
      <c r="L715" s="212">
        <v>1274.94</v>
      </c>
      <c r="M715" s="239">
        <f t="shared" si="64"/>
        <v>0.50780000000002246</v>
      </c>
      <c r="N715" s="239"/>
      <c r="O715" s="178"/>
      <c r="P715" s="178"/>
      <c r="Q715" s="178"/>
      <c r="R715" s="178"/>
      <c r="S715" s="178"/>
      <c r="T715" s="178"/>
      <c r="U715" s="178"/>
      <c r="V715" s="178"/>
      <c r="W715" s="178"/>
      <c r="X715" s="178"/>
      <c r="Y715" s="210">
        <f t="shared" si="63"/>
        <v>0.17886363636363636</v>
      </c>
      <c r="Z715" s="211">
        <f t="shared" si="65"/>
        <v>0.32</v>
      </c>
      <c r="AA715" s="178"/>
      <c r="AB715" s="178"/>
      <c r="AC715" s="178"/>
    </row>
    <row r="716" spans="2:29" x14ac:dyDescent="0.35">
      <c r="B716" s="222">
        <v>79300</v>
      </c>
      <c r="C716" s="208">
        <v>22170</v>
      </c>
      <c r="D716" s="309">
        <v>216.58</v>
      </c>
      <c r="E716" s="206">
        <v>1773.6</v>
      </c>
      <c r="F716" s="206">
        <v>1995.3</v>
      </c>
      <c r="G716" s="205">
        <f t="shared" si="66"/>
        <v>0.27957124842370745</v>
      </c>
      <c r="H716" s="207">
        <f t="shared" si="67"/>
        <v>0.42</v>
      </c>
      <c r="I716" s="213">
        <v>14198</v>
      </c>
      <c r="J716" s="213">
        <v>0</v>
      </c>
      <c r="K716" s="212">
        <v>1135.8399999999999</v>
      </c>
      <c r="L716" s="212">
        <v>1277.82</v>
      </c>
      <c r="M716" s="239">
        <f t="shared" si="64"/>
        <v>0.50780000000001113</v>
      </c>
      <c r="N716" s="239"/>
      <c r="O716" s="178"/>
      <c r="P716" s="178"/>
      <c r="Q716" s="178"/>
      <c r="R716" s="178"/>
      <c r="S716" s="178"/>
      <c r="T716" s="178"/>
      <c r="U716" s="178"/>
      <c r="V716" s="178"/>
      <c r="W716" s="178"/>
      <c r="X716" s="178"/>
      <c r="Y716" s="210">
        <f t="shared" si="63"/>
        <v>0.17904161412358133</v>
      </c>
      <c r="Z716" s="211">
        <f t="shared" si="65"/>
        <v>0.32</v>
      </c>
      <c r="AA716" s="178"/>
      <c r="AB716" s="178"/>
      <c r="AC716" s="178"/>
    </row>
    <row r="717" spans="2:29" x14ac:dyDescent="0.35">
      <c r="B717" s="222">
        <v>79400</v>
      </c>
      <c r="C717" s="208">
        <v>22212</v>
      </c>
      <c r="D717" s="309">
        <v>221.58</v>
      </c>
      <c r="E717" s="206">
        <v>1776.96</v>
      </c>
      <c r="F717" s="206">
        <v>1999.08</v>
      </c>
      <c r="G717" s="205">
        <f t="shared" si="66"/>
        <v>0.27974811083123424</v>
      </c>
      <c r="H717" s="207">
        <f t="shared" si="67"/>
        <v>0.42</v>
      </c>
      <c r="I717" s="213">
        <v>14228</v>
      </c>
      <c r="J717" s="213">
        <v>0</v>
      </c>
      <c r="K717" s="212">
        <v>1138.24</v>
      </c>
      <c r="L717" s="212">
        <v>1280.52</v>
      </c>
      <c r="M717" s="239">
        <f t="shared" si="64"/>
        <v>0.50780000000003611</v>
      </c>
      <c r="N717" s="239"/>
      <c r="O717" s="178"/>
      <c r="P717" s="178"/>
      <c r="Q717" s="178"/>
      <c r="R717" s="178"/>
      <c r="S717" s="178"/>
      <c r="T717" s="178"/>
      <c r="U717" s="178"/>
      <c r="V717" s="178"/>
      <c r="W717" s="178"/>
      <c r="X717" s="178"/>
      <c r="Y717" s="210">
        <f t="shared" si="63"/>
        <v>0.17919395465994961</v>
      </c>
      <c r="Z717" s="211">
        <f t="shared" si="65"/>
        <v>0.3</v>
      </c>
      <c r="AA717" s="178"/>
      <c r="AB717" s="178"/>
      <c r="AC717" s="178"/>
    </row>
    <row r="718" spans="2:29" x14ac:dyDescent="0.35">
      <c r="B718" s="222">
        <v>79500</v>
      </c>
      <c r="C718" s="208">
        <v>22254</v>
      </c>
      <c r="D718" s="309">
        <v>226.58</v>
      </c>
      <c r="E718" s="206">
        <v>1780.32</v>
      </c>
      <c r="F718" s="206">
        <v>2002.86</v>
      </c>
      <c r="G718" s="205">
        <f t="shared" si="66"/>
        <v>0.2799245283018868</v>
      </c>
      <c r="H718" s="207">
        <f t="shared" si="67"/>
        <v>0.42</v>
      </c>
      <c r="I718" s="213">
        <v>14260</v>
      </c>
      <c r="J718" s="213">
        <v>0</v>
      </c>
      <c r="K718" s="212">
        <v>1140.8</v>
      </c>
      <c r="L718" s="212">
        <v>1283.4000000000001</v>
      </c>
      <c r="M718" s="239">
        <f t="shared" si="64"/>
        <v>0.50780000000002479</v>
      </c>
      <c r="N718" s="239"/>
      <c r="O718" s="178"/>
      <c r="P718" s="178"/>
      <c r="Q718" s="178"/>
      <c r="R718" s="178"/>
      <c r="S718" s="178"/>
      <c r="T718" s="178"/>
      <c r="U718" s="178"/>
      <c r="V718" s="178"/>
      <c r="W718" s="178"/>
      <c r="X718" s="178"/>
      <c r="Y718" s="210">
        <f t="shared" si="63"/>
        <v>0.17937106918238993</v>
      </c>
      <c r="Z718" s="211">
        <f t="shared" si="65"/>
        <v>0.32</v>
      </c>
      <c r="AA718" s="178"/>
      <c r="AB718" s="178"/>
      <c r="AC718" s="178"/>
    </row>
    <row r="719" spans="2:29" x14ac:dyDescent="0.35">
      <c r="B719" s="222">
        <v>79600</v>
      </c>
      <c r="C719" s="208">
        <v>22296</v>
      </c>
      <c r="D719" s="309">
        <v>231.57</v>
      </c>
      <c r="E719" s="206">
        <v>1783.68</v>
      </c>
      <c r="F719" s="206">
        <v>2006.64</v>
      </c>
      <c r="G719" s="205">
        <f t="shared" si="66"/>
        <v>0.2801005025125628</v>
      </c>
      <c r="H719" s="207">
        <f t="shared" si="67"/>
        <v>0.42</v>
      </c>
      <c r="I719" s="213">
        <v>14292</v>
      </c>
      <c r="J719" s="213">
        <v>0</v>
      </c>
      <c r="K719" s="212">
        <v>1143.3599999999999</v>
      </c>
      <c r="L719" s="212">
        <v>1286.28</v>
      </c>
      <c r="M719" s="239">
        <f t="shared" si="64"/>
        <v>0.50769999999999305</v>
      </c>
      <c r="N719" s="239"/>
      <c r="O719" s="178"/>
      <c r="P719" s="178"/>
      <c r="Q719" s="178"/>
      <c r="R719" s="178"/>
      <c r="S719" s="178"/>
      <c r="T719" s="178"/>
      <c r="U719" s="178"/>
      <c r="V719" s="178"/>
      <c r="W719" s="178"/>
      <c r="X719" s="178"/>
      <c r="Y719" s="210">
        <f t="shared" si="63"/>
        <v>0.17954773869346732</v>
      </c>
      <c r="Z719" s="211">
        <f t="shared" si="65"/>
        <v>0.32</v>
      </c>
      <c r="AA719" s="178"/>
      <c r="AB719" s="178"/>
      <c r="AC719" s="178"/>
    </row>
    <row r="720" spans="2:29" x14ac:dyDescent="0.35">
      <c r="B720" s="222">
        <v>79700</v>
      </c>
      <c r="C720" s="208">
        <v>22338</v>
      </c>
      <c r="D720" s="309">
        <v>236.57</v>
      </c>
      <c r="E720" s="206">
        <v>1787.04</v>
      </c>
      <c r="F720" s="206">
        <v>2010.42</v>
      </c>
      <c r="G720" s="205">
        <f t="shared" si="66"/>
        <v>0.28027603513174404</v>
      </c>
      <c r="H720" s="207">
        <f t="shared" si="67"/>
        <v>0.42</v>
      </c>
      <c r="I720" s="213">
        <v>14324</v>
      </c>
      <c r="J720" s="213">
        <v>0</v>
      </c>
      <c r="K720" s="212">
        <v>1145.92</v>
      </c>
      <c r="L720" s="212">
        <v>1289.1600000000001</v>
      </c>
      <c r="M720" s="239">
        <f t="shared" si="64"/>
        <v>0.50779999999997694</v>
      </c>
      <c r="N720" s="239"/>
      <c r="O720" s="178"/>
      <c r="P720" s="178"/>
      <c r="Q720" s="178"/>
      <c r="R720" s="178"/>
      <c r="S720" s="178"/>
      <c r="T720" s="178"/>
      <c r="U720" s="178"/>
      <c r="V720" s="178"/>
      <c r="W720" s="178"/>
      <c r="X720" s="178"/>
      <c r="Y720" s="210">
        <f t="shared" si="63"/>
        <v>0.17972396486825595</v>
      </c>
      <c r="Z720" s="211">
        <f t="shared" si="65"/>
        <v>0.32</v>
      </c>
      <c r="AA720" s="178"/>
      <c r="AB720" s="178"/>
      <c r="AC720" s="178"/>
    </row>
    <row r="721" spans="2:29" x14ac:dyDescent="0.35">
      <c r="B721" s="222">
        <v>79800</v>
      </c>
      <c r="C721" s="208">
        <v>22380</v>
      </c>
      <c r="D721" s="309">
        <v>241.57</v>
      </c>
      <c r="E721" s="206">
        <v>1790.4</v>
      </c>
      <c r="F721" s="206">
        <v>2014.2</v>
      </c>
      <c r="G721" s="205">
        <f t="shared" si="66"/>
        <v>0.2804511278195489</v>
      </c>
      <c r="H721" s="207">
        <f t="shared" si="67"/>
        <v>0.42</v>
      </c>
      <c r="I721" s="213">
        <v>14354</v>
      </c>
      <c r="J721" s="213">
        <v>0</v>
      </c>
      <c r="K721" s="212">
        <v>1148.32</v>
      </c>
      <c r="L721" s="212">
        <v>1291.8599999999999</v>
      </c>
      <c r="M721" s="239">
        <f t="shared" si="64"/>
        <v>0.50780000000000203</v>
      </c>
      <c r="N721" s="239"/>
      <c r="O721" s="178"/>
      <c r="P721" s="178"/>
      <c r="Q721" s="178"/>
      <c r="R721" s="178"/>
      <c r="S721" s="178"/>
      <c r="T721" s="178"/>
      <c r="U721" s="178"/>
      <c r="V721" s="178"/>
      <c r="W721" s="178"/>
      <c r="X721" s="178"/>
      <c r="Y721" s="210">
        <f t="shared" si="63"/>
        <v>0.17987468671679199</v>
      </c>
      <c r="Z721" s="211">
        <f t="shared" si="65"/>
        <v>0.3</v>
      </c>
      <c r="AA721" s="178"/>
      <c r="AB721" s="178"/>
      <c r="AC721" s="178"/>
    </row>
    <row r="722" spans="2:29" x14ac:dyDescent="0.35">
      <c r="B722" s="222">
        <v>79900</v>
      </c>
      <c r="C722" s="208">
        <v>22422</v>
      </c>
      <c r="D722" s="309">
        <v>246.57</v>
      </c>
      <c r="E722" s="206">
        <v>1793.76</v>
      </c>
      <c r="F722" s="206">
        <v>2017.98</v>
      </c>
      <c r="G722" s="205">
        <f t="shared" si="66"/>
        <v>0.28062578222778473</v>
      </c>
      <c r="H722" s="207">
        <f t="shared" si="67"/>
        <v>0.42</v>
      </c>
      <c r="I722" s="213">
        <v>14386</v>
      </c>
      <c r="J722" s="213">
        <v>0</v>
      </c>
      <c r="K722" s="212">
        <v>1150.8800000000001</v>
      </c>
      <c r="L722" s="212">
        <v>1294.74</v>
      </c>
      <c r="M722" s="239">
        <f t="shared" si="64"/>
        <v>0.50779999999999059</v>
      </c>
      <c r="N722" s="239"/>
      <c r="O722" s="178"/>
      <c r="P722" s="178"/>
      <c r="Q722" s="178"/>
      <c r="R722" s="178"/>
      <c r="S722" s="178"/>
      <c r="T722" s="178"/>
      <c r="U722" s="178"/>
      <c r="V722" s="178"/>
      <c r="W722" s="178"/>
      <c r="X722" s="178"/>
      <c r="Y722" s="210">
        <f t="shared" si="63"/>
        <v>0.18005006257822279</v>
      </c>
      <c r="Z722" s="211">
        <f t="shared" si="65"/>
        <v>0.32</v>
      </c>
      <c r="AA722" s="178"/>
      <c r="AB722" s="178"/>
      <c r="AC722" s="178"/>
    </row>
    <row r="723" spans="2:29" x14ac:dyDescent="0.35">
      <c r="B723" s="222">
        <v>80000</v>
      </c>
      <c r="C723" s="208">
        <v>22464</v>
      </c>
      <c r="D723" s="309">
        <v>251.57</v>
      </c>
      <c r="E723" s="206">
        <v>1797.12</v>
      </c>
      <c r="F723" s="206">
        <v>2021.76</v>
      </c>
      <c r="G723" s="205">
        <f t="shared" si="66"/>
        <v>0.28079999999999999</v>
      </c>
      <c r="H723" s="207">
        <f t="shared" si="67"/>
        <v>0.42</v>
      </c>
      <c r="I723" s="213">
        <v>14418</v>
      </c>
      <c r="J723" s="213">
        <v>0</v>
      </c>
      <c r="K723" s="212">
        <v>1153.44</v>
      </c>
      <c r="L723" s="212">
        <v>1297.6199999999999</v>
      </c>
      <c r="M723" s="239">
        <f t="shared" si="64"/>
        <v>0.50779999999997927</v>
      </c>
      <c r="N723" s="239"/>
      <c r="O723" s="178"/>
      <c r="P723" s="178"/>
      <c r="Q723" s="178"/>
      <c r="R723" s="178"/>
      <c r="S723" s="178"/>
      <c r="T723" s="178"/>
      <c r="U723" s="178"/>
      <c r="V723" s="178"/>
      <c r="W723" s="178"/>
      <c r="X723" s="178"/>
      <c r="Y723" s="210">
        <f t="shared" si="63"/>
        <v>0.180225</v>
      </c>
      <c r="Z723" s="211">
        <f t="shared" si="65"/>
        <v>0.32</v>
      </c>
      <c r="AA723" s="178"/>
      <c r="AB723" s="178"/>
      <c r="AC723" s="178"/>
    </row>
    <row r="724" spans="2:29" x14ac:dyDescent="0.35">
      <c r="B724" s="222">
        <v>80100</v>
      </c>
      <c r="C724" s="208">
        <v>22506</v>
      </c>
      <c r="D724" s="309">
        <v>256.56</v>
      </c>
      <c r="E724" s="206">
        <v>1800.48</v>
      </c>
      <c r="F724" s="206">
        <v>2025.54</v>
      </c>
      <c r="G724" s="205">
        <f t="shared" si="66"/>
        <v>0.28097378277153556</v>
      </c>
      <c r="H724" s="207">
        <f t="shared" si="67"/>
        <v>0.42</v>
      </c>
      <c r="I724" s="213">
        <v>14450</v>
      </c>
      <c r="J724" s="213">
        <v>0</v>
      </c>
      <c r="K724" s="212">
        <v>1156</v>
      </c>
      <c r="L724" s="212">
        <v>1300.5</v>
      </c>
      <c r="M724" s="239">
        <f t="shared" si="64"/>
        <v>0.50770000000002025</v>
      </c>
      <c r="N724" s="239"/>
      <c r="O724" s="178"/>
      <c r="P724" s="178"/>
      <c r="Q724" s="178"/>
      <c r="R724" s="178"/>
      <c r="S724" s="178"/>
      <c r="T724" s="178"/>
      <c r="U724" s="178"/>
      <c r="V724" s="178"/>
      <c r="W724" s="178"/>
      <c r="X724" s="178"/>
      <c r="Y724" s="210">
        <f t="shared" si="63"/>
        <v>0.18039950062421972</v>
      </c>
      <c r="Z724" s="211">
        <f t="shared" si="65"/>
        <v>0.32</v>
      </c>
      <c r="AA724" s="178"/>
      <c r="AB724" s="178"/>
      <c r="AC724" s="178"/>
    </row>
    <row r="725" spans="2:29" x14ac:dyDescent="0.35">
      <c r="B725" s="222">
        <v>80200</v>
      </c>
      <c r="C725" s="208">
        <v>22548</v>
      </c>
      <c r="D725" s="309">
        <v>261.56</v>
      </c>
      <c r="E725" s="206">
        <v>1803.84</v>
      </c>
      <c r="F725" s="206">
        <v>2029.32</v>
      </c>
      <c r="G725" s="205">
        <f t="shared" si="66"/>
        <v>0.28114713216957604</v>
      </c>
      <c r="H725" s="207">
        <f t="shared" si="67"/>
        <v>0.42</v>
      </c>
      <c r="I725" s="213">
        <v>14482</v>
      </c>
      <c r="J725" s="213">
        <v>0</v>
      </c>
      <c r="K725" s="212">
        <v>1158.56</v>
      </c>
      <c r="L725" s="212">
        <v>1303.3800000000001</v>
      </c>
      <c r="M725" s="239">
        <f t="shared" si="64"/>
        <v>0.50780000000001113</v>
      </c>
      <c r="N725" s="239"/>
      <c r="O725" s="178"/>
      <c r="P725" s="178"/>
      <c r="Q725" s="178"/>
      <c r="R725" s="178"/>
      <c r="S725" s="178"/>
      <c r="T725" s="178"/>
      <c r="U725" s="178"/>
      <c r="V725" s="178"/>
      <c r="W725" s="178"/>
      <c r="X725" s="178"/>
      <c r="Y725" s="210">
        <f t="shared" si="63"/>
        <v>0.18057356608478803</v>
      </c>
      <c r="Z725" s="211">
        <f t="shared" si="65"/>
        <v>0.32</v>
      </c>
      <c r="AA725" s="178"/>
      <c r="AB725" s="178"/>
      <c r="AC725" s="178"/>
    </row>
    <row r="726" spans="2:29" x14ac:dyDescent="0.35">
      <c r="B726" s="222">
        <v>80300</v>
      </c>
      <c r="C726" s="208">
        <v>22590</v>
      </c>
      <c r="D726" s="309">
        <v>266.56</v>
      </c>
      <c r="E726" s="206">
        <v>1807.2</v>
      </c>
      <c r="F726" s="206">
        <v>2033.1</v>
      </c>
      <c r="G726" s="205">
        <f t="shared" si="66"/>
        <v>0.28132004981320052</v>
      </c>
      <c r="H726" s="207">
        <f t="shared" si="67"/>
        <v>0.42</v>
      </c>
      <c r="I726" s="213">
        <v>14514</v>
      </c>
      <c r="J726" s="213">
        <v>0</v>
      </c>
      <c r="K726" s="212">
        <v>1161.1199999999999</v>
      </c>
      <c r="L726" s="212">
        <v>1306.26</v>
      </c>
      <c r="M726" s="239">
        <f t="shared" si="64"/>
        <v>0.5077999999999997</v>
      </c>
      <c r="N726" s="239"/>
      <c r="O726" s="178"/>
      <c r="P726" s="178"/>
      <c r="Q726" s="178"/>
      <c r="R726" s="178"/>
      <c r="S726" s="178"/>
      <c r="T726" s="178"/>
      <c r="U726" s="178"/>
      <c r="V726" s="178"/>
      <c r="W726" s="178"/>
      <c r="X726" s="178"/>
      <c r="Y726" s="210">
        <f t="shared" si="63"/>
        <v>0.18074719800747199</v>
      </c>
      <c r="Z726" s="211">
        <f t="shared" si="65"/>
        <v>0.32</v>
      </c>
      <c r="AA726" s="178"/>
      <c r="AB726" s="178"/>
      <c r="AC726" s="178"/>
    </row>
    <row r="727" spans="2:29" x14ac:dyDescent="0.35">
      <c r="B727" s="222">
        <v>80400</v>
      </c>
      <c r="C727" s="208">
        <v>22632</v>
      </c>
      <c r="D727" s="309">
        <v>271.56</v>
      </c>
      <c r="E727" s="206">
        <v>1810.56</v>
      </c>
      <c r="F727" s="206">
        <v>2036.88</v>
      </c>
      <c r="G727" s="205">
        <f t="shared" si="66"/>
        <v>0.28149253731343282</v>
      </c>
      <c r="H727" s="207">
        <f t="shared" si="67"/>
        <v>0.42</v>
      </c>
      <c r="I727" s="213">
        <v>14546</v>
      </c>
      <c r="J727" s="213">
        <v>0</v>
      </c>
      <c r="K727" s="212">
        <v>1163.68</v>
      </c>
      <c r="L727" s="212">
        <v>1309.1400000000001</v>
      </c>
      <c r="M727" s="239">
        <f t="shared" si="64"/>
        <v>0.50780000000002479</v>
      </c>
      <c r="N727" s="239"/>
      <c r="O727" s="178"/>
      <c r="P727" s="178"/>
      <c r="Q727" s="178"/>
      <c r="R727" s="178"/>
      <c r="S727" s="178"/>
      <c r="T727" s="178"/>
      <c r="U727" s="178"/>
      <c r="V727" s="178"/>
      <c r="W727" s="178"/>
      <c r="X727" s="178"/>
      <c r="Y727" s="210">
        <f t="shared" si="63"/>
        <v>0.18092039800995025</v>
      </c>
      <c r="Z727" s="211">
        <f t="shared" si="65"/>
        <v>0.32</v>
      </c>
      <c r="AA727" s="178"/>
      <c r="AB727" s="178"/>
      <c r="AC727" s="178"/>
    </row>
    <row r="728" spans="2:29" x14ac:dyDescent="0.35">
      <c r="B728" s="222">
        <v>80500</v>
      </c>
      <c r="C728" s="208">
        <v>22674</v>
      </c>
      <c r="D728" s="309">
        <v>276.56</v>
      </c>
      <c r="E728" s="206">
        <v>1813.92</v>
      </c>
      <c r="F728" s="206">
        <v>2040.66</v>
      </c>
      <c r="G728" s="205">
        <f t="shared" si="66"/>
        <v>0.28166459627329193</v>
      </c>
      <c r="H728" s="207">
        <f t="shared" si="67"/>
        <v>0.42</v>
      </c>
      <c r="I728" s="213">
        <v>14576</v>
      </c>
      <c r="J728" s="213">
        <v>0</v>
      </c>
      <c r="K728" s="212">
        <v>1166.08</v>
      </c>
      <c r="L728" s="212">
        <v>1311.84</v>
      </c>
      <c r="M728" s="239">
        <f t="shared" si="64"/>
        <v>0.50780000000001113</v>
      </c>
      <c r="N728" s="239"/>
      <c r="O728" s="178"/>
      <c r="P728" s="178"/>
      <c r="Q728" s="178"/>
      <c r="R728" s="178"/>
      <c r="S728" s="178"/>
      <c r="T728" s="178"/>
      <c r="U728" s="178"/>
      <c r="V728" s="178"/>
      <c r="W728" s="178"/>
      <c r="X728" s="178"/>
      <c r="Y728" s="210">
        <f t="shared" si="63"/>
        <v>0.18106832298136646</v>
      </c>
      <c r="Z728" s="211">
        <f t="shared" si="65"/>
        <v>0.3</v>
      </c>
      <c r="AA728" s="178"/>
      <c r="AB728" s="178"/>
      <c r="AC728" s="178"/>
    </row>
    <row r="729" spans="2:29" x14ac:dyDescent="0.35">
      <c r="B729" s="222">
        <v>80600</v>
      </c>
      <c r="C729" s="208">
        <v>22716</v>
      </c>
      <c r="D729" s="309">
        <v>281.55</v>
      </c>
      <c r="E729" s="206">
        <v>1817.28</v>
      </c>
      <c r="F729" s="206">
        <v>2044.44</v>
      </c>
      <c r="G729" s="205">
        <f t="shared" si="66"/>
        <v>0.28183622828784122</v>
      </c>
      <c r="H729" s="207">
        <f t="shared" si="67"/>
        <v>0.42</v>
      </c>
      <c r="I729" s="213">
        <v>14608</v>
      </c>
      <c r="J729" s="213">
        <v>0</v>
      </c>
      <c r="K729" s="212">
        <v>1168.6400000000001</v>
      </c>
      <c r="L729" s="212">
        <v>1314.72</v>
      </c>
      <c r="M729" s="239">
        <f t="shared" si="64"/>
        <v>0.50769999999997939</v>
      </c>
      <c r="N729" s="239"/>
      <c r="O729" s="178"/>
      <c r="P729" s="178"/>
      <c r="Q729" s="178"/>
      <c r="R729" s="178"/>
      <c r="S729" s="178"/>
      <c r="T729" s="178"/>
      <c r="U729" s="178"/>
      <c r="V729" s="178"/>
      <c r="W729" s="178"/>
      <c r="X729" s="178"/>
      <c r="Y729" s="210">
        <f t="shared" si="63"/>
        <v>0.18124069478908189</v>
      </c>
      <c r="Z729" s="211">
        <f t="shared" si="65"/>
        <v>0.32</v>
      </c>
      <c r="AA729" s="178"/>
      <c r="AB729" s="178"/>
      <c r="AC729" s="178"/>
    </row>
    <row r="730" spans="2:29" x14ac:dyDescent="0.35">
      <c r="B730" s="222">
        <v>80700</v>
      </c>
      <c r="C730" s="208">
        <v>22758</v>
      </c>
      <c r="D730" s="309">
        <v>286.55</v>
      </c>
      <c r="E730" s="206">
        <v>1820.64</v>
      </c>
      <c r="F730" s="206">
        <v>2048.2199999999998</v>
      </c>
      <c r="G730" s="205">
        <f t="shared" si="66"/>
        <v>0.28200743494423791</v>
      </c>
      <c r="H730" s="207">
        <f t="shared" si="67"/>
        <v>0.42</v>
      </c>
      <c r="I730" s="213">
        <v>14640</v>
      </c>
      <c r="J730" s="213">
        <v>0</v>
      </c>
      <c r="K730" s="212">
        <v>1171.2</v>
      </c>
      <c r="L730" s="212">
        <v>1317.6</v>
      </c>
      <c r="M730" s="239">
        <f t="shared" si="64"/>
        <v>0.50780000000000203</v>
      </c>
      <c r="N730" s="239"/>
      <c r="O730" s="178"/>
      <c r="P730" s="178"/>
      <c r="Q730" s="178"/>
      <c r="R730" s="178"/>
      <c r="S730" s="178"/>
      <c r="T730" s="178"/>
      <c r="U730" s="178"/>
      <c r="V730" s="178"/>
      <c r="W730" s="178"/>
      <c r="X730" s="178"/>
      <c r="Y730" s="210">
        <f t="shared" si="63"/>
        <v>0.18141263940520447</v>
      </c>
      <c r="Z730" s="211">
        <f t="shared" si="65"/>
        <v>0.32</v>
      </c>
      <c r="AA730" s="178"/>
      <c r="AB730" s="178"/>
      <c r="AC730" s="178"/>
    </row>
    <row r="731" spans="2:29" x14ac:dyDescent="0.35">
      <c r="B731" s="222">
        <v>80800</v>
      </c>
      <c r="C731" s="208">
        <v>22800</v>
      </c>
      <c r="D731" s="309">
        <v>291.55</v>
      </c>
      <c r="E731" s="206">
        <v>1824</v>
      </c>
      <c r="F731" s="206">
        <v>2052</v>
      </c>
      <c r="G731" s="205">
        <f t="shared" si="66"/>
        <v>0.28217821782178215</v>
      </c>
      <c r="H731" s="207">
        <f t="shared" si="67"/>
        <v>0.42</v>
      </c>
      <c r="I731" s="213">
        <v>14672</v>
      </c>
      <c r="J731" s="213">
        <v>0</v>
      </c>
      <c r="K731" s="212">
        <v>1173.76</v>
      </c>
      <c r="L731" s="212">
        <v>1320.48</v>
      </c>
      <c r="M731" s="239">
        <f t="shared" si="64"/>
        <v>0.50779999999999292</v>
      </c>
      <c r="N731" s="239"/>
      <c r="O731" s="178"/>
      <c r="P731" s="178"/>
      <c r="Q731" s="178"/>
      <c r="R731" s="178"/>
      <c r="S731" s="178"/>
      <c r="T731" s="178"/>
      <c r="U731" s="178"/>
      <c r="V731" s="178"/>
      <c r="W731" s="178"/>
      <c r="X731" s="178"/>
      <c r="Y731" s="210">
        <f t="shared" si="63"/>
        <v>0.18158415841584158</v>
      </c>
      <c r="Z731" s="211">
        <f t="shared" si="65"/>
        <v>0.32</v>
      </c>
      <c r="AA731" s="178"/>
      <c r="AB731" s="178"/>
      <c r="AC731" s="178"/>
    </row>
    <row r="732" spans="2:29" x14ac:dyDescent="0.35">
      <c r="B732" s="222">
        <v>80900</v>
      </c>
      <c r="C732" s="208">
        <v>22842</v>
      </c>
      <c r="D732" s="309">
        <v>296.55</v>
      </c>
      <c r="E732" s="206">
        <v>1827.36</v>
      </c>
      <c r="F732" s="206">
        <v>2055.7800000000002</v>
      </c>
      <c r="G732" s="205">
        <f t="shared" si="66"/>
        <v>0.28234857849196537</v>
      </c>
      <c r="H732" s="207">
        <f t="shared" si="67"/>
        <v>0.42</v>
      </c>
      <c r="I732" s="213">
        <v>14704</v>
      </c>
      <c r="J732" s="213">
        <v>0</v>
      </c>
      <c r="K732" s="212">
        <v>1176.32</v>
      </c>
      <c r="L732" s="212">
        <v>1323.36</v>
      </c>
      <c r="M732" s="239">
        <f t="shared" si="64"/>
        <v>0.50779999999997927</v>
      </c>
      <c r="N732" s="239"/>
      <c r="O732" s="178"/>
      <c r="P732" s="178"/>
      <c r="Q732" s="178"/>
      <c r="R732" s="178"/>
      <c r="S732" s="178"/>
      <c r="T732" s="178"/>
      <c r="U732" s="178"/>
      <c r="V732" s="178"/>
      <c r="W732" s="178"/>
      <c r="X732" s="178"/>
      <c r="Y732" s="210">
        <f t="shared" si="63"/>
        <v>0.18175525339925835</v>
      </c>
      <c r="Z732" s="211">
        <f t="shared" si="65"/>
        <v>0.32</v>
      </c>
      <c r="AA732" s="178"/>
      <c r="AB732" s="178"/>
      <c r="AC732" s="178"/>
    </row>
    <row r="733" spans="2:29" x14ac:dyDescent="0.35">
      <c r="B733" s="222">
        <v>81000</v>
      </c>
      <c r="C733" s="208">
        <v>22884</v>
      </c>
      <c r="D733" s="309">
        <v>301.55</v>
      </c>
      <c r="E733" s="206">
        <v>1830.72</v>
      </c>
      <c r="F733" s="206">
        <v>2059.56</v>
      </c>
      <c r="G733" s="205">
        <f t="shared" si="66"/>
        <v>0.2825185185185185</v>
      </c>
      <c r="H733" s="207">
        <f t="shared" si="67"/>
        <v>0.42</v>
      </c>
      <c r="I733" s="213">
        <v>14736</v>
      </c>
      <c r="J733" s="213">
        <v>0</v>
      </c>
      <c r="K733" s="212">
        <v>1178.8800000000001</v>
      </c>
      <c r="L733" s="212">
        <v>1326.24</v>
      </c>
      <c r="M733" s="239">
        <f t="shared" si="64"/>
        <v>0.50780000000000203</v>
      </c>
      <c r="N733" s="239"/>
      <c r="O733" s="178"/>
      <c r="P733" s="178"/>
      <c r="Q733" s="178"/>
      <c r="R733" s="178"/>
      <c r="S733" s="178"/>
      <c r="T733" s="178"/>
      <c r="U733" s="178"/>
      <c r="V733" s="178"/>
      <c r="W733" s="178"/>
      <c r="X733" s="178"/>
      <c r="Y733" s="210">
        <f t="shared" si="63"/>
        <v>0.18192592592592594</v>
      </c>
      <c r="Z733" s="211">
        <f t="shared" si="65"/>
        <v>0.32</v>
      </c>
      <c r="AA733" s="178"/>
      <c r="AB733" s="178"/>
      <c r="AC733" s="178"/>
    </row>
    <row r="734" spans="2:29" x14ac:dyDescent="0.35">
      <c r="B734" s="222">
        <v>81100</v>
      </c>
      <c r="C734" s="208">
        <v>22926</v>
      </c>
      <c r="D734" s="309">
        <v>306.54000000000002</v>
      </c>
      <c r="E734" s="206">
        <v>1834.08</v>
      </c>
      <c r="F734" s="206">
        <v>2063.34</v>
      </c>
      <c r="G734" s="205">
        <f t="shared" si="66"/>
        <v>0.28268803945745991</v>
      </c>
      <c r="H734" s="207">
        <f t="shared" si="67"/>
        <v>0.42</v>
      </c>
      <c r="I734" s="213">
        <v>14768</v>
      </c>
      <c r="J734" s="213">
        <v>0</v>
      </c>
      <c r="K734" s="212">
        <v>1181.44</v>
      </c>
      <c r="L734" s="212">
        <v>1329.12</v>
      </c>
      <c r="M734" s="239">
        <f t="shared" si="64"/>
        <v>0.50770000000000892</v>
      </c>
      <c r="N734" s="239"/>
      <c r="O734" s="178"/>
      <c r="P734" s="178"/>
      <c r="Q734" s="178"/>
      <c r="R734" s="178"/>
      <c r="S734" s="178"/>
      <c r="T734" s="178"/>
      <c r="U734" s="178"/>
      <c r="V734" s="178"/>
      <c r="W734" s="178"/>
      <c r="X734" s="178"/>
      <c r="Y734" s="210">
        <f t="shared" si="63"/>
        <v>0.18209617755856966</v>
      </c>
      <c r="Z734" s="211">
        <f t="shared" si="65"/>
        <v>0.32</v>
      </c>
      <c r="AA734" s="178"/>
      <c r="AB734" s="178"/>
      <c r="AC734" s="178"/>
    </row>
    <row r="735" spans="2:29" x14ac:dyDescent="0.35">
      <c r="B735" s="222">
        <v>81200</v>
      </c>
      <c r="C735" s="208">
        <v>22968</v>
      </c>
      <c r="D735" s="309">
        <v>311.54000000000002</v>
      </c>
      <c r="E735" s="206">
        <v>1837.44</v>
      </c>
      <c r="F735" s="206">
        <v>2067.12</v>
      </c>
      <c r="G735" s="205">
        <f t="shared" si="66"/>
        <v>0.28285714285714286</v>
      </c>
      <c r="H735" s="207">
        <f t="shared" si="67"/>
        <v>0.42</v>
      </c>
      <c r="I735" s="213">
        <v>14800</v>
      </c>
      <c r="J735" s="213">
        <v>0</v>
      </c>
      <c r="K735" s="212">
        <v>1184</v>
      </c>
      <c r="L735" s="212">
        <v>1332</v>
      </c>
      <c r="M735" s="239">
        <f t="shared" si="64"/>
        <v>0.50779999999999748</v>
      </c>
      <c r="N735" s="239"/>
      <c r="O735" s="178"/>
      <c r="P735" s="178"/>
      <c r="Q735" s="178"/>
      <c r="R735" s="178"/>
      <c r="S735" s="178"/>
      <c r="T735" s="178"/>
      <c r="U735" s="178"/>
      <c r="V735" s="178"/>
      <c r="W735" s="178"/>
      <c r="X735" s="178"/>
      <c r="Y735" s="210">
        <f t="shared" si="63"/>
        <v>0.18226600985221675</v>
      </c>
      <c r="Z735" s="211">
        <f t="shared" si="65"/>
        <v>0.32</v>
      </c>
      <c r="AA735" s="178"/>
      <c r="AB735" s="178"/>
      <c r="AC735" s="178"/>
    </row>
    <row r="736" spans="2:29" x14ac:dyDescent="0.35">
      <c r="B736" s="222">
        <v>81300</v>
      </c>
      <c r="C736" s="208">
        <v>23010</v>
      </c>
      <c r="D736" s="309">
        <v>316.54000000000002</v>
      </c>
      <c r="E736" s="206">
        <v>1840.8</v>
      </c>
      <c r="F736" s="206">
        <v>2070.9</v>
      </c>
      <c r="G736" s="205">
        <f t="shared" si="66"/>
        <v>0.28302583025830258</v>
      </c>
      <c r="H736" s="207">
        <f t="shared" si="67"/>
        <v>0.42</v>
      </c>
      <c r="I736" s="213">
        <v>14832</v>
      </c>
      <c r="J736" s="213">
        <v>0</v>
      </c>
      <c r="K736" s="212">
        <v>1186.56</v>
      </c>
      <c r="L736" s="212">
        <v>1334.88</v>
      </c>
      <c r="M736" s="239">
        <f t="shared" si="64"/>
        <v>0.50780000000002479</v>
      </c>
      <c r="N736" s="239"/>
      <c r="O736" s="178"/>
      <c r="P736" s="178"/>
      <c r="Q736" s="178"/>
      <c r="R736" s="178"/>
      <c r="S736" s="178"/>
      <c r="T736" s="178"/>
      <c r="U736" s="178"/>
      <c r="V736" s="178"/>
      <c r="W736" s="178"/>
      <c r="X736" s="178"/>
      <c r="Y736" s="210">
        <f t="shared" si="63"/>
        <v>0.18243542435424354</v>
      </c>
      <c r="Z736" s="211">
        <f t="shared" si="65"/>
        <v>0.32</v>
      </c>
      <c r="AA736" s="178"/>
      <c r="AB736" s="178"/>
      <c r="AC736" s="178"/>
    </row>
    <row r="737" spans="2:29" x14ac:dyDescent="0.35">
      <c r="B737" s="222">
        <v>81400</v>
      </c>
      <c r="C737" s="208">
        <v>23052</v>
      </c>
      <c r="D737" s="309">
        <v>321.54000000000002</v>
      </c>
      <c r="E737" s="206">
        <v>1844.16</v>
      </c>
      <c r="F737" s="206">
        <v>2074.6799999999998</v>
      </c>
      <c r="G737" s="205">
        <f t="shared" si="66"/>
        <v>0.28319410319410321</v>
      </c>
      <c r="H737" s="207">
        <f t="shared" si="67"/>
        <v>0.42</v>
      </c>
      <c r="I737" s="213">
        <v>14864</v>
      </c>
      <c r="J737" s="213">
        <v>0</v>
      </c>
      <c r="K737" s="212">
        <v>1189.1199999999999</v>
      </c>
      <c r="L737" s="212">
        <v>1337.76</v>
      </c>
      <c r="M737" s="239">
        <f t="shared" si="64"/>
        <v>0.50780000000001113</v>
      </c>
      <c r="N737" s="239"/>
      <c r="O737" s="178"/>
      <c r="P737" s="178"/>
      <c r="Q737" s="178"/>
      <c r="R737" s="178"/>
      <c r="S737" s="178"/>
      <c r="T737" s="178"/>
      <c r="U737" s="178"/>
      <c r="V737" s="178"/>
      <c r="W737" s="178"/>
      <c r="X737" s="178"/>
      <c r="Y737" s="210">
        <f t="shared" si="63"/>
        <v>0.18260442260442261</v>
      </c>
      <c r="Z737" s="211">
        <f t="shared" si="65"/>
        <v>0.32</v>
      </c>
      <c r="AA737" s="178"/>
      <c r="AB737" s="178"/>
      <c r="AC737" s="178"/>
    </row>
    <row r="738" spans="2:29" x14ac:dyDescent="0.35">
      <c r="B738" s="222">
        <v>81500</v>
      </c>
      <c r="C738" s="208">
        <v>23094</v>
      </c>
      <c r="D738" s="309">
        <v>326.54000000000002</v>
      </c>
      <c r="E738" s="206">
        <v>1847.52</v>
      </c>
      <c r="F738" s="206">
        <v>2078.46</v>
      </c>
      <c r="G738" s="205">
        <f t="shared" si="66"/>
        <v>0.28336196319018403</v>
      </c>
      <c r="H738" s="207">
        <f t="shared" si="67"/>
        <v>0.42</v>
      </c>
      <c r="I738" s="213">
        <v>14896</v>
      </c>
      <c r="J738" s="213">
        <v>0</v>
      </c>
      <c r="K738" s="212">
        <v>1191.68</v>
      </c>
      <c r="L738" s="212">
        <v>1340.64</v>
      </c>
      <c r="M738" s="239">
        <f t="shared" si="64"/>
        <v>0.50780000000000203</v>
      </c>
      <c r="N738" s="239"/>
      <c r="O738" s="178"/>
      <c r="P738" s="178"/>
      <c r="Q738" s="178"/>
      <c r="R738" s="178"/>
      <c r="S738" s="178"/>
      <c r="T738" s="178"/>
      <c r="U738" s="178"/>
      <c r="V738" s="178"/>
      <c r="W738" s="178"/>
      <c r="X738" s="178"/>
      <c r="Y738" s="210">
        <f t="shared" si="63"/>
        <v>0.18277300613496933</v>
      </c>
      <c r="Z738" s="211">
        <f t="shared" si="65"/>
        <v>0.32</v>
      </c>
      <c r="AA738" s="178"/>
      <c r="AB738" s="178"/>
      <c r="AC738" s="178"/>
    </row>
    <row r="739" spans="2:29" x14ac:dyDescent="0.35">
      <c r="B739" s="222">
        <v>81600</v>
      </c>
      <c r="C739" s="208">
        <v>23136</v>
      </c>
      <c r="D739" s="309">
        <v>331.53</v>
      </c>
      <c r="E739" s="206">
        <v>1850.88</v>
      </c>
      <c r="F739" s="206">
        <v>2082.2399999999998</v>
      </c>
      <c r="G739" s="205">
        <f t="shared" si="66"/>
        <v>0.28352941176470586</v>
      </c>
      <c r="H739" s="207">
        <f t="shared" si="67"/>
        <v>0.42</v>
      </c>
      <c r="I739" s="213">
        <v>14926</v>
      </c>
      <c r="J739" s="213">
        <v>0</v>
      </c>
      <c r="K739" s="212">
        <v>1194.08</v>
      </c>
      <c r="L739" s="212">
        <v>1343.34</v>
      </c>
      <c r="M739" s="239">
        <f t="shared" si="64"/>
        <v>0.50769999999996795</v>
      </c>
      <c r="N739" s="239"/>
      <c r="O739" s="178"/>
      <c r="P739" s="178"/>
      <c r="Q739" s="178"/>
      <c r="R739" s="178"/>
      <c r="S739" s="178"/>
      <c r="T739" s="178"/>
      <c r="U739" s="178"/>
      <c r="V739" s="178"/>
      <c r="W739" s="178"/>
      <c r="X739" s="178"/>
      <c r="Y739" s="210">
        <f t="shared" si="63"/>
        <v>0.18291666666666667</v>
      </c>
      <c r="Z739" s="211">
        <f t="shared" si="65"/>
        <v>0.3</v>
      </c>
      <c r="AA739" s="178"/>
      <c r="AB739" s="178"/>
      <c r="AC739" s="178"/>
    </row>
    <row r="740" spans="2:29" x14ac:dyDescent="0.35">
      <c r="B740" s="222">
        <v>81700</v>
      </c>
      <c r="C740" s="208">
        <v>23178</v>
      </c>
      <c r="D740" s="309">
        <v>336.53</v>
      </c>
      <c r="E740" s="206">
        <v>1854.24</v>
      </c>
      <c r="F740" s="206">
        <v>2086.02</v>
      </c>
      <c r="G740" s="205">
        <f t="shared" si="66"/>
        <v>0.28369645042839658</v>
      </c>
      <c r="H740" s="207">
        <f t="shared" si="67"/>
        <v>0.42</v>
      </c>
      <c r="I740" s="213">
        <v>14958</v>
      </c>
      <c r="J740" s="213">
        <v>0</v>
      </c>
      <c r="K740" s="212">
        <v>1196.6400000000001</v>
      </c>
      <c r="L740" s="212">
        <v>1346.22</v>
      </c>
      <c r="M740" s="239">
        <f t="shared" si="64"/>
        <v>0.50779999999999748</v>
      </c>
      <c r="N740" s="239"/>
      <c r="O740" s="178"/>
      <c r="P740" s="178"/>
      <c r="Q740" s="178"/>
      <c r="R740" s="178"/>
      <c r="S740" s="178"/>
      <c r="T740" s="178"/>
      <c r="U740" s="178"/>
      <c r="V740" s="178"/>
      <c r="W740" s="178"/>
      <c r="X740" s="178"/>
      <c r="Y740" s="210">
        <f t="shared" si="63"/>
        <v>0.18308445532435741</v>
      </c>
      <c r="Z740" s="211">
        <f t="shared" si="65"/>
        <v>0.32</v>
      </c>
      <c r="AA740" s="178"/>
      <c r="AB740" s="178"/>
      <c r="AC740" s="178"/>
    </row>
    <row r="741" spans="2:29" x14ac:dyDescent="0.35">
      <c r="B741" s="222">
        <v>81800</v>
      </c>
      <c r="C741" s="208">
        <v>23220</v>
      </c>
      <c r="D741" s="309">
        <v>341.53</v>
      </c>
      <c r="E741" s="206">
        <v>1857.6</v>
      </c>
      <c r="F741" s="206">
        <v>2089.8000000000002</v>
      </c>
      <c r="G741" s="205">
        <f t="shared" si="66"/>
        <v>0.28386308068459659</v>
      </c>
      <c r="H741" s="207">
        <f t="shared" si="67"/>
        <v>0.42</v>
      </c>
      <c r="I741" s="213">
        <v>14990</v>
      </c>
      <c r="J741" s="213">
        <v>0</v>
      </c>
      <c r="K741" s="212">
        <v>1199.2</v>
      </c>
      <c r="L741" s="212">
        <v>1349.1</v>
      </c>
      <c r="M741" s="239">
        <f t="shared" si="64"/>
        <v>0.50779999999998382</v>
      </c>
      <c r="N741" s="239"/>
      <c r="O741" s="178"/>
      <c r="P741" s="178"/>
      <c r="Q741" s="178"/>
      <c r="R741" s="178"/>
      <c r="S741" s="178"/>
      <c r="T741" s="178"/>
      <c r="U741" s="178"/>
      <c r="V741" s="178"/>
      <c r="W741" s="178"/>
      <c r="X741" s="178"/>
      <c r="Y741" s="210">
        <f t="shared" si="63"/>
        <v>0.18325183374083129</v>
      </c>
      <c r="Z741" s="211">
        <f t="shared" si="65"/>
        <v>0.32</v>
      </c>
      <c r="AA741" s="178"/>
      <c r="AB741" s="178"/>
      <c r="AC741" s="178"/>
    </row>
    <row r="742" spans="2:29" x14ac:dyDescent="0.35">
      <c r="B742" s="222">
        <v>81900</v>
      </c>
      <c r="C742" s="208">
        <v>23262</v>
      </c>
      <c r="D742" s="309">
        <v>346.53</v>
      </c>
      <c r="E742" s="206">
        <v>1860.96</v>
      </c>
      <c r="F742" s="206">
        <v>2093.58</v>
      </c>
      <c r="G742" s="205">
        <f t="shared" si="66"/>
        <v>0.28402930402930404</v>
      </c>
      <c r="H742" s="207">
        <f t="shared" si="67"/>
        <v>0.42</v>
      </c>
      <c r="I742" s="213">
        <v>15022</v>
      </c>
      <c r="J742" s="213">
        <v>0</v>
      </c>
      <c r="K742" s="212">
        <v>1201.76</v>
      </c>
      <c r="L742" s="212">
        <v>1351.98</v>
      </c>
      <c r="M742" s="239">
        <f t="shared" si="64"/>
        <v>0.50780000000000658</v>
      </c>
      <c r="N742" s="239"/>
      <c r="O742" s="178"/>
      <c r="P742" s="178"/>
      <c r="Q742" s="178"/>
      <c r="R742" s="178"/>
      <c r="S742" s="178"/>
      <c r="T742" s="178"/>
      <c r="U742" s="178"/>
      <c r="V742" s="178"/>
      <c r="W742" s="178"/>
      <c r="X742" s="178"/>
      <c r="Y742" s="210">
        <f t="shared" si="63"/>
        <v>0.18341880341880343</v>
      </c>
      <c r="Z742" s="211">
        <f t="shared" si="65"/>
        <v>0.32</v>
      </c>
      <c r="AA742" s="178"/>
      <c r="AB742" s="178"/>
      <c r="AC742" s="178"/>
    </row>
    <row r="743" spans="2:29" x14ac:dyDescent="0.35">
      <c r="B743" s="222">
        <v>82000</v>
      </c>
      <c r="C743" s="208">
        <v>23304</v>
      </c>
      <c r="D743" s="309">
        <v>351.53</v>
      </c>
      <c r="E743" s="206">
        <v>1864.32</v>
      </c>
      <c r="F743" s="206">
        <v>2097.36</v>
      </c>
      <c r="G743" s="205">
        <f t="shared" si="66"/>
        <v>0.28419512195121949</v>
      </c>
      <c r="H743" s="207">
        <f t="shared" si="67"/>
        <v>0.42</v>
      </c>
      <c r="I743" s="213">
        <v>15054</v>
      </c>
      <c r="J743" s="213">
        <v>0</v>
      </c>
      <c r="K743" s="212">
        <v>1204.32</v>
      </c>
      <c r="L743" s="212">
        <v>1354.86</v>
      </c>
      <c r="M743" s="239">
        <f t="shared" si="64"/>
        <v>0.50779999999999748</v>
      </c>
      <c r="N743" s="239"/>
      <c r="O743" s="178"/>
      <c r="P743" s="178"/>
      <c r="Q743" s="178"/>
      <c r="R743" s="178"/>
      <c r="S743" s="178"/>
      <c r="T743" s="178"/>
      <c r="U743" s="178"/>
      <c r="V743" s="178"/>
      <c r="W743" s="178"/>
      <c r="X743" s="178"/>
      <c r="Y743" s="210">
        <f t="shared" si="63"/>
        <v>0.18358536585365853</v>
      </c>
      <c r="Z743" s="211">
        <f t="shared" si="65"/>
        <v>0.32</v>
      </c>
      <c r="AA743" s="178"/>
      <c r="AB743" s="178"/>
      <c r="AC743" s="178"/>
    </row>
    <row r="744" spans="2:29" x14ac:dyDescent="0.35">
      <c r="B744" s="222">
        <v>82100</v>
      </c>
      <c r="C744" s="208">
        <v>23346</v>
      </c>
      <c r="D744" s="309">
        <v>356.52</v>
      </c>
      <c r="E744" s="206">
        <v>1867.68</v>
      </c>
      <c r="F744" s="206">
        <v>2101.14</v>
      </c>
      <c r="G744" s="205">
        <f t="shared" si="66"/>
        <v>0.2843605359317905</v>
      </c>
      <c r="H744" s="207">
        <f t="shared" si="67"/>
        <v>0.42</v>
      </c>
      <c r="I744" s="213">
        <v>15086</v>
      </c>
      <c r="J744" s="213">
        <v>0</v>
      </c>
      <c r="K744" s="212">
        <v>1206.8800000000001</v>
      </c>
      <c r="L744" s="212">
        <v>1357.74</v>
      </c>
      <c r="M744" s="239">
        <f t="shared" si="64"/>
        <v>0.50769999999999982</v>
      </c>
      <c r="N744" s="239"/>
      <c r="O744" s="178"/>
      <c r="P744" s="178"/>
      <c r="Q744" s="178"/>
      <c r="R744" s="178"/>
      <c r="S744" s="178"/>
      <c r="T744" s="178"/>
      <c r="U744" s="178"/>
      <c r="V744" s="178"/>
      <c r="W744" s="178"/>
      <c r="X744" s="178"/>
      <c r="Y744" s="210">
        <f t="shared" si="63"/>
        <v>0.18375152253349575</v>
      </c>
      <c r="Z744" s="211">
        <f t="shared" si="65"/>
        <v>0.32</v>
      </c>
      <c r="AA744" s="178"/>
      <c r="AB744" s="178"/>
      <c r="AC744" s="178"/>
    </row>
    <row r="745" spans="2:29" x14ac:dyDescent="0.35">
      <c r="B745" s="222">
        <v>82200</v>
      </c>
      <c r="C745" s="208">
        <v>23388</v>
      </c>
      <c r="D745" s="309">
        <v>361.52</v>
      </c>
      <c r="E745" s="206">
        <v>1871.04</v>
      </c>
      <c r="F745" s="206">
        <v>2104.92</v>
      </c>
      <c r="G745" s="205">
        <f t="shared" si="66"/>
        <v>0.28452554744525549</v>
      </c>
      <c r="H745" s="207">
        <f t="shared" si="67"/>
        <v>0.42</v>
      </c>
      <c r="I745" s="213">
        <v>15118</v>
      </c>
      <c r="J745" s="213">
        <v>0</v>
      </c>
      <c r="K745" s="212">
        <v>1209.44</v>
      </c>
      <c r="L745" s="212">
        <v>1360.62</v>
      </c>
      <c r="M745" s="239">
        <f t="shared" si="64"/>
        <v>0.50780000000002479</v>
      </c>
      <c r="N745" s="239"/>
      <c r="O745" s="178"/>
      <c r="P745" s="178"/>
      <c r="Q745" s="178"/>
      <c r="R745" s="178"/>
      <c r="S745" s="178"/>
      <c r="T745" s="178"/>
      <c r="U745" s="178"/>
      <c r="V745" s="178"/>
      <c r="W745" s="178"/>
      <c r="X745" s="178"/>
      <c r="Y745" s="210">
        <f t="shared" si="63"/>
        <v>0.18391727493917276</v>
      </c>
      <c r="Z745" s="211">
        <f t="shared" si="65"/>
        <v>0.32</v>
      </c>
      <c r="AA745" s="178"/>
      <c r="AB745" s="178"/>
      <c r="AC745" s="178"/>
    </row>
    <row r="746" spans="2:29" x14ac:dyDescent="0.35">
      <c r="B746" s="222">
        <v>82300</v>
      </c>
      <c r="C746" s="208">
        <v>23430</v>
      </c>
      <c r="D746" s="309">
        <v>366.52</v>
      </c>
      <c r="E746" s="206">
        <v>1874.4</v>
      </c>
      <c r="F746" s="206">
        <v>2108.6999999999998</v>
      </c>
      <c r="G746" s="205">
        <f t="shared" si="66"/>
        <v>0.28469015795868774</v>
      </c>
      <c r="H746" s="207">
        <f t="shared" si="67"/>
        <v>0.42</v>
      </c>
      <c r="I746" s="213">
        <v>15150</v>
      </c>
      <c r="J746" s="213">
        <v>0</v>
      </c>
      <c r="K746" s="212">
        <v>1212</v>
      </c>
      <c r="L746" s="212">
        <v>1363.5</v>
      </c>
      <c r="M746" s="239">
        <f t="shared" si="64"/>
        <v>0.50780000000001113</v>
      </c>
      <c r="N746" s="239"/>
      <c r="O746" s="178"/>
      <c r="P746" s="178"/>
      <c r="Q746" s="178"/>
      <c r="R746" s="178"/>
      <c r="S746" s="178"/>
      <c r="T746" s="178"/>
      <c r="U746" s="178"/>
      <c r="V746" s="178"/>
      <c r="W746" s="178"/>
      <c r="X746" s="178"/>
      <c r="Y746" s="210">
        <f t="shared" si="63"/>
        <v>0.18408262454434993</v>
      </c>
      <c r="Z746" s="211">
        <f t="shared" si="65"/>
        <v>0.32</v>
      </c>
      <c r="AA746" s="178"/>
      <c r="AB746" s="178"/>
      <c r="AC746" s="178"/>
    </row>
    <row r="747" spans="2:29" x14ac:dyDescent="0.35">
      <c r="B747" s="222">
        <v>82400</v>
      </c>
      <c r="C747" s="208">
        <v>23472</v>
      </c>
      <c r="D747" s="309">
        <v>371.52</v>
      </c>
      <c r="E747" s="206">
        <v>1877.76</v>
      </c>
      <c r="F747" s="206">
        <v>2112.48</v>
      </c>
      <c r="G747" s="205">
        <f t="shared" si="66"/>
        <v>0.28485436893203886</v>
      </c>
      <c r="H747" s="207">
        <f t="shared" si="67"/>
        <v>0.42</v>
      </c>
      <c r="I747" s="213">
        <v>15182</v>
      </c>
      <c r="J747" s="213">
        <v>0</v>
      </c>
      <c r="K747" s="212">
        <v>1214.56</v>
      </c>
      <c r="L747" s="212">
        <v>1366.38</v>
      </c>
      <c r="M747" s="239">
        <f t="shared" si="64"/>
        <v>0.50780000000000203</v>
      </c>
      <c r="N747" s="239"/>
      <c r="O747" s="178"/>
      <c r="P747" s="178"/>
      <c r="Q747" s="178"/>
      <c r="R747" s="178"/>
      <c r="S747" s="178"/>
      <c r="T747" s="178"/>
      <c r="U747" s="178"/>
      <c r="V747" s="178"/>
      <c r="W747" s="178"/>
      <c r="X747" s="178"/>
      <c r="Y747" s="210">
        <f t="shared" si="63"/>
        <v>0.18424757281553397</v>
      </c>
      <c r="Z747" s="211">
        <f t="shared" si="65"/>
        <v>0.32</v>
      </c>
      <c r="AA747" s="178"/>
      <c r="AB747" s="178"/>
      <c r="AC747" s="178"/>
    </row>
    <row r="748" spans="2:29" x14ac:dyDescent="0.35">
      <c r="B748" s="222">
        <v>82500</v>
      </c>
      <c r="C748" s="208">
        <v>23514</v>
      </c>
      <c r="D748" s="309">
        <v>376.52</v>
      </c>
      <c r="E748" s="206">
        <v>1881.12</v>
      </c>
      <c r="F748" s="206">
        <v>2116.2600000000002</v>
      </c>
      <c r="G748" s="205">
        <f t="shared" si="66"/>
        <v>0.28501818181818184</v>
      </c>
      <c r="H748" s="207">
        <f t="shared" si="67"/>
        <v>0.42</v>
      </c>
      <c r="I748" s="213">
        <v>15216</v>
      </c>
      <c r="J748" s="213">
        <v>0</v>
      </c>
      <c r="K748" s="212">
        <v>1217.28</v>
      </c>
      <c r="L748" s="212">
        <v>1369.44</v>
      </c>
      <c r="M748" s="239">
        <f t="shared" si="64"/>
        <v>0.50779999999998837</v>
      </c>
      <c r="N748" s="239"/>
      <c r="O748" s="178"/>
      <c r="P748" s="178"/>
      <c r="Q748" s="178"/>
      <c r="R748" s="178"/>
      <c r="S748" s="178"/>
      <c r="T748" s="178"/>
      <c r="U748" s="178"/>
      <c r="V748" s="178"/>
      <c r="W748" s="178"/>
      <c r="X748" s="178"/>
      <c r="Y748" s="210">
        <f t="shared" si="63"/>
        <v>0.18443636363636365</v>
      </c>
      <c r="Z748" s="211">
        <f t="shared" si="65"/>
        <v>0.34</v>
      </c>
      <c r="AA748" s="178"/>
      <c r="AB748" s="178"/>
      <c r="AC748" s="178"/>
    </row>
    <row r="749" spans="2:29" x14ac:dyDescent="0.35">
      <c r="B749" s="222">
        <v>82600</v>
      </c>
      <c r="C749" s="208">
        <v>23556</v>
      </c>
      <c r="D749" s="309">
        <v>381.51</v>
      </c>
      <c r="E749" s="206">
        <v>1884.48</v>
      </c>
      <c r="F749" s="206">
        <v>2120.04</v>
      </c>
      <c r="G749" s="205">
        <f t="shared" si="66"/>
        <v>0.28518159806295401</v>
      </c>
      <c r="H749" s="207">
        <f t="shared" si="67"/>
        <v>0.42</v>
      </c>
      <c r="I749" s="213">
        <v>15248</v>
      </c>
      <c r="J749" s="213">
        <v>0</v>
      </c>
      <c r="K749" s="212">
        <v>1219.8399999999999</v>
      </c>
      <c r="L749" s="212">
        <v>1372.32</v>
      </c>
      <c r="M749" s="239">
        <f t="shared" si="64"/>
        <v>0.50769999999999071</v>
      </c>
      <c r="N749" s="239"/>
      <c r="O749" s="178"/>
      <c r="P749" s="178"/>
      <c r="Q749" s="178"/>
      <c r="R749" s="178"/>
      <c r="S749" s="178"/>
      <c r="T749" s="178"/>
      <c r="U749" s="178"/>
      <c r="V749" s="178"/>
      <c r="W749" s="178"/>
      <c r="X749" s="178"/>
      <c r="Y749" s="210">
        <f t="shared" si="63"/>
        <v>0.18460048426150122</v>
      </c>
      <c r="Z749" s="211">
        <f t="shared" si="65"/>
        <v>0.32</v>
      </c>
      <c r="AA749" s="178"/>
      <c r="AB749" s="178"/>
      <c r="AC749" s="178"/>
    </row>
    <row r="750" spans="2:29" x14ac:dyDescent="0.35">
      <c r="B750" s="222">
        <v>82700</v>
      </c>
      <c r="C750" s="208">
        <v>23598</v>
      </c>
      <c r="D750" s="309">
        <v>386.51</v>
      </c>
      <c r="E750" s="206">
        <v>1887.84</v>
      </c>
      <c r="F750" s="206">
        <v>2123.8200000000002</v>
      </c>
      <c r="G750" s="205">
        <f t="shared" si="66"/>
        <v>0.28534461910519954</v>
      </c>
      <c r="H750" s="207">
        <f t="shared" si="67"/>
        <v>0.42</v>
      </c>
      <c r="I750" s="213">
        <v>15280</v>
      </c>
      <c r="J750" s="213">
        <v>0</v>
      </c>
      <c r="K750" s="212">
        <v>1222.4000000000001</v>
      </c>
      <c r="L750" s="212">
        <v>1375.2</v>
      </c>
      <c r="M750" s="239">
        <f t="shared" si="64"/>
        <v>0.50779999999997927</v>
      </c>
      <c r="N750" s="239"/>
      <c r="O750" s="178"/>
      <c r="P750" s="178"/>
      <c r="Q750" s="178"/>
      <c r="R750" s="178"/>
      <c r="S750" s="178"/>
      <c r="T750" s="178"/>
      <c r="U750" s="178"/>
      <c r="V750" s="178"/>
      <c r="W750" s="178"/>
      <c r="X750" s="178"/>
      <c r="Y750" s="210">
        <f t="shared" si="63"/>
        <v>0.18476420798065296</v>
      </c>
      <c r="Z750" s="211">
        <f t="shared" si="65"/>
        <v>0.32</v>
      </c>
      <c r="AA750" s="178"/>
      <c r="AB750" s="178"/>
      <c r="AC750" s="178"/>
    </row>
    <row r="751" spans="2:29" x14ac:dyDescent="0.35">
      <c r="B751" s="222">
        <v>82800</v>
      </c>
      <c r="C751" s="208">
        <v>23640</v>
      </c>
      <c r="D751" s="309">
        <v>391.51</v>
      </c>
      <c r="E751" s="206">
        <v>1891.2</v>
      </c>
      <c r="F751" s="206">
        <v>2127.6</v>
      </c>
      <c r="G751" s="205">
        <f t="shared" si="66"/>
        <v>0.28550724637681157</v>
      </c>
      <c r="H751" s="207">
        <f t="shared" si="67"/>
        <v>0.42</v>
      </c>
      <c r="I751" s="213">
        <v>15312</v>
      </c>
      <c r="J751" s="213">
        <v>0</v>
      </c>
      <c r="K751" s="212">
        <v>1224.96</v>
      </c>
      <c r="L751" s="212">
        <v>1378.08</v>
      </c>
      <c r="M751" s="239">
        <f t="shared" si="64"/>
        <v>0.50779999999996561</v>
      </c>
      <c r="N751" s="239"/>
      <c r="O751" s="178"/>
      <c r="P751" s="178"/>
      <c r="Q751" s="178"/>
      <c r="R751" s="178"/>
      <c r="S751" s="178"/>
      <c r="T751" s="178"/>
      <c r="U751" s="178"/>
      <c r="V751" s="178"/>
      <c r="W751" s="178"/>
      <c r="X751" s="178"/>
      <c r="Y751" s="210">
        <f t="shared" si="63"/>
        <v>0.18492753623188407</v>
      </c>
      <c r="Z751" s="211">
        <f t="shared" si="65"/>
        <v>0.32</v>
      </c>
      <c r="AA751" s="178"/>
      <c r="AB751" s="178"/>
      <c r="AC751" s="178"/>
    </row>
    <row r="752" spans="2:29" x14ac:dyDescent="0.35">
      <c r="B752" s="222">
        <v>82900</v>
      </c>
      <c r="C752" s="208">
        <v>23682</v>
      </c>
      <c r="D752" s="309">
        <v>396.51</v>
      </c>
      <c r="E752" s="206">
        <v>1894.56</v>
      </c>
      <c r="F752" s="206">
        <v>2131.38</v>
      </c>
      <c r="G752" s="205">
        <f t="shared" si="66"/>
        <v>0.28566948130277442</v>
      </c>
      <c r="H752" s="207">
        <f t="shared" si="67"/>
        <v>0.42</v>
      </c>
      <c r="I752" s="213">
        <v>15344</v>
      </c>
      <c r="J752" s="213">
        <v>0</v>
      </c>
      <c r="K752" s="212">
        <v>1227.52</v>
      </c>
      <c r="L752" s="212">
        <v>1380.96</v>
      </c>
      <c r="M752" s="239">
        <f t="shared" si="64"/>
        <v>0.50779999999999292</v>
      </c>
      <c r="N752" s="239"/>
      <c r="O752" s="178"/>
      <c r="P752" s="178"/>
      <c r="Q752" s="178"/>
      <c r="R752" s="178"/>
      <c r="S752" s="178"/>
      <c r="T752" s="178"/>
      <c r="U752" s="178"/>
      <c r="V752" s="178"/>
      <c r="W752" s="178"/>
      <c r="X752" s="178"/>
      <c r="Y752" s="210">
        <f t="shared" si="63"/>
        <v>0.18509047044632088</v>
      </c>
      <c r="Z752" s="211">
        <f t="shared" si="65"/>
        <v>0.32</v>
      </c>
      <c r="AA752" s="178"/>
      <c r="AB752" s="178"/>
      <c r="AC752" s="178"/>
    </row>
    <row r="753" spans="2:29" x14ac:dyDescent="0.35">
      <c r="B753" s="222">
        <v>83000</v>
      </c>
      <c r="C753" s="208">
        <v>23724</v>
      </c>
      <c r="D753" s="309">
        <v>401.51</v>
      </c>
      <c r="E753" s="206">
        <v>1897.92</v>
      </c>
      <c r="F753" s="206">
        <v>2135.16</v>
      </c>
      <c r="G753" s="205">
        <f t="shared" si="66"/>
        <v>0.28583132530120481</v>
      </c>
      <c r="H753" s="207">
        <f t="shared" si="67"/>
        <v>0.42</v>
      </c>
      <c r="I753" s="213">
        <v>15376</v>
      </c>
      <c r="J753" s="213">
        <v>0</v>
      </c>
      <c r="K753" s="212">
        <v>1230.08</v>
      </c>
      <c r="L753" s="212">
        <v>1383.84</v>
      </c>
      <c r="M753" s="239">
        <f t="shared" si="64"/>
        <v>0.50779999999997927</v>
      </c>
      <c r="N753" s="239"/>
      <c r="O753" s="178"/>
      <c r="P753" s="178"/>
      <c r="Q753" s="178"/>
      <c r="R753" s="178"/>
      <c r="S753" s="178"/>
      <c r="T753" s="178"/>
      <c r="U753" s="178"/>
      <c r="V753" s="178"/>
      <c r="W753" s="178"/>
      <c r="X753" s="178"/>
      <c r="Y753" s="210">
        <f t="shared" si="63"/>
        <v>0.18525301204819278</v>
      </c>
      <c r="Z753" s="211">
        <f t="shared" si="65"/>
        <v>0.32</v>
      </c>
      <c r="AA753" s="178"/>
      <c r="AB753" s="178"/>
      <c r="AC753" s="178"/>
    </row>
    <row r="754" spans="2:29" x14ac:dyDescent="0.35">
      <c r="B754" s="222">
        <v>83100</v>
      </c>
      <c r="C754" s="208">
        <v>23766</v>
      </c>
      <c r="D754" s="309">
        <v>406.5</v>
      </c>
      <c r="E754" s="206">
        <v>1901.28</v>
      </c>
      <c r="F754" s="206">
        <v>2138.94</v>
      </c>
      <c r="G754" s="205">
        <f t="shared" si="66"/>
        <v>0.28599277978339349</v>
      </c>
      <c r="H754" s="207">
        <f t="shared" si="67"/>
        <v>0.42</v>
      </c>
      <c r="I754" s="213">
        <v>15408</v>
      </c>
      <c r="J754" s="213">
        <v>0</v>
      </c>
      <c r="K754" s="212">
        <v>1232.6400000000001</v>
      </c>
      <c r="L754" s="212">
        <v>1386.72</v>
      </c>
      <c r="M754" s="239">
        <f t="shared" si="64"/>
        <v>0.50769999999998616</v>
      </c>
      <c r="N754" s="239"/>
      <c r="O754" s="178"/>
      <c r="P754" s="178"/>
      <c r="Q754" s="178"/>
      <c r="R754" s="178"/>
      <c r="S754" s="178"/>
      <c r="T754" s="178"/>
      <c r="U754" s="178"/>
      <c r="V754" s="178"/>
      <c r="W754" s="178"/>
      <c r="X754" s="178"/>
      <c r="Y754" s="210">
        <f t="shared" si="63"/>
        <v>0.18541516245487363</v>
      </c>
      <c r="Z754" s="211">
        <f t="shared" si="65"/>
        <v>0.32</v>
      </c>
      <c r="AA754" s="178"/>
      <c r="AB754" s="178"/>
      <c r="AC754" s="178"/>
    </row>
    <row r="755" spans="2:29" x14ac:dyDescent="0.35">
      <c r="B755" s="222">
        <v>83200</v>
      </c>
      <c r="C755" s="208">
        <v>23808</v>
      </c>
      <c r="D755" s="309">
        <v>411.5</v>
      </c>
      <c r="E755" s="206">
        <v>1904.64</v>
      </c>
      <c r="F755" s="206">
        <v>2142.7199999999998</v>
      </c>
      <c r="G755" s="205">
        <f t="shared" si="66"/>
        <v>0.28615384615384615</v>
      </c>
      <c r="H755" s="207">
        <f t="shared" si="67"/>
        <v>0.42</v>
      </c>
      <c r="I755" s="213">
        <v>15440</v>
      </c>
      <c r="J755" s="213">
        <v>0</v>
      </c>
      <c r="K755" s="212">
        <v>1235.2</v>
      </c>
      <c r="L755" s="212">
        <v>1389.6</v>
      </c>
      <c r="M755" s="239">
        <f t="shared" si="64"/>
        <v>0.50780000000001113</v>
      </c>
      <c r="N755" s="239"/>
      <c r="O755" s="178"/>
      <c r="P755" s="178"/>
      <c r="Q755" s="178"/>
      <c r="R755" s="178"/>
      <c r="S755" s="178"/>
      <c r="T755" s="178"/>
      <c r="U755" s="178"/>
      <c r="V755" s="178"/>
      <c r="W755" s="178"/>
      <c r="X755" s="178"/>
      <c r="Y755" s="210">
        <f t="shared" si="63"/>
        <v>0.18557692307692308</v>
      </c>
      <c r="Z755" s="211">
        <f t="shared" si="65"/>
        <v>0.32</v>
      </c>
      <c r="AA755" s="178"/>
      <c r="AB755" s="178"/>
      <c r="AC755" s="178"/>
    </row>
    <row r="756" spans="2:29" x14ac:dyDescent="0.35">
      <c r="B756" s="222">
        <v>83300</v>
      </c>
      <c r="C756" s="208">
        <v>23850</v>
      </c>
      <c r="D756" s="309">
        <v>416.5</v>
      </c>
      <c r="E756" s="206">
        <v>1908</v>
      </c>
      <c r="F756" s="206">
        <v>2146.5</v>
      </c>
      <c r="G756" s="205">
        <f t="shared" si="66"/>
        <v>0.28631452581032413</v>
      </c>
      <c r="H756" s="207">
        <f t="shared" si="67"/>
        <v>0.42</v>
      </c>
      <c r="I756" s="213">
        <v>15472</v>
      </c>
      <c r="J756" s="213">
        <v>0</v>
      </c>
      <c r="K756" s="212">
        <v>1237.76</v>
      </c>
      <c r="L756" s="212">
        <v>1392.48</v>
      </c>
      <c r="M756" s="239">
        <f t="shared" si="64"/>
        <v>0.50780000000000203</v>
      </c>
      <c r="N756" s="239"/>
      <c r="O756" s="178"/>
      <c r="P756" s="178"/>
      <c r="Q756" s="178"/>
      <c r="R756" s="178"/>
      <c r="S756" s="178"/>
      <c r="T756" s="178"/>
      <c r="U756" s="178"/>
      <c r="V756" s="178"/>
      <c r="W756" s="178"/>
      <c r="X756" s="178"/>
      <c r="Y756" s="210">
        <f t="shared" si="63"/>
        <v>0.18573829531812724</v>
      </c>
      <c r="Z756" s="211">
        <f t="shared" si="65"/>
        <v>0.32</v>
      </c>
      <c r="AA756" s="178"/>
      <c r="AB756" s="178"/>
      <c r="AC756" s="178"/>
    </row>
    <row r="757" spans="2:29" x14ac:dyDescent="0.35">
      <c r="B757" s="222">
        <v>83400</v>
      </c>
      <c r="C757" s="208">
        <v>23892</v>
      </c>
      <c r="D757" s="309">
        <v>421.5</v>
      </c>
      <c r="E757" s="206">
        <v>1911.36</v>
      </c>
      <c r="F757" s="206">
        <v>2150.2800000000002</v>
      </c>
      <c r="G757" s="205">
        <f t="shared" si="66"/>
        <v>0.28647482014388487</v>
      </c>
      <c r="H757" s="207">
        <f t="shared" si="67"/>
        <v>0.42</v>
      </c>
      <c r="I757" s="213">
        <v>15504</v>
      </c>
      <c r="J757" s="213">
        <v>0</v>
      </c>
      <c r="K757" s="212">
        <v>1240.32</v>
      </c>
      <c r="L757" s="212">
        <v>1395.36</v>
      </c>
      <c r="M757" s="239">
        <f t="shared" si="64"/>
        <v>0.50779999999998837</v>
      </c>
      <c r="N757" s="239"/>
      <c r="O757" s="178"/>
      <c r="P757" s="178"/>
      <c r="Q757" s="178"/>
      <c r="R757" s="178"/>
      <c r="S757" s="178"/>
      <c r="T757" s="178"/>
      <c r="U757" s="178"/>
      <c r="V757" s="178"/>
      <c r="W757" s="178"/>
      <c r="X757" s="178"/>
      <c r="Y757" s="210">
        <f t="shared" si="63"/>
        <v>0.18589928057553956</v>
      </c>
      <c r="Z757" s="211">
        <f t="shared" si="65"/>
        <v>0.32</v>
      </c>
      <c r="AA757" s="178"/>
      <c r="AB757" s="178"/>
      <c r="AC757" s="178"/>
    </row>
    <row r="758" spans="2:29" x14ac:dyDescent="0.35">
      <c r="B758" s="222">
        <v>83500</v>
      </c>
      <c r="C758" s="208">
        <v>23934</v>
      </c>
      <c r="D758" s="309">
        <v>426.5</v>
      </c>
      <c r="E758" s="206">
        <v>1914.72</v>
      </c>
      <c r="F758" s="206">
        <v>2154.06</v>
      </c>
      <c r="G758" s="205">
        <f t="shared" si="66"/>
        <v>0.28663473053892213</v>
      </c>
      <c r="H758" s="207">
        <f t="shared" si="67"/>
        <v>0.42</v>
      </c>
      <c r="I758" s="213">
        <v>15536</v>
      </c>
      <c r="J758" s="213">
        <v>0</v>
      </c>
      <c r="K758" s="212">
        <v>1242.8800000000001</v>
      </c>
      <c r="L758" s="212">
        <v>1398.24</v>
      </c>
      <c r="M758" s="239">
        <f t="shared" si="64"/>
        <v>0.50780000000001113</v>
      </c>
      <c r="N758" s="239"/>
      <c r="O758" s="178"/>
      <c r="P758" s="178"/>
      <c r="Q758" s="178"/>
      <c r="R758" s="178"/>
      <c r="S758" s="178"/>
      <c r="T758" s="178"/>
      <c r="U758" s="178"/>
      <c r="V758" s="178"/>
      <c r="W758" s="178"/>
      <c r="X758" s="178"/>
      <c r="Y758" s="210">
        <f t="shared" si="63"/>
        <v>0.18605988023952097</v>
      </c>
      <c r="Z758" s="211">
        <f t="shared" si="65"/>
        <v>0.32</v>
      </c>
      <c r="AA758" s="178"/>
      <c r="AB758" s="178"/>
      <c r="AC758" s="178"/>
    </row>
    <row r="759" spans="2:29" x14ac:dyDescent="0.35">
      <c r="B759" s="222">
        <v>83600</v>
      </c>
      <c r="C759" s="208">
        <v>23976</v>
      </c>
      <c r="D759" s="309">
        <v>431.49</v>
      </c>
      <c r="E759" s="206">
        <v>1918.08</v>
      </c>
      <c r="F759" s="206">
        <v>2157.84</v>
      </c>
      <c r="G759" s="205">
        <f t="shared" si="66"/>
        <v>0.28679425837320577</v>
      </c>
      <c r="H759" s="207">
        <f t="shared" si="67"/>
        <v>0.42</v>
      </c>
      <c r="I759" s="213">
        <v>15570</v>
      </c>
      <c r="J759" s="213">
        <v>0</v>
      </c>
      <c r="K759" s="212">
        <v>1245.5999999999999</v>
      </c>
      <c r="L759" s="212">
        <v>1401.3</v>
      </c>
      <c r="M759" s="239">
        <f t="shared" si="64"/>
        <v>0.50770000000001803</v>
      </c>
      <c r="N759" s="239"/>
      <c r="O759" s="178"/>
      <c r="P759" s="178"/>
      <c r="Q759" s="178"/>
      <c r="R759" s="178"/>
      <c r="S759" s="178"/>
      <c r="T759" s="178"/>
      <c r="U759" s="178"/>
      <c r="V759" s="178"/>
      <c r="W759" s="178"/>
      <c r="X759" s="178"/>
      <c r="Y759" s="210">
        <f t="shared" si="63"/>
        <v>0.18624401913875599</v>
      </c>
      <c r="Z759" s="211">
        <f t="shared" si="65"/>
        <v>0.34</v>
      </c>
      <c r="AA759" s="178"/>
      <c r="AB759" s="178"/>
      <c r="AC759" s="178"/>
    </row>
    <row r="760" spans="2:29" x14ac:dyDescent="0.35">
      <c r="B760" s="222">
        <v>83700</v>
      </c>
      <c r="C760" s="208">
        <v>24018</v>
      </c>
      <c r="D760" s="309">
        <v>436.49</v>
      </c>
      <c r="E760" s="206">
        <v>1921.44</v>
      </c>
      <c r="F760" s="206">
        <v>2161.62</v>
      </c>
      <c r="G760" s="205">
        <f t="shared" si="66"/>
        <v>0.28695340501792116</v>
      </c>
      <c r="H760" s="207">
        <f t="shared" si="67"/>
        <v>0.42</v>
      </c>
      <c r="I760" s="213">
        <v>15602</v>
      </c>
      <c r="J760" s="213">
        <v>0</v>
      </c>
      <c r="K760" s="212">
        <v>1248.1600000000001</v>
      </c>
      <c r="L760" s="212">
        <v>1404.18</v>
      </c>
      <c r="M760" s="239">
        <f t="shared" si="64"/>
        <v>0.50780000000000658</v>
      </c>
      <c r="N760" s="239"/>
      <c r="O760" s="178"/>
      <c r="P760" s="178"/>
      <c r="Q760" s="178"/>
      <c r="R760" s="178"/>
      <c r="S760" s="178"/>
      <c r="T760" s="178"/>
      <c r="U760" s="178"/>
      <c r="V760" s="178"/>
      <c r="W760" s="178"/>
      <c r="X760" s="178"/>
      <c r="Y760" s="210">
        <f t="shared" si="63"/>
        <v>0.18640382317801674</v>
      </c>
      <c r="Z760" s="211">
        <f t="shared" si="65"/>
        <v>0.32</v>
      </c>
      <c r="AA760" s="178"/>
      <c r="AB760" s="178"/>
      <c r="AC760" s="178"/>
    </row>
    <row r="761" spans="2:29" x14ac:dyDescent="0.35">
      <c r="B761" s="222">
        <v>83800</v>
      </c>
      <c r="C761" s="208">
        <v>24060</v>
      </c>
      <c r="D761" s="309">
        <v>441.49</v>
      </c>
      <c r="E761" s="206">
        <v>1924.8</v>
      </c>
      <c r="F761" s="206">
        <v>2165.4</v>
      </c>
      <c r="G761" s="205">
        <f t="shared" si="66"/>
        <v>0.28711217183770882</v>
      </c>
      <c r="H761" s="207">
        <f t="shared" si="67"/>
        <v>0.42</v>
      </c>
      <c r="I761" s="213">
        <v>15634</v>
      </c>
      <c r="J761" s="213">
        <v>0</v>
      </c>
      <c r="K761" s="212">
        <v>1250.72</v>
      </c>
      <c r="L761" s="212">
        <v>1407.06</v>
      </c>
      <c r="M761" s="239">
        <f t="shared" si="64"/>
        <v>0.50780000000003378</v>
      </c>
      <c r="N761" s="239"/>
      <c r="O761" s="178"/>
      <c r="P761" s="178"/>
      <c r="Q761" s="178"/>
      <c r="R761" s="178"/>
      <c r="S761" s="178"/>
      <c r="T761" s="178"/>
      <c r="U761" s="178"/>
      <c r="V761" s="178"/>
      <c r="W761" s="178"/>
      <c r="X761" s="178"/>
      <c r="Y761" s="210">
        <f t="shared" si="63"/>
        <v>0.18656324582338901</v>
      </c>
      <c r="Z761" s="211">
        <f t="shared" si="65"/>
        <v>0.32</v>
      </c>
      <c r="AA761" s="178"/>
      <c r="AB761" s="178"/>
      <c r="AC761" s="178"/>
    </row>
    <row r="762" spans="2:29" x14ac:dyDescent="0.35">
      <c r="B762" s="222">
        <v>83900</v>
      </c>
      <c r="C762" s="208">
        <v>24102</v>
      </c>
      <c r="D762" s="309">
        <v>446.49</v>
      </c>
      <c r="E762" s="206">
        <v>1928.16</v>
      </c>
      <c r="F762" s="206">
        <v>2169.1799999999998</v>
      </c>
      <c r="G762" s="205">
        <f t="shared" si="66"/>
        <v>0.28727056019070324</v>
      </c>
      <c r="H762" s="207">
        <f t="shared" si="67"/>
        <v>0.42</v>
      </c>
      <c r="I762" s="213">
        <v>15666</v>
      </c>
      <c r="J762" s="213">
        <v>0</v>
      </c>
      <c r="K762" s="212">
        <v>1253.28</v>
      </c>
      <c r="L762" s="212">
        <v>1409.94</v>
      </c>
      <c r="M762" s="239">
        <f t="shared" si="64"/>
        <v>0.50780000000002024</v>
      </c>
      <c r="N762" s="239"/>
      <c r="O762" s="178"/>
      <c r="P762" s="178"/>
      <c r="Q762" s="178"/>
      <c r="R762" s="178"/>
      <c r="S762" s="178"/>
      <c r="T762" s="178"/>
      <c r="U762" s="178"/>
      <c r="V762" s="178"/>
      <c r="W762" s="178"/>
      <c r="X762" s="178"/>
      <c r="Y762" s="210">
        <f t="shared" si="63"/>
        <v>0.18672228843861741</v>
      </c>
      <c r="Z762" s="211">
        <f t="shared" si="65"/>
        <v>0.32</v>
      </c>
      <c r="AA762" s="178"/>
      <c r="AB762" s="178"/>
      <c r="AC762" s="178"/>
    </row>
    <row r="763" spans="2:29" x14ac:dyDescent="0.35">
      <c r="B763" s="222">
        <v>84000</v>
      </c>
      <c r="C763" s="208">
        <v>24144</v>
      </c>
      <c r="D763" s="309">
        <v>451.49</v>
      </c>
      <c r="E763" s="206">
        <v>1931.52</v>
      </c>
      <c r="F763" s="206">
        <v>2172.96</v>
      </c>
      <c r="G763" s="205">
        <f t="shared" si="66"/>
        <v>0.28742857142857142</v>
      </c>
      <c r="H763" s="207">
        <f t="shared" si="67"/>
        <v>0.42</v>
      </c>
      <c r="I763" s="213">
        <v>15698</v>
      </c>
      <c r="J763" s="213">
        <v>0</v>
      </c>
      <c r="K763" s="212">
        <v>1255.8399999999999</v>
      </c>
      <c r="L763" s="212">
        <v>1412.82</v>
      </c>
      <c r="M763" s="239">
        <f t="shared" si="64"/>
        <v>0.50780000000001113</v>
      </c>
      <c r="N763" s="239"/>
      <c r="O763" s="178"/>
      <c r="P763" s="178"/>
      <c r="Q763" s="178"/>
      <c r="R763" s="178"/>
      <c r="S763" s="178"/>
      <c r="T763" s="178"/>
      <c r="U763" s="178"/>
      <c r="V763" s="178"/>
      <c r="W763" s="178"/>
      <c r="X763" s="178"/>
      <c r="Y763" s="210">
        <f t="shared" si="63"/>
        <v>0.18688095238095237</v>
      </c>
      <c r="Z763" s="211">
        <f t="shared" si="65"/>
        <v>0.32</v>
      </c>
      <c r="AA763" s="178"/>
      <c r="AB763" s="178"/>
      <c r="AC763" s="178"/>
    </row>
    <row r="764" spans="2:29" x14ac:dyDescent="0.35">
      <c r="B764" s="222">
        <v>84100</v>
      </c>
      <c r="C764" s="208">
        <v>24186</v>
      </c>
      <c r="D764" s="309">
        <v>456.48</v>
      </c>
      <c r="E764" s="206">
        <v>1934.88</v>
      </c>
      <c r="F764" s="206">
        <v>2176.7399999999998</v>
      </c>
      <c r="G764" s="205">
        <f t="shared" si="66"/>
        <v>0.28758620689655173</v>
      </c>
      <c r="H764" s="207">
        <f t="shared" si="67"/>
        <v>0.42</v>
      </c>
      <c r="I764" s="213">
        <v>15730</v>
      </c>
      <c r="J764" s="213">
        <v>0</v>
      </c>
      <c r="K764" s="212">
        <v>1258.4000000000001</v>
      </c>
      <c r="L764" s="212">
        <v>1415.7</v>
      </c>
      <c r="M764" s="239">
        <f t="shared" si="64"/>
        <v>0.50770000000001347</v>
      </c>
      <c r="N764" s="239"/>
      <c r="O764" s="178"/>
      <c r="P764" s="178"/>
      <c r="Q764" s="178"/>
      <c r="R764" s="178"/>
      <c r="S764" s="178"/>
      <c r="T764" s="178"/>
      <c r="U764" s="178"/>
      <c r="V764" s="178"/>
      <c r="W764" s="178"/>
      <c r="X764" s="178"/>
      <c r="Y764" s="210">
        <f t="shared" si="63"/>
        <v>0.18703923900118907</v>
      </c>
      <c r="Z764" s="211">
        <f t="shared" si="65"/>
        <v>0.32</v>
      </c>
      <c r="AA764" s="178"/>
      <c r="AB764" s="178"/>
      <c r="AC764" s="178"/>
    </row>
    <row r="765" spans="2:29" x14ac:dyDescent="0.35">
      <c r="B765" s="222">
        <v>84200</v>
      </c>
      <c r="C765" s="208">
        <v>24228</v>
      </c>
      <c r="D765" s="309">
        <v>461.48</v>
      </c>
      <c r="E765" s="206">
        <v>1938.24</v>
      </c>
      <c r="F765" s="206">
        <v>2180.52</v>
      </c>
      <c r="G765" s="205">
        <f t="shared" si="66"/>
        <v>0.2877434679334917</v>
      </c>
      <c r="H765" s="207">
        <f t="shared" si="67"/>
        <v>0.42</v>
      </c>
      <c r="I765" s="213">
        <v>15764</v>
      </c>
      <c r="J765" s="213">
        <v>0</v>
      </c>
      <c r="K765" s="212">
        <v>1261.1199999999999</v>
      </c>
      <c r="L765" s="212">
        <v>1418.76</v>
      </c>
      <c r="M765" s="239">
        <f t="shared" si="64"/>
        <v>0.50780000000000203</v>
      </c>
      <c r="N765" s="239"/>
      <c r="O765" s="178"/>
      <c r="P765" s="178"/>
      <c r="Q765" s="178"/>
      <c r="R765" s="178"/>
      <c r="S765" s="178"/>
      <c r="T765" s="178"/>
      <c r="U765" s="178"/>
      <c r="V765" s="178"/>
      <c r="W765" s="178"/>
      <c r="X765" s="178"/>
      <c r="Y765" s="210">
        <f t="shared" si="63"/>
        <v>0.18722090261282659</v>
      </c>
      <c r="Z765" s="211">
        <f t="shared" si="65"/>
        <v>0.34</v>
      </c>
      <c r="AA765" s="178"/>
      <c r="AB765" s="178"/>
      <c r="AC765" s="178"/>
    </row>
    <row r="766" spans="2:29" x14ac:dyDescent="0.35">
      <c r="B766" s="222">
        <v>84300</v>
      </c>
      <c r="C766" s="208">
        <v>24270</v>
      </c>
      <c r="D766" s="309">
        <v>466.48</v>
      </c>
      <c r="E766" s="206">
        <v>1941.6</v>
      </c>
      <c r="F766" s="206">
        <v>2184.3000000000002</v>
      </c>
      <c r="G766" s="205">
        <f t="shared" si="66"/>
        <v>0.28790035587188612</v>
      </c>
      <c r="H766" s="207">
        <f t="shared" si="67"/>
        <v>0.42</v>
      </c>
      <c r="I766" s="213">
        <v>15796</v>
      </c>
      <c r="J766" s="213">
        <v>0</v>
      </c>
      <c r="K766" s="212">
        <v>1263.68</v>
      </c>
      <c r="L766" s="212">
        <v>1421.64</v>
      </c>
      <c r="M766" s="239">
        <f t="shared" si="64"/>
        <v>0.50779999999998837</v>
      </c>
      <c r="N766" s="239"/>
      <c r="O766" s="178"/>
      <c r="P766" s="178"/>
      <c r="Q766" s="178"/>
      <c r="R766" s="178"/>
      <c r="S766" s="178"/>
      <c r="T766" s="178"/>
      <c r="U766" s="178"/>
      <c r="V766" s="178"/>
      <c r="W766" s="178"/>
      <c r="X766" s="178"/>
      <c r="Y766" s="210">
        <f t="shared" si="63"/>
        <v>0.18737841043890865</v>
      </c>
      <c r="Z766" s="211">
        <f t="shared" si="65"/>
        <v>0.32</v>
      </c>
      <c r="AA766" s="178"/>
      <c r="AB766" s="178"/>
      <c r="AC766" s="178"/>
    </row>
    <row r="767" spans="2:29" x14ac:dyDescent="0.35">
      <c r="B767" s="222">
        <v>84400</v>
      </c>
      <c r="C767" s="208">
        <v>24312</v>
      </c>
      <c r="D767" s="309">
        <v>471.48</v>
      </c>
      <c r="E767" s="206">
        <v>1944.96</v>
      </c>
      <c r="F767" s="206">
        <v>2188.08</v>
      </c>
      <c r="G767" s="205">
        <f t="shared" si="66"/>
        <v>0.28805687203791469</v>
      </c>
      <c r="H767" s="207">
        <f t="shared" si="67"/>
        <v>0.42</v>
      </c>
      <c r="I767" s="213">
        <v>15828</v>
      </c>
      <c r="J767" s="213">
        <v>0</v>
      </c>
      <c r="K767" s="212">
        <v>1266.24</v>
      </c>
      <c r="L767" s="212">
        <v>1424.52</v>
      </c>
      <c r="M767" s="239">
        <f t="shared" si="64"/>
        <v>0.50779999999997472</v>
      </c>
      <c r="N767" s="239"/>
      <c r="O767" s="178"/>
      <c r="P767" s="178"/>
      <c r="Q767" s="178"/>
      <c r="R767" s="178"/>
      <c r="S767" s="178"/>
      <c r="T767" s="178"/>
      <c r="U767" s="178"/>
      <c r="V767" s="178"/>
      <c r="W767" s="178"/>
      <c r="X767" s="178"/>
      <c r="Y767" s="210">
        <f t="shared" si="63"/>
        <v>0.18753554502369668</v>
      </c>
      <c r="Z767" s="211">
        <f t="shared" si="65"/>
        <v>0.32</v>
      </c>
      <c r="AA767" s="178"/>
      <c r="AB767" s="178"/>
      <c r="AC767" s="178"/>
    </row>
    <row r="768" spans="2:29" x14ac:dyDescent="0.35">
      <c r="B768" s="222">
        <v>84500</v>
      </c>
      <c r="C768" s="208">
        <v>24354</v>
      </c>
      <c r="D768" s="309">
        <v>476.48</v>
      </c>
      <c r="E768" s="206">
        <v>1948.32</v>
      </c>
      <c r="F768" s="206">
        <v>2191.86</v>
      </c>
      <c r="G768" s="205">
        <f t="shared" si="66"/>
        <v>0.28821301775147928</v>
      </c>
      <c r="H768" s="207">
        <f t="shared" si="67"/>
        <v>0.42</v>
      </c>
      <c r="I768" s="213">
        <v>15860</v>
      </c>
      <c r="J768" s="213">
        <v>0</v>
      </c>
      <c r="K768" s="212">
        <v>1268.8</v>
      </c>
      <c r="L768" s="212">
        <v>1427.4</v>
      </c>
      <c r="M768" s="239">
        <f t="shared" si="64"/>
        <v>0.50780000000000203</v>
      </c>
      <c r="N768" s="239"/>
      <c r="O768" s="178"/>
      <c r="P768" s="178"/>
      <c r="Q768" s="178"/>
      <c r="R768" s="178"/>
      <c r="S768" s="178"/>
      <c r="T768" s="178"/>
      <c r="U768" s="178"/>
      <c r="V768" s="178"/>
      <c r="W768" s="178"/>
      <c r="X768" s="178"/>
      <c r="Y768" s="210">
        <f t="shared" si="63"/>
        <v>0.18769230769230769</v>
      </c>
      <c r="Z768" s="211">
        <f t="shared" si="65"/>
        <v>0.32</v>
      </c>
      <c r="AA768" s="178"/>
      <c r="AB768" s="178"/>
      <c r="AC768" s="178"/>
    </row>
    <row r="769" spans="2:29" x14ac:dyDescent="0.35">
      <c r="B769" s="222">
        <v>84600</v>
      </c>
      <c r="C769" s="208">
        <v>24396</v>
      </c>
      <c r="D769" s="309">
        <v>481.47</v>
      </c>
      <c r="E769" s="206">
        <v>1951.68</v>
      </c>
      <c r="F769" s="206">
        <v>2195.64</v>
      </c>
      <c r="G769" s="205">
        <f t="shared" si="66"/>
        <v>0.28836879432624113</v>
      </c>
      <c r="H769" s="207">
        <f t="shared" si="67"/>
        <v>0.42</v>
      </c>
      <c r="I769" s="213">
        <v>15892</v>
      </c>
      <c r="J769" s="213">
        <v>0</v>
      </c>
      <c r="K769" s="212">
        <v>1271.3599999999999</v>
      </c>
      <c r="L769" s="212">
        <v>1430.28</v>
      </c>
      <c r="M769" s="239">
        <f t="shared" si="64"/>
        <v>0.50770000000000437</v>
      </c>
      <c r="N769" s="239"/>
      <c r="O769" s="178"/>
      <c r="P769" s="178"/>
      <c r="Q769" s="178"/>
      <c r="R769" s="178"/>
      <c r="S769" s="178"/>
      <c r="T769" s="178"/>
      <c r="U769" s="178"/>
      <c r="V769" s="178"/>
      <c r="W769" s="178"/>
      <c r="X769" s="178"/>
      <c r="Y769" s="210">
        <f t="shared" si="63"/>
        <v>0.18784869976359339</v>
      </c>
      <c r="Z769" s="211">
        <f t="shared" si="65"/>
        <v>0.32</v>
      </c>
      <c r="AA769" s="178"/>
      <c r="AB769" s="178"/>
      <c r="AC769" s="178"/>
    </row>
    <row r="770" spans="2:29" x14ac:dyDescent="0.35">
      <c r="B770" s="222">
        <v>84700</v>
      </c>
      <c r="C770" s="208">
        <v>24438</v>
      </c>
      <c r="D770" s="309">
        <v>486.47</v>
      </c>
      <c r="E770" s="206">
        <v>1955.04</v>
      </c>
      <c r="F770" s="206">
        <v>2199.42</v>
      </c>
      <c r="G770" s="205">
        <f t="shared" si="66"/>
        <v>0.28852420306965759</v>
      </c>
      <c r="H770" s="207">
        <f t="shared" si="67"/>
        <v>0.42</v>
      </c>
      <c r="I770" s="213">
        <v>15926</v>
      </c>
      <c r="J770" s="213">
        <v>0</v>
      </c>
      <c r="K770" s="212">
        <v>1274.08</v>
      </c>
      <c r="L770" s="212">
        <v>1433.34</v>
      </c>
      <c r="M770" s="239">
        <f t="shared" si="64"/>
        <v>0.50779999999999292</v>
      </c>
      <c r="N770" s="239"/>
      <c r="O770" s="178"/>
      <c r="P770" s="178"/>
      <c r="Q770" s="178"/>
      <c r="R770" s="178"/>
      <c r="S770" s="178"/>
      <c r="T770" s="178"/>
      <c r="U770" s="178"/>
      <c r="V770" s="178"/>
      <c r="W770" s="178"/>
      <c r="X770" s="178"/>
      <c r="Y770" s="210">
        <f t="shared" si="63"/>
        <v>0.18802833530106258</v>
      </c>
      <c r="Z770" s="211">
        <f t="shared" si="65"/>
        <v>0.34</v>
      </c>
      <c r="AA770" s="178"/>
      <c r="AB770" s="178"/>
      <c r="AC770" s="178"/>
    </row>
    <row r="771" spans="2:29" x14ac:dyDescent="0.35">
      <c r="B771" s="222">
        <v>84800</v>
      </c>
      <c r="C771" s="208">
        <v>24480</v>
      </c>
      <c r="D771" s="309">
        <v>491.47</v>
      </c>
      <c r="E771" s="206">
        <v>1958.4</v>
      </c>
      <c r="F771" s="206">
        <v>2203.1999999999998</v>
      </c>
      <c r="G771" s="205">
        <f t="shared" si="66"/>
        <v>0.28867924528301886</v>
      </c>
      <c r="H771" s="207">
        <f t="shared" si="67"/>
        <v>0.42</v>
      </c>
      <c r="I771" s="213">
        <v>15958</v>
      </c>
      <c r="J771" s="213">
        <v>0</v>
      </c>
      <c r="K771" s="212">
        <v>1276.6400000000001</v>
      </c>
      <c r="L771" s="212">
        <v>1436.22</v>
      </c>
      <c r="M771" s="239">
        <f t="shared" si="64"/>
        <v>0.50780000000001568</v>
      </c>
      <c r="N771" s="239"/>
      <c r="O771" s="178"/>
      <c r="P771" s="178"/>
      <c r="Q771" s="178"/>
      <c r="R771" s="178"/>
      <c r="S771" s="178"/>
      <c r="T771" s="178"/>
      <c r="U771" s="178"/>
      <c r="V771" s="178"/>
      <c r="W771" s="178"/>
      <c r="X771" s="178"/>
      <c r="Y771" s="210">
        <f t="shared" ref="Y771:Y834" si="68">I771/$B771</f>
        <v>0.18818396226415093</v>
      </c>
      <c r="Z771" s="211">
        <f t="shared" si="65"/>
        <v>0.32</v>
      </c>
      <c r="AA771" s="178"/>
      <c r="AB771" s="178"/>
      <c r="AC771" s="178"/>
    </row>
    <row r="772" spans="2:29" x14ac:dyDescent="0.35">
      <c r="B772" s="222">
        <v>84900</v>
      </c>
      <c r="C772" s="208">
        <v>24522</v>
      </c>
      <c r="D772" s="309">
        <v>496.47</v>
      </c>
      <c r="E772" s="206">
        <v>1961.76</v>
      </c>
      <c r="F772" s="206">
        <v>2206.98</v>
      </c>
      <c r="G772" s="205">
        <f t="shared" si="66"/>
        <v>0.28883392226148408</v>
      </c>
      <c r="H772" s="207">
        <f t="shared" si="67"/>
        <v>0.42</v>
      </c>
      <c r="I772" s="213">
        <v>15990</v>
      </c>
      <c r="J772" s="213">
        <v>0</v>
      </c>
      <c r="K772" s="212">
        <v>1279.2</v>
      </c>
      <c r="L772" s="212">
        <v>1439.1</v>
      </c>
      <c r="M772" s="239">
        <f t="shared" ref="M772:M835" si="69">(C772+D772+F772-C771-D771-F771)/100</f>
        <v>0.50780000000000658</v>
      </c>
      <c r="N772" s="239"/>
      <c r="O772" s="178"/>
      <c r="P772" s="178"/>
      <c r="Q772" s="178"/>
      <c r="R772" s="178"/>
      <c r="S772" s="178"/>
      <c r="T772" s="178"/>
      <c r="U772" s="178"/>
      <c r="V772" s="178"/>
      <c r="W772" s="178"/>
      <c r="X772" s="178"/>
      <c r="Y772" s="210">
        <f t="shared" si="68"/>
        <v>0.18833922261484098</v>
      </c>
      <c r="Z772" s="211">
        <f t="shared" ref="Z772:Z835" si="70">(I772-I771)/($B772-$B771)</f>
        <v>0.32</v>
      </c>
      <c r="AA772" s="178"/>
      <c r="AB772" s="178"/>
      <c r="AC772" s="178"/>
    </row>
    <row r="773" spans="2:29" x14ac:dyDescent="0.35">
      <c r="B773" s="222">
        <v>85000</v>
      </c>
      <c r="C773" s="208">
        <v>24564</v>
      </c>
      <c r="D773" s="309">
        <v>501.47</v>
      </c>
      <c r="E773" s="206">
        <v>1965.12</v>
      </c>
      <c r="F773" s="206">
        <v>2210.7600000000002</v>
      </c>
      <c r="G773" s="205">
        <f t="shared" ref="G773:G836" si="71">C773/B773</f>
        <v>0.28898823529411766</v>
      </c>
      <c r="H773" s="207">
        <f t="shared" ref="H773:H836" si="72">(C773-C772)/(B773-B772)</f>
        <v>0.42</v>
      </c>
      <c r="I773" s="213">
        <v>16022</v>
      </c>
      <c r="J773" s="213">
        <v>0</v>
      </c>
      <c r="K773" s="212">
        <v>1281.76</v>
      </c>
      <c r="L773" s="212">
        <v>1441.98</v>
      </c>
      <c r="M773" s="239">
        <f t="shared" si="69"/>
        <v>0.50780000000002934</v>
      </c>
      <c r="N773" s="239"/>
      <c r="O773" s="178"/>
      <c r="P773" s="178"/>
      <c r="Q773" s="178"/>
      <c r="R773" s="178"/>
      <c r="S773" s="178"/>
      <c r="T773" s="178"/>
      <c r="U773" s="178"/>
      <c r="V773" s="178"/>
      <c r="W773" s="178"/>
      <c r="X773" s="178"/>
      <c r="Y773" s="210">
        <f t="shared" si="68"/>
        <v>0.18849411764705881</v>
      </c>
      <c r="Z773" s="211">
        <f t="shared" si="70"/>
        <v>0.32</v>
      </c>
      <c r="AA773" s="178"/>
      <c r="AB773" s="178"/>
      <c r="AC773" s="178"/>
    </row>
    <row r="774" spans="2:29" x14ac:dyDescent="0.35">
      <c r="B774" s="222">
        <v>85100</v>
      </c>
      <c r="C774" s="208">
        <v>24606</v>
      </c>
      <c r="D774" s="309">
        <v>506.46</v>
      </c>
      <c r="E774" s="206">
        <v>1968.48</v>
      </c>
      <c r="F774" s="206">
        <v>2214.54</v>
      </c>
      <c r="G774" s="205">
        <f t="shared" si="71"/>
        <v>0.2891421856639248</v>
      </c>
      <c r="H774" s="207">
        <f t="shared" si="72"/>
        <v>0.42</v>
      </c>
      <c r="I774" s="213">
        <v>16056</v>
      </c>
      <c r="J774" s="213">
        <v>0</v>
      </c>
      <c r="K774" s="212">
        <v>1284.48</v>
      </c>
      <c r="L774" s="212">
        <v>1445.04</v>
      </c>
      <c r="M774" s="239">
        <f t="shared" si="69"/>
        <v>0.50769999999999527</v>
      </c>
      <c r="N774" s="239"/>
      <c r="O774" s="178"/>
      <c r="P774" s="178"/>
      <c r="Q774" s="178"/>
      <c r="R774" s="178"/>
      <c r="S774" s="178"/>
      <c r="T774" s="178"/>
      <c r="U774" s="178"/>
      <c r="V774" s="178"/>
      <c r="W774" s="178"/>
      <c r="X774" s="178"/>
      <c r="Y774" s="210">
        <f t="shared" si="68"/>
        <v>0.18867215041128085</v>
      </c>
      <c r="Z774" s="211">
        <f t="shared" si="70"/>
        <v>0.34</v>
      </c>
      <c r="AA774" s="178"/>
      <c r="AB774" s="178"/>
      <c r="AC774" s="178"/>
    </row>
    <row r="775" spans="2:29" x14ac:dyDescent="0.35">
      <c r="B775" s="222">
        <v>85200</v>
      </c>
      <c r="C775" s="208">
        <v>24648</v>
      </c>
      <c r="D775" s="309">
        <v>511.46</v>
      </c>
      <c r="E775" s="206">
        <v>1971.84</v>
      </c>
      <c r="F775" s="206">
        <v>2218.3200000000002</v>
      </c>
      <c r="G775" s="205">
        <f t="shared" si="71"/>
        <v>0.2892957746478873</v>
      </c>
      <c r="H775" s="207">
        <f t="shared" si="72"/>
        <v>0.42</v>
      </c>
      <c r="I775" s="213">
        <v>16088</v>
      </c>
      <c r="J775" s="213">
        <v>0</v>
      </c>
      <c r="K775" s="212">
        <v>1287.04</v>
      </c>
      <c r="L775" s="212">
        <v>1447.92</v>
      </c>
      <c r="M775" s="239">
        <f t="shared" si="69"/>
        <v>0.50779999999998837</v>
      </c>
      <c r="N775" s="239"/>
      <c r="O775" s="178"/>
      <c r="P775" s="178"/>
      <c r="Q775" s="178"/>
      <c r="R775" s="178"/>
      <c r="S775" s="178"/>
      <c r="T775" s="178"/>
      <c r="U775" s="178"/>
      <c r="V775" s="178"/>
      <c r="W775" s="178"/>
      <c r="X775" s="178"/>
      <c r="Y775" s="210">
        <f t="shared" si="68"/>
        <v>0.18882629107981222</v>
      </c>
      <c r="Z775" s="211">
        <f t="shared" si="70"/>
        <v>0.32</v>
      </c>
      <c r="AA775" s="178"/>
      <c r="AB775" s="178"/>
      <c r="AC775" s="178"/>
    </row>
    <row r="776" spans="2:29" x14ac:dyDescent="0.35">
      <c r="B776" s="222">
        <v>85300</v>
      </c>
      <c r="C776" s="208">
        <v>24690</v>
      </c>
      <c r="D776" s="309">
        <v>516.46</v>
      </c>
      <c r="E776" s="206">
        <v>1975.2</v>
      </c>
      <c r="F776" s="206">
        <v>2222.1</v>
      </c>
      <c r="G776" s="205">
        <f t="shared" si="71"/>
        <v>0.28944900351699882</v>
      </c>
      <c r="H776" s="207">
        <f t="shared" si="72"/>
        <v>0.42</v>
      </c>
      <c r="I776" s="213">
        <v>16120</v>
      </c>
      <c r="J776" s="213">
        <v>0</v>
      </c>
      <c r="K776" s="212">
        <v>1289.5999999999999</v>
      </c>
      <c r="L776" s="212">
        <v>1450.8</v>
      </c>
      <c r="M776" s="239">
        <f t="shared" si="69"/>
        <v>0.50779999999997472</v>
      </c>
      <c r="N776" s="239"/>
      <c r="O776" s="178"/>
      <c r="P776" s="178"/>
      <c r="Q776" s="178"/>
      <c r="R776" s="178"/>
      <c r="S776" s="178"/>
      <c r="T776" s="178"/>
      <c r="U776" s="178"/>
      <c r="V776" s="178"/>
      <c r="W776" s="178"/>
      <c r="X776" s="178"/>
      <c r="Y776" s="210">
        <f t="shared" si="68"/>
        <v>0.18898007033997655</v>
      </c>
      <c r="Z776" s="211">
        <f t="shared" si="70"/>
        <v>0.32</v>
      </c>
      <c r="AA776" s="178"/>
      <c r="AB776" s="178"/>
      <c r="AC776" s="178"/>
    </row>
    <row r="777" spans="2:29" x14ac:dyDescent="0.35">
      <c r="B777" s="222">
        <v>85400</v>
      </c>
      <c r="C777" s="208">
        <v>24732</v>
      </c>
      <c r="D777" s="309">
        <v>521.46</v>
      </c>
      <c r="E777" s="206">
        <v>1978.56</v>
      </c>
      <c r="F777" s="206">
        <v>2225.88</v>
      </c>
      <c r="G777" s="205">
        <f t="shared" si="71"/>
        <v>0.28960187353629979</v>
      </c>
      <c r="H777" s="207">
        <f t="shared" si="72"/>
        <v>0.42</v>
      </c>
      <c r="I777" s="213">
        <v>16152</v>
      </c>
      <c r="J777" s="213">
        <v>0</v>
      </c>
      <c r="K777" s="212">
        <v>1292.1600000000001</v>
      </c>
      <c r="L777" s="212">
        <v>1453.68</v>
      </c>
      <c r="M777" s="239">
        <f t="shared" si="69"/>
        <v>0.50780000000000203</v>
      </c>
      <c r="N777" s="239"/>
      <c r="O777" s="178"/>
      <c r="P777" s="178"/>
      <c r="Q777" s="178"/>
      <c r="R777" s="178"/>
      <c r="S777" s="178"/>
      <c r="T777" s="178"/>
      <c r="U777" s="178"/>
      <c r="V777" s="178"/>
      <c r="W777" s="178"/>
      <c r="X777" s="178"/>
      <c r="Y777" s="210">
        <f t="shared" si="68"/>
        <v>0.1891334894613583</v>
      </c>
      <c r="Z777" s="211">
        <f t="shared" si="70"/>
        <v>0.32</v>
      </c>
      <c r="AA777" s="178"/>
      <c r="AB777" s="178"/>
      <c r="AC777" s="178"/>
    </row>
    <row r="778" spans="2:29" x14ac:dyDescent="0.35">
      <c r="B778" s="222">
        <v>85500</v>
      </c>
      <c r="C778" s="208">
        <v>24774</v>
      </c>
      <c r="D778" s="309">
        <v>526.46</v>
      </c>
      <c r="E778" s="206">
        <v>1981.92</v>
      </c>
      <c r="F778" s="206">
        <v>2229.66</v>
      </c>
      <c r="G778" s="205">
        <f t="shared" si="71"/>
        <v>0.28975438596491226</v>
      </c>
      <c r="H778" s="207">
        <f t="shared" si="72"/>
        <v>0.42</v>
      </c>
      <c r="I778" s="213">
        <v>16186</v>
      </c>
      <c r="J778" s="213">
        <v>0</v>
      </c>
      <c r="K778" s="212">
        <v>1294.8800000000001</v>
      </c>
      <c r="L778" s="212">
        <v>1456.74</v>
      </c>
      <c r="M778" s="239">
        <f t="shared" si="69"/>
        <v>0.50779999999998837</v>
      </c>
      <c r="N778" s="239"/>
      <c r="O778" s="178"/>
      <c r="P778" s="178"/>
      <c r="Q778" s="178"/>
      <c r="R778" s="178"/>
      <c r="S778" s="178"/>
      <c r="T778" s="178"/>
      <c r="U778" s="178"/>
      <c r="V778" s="178"/>
      <c r="W778" s="178"/>
      <c r="X778" s="178"/>
      <c r="Y778" s="210">
        <f t="shared" si="68"/>
        <v>0.18930994152046784</v>
      </c>
      <c r="Z778" s="211">
        <f t="shared" si="70"/>
        <v>0.34</v>
      </c>
      <c r="AA778" s="178"/>
      <c r="AB778" s="178"/>
      <c r="AC778" s="178"/>
    </row>
    <row r="779" spans="2:29" x14ac:dyDescent="0.35">
      <c r="B779" s="222">
        <v>85600</v>
      </c>
      <c r="C779" s="208">
        <v>24816</v>
      </c>
      <c r="D779" s="309">
        <v>531.45000000000005</v>
      </c>
      <c r="E779" s="206">
        <v>1985.28</v>
      </c>
      <c r="F779" s="206">
        <v>2233.44</v>
      </c>
      <c r="G779" s="205">
        <f t="shared" si="71"/>
        <v>0.28990654205607475</v>
      </c>
      <c r="H779" s="207">
        <f t="shared" si="72"/>
        <v>0.42</v>
      </c>
      <c r="I779" s="213">
        <v>16218</v>
      </c>
      <c r="J779" s="213">
        <v>0</v>
      </c>
      <c r="K779" s="212">
        <v>1297.44</v>
      </c>
      <c r="L779" s="212">
        <v>1459.62</v>
      </c>
      <c r="M779" s="239">
        <f t="shared" si="69"/>
        <v>0.50769999999999527</v>
      </c>
      <c r="N779" s="239"/>
      <c r="O779" s="178"/>
      <c r="P779" s="178"/>
      <c r="Q779" s="178"/>
      <c r="R779" s="178"/>
      <c r="S779" s="178"/>
      <c r="T779" s="178"/>
      <c r="U779" s="178"/>
      <c r="V779" s="178"/>
      <c r="W779" s="178"/>
      <c r="X779" s="178"/>
      <c r="Y779" s="210">
        <f t="shared" si="68"/>
        <v>0.1894626168224299</v>
      </c>
      <c r="Z779" s="211">
        <f t="shared" si="70"/>
        <v>0.32</v>
      </c>
      <c r="AA779" s="178"/>
      <c r="AB779" s="178"/>
      <c r="AC779" s="178"/>
    </row>
    <row r="780" spans="2:29" x14ac:dyDescent="0.35">
      <c r="B780" s="222">
        <v>85700</v>
      </c>
      <c r="C780" s="208">
        <v>24858</v>
      </c>
      <c r="D780" s="309">
        <v>536.45000000000005</v>
      </c>
      <c r="E780" s="206">
        <v>1988.64</v>
      </c>
      <c r="F780" s="206">
        <v>2237.2199999999998</v>
      </c>
      <c r="G780" s="205">
        <f t="shared" si="71"/>
        <v>0.2900583430571762</v>
      </c>
      <c r="H780" s="207">
        <f t="shared" si="72"/>
        <v>0.42</v>
      </c>
      <c r="I780" s="213">
        <v>16250</v>
      </c>
      <c r="J780" s="213">
        <v>0</v>
      </c>
      <c r="K780" s="212">
        <v>1300</v>
      </c>
      <c r="L780" s="212">
        <v>1462.5</v>
      </c>
      <c r="M780" s="239">
        <f t="shared" si="69"/>
        <v>0.50780000000002024</v>
      </c>
      <c r="N780" s="239"/>
      <c r="O780" s="178"/>
      <c r="P780" s="178"/>
      <c r="Q780" s="178"/>
      <c r="R780" s="178"/>
      <c r="S780" s="178"/>
      <c r="T780" s="178"/>
      <c r="U780" s="178"/>
      <c r="V780" s="178"/>
      <c r="W780" s="178"/>
      <c r="X780" s="178"/>
      <c r="Y780" s="210">
        <f t="shared" si="68"/>
        <v>0.18961493582263711</v>
      </c>
      <c r="Z780" s="211">
        <f t="shared" si="70"/>
        <v>0.32</v>
      </c>
      <c r="AA780" s="178"/>
      <c r="AB780" s="178"/>
      <c r="AC780" s="178"/>
    </row>
    <row r="781" spans="2:29" x14ac:dyDescent="0.35">
      <c r="B781" s="222">
        <v>85800</v>
      </c>
      <c r="C781" s="208">
        <v>24900</v>
      </c>
      <c r="D781" s="309">
        <v>541.45000000000005</v>
      </c>
      <c r="E781" s="206">
        <v>1992</v>
      </c>
      <c r="F781" s="206">
        <v>2241</v>
      </c>
      <c r="G781" s="205">
        <f t="shared" si="71"/>
        <v>0.29020979020979021</v>
      </c>
      <c r="H781" s="207">
        <f t="shared" si="72"/>
        <v>0.42</v>
      </c>
      <c r="I781" s="213">
        <v>16284</v>
      </c>
      <c r="J781" s="213">
        <v>0</v>
      </c>
      <c r="K781" s="212">
        <v>1302.72</v>
      </c>
      <c r="L781" s="212">
        <v>1465.56</v>
      </c>
      <c r="M781" s="239">
        <f t="shared" si="69"/>
        <v>0.50780000000001113</v>
      </c>
      <c r="N781" s="239"/>
      <c r="O781" s="178"/>
      <c r="P781" s="178"/>
      <c r="Q781" s="178"/>
      <c r="R781" s="178"/>
      <c r="S781" s="178"/>
      <c r="T781" s="178"/>
      <c r="U781" s="178"/>
      <c r="V781" s="178"/>
      <c r="W781" s="178"/>
      <c r="X781" s="178"/>
      <c r="Y781" s="210">
        <f t="shared" si="68"/>
        <v>0.1897902097902098</v>
      </c>
      <c r="Z781" s="211">
        <f t="shared" si="70"/>
        <v>0.34</v>
      </c>
      <c r="AA781" s="178"/>
      <c r="AB781" s="178"/>
      <c r="AC781" s="178"/>
    </row>
    <row r="782" spans="2:29" x14ac:dyDescent="0.35">
      <c r="B782" s="222">
        <v>85900</v>
      </c>
      <c r="C782" s="208">
        <v>24942</v>
      </c>
      <c r="D782" s="309">
        <v>546.45000000000005</v>
      </c>
      <c r="E782" s="206">
        <v>1995.36</v>
      </c>
      <c r="F782" s="206">
        <v>2244.7800000000002</v>
      </c>
      <c r="G782" s="205">
        <f t="shared" si="71"/>
        <v>0.29036088474970895</v>
      </c>
      <c r="H782" s="207">
        <f t="shared" si="72"/>
        <v>0.42</v>
      </c>
      <c r="I782" s="213">
        <v>16316</v>
      </c>
      <c r="J782" s="213">
        <v>0</v>
      </c>
      <c r="K782" s="212">
        <v>1305.28</v>
      </c>
      <c r="L782" s="212">
        <v>1468.44</v>
      </c>
      <c r="M782" s="239">
        <f t="shared" si="69"/>
        <v>0.50779999999999748</v>
      </c>
      <c r="N782" s="239"/>
      <c r="O782" s="178"/>
      <c r="P782" s="178"/>
      <c r="Q782" s="178"/>
      <c r="R782" s="178"/>
      <c r="S782" s="178"/>
      <c r="T782" s="178"/>
      <c r="U782" s="178"/>
      <c r="V782" s="178"/>
      <c r="W782" s="178"/>
      <c r="X782" s="178"/>
      <c r="Y782" s="210">
        <f t="shared" si="68"/>
        <v>0.189941792782305</v>
      </c>
      <c r="Z782" s="211">
        <f t="shared" si="70"/>
        <v>0.32</v>
      </c>
      <c r="AA782" s="178"/>
      <c r="AB782" s="178"/>
      <c r="AC782" s="178"/>
    </row>
    <row r="783" spans="2:29" x14ac:dyDescent="0.35">
      <c r="B783" s="222">
        <v>86000</v>
      </c>
      <c r="C783" s="208">
        <v>24984</v>
      </c>
      <c r="D783" s="309">
        <v>551.45000000000005</v>
      </c>
      <c r="E783" s="206">
        <v>1998.72</v>
      </c>
      <c r="F783" s="206">
        <v>2248.56</v>
      </c>
      <c r="G783" s="205">
        <f t="shared" si="71"/>
        <v>0.29051162790697677</v>
      </c>
      <c r="H783" s="207">
        <f t="shared" si="72"/>
        <v>0.42</v>
      </c>
      <c r="I783" s="213">
        <v>16348</v>
      </c>
      <c r="J783" s="213">
        <v>0</v>
      </c>
      <c r="K783" s="212">
        <v>1307.8399999999999</v>
      </c>
      <c r="L783" s="212">
        <v>1471.32</v>
      </c>
      <c r="M783" s="239">
        <f t="shared" si="69"/>
        <v>0.50780000000002024</v>
      </c>
      <c r="N783" s="239"/>
      <c r="O783" s="178"/>
      <c r="P783" s="178"/>
      <c r="Q783" s="178"/>
      <c r="R783" s="178"/>
      <c r="S783" s="178"/>
      <c r="T783" s="178"/>
      <c r="U783" s="178"/>
      <c r="V783" s="178"/>
      <c r="W783" s="178"/>
      <c r="X783" s="178"/>
      <c r="Y783" s="210">
        <f t="shared" si="68"/>
        <v>0.19009302325581395</v>
      </c>
      <c r="Z783" s="211">
        <f t="shared" si="70"/>
        <v>0.32</v>
      </c>
      <c r="AA783" s="178"/>
      <c r="AB783" s="178"/>
      <c r="AC783" s="178"/>
    </row>
    <row r="784" spans="2:29" x14ac:dyDescent="0.35">
      <c r="B784" s="222">
        <v>86100</v>
      </c>
      <c r="C784" s="208">
        <v>25026</v>
      </c>
      <c r="D784" s="309">
        <v>556.44000000000005</v>
      </c>
      <c r="E784" s="206">
        <v>2002.08</v>
      </c>
      <c r="F784" s="206">
        <v>2252.34</v>
      </c>
      <c r="G784" s="205">
        <f t="shared" si="71"/>
        <v>0.29066202090592336</v>
      </c>
      <c r="H784" s="207">
        <f t="shared" si="72"/>
        <v>0.42</v>
      </c>
      <c r="I784" s="213">
        <v>16382</v>
      </c>
      <c r="J784" s="213">
        <v>0</v>
      </c>
      <c r="K784" s="212">
        <v>1310.56</v>
      </c>
      <c r="L784" s="212">
        <v>1474.38</v>
      </c>
      <c r="M784" s="239">
        <f t="shared" si="69"/>
        <v>0.50769999999999071</v>
      </c>
      <c r="N784" s="239"/>
      <c r="O784" s="178"/>
      <c r="P784" s="178"/>
      <c r="Q784" s="178"/>
      <c r="R784" s="178"/>
      <c r="S784" s="178"/>
      <c r="T784" s="178"/>
      <c r="U784" s="178"/>
      <c r="V784" s="178"/>
      <c r="W784" s="178"/>
      <c r="X784" s="178"/>
      <c r="Y784" s="210">
        <f t="shared" si="68"/>
        <v>0.190267131242741</v>
      </c>
      <c r="Z784" s="211">
        <f t="shared" si="70"/>
        <v>0.34</v>
      </c>
      <c r="AA784" s="178"/>
      <c r="AB784" s="178"/>
      <c r="AC784" s="178"/>
    </row>
    <row r="785" spans="2:29" x14ac:dyDescent="0.35">
      <c r="B785" s="222">
        <v>86200</v>
      </c>
      <c r="C785" s="208">
        <v>25068</v>
      </c>
      <c r="D785" s="309">
        <v>561.44000000000005</v>
      </c>
      <c r="E785" s="206">
        <v>2005.44</v>
      </c>
      <c r="F785" s="206">
        <v>2256.12</v>
      </c>
      <c r="G785" s="205">
        <f t="shared" si="71"/>
        <v>0.29081206496519724</v>
      </c>
      <c r="H785" s="207">
        <f t="shared" si="72"/>
        <v>0.42</v>
      </c>
      <c r="I785" s="213">
        <v>16414</v>
      </c>
      <c r="J785" s="213">
        <v>0</v>
      </c>
      <c r="K785" s="212">
        <v>1313.12</v>
      </c>
      <c r="L785" s="212">
        <v>1477.26</v>
      </c>
      <c r="M785" s="239">
        <f t="shared" si="69"/>
        <v>0.50779999999997472</v>
      </c>
      <c r="N785" s="239"/>
      <c r="O785" s="178"/>
      <c r="P785" s="178"/>
      <c r="Q785" s="178"/>
      <c r="R785" s="178"/>
      <c r="S785" s="178"/>
      <c r="T785" s="178"/>
      <c r="U785" s="178"/>
      <c r="V785" s="178"/>
      <c r="W785" s="178"/>
      <c r="X785" s="178"/>
      <c r="Y785" s="210">
        <f t="shared" si="68"/>
        <v>0.19041763341067286</v>
      </c>
      <c r="Z785" s="211">
        <f t="shared" si="70"/>
        <v>0.32</v>
      </c>
      <c r="AA785" s="178"/>
      <c r="AB785" s="178"/>
      <c r="AC785" s="178"/>
    </row>
    <row r="786" spans="2:29" x14ac:dyDescent="0.35">
      <c r="B786" s="222">
        <v>86300</v>
      </c>
      <c r="C786" s="208">
        <v>25110</v>
      </c>
      <c r="D786" s="309">
        <v>566.44000000000005</v>
      </c>
      <c r="E786" s="206">
        <v>2008.8</v>
      </c>
      <c r="F786" s="206">
        <v>2259.9</v>
      </c>
      <c r="G786" s="205">
        <f t="shared" si="71"/>
        <v>0.29096176129779838</v>
      </c>
      <c r="H786" s="207">
        <f t="shared" si="72"/>
        <v>0.42</v>
      </c>
      <c r="I786" s="213">
        <v>16446</v>
      </c>
      <c r="J786" s="213">
        <v>0</v>
      </c>
      <c r="K786" s="212">
        <v>1315.68</v>
      </c>
      <c r="L786" s="212">
        <v>1480.14</v>
      </c>
      <c r="M786" s="239">
        <f t="shared" si="69"/>
        <v>0.50780000000000203</v>
      </c>
      <c r="N786" s="239"/>
      <c r="O786" s="178"/>
      <c r="P786" s="178"/>
      <c r="Q786" s="178"/>
      <c r="R786" s="178"/>
      <c r="S786" s="178"/>
      <c r="T786" s="178"/>
      <c r="U786" s="178"/>
      <c r="V786" s="178"/>
      <c r="W786" s="178"/>
      <c r="X786" s="178"/>
      <c r="Y786" s="210">
        <f t="shared" si="68"/>
        <v>0.19056778679026651</v>
      </c>
      <c r="Z786" s="211">
        <f t="shared" si="70"/>
        <v>0.32</v>
      </c>
      <c r="AA786" s="178"/>
      <c r="AB786" s="178"/>
      <c r="AC786" s="178"/>
    </row>
    <row r="787" spans="2:29" x14ac:dyDescent="0.35">
      <c r="B787" s="222">
        <v>86400</v>
      </c>
      <c r="C787" s="208">
        <v>25152</v>
      </c>
      <c r="D787" s="309">
        <v>571.44000000000005</v>
      </c>
      <c r="E787" s="206">
        <v>2012.16</v>
      </c>
      <c r="F787" s="206">
        <v>2263.6799999999998</v>
      </c>
      <c r="G787" s="205">
        <f t="shared" si="71"/>
        <v>0.2911111111111111</v>
      </c>
      <c r="H787" s="207">
        <f t="shared" si="72"/>
        <v>0.42</v>
      </c>
      <c r="I787" s="213">
        <v>16480</v>
      </c>
      <c r="J787" s="213">
        <v>0</v>
      </c>
      <c r="K787" s="212">
        <v>1318.4</v>
      </c>
      <c r="L787" s="212">
        <v>1483.2</v>
      </c>
      <c r="M787" s="239">
        <f t="shared" si="69"/>
        <v>0.50779999999998837</v>
      </c>
      <c r="N787" s="239"/>
      <c r="O787" s="178"/>
      <c r="P787" s="178"/>
      <c r="Q787" s="178"/>
      <c r="R787" s="178"/>
      <c r="S787" s="178"/>
      <c r="T787" s="178"/>
      <c r="U787" s="178"/>
      <c r="V787" s="178"/>
      <c r="W787" s="178"/>
      <c r="X787" s="178"/>
      <c r="Y787" s="210">
        <f t="shared" si="68"/>
        <v>0.19074074074074074</v>
      </c>
      <c r="Z787" s="211">
        <f t="shared" si="70"/>
        <v>0.34</v>
      </c>
      <c r="AA787" s="178"/>
      <c r="AB787" s="178"/>
      <c r="AC787" s="178"/>
    </row>
    <row r="788" spans="2:29" x14ac:dyDescent="0.35">
      <c r="B788" s="222">
        <v>86500</v>
      </c>
      <c r="C788" s="208">
        <v>25194</v>
      </c>
      <c r="D788" s="309">
        <v>576.44000000000005</v>
      </c>
      <c r="E788" s="206">
        <v>2015.52</v>
      </c>
      <c r="F788" s="206">
        <v>2267.46</v>
      </c>
      <c r="G788" s="205">
        <f t="shared" si="71"/>
        <v>0.29126011560693643</v>
      </c>
      <c r="H788" s="207">
        <f t="shared" si="72"/>
        <v>0.42</v>
      </c>
      <c r="I788" s="213">
        <v>16512</v>
      </c>
      <c r="J788" s="213">
        <v>0</v>
      </c>
      <c r="K788" s="212">
        <v>1320.96</v>
      </c>
      <c r="L788" s="212">
        <v>1486.08</v>
      </c>
      <c r="M788" s="239">
        <f t="shared" si="69"/>
        <v>0.50779999999997927</v>
      </c>
      <c r="N788" s="239"/>
      <c r="O788" s="178"/>
      <c r="P788" s="178"/>
      <c r="Q788" s="178"/>
      <c r="R788" s="178"/>
      <c r="S788" s="178"/>
      <c r="T788" s="178"/>
      <c r="U788" s="178"/>
      <c r="V788" s="178"/>
      <c r="W788" s="178"/>
      <c r="X788" s="178"/>
      <c r="Y788" s="210">
        <f t="shared" si="68"/>
        <v>0.19089017341040462</v>
      </c>
      <c r="Z788" s="211">
        <f t="shared" si="70"/>
        <v>0.32</v>
      </c>
      <c r="AA788" s="178"/>
      <c r="AB788" s="178"/>
      <c r="AC788" s="178"/>
    </row>
    <row r="789" spans="2:29" x14ac:dyDescent="0.35">
      <c r="B789" s="222">
        <v>86600</v>
      </c>
      <c r="C789" s="208">
        <v>25236</v>
      </c>
      <c r="D789" s="309">
        <v>581.42999999999995</v>
      </c>
      <c r="E789" s="206">
        <v>2018.88</v>
      </c>
      <c r="F789" s="206">
        <v>2271.2399999999998</v>
      </c>
      <c r="G789" s="205">
        <f t="shared" si="71"/>
        <v>0.29140877598152426</v>
      </c>
      <c r="H789" s="207">
        <f t="shared" si="72"/>
        <v>0.42</v>
      </c>
      <c r="I789" s="213">
        <v>16546</v>
      </c>
      <c r="J789" s="213">
        <v>0</v>
      </c>
      <c r="K789" s="212">
        <v>1323.68</v>
      </c>
      <c r="L789" s="212">
        <v>1489.14</v>
      </c>
      <c r="M789" s="239">
        <f t="shared" si="69"/>
        <v>0.50769999999998161</v>
      </c>
      <c r="N789" s="239"/>
      <c r="O789" s="178"/>
      <c r="P789" s="178"/>
      <c r="Q789" s="178"/>
      <c r="R789" s="178"/>
      <c r="S789" s="178"/>
      <c r="T789" s="178"/>
      <c r="U789" s="178"/>
      <c r="V789" s="178"/>
      <c r="W789" s="178"/>
      <c r="X789" s="178"/>
      <c r="Y789" s="210">
        <f t="shared" si="68"/>
        <v>0.19106235565819862</v>
      </c>
      <c r="Z789" s="211">
        <f t="shared" si="70"/>
        <v>0.34</v>
      </c>
      <c r="AA789" s="178"/>
      <c r="AB789" s="178"/>
      <c r="AC789" s="178"/>
    </row>
    <row r="790" spans="2:29" x14ac:dyDescent="0.35">
      <c r="B790" s="222">
        <v>86700</v>
      </c>
      <c r="C790" s="208">
        <v>25278</v>
      </c>
      <c r="D790" s="309">
        <v>586.42999999999995</v>
      </c>
      <c r="E790" s="206">
        <v>2022.24</v>
      </c>
      <c r="F790" s="206">
        <v>2275.02</v>
      </c>
      <c r="G790" s="205">
        <f t="shared" si="71"/>
        <v>0.29155709342560554</v>
      </c>
      <c r="H790" s="207">
        <f t="shared" si="72"/>
        <v>0.42</v>
      </c>
      <c r="I790" s="213">
        <v>16578</v>
      </c>
      <c r="J790" s="213">
        <v>0</v>
      </c>
      <c r="K790" s="212">
        <v>1326.24</v>
      </c>
      <c r="L790" s="212">
        <v>1492.02</v>
      </c>
      <c r="M790" s="239">
        <f t="shared" si="69"/>
        <v>0.50780000000001113</v>
      </c>
      <c r="N790" s="239"/>
      <c r="O790" s="178"/>
      <c r="P790" s="178"/>
      <c r="Q790" s="178"/>
      <c r="R790" s="178"/>
      <c r="S790" s="178"/>
      <c r="T790" s="178"/>
      <c r="U790" s="178"/>
      <c r="V790" s="178"/>
      <c r="W790" s="178"/>
      <c r="X790" s="178"/>
      <c r="Y790" s="210">
        <f t="shared" si="68"/>
        <v>0.19121107266435985</v>
      </c>
      <c r="Z790" s="211">
        <f t="shared" si="70"/>
        <v>0.32</v>
      </c>
      <c r="AA790" s="178"/>
      <c r="AB790" s="178"/>
      <c r="AC790" s="178"/>
    </row>
    <row r="791" spans="2:29" x14ac:dyDescent="0.35">
      <c r="B791" s="222">
        <v>86800</v>
      </c>
      <c r="C791" s="208">
        <v>25320</v>
      </c>
      <c r="D791" s="309">
        <v>591.42999999999995</v>
      </c>
      <c r="E791" s="206">
        <v>2025.6</v>
      </c>
      <c r="F791" s="206">
        <v>2278.8000000000002</v>
      </c>
      <c r="G791" s="205">
        <f t="shared" si="71"/>
        <v>0.29170506912442395</v>
      </c>
      <c r="H791" s="207">
        <f t="shared" si="72"/>
        <v>0.42</v>
      </c>
      <c r="I791" s="213">
        <v>16610</v>
      </c>
      <c r="J791" s="213">
        <v>0</v>
      </c>
      <c r="K791" s="212">
        <v>1328.8</v>
      </c>
      <c r="L791" s="212">
        <v>1494.9</v>
      </c>
      <c r="M791" s="239">
        <f t="shared" si="69"/>
        <v>0.50779999999999748</v>
      </c>
      <c r="N791" s="239"/>
      <c r="O791" s="178"/>
      <c r="P791" s="178"/>
      <c r="Q791" s="178"/>
      <c r="R791" s="178"/>
      <c r="S791" s="178"/>
      <c r="T791" s="178"/>
      <c r="U791" s="178"/>
      <c r="V791" s="178"/>
      <c r="W791" s="178"/>
      <c r="X791" s="178"/>
      <c r="Y791" s="210">
        <f t="shared" si="68"/>
        <v>0.1913594470046083</v>
      </c>
      <c r="Z791" s="211">
        <f t="shared" si="70"/>
        <v>0.32</v>
      </c>
      <c r="AA791" s="178"/>
      <c r="AB791" s="178"/>
      <c r="AC791" s="178"/>
    </row>
    <row r="792" spans="2:29" x14ac:dyDescent="0.35">
      <c r="B792" s="222">
        <v>86900</v>
      </c>
      <c r="C792" s="208">
        <v>25362</v>
      </c>
      <c r="D792" s="309">
        <v>596.42999999999995</v>
      </c>
      <c r="E792" s="206">
        <v>2028.96</v>
      </c>
      <c r="F792" s="206">
        <v>2282.58</v>
      </c>
      <c r="G792" s="205">
        <f t="shared" si="71"/>
        <v>0.29185270425776755</v>
      </c>
      <c r="H792" s="207">
        <f t="shared" si="72"/>
        <v>0.42</v>
      </c>
      <c r="I792" s="213">
        <v>16644</v>
      </c>
      <c r="J792" s="213">
        <v>0</v>
      </c>
      <c r="K792" s="212">
        <v>1331.52</v>
      </c>
      <c r="L792" s="212">
        <v>1497.96</v>
      </c>
      <c r="M792" s="239">
        <f t="shared" si="69"/>
        <v>0.50780000000002024</v>
      </c>
      <c r="N792" s="239"/>
      <c r="O792" s="178"/>
      <c r="P792" s="178"/>
      <c r="Q792" s="178"/>
      <c r="R792" s="178"/>
      <c r="S792" s="178"/>
      <c r="T792" s="178"/>
      <c r="U792" s="178"/>
      <c r="V792" s="178"/>
      <c r="W792" s="178"/>
      <c r="X792" s="178"/>
      <c r="Y792" s="210">
        <f t="shared" si="68"/>
        <v>0.19153049482163406</v>
      </c>
      <c r="Z792" s="211">
        <f t="shared" si="70"/>
        <v>0.34</v>
      </c>
      <c r="AA792" s="178"/>
      <c r="AB792" s="178"/>
      <c r="AC792" s="178"/>
    </row>
    <row r="793" spans="2:29" x14ac:dyDescent="0.35">
      <c r="B793" s="222">
        <v>87000</v>
      </c>
      <c r="C793" s="208">
        <v>25404</v>
      </c>
      <c r="D793" s="309">
        <v>601.42999999999995</v>
      </c>
      <c r="E793" s="206">
        <v>2032.32</v>
      </c>
      <c r="F793" s="206">
        <v>2286.36</v>
      </c>
      <c r="G793" s="205">
        <f t="shared" si="71"/>
        <v>0.29199999999999998</v>
      </c>
      <c r="H793" s="207">
        <f t="shared" si="72"/>
        <v>0.42</v>
      </c>
      <c r="I793" s="213">
        <v>16676</v>
      </c>
      <c r="J793" s="213">
        <v>0</v>
      </c>
      <c r="K793" s="212">
        <v>1334.08</v>
      </c>
      <c r="L793" s="212">
        <v>1500.84</v>
      </c>
      <c r="M793" s="239">
        <f t="shared" si="69"/>
        <v>0.50780000000001113</v>
      </c>
      <c r="N793" s="239"/>
      <c r="O793" s="178"/>
      <c r="P793" s="178"/>
      <c r="Q793" s="178"/>
      <c r="R793" s="178"/>
      <c r="S793" s="178"/>
      <c r="T793" s="178"/>
      <c r="U793" s="178"/>
      <c r="V793" s="178"/>
      <c r="W793" s="178"/>
      <c r="X793" s="178"/>
      <c r="Y793" s="210">
        <f t="shared" si="68"/>
        <v>0.19167816091954024</v>
      </c>
      <c r="Z793" s="211">
        <f t="shared" si="70"/>
        <v>0.32</v>
      </c>
      <c r="AA793" s="178"/>
      <c r="AB793" s="178"/>
      <c r="AC793" s="178"/>
    </row>
    <row r="794" spans="2:29" x14ac:dyDescent="0.35">
      <c r="B794" s="222">
        <v>87100</v>
      </c>
      <c r="C794" s="208">
        <v>25446</v>
      </c>
      <c r="D794" s="309">
        <v>606.41999999999996</v>
      </c>
      <c r="E794" s="206">
        <v>2035.68</v>
      </c>
      <c r="F794" s="206">
        <v>2290.14</v>
      </c>
      <c r="G794" s="205">
        <f t="shared" si="71"/>
        <v>0.29214695752009184</v>
      </c>
      <c r="H794" s="207">
        <f t="shared" si="72"/>
        <v>0.42</v>
      </c>
      <c r="I794" s="213">
        <v>16710</v>
      </c>
      <c r="J794" s="213">
        <v>0</v>
      </c>
      <c r="K794" s="212">
        <v>1336.8</v>
      </c>
      <c r="L794" s="212">
        <v>1503.9</v>
      </c>
      <c r="M794" s="239">
        <f t="shared" si="69"/>
        <v>0.50769999999997706</v>
      </c>
      <c r="N794" s="239"/>
      <c r="O794" s="178"/>
      <c r="P794" s="178"/>
      <c r="Q794" s="178"/>
      <c r="R794" s="178"/>
      <c r="S794" s="178"/>
      <c r="T794" s="178"/>
      <c r="U794" s="178"/>
      <c r="V794" s="178"/>
      <c r="W794" s="178"/>
      <c r="X794" s="178"/>
      <c r="Y794" s="210">
        <f t="shared" si="68"/>
        <v>0.19184845005740528</v>
      </c>
      <c r="Z794" s="211">
        <f t="shared" si="70"/>
        <v>0.34</v>
      </c>
      <c r="AA794" s="178"/>
      <c r="AB794" s="178"/>
      <c r="AC794" s="178"/>
    </row>
    <row r="795" spans="2:29" x14ac:dyDescent="0.35">
      <c r="B795" s="222">
        <v>87200</v>
      </c>
      <c r="C795" s="208">
        <v>25488</v>
      </c>
      <c r="D795" s="309">
        <v>611.41999999999996</v>
      </c>
      <c r="E795" s="206">
        <v>2039.04</v>
      </c>
      <c r="F795" s="206">
        <v>2293.92</v>
      </c>
      <c r="G795" s="205">
        <f t="shared" si="71"/>
        <v>0.2922935779816514</v>
      </c>
      <c r="H795" s="207">
        <f t="shared" si="72"/>
        <v>0.42</v>
      </c>
      <c r="I795" s="213">
        <v>16742</v>
      </c>
      <c r="J795" s="213">
        <v>0</v>
      </c>
      <c r="K795" s="212">
        <v>1339.36</v>
      </c>
      <c r="L795" s="212">
        <v>1506.78</v>
      </c>
      <c r="M795" s="239">
        <f t="shared" si="69"/>
        <v>0.50779999999996561</v>
      </c>
      <c r="N795" s="239"/>
      <c r="O795" s="178"/>
      <c r="P795" s="178"/>
      <c r="Q795" s="178"/>
      <c r="R795" s="178"/>
      <c r="S795" s="178"/>
      <c r="T795" s="178"/>
      <c r="U795" s="178"/>
      <c r="V795" s="178"/>
      <c r="W795" s="178"/>
      <c r="X795" s="178"/>
      <c r="Y795" s="210">
        <f t="shared" si="68"/>
        <v>0.19199541284403671</v>
      </c>
      <c r="Z795" s="211">
        <f t="shared" si="70"/>
        <v>0.32</v>
      </c>
      <c r="AA795" s="178"/>
      <c r="AB795" s="178"/>
      <c r="AC795" s="178"/>
    </row>
    <row r="796" spans="2:29" x14ac:dyDescent="0.35">
      <c r="B796" s="222">
        <v>87300</v>
      </c>
      <c r="C796" s="208">
        <v>25530</v>
      </c>
      <c r="D796" s="309">
        <v>616.41999999999996</v>
      </c>
      <c r="E796" s="206">
        <v>2042.4</v>
      </c>
      <c r="F796" s="206">
        <v>2297.6999999999998</v>
      </c>
      <c r="G796" s="205">
        <f t="shared" si="71"/>
        <v>0.29243986254295534</v>
      </c>
      <c r="H796" s="207">
        <f t="shared" si="72"/>
        <v>0.42</v>
      </c>
      <c r="I796" s="213">
        <v>16776</v>
      </c>
      <c r="J796" s="213">
        <v>0</v>
      </c>
      <c r="K796" s="212">
        <v>1342.08</v>
      </c>
      <c r="L796" s="212">
        <v>1509.84</v>
      </c>
      <c r="M796" s="239">
        <f t="shared" si="69"/>
        <v>0.50779999999998837</v>
      </c>
      <c r="N796" s="239"/>
      <c r="O796" s="178"/>
      <c r="P796" s="178"/>
      <c r="Q796" s="178"/>
      <c r="R796" s="178"/>
      <c r="S796" s="178"/>
      <c r="T796" s="178"/>
      <c r="U796" s="178"/>
      <c r="V796" s="178"/>
      <c r="W796" s="178"/>
      <c r="X796" s="178"/>
      <c r="Y796" s="210">
        <f t="shared" si="68"/>
        <v>0.19216494845360824</v>
      </c>
      <c r="Z796" s="211">
        <f t="shared" si="70"/>
        <v>0.34</v>
      </c>
      <c r="AA796" s="178"/>
      <c r="AB796" s="178"/>
      <c r="AC796" s="178"/>
    </row>
    <row r="797" spans="2:29" x14ac:dyDescent="0.35">
      <c r="B797" s="222">
        <v>87400</v>
      </c>
      <c r="C797" s="208">
        <v>25572</v>
      </c>
      <c r="D797" s="309">
        <v>621.41999999999996</v>
      </c>
      <c r="E797" s="206">
        <v>2045.76</v>
      </c>
      <c r="F797" s="206">
        <v>2301.48</v>
      </c>
      <c r="G797" s="205">
        <f t="shared" si="71"/>
        <v>0.29258581235697939</v>
      </c>
      <c r="H797" s="207">
        <f t="shared" si="72"/>
        <v>0.42</v>
      </c>
      <c r="I797" s="213">
        <v>16808</v>
      </c>
      <c r="J797" s="213">
        <v>0</v>
      </c>
      <c r="K797" s="212">
        <v>1344.64</v>
      </c>
      <c r="L797" s="212">
        <v>1512.72</v>
      </c>
      <c r="M797" s="239">
        <f t="shared" si="69"/>
        <v>0.50779999999997927</v>
      </c>
      <c r="N797" s="239"/>
      <c r="O797" s="178"/>
      <c r="P797" s="178"/>
      <c r="Q797" s="178"/>
      <c r="R797" s="178"/>
      <c r="S797" s="178"/>
      <c r="T797" s="178"/>
      <c r="U797" s="178"/>
      <c r="V797" s="178"/>
      <c r="W797" s="178"/>
      <c r="X797" s="178"/>
      <c r="Y797" s="210">
        <f t="shared" si="68"/>
        <v>0.1923112128146453</v>
      </c>
      <c r="Z797" s="211">
        <f t="shared" si="70"/>
        <v>0.32</v>
      </c>
      <c r="AA797" s="178"/>
      <c r="AB797" s="178"/>
      <c r="AC797" s="178"/>
    </row>
    <row r="798" spans="2:29" x14ac:dyDescent="0.35">
      <c r="B798" s="222">
        <v>87500</v>
      </c>
      <c r="C798" s="208">
        <v>25614</v>
      </c>
      <c r="D798" s="309">
        <v>626.41999999999996</v>
      </c>
      <c r="E798" s="206">
        <v>2049.12</v>
      </c>
      <c r="F798" s="206">
        <v>2305.2600000000002</v>
      </c>
      <c r="G798" s="205">
        <f t="shared" si="71"/>
        <v>0.29273142857142859</v>
      </c>
      <c r="H798" s="207">
        <f t="shared" si="72"/>
        <v>0.42</v>
      </c>
      <c r="I798" s="213">
        <v>16842</v>
      </c>
      <c r="J798" s="213">
        <v>0</v>
      </c>
      <c r="K798" s="212">
        <v>1347.36</v>
      </c>
      <c r="L798" s="212">
        <v>1515.78</v>
      </c>
      <c r="M798" s="239">
        <f t="shared" si="69"/>
        <v>0.50780000000000203</v>
      </c>
      <c r="N798" s="239"/>
      <c r="O798" s="178"/>
      <c r="P798" s="178"/>
      <c r="Q798" s="178"/>
      <c r="R798" s="178"/>
      <c r="S798" s="178"/>
      <c r="T798" s="178"/>
      <c r="U798" s="178"/>
      <c r="V798" s="178"/>
      <c r="W798" s="178"/>
      <c r="X798" s="178"/>
      <c r="Y798" s="210">
        <f t="shared" si="68"/>
        <v>0.19248000000000001</v>
      </c>
      <c r="Z798" s="211">
        <f t="shared" si="70"/>
        <v>0.34</v>
      </c>
      <c r="AA798" s="178"/>
      <c r="AB798" s="178"/>
      <c r="AC798" s="178"/>
    </row>
    <row r="799" spans="2:29" x14ac:dyDescent="0.35">
      <c r="B799" s="222">
        <v>87600</v>
      </c>
      <c r="C799" s="208">
        <v>25656</v>
      </c>
      <c r="D799" s="309">
        <v>631.41</v>
      </c>
      <c r="E799" s="206">
        <v>2052.48</v>
      </c>
      <c r="F799" s="206">
        <v>2309.04</v>
      </c>
      <c r="G799" s="205">
        <f t="shared" si="71"/>
        <v>0.29287671232876711</v>
      </c>
      <c r="H799" s="207">
        <f t="shared" si="72"/>
        <v>0.42</v>
      </c>
      <c r="I799" s="213">
        <v>16874</v>
      </c>
      <c r="J799" s="213">
        <v>0</v>
      </c>
      <c r="K799" s="212">
        <v>1349.92</v>
      </c>
      <c r="L799" s="212">
        <v>1518.66</v>
      </c>
      <c r="M799" s="239">
        <f t="shared" si="69"/>
        <v>0.50770000000000437</v>
      </c>
      <c r="N799" s="239"/>
      <c r="O799" s="178"/>
      <c r="P799" s="178"/>
      <c r="Q799" s="178"/>
      <c r="R799" s="178"/>
      <c r="S799" s="178"/>
      <c r="T799" s="178"/>
      <c r="U799" s="178"/>
      <c r="V799" s="178"/>
      <c r="W799" s="178"/>
      <c r="X799" s="178"/>
      <c r="Y799" s="210">
        <f t="shared" si="68"/>
        <v>0.19262557077625569</v>
      </c>
      <c r="Z799" s="211">
        <f t="shared" si="70"/>
        <v>0.32</v>
      </c>
      <c r="AA799" s="178"/>
      <c r="AB799" s="178"/>
      <c r="AC799" s="178"/>
    </row>
    <row r="800" spans="2:29" x14ac:dyDescent="0.35">
      <c r="B800" s="222">
        <v>87700</v>
      </c>
      <c r="C800" s="208">
        <v>25698</v>
      </c>
      <c r="D800" s="309">
        <v>636.41</v>
      </c>
      <c r="E800" s="206">
        <v>2055.84</v>
      </c>
      <c r="F800" s="206">
        <v>2312.8200000000002</v>
      </c>
      <c r="G800" s="205">
        <f t="shared" si="71"/>
        <v>0.29302166476624858</v>
      </c>
      <c r="H800" s="207">
        <f t="shared" si="72"/>
        <v>0.42</v>
      </c>
      <c r="I800" s="213">
        <v>16908</v>
      </c>
      <c r="J800" s="213">
        <v>0</v>
      </c>
      <c r="K800" s="212">
        <v>1352.64</v>
      </c>
      <c r="L800" s="212">
        <v>1521.72</v>
      </c>
      <c r="M800" s="239">
        <f t="shared" si="69"/>
        <v>0.50779999999999748</v>
      </c>
      <c r="N800" s="239"/>
      <c r="O800" s="178"/>
      <c r="P800" s="178"/>
      <c r="Q800" s="178"/>
      <c r="R800" s="178"/>
      <c r="S800" s="178"/>
      <c r="T800" s="178"/>
      <c r="U800" s="178"/>
      <c r="V800" s="178"/>
      <c r="W800" s="178"/>
      <c r="X800" s="178"/>
      <c r="Y800" s="210">
        <f t="shared" si="68"/>
        <v>0.19279361459521094</v>
      </c>
      <c r="Z800" s="211">
        <f t="shared" si="70"/>
        <v>0.34</v>
      </c>
      <c r="AA800" s="178"/>
      <c r="AB800" s="178"/>
      <c r="AC800" s="178"/>
    </row>
    <row r="801" spans="2:29" x14ac:dyDescent="0.35">
      <c r="B801" s="222">
        <v>87800</v>
      </c>
      <c r="C801" s="208">
        <v>25740</v>
      </c>
      <c r="D801" s="309">
        <v>641.41</v>
      </c>
      <c r="E801" s="206">
        <v>2059.1999999999998</v>
      </c>
      <c r="F801" s="206">
        <v>2316.6</v>
      </c>
      <c r="G801" s="205">
        <f t="shared" si="71"/>
        <v>0.29316628701594533</v>
      </c>
      <c r="H801" s="207">
        <f t="shared" si="72"/>
        <v>0.42</v>
      </c>
      <c r="I801" s="213">
        <v>16940</v>
      </c>
      <c r="J801" s="213">
        <v>0</v>
      </c>
      <c r="K801" s="212">
        <v>1355.2</v>
      </c>
      <c r="L801" s="212">
        <v>1524.6</v>
      </c>
      <c r="M801" s="239">
        <f t="shared" si="69"/>
        <v>0.50779999999998382</v>
      </c>
      <c r="N801" s="239"/>
      <c r="O801" s="178"/>
      <c r="P801" s="178"/>
      <c r="Q801" s="178"/>
      <c r="R801" s="178"/>
      <c r="S801" s="178"/>
      <c r="T801" s="178"/>
      <c r="U801" s="178"/>
      <c r="V801" s="178"/>
      <c r="W801" s="178"/>
      <c r="X801" s="178"/>
      <c r="Y801" s="210">
        <f t="shared" si="68"/>
        <v>0.19293849658314352</v>
      </c>
      <c r="Z801" s="211">
        <f t="shared" si="70"/>
        <v>0.32</v>
      </c>
      <c r="AA801" s="178"/>
      <c r="AB801" s="178"/>
      <c r="AC801" s="178"/>
    </row>
    <row r="802" spans="2:29" x14ac:dyDescent="0.35">
      <c r="B802" s="222">
        <v>87900</v>
      </c>
      <c r="C802" s="208">
        <v>25782</v>
      </c>
      <c r="D802" s="309">
        <v>646.41</v>
      </c>
      <c r="E802" s="206">
        <v>2062.56</v>
      </c>
      <c r="F802" s="206">
        <v>2320.38</v>
      </c>
      <c r="G802" s="205">
        <f t="shared" si="71"/>
        <v>0.29331058020477818</v>
      </c>
      <c r="H802" s="207">
        <f t="shared" si="72"/>
        <v>0.42</v>
      </c>
      <c r="I802" s="213">
        <v>16974</v>
      </c>
      <c r="J802" s="213">
        <v>0</v>
      </c>
      <c r="K802" s="212">
        <v>1357.92</v>
      </c>
      <c r="L802" s="212">
        <v>1527.66</v>
      </c>
      <c r="M802" s="239">
        <f t="shared" si="69"/>
        <v>0.50780000000001113</v>
      </c>
      <c r="N802" s="239"/>
      <c r="O802" s="178"/>
      <c r="P802" s="178"/>
      <c r="Q802" s="178"/>
      <c r="R802" s="178"/>
      <c r="S802" s="178"/>
      <c r="T802" s="178"/>
      <c r="U802" s="178"/>
      <c r="V802" s="178"/>
      <c r="W802" s="178"/>
      <c r="X802" s="178"/>
      <c r="Y802" s="210">
        <f t="shared" si="68"/>
        <v>0.19310580204778158</v>
      </c>
      <c r="Z802" s="211">
        <f t="shared" si="70"/>
        <v>0.34</v>
      </c>
      <c r="AA802" s="178"/>
      <c r="AB802" s="178"/>
      <c r="AC802" s="178"/>
    </row>
    <row r="803" spans="2:29" x14ac:dyDescent="0.35">
      <c r="B803" s="222">
        <v>88000</v>
      </c>
      <c r="C803" s="208">
        <v>25824</v>
      </c>
      <c r="D803" s="309">
        <v>651.41</v>
      </c>
      <c r="E803" s="206">
        <v>2065.92</v>
      </c>
      <c r="F803" s="206">
        <v>2324.16</v>
      </c>
      <c r="G803" s="205">
        <f t="shared" si="71"/>
        <v>0.29345454545454547</v>
      </c>
      <c r="H803" s="207">
        <f t="shared" si="72"/>
        <v>0.42</v>
      </c>
      <c r="I803" s="213">
        <v>17006</v>
      </c>
      <c r="J803" s="213">
        <v>0</v>
      </c>
      <c r="K803" s="212">
        <v>1360.48</v>
      </c>
      <c r="L803" s="212">
        <v>1530.54</v>
      </c>
      <c r="M803" s="239">
        <f t="shared" si="69"/>
        <v>0.50779999999999748</v>
      </c>
      <c r="N803" s="239"/>
      <c r="O803" s="178"/>
      <c r="P803" s="178"/>
      <c r="Q803" s="178"/>
      <c r="R803" s="178"/>
      <c r="S803" s="178"/>
      <c r="T803" s="178"/>
      <c r="U803" s="178"/>
      <c r="V803" s="178"/>
      <c r="W803" s="178"/>
      <c r="X803" s="178"/>
      <c r="Y803" s="210">
        <f t="shared" si="68"/>
        <v>0.19325000000000001</v>
      </c>
      <c r="Z803" s="211">
        <f t="shared" si="70"/>
        <v>0.32</v>
      </c>
      <c r="AA803" s="178"/>
      <c r="AB803" s="178"/>
      <c r="AC803" s="178"/>
    </row>
    <row r="804" spans="2:29" x14ac:dyDescent="0.35">
      <c r="B804" s="222">
        <v>88100</v>
      </c>
      <c r="C804" s="208">
        <v>25866</v>
      </c>
      <c r="D804" s="309">
        <v>656.4</v>
      </c>
      <c r="E804" s="206">
        <v>2069.2800000000002</v>
      </c>
      <c r="F804" s="206">
        <v>2327.94</v>
      </c>
      <c r="G804" s="205">
        <f t="shared" si="71"/>
        <v>0.2935981838819523</v>
      </c>
      <c r="H804" s="207">
        <f t="shared" si="72"/>
        <v>0.42</v>
      </c>
      <c r="I804" s="213">
        <v>17040</v>
      </c>
      <c r="J804" s="213">
        <v>0</v>
      </c>
      <c r="K804" s="212">
        <v>1363.2</v>
      </c>
      <c r="L804" s="212">
        <v>1533.6</v>
      </c>
      <c r="M804" s="239">
        <f t="shared" si="69"/>
        <v>0.50770000000000437</v>
      </c>
      <c r="N804" s="239"/>
      <c r="O804" s="178"/>
      <c r="P804" s="178"/>
      <c r="Q804" s="178"/>
      <c r="R804" s="178"/>
      <c r="S804" s="178"/>
      <c r="T804" s="178"/>
      <c r="U804" s="178"/>
      <c r="V804" s="178"/>
      <c r="W804" s="178"/>
      <c r="X804" s="178"/>
      <c r="Y804" s="210">
        <f t="shared" si="68"/>
        <v>0.19341657207718502</v>
      </c>
      <c r="Z804" s="211">
        <f t="shared" si="70"/>
        <v>0.34</v>
      </c>
      <c r="AA804" s="178"/>
      <c r="AB804" s="178"/>
      <c r="AC804" s="178"/>
    </row>
    <row r="805" spans="2:29" x14ac:dyDescent="0.35">
      <c r="B805" s="222">
        <v>88200</v>
      </c>
      <c r="C805" s="208">
        <v>25908</v>
      </c>
      <c r="D805" s="309">
        <v>661.4</v>
      </c>
      <c r="E805" s="206">
        <v>2072.64</v>
      </c>
      <c r="F805" s="206">
        <v>2331.7199999999998</v>
      </c>
      <c r="G805" s="205">
        <f t="shared" si="71"/>
        <v>0.29374149659863946</v>
      </c>
      <c r="H805" s="207">
        <f t="shared" si="72"/>
        <v>0.42</v>
      </c>
      <c r="I805" s="213">
        <v>17072</v>
      </c>
      <c r="J805" s="213">
        <v>0</v>
      </c>
      <c r="K805" s="212">
        <v>1365.76</v>
      </c>
      <c r="L805" s="212">
        <v>1536.48</v>
      </c>
      <c r="M805" s="239">
        <f t="shared" si="69"/>
        <v>0.50780000000002479</v>
      </c>
      <c r="N805" s="239"/>
      <c r="O805" s="178"/>
      <c r="P805" s="178"/>
      <c r="Q805" s="178"/>
      <c r="R805" s="178"/>
      <c r="S805" s="178"/>
      <c r="T805" s="178"/>
      <c r="U805" s="178"/>
      <c r="V805" s="178"/>
      <c r="W805" s="178"/>
      <c r="X805" s="178"/>
      <c r="Y805" s="210">
        <f t="shared" si="68"/>
        <v>0.19356009070294786</v>
      </c>
      <c r="Z805" s="211">
        <f t="shared" si="70"/>
        <v>0.32</v>
      </c>
      <c r="AA805" s="178"/>
      <c r="AB805" s="178"/>
      <c r="AC805" s="178"/>
    </row>
    <row r="806" spans="2:29" x14ac:dyDescent="0.35">
      <c r="B806" s="222">
        <v>88300</v>
      </c>
      <c r="C806" s="208">
        <v>25950</v>
      </c>
      <c r="D806" s="309">
        <v>666.4</v>
      </c>
      <c r="E806" s="206">
        <v>2076</v>
      </c>
      <c r="F806" s="206">
        <v>2335.5</v>
      </c>
      <c r="G806" s="205">
        <f t="shared" si="71"/>
        <v>0.29388448471121176</v>
      </c>
      <c r="H806" s="207">
        <f t="shared" si="72"/>
        <v>0.42</v>
      </c>
      <c r="I806" s="213">
        <v>17106</v>
      </c>
      <c r="J806" s="213">
        <v>0</v>
      </c>
      <c r="K806" s="212">
        <v>1368.48</v>
      </c>
      <c r="L806" s="212">
        <v>1539.54</v>
      </c>
      <c r="M806" s="239">
        <f t="shared" si="69"/>
        <v>0.50780000000001568</v>
      </c>
      <c r="N806" s="239"/>
      <c r="O806" s="178"/>
      <c r="P806" s="178"/>
      <c r="Q806" s="178"/>
      <c r="R806" s="178"/>
      <c r="S806" s="178"/>
      <c r="T806" s="178"/>
      <c r="U806" s="178"/>
      <c r="V806" s="178"/>
      <c r="W806" s="178"/>
      <c r="X806" s="178"/>
      <c r="Y806" s="210">
        <f t="shared" si="68"/>
        <v>0.19372593431483578</v>
      </c>
      <c r="Z806" s="211">
        <f t="shared" si="70"/>
        <v>0.34</v>
      </c>
      <c r="AA806" s="178"/>
      <c r="AB806" s="178"/>
      <c r="AC806" s="178"/>
    </row>
    <row r="807" spans="2:29" x14ac:dyDescent="0.35">
      <c r="B807" s="222">
        <v>88400</v>
      </c>
      <c r="C807" s="208">
        <v>25992</v>
      </c>
      <c r="D807" s="309">
        <v>671.4</v>
      </c>
      <c r="E807" s="206">
        <v>2079.36</v>
      </c>
      <c r="F807" s="206">
        <v>2339.2800000000002</v>
      </c>
      <c r="G807" s="205">
        <f t="shared" si="71"/>
        <v>0.29402714932126695</v>
      </c>
      <c r="H807" s="207">
        <f t="shared" si="72"/>
        <v>0.42</v>
      </c>
      <c r="I807" s="213">
        <v>17138</v>
      </c>
      <c r="J807" s="213">
        <v>0</v>
      </c>
      <c r="K807" s="212">
        <v>1371.04</v>
      </c>
      <c r="L807" s="212">
        <v>1542.42</v>
      </c>
      <c r="M807" s="239">
        <f t="shared" si="69"/>
        <v>0.50780000000000203</v>
      </c>
      <c r="N807" s="239"/>
      <c r="O807" s="178"/>
      <c r="P807" s="178"/>
      <c r="Q807" s="178"/>
      <c r="R807" s="178"/>
      <c r="S807" s="178"/>
      <c r="T807" s="178"/>
      <c r="U807" s="178"/>
      <c r="V807" s="178"/>
      <c r="W807" s="178"/>
      <c r="X807" s="178"/>
      <c r="Y807" s="210">
        <f t="shared" si="68"/>
        <v>0.193868778280543</v>
      </c>
      <c r="Z807" s="211">
        <f t="shared" si="70"/>
        <v>0.32</v>
      </c>
      <c r="AA807" s="178"/>
      <c r="AB807" s="178"/>
      <c r="AC807" s="178"/>
    </row>
    <row r="808" spans="2:29" x14ac:dyDescent="0.35">
      <c r="B808" s="222">
        <v>88500</v>
      </c>
      <c r="C808" s="208">
        <v>26034</v>
      </c>
      <c r="D808" s="309">
        <v>676.4</v>
      </c>
      <c r="E808" s="206">
        <v>2082.7199999999998</v>
      </c>
      <c r="F808" s="206">
        <v>2343.06</v>
      </c>
      <c r="G808" s="205">
        <f t="shared" si="71"/>
        <v>0.29416949152542371</v>
      </c>
      <c r="H808" s="207">
        <f t="shared" si="72"/>
        <v>0.42</v>
      </c>
      <c r="I808" s="213">
        <v>17172</v>
      </c>
      <c r="J808" s="213">
        <v>0</v>
      </c>
      <c r="K808" s="212">
        <v>1373.76</v>
      </c>
      <c r="L808" s="212">
        <v>1545.48</v>
      </c>
      <c r="M808" s="239">
        <f t="shared" si="69"/>
        <v>0.50780000000002479</v>
      </c>
      <c r="N808" s="239"/>
      <c r="O808" s="178"/>
      <c r="P808" s="178"/>
      <c r="Q808" s="178"/>
      <c r="R808" s="178"/>
      <c r="S808" s="178"/>
      <c r="T808" s="178"/>
      <c r="U808" s="178"/>
      <c r="V808" s="178"/>
      <c r="W808" s="178"/>
      <c r="X808" s="178"/>
      <c r="Y808" s="210">
        <f t="shared" si="68"/>
        <v>0.19403389830508475</v>
      </c>
      <c r="Z808" s="211">
        <f t="shared" si="70"/>
        <v>0.34</v>
      </c>
      <c r="AA808" s="178"/>
      <c r="AB808" s="178"/>
      <c r="AC808" s="178"/>
    </row>
    <row r="809" spans="2:29" x14ac:dyDescent="0.35">
      <c r="B809" s="222">
        <v>88600</v>
      </c>
      <c r="C809" s="208">
        <v>26076</v>
      </c>
      <c r="D809" s="309">
        <v>681.39</v>
      </c>
      <c r="E809" s="206">
        <v>2086.08</v>
      </c>
      <c r="F809" s="206">
        <v>2346.84</v>
      </c>
      <c r="G809" s="205">
        <f t="shared" si="71"/>
        <v>0.29431151241534986</v>
      </c>
      <c r="H809" s="207">
        <f t="shared" si="72"/>
        <v>0.42</v>
      </c>
      <c r="I809" s="213">
        <v>17204</v>
      </c>
      <c r="J809" s="213">
        <v>0</v>
      </c>
      <c r="K809" s="212">
        <v>1376.32</v>
      </c>
      <c r="L809" s="212">
        <v>1548.36</v>
      </c>
      <c r="M809" s="239">
        <f t="shared" si="69"/>
        <v>0.50769999999999527</v>
      </c>
      <c r="N809" s="239"/>
      <c r="O809" s="178"/>
      <c r="P809" s="178"/>
      <c r="Q809" s="178"/>
      <c r="R809" s="178"/>
      <c r="S809" s="178"/>
      <c r="T809" s="178"/>
      <c r="U809" s="178"/>
      <c r="V809" s="178"/>
      <c r="W809" s="178"/>
      <c r="X809" s="178"/>
      <c r="Y809" s="210">
        <f t="shared" si="68"/>
        <v>0.19417607223476299</v>
      </c>
      <c r="Z809" s="211">
        <f t="shared" si="70"/>
        <v>0.32</v>
      </c>
      <c r="AA809" s="178"/>
      <c r="AB809" s="178"/>
      <c r="AC809" s="178"/>
    </row>
    <row r="810" spans="2:29" x14ac:dyDescent="0.35">
      <c r="B810" s="222">
        <v>88700</v>
      </c>
      <c r="C810" s="208">
        <v>26118</v>
      </c>
      <c r="D810" s="309">
        <v>686.39</v>
      </c>
      <c r="E810" s="206">
        <v>2089.44</v>
      </c>
      <c r="F810" s="206">
        <v>2350.62</v>
      </c>
      <c r="G810" s="205">
        <f t="shared" si="71"/>
        <v>0.29445321307779032</v>
      </c>
      <c r="H810" s="207">
        <f t="shared" si="72"/>
        <v>0.42</v>
      </c>
      <c r="I810" s="213">
        <v>17238</v>
      </c>
      <c r="J810" s="213">
        <v>0</v>
      </c>
      <c r="K810" s="212">
        <v>1379.04</v>
      </c>
      <c r="L810" s="212">
        <v>1551.42</v>
      </c>
      <c r="M810" s="239">
        <f t="shared" si="69"/>
        <v>0.50779999999998382</v>
      </c>
      <c r="N810" s="239"/>
      <c r="O810" s="178"/>
      <c r="P810" s="178"/>
      <c r="Q810" s="178"/>
      <c r="R810" s="178"/>
      <c r="S810" s="178"/>
      <c r="T810" s="178"/>
      <c r="U810" s="178"/>
      <c r="V810" s="178"/>
      <c r="W810" s="178"/>
      <c r="X810" s="178"/>
      <c r="Y810" s="210">
        <f t="shared" si="68"/>
        <v>0.19434047350620068</v>
      </c>
      <c r="Z810" s="211">
        <f t="shared" si="70"/>
        <v>0.34</v>
      </c>
      <c r="AA810" s="178"/>
      <c r="AB810" s="178"/>
      <c r="AC810" s="178"/>
    </row>
    <row r="811" spans="2:29" x14ac:dyDescent="0.35">
      <c r="B811" s="222">
        <v>88800</v>
      </c>
      <c r="C811" s="208">
        <v>26160</v>
      </c>
      <c r="D811" s="309">
        <v>691.39</v>
      </c>
      <c r="E811" s="206">
        <v>2092.8000000000002</v>
      </c>
      <c r="F811" s="206">
        <v>2354.4</v>
      </c>
      <c r="G811" s="205">
        <f t="shared" si="71"/>
        <v>0.29459459459459458</v>
      </c>
      <c r="H811" s="207">
        <f t="shared" si="72"/>
        <v>0.42</v>
      </c>
      <c r="I811" s="213">
        <v>17272</v>
      </c>
      <c r="J811" s="213">
        <v>0</v>
      </c>
      <c r="K811" s="212">
        <v>1381.76</v>
      </c>
      <c r="L811" s="212">
        <v>1554.48</v>
      </c>
      <c r="M811" s="239">
        <f t="shared" si="69"/>
        <v>0.50780000000001113</v>
      </c>
      <c r="N811" s="239"/>
      <c r="O811" s="178"/>
      <c r="P811" s="178"/>
      <c r="Q811" s="178"/>
      <c r="R811" s="178"/>
      <c r="S811" s="178"/>
      <c r="T811" s="178"/>
      <c r="U811" s="178"/>
      <c r="V811" s="178"/>
      <c r="W811" s="178"/>
      <c r="X811" s="178"/>
      <c r="Y811" s="210">
        <f t="shared" si="68"/>
        <v>0.19450450450450452</v>
      </c>
      <c r="Z811" s="211">
        <f t="shared" si="70"/>
        <v>0.34</v>
      </c>
      <c r="AA811" s="178"/>
      <c r="AB811" s="178"/>
      <c r="AC811" s="178"/>
    </row>
    <row r="812" spans="2:29" x14ac:dyDescent="0.35">
      <c r="B812" s="222">
        <v>88900</v>
      </c>
      <c r="C812" s="208">
        <v>26202</v>
      </c>
      <c r="D812" s="309">
        <v>696.39</v>
      </c>
      <c r="E812" s="206">
        <v>2096.16</v>
      </c>
      <c r="F812" s="206">
        <v>2358.1799999999998</v>
      </c>
      <c r="G812" s="205">
        <f t="shared" si="71"/>
        <v>0.29473565804274465</v>
      </c>
      <c r="H812" s="207">
        <f t="shared" si="72"/>
        <v>0.42</v>
      </c>
      <c r="I812" s="213">
        <v>17304</v>
      </c>
      <c r="J812" s="213">
        <v>0</v>
      </c>
      <c r="K812" s="212">
        <v>1384.32</v>
      </c>
      <c r="L812" s="212">
        <v>1557.36</v>
      </c>
      <c r="M812" s="239">
        <f t="shared" si="69"/>
        <v>0.50779999999999748</v>
      </c>
      <c r="N812" s="239"/>
      <c r="O812" s="178"/>
      <c r="P812" s="178"/>
      <c r="Q812" s="178"/>
      <c r="R812" s="178"/>
      <c r="S812" s="178"/>
      <c r="T812" s="178"/>
      <c r="U812" s="178"/>
      <c r="V812" s="178"/>
      <c r="W812" s="178"/>
      <c r="X812" s="178"/>
      <c r="Y812" s="210">
        <f t="shared" si="68"/>
        <v>0.19464566929133859</v>
      </c>
      <c r="Z812" s="211">
        <f t="shared" si="70"/>
        <v>0.32</v>
      </c>
      <c r="AA812" s="178"/>
      <c r="AB812" s="178"/>
      <c r="AC812" s="178"/>
    </row>
    <row r="813" spans="2:29" x14ac:dyDescent="0.35">
      <c r="B813" s="222">
        <v>89000</v>
      </c>
      <c r="C813" s="208">
        <v>26244</v>
      </c>
      <c r="D813" s="309">
        <v>701.39</v>
      </c>
      <c r="E813" s="206">
        <v>2099.52</v>
      </c>
      <c r="F813" s="206">
        <v>2361.96</v>
      </c>
      <c r="G813" s="205">
        <f t="shared" si="71"/>
        <v>0.29487640449438202</v>
      </c>
      <c r="H813" s="207">
        <f t="shared" si="72"/>
        <v>0.42</v>
      </c>
      <c r="I813" s="213">
        <v>17338</v>
      </c>
      <c r="J813" s="213">
        <v>0</v>
      </c>
      <c r="K813" s="212">
        <v>1387.04</v>
      </c>
      <c r="L813" s="212">
        <v>1560.42</v>
      </c>
      <c r="M813" s="239">
        <f t="shared" si="69"/>
        <v>0.50779999999998837</v>
      </c>
      <c r="N813" s="239"/>
      <c r="O813" s="178"/>
      <c r="P813" s="178"/>
      <c r="Q813" s="178"/>
      <c r="R813" s="178"/>
      <c r="S813" s="178"/>
      <c r="T813" s="178"/>
      <c r="U813" s="178"/>
      <c r="V813" s="178"/>
      <c r="W813" s="178"/>
      <c r="X813" s="178"/>
      <c r="Y813" s="210">
        <f t="shared" si="68"/>
        <v>0.19480898876404495</v>
      </c>
      <c r="Z813" s="211">
        <f t="shared" si="70"/>
        <v>0.34</v>
      </c>
      <c r="AA813" s="178"/>
      <c r="AB813" s="178"/>
      <c r="AC813" s="178"/>
    </row>
    <row r="814" spans="2:29" x14ac:dyDescent="0.35">
      <c r="B814" s="222">
        <v>89100</v>
      </c>
      <c r="C814" s="208">
        <v>26286</v>
      </c>
      <c r="D814" s="309">
        <v>706.38</v>
      </c>
      <c r="E814" s="206">
        <v>2102.88</v>
      </c>
      <c r="F814" s="206">
        <v>2365.7399999999998</v>
      </c>
      <c r="G814" s="205">
        <f t="shared" si="71"/>
        <v>0.29501683501683501</v>
      </c>
      <c r="H814" s="207">
        <f t="shared" si="72"/>
        <v>0.42</v>
      </c>
      <c r="I814" s="213">
        <v>17370</v>
      </c>
      <c r="J814" s="213">
        <v>0</v>
      </c>
      <c r="K814" s="212">
        <v>1389.6</v>
      </c>
      <c r="L814" s="212">
        <v>1563.3</v>
      </c>
      <c r="M814" s="239">
        <f t="shared" si="69"/>
        <v>0.50770000000002713</v>
      </c>
      <c r="N814" s="239"/>
      <c r="O814" s="178"/>
      <c r="P814" s="178"/>
      <c r="Q814" s="178"/>
      <c r="R814" s="178"/>
      <c r="S814" s="178"/>
      <c r="T814" s="178"/>
      <c r="U814" s="178"/>
      <c r="V814" s="178"/>
      <c r="W814" s="178"/>
      <c r="X814" s="178"/>
      <c r="Y814" s="210">
        <f t="shared" si="68"/>
        <v>0.19494949494949496</v>
      </c>
      <c r="Z814" s="211">
        <f t="shared" si="70"/>
        <v>0.32</v>
      </c>
      <c r="AA814" s="178"/>
      <c r="AB814" s="178"/>
      <c r="AC814" s="178"/>
    </row>
    <row r="815" spans="2:29" x14ac:dyDescent="0.35">
      <c r="B815" s="222">
        <v>89200</v>
      </c>
      <c r="C815" s="208">
        <v>26328</v>
      </c>
      <c r="D815" s="309">
        <v>711.38</v>
      </c>
      <c r="E815" s="206">
        <v>2106.2399999999998</v>
      </c>
      <c r="F815" s="206">
        <v>2369.52</v>
      </c>
      <c r="G815" s="205">
        <f t="shared" si="71"/>
        <v>0.29515695067264575</v>
      </c>
      <c r="H815" s="207">
        <f t="shared" si="72"/>
        <v>0.42</v>
      </c>
      <c r="I815" s="213">
        <v>17404</v>
      </c>
      <c r="J815" s="213">
        <v>0</v>
      </c>
      <c r="K815" s="212">
        <v>1392.32</v>
      </c>
      <c r="L815" s="212">
        <v>1566.36</v>
      </c>
      <c r="M815" s="239">
        <f t="shared" si="69"/>
        <v>0.50780000000001568</v>
      </c>
      <c r="N815" s="239"/>
      <c r="O815" s="178"/>
      <c r="P815" s="178"/>
      <c r="Q815" s="178"/>
      <c r="R815" s="178"/>
      <c r="S815" s="178"/>
      <c r="T815" s="178"/>
      <c r="U815" s="178"/>
      <c r="V815" s="178"/>
      <c r="W815" s="178"/>
      <c r="X815" s="178"/>
      <c r="Y815" s="210">
        <f t="shared" si="68"/>
        <v>0.19511210762331838</v>
      </c>
      <c r="Z815" s="211">
        <f t="shared" si="70"/>
        <v>0.34</v>
      </c>
      <c r="AA815" s="178"/>
      <c r="AB815" s="178"/>
      <c r="AC815" s="178"/>
    </row>
    <row r="816" spans="2:29" x14ac:dyDescent="0.35">
      <c r="B816" s="222">
        <v>89300</v>
      </c>
      <c r="C816" s="208">
        <v>26370</v>
      </c>
      <c r="D816" s="309">
        <v>716.38</v>
      </c>
      <c r="E816" s="206">
        <v>2109.6</v>
      </c>
      <c r="F816" s="206">
        <v>2373.3000000000002</v>
      </c>
      <c r="G816" s="205">
        <f t="shared" si="71"/>
        <v>0.29529675251959686</v>
      </c>
      <c r="H816" s="207">
        <f t="shared" si="72"/>
        <v>0.42</v>
      </c>
      <c r="I816" s="213">
        <v>17438</v>
      </c>
      <c r="J816" s="213">
        <v>0</v>
      </c>
      <c r="K816" s="212">
        <v>1395.04</v>
      </c>
      <c r="L816" s="212">
        <v>1569.42</v>
      </c>
      <c r="M816" s="239">
        <f t="shared" si="69"/>
        <v>0.50780000000000203</v>
      </c>
      <c r="N816" s="239"/>
      <c r="O816" s="178"/>
      <c r="P816" s="178"/>
      <c r="Q816" s="178"/>
      <c r="R816" s="178"/>
      <c r="S816" s="178"/>
      <c r="T816" s="178"/>
      <c r="U816" s="178"/>
      <c r="V816" s="178"/>
      <c r="W816" s="178"/>
      <c r="X816" s="178"/>
      <c r="Y816" s="210">
        <f t="shared" si="68"/>
        <v>0.19527435610302352</v>
      </c>
      <c r="Z816" s="211">
        <f t="shared" si="70"/>
        <v>0.34</v>
      </c>
      <c r="AA816" s="178"/>
      <c r="AB816" s="178"/>
      <c r="AC816" s="178"/>
    </row>
    <row r="817" spans="2:29" x14ac:dyDescent="0.35">
      <c r="B817" s="222">
        <v>89400</v>
      </c>
      <c r="C817" s="208">
        <v>26412</v>
      </c>
      <c r="D817" s="309">
        <v>721.38</v>
      </c>
      <c r="E817" s="206">
        <v>2112.96</v>
      </c>
      <c r="F817" s="206">
        <v>2377.08</v>
      </c>
      <c r="G817" s="205">
        <f t="shared" si="71"/>
        <v>0.29543624161073828</v>
      </c>
      <c r="H817" s="207">
        <f t="shared" si="72"/>
        <v>0.42</v>
      </c>
      <c r="I817" s="213">
        <v>17470</v>
      </c>
      <c r="J817" s="213">
        <v>0</v>
      </c>
      <c r="K817" s="212">
        <v>1397.6</v>
      </c>
      <c r="L817" s="212">
        <v>1572.3</v>
      </c>
      <c r="M817" s="239">
        <f t="shared" si="69"/>
        <v>0.50779999999998837</v>
      </c>
      <c r="N817" s="239"/>
      <c r="O817" s="178"/>
      <c r="P817" s="178"/>
      <c r="Q817" s="178"/>
      <c r="R817" s="178"/>
      <c r="S817" s="178"/>
      <c r="T817" s="178"/>
      <c r="U817" s="178"/>
      <c r="V817" s="178"/>
      <c r="W817" s="178"/>
      <c r="X817" s="178"/>
      <c r="Y817" s="210">
        <f t="shared" si="68"/>
        <v>0.195413870246085</v>
      </c>
      <c r="Z817" s="211">
        <f t="shared" si="70"/>
        <v>0.32</v>
      </c>
      <c r="AA817" s="178"/>
      <c r="AB817" s="178"/>
      <c r="AC817" s="178"/>
    </row>
    <row r="818" spans="2:29" x14ac:dyDescent="0.35">
      <c r="B818" s="222">
        <v>89500</v>
      </c>
      <c r="C818" s="208">
        <v>26454</v>
      </c>
      <c r="D818" s="309">
        <v>726.38</v>
      </c>
      <c r="E818" s="206">
        <v>2116.3200000000002</v>
      </c>
      <c r="F818" s="206">
        <v>2380.86</v>
      </c>
      <c r="G818" s="205">
        <f t="shared" si="71"/>
        <v>0.29557541899441342</v>
      </c>
      <c r="H818" s="207">
        <f t="shared" si="72"/>
        <v>0.42</v>
      </c>
      <c r="I818" s="213">
        <v>17504</v>
      </c>
      <c r="J818" s="213">
        <v>0</v>
      </c>
      <c r="K818" s="212">
        <v>1400.32</v>
      </c>
      <c r="L818" s="212">
        <v>1575.36</v>
      </c>
      <c r="M818" s="239">
        <f t="shared" si="69"/>
        <v>0.50780000000001568</v>
      </c>
      <c r="N818" s="239"/>
      <c r="O818" s="178"/>
      <c r="P818" s="178"/>
      <c r="Q818" s="178"/>
      <c r="R818" s="178"/>
      <c r="S818" s="178"/>
      <c r="T818" s="178"/>
      <c r="U818" s="178"/>
      <c r="V818" s="178"/>
      <c r="W818" s="178"/>
      <c r="X818" s="178"/>
      <c r="Y818" s="210">
        <f t="shared" si="68"/>
        <v>0.19557541899441341</v>
      </c>
      <c r="Z818" s="211">
        <f t="shared" si="70"/>
        <v>0.34</v>
      </c>
      <c r="AA818" s="178"/>
      <c r="AB818" s="178"/>
      <c r="AC818" s="178"/>
    </row>
    <row r="819" spans="2:29" x14ac:dyDescent="0.35">
      <c r="B819" s="222">
        <v>89600</v>
      </c>
      <c r="C819" s="208">
        <v>26496</v>
      </c>
      <c r="D819" s="309">
        <v>731.37</v>
      </c>
      <c r="E819" s="206">
        <v>2119.6799999999998</v>
      </c>
      <c r="F819" s="206">
        <v>2384.64</v>
      </c>
      <c r="G819" s="205">
        <f t="shared" si="71"/>
        <v>0.29571428571428571</v>
      </c>
      <c r="H819" s="207">
        <f t="shared" si="72"/>
        <v>0.42</v>
      </c>
      <c r="I819" s="213">
        <v>17538</v>
      </c>
      <c r="J819" s="213">
        <v>0</v>
      </c>
      <c r="K819" s="212">
        <v>1403.04</v>
      </c>
      <c r="L819" s="212">
        <v>1578.42</v>
      </c>
      <c r="M819" s="239">
        <f t="shared" si="69"/>
        <v>0.50769999999998161</v>
      </c>
      <c r="N819" s="239"/>
      <c r="O819" s="178"/>
      <c r="P819" s="178"/>
      <c r="Q819" s="178"/>
      <c r="R819" s="178"/>
      <c r="S819" s="178"/>
      <c r="T819" s="178"/>
      <c r="U819" s="178"/>
      <c r="V819" s="178"/>
      <c r="W819" s="178"/>
      <c r="X819" s="178"/>
      <c r="Y819" s="210">
        <f t="shared" si="68"/>
        <v>0.19573660714285715</v>
      </c>
      <c r="Z819" s="211">
        <f t="shared" si="70"/>
        <v>0.34</v>
      </c>
      <c r="AA819" s="178"/>
      <c r="AB819" s="178"/>
      <c r="AC819" s="178"/>
    </row>
    <row r="820" spans="2:29" x14ac:dyDescent="0.35">
      <c r="B820" s="222">
        <v>89700</v>
      </c>
      <c r="C820" s="208">
        <v>26538</v>
      </c>
      <c r="D820" s="309">
        <v>736.37</v>
      </c>
      <c r="E820" s="206">
        <v>2123.04</v>
      </c>
      <c r="F820" s="206">
        <v>2388.42</v>
      </c>
      <c r="G820" s="205">
        <f t="shared" si="71"/>
        <v>0.29585284280936452</v>
      </c>
      <c r="H820" s="207">
        <f t="shared" si="72"/>
        <v>0.42</v>
      </c>
      <c r="I820" s="213">
        <v>17570</v>
      </c>
      <c r="J820" s="213">
        <v>0</v>
      </c>
      <c r="K820" s="212">
        <v>1405.6</v>
      </c>
      <c r="L820" s="212">
        <v>1581.3</v>
      </c>
      <c r="M820" s="239">
        <f t="shared" si="69"/>
        <v>0.50780000000001113</v>
      </c>
      <c r="N820" s="239"/>
      <c r="O820" s="178"/>
      <c r="P820" s="178"/>
      <c r="Q820" s="178"/>
      <c r="R820" s="178"/>
      <c r="S820" s="178"/>
      <c r="T820" s="178"/>
      <c r="U820" s="178"/>
      <c r="V820" s="178"/>
      <c r="W820" s="178"/>
      <c r="X820" s="178"/>
      <c r="Y820" s="210">
        <f t="shared" si="68"/>
        <v>0.19587513935340023</v>
      </c>
      <c r="Z820" s="211">
        <f t="shared" si="70"/>
        <v>0.32</v>
      </c>
      <c r="AA820" s="178"/>
      <c r="AB820" s="178"/>
      <c r="AC820" s="178"/>
    </row>
    <row r="821" spans="2:29" x14ac:dyDescent="0.35">
      <c r="B821" s="222">
        <v>89800</v>
      </c>
      <c r="C821" s="208">
        <v>26580</v>
      </c>
      <c r="D821" s="309">
        <v>741.37</v>
      </c>
      <c r="E821" s="206">
        <v>2126.4</v>
      </c>
      <c r="F821" s="206">
        <v>2392.1999999999998</v>
      </c>
      <c r="G821" s="205">
        <f t="shared" si="71"/>
        <v>0.29599109131403117</v>
      </c>
      <c r="H821" s="207">
        <f t="shared" si="72"/>
        <v>0.42</v>
      </c>
      <c r="I821" s="213">
        <v>17604</v>
      </c>
      <c r="J821" s="213">
        <v>0</v>
      </c>
      <c r="K821" s="212">
        <v>1408.32</v>
      </c>
      <c r="L821" s="212">
        <v>1584.36</v>
      </c>
      <c r="M821" s="239">
        <f t="shared" si="69"/>
        <v>0.50779999999999748</v>
      </c>
      <c r="N821" s="239"/>
      <c r="O821" s="178"/>
      <c r="P821" s="178"/>
      <c r="Q821" s="178"/>
      <c r="R821" s="178"/>
      <c r="S821" s="178"/>
      <c r="T821" s="178"/>
      <c r="U821" s="178"/>
      <c r="V821" s="178"/>
      <c r="W821" s="178"/>
      <c r="X821" s="178"/>
      <c r="Y821" s="210">
        <f t="shared" si="68"/>
        <v>0.19603563474387528</v>
      </c>
      <c r="Z821" s="211">
        <f t="shared" si="70"/>
        <v>0.34</v>
      </c>
      <c r="AA821" s="178"/>
      <c r="AB821" s="178"/>
      <c r="AC821" s="178"/>
    </row>
    <row r="822" spans="2:29" x14ac:dyDescent="0.35">
      <c r="B822" s="222">
        <v>89900</v>
      </c>
      <c r="C822" s="208">
        <v>26622</v>
      </c>
      <c r="D822" s="309">
        <v>746.37</v>
      </c>
      <c r="E822" s="206">
        <v>2129.7600000000002</v>
      </c>
      <c r="F822" s="206">
        <v>2395.98</v>
      </c>
      <c r="G822" s="205">
        <f t="shared" si="71"/>
        <v>0.29612903225806453</v>
      </c>
      <c r="H822" s="207">
        <f t="shared" si="72"/>
        <v>0.42</v>
      </c>
      <c r="I822" s="213">
        <v>17638</v>
      </c>
      <c r="J822" s="213">
        <v>0</v>
      </c>
      <c r="K822" s="212">
        <v>1411.04</v>
      </c>
      <c r="L822" s="212">
        <v>1587.42</v>
      </c>
      <c r="M822" s="239">
        <f t="shared" si="69"/>
        <v>0.50779999999998837</v>
      </c>
      <c r="N822" s="239"/>
      <c r="O822" s="178"/>
      <c r="P822" s="178"/>
      <c r="Q822" s="178"/>
      <c r="R822" s="178"/>
      <c r="S822" s="178"/>
      <c r="T822" s="178"/>
      <c r="U822" s="178"/>
      <c r="V822" s="178"/>
      <c r="W822" s="178"/>
      <c r="X822" s="178"/>
      <c r="Y822" s="210">
        <f t="shared" si="68"/>
        <v>0.19619577308120134</v>
      </c>
      <c r="Z822" s="211">
        <f t="shared" si="70"/>
        <v>0.34</v>
      </c>
      <c r="AA822" s="178"/>
      <c r="AB822" s="178"/>
      <c r="AC822" s="178"/>
    </row>
    <row r="823" spans="2:29" x14ac:dyDescent="0.35">
      <c r="B823" s="222">
        <v>90000</v>
      </c>
      <c r="C823" s="208">
        <v>26664</v>
      </c>
      <c r="D823" s="309">
        <v>751.37</v>
      </c>
      <c r="E823" s="206">
        <v>2133.12</v>
      </c>
      <c r="F823" s="206">
        <v>2399.7600000000002</v>
      </c>
      <c r="G823" s="205">
        <f t="shared" si="71"/>
        <v>0.29626666666666668</v>
      </c>
      <c r="H823" s="207">
        <f t="shared" si="72"/>
        <v>0.42</v>
      </c>
      <c r="I823" s="213">
        <v>17670</v>
      </c>
      <c r="J823" s="213">
        <v>0</v>
      </c>
      <c r="K823" s="212">
        <v>1413.6</v>
      </c>
      <c r="L823" s="212">
        <v>1590.3</v>
      </c>
      <c r="M823" s="239">
        <f t="shared" si="69"/>
        <v>0.50779999999997472</v>
      </c>
      <c r="N823" s="239"/>
      <c r="O823" s="178"/>
      <c r="P823" s="178"/>
      <c r="Q823" s="178"/>
      <c r="R823" s="178"/>
      <c r="S823" s="178"/>
      <c r="T823" s="178"/>
      <c r="U823" s="178"/>
      <c r="V823" s="178"/>
      <c r="W823" s="178"/>
      <c r="X823" s="178"/>
      <c r="Y823" s="210">
        <f t="shared" si="68"/>
        <v>0.19633333333333333</v>
      </c>
      <c r="Z823" s="211">
        <f t="shared" si="70"/>
        <v>0.32</v>
      </c>
      <c r="AA823" s="178"/>
      <c r="AB823" s="178"/>
      <c r="AC823" s="178"/>
    </row>
    <row r="824" spans="2:29" x14ac:dyDescent="0.35">
      <c r="B824" s="222">
        <v>90100</v>
      </c>
      <c r="C824" s="208">
        <v>26706</v>
      </c>
      <c r="D824" s="309">
        <v>756.36</v>
      </c>
      <c r="E824" s="206">
        <v>2136.48</v>
      </c>
      <c r="F824" s="206">
        <v>2403.54</v>
      </c>
      <c r="G824" s="205">
        <f t="shared" si="71"/>
        <v>0.29640399556048835</v>
      </c>
      <c r="H824" s="207">
        <f t="shared" si="72"/>
        <v>0.42</v>
      </c>
      <c r="I824" s="213">
        <v>17704</v>
      </c>
      <c r="J824" s="213">
        <v>0</v>
      </c>
      <c r="K824" s="212">
        <v>1416.32</v>
      </c>
      <c r="L824" s="212">
        <v>1593.36</v>
      </c>
      <c r="M824" s="239">
        <f t="shared" si="69"/>
        <v>0.50770000000001347</v>
      </c>
      <c r="N824" s="239"/>
      <c r="O824" s="178"/>
      <c r="P824" s="178"/>
      <c r="Q824" s="178"/>
      <c r="R824" s="178"/>
      <c r="S824" s="178"/>
      <c r="T824" s="178"/>
      <c r="U824" s="178"/>
      <c r="V824" s="178"/>
      <c r="W824" s="178"/>
      <c r="X824" s="178"/>
      <c r="Y824" s="210">
        <f t="shared" si="68"/>
        <v>0.19649278579356272</v>
      </c>
      <c r="Z824" s="211">
        <f t="shared" si="70"/>
        <v>0.34</v>
      </c>
      <c r="AA824" s="178"/>
      <c r="AB824" s="178"/>
      <c r="AC824" s="178"/>
    </row>
    <row r="825" spans="2:29" x14ac:dyDescent="0.35">
      <c r="B825" s="222">
        <v>90200</v>
      </c>
      <c r="C825" s="208">
        <v>26748</v>
      </c>
      <c r="D825" s="309">
        <v>761.36</v>
      </c>
      <c r="E825" s="206">
        <v>2139.84</v>
      </c>
      <c r="F825" s="206">
        <v>2407.3200000000002</v>
      </c>
      <c r="G825" s="205">
        <f t="shared" si="71"/>
        <v>0.29654101995565413</v>
      </c>
      <c r="H825" s="207">
        <f t="shared" si="72"/>
        <v>0.42</v>
      </c>
      <c r="I825" s="213">
        <v>17738</v>
      </c>
      <c r="J825" s="213">
        <v>0</v>
      </c>
      <c r="K825" s="212">
        <v>1419.04</v>
      </c>
      <c r="L825" s="212">
        <v>1596.42</v>
      </c>
      <c r="M825" s="239">
        <f t="shared" si="69"/>
        <v>0.50780000000000203</v>
      </c>
      <c r="N825" s="239"/>
      <c r="O825" s="178"/>
      <c r="P825" s="178"/>
      <c r="Q825" s="178"/>
      <c r="R825" s="178"/>
      <c r="S825" s="178"/>
      <c r="T825" s="178"/>
      <c r="U825" s="178"/>
      <c r="V825" s="178"/>
      <c r="W825" s="178"/>
      <c r="X825" s="178"/>
      <c r="Y825" s="210">
        <f t="shared" si="68"/>
        <v>0.19665188470066519</v>
      </c>
      <c r="Z825" s="211">
        <f t="shared" si="70"/>
        <v>0.34</v>
      </c>
      <c r="AA825" s="178"/>
      <c r="AB825" s="178"/>
      <c r="AC825" s="178"/>
    </row>
    <row r="826" spans="2:29" x14ac:dyDescent="0.35">
      <c r="B826" s="222">
        <v>90300</v>
      </c>
      <c r="C826" s="208">
        <v>26790</v>
      </c>
      <c r="D826" s="309">
        <v>766.36</v>
      </c>
      <c r="E826" s="206">
        <v>2143.1999999999998</v>
      </c>
      <c r="F826" s="206">
        <v>2411.1</v>
      </c>
      <c r="G826" s="205">
        <f t="shared" si="71"/>
        <v>0.2966777408637874</v>
      </c>
      <c r="H826" s="207">
        <f t="shared" si="72"/>
        <v>0.42</v>
      </c>
      <c r="I826" s="213">
        <v>17770</v>
      </c>
      <c r="J826" s="213">
        <v>0</v>
      </c>
      <c r="K826" s="212">
        <v>1421.6</v>
      </c>
      <c r="L826" s="212">
        <v>1599.3</v>
      </c>
      <c r="M826" s="239">
        <f t="shared" si="69"/>
        <v>0.50779999999998837</v>
      </c>
      <c r="N826" s="239"/>
      <c r="O826" s="178"/>
      <c r="P826" s="178"/>
      <c r="Q826" s="178"/>
      <c r="R826" s="178"/>
      <c r="S826" s="178"/>
      <c r="T826" s="178"/>
      <c r="U826" s="178"/>
      <c r="V826" s="178"/>
      <c r="W826" s="178"/>
      <c r="X826" s="178"/>
      <c r="Y826" s="210">
        <f t="shared" si="68"/>
        <v>0.19678848283499445</v>
      </c>
      <c r="Z826" s="211">
        <f t="shared" si="70"/>
        <v>0.32</v>
      </c>
      <c r="AA826" s="178"/>
      <c r="AB826" s="178"/>
      <c r="AC826" s="178"/>
    </row>
    <row r="827" spans="2:29" x14ac:dyDescent="0.35">
      <c r="B827" s="222">
        <v>90400</v>
      </c>
      <c r="C827" s="208">
        <v>26832</v>
      </c>
      <c r="D827" s="309">
        <v>771.36</v>
      </c>
      <c r="E827" s="206">
        <v>2146.56</v>
      </c>
      <c r="F827" s="206">
        <v>2414.88</v>
      </c>
      <c r="G827" s="205">
        <f t="shared" si="71"/>
        <v>0.29681415929203542</v>
      </c>
      <c r="H827" s="207">
        <f t="shared" si="72"/>
        <v>0.42</v>
      </c>
      <c r="I827" s="213">
        <v>17804</v>
      </c>
      <c r="J827" s="213">
        <v>0</v>
      </c>
      <c r="K827" s="212">
        <v>1424.32</v>
      </c>
      <c r="L827" s="212">
        <v>1602.36</v>
      </c>
      <c r="M827" s="239">
        <f t="shared" si="69"/>
        <v>0.50780000000001568</v>
      </c>
      <c r="N827" s="239"/>
      <c r="O827" s="178"/>
      <c r="P827" s="178"/>
      <c r="Q827" s="178"/>
      <c r="R827" s="178"/>
      <c r="S827" s="178"/>
      <c r="T827" s="178"/>
      <c r="U827" s="178"/>
      <c r="V827" s="178"/>
      <c r="W827" s="178"/>
      <c r="X827" s="178"/>
      <c r="Y827" s="210">
        <f t="shared" si="68"/>
        <v>0.19694690265486725</v>
      </c>
      <c r="Z827" s="211">
        <f t="shared" si="70"/>
        <v>0.34</v>
      </c>
      <c r="AA827" s="178"/>
      <c r="AB827" s="178"/>
      <c r="AC827" s="178"/>
    </row>
    <row r="828" spans="2:29" x14ac:dyDescent="0.35">
      <c r="B828" s="222">
        <v>90500</v>
      </c>
      <c r="C828" s="208">
        <v>26874</v>
      </c>
      <c r="D828" s="309">
        <v>776.36</v>
      </c>
      <c r="E828" s="206">
        <v>2149.92</v>
      </c>
      <c r="F828" s="206">
        <v>2418.66</v>
      </c>
      <c r="G828" s="205">
        <f t="shared" si="71"/>
        <v>0.29695027624309395</v>
      </c>
      <c r="H828" s="207">
        <f t="shared" si="72"/>
        <v>0.42</v>
      </c>
      <c r="I828" s="213">
        <v>17838</v>
      </c>
      <c r="J828" s="213">
        <v>0</v>
      </c>
      <c r="K828" s="212">
        <v>1427.04</v>
      </c>
      <c r="L828" s="212">
        <v>1605.42</v>
      </c>
      <c r="M828" s="239">
        <f t="shared" si="69"/>
        <v>0.50780000000000203</v>
      </c>
      <c r="N828" s="239"/>
      <c r="O828" s="178"/>
      <c r="P828" s="178"/>
      <c r="Q828" s="178"/>
      <c r="R828" s="178"/>
      <c r="S828" s="178"/>
      <c r="T828" s="178"/>
      <c r="U828" s="178"/>
      <c r="V828" s="178"/>
      <c r="W828" s="178"/>
      <c r="X828" s="178"/>
      <c r="Y828" s="210">
        <f t="shared" si="68"/>
        <v>0.19710497237569061</v>
      </c>
      <c r="Z828" s="211">
        <f t="shared" si="70"/>
        <v>0.34</v>
      </c>
      <c r="AA828" s="178"/>
      <c r="AB828" s="178"/>
      <c r="AC828" s="178"/>
    </row>
    <row r="829" spans="2:29" x14ac:dyDescent="0.35">
      <c r="B829" s="222">
        <v>90600</v>
      </c>
      <c r="C829" s="208">
        <v>26916</v>
      </c>
      <c r="D829" s="309">
        <v>781.35</v>
      </c>
      <c r="E829" s="206">
        <v>2153.2800000000002</v>
      </c>
      <c r="F829" s="206">
        <v>2422.44</v>
      </c>
      <c r="G829" s="205">
        <f t="shared" si="71"/>
        <v>0.29708609271523179</v>
      </c>
      <c r="H829" s="207">
        <f t="shared" si="72"/>
        <v>0.42</v>
      </c>
      <c r="I829" s="213">
        <v>17872</v>
      </c>
      <c r="J829" s="213">
        <v>0</v>
      </c>
      <c r="K829" s="212">
        <v>1429.76</v>
      </c>
      <c r="L829" s="212">
        <v>1608.48</v>
      </c>
      <c r="M829" s="239">
        <f t="shared" si="69"/>
        <v>0.50769999999997251</v>
      </c>
      <c r="N829" s="239"/>
      <c r="O829" s="178"/>
      <c r="P829" s="178"/>
      <c r="Q829" s="178"/>
      <c r="R829" s="178"/>
      <c r="S829" s="178"/>
      <c r="T829" s="178"/>
      <c r="U829" s="178"/>
      <c r="V829" s="178"/>
      <c r="W829" s="178"/>
      <c r="X829" s="178"/>
      <c r="Y829" s="210">
        <f t="shared" si="68"/>
        <v>0.19726269315673289</v>
      </c>
      <c r="Z829" s="211">
        <f t="shared" si="70"/>
        <v>0.34</v>
      </c>
      <c r="AA829" s="178"/>
      <c r="AB829" s="178"/>
      <c r="AC829" s="178"/>
    </row>
    <row r="830" spans="2:29" x14ac:dyDescent="0.35">
      <c r="B830" s="222">
        <v>90700</v>
      </c>
      <c r="C830" s="208">
        <v>26958</v>
      </c>
      <c r="D830" s="309">
        <v>786.35</v>
      </c>
      <c r="E830" s="206">
        <v>2156.64</v>
      </c>
      <c r="F830" s="206">
        <v>2426.2199999999998</v>
      </c>
      <c r="G830" s="205">
        <f t="shared" si="71"/>
        <v>0.29722160970231531</v>
      </c>
      <c r="H830" s="207">
        <f t="shared" si="72"/>
        <v>0.42</v>
      </c>
      <c r="I830" s="213">
        <v>17904</v>
      </c>
      <c r="J830" s="213">
        <v>0</v>
      </c>
      <c r="K830" s="212">
        <v>1432.32</v>
      </c>
      <c r="L830" s="212">
        <v>1611.36</v>
      </c>
      <c r="M830" s="239">
        <f t="shared" si="69"/>
        <v>0.50779999999999748</v>
      </c>
      <c r="N830" s="239"/>
      <c r="O830" s="178"/>
      <c r="P830" s="178"/>
      <c r="Q830" s="178"/>
      <c r="R830" s="178"/>
      <c r="S830" s="178"/>
      <c r="T830" s="178"/>
      <c r="U830" s="178"/>
      <c r="V830" s="178"/>
      <c r="W830" s="178"/>
      <c r="X830" s="178"/>
      <c r="Y830" s="210">
        <f t="shared" si="68"/>
        <v>0.19739801543550164</v>
      </c>
      <c r="Z830" s="211">
        <f t="shared" si="70"/>
        <v>0.32</v>
      </c>
      <c r="AA830" s="178"/>
      <c r="AB830" s="178"/>
      <c r="AC830" s="178"/>
    </row>
    <row r="831" spans="2:29" x14ac:dyDescent="0.35">
      <c r="B831" s="222">
        <v>90800</v>
      </c>
      <c r="C831" s="208">
        <v>27000</v>
      </c>
      <c r="D831" s="309">
        <v>791.35</v>
      </c>
      <c r="E831" s="206">
        <v>2160</v>
      </c>
      <c r="F831" s="206">
        <v>2430</v>
      </c>
      <c r="G831" s="205">
        <f t="shared" si="71"/>
        <v>0.29735682819383258</v>
      </c>
      <c r="H831" s="207">
        <f t="shared" si="72"/>
        <v>0.42</v>
      </c>
      <c r="I831" s="213">
        <v>17938</v>
      </c>
      <c r="J831" s="213">
        <v>0</v>
      </c>
      <c r="K831" s="212">
        <v>1435.04</v>
      </c>
      <c r="L831" s="212">
        <v>1614.42</v>
      </c>
      <c r="M831" s="239">
        <f t="shared" si="69"/>
        <v>0.50779999999998837</v>
      </c>
      <c r="N831" s="239"/>
      <c r="O831" s="178"/>
      <c r="P831" s="178"/>
      <c r="Q831" s="178"/>
      <c r="R831" s="178"/>
      <c r="S831" s="178"/>
      <c r="T831" s="178"/>
      <c r="U831" s="178"/>
      <c r="V831" s="178"/>
      <c r="W831" s="178"/>
      <c r="X831" s="178"/>
      <c r="Y831" s="210">
        <f t="shared" si="68"/>
        <v>0.19755506607929516</v>
      </c>
      <c r="Z831" s="211">
        <f t="shared" si="70"/>
        <v>0.34</v>
      </c>
      <c r="AA831" s="178"/>
      <c r="AB831" s="178"/>
      <c r="AC831" s="178"/>
    </row>
    <row r="832" spans="2:29" x14ac:dyDescent="0.35">
      <c r="B832" s="222">
        <v>90900</v>
      </c>
      <c r="C832" s="208">
        <v>27042</v>
      </c>
      <c r="D832" s="309">
        <v>796.35</v>
      </c>
      <c r="E832" s="206">
        <v>2163.36</v>
      </c>
      <c r="F832" s="206">
        <v>2433.7800000000002</v>
      </c>
      <c r="G832" s="205">
        <f t="shared" si="71"/>
        <v>0.2974917491749175</v>
      </c>
      <c r="H832" s="207">
        <f t="shared" si="72"/>
        <v>0.42</v>
      </c>
      <c r="I832" s="213">
        <v>17972</v>
      </c>
      <c r="J832" s="213">
        <v>0</v>
      </c>
      <c r="K832" s="212">
        <v>1437.76</v>
      </c>
      <c r="L832" s="212">
        <v>1617.48</v>
      </c>
      <c r="M832" s="239">
        <f t="shared" si="69"/>
        <v>0.50779999999997472</v>
      </c>
      <c r="N832" s="239"/>
      <c r="O832" s="178"/>
      <c r="P832" s="178"/>
      <c r="Q832" s="178"/>
      <c r="R832" s="178"/>
      <c r="S832" s="178"/>
      <c r="T832" s="178"/>
      <c r="U832" s="178"/>
      <c r="V832" s="178"/>
      <c r="W832" s="178"/>
      <c r="X832" s="178"/>
      <c r="Y832" s="210">
        <f t="shared" si="68"/>
        <v>0.19771177117711772</v>
      </c>
      <c r="Z832" s="211">
        <f t="shared" si="70"/>
        <v>0.34</v>
      </c>
      <c r="AA832" s="178"/>
      <c r="AB832" s="178"/>
      <c r="AC832" s="178"/>
    </row>
    <row r="833" spans="2:29" x14ac:dyDescent="0.35">
      <c r="B833" s="222">
        <v>91000</v>
      </c>
      <c r="C833" s="208">
        <v>27084</v>
      </c>
      <c r="D833" s="309">
        <v>801.35</v>
      </c>
      <c r="E833" s="206">
        <v>2166.7199999999998</v>
      </c>
      <c r="F833" s="206">
        <v>2437.56</v>
      </c>
      <c r="G833" s="205">
        <f t="shared" si="71"/>
        <v>0.29762637362637362</v>
      </c>
      <c r="H833" s="207">
        <f t="shared" si="72"/>
        <v>0.42</v>
      </c>
      <c r="I833" s="213">
        <v>18006</v>
      </c>
      <c r="J833" s="213">
        <v>0</v>
      </c>
      <c r="K833" s="212">
        <v>1440.48</v>
      </c>
      <c r="L833" s="212">
        <v>1620.54</v>
      </c>
      <c r="M833" s="239">
        <f t="shared" si="69"/>
        <v>0.50779999999999748</v>
      </c>
      <c r="N833" s="239"/>
      <c r="O833" s="178"/>
      <c r="P833" s="178"/>
      <c r="Q833" s="178"/>
      <c r="R833" s="178"/>
      <c r="S833" s="178"/>
      <c r="T833" s="178"/>
      <c r="U833" s="178"/>
      <c r="V833" s="178"/>
      <c r="W833" s="178"/>
      <c r="X833" s="178"/>
      <c r="Y833" s="210">
        <f t="shared" si="68"/>
        <v>0.19786813186813187</v>
      </c>
      <c r="Z833" s="211">
        <f t="shared" si="70"/>
        <v>0.34</v>
      </c>
      <c r="AA833" s="178"/>
      <c r="AB833" s="178"/>
      <c r="AC833" s="178"/>
    </row>
    <row r="834" spans="2:29" x14ac:dyDescent="0.35">
      <c r="B834" s="222">
        <v>91100</v>
      </c>
      <c r="C834" s="208">
        <v>27126</v>
      </c>
      <c r="D834" s="309">
        <v>806.34</v>
      </c>
      <c r="E834" s="206">
        <v>2170.08</v>
      </c>
      <c r="F834" s="206">
        <v>2441.34</v>
      </c>
      <c r="G834" s="205">
        <f t="shared" si="71"/>
        <v>0.29776070252469811</v>
      </c>
      <c r="H834" s="207">
        <f t="shared" si="72"/>
        <v>0.42</v>
      </c>
      <c r="I834" s="213">
        <v>18038</v>
      </c>
      <c r="J834" s="213">
        <v>0</v>
      </c>
      <c r="K834" s="212">
        <v>1443.04</v>
      </c>
      <c r="L834" s="212">
        <v>1623.42</v>
      </c>
      <c r="M834" s="239">
        <f t="shared" si="69"/>
        <v>0.50770000000000437</v>
      </c>
      <c r="N834" s="239"/>
      <c r="O834" s="178"/>
      <c r="P834" s="178"/>
      <c r="Q834" s="178"/>
      <c r="R834" s="178"/>
      <c r="S834" s="178"/>
      <c r="T834" s="178"/>
      <c r="U834" s="178"/>
      <c r="V834" s="178"/>
      <c r="W834" s="178"/>
      <c r="X834" s="178"/>
      <c r="Y834" s="210">
        <f t="shared" si="68"/>
        <v>0.19800219538968167</v>
      </c>
      <c r="Z834" s="211">
        <f t="shared" si="70"/>
        <v>0.32</v>
      </c>
      <c r="AA834" s="178"/>
      <c r="AB834" s="178"/>
      <c r="AC834" s="178"/>
    </row>
    <row r="835" spans="2:29" x14ac:dyDescent="0.35">
      <c r="B835" s="222">
        <v>91200</v>
      </c>
      <c r="C835" s="208">
        <v>27168</v>
      </c>
      <c r="D835" s="309">
        <v>811.34</v>
      </c>
      <c r="E835" s="206">
        <v>2173.44</v>
      </c>
      <c r="F835" s="206">
        <v>2445.12</v>
      </c>
      <c r="G835" s="205">
        <f t="shared" si="71"/>
        <v>0.29789473684210527</v>
      </c>
      <c r="H835" s="207">
        <f t="shared" si="72"/>
        <v>0.42</v>
      </c>
      <c r="I835" s="213">
        <v>18072</v>
      </c>
      <c r="J835" s="213">
        <v>0</v>
      </c>
      <c r="K835" s="212">
        <v>1445.76</v>
      </c>
      <c r="L835" s="212">
        <v>1626.48</v>
      </c>
      <c r="M835" s="239">
        <f t="shared" si="69"/>
        <v>0.50779999999998837</v>
      </c>
      <c r="N835" s="239"/>
      <c r="O835" s="178"/>
      <c r="P835" s="178"/>
      <c r="Q835" s="178"/>
      <c r="R835" s="178"/>
      <c r="S835" s="178"/>
      <c r="T835" s="178"/>
      <c r="U835" s="178"/>
      <c r="V835" s="178"/>
      <c r="W835" s="178"/>
      <c r="X835" s="178"/>
      <c r="Y835" s="210">
        <f t="shared" ref="Y835:Y898" si="73">I835/$B835</f>
        <v>0.19815789473684212</v>
      </c>
      <c r="Z835" s="211">
        <f t="shared" si="70"/>
        <v>0.34</v>
      </c>
      <c r="AA835" s="178"/>
      <c r="AB835" s="178"/>
      <c r="AC835" s="178"/>
    </row>
    <row r="836" spans="2:29" x14ac:dyDescent="0.35">
      <c r="B836" s="222">
        <v>91300</v>
      </c>
      <c r="C836" s="208">
        <v>27210</v>
      </c>
      <c r="D836" s="309">
        <v>816.34</v>
      </c>
      <c r="E836" s="206">
        <v>2176.8000000000002</v>
      </c>
      <c r="F836" s="206">
        <v>2448.9</v>
      </c>
      <c r="G836" s="205">
        <f t="shared" si="71"/>
        <v>0.29802847754654982</v>
      </c>
      <c r="H836" s="207">
        <f t="shared" si="72"/>
        <v>0.42</v>
      </c>
      <c r="I836" s="213">
        <v>18106</v>
      </c>
      <c r="J836" s="213">
        <v>0</v>
      </c>
      <c r="K836" s="212">
        <v>1448.48</v>
      </c>
      <c r="L836" s="212">
        <v>1629.54</v>
      </c>
      <c r="M836" s="239">
        <f t="shared" ref="M836:M899" si="74">(C836+D836+F836-C835-D835-F835)/100</f>
        <v>0.50780000000001568</v>
      </c>
      <c r="N836" s="239"/>
      <c r="O836" s="178"/>
      <c r="P836" s="178"/>
      <c r="Q836" s="178"/>
      <c r="R836" s="178"/>
      <c r="S836" s="178"/>
      <c r="T836" s="178"/>
      <c r="U836" s="178"/>
      <c r="V836" s="178"/>
      <c r="W836" s="178"/>
      <c r="X836" s="178"/>
      <c r="Y836" s="210">
        <f t="shared" si="73"/>
        <v>0.19831325301204819</v>
      </c>
      <c r="Z836" s="211">
        <f t="shared" ref="Z836:Z899" si="75">(I836-I835)/($B836-$B835)</f>
        <v>0.34</v>
      </c>
      <c r="AA836" s="178"/>
      <c r="AB836" s="178"/>
      <c r="AC836" s="178"/>
    </row>
    <row r="837" spans="2:29" x14ac:dyDescent="0.35">
      <c r="B837" s="222">
        <v>91400</v>
      </c>
      <c r="C837" s="208">
        <v>27252</v>
      </c>
      <c r="D837" s="309">
        <v>821.34</v>
      </c>
      <c r="E837" s="206">
        <v>2180.16</v>
      </c>
      <c r="F837" s="206">
        <v>2452.6799999999998</v>
      </c>
      <c r="G837" s="205">
        <f t="shared" ref="G837:G900" si="76">C837/B837</f>
        <v>0.29816192560175053</v>
      </c>
      <c r="H837" s="207">
        <f t="shared" ref="H837:H900" si="77">(C837-C836)/(B837-B836)</f>
        <v>0.42</v>
      </c>
      <c r="I837" s="213">
        <v>18140</v>
      </c>
      <c r="J837" s="213">
        <v>0</v>
      </c>
      <c r="K837" s="212">
        <v>1451.2</v>
      </c>
      <c r="L837" s="212">
        <v>1632.6</v>
      </c>
      <c r="M837" s="239">
        <f t="shared" si="74"/>
        <v>0.50780000000000203</v>
      </c>
      <c r="N837" s="239"/>
      <c r="O837" s="178"/>
      <c r="P837" s="178"/>
      <c r="Q837" s="178"/>
      <c r="R837" s="178"/>
      <c r="S837" s="178"/>
      <c r="T837" s="178"/>
      <c r="U837" s="178"/>
      <c r="V837" s="178"/>
      <c r="W837" s="178"/>
      <c r="X837" s="178"/>
      <c r="Y837" s="210">
        <f t="shared" si="73"/>
        <v>0.19846827133479211</v>
      </c>
      <c r="Z837" s="211">
        <f t="shared" si="75"/>
        <v>0.34</v>
      </c>
      <c r="AA837" s="178"/>
      <c r="AB837" s="178"/>
      <c r="AC837" s="178"/>
    </row>
    <row r="838" spans="2:29" x14ac:dyDescent="0.35">
      <c r="B838" s="222">
        <v>91500</v>
      </c>
      <c r="C838" s="208">
        <v>27294</v>
      </c>
      <c r="D838" s="309">
        <v>826.34</v>
      </c>
      <c r="E838" s="206">
        <v>2183.52</v>
      </c>
      <c r="F838" s="206">
        <v>2456.46</v>
      </c>
      <c r="G838" s="205">
        <f t="shared" si="76"/>
        <v>0.2982950819672131</v>
      </c>
      <c r="H838" s="207">
        <f t="shared" si="77"/>
        <v>0.42</v>
      </c>
      <c r="I838" s="213">
        <v>18174</v>
      </c>
      <c r="J838" s="213">
        <v>0</v>
      </c>
      <c r="K838" s="212">
        <v>1453.92</v>
      </c>
      <c r="L838" s="212">
        <v>1635.66</v>
      </c>
      <c r="M838" s="239">
        <f t="shared" si="74"/>
        <v>0.50779999999999292</v>
      </c>
      <c r="N838" s="239"/>
      <c r="O838" s="178"/>
      <c r="P838" s="178"/>
      <c r="Q838" s="178"/>
      <c r="R838" s="178"/>
      <c r="S838" s="178"/>
      <c r="T838" s="178"/>
      <c r="U838" s="178"/>
      <c r="V838" s="178"/>
      <c r="W838" s="178"/>
      <c r="X838" s="178"/>
      <c r="Y838" s="210">
        <f t="shared" si="73"/>
        <v>0.19862295081967213</v>
      </c>
      <c r="Z838" s="211">
        <f t="shared" si="75"/>
        <v>0.34</v>
      </c>
      <c r="AA838" s="178"/>
      <c r="AB838" s="178"/>
      <c r="AC838" s="178"/>
    </row>
    <row r="839" spans="2:29" x14ac:dyDescent="0.35">
      <c r="B839" s="222">
        <v>91600</v>
      </c>
      <c r="C839" s="208">
        <v>27336</v>
      </c>
      <c r="D839" s="309">
        <v>831.33</v>
      </c>
      <c r="E839" s="206">
        <v>2186.88</v>
      </c>
      <c r="F839" s="206">
        <v>2460.2399999999998</v>
      </c>
      <c r="G839" s="205">
        <f t="shared" si="76"/>
        <v>0.29842794759825325</v>
      </c>
      <c r="H839" s="207">
        <f t="shared" si="77"/>
        <v>0.42</v>
      </c>
      <c r="I839" s="213">
        <v>18206</v>
      </c>
      <c r="J839" s="213">
        <v>0</v>
      </c>
      <c r="K839" s="212">
        <v>1456.48</v>
      </c>
      <c r="L839" s="212">
        <v>1638.54</v>
      </c>
      <c r="M839" s="239">
        <f t="shared" si="74"/>
        <v>0.50769999999999527</v>
      </c>
      <c r="N839" s="239"/>
      <c r="O839" s="178"/>
      <c r="P839" s="178"/>
      <c r="Q839" s="178"/>
      <c r="R839" s="178"/>
      <c r="S839" s="178"/>
      <c r="T839" s="178"/>
      <c r="U839" s="178"/>
      <c r="V839" s="178"/>
      <c r="W839" s="178"/>
      <c r="X839" s="178"/>
      <c r="Y839" s="210">
        <f t="shared" si="73"/>
        <v>0.19875545851528384</v>
      </c>
      <c r="Z839" s="211">
        <f t="shared" si="75"/>
        <v>0.32</v>
      </c>
      <c r="AA839" s="178"/>
      <c r="AB839" s="178"/>
      <c r="AC839" s="178"/>
    </row>
    <row r="840" spans="2:29" x14ac:dyDescent="0.35">
      <c r="B840" s="222">
        <v>91700</v>
      </c>
      <c r="C840" s="208">
        <v>27378</v>
      </c>
      <c r="D840" s="309">
        <v>836.33</v>
      </c>
      <c r="E840" s="206">
        <v>2190.2399999999998</v>
      </c>
      <c r="F840" s="206">
        <v>2464.02</v>
      </c>
      <c r="G840" s="205">
        <f t="shared" si="76"/>
        <v>0.29856052344601963</v>
      </c>
      <c r="H840" s="207">
        <f t="shared" si="77"/>
        <v>0.42</v>
      </c>
      <c r="I840" s="213">
        <v>18240</v>
      </c>
      <c r="J840" s="213">
        <v>0</v>
      </c>
      <c r="K840" s="212">
        <v>1459.2</v>
      </c>
      <c r="L840" s="212">
        <v>1641.6</v>
      </c>
      <c r="M840" s="239">
        <f t="shared" si="74"/>
        <v>0.50780000000002479</v>
      </c>
      <c r="N840" s="239"/>
      <c r="O840" s="178"/>
      <c r="P840" s="178"/>
      <c r="Q840" s="178"/>
      <c r="R840" s="178"/>
      <c r="S840" s="178"/>
      <c r="T840" s="178"/>
      <c r="U840" s="178"/>
      <c r="V840" s="178"/>
      <c r="W840" s="178"/>
      <c r="X840" s="178"/>
      <c r="Y840" s="210">
        <f t="shared" si="73"/>
        <v>0.19890948745910578</v>
      </c>
      <c r="Z840" s="211">
        <f t="shared" si="75"/>
        <v>0.34</v>
      </c>
      <c r="AA840" s="178"/>
      <c r="AB840" s="178"/>
      <c r="AC840" s="178"/>
    </row>
    <row r="841" spans="2:29" x14ac:dyDescent="0.35">
      <c r="B841" s="222">
        <v>91800</v>
      </c>
      <c r="C841" s="208">
        <v>27420</v>
      </c>
      <c r="D841" s="309">
        <v>841.33</v>
      </c>
      <c r="E841" s="206">
        <v>2193.6</v>
      </c>
      <c r="F841" s="206">
        <v>2467.8000000000002</v>
      </c>
      <c r="G841" s="205">
        <f t="shared" si="76"/>
        <v>0.29869281045751633</v>
      </c>
      <c r="H841" s="207">
        <f t="shared" si="77"/>
        <v>0.42</v>
      </c>
      <c r="I841" s="213">
        <v>18274</v>
      </c>
      <c r="J841" s="213">
        <v>0</v>
      </c>
      <c r="K841" s="212">
        <v>1461.92</v>
      </c>
      <c r="L841" s="212">
        <v>1644.66</v>
      </c>
      <c r="M841" s="239">
        <f t="shared" si="74"/>
        <v>0.50780000000001113</v>
      </c>
      <c r="N841" s="239"/>
      <c r="O841" s="178"/>
      <c r="P841" s="178"/>
      <c r="Q841" s="178"/>
      <c r="R841" s="178"/>
      <c r="S841" s="178"/>
      <c r="T841" s="178"/>
      <c r="U841" s="178"/>
      <c r="V841" s="178"/>
      <c r="W841" s="178"/>
      <c r="X841" s="178"/>
      <c r="Y841" s="210">
        <f t="shared" si="73"/>
        <v>0.19906318082788671</v>
      </c>
      <c r="Z841" s="211">
        <f t="shared" si="75"/>
        <v>0.34</v>
      </c>
      <c r="AA841" s="178"/>
      <c r="AB841" s="178"/>
      <c r="AC841" s="178"/>
    </row>
    <row r="842" spans="2:29" x14ac:dyDescent="0.35">
      <c r="B842" s="222">
        <v>91900</v>
      </c>
      <c r="C842" s="208">
        <v>27462</v>
      </c>
      <c r="D842" s="309">
        <v>846.33</v>
      </c>
      <c r="E842" s="206">
        <v>2196.96</v>
      </c>
      <c r="F842" s="206">
        <v>2471.58</v>
      </c>
      <c r="G842" s="205">
        <f t="shared" si="76"/>
        <v>0.29882480957562568</v>
      </c>
      <c r="H842" s="207">
        <f t="shared" si="77"/>
        <v>0.42</v>
      </c>
      <c r="I842" s="213">
        <v>18308</v>
      </c>
      <c r="J842" s="213">
        <v>0</v>
      </c>
      <c r="K842" s="212">
        <v>1464.64</v>
      </c>
      <c r="L842" s="212">
        <v>1647.72</v>
      </c>
      <c r="M842" s="239">
        <f t="shared" si="74"/>
        <v>0.50780000000003378</v>
      </c>
      <c r="N842" s="239"/>
      <c r="O842" s="178"/>
      <c r="P842" s="178"/>
      <c r="Q842" s="178"/>
      <c r="R842" s="178"/>
      <c r="S842" s="178"/>
      <c r="T842" s="178"/>
      <c r="U842" s="178"/>
      <c r="V842" s="178"/>
      <c r="W842" s="178"/>
      <c r="X842" s="178"/>
      <c r="Y842" s="210">
        <f t="shared" si="73"/>
        <v>0.19921653971708378</v>
      </c>
      <c r="Z842" s="211">
        <f t="shared" si="75"/>
        <v>0.34</v>
      </c>
      <c r="AA842" s="178"/>
      <c r="AB842" s="178"/>
      <c r="AC842" s="178"/>
    </row>
    <row r="843" spans="2:29" x14ac:dyDescent="0.35">
      <c r="B843" s="222">
        <v>92000</v>
      </c>
      <c r="C843" s="208">
        <v>27504</v>
      </c>
      <c r="D843" s="309">
        <v>851.33</v>
      </c>
      <c r="E843" s="206">
        <v>2200.3200000000002</v>
      </c>
      <c r="F843" s="206">
        <v>2475.36</v>
      </c>
      <c r="G843" s="205">
        <f t="shared" si="76"/>
        <v>0.29895652173913045</v>
      </c>
      <c r="H843" s="207">
        <f t="shared" si="77"/>
        <v>0.42</v>
      </c>
      <c r="I843" s="213">
        <v>18342</v>
      </c>
      <c r="J843" s="213">
        <v>0</v>
      </c>
      <c r="K843" s="212">
        <v>1467.36</v>
      </c>
      <c r="L843" s="212">
        <v>1650.78</v>
      </c>
      <c r="M843" s="239">
        <f t="shared" si="74"/>
        <v>0.50780000000002479</v>
      </c>
      <c r="N843" s="239"/>
      <c r="O843" s="178"/>
      <c r="P843" s="178"/>
      <c r="Q843" s="178"/>
      <c r="R843" s="178"/>
      <c r="S843" s="178"/>
      <c r="T843" s="178"/>
      <c r="U843" s="178"/>
      <c r="V843" s="178"/>
      <c r="W843" s="178"/>
      <c r="X843" s="178"/>
      <c r="Y843" s="210">
        <f t="shared" si="73"/>
        <v>0.1993695652173913</v>
      </c>
      <c r="Z843" s="211">
        <f t="shared" si="75"/>
        <v>0.34</v>
      </c>
      <c r="AA843" s="178"/>
      <c r="AB843" s="178"/>
      <c r="AC843" s="178"/>
    </row>
    <row r="844" spans="2:29" x14ac:dyDescent="0.35">
      <c r="B844" s="222">
        <v>92100</v>
      </c>
      <c r="C844" s="208">
        <v>27546</v>
      </c>
      <c r="D844" s="309">
        <v>856.32</v>
      </c>
      <c r="E844" s="206">
        <v>2203.6799999999998</v>
      </c>
      <c r="F844" s="206">
        <v>2479.14</v>
      </c>
      <c r="G844" s="205">
        <f t="shared" si="76"/>
        <v>0.29908794788273618</v>
      </c>
      <c r="H844" s="207">
        <f t="shared" si="77"/>
        <v>0.42</v>
      </c>
      <c r="I844" s="213">
        <v>18376</v>
      </c>
      <c r="J844" s="213">
        <v>0</v>
      </c>
      <c r="K844" s="212">
        <v>1470.08</v>
      </c>
      <c r="L844" s="212">
        <v>1653.84</v>
      </c>
      <c r="M844" s="239">
        <f t="shared" si="74"/>
        <v>0.50769999999999071</v>
      </c>
      <c r="N844" s="239"/>
      <c r="O844" s="178"/>
      <c r="P844" s="178"/>
      <c r="Q844" s="178"/>
      <c r="R844" s="178"/>
      <c r="S844" s="178"/>
      <c r="T844" s="178"/>
      <c r="U844" s="178"/>
      <c r="V844" s="178"/>
      <c r="W844" s="178"/>
      <c r="X844" s="178"/>
      <c r="Y844" s="210">
        <f t="shared" si="73"/>
        <v>0.19952225841476656</v>
      </c>
      <c r="Z844" s="211">
        <f t="shared" si="75"/>
        <v>0.34</v>
      </c>
      <c r="AA844" s="178"/>
      <c r="AB844" s="178"/>
      <c r="AC844" s="178"/>
    </row>
    <row r="845" spans="2:29" x14ac:dyDescent="0.35">
      <c r="B845" s="222">
        <v>92200</v>
      </c>
      <c r="C845" s="208">
        <v>27588</v>
      </c>
      <c r="D845" s="309">
        <v>861.32</v>
      </c>
      <c r="E845" s="206">
        <v>2207.04</v>
      </c>
      <c r="F845" s="206">
        <v>2482.92</v>
      </c>
      <c r="G845" s="205">
        <f t="shared" si="76"/>
        <v>0.29921908893709326</v>
      </c>
      <c r="H845" s="207">
        <f t="shared" si="77"/>
        <v>0.42</v>
      </c>
      <c r="I845" s="213">
        <v>18410</v>
      </c>
      <c r="J845" s="213">
        <v>0</v>
      </c>
      <c r="K845" s="212">
        <v>1472.8</v>
      </c>
      <c r="L845" s="212">
        <v>1656.9</v>
      </c>
      <c r="M845" s="239">
        <f t="shared" si="74"/>
        <v>0.50779999999997927</v>
      </c>
      <c r="N845" s="239"/>
      <c r="O845" s="178"/>
      <c r="P845" s="178"/>
      <c r="Q845" s="178"/>
      <c r="R845" s="178"/>
      <c r="S845" s="178"/>
      <c r="T845" s="178"/>
      <c r="U845" s="178"/>
      <c r="V845" s="178"/>
      <c r="W845" s="178"/>
      <c r="X845" s="178"/>
      <c r="Y845" s="210">
        <f t="shared" si="73"/>
        <v>0.19967462039045553</v>
      </c>
      <c r="Z845" s="211">
        <f t="shared" si="75"/>
        <v>0.34</v>
      </c>
      <c r="AA845" s="178"/>
      <c r="AB845" s="178"/>
      <c r="AC845" s="178"/>
    </row>
    <row r="846" spans="2:29" x14ac:dyDescent="0.35">
      <c r="B846" s="222">
        <v>92300</v>
      </c>
      <c r="C846" s="208">
        <v>27630</v>
      </c>
      <c r="D846" s="309">
        <v>866.32</v>
      </c>
      <c r="E846" s="206">
        <v>2210.4</v>
      </c>
      <c r="F846" s="206">
        <v>2486.6999999999998</v>
      </c>
      <c r="G846" s="205">
        <f t="shared" si="76"/>
        <v>0.29934994582881908</v>
      </c>
      <c r="H846" s="207">
        <f t="shared" si="77"/>
        <v>0.42</v>
      </c>
      <c r="I846" s="213">
        <v>18442</v>
      </c>
      <c r="J846" s="213">
        <v>0</v>
      </c>
      <c r="K846" s="212">
        <v>1475.36</v>
      </c>
      <c r="L846" s="212">
        <v>1659.78</v>
      </c>
      <c r="M846" s="239">
        <f t="shared" si="74"/>
        <v>0.50780000000000203</v>
      </c>
      <c r="N846" s="239"/>
      <c r="O846" s="178"/>
      <c r="P846" s="178"/>
      <c r="Q846" s="178"/>
      <c r="R846" s="178"/>
      <c r="S846" s="178"/>
      <c r="T846" s="178"/>
      <c r="U846" s="178"/>
      <c r="V846" s="178"/>
      <c r="W846" s="178"/>
      <c r="X846" s="178"/>
      <c r="Y846" s="210">
        <f t="shared" si="73"/>
        <v>0.19980498374864572</v>
      </c>
      <c r="Z846" s="211">
        <f t="shared" si="75"/>
        <v>0.32</v>
      </c>
      <c r="AA846" s="178"/>
      <c r="AB846" s="178"/>
      <c r="AC846" s="178"/>
    </row>
    <row r="847" spans="2:29" x14ac:dyDescent="0.35">
      <c r="B847" s="222">
        <v>92400</v>
      </c>
      <c r="C847" s="208">
        <v>27672</v>
      </c>
      <c r="D847" s="309">
        <v>871.32</v>
      </c>
      <c r="E847" s="206">
        <v>2213.7600000000002</v>
      </c>
      <c r="F847" s="206">
        <v>2490.48</v>
      </c>
      <c r="G847" s="205">
        <f t="shared" si="76"/>
        <v>0.29948051948051946</v>
      </c>
      <c r="H847" s="207">
        <f t="shared" si="77"/>
        <v>0.42</v>
      </c>
      <c r="I847" s="213">
        <v>18476</v>
      </c>
      <c r="J847" s="213">
        <v>0</v>
      </c>
      <c r="K847" s="212">
        <v>1478.08</v>
      </c>
      <c r="L847" s="212">
        <v>1662.84</v>
      </c>
      <c r="M847" s="239">
        <f t="shared" si="74"/>
        <v>0.50779999999999292</v>
      </c>
      <c r="N847" s="239"/>
      <c r="O847" s="178"/>
      <c r="P847" s="178"/>
      <c r="Q847" s="178"/>
      <c r="R847" s="178"/>
      <c r="S847" s="178"/>
      <c r="T847" s="178"/>
      <c r="U847" s="178"/>
      <c r="V847" s="178"/>
      <c r="W847" s="178"/>
      <c r="X847" s="178"/>
      <c r="Y847" s="210">
        <f t="shared" si="73"/>
        <v>0.19995670995670994</v>
      </c>
      <c r="Z847" s="211">
        <f t="shared" si="75"/>
        <v>0.34</v>
      </c>
      <c r="AA847" s="178"/>
      <c r="AB847" s="178"/>
      <c r="AC847" s="178"/>
    </row>
    <row r="848" spans="2:29" x14ac:dyDescent="0.35">
      <c r="B848" s="222">
        <v>92500</v>
      </c>
      <c r="C848" s="208">
        <v>27714</v>
      </c>
      <c r="D848" s="309">
        <v>876.32</v>
      </c>
      <c r="E848" s="206">
        <v>2217.12</v>
      </c>
      <c r="F848" s="206">
        <v>2494.2600000000002</v>
      </c>
      <c r="G848" s="205">
        <f t="shared" si="76"/>
        <v>0.29961081081081081</v>
      </c>
      <c r="H848" s="207">
        <f t="shared" si="77"/>
        <v>0.42</v>
      </c>
      <c r="I848" s="213">
        <v>18510</v>
      </c>
      <c r="J848" s="213">
        <v>0</v>
      </c>
      <c r="K848" s="212">
        <v>1480.8</v>
      </c>
      <c r="L848" s="212">
        <v>1665.9</v>
      </c>
      <c r="M848" s="239">
        <f t="shared" si="74"/>
        <v>0.50780000000001568</v>
      </c>
      <c r="N848" s="239"/>
      <c r="O848" s="178"/>
      <c r="P848" s="178"/>
      <c r="Q848" s="178"/>
      <c r="R848" s="178"/>
      <c r="S848" s="178"/>
      <c r="T848" s="178"/>
      <c r="U848" s="178"/>
      <c r="V848" s="178"/>
      <c r="W848" s="178"/>
      <c r="X848" s="178"/>
      <c r="Y848" s="210">
        <f t="shared" si="73"/>
        <v>0.20010810810810811</v>
      </c>
      <c r="Z848" s="211">
        <f t="shared" si="75"/>
        <v>0.34</v>
      </c>
      <c r="AA848" s="178"/>
      <c r="AB848" s="178"/>
      <c r="AC848" s="178"/>
    </row>
    <row r="849" spans="2:29" x14ac:dyDescent="0.35">
      <c r="B849" s="222">
        <v>92600</v>
      </c>
      <c r="C849" s="208">
        <v>27756</v>
      </c>
      <c r="D849" s="309">
        <v>881.31</v>
      </c>
      <c r="E849" s="206">
        <v>2220.48</v>
      </c>
      <c r="F849" s="206">
        <v>2498.04</v>
      </c>
      <c r="G849" s="205">
        <f t="shared" si="76"/>
        <v>0.29974082073434127</v>
      </c>
      <c r="H849" s="207">
        <f t="shared" si="77"/>
        <v>0.42</v>
      </c>
      <c r="I849" s="213">
        <v>18544</v>
      </c>
      <c r="J849" s="213">
        <v>0</v>
      </c>
      <c r="K849" s="212">
        <v>1483.52</v>
      </c>
      <c r="L849" s="212">
        <v>1668.96</v>
      </c>
      <c r="M849" s="239">
        <f t="shared" si="74"/>
        <v>0.50770000000001803</v>
      </c>
      <c r="N849" s="239"/>
      <c r="O849" s="178"/>
      <c r="P849" s="178"/>
      <c r="Q849" s="178"/>
      <c r="R849" s="178"/>
      <c r="S849" s="178"/>
      <c r="T849" s="178"/>
      <c r="U849" s="178"/>
      <c r="V849" s="178"/>
      <c r="W849" s="178"/>
      <c r="X849" s="178"/>
      <c r="Y849" s="210">
        <f t="shared" si="73"/>
        <v>0.20025917926565875</v>
      </c>
      <c r="Z849" s="211">
        <f t="shared" si="75"/>
        <v>0.34</v>
      </c>
      <c r="AA849" s="178"/>
      <c r="AB849" s="178"/>
      <c r="AC849" s="178"/>
    </row>
    <row r="850" spans="2:29" x14ac:dyDescent="0.35">
      <c r="B850" s="222">
        <v>92700</v>
      </c>
      <c r="C850" s="208">
        <v>27798</v>
      </c>
      <c r="D850" s="309">
        <v>886.31</v>
      </c>
      <c r="E850" s="206">
        <v>2223.84</v>
      </c>
      <c r="F850" s="206">
        <v>2501.8200000000002</v>
      </c>
      <c r="G850" s="205">
        <f t="shared" si="76"/>
        <v>0.2998705501618123</v>
      </c>
      <c r="H850" s="207">
        <f t="shared" si="77"/>
        <v>0.42</v>
      </c>
      <c r="I850" s="213">
        <v>18578</v>
      </c>
      <c r="J850" s="213">
        <v>0</v>
      </c>
      <c r="K850" s="212">
        <v>1486.24</v>
      </c>
      <c r="L850" s="212">
        <v>1672.02</v>
      </c>
      <c r="M850" s="239">
        <f t="shared" si="74"/>
        <v>0.50780000000001113</v>
      </c>
      <c r="N850" s="239"/>
      <c r="O850" s="178"/>
      <c r="P850" s="178"/>
      <c r="Q850" s="178"/>
      <c r="R850" s="178"/>
      <c r="S850" s="178"/>
      <c r="T850" s="178"/>
      <c r="U850" s="178"/>
      <c r="V850" s="178"/>
      <c r="W850" s="178"/>
      <c r="X850" s="178"/>
      <c r="Y850" s="210">
        <f t="shared" si="73"/>
        <v>0.2004099244875944</v>
      </c>
      <c r="Z850" s="211">
        <f t="shared" si="75"/>
        <v>0.34</v>
      </c>
      <c r="AA850" s="178"/>
      <c r="AB850" s="178"/>
      <c r="AC850" s="178"/>
    </row>
    <row r="851" spans="2:29" x14ac:dyDescent="0.35">
      <c r="B851" s="222">
        <v>92800</v>
      </c>
      <c r="C851" s="208">
        <v>27840</v>
      </c>
      <c r="D851" s="309">
        <v>891.31</v>
      </c>
      <c r="E851" s="206">
        <v>2227.1999999999998</v>
      </c>
      <c r="F851" s="206">
        <v>2505.6</v>
      </c>
      <c r="G851" s="205">
        <f t="shared" si="76"/>
        <v>0.3</v>
      </c>
      <c r="H851" s="207">
        <f t="shared" si="77"/>
        <v>0.42</v>
      </c>
      <c r="I851" s="213">
        <v>18612</v>
      </c>
      <c r="J851" s="213">
        <v>0</v>
      </c>
      <c r="K851" s="212">
        <v>1488.96</v>
      </c>
      <c r="L851" s="212">
        <v>1675.08</v>
      </c>
      <c r="M851" s="239">
        <f t="shared" si="74"/>
        <v>0.50779999999999748</v>
      </c>
      <c r="N851" s="239"/>
      <c r="O851" s="178"/>
      <c r="P851" s="178"/>
      <c r="Q851" s="178"/>
      <c r="R851" s="178"/>
      <c r="S851" s="178"/>
      <c r="T851" s="178"/>
      <c r="U851" s="178"/>
      <c r="V851" s="178"/>
      <c r="W851" s="178"/>
      <c r="X851" s="178"/>
      <c r="Y851" s="210">
        <f t="shared" si="73"/>
        <v>0.2005603448275862</v>
      </c>
      <c r="Z851" s="211">
        <f t="shared" si="75"/>
        <v>0.34</v>
      </c>
      <c r="AA851" s="178"/>
      <c r="AB851" s="178"/>
      <c r="AC851" s="178"/>
    </row>
    <row r="852" spans="2:29" x14ac:dyDescent="0.35">
      <c r="B852" s="222">
        <v>92900</v>
      </c>
      <c r="C852" s="208">
        <v>27882</v>
      </c>
      <c r="D852" s="309">
        <v>896.31</v>
      </c>
      <c r="E852" s="206">
        <v>2230.56</v>
      </c>
      <c r="F852" s="206">
        <v>2509.38</v>
      </c>
      <c r="G852" s="205">
        <f t="shared" si="76"/>
        <v>0.30012917115177612</v>
      </c>
      <c r="H852" s="207">
        <f t="shared" si="77"/>
        <v>0.42</v>
      </c>
      <c r="I852" s="213">
        <v>18646</v>
      </c>
      <c r="J852" s="213">
        <v>0</v>
      </c>
      <c r="K852" s="212">
        <v>1491.68</v>
      </c>
      <c r="L852" s="212">
        <v>1678.14</v>
      </c>
      <c r="M852" s="239">
        <f t="shared" si="74"/>
        <v>0.50780000000002479</v>
      </c>
      <c r="N852" s="239"/>
      <c r="O852" s="178"/>
      <c r="P852" s="178"/>
      <c r="Q852" s="178"/>
      <c r="R852" s="178"/>
      <c r="S852" s="178"/>
      <c r="T852" s="178"/>
      <c r="U852" s="178"/>
      <c r="V852" s="178"/>
      <c r="W852" s="178"/>
      <c r="X852" s="178"/>
      <c r="Y852" s="210">
        <f t="shared" si="73"/>
        <v>0.20071044133476856</v>
      </c>
      <c r="Z852" s="211">
        <f t="shared" si="75"/>
        <v>0.34</v>
      </c>
      <c r="AA852" s="178"/>
      <c r="AB852" s="178"/>
      <c r="AC852" s="178"/>
    </row>
    <row r="853" spans="2:29" x14ac:dyDescent="0.35">
      <c r="B853" s="222">
        <v>93000</v>
      </c>
      <c r="C853" s="208">
        <v>27924</v>
      </c>
      <c r="D853" s="309">
        <v>901.31</v>
      </c>
      <c r="E853" s="206">
        <v>2233.92</v>
      </c>
      <c r="F853" s="206">
        <v>2513.16</v>
      </c>
      <c r="G853" s="205">
        <f t="shared" si="76"/>
        <v>0.30025806451612902</v>
      </c>
      <c r="H853" s="207">
        <f t="shared" si="77"/>
        <v>0.42</v>
      </c>
      <c r="I853" s="213">
        <v>18680</v>
      </c>
      <c r="J853" s="213">
        <v>0</v>
      </c>
      <c r="K853" s="212">
        <v>1494.4</v>
      </c>
      <c r="L853" s="212">
        <v>1681.2</v>
      </c>
      <c r="M853" s="239">
        <f t="shared" si="74"/>
        <v>0.50780000000001113</v>
      </c>
      <c r="N853" s="239"/>
      <c r="O853" s="178"/>
      <c r="P853" s="178"/>
      <c r="Q853" s="178"/>
      <c r="R853" s="178"/>
      <c r="S853" s="178"/>
      <c r="T853" s="178"/>
      <c r="U853" s="178"/>
      <c r="V853" s="178"/>
      <c r="W853" s="178"/>
      <c r="X853" s="178"/>
      <c r="Y853" s="210">
        <f t="shared" si="73"/>
        <v>0.20086021505376345</v>
      </c>
      <c r="Z853" s="211">
        <f t="shared" si="75"/>
        <v>0.34</v>
      </c>
      <c r="AA853" s="178"/>
      <c r="AB853" s="178"/>
      <c r="AC853" s="178"/>
    </row>
    <row r="854" spans="2:29" x14ac:dyDescent="0.35">
      <c r="B854" s="222">
        <v>93100</v>
      </c>
      <c r="C854" s="208">
        <v>27966</v>
      </c>
      <c r="D854" s="309">
        <v>906.3</v>
      </c>
      <c r="E854" s="206">
        <v>2237.2800000000002</v>
      </c>
      <c r="F854" s="206">
        <v>2516.94</v>
      </c>
      <c r="G854" s="205">
        <f t="shared" si="76"/>
        <v>0.30038668098818477</v>
      </c>
      <c r="H854" s="207">
        <f t="shared" si="77"/>
        <v>0.42</v>
      </c>
      <c r="I854" s="213">
        <v>18714</v>
      </c>
      <c r="J854" s="213">
        <v>0</v>
      </c>
      <c r="K854" s="212">
        <v>1497.12</v>
      </c>
      <c r="L854" s="212">
        <v>1684.26</v>
      </c>
      <c r="M854" s="239">
        <f t="shared" si="74"/>
        <v>0.50769999999998161</v>
      </c>
      <c r="N854" s="239"/>
      <c r="O854" s="178"/>
      <c r="P854" s="178"/>
      <c r="Q854" s="178"/>
      <c r="R854" s="178"/>
      <c r="S854" s="178"/>
      <c r="T854" s="178"/>
      <c r="U854" s="178"/>
      <c r="V854" s="178"/>
      <c r="W854" s="178"/>
      <c r="X854" s="178"/>
      <c r="Y854" s="210">
        <f t="shared" si="73"/>
        <v>0.20100966702470463</v>
      </c>
      <c r="Z854" s="211">
        <f t="shared" si="75"/>
        <v>0.34</v>
      </c>
      <c r="AA854" s="178"/>
      <c r="AB854" s="178"/>
      <c r="AC854" s="178"/>
    </row>
    <row r="855" spans="2:29" x14ac:dyDescent="0.35">
      <c r="B855" s="222">
        <v>93200</v>
      </c>
      <c r="C855" s="208">
        <v>28008</v>
      </c>
      <c r="D855" s="309">
        <v>911.3</v>
      </c>
      <c r="E855" s="206">
        <v>2240.64</v>
      </c>
      <c r="F855" s="206">
        <v>2520.7199999999998</v>
      </c>
      <c r="G855" s="205">
        <f t="shared" si="76"/>
        <v>0.30051502145922748</v>
      </c>
      <c r="H855" s="207">
        <f t="shared" si="77"/>
        <v>0.42</v>
      </c>
      <c r="I855" s="213">
        <v>18748</v>
      </c>
      <c r="J855" s="213">
        <v>0</v>
      </c>
      <c r="K855" s="212">
        <v>1499.84</v>
      </c>
      <c r="L855" s="212">
        <v>1687.32</v>
      </c>
      <c r="M855" s="239">
        <f t="shared" si="74"/>
        <v>0.50780000000000203</v>
      </c>
      <c r="N855" s="239"/>
      <c r="O855" s="178"/>
      <c r="P855" s="178"/>
      <c r="Q855" s="178"/>
      <c r="R855" s="178"/>
      <c r="S855" s="178"/>
      <c r="T855" s="178"/>
      <c r="U855" s="178"/>
      <c r="V855" s="178"/>
      <c r="W855" s="178"/>
      <c r="X855" s="178"/>
      <c r="Y855" s="210">
        <f t="shared" si="73"/>
        <v>0.2011587982832618</v>
      </c>
      <c r="Z855" s="211">
        <f t="shared" si="75"/>
        <v>0.34</v>
      </c>
      <c r="AA855" s="178"/>
      <c r="AB855" s="178"/>
      <c r="AC855" s="178"/>
    </row>
    <row r="856" spans="2:29" x14ac:dyDescent="0.35">
      <c r="B856" s="222">
        <v>93300</v>
      </c>
      <c r="C856" s="208">
        <v>28050</v>
      </c>
      <c r="D856" s="309">
        <v>916.3</v>
      </c>
      <c r="E856" s="206">
        <v>2244</v>
      </c>
      <c r="F856" s="206">
        <v>2524.5</v>
      </c>
      <c r="G856" s="205">
        <f t="shared" si="76"/>
        <v>0.30064308681672025</v>
      </c>
      <c r="H856" s="207">
        <f t="shared" si="77"/>
        <v>0.42</v>
      </c>
      <c r="I856" s="213">
        <v>18782</v>
      </c>
      <c r="J856" s="213">
        <v>0</v>
      </c>
      <c r="K856" s="212">
        <v>1502.56</v>
      </c>
      <c r="L856" s="212">
        <v>1690.38</v>
      </c>
      <c r="M856" s="239">
        <f t="shared" si="74"/>
        <v>0.50779999999999292</v>
      </c>
      <c r="N856" s="239"/>
      <c r="O856" s="178"/>
      <c r="P856" s="178"/>
      <c r="Q856" s="178"/>
      <c r="R856" s="178"/>
      <c r="S856" s="178"/>
      <c r="T856" s="178"/>
      <c r="U856" s="178"/>
      <c r="V856" s="178"/>
      <c r="W856" s="178"/>
      <c r="X856" s="178"/>
      <c r="Y856" s="210">
        <f t="shared" si="73"/>
        <v>0.20130760986066451</v>
      </c>
      <c r="Z856" s="211">
        <f t="shared" si="75"/>
        <v>0.34</v>
      </c>
      <c r="AA856" s="178"/>
      <c r="AB856" s="178"/>
      <c r="AC856" s="178"/>
    </row>
    <row r="857" spans="2:29" x14ac:dyDescent="0.35">
      <c r="B857" s="222">
        <v>93400</v>
      </c>
      <c r="C857" s="208">
        <v>28092</v>
      </c>
      <c r="D857" s="309">
        <v>921.3</v>
      </c>
      <c r="E857" s="206">
        <v>2247.36</v>
      </c>
      <c r="F857" s="206">
        <v>2528.2800000000002</v>
      </c>
      <c r="G857" s="205">
        <f t="shared" si="76"/>
        <v>0.3007708779443255</v>
      </c>
      <c r="H857" s="207">
        <f t="shared" si="77"/>
        <v>0.42</v>
      </c>
      <c r="I857" s="213">
        <v>18816</v>
      </c>
      <c r="J857" s="213">
        <v>0</v>
      </c>
      <c r="K857" s="212">
        <v>1505.28</v>
      </c>
      <c r="L857" s="212">
        <v>1693.44</v>
      </c>
      <c r="M857" s="239">
        <f t="shared" si="74"/>
        <v>0.50779999999997927</v>
      </c>
      <c r="N857" s="239"/>
      <c r="O857" s="178"/>
      <c r="P857" s="178"/>
      <c r="Q857" s="178"/>
      <c r="R857" s="178"/>
      <c r="S857" s="178"/>
      <c r="T857" s="178"/>
      <c r="U857" s="178"/>
      <c r="V857" s="178"/>
      <c r="W857" s="178"/>
      <c r="X857" s="178"/>
      <c r="Y857" s="210">
        <f t="shared" si="73"/>
        <v>0.20145610278372592</v>
      </c>
      <c r="Z857" s="211">
        <f t="shared" si="75"/>
        <v>0.34</v>
      </c>
      <c r="AA857" s="178"/>
      <c r="AB857" s="178"/>
      <c r="AC857" s="178"/>
    </row>
    <row r="858" spans="2:29" x14ac:dyDescent="0.35">
      <c r="B858" s="222">
        <v>93500</v>
      </c>
      <c r="C858" s="208">
        <v>28134</v>
      </c>
      <c r="D858" s="309">
        <v>926.3</v>
      </c>
      <c r="E858" s="206">
        <v>2250.7199999999998</v>
      </c>
      <c r="F858" s="206">
        <v>2532.06</v>
      </c>
      <c r="G858" s="205">
        <f t="shared" si="76"/>
        <v>0.30089839572192512</v>
      </c>
      <c r="H858" s="207">
        <f t="shared" si="77"/>
        <v>0.42</v>
      </c>
      <c r="I858" s="213">
        <v>18850</v>
      </c>
      <c r="J858" s="213">
        <v>0</v>
      </c>
      <c r="K858" s="212">
        <v>1508</v>
      </c>
      <c r="L858" s="212">
        <v>1696.5</v>
      </c>
      <c r="M858" s="239">
        <f t="shared" si="74"/>
        <v>0.50780000000000203</v>
      </c>
      <c r="N858" s="239"/>
      <c r="O858" s="178"/>
      <c r="P858" s="178"/>
      <c r="Q858" s="178"/>
      <c r="R858" s="178"/>
      <c r="S858" s="178"/>
      <c r="T858" s="178"/>
      <c r="U858" s="178"/>
      <c r="V858" s="178"/>
      <c r="W858" s="178"/>
      <c r="X858" s="178"/>
      <c r="Y858" s="210">
        <f t="shared" si="73"/>
        <v>0.20160427807486631</v>
      </c>
      <c r="Z858" s="211">
        <f t="shared" si="75"/>
        <v>0.34</v>
      </c>
      <c r="AA858" s="178"/>
      <c r="AB858" s="178"/>
      <c r="AC858" s="178"/>
    </row>
    <row r="859" spans="2:29" x14ac:dyDescent="0.35">
      <c r="B859" s="222">
        <v>93600</v>
      </c>
      <c r="C859" s="208">
        <v>28176</v>
      </c>
      <c r="D859" s="309">
        <v>931.29</v>
      </c>
      <c r="E859" s="206">
        <v>2254.08</v>
      </c>
      <c r="F859" s="206">
        <v>2535.84</v>
      </c>
      <c r="G859" s="205">
        <f t="shared" si="76"/>
        <v>0.301025641025641</v>
      </c>
      <c r="H859" s="207">
        <f t="shared" si="77"/>
        <v>0.42</v>
      </c>
      <c r="I859" s="213">
        <v>18884</v>
      </c>
      <c r="J859" s="213">
        <v>0</v>
      </c>
      <c r="K859" s="212">
        <v>1510.72</v>
      </c>
      <c r="L859" s="212">
        <v>1699.56</v>
      </c>
      <c r="M859" s="239">
        <f t="shared" si="74"/>
        <v>0.50770000000000892</v>
      </c>
      <c r="N859" s="239"/>
      <c r="O859" s="178"/>
      <c r="P859" s="178"/>
      <c r="Q859" s="178"/>
      <c r="R859" s="178"/>
      <c r="S859" s="178"/>
      <c r="T859" s="178"/>
      <c r="U859" s="178"/>
      <c r="V859" s="178"/>
      <c r="W859" s="178"/>
      <c r="X859" s="178"/>
      <c r="Y859" s="210">
        <f t="shared" si="73"/>
        <v>0.20175213675213674</v>
      </c>
      <c r="Z859" s="211">
        <f t="shared" si="75"/>
        <v>0.34</v>
      </c>
      <c r="AA859" s="178"/>
      <c r="AB859" s="178"/>
      <c r="AC859" s="178"/>
    </row>
    <row r="860" spans="2:29" x14ac:dyDescent="0.35">
      <c r="B860" s="222">
        <v>93700</v>
      </c>
      <c r="C860" s="208">
        <v>28218</v>
      </c>
      <c r="D860" s="309">
        <v>936.29</v>
      </c>
      <c r="E860" s="206">
        <v>2257.44</v>
      </c>
      <c r="F860" s="206">
        <v>2539.62</v>
      </c>
      <c r="G860" s="205">
        <f t="shared" si="76"/>
        <v>0.30115261472785487</v>
      </c>
      <c r="H860" s="207">
        <f t="shared" si="77"/>
        <v>0.42</v>
      </c>
      <c r="I860" s="213">
        <v>18918</v>
      </c>
      <c r="J860" s="213">
        <v>0</v>
      </c>
      <c r="K860" s="212">
        <v>1513.44</v>
      </c>
      <c r="L860" s="212">
        <v>1702.62</v>
      </c>
      <c r="M860" s="239">
        <f t="shared" si="74"/>
        <v>0.50779999999999748</v>
      </c>
      <c r="N860" s="239"/>
      <c r="O860" s="178"/>
      <c r="P860" s="178"/>
      <c r="Q860" s="178"/>
      <c r="R860" s="178"/>
      <c r="S860" s="178"/>
      <c r="T860" s="178"/>
      <c r="U860" s="178"/>
      <c r="V860" s="178"/>
      <c r="W860" s="178"/>
      <c r="X860" s="178"/>
      <c r="Y860" s="210">
        <f t="shared" si="73"/>
        <v>0.20189967982924226</v>
      </c>
      <c r="Z860" s="211">
        <f t="shared" si="75"/>
        <v>0.34</v>
      </c>
      <c r="AA860" s="178"/>
      <c r="AB860" s="178"/>
      <c r="AC860" s="178"/>
    </row>
    <row r="861" spans="2:29" x14ac:dyDescent="0.35">
      <c r="B861" s="222">
        <v>93800</v>
      </c>
      <c r="C861" s="208">
        <v>28260</v>
      </c>
      <c r="D861" s="309">
        <v>941.29</v>
      </c>
      <c r="E861" s="206">
        <v>2260.8000000000002</v>
      </c>
      <c r="F861" s="206">
        <v>2543.4</v>
      </c>
      <c r="G861" s="205">
        <f t="shared" si="76"/>
        <v>0.30127931769722816</v>
      </c>
      <c r="H861" s="207">
        <f t="shared" si="77"/>
        <v>0.42</v>
      </c>
      <c r="I861" s="213">
        <v>18952</v>
      </c>
      <c r="J861" s="213">
        <v>0</v>
      </c>
      <c r="K861" s="212">
        <v>1516.16</v>
      </c>
      <c r="L861" s="212">
        <v>1705.68</v>
      </c>
      <c r="M861" s="239">
        <f t="shared" si="74"/>
        <v>0.50780000000002479</v>
      </c>
      <c r="N861" s="239"/>
      <c r="O861" s="178"/>
      <c r="P861" s="178"/>
      <c r="Q861" s="178"/>
      <c r="R861" s="178"/>
      <c r="S861" s="178"/>
      <c r="T861" s="178"/>
      <c r="U861" s="178"/>
      <c r="V861" s="178"/>
      <c r="W861" s="178"/>
      <c r="X861" s="178"/>
      <c r="Y861" s="210">
        <f t="shared" si="73"/>
        <v>0.20204690831556504</v>
      </c>
      <c r="Z861" s="211">
        <f t="shared" si="75"/>
        <v>0.34</v>
      </c>
      <c r="AA861" s="178"/>
      <c r="AB861" s="178"/>
      <c r="AC861" s="178"/>
    </row>
    <row r="862" spans="2:29" x14ac:dyDescent="0.35">
      <c r="B862" s="222">
        <v>93900</v>
      </c>
      <c r="C862" s="208">
        <v>28302</v>
      </c>
      <c r="D862" s="309">
        <v>946.29</v>
      </c>
      <c r="E862" s="206">
        <v>2264.16</v>
      </c>
      <c r="F862" s="206">
        <v>2547.1799999999998</v>
      </c>
      <c r="G862" s="205">
        <f t="shared" si="76"/>
        <v>0.30140575079872206</v>
      </c>
      <c r="H862" s="207">
        <f t="shared" si="77"/>
        <v>0.42</v>
      </c>
      <c r="I862" s="213">
        <v>18986</v>
      </c>
      <c r="J862" s="213">
        <v>0</v>
      </c>
      <c r="K862" s="212">
        <v>1518.88</v>
      </c>
      <c r="L862" s="212">
        <v>1708.74</v>
      </c>
      <c r="M862" s="239">
        <f t="shared" si="74"/>
        <v>0.50780000000001113</v>
      </c>
      <c r="N862" s="239"/>
      <c r="O862" s="178"/>
      <c r="P862" s="178"/>
      <c r="Q862" s="178"/>
      <c r="R862" s="178"/>
      <c r="S862" s="178"/>
      <c r="T862" s="178"/>
      <c r="U862" s="178"/>
      <c r="V862" s="178"/>
      <c r="W862" s="178"/>
      <c r="X862" s="178"/>
      <c r="Y862" s="210">
        <f t="shared" si="73"/>
        <v>0.20219382321618742</v>
      </c>
      <c r="Z862" s="211">
        <f t="shared" si="75"/>
        <v>0.34</v>
      </c>
      <c r="AA862" s="178"/>
      <c r="AB862" s="178"/>
      <c r="AC862" s="178"/>
    </row>
    <row r="863" spans="2:29" x14ac:dyDescent="0.35">
      <c r="B863" s="222">
        <v>94000</v>
      </c>
      <c r="C863" s="208">
        <v>28344</v>
      </c>
      <c r="D863" s="309">
        <v>951.29</v>
      </c>
      <c r="E863" s="206">
        <v>2267.52</v>
      </c>
      <c r="F863" s="206">
        <v>2550.96</v>
      </c>
      <c r="G863" s="205">
        <f t="shared" si="76"/>
        <v>0.30153191489361703</v>
      </c>
      <c r="H863" s="207">
        <f t="shared" si="77"/>
        <v>0.42</v>
      </c>
      <c r="I863" s="213">
        <v>19020</v>
      </c>
      <c r="J863" s="213">
        <v>0</v>
      </c>
      <c r="K863" s="212">
        <v>1521.6</v>
      </c>
      <c r="L863" s="212">
        <v>1711.8</v>
      </c>
      <c r="M863" s="239">
        <f t="shared" si="74"/>
        <v>0.50780000000000203</v>
      </c>
      <c r="N863" s="239"/>
      <c r="O863" s="178"/>
      <c r="P863" s="178"/>
      <c r="Q863" s="178"/>
      <c r="R863" s="178"/>
      <c r="S863" s="178"/>
      <c r="T863" s="178"/>
      <c r="U863" s="178"/>
      <c r="V863" s="178"/>
      <c r="W863" s="178"/>
      <c r="X863" s="178"/>
      <c r="Y863" s="210">
        <f t="shared" si="73"/>
        <v>0.20234042553191489</v>
      </c>
      <c r="Z863" s="211">
        <f t="shared" si="75"/>
        <v>0.34</v>
      </c>
      <c r="AA863" s="178"/>
      <c r="AB863" s="178"/>
      <c r="AC863" s="178"/>
    </row>
    <row r="864" spans="2:29" x14ac:dyDescent="0.35">
      <c r="B864" s="222">
        <v>94100</v>
      </c>
      <c r="C864" s="208">
        <v>28386</v>
      </c>
      <c r="D864" s="309">
        <v>956.28</v>
      </c>
      <c r="E864" s="206">
        <v>2270.88</v>
      </c>
      <c r="F864" s="206">
        <v>2554.7399999999998</v>
      </c>
      <c r="G864" s="205">
        <f t="shared" si="76"/>
        <v>0.30165781083953241</v>
      </c>
      <c r="H864" s="207">
        <f t="shared" si="77"/>
        <v>0.42</v>
      </c>
      <c r="I864" s="213">
        <v>19054</v>
      </c>
      <c r="J864" s="213">
        <v>0</v>
      </c>
      <c r="K864" s="212">
        <v>1524.32</v>
      </c>
      <c r="L864" s="212">
        <v>1714.86</v>
      </c>
      <c r="M864" s="239">
        <f t="shared" si="74"/>
        <v>0.50769999999996795</v>
      </c>
      <c r="N864" s="239"/>
      <c r="O864" s="178"/>
      <c r="P864" s="178"/>
      <c r="Q864" s="178"/>
      <c r="R864" s="178"/>
      <c r="S864" s="178"/>
      <c r="T864" s="178"/>
      <c r="U864" s="178"/>
      <c r="V864" s="178"/>
      <c r="W864" s="178"/>
      <c r="X864" s="178"/>
      <c r="Y864" s="210">
        <f t="shared" si="73"/>
        <v>0.20248671625929862</v>
      </c>
      <c r="Z864" s="211">
        <f t="shared" si="75"/>
        <v>0.34</v>
      </c>
      <c r="AA864" s="178"/>
      <c r="AB864" s="178"/>
      <c r="AC864" s="178"/>
    </row>
    <row r="865" spans="2:29" x14ac:dyDescent="0.35">
      <c r="B865" s="222">
        <v>94200</v>
      </c>
      <c r="C865" s="208">
        <v>28428</v>
      </c>
      <c r="D865" s="309">
        <v>961.28</v>
      </c>
      <c r="E865" s="206">
        <v>2274.2399999999998</v>
      </c>
      <c r="F865" s="206">
        <v>2558.52</v>
      </c>
      <c r="G865" s="205">
        <f t="shared" si="76"/>
        <v>0.30178343949044584</v>
      </c>
      <c r="H865" s="207">
        <f t="shared" si="77"/>
        <v>0.42</v>
      </c>
      <c r="I865" s="213">
        <v>19088</v>
      </c>
      <c r="J865" s="213">
        <v>0</v>
      </c>
      <c r="K865" s="212">
        <v>1527.04</v>
      </c>
      <c r="L865" s="212">
        <v>1717.92</v>
      </c>
      <c r="M865" s="239">
        <f t="shared" si="74"/>
        <v>0.50779999999999748</v>
      </c>
      <c r="N865" s="239"/>
      <c r="O865" s="178"/>
      <c r="P865" s="178"/>
      <c r="Q865" s="178"/>
      <c r="R865" s="178"/>
      <c r="S865" s="178"/>
      <c r="T865" s="178"/>
      <c r="U865" s="178"/>
      <c r="V865" s="178"/>
      <c r="W865" s="178"/>
      <c r="X865" s="178"/>
      <c r="Y865" s="210">
        <f t="shared" si="73"/>
        <v>0.20263269639065817</v>
      </c>
      <c r="Z865" s="211">
        <f t="shared" si="75"/>
        <v>0.34</v>
      </c>
      <c r="AA865" s="178"/>
      <c r="AB865" s="178"/>
      <c r="AC865" s="178"/>
    </row>
    <row r="866" spans="2:29" x14ac:dyDescent="0.35">
      <c r="B866" s="222">
        <v>94300</v>
      </c>
      <c r="C866" s="208">
        <v>28470</v>
      </c>
      <c r="D866" s="309">
        <v>966.28</v>
      </c>
      <c r="E866" s="206">
        <v>2277.6</v>
      </c>
      <c r="F866" s="206">
        <v>2562.3000000000002</v>
      </c>
      <c r="G866" s="205">
        <f t="shared" si="76"/>
        <v>0.30190880169671264</v>
      </c>
      <c r="H866" s="207">
        <f t="shared" si="77"/>
        <v>0.42</v>
      </c>
      <c r="I866" s="213">
        <v>19122</v>
      </c>
      <c r="J866" s="213">
        <v>0</v>
      </c>
      <c r="K866" s="212">
        <v>1529.76</v>
      </c>
      <c r="L866" s="212">
        <v>1720.98</v>
      </c>
      <c r="M866" s="239">
        <f t="shared" si="74"/>
        <v>0.50779999999998382</v>
      </c>
      <c r="N866" s="239"/>
      <c r="O866" s="178"/>
      <c r="P866" s="178"/>
      <c r="Q866" s="178"/>
      <c r="R866" s="178"/>
      <c r="S866" s="178"/>
      <c r="T866" s="178"/>
      <c r="U866" s="178"/>
      <c r="V866" s="178"/>
      <c r="W866" s="178"/>
      <c r="X866" s="178"/>
      <c r="Y866" s="210">
        <f t="shared" si="73"/>
        <v>0.20277836691410392</v>
      </c>
      <c r="Z866" s="211">
        <f t="shared" si="75"/>
        <v>0.34</v>
      </c>
      <c r="AA866" s="178"/>
      <c r="AB866" s="178"/>
      <c r="AC866" s="178"/>
    </row>
    <row r="867" spans="2:29" x14ac:dyDescent="0.35">
      <c r="B867" s="222">
        <v>94400</v>
      </c>
      <c r="C867" s="208">
        <v>28512</v>
      </c>
      <c r="D867" s="309">
        <v>971.28</v>
      </c>
      <c r="E867" s="206">
        <v>2280.96</v>
      </c>
      <c r="F867" s="206">
        <v>2566.08</v>
      </c>
      <c r="G867" s="205">
        <f t="shared" si="76"/>
        <v>0.30203389830508476</v>
      </c>
      <c r="H867" s="207">
        <f t="shared" si="77"/>
        <v>0.42</v>
      </c>
      <c r="I867" s="213">
        <v>19156</v>
      </c>
      <c r="J867" s="213">
        <v>0</v>
      </c>
      <c r="K867" s="212">
        <v>1532.48</v>
      </c>
      <c r="L867" s="212">
        <v>1724.04</v>
      </c>
      <c r="M867" s="239">
        <f t="shared" si="74"/>
        <v>0.50780000000000658</v>
      </c>
      <c r="N867" s="239"/>
      <c r="O867" s="178"/>
      <c r="P867" s="178"/>
      <c r="Q867" s="178"/>
      <c r="R867" s="178"/>
      <c r="S867" s="178"/>
      <c r="T867" s="178"/>
      <c r="U867" s="178"/>
      <c r="V867" s="178"/>
      <c r="W867" s="178"/>
      <c r="X867" s="178"/>
      <c r="Y867" s="210">
        <f t="shared" si="73"/>
        <v>0.20292372881355933</v>
      </c>
      <c r="Z867" s="211">
        <f t="shared" si="75"/>
        <v>0.34</v>
      </c>
      <c r="AA867" s="178"/>
      <c r="AB867" s="178"/>
      <c r="AC867" s="178"/>
    </row>
    <row r="868" spans="2:29" x14ac:dyDescent="0.35">
      <c r="B868" s="222">
        <v>94500</v>
      </c>
      <c r="C868" s="208">
        <v>28554</v>
      </c>
      <c r="D868" s="309">
        <v>976.28</v>
      </c>
      <c r="E868" s="206">
        <v>2284.3200000000002</v>
      </c>
      <c r="F868" s="206">
        <v>2569.86</v>
      </c>
      <c r="G868" s="205">
        <f t="shared" si="76"/>
        <v>0.30215873015873018</v>
      </c>
      <c r="H868" s="207">
        <f t="shared" si="77"/>
        <v>0.42</v>
      </c>
      <c r="I868" s="213">
        <v>19190</v>
      </c>
      <c r="J868" s="213">
        <v>0</v>
      </c>
      <c r="K868" s="212">
        <v>1535.2</v>
      </c>
      <c r="L868" s="212">
        <v>1727.1</v>
      </c>
      <c r="M868" s="239">
        <f t="shared" si="74"/>
        <v>0.50779999999999748</v>
      </c>
      <c r="N868" s="239"/>
      <c r="O868" s="178"/>
      <c r="P868" s="178"/>
      <c r="Q868" s="178"/>
      <c r="R868" s="178"/>
      <c r="S868" s="178"/>
      <c r="T868" s="178"/>
      <c r="U868" s="178"/>
      <c r="V868" s="178"/>
      <c r="W868" s="178"/>
      <c r="X868" s="178"/>
      <c r="Y868" s="210">
        <f t="shared" si="73"/>
        <v>0.20306878306878307</v>
      </c>
      <c r="Z868" s="211">
        <f t="shared" si="75"/>
        <v>0.34</v>
      </c>
      <c r="AA868" s="178"/>
      <c r="AB868" s="178"/>
      <c r="AC868" s="178"/>
    </row>
    <row r="869" spans="2:29" x14ac:dyDescent="0.35">
      <c r="B869" s="222">
        <v>94600</v>
      </c>
      <c r="C869" s="208">
        <v>28596</v>
      </c>
      <c r="D869" s="309">
        <v>981.27</v>
      </c>
      <c r="E869" s="206">
        <v>2287.6799999999998</v>
      </c>
      <c r="F869" s="206">
        <v>2573.64</v>
      </c>
      <c r="G869" s="205">
        <f t="shared" si="76"/>
        <v>0.30228329809725157</v>
      </c>
      <c r="H869" s="207">
        <f t="shared" si="77"/>
        <v>0.42</v>
      </c>
      <c r="I869" s="213">
        <v>19224</v>
      </c>
      <c r="J869" s="213">
        <v>0</v>
      </c>
      <c r="K869" s="212">
        <v>1537.92</v>
      </c>
      <c r="L869" s="212">
        <v>1730.16</v>
      </c>
      <c r="M869" s="239">
        <f t="shared" si="74"/>
        <v>0.50769999999999982</v>
      </c>
      <c r="N869" s="239"/>
      <c r="O869" s="178"/>
      <c r="P869" s="178"/>
      <c r="Q869" s="178"/>
      <c r="R869" s="178"/>
      <c r="S869" s="178"/>
      <c r="T869" s="178"/>
      <c r="U869" s="178"/>
      <c r="V869" s="178"/>
      <c r="W869" s="178"/>
      <c r="X869" s="178"/>
      <c r="Y869" s="210">
        <f t="shared" si="73"/>
        <v>0.20321353065539113</v>
      </c>
      <c r="Z869" s="211">
        <f t="shared" si="75"/>
        <v>0.34</v>
      </c>
      <c r="AA869" s="178"/>
      <c r="AB869" s="178"/>
      <c r="AC869" s="178"/>
    </row>
    <row r="870" spans="2:29" x14ac:dyDescent="0.35">
      <c r="B870" s="222">
        <v>94700</v>
      </c>
      <c r="C870" s="208">
        <v>28638</v>
      </c>
      <c r="D870" s="309">
        <v>986.27</v>
      </c>
      <c r="E870" s="206">
        <v>2291.04</v>
      </c>
      <c r="F870" s="206">
        <v>2577.42</v>
      </c>
      <c r="G870" s="205">
        <f t="shared" si="76"/>
        <v>0.30240760295670538</v>
      </c>
      <c r="H870" s="207">
        <f t="shared" si="77"/>
        <v>0.42</v>
      </c>
      <c r="I870" s="213">
        <v>19258</v>
      </c>
      <c r="J870" s="213">
        <v>0</v>
      </c>
      <c r="K870" s="212">
        <v>1540.64</v>
      </c>
      <c r="L870" s="212">
        <v>1733.22</v>
      </c>
      <c r="M870" s="239">
        <f t="shared" si="74"/>
        <v>0.50780000000002479</v>
      </c>
      <c r="N870" s="239"/>
      <c r="O870" s="178"/>
      <c r="P870" s="178"/>
      <c r="Q870" s="178"/>
      <c r="R870" s="178"/>
      <c r="S870" s="178"/>
      <c r="T870" s="178"/>
      <c r="U870" s="178"/>
      <c r="V870" s="178"/>
      <c r="W870" s="178"/>
      <c r="X870" s="178"/>
      <c r="Y870" s="210">
        <f t="shared" si="73"/>
        <v>0.20335797254487856</v>
      </c>
      <c r="Z870" s="211">
        <f t="shared" si="75"/>
        <v>0.34</v>
      </c>
      <c r="AA870" s="178"/>
      <c r="AB870" s="178"/>
      <c r="AC870" s="178"/>
    </row>
    <row r="871" spans="2:29" x14ac:dyDescent="0.35">
      <c r="B871" s="222">
        <v>94800</v>
      </c>
      <c r="C871" s="208">
        <v>28680</v>
      </c>
      <c r="D871" s="309">
        <v>991.27</v>
      </c>
      <c r="E871" s="206">
        <v>2294.4</v>
      </c>
      <c r="F871" s="206">
        <v>2581.1999999999998</v>
      </c>
      <c r="G871" s="205">
        <f t="shared" si="76"/>
        <v>0.30253164556962026</v>
      </c>
      <c r="H871" s="207">
        <f t="shared" si="77"/>
        <v>0.42</v>
      </c>
      <c r="I871" s="213">
        <v>19292</v>
      </c>
      <c r="J871" s="213">
        <v>0</v>
      </c>
      <c r="K871" s="212">
        <v>1543.36</v>
      </c>
      <c r="L871" s="212">
        <v>1736.28</v>
      </c>
      <c r="M871" s="239">
        <f t="shared" si="74"/>
        <v>0.50780000000001113</v>
      </c>
      <c r="N871" s="239"/>
      <c r="O871" s="178"/>
      <c r="P871" s="178"/>
      <c r="Q871" s="178"/>
      <c r="R871" s="178"/>
      <c r="S871" s="178"/>
      <c r="T871" s="178"/>
      <c r="U871" s="178"/>
      <c r="V871" s="178"/>
      <c r="W871" s="178"/>
      <c r="X871" s="178"/>
      <c r="Y871" s="210">
        <f t="shared" si="73"/>
        <v>0.20350210970464136</v>
      </c>
      <c r="Z871" s="211">
        <f t="shared" si="75"/>
        <v>0.34</v>
      </c>
      <c r="AA871" s="178"/>
      <c r="AB871" s="178"/>
      <c r="AC871" s="178"/>
    </row>
    <row r="872" spans="2:29" x14ac:dyDescent="0.35">
      <c r="B872" s="222">
        <v>94900</v>
      </c>
      <c r="C872" s="208">
        <v>28722</v>
      </c>
      <c r="D872" s="309">
        <v>996.27</v>
      </c>
      <c r="E872" s="206">
        <v>2297.7600000000002</v>
      </c>
      <c r="F872" s="206">
        <v>2584.98</v>
      </c>
      <c r="G872" s="205">
        <f t="shared" si="76"/>
        <v>0.30265542676501583</v>
      </c>
      <c r="H872" s="207">
        <f t="shared" si="77"/>
        <v>0.42</v>
      </c>
      <c r="I872" s="213">
        <v>19328</v>
      </c>
      <c r="J872" s="213">
        <v>0</v>
      </c>
      <c r="K872" s="212">
        <v>1546.24</v>
      </c>
      <c r="L872" s="212">
        <v>1739.52</v>
      </c>
      <c r="M872" s="239">
        <f t="shared" si="74"/>
        <v>0.50780000000000203</v>
      </c>
      <c r="N872" s="239"/>
      <c r="O872" s="178"/>
      <c r="P872" s="178"/>
      <c r="Q872" s="178"/>
      <c r="R872" s="178"/>
      <c r="S872" s="178"/>
      <c r="T872" s="178"/>
      <c r="U872" s="178"/>
      <c r="V872" s="178"/>
      <c r="W872" s="178"/>
      <c r="X872" s="178"/>
      <c r="Y872" s="210">
        <f t="shared" si="73"/>
        <v>0.20366701791359326</v>
      </c>
      <c r="Z872" s="211">
        <f t="shared" si="75"/>
        <v>0.36</v>
      </c>
      <c r="AA872" s="178"/>
      <c r="AB872" s="178"/>
      <c r="AC872" s="178"/>
    </row>
    <row r="873" spans="2:29" x14ac:dyDescent="0.35">
      <c r="B873" s="222">
        <v>95000</v>
      </c>
      <c r="C873" s="208">
        <v>28764</v>
      </c>
      <c r="D873" s="309">
        <v>1001.27</v>
      </c>
      <c r="E873" s="206">
        <v>2301.12</v>
      </c>
      <c r="F873" s="206">
        <v>2588.7600000000002</v>
      </c>
      <c r="G873" s="205">
        <f t="shared" si="76"/>
        <v>0.30277894736842104</v>
      </c>
      <c r="H873" s="207">
        <f t="shared" si="77"/>
        <v>0.42</v>
      </c>
      <c r="I873" s="213">
        <v>19362</v>
      </c>
      <c r="J873" s="213">
        <v>0</v>
      </c>
      <c r="K873" s="212">
        <v>1548.96</v>
      </c>
      <c r="L873" s="212">
        <v>1742.58</v>
      </c>
      <c r="M873" s="239">
        <f t="shared" si="74"/>
        <v>0.50779999999998837</v>
      </c>
      <c r="N873" s="239"/>
      <c r="O873" s="178"/>
      <c r="P873" s="178"/>
      <c r="Q873" s="178"/>
      <c r="R873" s="178"/>
      <c r="S873" s="178"/>
      <c r="T873" s="178"/>
      <c r="U873" s="178"/>
      <c r="V873" s="178"/>
      <c r="W873" s="178"/>
      <c r="X873" s="178"/>
      <c r="Y873" s="210">
        <f t="shared" si="73"/>
        <v>0.20381052631578947</v>
      </c>
      <c r="Z873" s="211">
        <f t="shared" si="75"/>
        <v>0.34</v>
      </c>
      <c r="AA873" s="178"/>
      <c r="AB873" s="178"/>
      <c r="AC873" s="178"/>
    </row>
    <row r="874" spans="2:29" x14ac:dyDescent="0.35">
      <c r="B874" s="222">
        <v>95100</v>
      </c>
      <c r="C874" s="208">
        <v>28806</v>
      </c>
      <c r="D874" s="309">
        <v>1006.26</v>
      </c>
      <c r="E874" s="206">
        <v>2304.48</v>
      </c>
      <c r="F874" s="206">
        <v>2592.54</v>
      </c>
      <c r="G874" s="205">
        <f t="shared" si="76"/>
        <v>0.30290220820189273</v>
      </c>
      <c r="H874" s="207">
        <f t="shared" si="77"/>
        <v>0.42</v>
      </c>
      <c r="I874" s="213">
        <v>19396</v>
      </c>
      <c r="J874" s="213">
        <v>0</v>
      </c>
      <c r="K874" s="212">
        <v>1551.68</v>
      </c>
      <c r="L874" s="212">
        <v>1745.64</v>
      </c>
      <c r="M874" s="239">
        <f t="shared" si="74"/>
        <v>0.50769999999999071</v>
      </c>
      <c r="N874" s="239"/>
      <c r="O874" s="178"/>
      <c r="P874" s="178"/>
      <c r="Q874" s="178"/>
      <c r="R874" s="178"/>
      <c r="S874" s="178"/>
      <c r="T874" s="178"/>
      <c r="U874" s="178"/>
      <c r="V874" s="178"/>
      <c r="W874" s="178"/>
      <c r="X874" s="178"/>
      <c r="Y874" s="210">
        <f t="shared" si="73"/>
        <v>0.20395373291272345</v>
      </c>
      <c r="Z874" s="211">
        <f t="shared" si="75"/>
        <v>0.34</v>
      </c>
      <c r="AA874" s="178"/>
      <c r="AB874" s="178"/>
      <c r="AC874" s="178"/>
    </row>
    <row r="875" spans="2:29" x14ac:dyDescent="0.35">
      <c r="B875" s="222">
        <v>95200</v>
      </c>
      <c r="C875" s="208">
        <v>28848</v>
      </c>
      <c r="D875" s="309">
        <v>1011.26</v>
      </c>
      <c r="E875" s="206">
        <v>2307.84</v>
      </c>
      <c r="F875" s="206">
        <v>2596.3200000000002</v>
      </c>
      <c r="G875" s="205">
        <f t="shared" si="76"/>
        <v>0.3030252100840336</v>
      </c>
      <c r="H875" s="207">
        <f t="shared" si="77"/>
        <v>0.42</v>
      </c>
      <c r="I875" s="213">
        <v>19430</v>
      </c>
      <c r="J875" s="213">
        <v>0</v>
      </c>
      <c r="K875" s="212">
        <v>1554.4</v>
      </c>
      <c r="L875" s="212">
        <v>1748.7</v>
      </c>
      <c r="M875" s="239">
        <f t="shared" si="74"/>
        <v>0.50779999999997927</v>
      </c>
      <c r="N875" s="239"/>
      <c r="O875" s="178"/>
      <c r="P875" s="178"/>
      <c r="Q875" s="178"/>
      <c r="R875" s="178"/>
      <c r="S875" s="178"/>
      <c r="T875" s="178"/>
      <c r="U875" s="178"/>
      <c r="V875" s="178"/>
      <c r="W875" s="178"/>
      <c r="X875" s="178"/>
      <c r="Y875" s="210">
        <f t="shared" si="73"/>
        <v>0.20409663865546218</v>
      </c>
      <c r="Z875" s="211">
        <f t="shared" si="75"/>
        <v>0.34</v>
      </c>
      <c r="AA875" s="178"/>
      <c r="AB875" s="178"/>
      <c r="AC875" s="178"/>
    </row>
    <row r="876" spans="2:29" x14ac:dyDescent="0.35">
      <c r="B876" s="222">
        <v>95300</v>
      </c>
      <c r="C876" s="208">
        <v>28890</v>
      </c>
      <c r="D876" s="309">
        <v>1016.26</v>
      </c>
      <c r="E876" s="206">
        <v>2311.1999999999998</v>
      </c>
      <c r="F876" s="206">
        <v>2600.1</v>
      </c>
      <c r="G876" s="205">
        <f t="shared" si="76"/>
        <v>0.30314795383001047</v>
      </c>
      <c r="H876" s="207">
        <f t="shared" si="77"/>
        <v>0.42</v>
      </c>
      <c r="I876" s="213">
        <v>19464</v>
      </c>
      <c r="J876" s="213">
        <v>0</v>
      </c>
      <c r="K876" s="212">
        <v>1557.12</v>
      </c>
      <c r="L876" s="212">
        <v>1751.76</v>
      </c>
      <c r="M876" s="239">
        <f t="shared" si="74"/>
        <v>0.50779999999996561</v>
      </c>
      <c r="N876" s="239"/>
      <c r="O876" s="178"/>
      <c r="P876" s="178"/>
      <c r="Q876" s="178"/>
      <c r="R876" s="178"/>
      <c r="S876" s="178"/>
      <c r="T876" s="178"/>
      <c r="U876" s="178"/>
      <c r="V876" s="178"/>
      <c r="W876" s="178"/>
      <c r="X876" s="178"/>
      <c r="Y876" s="210">
        <f t="shared" si="73"/>
        <v>0.2042392444910808</v>
      </c>
      <c r="Z876" s="211">
        <f t="shared" si="75"/>
        <v>0.34</v>
      </c>
      <c r="AA876" s="178"/>
      <c r="AB876" s="178"/>
      <c r="AC876" s="178"/>
    </row>
    <row r="877" spans="2:29" x14ac:dyDescent="0.35">
      <c r="B877" s="222">
        <v>95400</v>
      </c>
      <c r="C877" s="208">
        <v>28932</v>
      </c>
      <c r="D877" s="309">
        <v>1021.26</v>
      </c>
      <c r="E877" s="206">
        <v>2314.56</v>
      </c>
      <c r="F877" s="206">
        <v>2603.88</v>
      </c>
      <c r="G877" s="205">
        <f t="shared" si="76"/>
        <v>0.30327044025157235</v>
      </c>
      <c r="H877" s="207">
        <f t="shared" si="77"/>
        <v>0.42</v>
      </c>
      <c r="I877" s="213">
        <v>19498</v>
      </c>
      <c r="J877" s="213">
        <v>0</v>
      </c>
      <c r="K877" s="212">
        <v>1559.84</v>
      </c>
      <c r="L877" s="212">
        <v>1754.82</v>
      </c>
      <c r="M877" s="239">
        <f t="shared" si="74"/>
        <v>0.50779999999999292</v>
      </c>
      <c r="N877" s="239"/>
      <c r="O877" s="178"/>
      <c r="P877" s="178"/>
      <c r="Q877" s="178"/>
      <c r="R877" s="178"/>
      <c r="S877" s="178"/>
      <c r="T877" s="178"/>
      <c r="U877" s="178"/>
      <c r="V877" s="178"/>
      <c r="W877" s="178"/>
      <c r="X877" s="178"/>
      <c r="Y877" s="210">
        <f t="shared" si="73"/>
        <v>0.20438155136268343</v>
      </c>
      <c r="Z877" s="211">
        <f t="shared" si="75"/>
        <v>0.34</v>
      </c>
      <c r="AA877" s="178"/>
      <c r="AB877" s="178"/>
      <c r="AC877" s="178"/>
    </row>
    <row r="878" spans="2:29" x14ac:dyDescent="0.35">
      <c r="B878" s="222">
        <v>95500</v>
      </c>
      <c r="C878" s="208">
        <v>28974</v>
      </c>
      <c r="D878" s="309">
        <v>1026.26</v>
      </c>
      <c r="E878" s="206">
        <v>2317.92</v>
      </c>
      <c r="F878" s="206">
        <v>2607.66</v>
      </c>
      <c r="G878" s="205">
        <f t="shared" si="76"/>
        <v>0.30339267015706806</v>
      </c>
      <c r="H878" s="207">
        <f t="shared" si="77"/>
        <v>0.42</v>
      </c>
      <c r="I878" s="213">
        <v>19532</v>
      </c>
      <c r="J878" s="213">
        <v>0</v>
      </c>
      <c r="K878" s="212">
        <v>1562.56</v>
      </c>
      <c r="L878" s="212">
        <v>1757.88</v>
      </c>
      <c r="M878" s="239">
        <f t="shared" si="74"/>
        <v>0.50779999999997927</v>
      </c>
      <c r="N878" s="239"/>
      <c r="O878" s="178"/>
      <c r="P878" s="178"/>
      <c r="Q878" s="178"/>
      <c r="R878" s="178"/>
      <c r="S878" s="178"/>
      <c r="T878" s="178"/>
      <c r="U878" s="178"/>
      <c r="V878" s="178"/>
      <c r="W878" s="178"/>
      <c r="X878" s="178"/>
      <c r="Y878" s="210">
        <f t="shared" si="73"/>
        <v>0.20452356020942408</v>
      </c>
      <c r="Z878" s="211">
        <f t="shared" si="75"/>
        <v>0.34</v>
      </c>
      <c r="AA878" s="178"/>
      <c r="AB878" s="178"/>
      <c r="AC878" s="178"/>
    </row>
    <row r="879" spans="2:29" x14ac:dyDescent="0.35">
      <c r="B879" s="222">
        <v>95600</v>
      </c>
      <c r="C879" s="208">
        <v>29016</v>
      </c>
      <c r="D879" s="309">
        <v>1031.25</v>
      </c>
      <c r="E879" s="206">
        <v>2321.2800000000002</v>
      </c>
      <c r="F879" s="206">
        <v>2611.44</v>
      </c>
      <c r="G879" s="205">
        <f t="shared" si="76"/>
        <v>0.30351464435146441</v>
      </c>
      <c r="H879" s="207">
        <f t="shared" si="77"/>
        <v>0.42</v>
      </c>
      <c r="I879" s="213">
        <v>19568</v>
      </c>
      <c r="J879" s="213">
        <v>0</v>
      </c>
      <c r="K879" s="212">
        <v>1565.44</v>
      </c>
      <c r="L879" s="212">
        <v>1761.12</v>
      </c>
      <c r="M879" s="239">
        <f t="shared" si="74"/>
        <v>0.50769999999998616</v>
      </c>
      <c r="N879" s="239"/>
      <c r="O879" s="178"/>
      <c r="P879" s="178"/>
      <c r="Q879" s="178"/>
      <c r="R879" s="178"/>
      <c r="S879" s="178"/>
      <c r="T879" s="178"/>
      <c r="U879" s="178"/>
      <c r="V879" s="178"/>
      <c r="W879" s="178"/>
      <c r="X879" s="178"/>
      <c r="Y879" s="210">
        <f t="shared" si="73"/>
        <v>0.20468619246861924</v>
      </c>
      <c r="Z879" s="211">
        <f t="shared" si="75"/>
        <v>0.36</v>
      </c>
      <c r="AA879" s="178"/>
      <c r="AB879" s="178"/>
      <c r="AC879" s="178"/>
    </row>
    <row r="880" spans="2:29" x14ac:dyDescent="0.35">
      <c r="B880" s="222">
        <v>95700</v>
      </c>
      <c r="C880" s="208">
        <v>29058</v>
      </c>
      <c r="D880" s="309">
        <v>1036.25</v>
      </c>
      <c r="E880" s="206">
        <v>2324.64</v>
      </c>
      <c r="F880" s="206">
        <v>2615.2199999999998</v>
      </c>
      <c r="G880" s="205">
        <f t="shared" si="76"/>
        <v>0.30363636363636365</v>
      </c>
      <c r="H880" s="207">
        <f t="shared" si="77"/>
        <v>0.42</v>
      </c>
      <c r="I880" s="213">
        <v>19602</v>
      </c>
      <c r="J880" s="213">
        <v>0</v>
      </c>
      <c r="K880" s="212">
        <v>1568.16</v>
      </c>
      <c r="L880" s="212">
        <v>1764.18</v>
      </c>
      <c r="M880" s="239">
        <f t="shared" si="74"/>
        <v>0.50780000000001113</v>
      </c>
      <c r="N880" s="239"/>
      <c r="O880" s="178"/>
      <c r="P880" s="178"/>
      <c r="Q880" s="178"/>
      <c r="R880" s="178"/>
      <c r="S880" s="178"/>
      <c r="T880" s="178"/>
      <c r="U880" s="178"/>
      <c r="V880" s="178"/>
      <c r="W880" s="178"/>
      <c r="X880" s="178"/>
      <c r="Y880" s="210">
        <f t="shared" si="73"/>
        <v>0.20482758620689656</v>
      </c>
      <c r="Z880" s="211">
        <f t="shared" si="75"/>
        <v>0.34</v>
      </c>
      <c r="AA880" s="178"/>
      <c r="AB880" s="178"/>
      <c r="AC880" s="178"/>
    </row>
    <row r="881" spans="2:29" x14ac:dyDescent="0.35">
      <c r="B881" s="222">
        <v>95800</v>
      </c>
      <c r="C881" s="208">
        <v>29100</v>
      </c>
      <c r="D881" s="309">
        <v>1041.25</v>
      </c>
      <c r="E881" s="206">
        <v>2328</v>
      </c>
      <c r="F881" s="206">
        <v>2619</v>
      </c>
      <c r="G881" s="205">
        <f t="shared" si="76"/>
        <v>0.30375782881002089</v>
      </c>
      <c r="H881" s="207">
        <f t="shared" si="77"/>
        <v>0.42</v>
      </c>
      <c r="I881" s="213">
        <v>19636</v>
      </c>
      <c r="J881" s="213">
        <v>0</v>
      </c>
      <c r="K881" s="212">
        <v>1570.88</v>
      </c>
      <c r="L881" s="212">
        <v>1767.24</v>
      </c>
      <c r="M881" s="239">
        <f t="shared" si="74"/>
        <v>0.50780000000000203</v>
      </c>
      <c r="N881" s="239"/>
      <c r="O881" s="178"/>
      <c r="P881" s="178"/>
      <c r="Q881" s="178"/>
      <c r="R881" s="178"/>
      <c r="S881" s="178"/>
      <c r="T881" s="178"/>
      <c r="U881" s="178"/>
      <c r="V881" s="178"/>
      <c r="W881" s="178"/>
      <c r="X881" s="178"/>
      <c r="Y881" s="210">
        <f t="shared" si="73"/>
        <v>0.2049686847599165</v>
      </c>
      <c r="Z881" s="211">
        <f t="shared" si="75"/>
        <v>0.34</v>
      </c>
      <c r="AA881" s="178"/>
      <c r="AB881" s="178"/>
      <c r="AC881" s="178"/>
    </row>
    <row r="882" spans="2:29" x14ac:dyDescent="0.35">
      <c r="B882" s="222">
        <v>95900</v>
      </c>
      <c r="C882" s="208">
        <v>29142</v>
      </c>
      <c r="D882" s="309">
        <v>1046.25</v>
      </c>
      <c r="E882" s="206">
        <v>2331.36</v>
      </c>
      <c r="F882" s="206">
        <v>2622.78</v>
      </c>
      <c r="G882" s="205">
        <f t="shared" si="76"/>
        <v>0.30387904066736182</v>
      </c>
      <c r="H882" s="207">
        <f t="shared" si="77"/>
        <v>0.42</v>
      </c>
      <c r="I882" s="213">
        <v>19670</v>
      </c>
      <c r="J882" s="213">
        <v>0</v>
      </c>
      <c r="K882" s="212">
        <v>1573.6</v>
      </c>
      <c r="L882" s="212">
        <v>1770.3</v>
      </c>
      <c r="M882" s="239">
        <f t="shared" si="74"/>
        <v>0.50779999999998837</v>
      </c>
      <c r="N882" s="239"/>
      <c r="O882" s="178"/>
      <c r="P882" s="178"/>
      <c r="Q882" s="178"/>
      <c r="R882" s="178"/>
      <c r="S882" s="178"/>
      <c r="T882" s="178"/>
      <c r="U882" s="178"/>
      <c r="V882" s="178"/>
      <c r="W882" s="178"/>
      <c r="X882" s="178"/>
      <c r="Y882" s="210">
        <f t="shared" si="73"/>
        <v>0.20510948905109488</v>
      </c>
      <c r="Z882" s="211">
        <f t="shared" si="75"/>
        <v>0.34</v>
      </c>
      <c r="AA882" s="178"/>
      <c r="AB882" s="178"/>
      <c r="AC882" s="178"/>
    </row>
    <row r="883" spans="2:29" x14ac:dyDescent="0.35">
      <c r="B883" s="222">
        <v>96000</v>
      </c>
      <c r="C883" s="208">
        <v>29184</v>
      </c>
      <c r="D883" s="309">
        <v>1051.25</v>
      </c>
      <c r="E883" s="206">
        <v>2334.7199999999998</v>
      </c>
      <c r="F883" s="206">
        <v>2626.56</v>
      </c>
      <c r="G883" s="205">
        <f t="shared" si="76"/>
        <v>0.30399999999999999</v>
      </c>
      <c r="H883" s="207">
        <f t="shared" si="77"/>
        <v>0.42</v>
      </c>
      <c r="I883" s="213">
        <v>19704</v>
      </c>
      <c r="J883" s="213">
        <v>0</v>
      </c>
      <c r="K883" s="212">
        <v>1576.32</v>
      </c>
      <c r="L883" s="212">
        <v>1773.36</v>
      </c>
      <c r="M883" s="239">
        <f t="shared" si="74"/>
        <v>0.50779999999997472</v>
      </c>
      <c r="N883" s="239"/>
      <c r="O883" s="178"/>
      <c r="P883" s="178"/>
      <c r="Q883" s="178"/>
      <c r="R883" s="178"/>
      <c r="S883" s="178"/>
      <c r="T883" s="178"/>
      <c r="U883" s="178"/>
      <c r="V883" s="178"/>
      <c r="W883" s="178"/>
      <c r="X883" s="178"/>
      <c r="Y883" s="210">
        <f t="shared" si="73"/>
        <v>0.20524999999999999</v>
      </c>
      <c r="Z883" s="211">
        <f t="shared" si="75"/>
        <v>0.34</v>
      </c>
      <c r="AA883" s="178"/>
      <c r="AB883" s="178"/>
      <c r="AC883" s="178"/>
    </row>
    <row r="884" spans="2:29" x14ac:dyDescent="0.35">
      <c r="B884" s="222">
        <v>96100</v>
      </c>
      <c r="C884" s="208">
        <v>29226</v>
      </c>
      <c r="D884" s="309">
        <v>1056.24</v>
      </c>
      <c r="E884" s="206">
        <v>2338.08</v>
      </c>
      <c r="F884" s="206">
        <v>2630.34</v>
      </c>
      <c r="G884" s="205">
        <f t="shared" si="76"/>
        <v>0.30412070759625393</v>
      </c>
      <c r="H884" s="207">
        <f t="shared" si="77"/>
        <v>0.42</v>
      </c>
      <c r="I884" s="213">
        <v>19740</v>
      </c>
      <c r="J884" s="213">
        <v>0</v>
      </c>
      <c r="K884" s="212">
        <v>1579.2</v>
      </c>
      <c r="L884" s="212">
        <v>1776.6</v>
      </c>
      <c r="M884" s="239">
        <f t="shared" si="74"/>
        <v>0.50770000000001803</v>
      </c>
      <c r="N884" s="239"/>
      <c r="O884" s="178"/>
      <c r="P884" s="178"/>
      <c r="Q884" s="178"/>
      <c r="R884" s="178"/>
      <c r="S884" s="178"/>
      <c r="T884" s="178"/>
      <c r="U884" s="178"/>
      <c r="V884" s="178"/>
      <c r="W884" s="178"/>
      <c r="X884" s="178"/>
      <c r="Y884" s="210">
        <f t="shared" si="73"/>
        <v>0.20541103017689907</v>
      </c>
      <c r="Z884" s="211">
        <f t="shared" si="75"/>
        <v>0.36</v>
      </c>
      <c r="AA884" s="178"/>
      <c r="AB884" s="178"/>
      <c r="AC884" s="178"/>
    </row>
    <row r="885" spans="2:29" x14ac:dyDescent="0.35">
      <c r="B885" s="222">
        <v>96200</v>
      </c>
      <c r="C885" s="208">
        <v>29268</v>
      </c>
      <c r="D885" s="309">
        <v>1061.24</v>
      </c>
      <c r="E885" s="206">
        <v>2341.44</v>
      </c>
      <c r="F885" s="206">
        <v>2634.12</v>
      </c>
      <c r="G885" s="205">
        <f t="shared" si="76"/>
        <v>0.30424116424116426</v>
      </c>
      <c r="H885" s="207">
        <f t="shared" si="77"/>
        <v>0.42</v>
      </c>
      <c r="I885" s="213">
        <v>19774</v>
      </c>
      <c r="J885" s="213">
        <v>0</v>
      </c>
      <c r="K885" s="212">
        <v>1581.92</v>
      </c>
      <c r="L885" s="212">
        <v>1779.66</v>
      </c>
      <c r="M885" s="239">
        <f t="shared" si="74"/>
        <v>0.50780000000000658</v>
      </c>
      <c r="N885" s="239"/>
      <c r="O885" s="178"/>
      <c r="P885" s="178"/>
      <c r="Q885" s="178"/>
      <c r="R885" s="178"/>
      <c r="S885" s="178"/>
      <c r="T885" s="178"/>
      <c r="U885" s="178"/>
      <c r="V885" s="178"/>
      <c r="W885" s="178"/>
      <c r="X885" s="178"/>
      <c r="Y885" s="210">
        <f t="shared" si="73"/>
        <v>0.20555093555093554</v>
      </c>
      <c r="Z885" s="211">
        <f t="shared" si="75"/>
        <v>0.34</v>
      </c>
      <c r="AA885" s="178"/>
      <c r="AB885" s="178"/>
      <c r="AC885" s="178"/>
    </row>
    <row r="886" spans="2:29" x14ac:dyDescent="0.35">
      <c r="B886" s="222">
        <v>96300</v>
      </c>
      <c r="C886" s="208">
        <v>29310</v>
      </c>
      <c r="D886" s="309">
        <v>1066.24</v>
      </c>
      <c r="E886" s="206">
        <v>2344.8000000000002</v>
      </c>
      <c r="F886" s="206">
        <v>2637.9</v>
      </c>
      <c r="G886" s="205">
        <f t="shared" si="76"/>
        <v>0.30436137071651093</v>
      </c>
      <c r="H886" s="207">
        <f t="shared" si="77"/>
        <v>0.42</v>
      </c>
      <c r="I886" s="213">
        <v>19808</v>
      </c>
      <c r="J886" s="213">
        <v>0</v>
      </c>
      <c r="K886" s="212">
        <v>1584.64</v>
      </c>
      <c r="L886" s="212">
        <v>1782.72</v>
      </c>
      <c r="M886" s="239">
        <f t="shared" si="74"/>
        <v>0.50779999999999748</v>
      </c>
      <c r="N886" s="239"/>
      <c r="O886" s="178"/>
      <c r="P886" s="178"/>
      <c r="Q886" s="178"/>
      <c r="R886" s="178"/>
      <c r="S886" s="178"/>
      <c r="T886" s="178"/>
      <c r="U886" s="178"/>
      <c r="V886" s="178"/>
      <c r="W886" s="178"/>
      <c r="X886" s="178"/>
      <c r="Y886" s="210">
        <f t="shared" si="73"/>
        <v>0.20569055036344755</v>
      </c>
      <c r="Z886" s="211">
        <f t="shared" si="75"/>
        <v>0.34</v>
      </c>
      <c r="AA886" s="178"/>
      <c r="AB886" s="178"/>
      <c r="AC886" s="178"/>
    </row>
    <row r="887" spans="2:29" x14ac:dyDescent="0.35">
      <c r="B887" s="222">
        <v>96400</v>
      </c>
      <c r="C887" s="208">
        <v>29352</v>
      </c>
      <c r="D887" s="309">
        <v>1071.24</v>
      </c>
      <c r="E887" s="206">
        <v>2348.16</v>
      </c>
      <c r="F887" s="206">
        <v>2641.68</v>
      </c>
      <c r="G887" s="205">
        <f t="shared" si="76"/>
        <v>0.30448132780082987</v>
      </c>
      <c r="H887" s="207">
        <f t="shared" si="77"/>
        <v>0.42</v>
      </c>
      <c r="I887" s="213">
        <v>19842</v>
      </c>
      <c r="J887" s="213">
        <v>0</v>
      </c>
      <c r="K887" s="212">
        <v>1587.36</v>
      </c>
      <c r="L887" s="212">
        <v>1785.78</v>
      </c>
      <c r="M887" s="239">
        <f t="shared" si="74"/>
        <v>0.50779999999998382</v>
      </c>
      <c r="N887" s="239"/>
      <c r="O887" s="178"/>
      <c r="P887" s="178"/>
      <c r="Q887" s="178"/>
      <c r="R887" s="178"/>
      <c r="S887" s="178"/>
      <c r="T887" s="178"/>
      <c r="U887" s="178"/>
      <c r="V887" s="178"/>
      <c r="W887" s="178"/>
      <c r="X887" s="178"/>
      <c r="Y887" s="210">
        <f t="shared" si="73"/>
        <v>0.20582987551867221</v>
      </c>
      <c r="Z887" s="211">
        <f t="shared" si="75"/>
        <v>0.34</v>
      </c>
      <c r="AA887" s="178"/>
      <c r="AB887" s="178"/>
      <c r="AC887" s="178"/>
    </row>
    <row r="888" spans="2:29" x14ac:dyDescent="0.35">
      <c r="B888" s="222">
        <v>96500</v>
      </c>
      <c r="C888" s="208">
        <v>29394</v>
      </c>
      <c r="D888" s="309">
        <v>1076.24</v>
      </c>
      <c r="E888" s="206">
        <v>2351.52</v>
      </c>
      <c r="F888" s="206">
        <v>2645.46</v>
      </c>
      <c r="G888" s="205">
        <f t="shared" si="76"/>
        <v>0.30460103626943003</v>
      </c>
      <c r="H888" s="207">
        <f t="shared" si="77"/>
        <v>0.42</v>
      </c>
      <c r="I888" s="213">
        <v>19878</v>
      </c>
      <c r="J888" s="213">
        <v>0</v>
      </c>
      <c r="K888" s="212">
        <v>1590.24</v>
      </c>
      <c r="L888" s="212">
        <v>1789.02</v>
      </c>
      <c r="M888" s="239">
        <f t="shared" si="74"/>
        <v>0.50780000000004744</v>
      </c>
      <c r="N888" s="239"/>
      <c r="O888" s="178"/>
      <c r="P888" s="178"/>
      <c r="Q888" s="178"/>
      <c r="R888" s="178"/>
      <c r="S888" s="178"/>
      <c r="T888" s="178"/>
      <c r="U888" s="178"/>
      <c r="V888" s="178"/>
      <c r="W888" s="178"/>
      <c r="X888" s="178"/>
      <c r="Y888" s="210">
        <f t="shared" si="73"/>
        <v>0.20598963730569947</v>
      </c>
      <c r="Z888" s="211">
        <f t="shared" si="75"/>
        <v>0.36</v>
      </c>
      <c r="AA888" s="178"/>
      <c r="AB888" s="178"/>
      <c r="AC888" s="178"/>
    </row>
    <row r="889" spans="2:29" x14ac:dyDescent="0.35">
      <c r="B889" s="222">
        <v>96600</v>
      </c>
      <c r="C889" s="208">
        <v>29436</v>
      </c>
      <c r="D889" s="309">
        <v>1081.23</v>
      </c>
      <c r="E889" s="206">
        <v>2354.88</v>
      </c>
      <c r="F889" s="206">
        <v>2649.24</v>
      </c>
      <c r="G889" s="205">
        <f t="shared" si="76"/>
        <v>0.30472049689440994</v>
      </c>
      <c r="H889" s="207">
        <f t="shared" si="77"/>
        <v>0.42</v>
      </c>
      <c r="I889" s="213">
        <v>19912</v>
      </c>
      <c r="J889" s="213">
        <v>0</v>
      </c>
      <c r="K889" s="212">
        <v>1592.96</v>
      </c>
      <c r="L889" s="212">
        <v>1792.08</v>
      </c>
      <c r="M889" s="239">
        <f t="shared" si="74"/>
        <v>0.50770000000001347</v>
      </c>
      <c r="N889" s="239"/>
      <c r="O889" s="178"/>
      <c r="P889" s="178"/>
      <c r="Q889" s="178"/>
      <c r="R889" s="178"/>
      <c r="S889" s="178"/>
      <c r="T889" s="178"/>
      <c r="U889" s="178"/>
      <c r="V889" s="178"/>
      <c r="W889" s="178"/>
      <c r="X889" s="178"/>
      <c r="Y889" s="210">
        <f t="shared" si="73"/>
        <v>0.20612836438923396</v>
      </c>
      <c r="Z889" s="211">
        <f t="shared" si="75"/>
        <v>0.34</v>
      </c>
      <c r="AA889" s="178"/>
      <c r="AB889" s="178"/>
      <c r="AC889" s="178"/>
    </row>
    <row r="890" spans="2:29" x14ac:dyDescent="0.35">
      <c r="B890" s="222">
        <v>96700</v>
      </c>
      <c r="C890" s="208">
        <v>29478</v>
      </c>
      <c r="D890" s="309">
        <v>1086.23</v>
      </c>
      <c r="E890" s="206">
        <v>2358.2399999999998</v>
      </c>
      <c r="F890" s="206">
        <v>2653.02</v>
      </c>
      <c r="G890" s="205">
        <f t="shared" si="76"/>
        <v>0.30483971044467423</v>
      </c>
      <c r="H890" s="207">
        <f t="shared" si="77"/>
        <v>0.42</v>
      </c>
      <c r="I890" s="213">
        <v>19946</v>
      </c>
      <c r="J890" s="213">
        <v>0</v>
      </c>
      <c r="K890" s="212">
        <v>1595.68</v>
      </c>
      <c r="L890" s="212">
        <v>1795.14</v>
      </c>
      <c r="M890" s="239">
        <f t="shared" si="74"/>
        <v>0.50780000000000203</v>
      </c>
      <c r="N890" s="239"/>
      <c r="O890" s="178"/>
      <c r="P890" s="178"/>
      <c r="Q890" s="178"/>
      <c r="R890" s="178"/>
      <c r="S890" s="178"/>
      <c r="T890" s="178"/>
      <c r="U890" s="178"/>
      <c r="V890" s="178"/>
      <c r="W890" s="178"/>
      <c r="X890" s="178"/>
      <c r="Y890" s="210">
        <f t="shared" si="73"/>
        <v>0.20626680455015511</v>
      </c>
      <c r="Z890" s="211">
        <f t="shared" si="75"/>
        <v>0.34</v>
      </c>
      <c r="AA890" s="178"/>
      <c r="AB890" s="178"/>
      <c r="AC890" s="178"/>
    </row>
    <row r="891" spans="2:29" x14ac:dyDescent="0.35">
      <c r="B891" s="222">
        <v>96800</v>
      </c>
      <c r="C891" s="208">
        <v>29520</v>
      </c>
      <c r="D891" s="309">
        <v>1091.23</v>
      </c>
      <c r="E891" s="206">
        <v>2361.6</v>
      </c>
      <c r="F891" s="206">
        <v>2656.8</v>
      </c>
      <c r="G891" s="205">
        <f t="shared" si="76"/>
        <v>0.30495867768595042</v>
      </c>
      <c r="H891" s="207">
        <f t="shared" si="77"/>
        <v>0.42</v>
      </c>
      <c r="I891" s="213">
        <v>19980</v>
      </c>
      <c r="J891" s="213">
        <v>0</v>
      </c>
      <c r="K891" s="212">
        <v>1598.4</v>
      </c>
      <c r="L891" s="212">
        <v>1798.2</v>
      </c>
      <c r="M891" s="239">
        <f t="shared" si="74"/>
        <v>0.50779999999998837</v>
      </c>
      <c r="N891" s="239"/>
      <c r="O891" s="178"/>
      <c r="P891" s="178"/>
      <c r="Q891" s="178"/>
      <c r="R891" s="178"/>
      <c r="S891" s="178"/>
      <c r="T891" s="178"/>
      <c r="U891" s="178"/>
      <c r="V891" s="178"/>
      <c r="W891" s="178"/>
      <c r="X891" s="178"/>
      <c r="Y891" s="210">
        <f t="shared" si="73"/>
        <v>0.20640495867768596</v>
      </c>
      <c r="Z891" s="211">
        <f t="shared" si="75"/>
        <v>0.34</v>
      </c>
      <c r="AA891" s="178"/>
      <c r="AB891" s="178"/>
      <c r="AC891" s="178"/>
    </row>
    <row r="892" spans="2:29" x14ac:dyDescent="0.35">
      <c r="B892" s="222">
        <v>96900</v>
      </c>
      <c r="C892" s="208">
        <v>29562</v>
      </c>
      <c r="D892" s="309">
        <v>1096.23</v>
      </c>
      <c r="E892" s="206">
        <v>2364.96</v>
      </c>
      <c r="F892" s="206">
        <v>2660.58</v>
      </c>
      <c r="G892" s="205">
        <f t="shared" si="76"/>
        <v>0.30507739938080497</v>
      </c>
      <c r="H892" s="207">
        <f t="shared" si="77"/>
        <v>0.42</v>
      </c>
      <c r="I892" s="213">
        <v>20016</v>
      </c>
      <c r="J892" s="213">
        <v>0</v>
      </c>
      <c r="K892" s="212">
        <v>1601.28</v>
      </c>
      <c r="L892" s="212">
        <v>1801.44</v>
      </c>
      <c r="M892" s="239">
        <f t="shared" si="74"/>
        <v>0.50779999999997472</v>
      </c>
      <c r="N892" s="239"/>
      <c r="O892" s="178"/>
      <c r="P892" s="178"/>
      <c r="Q892" s="178"/>
      <c r="R892" s="178"/>
      <c r="S892" s="178"/>
      <c r="T892" s="178"/>
      <c r="U892" s="178"/>
      <c r="V892" s="178"/>
      <c r="W892" s="178"/>
      <c r="X892" s="178"/>
      <c r="Y892" s="210">
        <f t="shared" si="73"/>
        <v>0.20656346749226007</v>
      </c>
      <c r="Z892" s="211">
        <f t="shared" si="75"/>
        <v>0.36</v>
      </c>
      <c r="AA892" s="178"/>
      <c r="AB892" s="178"/>
      <c r="AC892" s="178"/>
    </row>
    <row r="893" spans="2:29" x14ac:dyDescent="0.35">
      <c r="B893" s="222">
        <v>97000</v>
      </c>
      <c r="C893" s="208">
        <v>29604</v>
      </c>
      <c r="D893" s="309">
        <v>1101.23</v>
      </c>
      <c r="E893" s="206">
        <v>2368.3200000000002</v>
      </c>
      <c r="F893" s="206">
        <v>2664.36</v>
      </c>
      <c r="G893" s="205">
        <f t="shared" si="76"/>
        <v>0.3051958762886598</v>
      </c>
      <c r="H893" s="207">
        <f t="shared" si="77"/>
        <v>0.42</v>
      </c>
      <c r="I893" s="213">
        <v>20050</v>
      </c>
      <c r="J893" s="213">
        <v>0</v>
      </c>
      <c r="K893" s="212">
        <v>1604</v>
      </c>
      <c r="L893" s="212">
        <v>1804.5</v>
      </c>
      <c r="M893" s="239">
        <f t="shared" si="74"/>
        <v>0.50779999999996561</v>
      </c>
      <c r="N893" s="239"/>
      <c r="O893" s="178"/>
      <c r="P893" s="178"/>
      <c r="Q893" s="178"/>
      <c r="R893" s="178"/>
      <c r="S893" s="178"/>
      <c r="T893" s="178"/>
      <c r="U893" s="178"/>
      <c r="V893" s="178"/>
      <c r="W893" s="178"/>
      <c r="X893" s="178"/>
      <c r="Y893" s="210">
        <f t="shared" si="73"/>
        <v>0.20670103092783504</v>
      </c>
      <c r="Z893" s="211">
        <f t="shared" si="75"/>
        <v>0.34</v>
      </c>
      <c r="AA893" s="178"/>
      <c r="AB893" s="178"/>
      <c r="AC893" s="178"/>
    </row>
    <row r="894" spans="2:29" x14ac:dyDescent="0.35">
      <c r="B894" s="222">
        <v>97100</v>
      </c>
      <c r="C894" s="208">
        <v>29646</v>
      </c>
      <c r="D894" s="309">
        <v>1106.22</v>
      </c>
      <c r="E894" s="206">
        <v>2371.6799999999998</v>
      </c>
      <c r="F894" s="206">
        <v>2668.14</v>
      </c>
      <c r="G894" s="205">
        <f t="shared" si="76"/>
        <v>0.30531410916580842</v>
      </c>
      <c r="H894" s="207">
        <f t="shared" si="77"/>
        <v>0.42</v>
      </c>
      <c r="I894" s="213">
        <v>20084</v>
      </c>
      <c r="J894" s="213">
        <v>0</v>
      </c>
      <c r="K894" s="212">
        <v>1606.72</v>
      </c>
      <c r="L894" s="212">
        <v>1807.56</v>
      </c>
      <c r="M894" s="239">
        <f t="shared" si="74"/>
        <v>0.50770000000000437</v>
      </c>
      <c r="N894" s="239"/>
      <c r="O894" s="178"/>
      <c r="P894" s="178"/>
      <c r="Q894" s="178"/>
      <c r="R894" s="178"/>
      <c r="S894" s="178"/>
      <c r="T894" s="178"/>
      <c r="U894" s="178"/>
      <c r="V894" s="178"/>
      <c r="W894" s="178"/>
      <c r="X894" s="178"/>
      <c r="Y894" s="210">
        <f t="shared" si="73"/>
        <v>0.20683831101956746</v>
      </c>
      <c r="Z894" s="211">
        <f t="shared" si="75"/>
        <v>0.34</v>
      </c>
      <c r="AA894" s="178"/>
      <c r="AB894" s="178"/>
      <c r="AC894" s="178"/>
    </row>
    <row r="895" spans="2:29" x14ac:dyDescent="0.35">
      <c r="B895" s="222">
        <v>97200</v>
      </c>
      <c r="C895" s="208">
        <v>29688</v>
      </c>
      <c r="D895" s="309">
        <v>1111.22</v>
      </c>
      <c r="E895" s="206">
        <v>2375.04</v>
      </c>
      <c r="F895" s="206">
        <v>2671.92</v>
      </c>
      <c r="G895" s="205">
        <f t="shared" si="76"/>
        <v>0.30543209876543209</v>
      </c>
      <c r="H895" s="207">
        <f t="shared" si="77"/>
        <v>0.42</v>
      </c>
      <c r="I895" s="213">
        <v>20120</v>
      </c>
      <c r="J895" s="213">
        <v>0</v>
      </c>
      <c r="K895" s="212">
        <v>1609.6</v>
      </c>
      <c r="L895" s="212">
        <v>1810.8</v>
      </c>
      <c r="M895" s="239">
        <f t="shared" si="74"/>
        <v>0.50779999999999292</v>
      </c>
      <c r="N895" s="239"/>
      <c r="O895" s="178"/>
      <c r="P895" s="178"/>
      <c r="Q895" s="178"/>
      <c r="R895" s="178"/>
      <c r="S895" s="178"/>
      <c r="T895" s="178"/>
      <c r="U895" s="178"/>
      <c r="V895" s="178"/>
      <c r="W895" s="178"/>
      <c r="X895" s="178"/>
      <c r="Y895" s="210">
        <f t="shared" si="73"/>
        <v>0.20699588477366254</v>
      </c>
      <c r="Z895" s="211">
        <f t="shared" si="75"/>
        <v>0.36</v>
      </c>
      <c r="AA895" s="178"/>
      <c r="AB895" s="178"/>
      <c r="AC895" s="178"/>
    </row>
    <row r="896" spans="2:29" x14ac:dyDescent="0.35">
      <c r="B896" s="222">
        <v>97300</v>
      </c>
      <c r="C896" s="208">
        <v>29730</v>
      </c>
      <c r="D896" s="309">
        <v>1116.22</v>
      </c>
      <c r="E896" s="206">
        <v>2378.4</v>
      </c>
      <c r="F896" s="206">
        <v>2675.7</v>
      </c>
      <c r="G896" s="205">
        <f t="shared" si="76"/>
        <v>0.30554984583761563</v>
      </c>
      <c r="H896" s="207">
        <f t="shared" si="77"/>
        <v>0.42</v>
      </c>
      <c r="I896" s="213">
        <v>20154</v>
      </c>
      <c r="J896" s="213">
        <v>0</v>
      </c>
      <c r="K896" s="212">
        <v>1612.32</v>
      </c>
      <c r="L896" s="212">
        <v>1813.86</v>
      </c>
      <c r="M896" s="239">
        <f t="shared" si="74"/>
        <v>0.50779999999997927</v>
      </c>
      <c r="N896" s="239"/>
      <c r="O896" s="178"/>
      <c r="P896" s="178"/>
      <c r="Q896" s="178"/>
      <c r="R896" s="178"/>
      <c r="S896" s="178"/>
      <c r="T896" s="178"/>
      <c r="U896" s="178"/>
      <c r="V896" s="178"/>
      <c r="W896" s="178"/>
      <c r="X896" s="178"/>
      <c r="Y896" s="210">
        <f t="shared" si="73"/>
        <v>0.20713257965056525</v>
      </c>
      <c r="Z896" s="211">
        <f t="shared" si="75"/>
        <v>0.34</v>
      </c>
      <c r="AA896" s="178"/>
      <c r="AB896" s="178"/>
      <c r="AC896" s="178"/>
    </row>
    <row r="897" spans="2:29" x14ac:dyDescent="0.35">
      <c r="B897" s="222">
        <v>97400</v>
      </c>
      <c r="C897" s="208">
        <v>29772</v>
      </c>
      <c r="D897" s="309">
        <v>1121.22</v>
      </c>
      <c r="E897" s="206">
        <v>2381.7600000000002</v>
      </c>
      <c r="F897" s="206">
        <v>2679.48</v>
      </c>
      <c r="G897" s="205">
        <f t="shared" si="76"/>
        <v>0.30566735112936344</v>
      </c>
      <c r="H897" s="207">
        <f t="shared" si="77"/>
        <v>0.42</v>
      </c>
      <c r="I897" s="213">
        <v>20188</v>
      </c>
      <c r="J897" s="213">
        <v>0</v>
      </c>
      <c r="K897" s="212">
        <v>1615.04</v>
      </c>
      <c r="L897" s="212">
        <v>1816.92</v>
      </c>
      <c r="M897" s="239">
        <f t="shared" si="74"/>
        <v>0.50780000000004288</v>
      </c>
      <c r="N897" s="239"/>
      <c r="O897" s="178"/>
      <c r="P897" s="178"/>
      <c r="Q897" s="178"/>
      <c r="R897" s="178"/>
      <c r="S897" s="178"/>
      <c r="T897" s="178"/>
      <c r="U897" s="178"/>
      <c r="V897" s="178"/>
      <c r="W897" s="178"/>
      <c r="X897" s="178"/>
      <c r="Y897" s="210">
        <f t="shared" si="73"/>
        <v>0.20726899383983574</v>
      </c>
      <c r="Z897" s="211">
        <f t="shared" si="75"/>
        <v>0.34</v>
      </c>
      <c r="AA897" s="178"/>
      <c r="AB897" s="178"/>
      <c r="AC897" s="178"/>
    </row>
    <row r="898" spans="2:29" x14ac:dyDescent="0.35">
      <c r="B898" s="222">
        <v>97500</v>
      </c>
      <c r="C898" s="208">
        <v>29814</v>
      </c>
      <c r="D898" s="309">
        <v>1126.22</v>
      </c>
      <c r="E898" s="206">
        <v>2385.12</v>
      </c>
      <c r="F898" s="206">
        <v>2683.26</v>
      </c>
      <c r="G898" s="205">
        <f t="shared" si="76"/>
        <v>0.30578461538461538</v>
      </c>
      <c r="H898" s="207">
        <f t="shared" si="77"/>
        <v>0.42</v>
      </c>
      <c r="I898" s="213">
        <v>20224</v>
      </c>
      <c r="J898" s="213">
        <v>0</v>
      </c>
      <c r="K898" s="212">
        <v>1617.92</v>
      </c>
      <c r="L898" s="212">
        <v>1820.16</v>
      </c>
      <c r="M898" s="239">
        <f t="shared" si="74"/>
        <v>0.50780000000002934</v>
      </c>
      <c r="N898" s="239"/>
      <c r="O898" s="178"/>
      <c r="P898" s="178"/>
      <c r="Q898" s="178"/>
      <c r="R898" s="178"/>
      <c r="S898" s="178"/>
      <c r="T898" s="178"/>
      <c r="U898" s="178"/>
      <c r="V898" s="178"/>
      <c r="W898" s="178"/>
      <c r="X898" s="178"/>
      <c r="Y898" s="210">
        <f t="shared" si="73"/>
        <v>0.20742564102564104</v>
      </c>
      <c r="Z898" s="211">
        <f t="shared" si="75"/>
        <v>0.36</v>
      </c>
      <c r="AA898" s="178"/>
      <c r="AB898" s="178"/>
      <c r="AC898" s="178"/>
    </row>
    <row r="899" spans="2:29" x14ac:dyDescent="0.35">
      <c r="B899" s="222">
        <v>97600</v>
      </c>
      <c r="C899" s="208">
        <v>29856</v>
      </c>
      <c r="D899" s="309">
        <v>1131.21</v>
      </c>
      <c r="E899" s="206">
        <v>2388.48</v>
      </c>
      <c r="F899" s="206">
        <v>2687.04</v>
      </c>
      <c r="G899" s="205">
        <f t="shared" si="76"/>
        <v>0.30590163934426229</v>
      </c>
      <c r="H899" s="207">
        <f t="shared" si="77"/>
        <v>0.42</v>
      </c>
      <c r="I899" s="213">
        <v>20258</v>
      </c>
      <c r="J899" s="213">
        <v>0</v>
      </c>
      <c r="K899" s="212">
        <v>1620.64</v>
      </c>
      <c r="L899" s="212">
        <v>1823.22</v>
      </c>
      <c r="M899" s="239">
        <f t="shared" si="74"/>
        <v>0.50769999999999527</v>
      </c>
      <c r="N899" s="239"/>
      <c r="O899" s="178"/>
      <c r="P899" s="178"/>
      <c r="Q899" s="178"/>
      <c r="R899" s="178"/>
      <c r="S899" s="178"/>
      <c r="T899" s="178"/>
      <c r="U899" s="178"/>
      <c r="V899" s="178"/>
      <c r="W899" s="178"/>
      <c r="X899" s="178"/>
      <c r="Y899" s="210">
        <f t="shared" ref="Y899:Y962" si="78">I899/$B899</f>
        <v>0.20756147540983608</v>
      </c>
      <c r="Z899" s="211">
        <f t="shared" si="75"/>
        <v>0.34</v>
      </c>
      <c r="AA899" s="178"/>
      <c r="AB899" s="178"/>
      <c r="AC899" s="178"/>
    </row>
    <row r="900" spans="2:29" x14ac:dyDescent="0.35">
      <c r="B900" s="222">
        <v>97700</v>
      </c>
      <c r="C900" s="208">
        <v>29898</v>
      </c>
      <c r="D900" s="309">
        <v>1136.21</v>
      </c>
      <c r="E900" s="206">
        <v>2391.84</v>
      </c>
      <c r="F900" s="206">
        <v>2690.82</v>
      </c>
      <c r="G900" s="205">
        <f t="shared" si="76"/>
        <v>0.30601842374616173</v>
      </c>
      <c r="H900" s="207">
        <f t="shared" si="77"/>
        <v>0.42</v>
      </c>
      <c r="I900" s="213">
        <v>20292</v>
      </c>
      <c r="J900" s="213">
        <v>0</v>
      </c>
      <c r="K900" s="212">
        <v>1623.36</v>
      </c>
      <c r="L900" s="212">
        <v>1826.28</v>
      </c>
      <c r="M900" s="239">
        <f t="shared" ref="M900:M963" si="79">(C900+D900+F900-C899-D899-F899)/100</f>
        <v>0.50779999999998837</v>
      </c>
      <c r="N900" s="239"/>
      <c r="O900" s="178"/>
      <c r="P900" s="178"/>
      <c r="Q900" s="178"/>
      <c r="R900" s="178"/>
      <c r="S900" s="178"/>
      <c r="T900" s="178"/>
      <c r="U900" s="178"/>
      <c r="V900" s="178"/>
      <c r="W900" s="178"/>
      <c r="X900" s="178"/>
      <c r="Y900" s="210">
        <f t="shared" si="78"/>
        <v>0.20769703172978507</v>
      </c>
      <c r="Z900" s="211">
        <f t="shared" ref="Z900:Z963" si="80">(I900-I899)/($B900-$B899)</f>
        <v>0.34</v>
      </c>
      <c r="AA900" s="178"/>
      <c r="AB900" s="178"/>
      <c r="AC900" s="178"/>
    </row>
    <row r="901" spans="2:29" x14ac:dyDescent="0.35">
      <c r="B901" s="222">
        <v>97800</v>
      </c>
      <c r="C901" s="208">
        <v>29940</v>
      </c>
      <c r="D901" s="309">
        <v>1141.21</v>
      </c>
      <c r="E901" s="206">
        <v>2395.1999999999998</v>
      </c>
      <c r="F901" s="206">
        <v>2694.6</v>
      </c>
      <c r="G901" s="205">
        <f t="shared" ref="G901:G964" si="81">C901/B901</f>
        <v>0.30613496932515338</v>
      </c>
      <c r="H901" s="207">
        <f t="shared" ref="H901:H964" si="82">(C901-C900)/(B901-B900)</f>
        <v>0.42</v>
      </c>
      <c r="I901" s="213">
        <v>20328</v>
      </c>
      <c r="J901" s="213">
        <v>0</v>
      </c>
      <c r="K901" s="212">
        <v>1626.24</v>
      </c>
      <c r="L901" s="212">
        <v>1829.52</v>
      </c>
      <c r="M901" s="239">
        <f t="shared" si="79"/>
        <v>0.50779999999997472</v>
      </c>
      <c r="N901" s="239"/>
      <c r="O901" s="178"/>
      <c r="P901" s="178"/>
      <c r="Q901" s="178"/>
      <c r="R901" s="178"/>
      <c r="S901" s="178"/>
      <c r="T901" s="178"/>
      <c r="U901" s="178"/>
      <c r="V901" s="178"/>
      <c r="W901" s="178"/>
      <c r="X901" s="178"/>
      <c r="Y901" s="210">
        <f t="shared" si="78"/>
        <v>0.20785276073619632</v>
      </c>
      <c r="Z901" s="211">
        <f t="shared" si="80"/>
        <v>0.36</v>
      </c>
      <c r="AA901" s="178"/>
      <c r="AB901" s="178"/>
      <c r="AC901" s="178"/>
    </row>
    <row r="902" spans="2:29" x14ac:dyDescent="0.35">
      <c r="B902" s="222">
        <v>97900</v>
      </c>
      <c r="C902" s="208">
        <v>29982</v>
      </c>
      <c r="D902" s="309">
        <v>1146.21</v>
      </c>
      <c r="E902" s="206">
        <v>2398.56</v>
      </c>
      <c r="F902" s="206">
        <v>2698.38</v>
      </c>
      <c r="G902" s="205">
        <f t="shared" si="81"/>
        <v>0.30625127681307457</v>
      </c>
      <c r="H902" s="207">
        <f t="shared" si="82"/>
        <v>0.42</v>
      </c>
      <c r="I902" s="213">
        <v>20362</v>
      </c>
      <c r="J902" s="213">
        <v>0</v>
      </c>
      <c r="K902" s="212">
        <v>1628.96</v>
      </c>
      <c r="L902" s="212">
        <v>1832.58</v>
      </c>
      <c r="M902" s="239">
        <f t="shared" si="79"/>
        <v>0.50779999999996561</v>
      </c>
      <c r="N902" s="239"/>
      <c r="O902" s="178"/>
      <c r="P902" s="178"/>
      <c r="Q902" s="178"/>
      <c r="R902" s="178"/>
      <c r="S902" s="178"/>
      <c r="T902" s="178"/>
      <c r="U902" s="178"/>
      <c r="V902" s="178"/>
      <c r="W902" s="178"/>
      <c r="X902" s="178"/>
      <c r="Y902" s="210">
        <f t="shared" si="78"/>
        <v>0.20798774259448416</v>
      </c>
      <c r="Z902" s="211">
        <f t="shared" si="80"/>
        <v>0.34</v>
      </c>
      <c r="AA902" s="178"/>
      <c r="AB902" s="178"/>
      <c r="AC902" s="178"/>
    </row>
    <row r="903" spans="2:29" x14ac:dyDescent="0.35">
      <c r="B903" s="222">
        <v>98000</v>
      </c>
      <c r="C903" s="208">
        <v>30024</v>
      </c>
      <c r="D903" s="309">
        <v>1151.21</v>
      </c>
      <c r="E903" s="206">
        <v>2401.92</v>
      </c>
      <c r="F903" s="206">
        <v>2702.16</v>
      </c>
      <c r="G903" s="205">
        <f t="shared" si="81"/>
        <v>0.30636734693877549</v>
      </c>
      <c r="H903" s="207">
        <f t="shared" si="82"/>
        <v>0.42</v>
      </c>
      <c r="I903" s="213">
        <v>20396</v>
      </c>
      <c r="J903" s="213">
        <v>0</v>
      </c>
      <c r="K903" s="212">
        <v>1631.68</v>
      </c>
      <c r="L903" s="212">
        <v>1835.64</v>
      </c>
      <c r="M903" s="239">
        <f t="shared" si="79"/>
        <v>0.50779999999995196</v>
      </c>
      <c r="N903" s="239"/>
      <c r="O903" s="178"/>
      <c r="P903" s="178"/>
      <c r="Q903" s="178"/>
      <c r="R903" s="178"/>
      <c r="S903" s="178"/>
      <c r="T903" s="178"/>
      <c r="U903" s="178"/>
      <c r="V903" s="178"/>
      <c r="W903" s="178"/>
      <c r="X903" s="178"/>
      <c r="Y903" s="210">
        <f t="shared" si="78"/>
        <v>0.20812244897959184</v>
      </c>
      <c r="Z903" s="211">
        <f t="shared" si="80"/>
        <v>0.34</v>
      </c>
      <c r="AA903" s="178"/>
      <c r="AB903" s="178"/>
      <c r="AC903" s="178"/>
    </row>
    <row r="904" spans="2:29" x14ac:dyDescent="0.35">
      <c r="B904" s="222">
        <v>98100</v>
      </c>
      <c r="C904" s="208">
        <v>30066</v>
      </c>
      <c r="D904" s="309">
        <v>1156.2</v>
      </c>
      <c r="E904" s="206">
        <v>2405.2800000000002</v>
      </c>
      <c r="F904" s="206">
        <v>2705.94</v>
      </c>
      <c r="G904" s="205">
        <f t="shared" si="81"/>
        <v>0.30648318042813455</v>
      </c>
      <c r="H904" s="207">
        <f t="shared" si="82"/>
        <v>0.42</v>
      </c>
      <c r="I904" s="213">
        <v>20432</v>
      </c>
      <c r="J904" s="213">
        <v>0</v>
      </c>
      <c r="K904" s="212">
        <v>1634.56</v>
      </c>
      <c r="L904" s="212">
        <v>1838.88</v>
      </c>
      <c r="M904" s="239">
        <f t="shared" si="79"/>
        <v>0.50769999999999527</v>
      </c>
      <c r="N904" s="239"/>
      <c r="O904" s="178"/>
      <c r="P904" s="178"/>
      <c r="Q904" s="178"/>
      <c r="R904" s="178"/>
      <c r="S904" s="178"/>
      <c r="T904" s="178"/>
      <c r="U904" s="178"/>
      <c r="V904" s="178"/>
      <c r="W904" s="178"/>
      <c r="X904" s="178"/>
      <c r="Y904" s="210">
        <f t="shared" si="78"/>
        <v>0.20827726809378186</v>
      </c>
      <c r="Z904" s="211">
        <f t="shared" si="80"/>
        <v>0.36</v>
      </c>
      <c r="AA904" s="178"/>
      <c r="AB904" s="178"/>
      <c r="AC904" s="178"/>
    </row>
    <row r="905" spans="2:29" x14ac:dyDescent="0.35">
      <c r="B905" s="222">
        <v>98200</v>
      </c>
      <c r="C905" s="208">
        <v>30108</v>
      </c>
      <c r="D905" s="309">
        <v>1161.2</v>
      </c>
      <c r="E905" s="206">
        <v>2408.64</v>
      </c>
      <c r="F905" s="206">
        <v>2709.72</v>
      </c>
      <c r="G905" s="205">
        <f t="shared" si="81"/>
        <v>0.30659877800407331</v>
      </c>
      <c r="H905" s="207">
        <f t="shared" si="82"/>
        <v>0.42</v>
      </c>
      <c r="I905" s="213">
        <v>20466</v>
      </c>
      <c r="J905" s="213">
        <v>0</v>
      </c>
      <c r="K905" s="212">
        <v>1637.28</v>
      </c>
      <c r="L905" s="212">
        <v>1841.94</v>
      </c>
      <c r="M905" s="239">
        <f t="shared" si="79"/>
        <v>0.50779999999998382</v>
      </c>
      <c r="N905" s="239"/>
      <c r="O905" s="178"/>
      <c r="P905" s="178"/>
      <c r="Q905" s="178"/>
      <c r="R905" s="178"/>
      <c r="S905" s="178"/>
      <c r="T905" s="178"/>
      <c r="U905" s="178"/>
      <c r="V905" s="178"/>
      <c r="W905" s="178"/>
      <c r="X905" s="178"/>
      <c r="Y905" s="210">
        <f t="shared" si="78"/>
        <v>0.20841140529531568</v>
      </c>
      <c r="Z905" s="211">
        <f t="shared" si="80"/>
        <v>0.34</v>
      </c>
      <c r="AA905" s="178"/>
      <c r="AB905" s="178"/>
      <c r="AC905" s="178"/>
    </row>
    <row r="906" spans="2:29" x14ac:dyDescent="0.35">
      <c r="B906" s="222">
        <v>98300</v>
      </c>
      <c r="C906" s="208">
        <v>30150</v>
      </c>
      <c r="D906" s="309">
        <v>1166.2</v>
      </c>
      <c r="E906" s="206">
        <v>2412</v>
      </c>
      <c r="F906" s="206">
        <v>2713.5</v>
      </c>
      <c r="G906" s="205">
        <f t="shared" si="81"/>
        <v>0.30671414038657174</v>
      </c>
      <c r="H906" s="207">
        <f t="shared" si="82"/>
        <v>0.42</v>
      </c>
      <c r="I906" s="213">
        <v>20502</v>
      </c>
      <c r="J906" s="213">
        <v>0</v>
      </c>
      <c r="K906" s="212">
        <v>1640.16</v>
      </c>
      <c r="L906" s="212">
        <v>1845.18</v>
      </c>
      <c r="M906" s="239">
        <f t="shared" si="79"/>
        <v>0.50779999999997472</v>
      </c>
      <c r="N906" s="239"/>
      <c r="O906" s="178"/>
      <c r="P906" s="178"/>
      <c r="Q906" s="178"/>
      <c r="R906" s="178"/>
      <c r="S906" s="178"/>
      <c r="T906" s="178"/>
      <c r="U906" s="178"/>
      <c r="V906" s="178"/>
      <c r="W906" s="178"/>
      <c r="X906" s="178"/>
      <c r="Y906" s="210">
        <f t="shared" si="78"/>
        <v>0.20856561546286878</v>
      </c>
      <c r="Z906" s="211">
        <f t="shared" si="80"/>
        <v>0.36</v>
      </c>
      <c r="AA906" s="178"/>
      <c r="AB906" s="178"/>
      <c r="AC906" s="178"/>
    </row>
    <row r="907" spans="2:29" x14ac:dyDescent="0.35">
      <c r="B907" s="222">
        <v>98400</v>
      </c>
      <c r="C907" s="208">
        <v>30192</v>
      </c>
      <c r="D907" s="309">
        <v>1171.2</v>
      </c>
      <c r="E907" s="206">
        <v>2415.36</v>
      </c>
      <c r="F907" s="206">
        <v>2717.28</v>
      </c>
      <c r="G907" s="205">
        <f t="shared" si="81"/>
        <v>0.30682926829268292</v>
      </c>
      <c r="H907" s="207">
        <f t="shared" si="82"/>
        <v>0.42</v>
      </c>
      <c r="I907" s="213">
        <v>20536</v>
      </c>
      <c r="J907" s="213">
        <v>0</v>
      </c>
      <c r="K907" s="212">
        <v>1642.88</v>
      </c>
      <c r="L907" s="212">
        <v>1848.24</v>
      </c>
      <c r="M907" s="239">
        <f t="shared" si="79"/>
        <v>0.50780000000003378</v>
      </c>
      <c r="N907" s="239"/>
      <c r="O907" s="178"/>
      <c r="P907" s="178"/>
      <c r="Q907" s="178"/>
      <c r="R907" s="178"/>
      <c r="S907" s="178"/>
      <c r="T907" s="178"/>
      <c r="U907" s="178"/>
      <c r="V907" s="178"/>
      <c r="W907" s="178"/>
      <c r="X907" s="178"/>
      <c r="Y907" s="210">
        <f t="shared" si="78"/>
        <v>0.20869918699186993</v>
      </c>
      <c r="Z907" s="211">
        <f t="shared" si="80"/>
        <v>0.34</v>
      </c>
      <c r="AA907" s="178"/>
      <c r="AB907" s="178"/>
      <c r="AC907" s="178"/>
    </row>
    <row r="908" spans="2:29" x14ac:dyDescent="0.35">
      <c r="B908" s="222">
        <v>98500</v>
      </c>
      <c r="C908" s="208">
        <v>30234</v>
      </c>
      <c r="D908" s="309">
        <v>1176.2</v>
      </c>
      <c r="E908" s="206">
        <v>2418.7199999999998</v>
      </c>
      <c r="F908" s="206">
        <v>2721.06</v>
      </c>
      <c r="G908" s="205">
        <f t="shared" si="81"/>
        <v>0.30694416243654821</v>
      </c>
      <c r="H908" s="207">
        <f t="shared" si="82"/>
        <v>0.42</v>
      </c>
      <c r="I908" s="213">
        <v>20570</v>
      </c>
      <c r="J908" s="213">
        <v>0</v>
      </c>
      <c r="K908" s="212">
        <v>1645.6</v>
      </c>
      <c r="L908" s="212">
        <v>1851.3</v>
      </c>
      <c r="M908" s="239">
        <f t="shared" si="79"/>
        <v>0.50780000000002024</v>
      </c>
      <c r="N908" s="239"/>
      <c r="O908" s="178"/>
      <c r="P908" s="178"/>
      <c r="Q908" s="178"/>
      <c r="R908" s="178"/>
      <c r="S908" s="178"/>
      <c r="T908" s="178"/>
      <c r="U908" s="178"/>
      <c r="V908" s="178"/>
      <c r="W908" s="178"/>
      <c r="X908" s="178"/>
      <c r="Y908" s="210">
        <f t="shared" si="78"/>
        <v>0.20883248730964468</v>
      </c>
      <c r="Z908" s="211">
        <f t="shared" si="80"/>
        <v>0.34</v>
      </c>
      <c r="AA908" s="178"/>
      <c r="AB908" s="178"/>
      <c r="AC908" s="178"/>
    </row>
    <row r="909" spans="2:29" x14ac:dyDescent="0.35">
      <c r="B909" s="222">
        <v>98600</v>
      </c>
      <c r="C909" s="208">
        <v>30276</v>
      </c>
      <c r="D909" s="309">
        <v>1181.19</v>
      </c>
      <c r="E909" s="206">
        <v>2422.08</v>
      </c>
      <c r="F909" s="206">
        <v>2724.84</v>
      </c>
      <c r="G909" s="205">
        <f t="shared" si="81"/>
        <v>0.30705882352941177</v>
      </c>
      <c r="H909" s="207">
        <f t="shared" si="82"/>
        <v>0.42</v>
      </c>
      <c r="I909" s="213">
        <v>20606</v>
      </c>
      <c r="J909" s="213">
        <v>0</v>
      </c>
      <c r="K909" s="212">
        <v>1648.48</v>
      </c>
      <c r="L909" s="212">
        <v>1854.54</v>
      </c>
      <c r="M909" s="239">
        <f t="shared" si="79"/>
        <v>0.50769999999999071</v>
      </c>
      <c r="N909" s="239"/>
      <c r="O909" s="178"/>
      <c r="P909" s="178"/>
      <c r="Q909" s="178"/>
      <c r="R909" s="178"/>
      <c r="S909" s="178"/>
      <c r="T909" s="178"/>
      <c r="U909" s="178"/>
      <c r="V909" s="178"/>
      <c r="W909" s="178"/>
      <c r="X909" s="178"/>
      <c r="Y909" s="210">
        <f t="shared" si="78"/>
        <v>0.20898580121703855</v>
      </c>
      <c r="Z909" s="211">
        <f t="shared" si="80"/>
        <v>0.36</v>
      </c>
      <c r="AA909" s="178"/>
      <c r="AB909" s="178"/>
      <c r="AC909" s="178"/>
    </row>
    <row r="910" spans="2:29" x14ac:dyDescent="0.35">
      <c r="B910" s="222">
        <v>98700</v>
      </c>
      <c r="C910" s="208">
        <v>30318</v>
      </c>
      <c r="D910" s="309">
        <v>1186.19</v>
      </c>
      <c r="E910" s="206">
        <v>2425.44</v>
      </c>
      <c r="F910" s="206">
        <v>2728.62</v>
      </c>
      <c r="G910" s="205">
        <f t="shared" si="81"/>
        <v>0.30717325227963527</v>
      </c>
      <c r="H910" s="207">
        <f t="shared" si="82"/>
        <v>0.42</v>
      </c>
      <c r="I910" s="213">
        <v>20640</v>
      </c>
      <c r="J910" s="213">
        <v>0</v>
      </c>
      <c r="K910" s="212">
        <v>1651.2</v>
      </c>
      <c r="L910" s="212">
        <v>1857.6</v>
      </c>
      <c r="M910" s="239">
        <f t="shared" si="79"/>
        <v>0.50779999999997472</v>
      </c>
      <c r="N910" s="239"/>
      <c r="O910" s="178"/>
      <c r="P910" s="178"/>
      <c r="Q910" s="178"/>
      <c r="R910" s="178"/>
      <c r="S910" s="178"/>
      <c r="T910" s="178"/>
      <c r="U910" s="178"/>
      <c r="V910" s="178"/>
      <c r="W910" s="178"/>
      <c r="X910" s="178"/>
      <c r="Y910" s="210">
        <f t="shared" si="78"/>
        <v>0.20911854103343466</v>
      </c>
      <c r="Z910" s="211">
        <f t="shared" si="80"/>
        <v>0.34</v>
      </c>
      <c r="AA910" s="178"/>
      <c r="AB910" s="178"/>
      <c r="AC910" s="178"/>
    </row>
    <row r="911" spans="2:29" x14ac:dyDescent="0.35">
      <c r="B911" s="222">
        <v>98800</v>
      </c>
      <c r="C911" s="208">
        <v>30360</v>
      </c>
      <c r="D911" s="309">
        <v>1191.19</v>
      </c>
      <c r="E911" s="206">
        <v>2428.8000000000002</v>
      </c>
      <c r="F911" s="206">
        <v>2732.4</v>
      </c>
      <c r="G911" s="205">
        <f t="shared" si="81"/>
        <v>0.30728744939271257</v>
      </c>
      <c r="H911" s="207">
        <f t="shared" si="82"/>
        <v>0.42</v>
      </c>
      <c r="I911" s="213">
        <v>20676</v>
      </c>
      <c r="J911" s="213">
        <v>0</v>
      </c>
      <c r="K911" s="212">
        <v>1654.08</v>
      </c>
      <c r="L911" s="212">
        <v>1860.84</v>
      </c>
      <c r="M911" s="239">
        <f t="shared" si="79"/>
        <v>0.50779999999996561</v>
      </c>
      <c r="N911" s="239"/>
      <c r="O911" s="178"/>
      <c r="P911" s="178"/>
      <c r="Q911" s="178"/>
      <c r="R911" s="178"/>
      <c r="S911" s="178"/>
      <c r="T911" s="178"/>
      <c r="U911" s="178"/>
      <c r="V911" s="178"/>
      <c r="W911" s="178"/>
      <c r="X911" s="178"/>
      <c r="Y911" s="210">
        <f t="shared" si="78"/>
        <v>0.20927125506072874</v>
      </c>
      <c r="Z911" s="211">
        <f t="shared" si="80"/>
        <v>0.36</v>
      </c>
      <c r="AA911" s="178"/>
      <c r="AB911" s="178"/>
      <c r="AC911" s="178"/>
    </row>
    <row r="912" spans="2:29" x14ac:dyDescent="0.35">
      <c r="B912" s="222">
        <v>98900</v>
      </c>
      <c r="C912" s="208">
        <v>30402</v>
      </c>
      <c r="D912" s="309">
        <v>1196.19</v>
      </c>
      <c r="E912" s="206">
        <v>2432.16</v>
      </c>
      <c r="F912" s="206">
        <v>2736.18</v>
      </c>
      <c r="G912" s="205">
        <f t="shared" si="81"/>
        <v>0.30740141557128414</v>
      </c>
      <c r="H912" s="207">
        <f t="shared" si="82"/>
        <v>0.42</v>
      </c>
      <c r="I912" s="213">
        <v>20710</v>
      </c>
      <c r="J912" s="213">
        <v>0</v>
      </c>
      <c r="K912" s="212">
        <v>1656.8</v>
      </c>
      <c r="L912" s="212">
        <v>1863.9</v>
      </c>
      <c r="M912" s="239">
        <f t="shared" si="79"/>
        <v>0.50779999999995196</v>
      </c>
      <c r="N912" s="239"/>
      <c r="O912" s="178"/>
      <c r="P912" s="178"/>
      <c r="Q912" s="178"/>
      <c r="R912" s="178"/>
      <c r="S912" s="178"/>
      <c r="T912" s="178"/>
      <c r="U912" s="178"/>
      <c r="V912" s="178"/>
      <c r="W912" s="178"/>
      <c r="X912" s="178"/>
      <c r="Y912" s="210">
        <f t="shared" si="78"/>
        <v>0.20940343781597573</v>
      </c>
      <c r="Z912" s="211">
        <f t="shared" si="80"/>
        <v>0.34</v>
      </c>
      <c r="AA912" s="178"/>
      <c r="AB912" s="178"/>
      <c r="AC912" s="178"/>
    </row>
    <row r="913" spans="2:29" x14ac:dyDescent="0.35">
      <c r="B913" s="222">
        <v>99000</v>
      </c>
      <c r="C913" s="208">
        <v>30444</v>
      </c>
      <c r="D913" s="309">
        <v>1201.19</v>
      </c>
      <c r="E913" s="206">
        <v>2435.52</v>
      </c>
      <c r="F913" s="206">
        <v>2739.96</v>
      </c>
      <c r="G913" s="205">
        <f t="shared" si="81"/>
        <v>0.30751515151515152</v>
      </c>
      <c r="H913" s="207">
        <f t="shared" si="82"/>
        <v>0.42</v>
      </c>
      <c r="I913" s="213">
        <v>20746</v>
      </c>
      <c r="J913" s="213">
        <v>0</v>
      </c>
      <c r="K913" s="212">
        <v>1659.68</v>
      </c>
      <c r="L913" s="212">
        <v>1867.14</v>
      </c>
      <c r="M913" s="239">
        <f t="shared" si="79"/>
        <v>0.50780000000001568</v>
      </c>
      <c r="N913" s="239"/>
      <c r="O913" s="178"/>
      <c r="P913" s="178"/>
      <c r="Q913" s="178"/>
      <c r="R913" s="178"/>
      <c r="S913" s="178"/>
      <c r="T913" s="178"/>
      <c r="U913" s="178"/>
      <c r="V913" s="178"/>
      <c r="W913" s="178"/>
      <c r="X913" s="178"/>
      <c r="Y913" s="210">
        <f t="shared" si="78"/>
        <v>0.20955555555555555</v>
      </c>
      <c r="Z913" s="211">
        <f t="shared" si="80"/>
        <v>0.36</v>
      </c>
      <c r="AA913" s="178"/>
      <c r="AB913" s="178"/>
      <c r="AC913" s="178"/>
    </row>
    <row r="914" spans="2:29" x14ac:dyDescent="0.35">
      <c r="B914" s="222">
        <v>99100</v>
      </c>
      <c r="C914" s="208">
        <v>30486</v>
      </c>
      <c r="D914" s="309">
        <v>1206.18</v>
      </c>
      <c r="E914" s="206">
        <v>2438.88</v>
      </c>
      <c r="F914" s="206">
        <v>2743.74</v>
      </c>
      <c r="G914" s="205">
        <f t="shared" si="81"/>
        <v>0.30762865792129163</v>
      </c>
      <c r="H914" s="207">
        <f t="shared" si="82"/>
        <v>0.42</v>
      </c>
      <c r="I914" s="213">
        <v>20780</v>
      </c>
      <c r="J914" s="213">
        <v>0</v>
      </c>
      <c r="K914" s="212">
        <v>1662.4</v>
      </c>
      <c r="L914" s="212">
        <v>1870.2</v>
      </c>
      <c r="M914" s="239">
        <f t="shared" si="79"/>
        <v>0.50769999999998161</v>
      </c>
      <c r="N914" s="239"/>
      <c r="O914" s="178"/>
      <c r="P914" s="178"/>
      <c r="Q914" s="178"/>
      <c r="R914" s="178"/>
      <c r="S914" s="178"/>
      <c r="T914" s="178"/>
      <c r="U914" s="178"/>
      <c r="V914" s="178"/>
      <c r="W914" s="178"/>
      <c r="X914" s="178"/>
      <c r="Y914" s="210">
        <f t="shared" si="78"/>
        <v>0.20968718466195763</v>
      </c>
      <c r="Z914" s="211">
        <f t="shared" si="80"/>
        <v>0.34</v>
      </c>
      <c r="AA914" s="178"/>
      <c r="AB914" s="178"/>
      <c r="AC914" s="178"/>
    </row>
    <row r="915" spans="2:29" x14ac:dyDescent="0.35">
      <c r="B915" s="222">
        <v>99200</v>
      </c>
      <c r="C915" s="208">
        <v>30528</v>
      </c>
      <c r="D915" s="309">
        <v>1211.18</v>
      </c>
      <c r="E915" s="206">
        <v>2442.2399999999998</v>
      </c>
      <c r="F915" s="206">
        <v>2747.52</v>
      </c>
      <c r="G915" s="205">
        <f t="shared" si="81"/>
        <v>0.30774193548387097</v>
      </c>
      <c r="H915" s="207">
        <f t="shared" si="82"/>
        <v>0.42</v>
      </c>
      <c r="I915" s="213">
        <v>20816</v>
      </c>
      <c r="J915" s="213">
        <v>0</v>
      </c>
      <c r="K915" s="212">
        <v>1665.28</v>
      </c>
      <c r="L915" s="212">
        <v>1873.44</v>
      </c>
      <c r="M915" s="239">
        <f t="shared" si="79"/>
        <v>0.50779999999997016</v>
      </c>
      <c r="N915" s="239"/>
      <c r="O915" s="178"/>
      <c r="P915" s="178"/>
      <c r="Q915" s="178"/>
      <c r="R915" s="178"/>
      <c r="S915" s="178"/>
      <c r="T915" s="178"/>
      <c r="U915" s="178"/>
      <c r="V915" s="178"/>
      <c r="W915" s="178"/>
      <c r="X915" s="178"/>
      <c r="Y915" s="210">
        <f t="shared" si="78"/>
        <v>0.20983870967741935</v>
      </c>
      <c r="Z915" s="211">
        <f t="shared" si="80"/>
        <v>0.36</v>
      </c>
      <c r="AA915" s="178"/>
      <c r="AB915" s="178"/>
      <c r="AC915" s="178"/>
    </row>
    <row r="916" spans="2:29" x14ac:dyDescent="0.35">
      <c r="B916" s="222">
        <v>99300</v>
      </c>
      <c r="C916" s="208">
        <v>30570</v>
      </c>
      <c r="D916" s="309">
        <v>1216.18</v>
      </c>
      <c r="E916" s="206">
        <v>2445.6</v>
      </c>
      <c r="F916" s="206">
        <v>2751.3</v>
      </c>
      <c r="G916" s="205">
        <f t="shared" si="81"/>
        <v>0.30785498489425983</v>
      </c>
      <c r="H916" s="207">
        <f t="shared" si="82"/>
        <v>0.42</v>
      </c>
      <c r="I916" s="213">
        <v>20850</v>
      </c>
      <c r="J916" s="213">
        <v>0</v>
      </c>
      <c r="K916" s="212">
        <v>1668</v>
      </c>
      <c r="L916" s="212">
        <v>1876.5</v>
      </c>
      <c r="M916" s="239">
        <f t="shared" si="79"/>
        <v>0.50780000000002934</v>
      </c>
      <c r="N916" s="239"/>
      <c r="O916" s="178"/>
      <c r="P916" s="178"/>
      <c r="Q916" s="178"/>
      <c r="R916" s="178"/>
      <c r="S916" s="178"/>
      <c r="T916" s="178"/>
      <c r="U916" s="178"/>
      <c r="V916" s="178"/>
      <c r="W916" s="178"/>
      <c r="X916" s="178"/>
      <c r="Y916" s="210">
        <f t="shared" si="78"/>
        <v>0.20996978851963746</v>
      </c>
      <c r="Z916" s="211">
        <f t="shared" si="80"/>
        <v>0.34</v>
      </c>
      <c r="AA916" s="178"/>
      <c r="AB916" s="178"/>
      <c r="AC916" s="178"/>
    </row>
    <row r="917" spans="2:29" x14ac:dyDescent="0.35">
      <c r="B917" s="222">
        <v>99400</v>
      </c>
      <c r="C917" s="208">
        <v>30612</v>
      </c>
      <c r="D917" s="309">
        <v>1221.18</v>
      </c>
      <c r="E917" s="206">
        <v>2448.96</v>
      </c>
      <c r="F917" s="206">
        <v>2755.08</v>
      </c>
      <c r="G917" s="205">
        <f t="shared" si="81"/>
        <v>0.3079678068410463</v>
      </c>
      <c r="H917" s="207">
        <f t="shared" si="82"/>
        <v>0.42</v>
      </c>
      <c r="I917" s="213">
        <v>20886</v>
      </c>
      <c r="J917" s="213">
        <v>0</v>
      </c>
      <c r="K917" s="212">
        <v>1670.88</v>
      </c>
      <c r="L917" s="212">
        <v>1879.74</v>
      </c>
      <c r="M917" s="239">
        <f t="shared" si="79"/>
        <v>0.50780000000001568</v>
      </c>
      <c r="N917" s="239"/>
      <c r="O917" s="178"/>
      <c r="P917" s="178"/>
      <c r="Q917" s="178"/>
      <c r="R917" s="178"/>
      <c r="S917" s="178"/>
      <c r="T917" s="178"/>
      <c r="U917" s="178"/>
      <c r="V917" s="178"/>
      <c r="W917" s="178"/>
      <c r="X917" s="178"/>
      <c r="Y917" s="210">
        <f t="shared" si="78"/>
        <v>0.21012072434607645</v>
      </c>
      <c r="Z917" s="211">
        <f t="shared" si="80"/>
        <v>0.36</v>
      </c>
      <c r="AA917" s="178"/>
      <c r="AB917" s="178"/>
      <c r="AC917" s="178"/>
    </row>
    <row r="918" spans="2:29" x14ac:dyDescent="0.35">
      <c r="B918" s="222">
        <v>99500</v>
      </c>
      <c r="C918" s="208">
        <v>30654</v>
      </c>
      <c r="D918" s="309">
        <v>1226.18</v>
      </c>
      <c r="E918" s="206">
        <v>2452.3200000000002</v>
      </c>
      <c r="F918" s="206">
        <v>2758.86</v>
      </c>
      <c r="G918" s="205">
        <f t="shared" si="81"/>
        <v>0.30808040201005027</v>
      </c>
      <c r="H918" s="207">
        <f t="shared" si="82"/>
        <v>0.42</v>
      </c>
      <c r="I918" s="213">
        <v>20920</v>
      </c>
      <c r="J918" s="213">
        <v>0</v>
      </c>
      <c r="K918" s="212">
        <v>1673.6</v>
      </c>
      <c r="L918" s="212">
        <v>1882.8</v>
      </c>
      <c r="M918" s="239">
        <f t="shared" si="79"/>
        <v>0.50780000000000658</v>
      </c>
      <c r="N918" s="239"/>
      <c r="O918" s="178"/>
      <c r="P918" s="178"/>
      <c r="Q918" s="178"/>
      <c r="R918" s="178"/>
      <c r="S918" s="178"/>
      <c r="T918" s="178"/>
      <c r="U918" s="178"/>
      <c r="V918" s="178"/>
      <c r="W918" s="178"/>
      <c r="X918" s="178"/>
      <c r="Y918" s="210">
        <f t="shared" si="78"/>
        <v>0.21025125628140703</v>
      </c>
      <c r="Z918" s="211">
        <f t="shared" si="80"/>
        <v>0.34</v>
      </c>
      <c r="AA918" s="178"/>
      <c r="AB918" s="178"/>
      <c r="AC918" s="178"/>
    </row>
    <row r="919" spans="2:29" x14ac:dyDescent="0.35">
      <c r="B919" s="222">
        <v>99600</v>
      </c>
      <c r="C919" s="208">
        <v>30696</v>
      </c>
      <c r="D919" s="309">
        <v>1231.17</v>
      </c>
      <c r="E919" s="206">
        <v>2455.6799999999998</v>
      </c>
      <c r="F919" s="206">
        <v>2762.64</v>
      </c>
      <c r="G919" s="205">
        <f t="shared" si="81"/>
        <v>0.30819277108433735</v>
      </c>
      <c r="H919" s="207">
        <f t="shared" si="82"/>
        <v>0.42</v>
      </c>
      <c r="I919" s="213">
        <v>20956</v>
      </c>
      <c r="J919" s="213">
        <v>0</v>
      </c>
      <c r="K919" s="212">
        <v>1676.48</v>
      </c>
      <c r="L919" s="212">
        <v>1886.04</v>
      </c>
      <c r="M919" s="239">
        <f t="shared" si="79"/>
        <v>0.50769999999997251</v>
      </c>
      <c r="N919" s="239"/>
      <c r="O919" s="178"/>
      <c r="P919" s="178"/>
      <c r="Q919" s="178"/>
      <c r="R919" s="178"/>
      <c r="S919" s="178"/>
      <c r="T919" s="178"/>
      <c r="U919" s="178"/>
      <c r="V919" s="178"/>
      <c r="W919" s="178"/>
      <c r="X919" s="178"/>
      <c r="Y919" s="210">
        <f t="shared" si="78"/>
        <v>0.21040160642570283</v>
      </c>
      <c r="Z919" s="211">
        <f t="shared" si="80"/>
        <v>0.36</v>
      </c>
      <c r="AA919" s="178"/>
      <c r="AB919" s="178"/>
      <c r="AC919" s="178"/>
    </row>
    <row r="920" spans="2:29" x14ac:dyDescent="0.35">
      <c r="B920" s="222">
        <v>99700</v>
      </c>
      <c r="C920" s="208">
        <v>30738</v>
      </c>
      <c r="D920" s="309">
        <v>1236.17</v>
      </c>
      <c r="E920" s="206">
        <v>2459.04</v>
      </c>
      <c r="F920" s="206">
        <v>2766.42</v>
      </c>
      <c r="G920" s="205">
        <f t="shared" si="81"/>
        <v>0.30830491474423272</v>
      </c>
      <c r="H920" s="207">
        <f t="shared" si="82"/>
        <v>0.42</v>
      </c>
      <c r="I920" s="213">
        <v>20990</v>
      </c>
      <c r="J920" s="213">
        <v>0</v>
      </c>
      <c r="K920" s="212">
        <v>1679.2</v>
      </c>
      <c r="L920" s="212">
        <v>1889.1</v>
      </c>
      <c r="M920" s="239">
        <f t="shared" si="79"/>
        <v>0.50779999999996561</v>
      </c>
      <c r="N920" s="239"/>
      <c r="O920" s="178"/>
      <c r="P920" s="178"/>
      <c r="Q920" s="178"/>
      <c r="R920" s="178"/>
      <c r="S920" s="178"/>
      <c r="T920" s="178"/>
      <c r="U920" s="178"/>
      <c r="V920" s="178"/>
      <c r="W920" s="178"/>
      <c r="X920" s="178"/>
      <c r="Y920" s="210">
        <f t="shared" si="78"/>
        <v>0.21053159478435307</v>
      </c>
      <c r="Z920" s="211">
        <f t="shared" si="80"/>
        <v>0.34</v>
      </c>
      <c r="AA920" s="178"/>
      <c r="AB920" s="178"/>
      <c r="AC920" s="178"/>
    </row>
    <row r="921" spans="2:29" x14ac:dyDescent="0.35">
      <c r="B921" s="222">
        <v>99800</v>
      </c>
      <c r="C921" s="208">
        <v>30780</v>
      </c>
      <c r="D921" s="309">
        <v>1241.17</v>
      </c>
      <c r="E921" s="206">
        <v>2462.4</v>
      </c>
      <c r="F921" s="206">
        <v>2770.2</v>
      </c>
      <c r="G921" s="205">
        <f t="shared" si="81"/>
        <v>0.30841683366733469</v>
      </c>
      <c r="H921" s="207">
        <f t="shared" si="82"/>
        <v>0.42</v>
      </c>
      <c r="I921" s="213">
        <v>21026</v>
      </c>
      <c r="J921" s="213">
        <v>0</v>
      </c>
      <c r="K921" s="212">
        <v>1682.08</v>
      </c>
      <c r="L921" s="212">
        <v>1892.34</v>
      </c>
      <c r="M921" s="239">
        <f t="shared" si="79"/>
        <v>0.50779999999995196</v>
      </c>
      <c r="N921" s="239"/>
      <c r="O921" s="178"/>
      <c r="P921" s="178"/>
      <c r="Q921" s="178"/>
      <c r="R921" s="178"/>
      <c r="S921" s="178"/>
      <c r="T921" s="178"/>
      <c r="U921" s="178"/>
      <c r="V921" s="178"/>
      <c r="W921" s="178"/>
      <c r="X921" s="178"/>
      <c r="Y921" s="210">
        <f t="shared" si="78"/>
        <v>0.2106813627254509</v>
      </c>
      <c r="Z921" s="211">
        <f t="shared" si="80"/>
        <v>0.36</v>
      </c>
      <c r="AA921" s="178"/>
      <c r="AB921" s="178"/>
      <c r="AC921" s="178"/>
    </row>
    <row r="922" spans="2:29" x14ac:dyDescent="0.35">
      <c r="B922" s="222">
        <v>99900</v>
      </c>
      <c r="C922" s="208">
        <v>30822</v>
      </c>
      <c r="D922" s="309">
        <v>1246.17</v>
      </c>
      <c r="E922" s="206">
        <v>2465.7600000000002</v>
      </c>
      <c r="F922" s="206">
        <v>2773.98</v>
      </c>
      <c r="G922" s="205">
        <f t="shared" si="81"/>
        <v>0.30852852852852852</v>
      </c>
      <c r="H922" s="207">
        <f t="shared" si="82"/>
        <v>0.42</v>
      </c>
      <c r="I922" s="213">
        <v>21060</v>
      </c>
      <c r="J922" s="213">
        <v>0</v>
      </c>
      <c r="K922" s="212">
        <v>1684.8</v>
      </c>
      <c r="L922" s="212">
        <v>1895.4</v>
      </c>
      <c r="M922" s="239">
        <f t="shared" si="79"/>
        <v>0.50780000000001568</v>
      </c>
      <c r="N922" s="239"/>
      <c r="O922" s="178"/>
      <c r="P922" s="178"/>
      <c r="Q922" s="178"/>
      <c r="R922" s="178"/>
      <c r="S922" s="178"/>
      <c r="T922" s="178"/>
      <c r="U922" s="178"/>
      <c r="V922" s="178"/>
      <c r="W922" s="178"/>
      <c r="X922" s="178"/>
      <c r="Y922" s="210">
        <f t="shared" si="78"/>
        <v>0.21081081081081082</v>
      </c>
      <c r="Z922" s="211">
        <f t="shared" si="80"/>
        <v>0.34</v>
      </c>
      <c r="AA922" s="178"/>
      <c r="AB922" s="178"/>
      <c r="AC922" s="178"/>
    </row>
    <row r="923" spans="2:29" x14ac:dyDescent="0.35">
      <c r="B923" s="222">
        <v>100000</v>
      </c>
      <c r="C923" s="208">
        <v>30864</v>
      </c>
      <c r="D923" s="309">
        <v>1251.17</v>
      </c>
      <c r="E923" s="206">
        <v>2469.12</v>
      </c>
      <c r="F923" s="206">
        <v>2777.76</v>
      </c>
      <c r="G923" s="205">
        <f t="shared" si="81"/>
        <v>0.30864000000000003</v>
      </c>
      <c r="H923" s="207">
        <f t="shared" si="82"/>
        <v>0.42</v>
      </c>
      <c r="I923" s="213">
        <v>21096</v>
      </c>
      <c r="J923" s="213">
        <v>0</v>
      </c>
      <c r="K923" s="212">
        <v>1687.68</v>
      </c>
      <c r="L923" s="212">
        <v>1898.64</v>
      </c>
      <c r="M923" s="239">
        <f t="shared" si="79"/>
        <v>0.50780000000000203</v>
      </c>
      <c r="N923" s="239"/>
      <c r="O923" s="178"/>
      <c r="P923" s="178"/>
      <c r="Q923" s="178"/>
      <c r="R923" s="178"/>
      <c r="S923" s="178"/>
      <c r="T923" s="178"/>
      <c r="U923" s="178"/>
      <c r="V923" s="178"/>
      <c r="W923" s="178"/>
      <c r="X923" s="178"/>
      <c r="Y923" s="210">
        <f t="shared" si="78"/>
        <v>0.21096000000000001</v>
      </c>
      <c r="Z923" s="211">
        <f t="shared" si="80"/>
        <v>0.36</v>
      </c>
      <c r="AA923" s="178"/>
      <c r="AB923" s="178"/>
      <c r="AC923" s="178"/>
    </row>
    <row r="924" spans="2:29" x14ac:dyDescent="0.35">
      <c r="B924" s="222">
        <v>100100</v>
      </c>
      <c r="C924" s="208">
        <v>30906</v>
      </c>
      <c r="D924" s="309">
        <v>1256.1600000000001</v>
      </c>
      <c r="E924" s="206">
        <v>2472.48</v>
      </c>
      <c r="F924" s="206">
        <v>2781.54</v>
      </c>
      <c r="G924" s="205">
        <f t="shared" si="81"/>
        <v>0.30875124875124876</v>
      </c>
      <c r="H924" s="207">
        <f t="shared" si="82"/>
        <v>0.42</v>
      </c>
      <c r="I924" s="213">
        <v>21130</v>
      </c>
      <c r="J924" s="213">
        <v>0</v>
      </c>
      <c r="K924" s="212">
        <v>1690.4</v>
      </c>
      <c r="L924" s="212">
        <v>1901.7</v>
      </c>
      <c r="M924" s="239">
        <f t="shared" si="79"/>
        <v>0.50769999999996795</v>
      </c>
      <c r="N924" s="239"/>
      <c r="O924" s="178"/>
      <c r="P924" s="178"/>
      <c r="Q924" s="178"/>
      <c r="R924" s="178"/>
      <c r="S924" s="178"/>
      <c r="T924" s="178"/>
      <c r="U924" s="178"/>
      <c r="V924" s="178"/>
      <c r="W924" s="178"/>
      <c r="X924" s="178"/>
      <c r="Y924" s="210">
        <f t="shared" si="78"/>
        <v>0.21108891108891109</v>
      </c>
      <c r="Z924" s="211">
        <f t="shared" si="80"/>
        <v>0.34</v>
      </c>
      <c r="AA924" s="178"/>
      <c r="AB924" s="178"/>
      <c r="AC924" s="178"/>
    </row>
    <row r="925" spans="2:29" x14ac:dyDescent="0.35">
      <c r="B925" s="222">
        <v>100200</v>
      </c>
      <c r="C925" s="208">
        <v>30948</v>
      </c>
      <c r="D925" s="309">
        <v>1261.1600000000001</v>
      </c>
      <c r="E925" s="206">
        <v>2475.84</v>
      </c>
      <c r="F925" s="206">
        <v>2785.32</v>
      </c>
      <c r="G925" s="205">
        <f t="shared" si="81"/>
        <v>0.30886227544910178</v>
      </c>
      <c r="H925" s="207">
        <f t="shared" si="82"/>
        <v>0.42</v>
      </c>
      <c r="I925" s="213">
        <v>21166</v>
      </c>
      <c r="J925" s="213">
        <v>0</v>
      </c>
      <c r="K925" s="212">
        <v>1693.28</v>
      </c>
      <c r="L925" s="212">
        <v>1904.94</v>
      </c>
      <c r="M925" s="239">
        <f t="shared" si="79"/>
        <v>0.50780000000003378</v>
      </c>
      <c r="N925" s="239"/>
      <c r="O925" s="178"/>
      <c r="P925" s="178"/>
      <c r="Q925" s="178"/>
      <c r="R925" s="178"/>
      <c r="S925" s="178"/>
      <c r="T925" s="178"/>
      <c r="U925" s="178"/>
      <c r="V925" s="178"/>
      <c r="W925" s="178"/>
      <c r="X925" s="178"/>
      <c r="Y925" s="210">
        <f t="shared" si="78"/>
        <v>0.21123752495009981</v>
      </c>
      <c r="Z925" s="211">
        <f t="shared" si="80"/>
        <v>0.36</v>
      </c>
      <c r="AA925" s="178"/>
      <c r="AB925" s="178"/>
      <c r="AC925" s="178"/>
    </row>
    <row r="926" spans="2:29" x14ac:dyDescent="0.35">
      <c r="B926" s="222">
        <v>100300</v>
      </c>
      <c r="C926" s="208">
        <v>30990</v>
      </c>
      <c r="D926" s="309">
        <v>1266.1600000000001</v>
      </c>
      <c r="E926" s="206">
        <v>2479.1999999999998</v>
      </c>
      <c r="F926" s="206">
        <v>2789.1</v>
      </c>
      <c r="G926" s="205">
        <f t="shared" si="81"/>
        <v>0.30897308075772684</v>
      </c>
      <c r="H926" s="207">
        <f t="shared" si="82"/>
        <v>0.42</v>
      </c>
      <c r="I926" s="213">
        <v>21202</v>
      </c>
      <c r="J926" s="213">
        <v>0</v>
      </c>
      <c r="K926" s="212">
        <v>1696.16</v>
      </c>
      <c r="L926" s="212">
        <v>1908.18</v>
      </c>
      <c r="M926" s="239">
        <f t="shared" si="79"/>
        <v>0.50780000000002024</v>
      </c>
      <c r="N926" s="239"/>
      <c r="O926" s="178"/>
      <c r="P926" s="178"/>
      <c r="Q926" s="178"/>
      <c r="R926" s="178"/>
      <c r="S926" s="178"/>
      <c r="T926" s="178"/>
      <c r="U926" s="178"/>
      <c r="V926" s="178"/>
      <c r="W926" s="178"/>
      <c r="X926" s="178"/>
      <c r="Y926" s="210">
        <f t="shared" si="78"/>
        <v>0.21138584247258224</v>
      </c>
      <c r="Z926" s="211">
        <f t="shared" si="80"/>
        <v>0.36</v>
      </c>
      <c r="AA926" s="178"/>
      <c r="AB926" s="178"/>
      <c r="AC926" s="178"/>
    </row>
    <row r="927" spans="2:29" x14ac:dyDescent="0.35">
      <c r="B927" s="222">
        <v>100400</v>
      </c>
      <c r="C927" s="208">
        <v>31032</v>
      </c>
      <c r="D927" s="309">
        <v>1271.1600000000001</v>
      </c>
      <c r="E927" s="206">
        <v>2482.56</v>
      </c>
      <c r="F927" s="206">
        <v>2792.88</v>
      </c>
      <c r="G927" s="205">
        <f t="shared" si="81"/>
        <v>0.3090836653386454</v>
      </c>
      <c r="H927" s="207">
        <f t="shared" si="82"/>
        <v>0.42</v>
      </c>
      <c r="I927" s="213">
        <v>21236</v>
      </c>
      <c r="J927" s="213">
        <v>0</v>
      </c>
      <c r="K927" s="212">
        <v>1698.88</v>
      </c>
      <c r="L927" s="212">
        <v>1911.24</v>
      </c>
      <c r="M927" s="239">
        <f t="shared" si="79"/>
        <v>0.50780000000001113</v>
      </c>
      <c r="N927" s="239"/>
      <c r="O927" s="178"/>
      <c r="P927" s="178"/>
      <c r="Q927" s="178"/>
      <c r="R927" s="178"/>
      <c r="S927" s="178"/>
      <c r="T927" s="178"/>
      <c r="U927" s="178"/>
      <c r="V927" s="178"/>
      <c r="W927" s="178"/>
      <c r="X927" s="178"/>
      <c r="Y927" s="210">
        <f t="shared" si="78"/>
        <v>0.21151394422310757</v>
      </c>
      <c r="Z927" s="211">
        <f t="shared" si="80"/>
        <v>0.34</v>
      </c>
      <c r="AA927" s="178"/>
      <c r="AB927" s="178"/>
      <c r="AC927" s="178"/>
    </row>
    <row r="928" spans="2:29" x14ac:dyDescent="0.35">
      <c r="B928" s="222">
        <v>100500</v>
      </c>
      <c r="C928" s="208">
        <v>31074</v>
      </c>
      <c r="D928" s="309">
        <v>1276.1600000000001</v>
      </c>
      <c r="E928" s="206">
        <v>2485.92</v>
      </c>
      <c r="F928" s="206">
        <v>2796.66</v>
      </c>
      <c r="G928" s="205">
        <f t="shared" si="81"/>
        <v>0.30919402985074629</v>
      </c>
      <c r="H928" s="207">
        <f t="shared" si="82"/>
        <v>0.42</v>
      </c>
      <c r="I928" s="213">
        <v>21272</v>
      </c>
      <c r="J928" s="213">
        <v>0</v>
      </c>
      <c r="K928" s="212">
        <v>1701.76</v>
      </c>
      <c r="L928" s="212">
        <v>1914.48</v>
      </c>
      <c r="M928" s="239">
        <f t="shared" si="79"/>
        <v>0.50779999999999748</v>
      </c>
      <c r="N928" s="239"/>
      <c r="O928" s="178"/>
      <c r="P928" s="178"/>
      <c r="Q928" s="178"/>
      <c r="R928" s="178"/>
      <c r="S928" s="178"/>
      <c r="T928" s="178"/>
      <c r="U928" s="178"/>
      <c r="V928" s="178"/>
      <c r="W928" s="178"/>
      <c r="X928" s="178"/>
      <c r="Y928" s="210">
        <f t="shared" si="78"/>
        <v>0.21166169154228856</v>
      </c>
      <c r="Z928" s="211">
        <f t="shared" si="80"/>
        <v>0.36</v>
      </c>
      <c r="AA928" s="178"/>
      <c r="AB928" s="178"/>
      <c r="AC928" s="178"/>
    </row>
    <row r="929" spans="2:29" x14ac:dyDescent="0.35">
      <c r="B929" s="222">
        <v>100600</v>
      </c>
      <c r="C929" s="208">
        <v>31116</v>
      </c>
      <c r="D929" s="309">
        <v>1281.1500000000001</v>
      </c>
      <c r="E929" s="206">
        <v>2489.2800000000002</v>
      </c>
      <c r="F929" s="206">
        <v>2800.44</v>
      </c>
      <c r="G929" s="205">
        <f t="shared" si="81"/>
        <v>0.30930417495029822</v>
      </c>
      <c r="H929" s="207">
        <f t="shared" si="82"/>
        <v>0.42</v>
      </c>
      <c r="I929" s="213">
        <v>21306</v>
      </c>
      <c r="J929" s="213">
        <v>0</v>
      </c>
      <c r="K929" s="212">
        <v>1704.48</v>
      </c>
      <c r="L929" s="212">
        <v>1917.54</v>
      </c>
      <c r="M929" s="239">
        <f t="shared" si="79"/>
        <v>0.50770000000004079</v>
      </c>
      <c r="N929" s="239"/>
      <c r="O929" s="178"/>
      <c r="P929" s="178"/>
      <c r="Q929" s="178"/>
      <c r="R929" s="178"/>
      <c r="S929" s="178"/>
      <c r="T929" s="178"/>
      <c r="U929" s="178"/>
      <c r="V929" s="178"/>
      <c r="W929" s="178"/>
      <c r="X929" s="178"/>
      <c r="Y929" s="210">
        <f t="shared" si="78"/>
        <v>0.21178926441351889</v>
      </c>
      <c r="Z929" s="211">
        <f t="shared" si="80"/>
        <v>0.34</v>
      </c>
      <c r="AA929" s="178"/>
      <c r="AB929" s="178"/>
      <c r="AC929" s="178"/>
    </row>
    <row r="930" spans="2:29" x14ac:dyDescent="0.35">
      <c r="B930" s="222">
        <v>100700</v>
      </c>
      <c r="C930" s="208">
        <v>31158</v>
      </c>
      <c r="D930" s="309">
        <v>1286.1500000000001</v>
      </c>
      <c r="E930" s="206">
        <v>2492.64</v>
      </c>
      <c r="F930" s="206">
        <v>2804.22</v>
      </c>
      <c r="G930" s="205">
        <f t="shared" si="81"/>
        <v>0.30941410129096325</v>
      </c>
      <c r="H930" s="207">
        <f t="shared" si="82"/>
        <v>0.42</v>
      </c>
      <c r="I930" s="213">
        <v>21342</v>
      </c>
      <c r="J930" s="213">
        <v>0</v>
      </c>
      <c r="K930" s="212">
        <v>1707.36</v>
      </c>
      <c r="L930" s="212">
        <v>1920.78</v>
      </c>
      <c r="M930" s="239">
        <f t="shared" si="79"/>
        <v>0.50780000000002479</v>
      </c>
      <c r="N930" s="239"/>
      <c r="O930" s="178"/>
      <c r="P930" s="178"/>
      <c r="Q930" s="178"/>
      <c r="R930" s="178"/>
      <c r="S930" s="178"/>
      <c r="T930" s="178"/>
      <c r="U930" s="178"/>
      <c r="V930" s="178"/>
      <c r="W930" s="178"/>
      <c r="X930" s="178"/>
      <c r="Y930" s="210">
        <f t="shared" si="78"/>
        <v>0.21193644488579941</v>
      </c>
      <c r="Z930" s="211">
        <f t="shared" si="80"/>
        <v>0.36</v>
      </c>
      <c r="AA930" s="178"/>
      <c r="AB930" s="178"/>
      <c r="AC930" s="178"/>
    </row>
    <row r="931" spans="2:29" x14ac:dyDescent="0.35">
      <c r="B931" s="222">
        <v>100800</v>
      </c>
      <c r="C931" s="208">
        <v>31200</v>
      </c>
      <c r="D931" s="309">
        <v>1291.1500000000001</v>
      </c>
      <c r="E931" s="206">
        <v>2496</v>
      </c>
      <c r="F931" s="206">
        <v>2808</v>
      </c>
      <c r="G931" s="205">
        <f t="shared" si="81"/>
        <v>0.30952380952380953</v>
      </c>
      <c r="H931" s="207">
        <f t="shared" si="82"/>
        <v>0.42</v>
      </c>
      <c r="I931" s="213">
        <v>21378</v>
      </c>
      <c r="J931" s="213">
        <v>0</v>
      </c>
      <c r="K931" s="212">
        <v>1710.24</v>
      </c>
      <c r="L931" s="212">
        <v>1924.02</v>
      </c>
      <c r="M931" s="239">
        <f t="shared" si="79"/>
        <v>0.50780000000001568</v>
      </c>
      <c r="N931" s="239"/>
      <c r="O931" s="178"/>
      <c r="P931" s="178"/>
      <c r="Q931" s="178"/>
      <c r="R931" s="178"/>
      <c r="S931" s="178"/>
      <c r="T931" s="178"/>
      <c r="U931" s="178"/>
      <c r="V931" s="178"/>
      <c r="W931" s="178"/>
      <c r="X931" s="178"/>
      <c r="Y931" s="210">
        <f t="shared" si="78"/>
        <v>0.21208333333333335</v>
      </c>
      <c r="Z931" s="211">
        <f t="shared" si="80"/>
        <v>0.36</v>
      </c>
      <c r="AA931" s="178"/>
      <c r="AB931" s="178"/>
      <c r="AC931" s="178"/>
    </row>
    <row r="932" spans="2:29" x14ac:dyDescent="0.35">
      <c r="B932" s="222">
        <v>100900</v>
      </c>
      <c r="C932" s="208">
        <v>31242</v>
      </c>
      <c r="D932" s="309">
        <v>1296.1500000000001</v>
      </c>
      <c r="E932" s="206">
        <v>2499.36</v>
      </c>
      <c r="F932" s="206">
        <v>2811.78</v>
      </c>
      <c r="G932" s="205">
        <f t="shared" si="81"/>
        <v>0.30963330029732411</v>
      </c>
      <c r="H932" s="207">
        <f t="shared" si="82"/>
        <v>0.42</v>
      </c>
      <c r="I932" s="213">
        <v>21412</v>
      </c>
      <c r="J932" s="213">
        <v>0</v>
      </c>
      <c r="K932" s="212">
        <v>1712.96</v>
      </c>
      <c r="L932" s="212">
        <v>1927.08</v>
      </c>
      <c r="M932" s="239">
        <f t="shared" si="79"/>
        <v>0.50780000000000203</v>
      </c>
      <c r="N932" s="239"/>
      <c r="O932" s="178"/>
      <c r="P932" s="178"/>
      <c r="Q932" s="178"/>
      <c r="R932" s="178"/>
      <c r="S932" s="178"/>
      <c r="T932" s="178"/>
      <c r="U932" s="178"/>
      <c r="V932" s="178"/>
      <c r="W932" s="178"/>
      <c r="X932" s="178"/>
      <c r="Y932" s="210">
        <f t="shared" si="78"/>
        <v>0.21221010901883053</v>
      </c>
      <c r="Z932" s="211">
        <f t="shared" si="80"/>
        <v>0.34</v>
      </c>
      <c r="AA932" s="178"/>
      <c r="AB932" s="178"/>
      <c r="AC932" s="178"/>
    </row>
    <row r="933" spans="2:29" x14ac:dyDescent="0.35">
      <c r="B933" s="222">
        <v>101000</v>
      </c>
      <c r="C933" s="208">
        <v>31284</v>
      </c>
      <c r="D933" s="309">
        <v>1301.1500000000001</v>
      </c>
      <c r="E933" s="206">
        <v>2502.7199999999998</v>
      </c>
      <c r="F933" s="206">
        <v>2815.56</v>
      </c>
      <c r="G933" s="205">
        <f t="shared" si="81"/>
        <v>0.30974257425742574</v>
      </c>
      <c r="H933" s="207">
        <f t="shared" si="82"/>
        <v>0.42</v>
      </c>
      <c r="I933" s="213">
        <v>21448</v>
      </c>
      <c r="J933" s="213">
        <v>0</v>
      </c>
      <c r="K933" s="212">
        <v>1715.84</v>
      </c>
      <c r="L933" s="212">
        <v>1930.32</v>
      </c>
      <c r="M933" s="239">
        <f t="shared" si="79"/>
        <v>0.50779999999998837</v>
      </c>
      <c r="N933" s="239"/>
      <c r="O933" s="178"/>
      <c r="P933" s="178"/>
      <c r="Q933" s="178"/>
      <c r="R933" s="178"/>
      <c r="S933" s="178"/>
      <c r="T933" s="178"/>
      <c r="U933" s="178"/>
      <c r="V933" s="178"/>
      <c r="W933" s="178"/>
      <c r="X933" s="178"/>
      <c r="Y933" s="210">
        <f t="shared" si="78"/>
        <v>0.21235643564356435</v>
      </c>
      <c r="Z933" s="211">
        <f t="shared" si="80"/>
        <v>0.36</v>
      </c>
      <c r="AA933" s="178"/>
      <c r="AB933" s="178"/>
      <c r="AC933" s="178"/>
    </row>
    <row r="934" spans="2:29" x14ac:dyDescent="0.35">
      <c r="B934" s="222">
        <v>101100</v>
      </c>
      <c r="C934" s="208">
        <v>31326</v>
      </c>
      <c r="D934" s="309">
        <v>1306.1400000000001</v>
      </c>
      <c r="E934" s="206">
        <v>2506.08</v>
      </c>
      <c r="F934" s="206">
        <v>2819.34</v>
      </c>
      <c r="G934" s="205">
        <f t="shared" si="81"/>
        <v>0.30985163204747773</v>
      </c>
      <c r="H934" s="207">
        <f t="shared" si="82"/>
        <v>0.42</v>
      </c>
      <c r="I934" s="213">
        <v>21484</v>
      </c>
      <c r="J934" s="213">
        <v>0</v>
      </c>
      <c r="K934" s="212">
        <v>1718.72</v>
      </c>
      <c r="L934" s="212">
        <v>1933.56</v>
      </c>
      <c r="M934" s="239">
        <f t="shared" si="79"/>
        <v>0.50769999999995885</v>
      </c>
      <c r="N934" s="239"/>
      <c r="O934" s="178"/>
      <c r="P934" s="178"/>
      <c r="Q934" s="178"/>
      <c r="R934" s="178"/>
      <c r="S934" s="178"/>
      <c r="T934" s="178"/>
      <c r="U934" s="178"/>
      <c r="V934" s="178"/>
      <c r="W934" s="178"/>
      <c r="X934" s="178"/>
      <c r="Y934" s="210">
        <f t="shared" si="78"/>
        <v>0.2125024727992087</v>
      </c>
      <c r="Z934" s="211">
        <f t="shared" si="80"/>
        <v>0.36</v>
      </c>
      <c r="AA934" s="178"/>
      <c r="AB934" s="178"/>
      <c r="AC934" s="178"/>
    </row>
    <row r="935" spans="2:29" x14ac:dyDescent="0.35">
      <c r="B935" s="222">
        <v>101200</v>
      </c>
      <c r="C935" s="208">
        <v>31368</v>
      </c>
      <c r="D935" s="309">
        <v>1311.14</v>
      </c>
      <c r="E935" s="206">
        <v>2509.44</v>
      </c>
      <c r="F935" s="206">
        <v>2823.12</v>
      </c>
      <c r="G935" s="205">
        <f t="shared" si="81"/>
        <v>0.30996047430830037</v>
      </c>
      <c r="H935" s="207">
        <f t="shared" si="82"/>
        <v>0.42</v>
      </c>
      <c r="I935" s="213">
        <v>21518</v>
      </c>
      <c r="J935" s="213">
        <v>0</v>
      </c>
      <c r="K935" s="212">
        <v>1721.44</v>
      </c>
      <c r="L935" s="212">
        <v>1936.62</v>
      </c>
      <c r="M935" s="239">
        <f t="shared" si="79"/>
        <v>0.50780000000001568</v>
      </c>
      <c r="N935" s="239"/>
      <c r="O935" s="178"/>
      <c r="P935" s="178"/>
      <c r="Q935" s="178"/>
      <c r="R935" s="178"/>
      <c r="S935" s="178"/>
      <c r="T935" s="178"/>
      <c r="U935" s="178"/>
      <c r="V935" s="178"/>
      <c r="W935" s="178"/>
      <c r="X935" s="178"/>
      <c r="Y935" s="210">
        <f t="shared" si="78"/>
        <v>0.21262845849802373</v>
      </c>
      <c r="Z935" s="211">
        <f t="shared" si="80"/>
        <v>0.34</v>
      </c>
      <c r="AA935" s="178"/>
      <c r="AB935" s="178"/>
      <c r="AC935" s="178"/>
    </row>
    <row r="936" spans="2:29" x14ac:dyDescent="0.35">
      <c r="B936" s="222">
        <v>101300</v>
      </c>
      <c r="C936" s="208">
        <v>31410</v>
      </c>
      <c r="D936" s="309">
        <v>1316.14</v>
      </c>
      <c r="E936" s="206">
        <v>2512.8000000000002</v>
      </c>
      <c r="F936" s="206">
        <v>2826.9</v>
      </c>
      <c r="G936" s="205">
        <f t="shared" si="81"/>
        <v>0.31006910167818363</v>
      </c>
      <c r="H936" s="207">
        <f t="shared" si="82"/>
        <v>0.42</v>
      </c>
      <c r="I936" s="213">
        <v>21554</v>
      </c>
      <c r="J936" s="213">
        <v>0</v>
      </c>
      <c r="K936" s="212">
        <v>1724.32</v>
      </c>
      <c r="L936" s="212">
        <v>1939.86</v>
      </c>
      <c r="M936" s="239">
        <f t="shared" si="79"/>
        <v>0.50780000000000658</v>
      </c>
      <c r="N936" s="239"/>
      <c r="O936" s="178"/>
      <c r="P936" s="178"/>
      <c r="Q936" s="178"/>
      <c r="R936" s="178"/>
      <c r="S936" s="178"/>
      <c r="T936" s="178"/>
      <c r="U936" s="178"/>
      <c r="V936" s="178"/>
      <c r="W936" s="178"/>
      <c r="X936" s="178"/>
      <c r="Y936" s="210">
        <f t="shared" si="78"/>
        <v>0.21277393879565645</v>
      </c>
      <c r="Z936" s="211">
        <f t="shared" si="80"/>
        <v>0.36</v>
      </c>
      <c r="AA936" s="178"/>
      <c r="AB936" s="178"/>
      <c r="AC936" s="178"/>
    </row>
    <row r="937" spans="2:29" x14ac:dyDescent="0.35">
      <c r="B937" s="222">
        <v>101400</v>
      </c>
      <c r="C937" s="208">
        <v>31452</v>
      </c>
      <c r="D937" s="309">
        <v>1321.14</v>
      </c>
      <c r="E937" s="206">
        <v>2516.16</v>
      </c>
      <c r="F937" s="206">
        <v>2830.68</v>
      </c>
      <c r="G937" s="205">
        <f t="shared" si="81"/>
        <v>0.3101775147928994</v>
      </c>
      <c r="H937" s="207">
        <f t="shared" si="82"/>
        <v>0.42</v>
      </c>
      <c r="I937" s="213">
        <v>21590</v>
      </c>
      <c r="J937" s="213">
        <v>0</v>
      </c>
      <c r="K937" s="212">
        <v>1727.2</v>
      </c>
      <c r="L937" s="212">
        <v>1943.1</v>
      </c>
      <c r="M937" s="239">
        <f t="shared" si="79"/>
        <v>0.50779999999999292</v>
      </c>
      <c r="N937" s="239"/>
      <c r="O937" s="178"/>
      <c r="P937" s="178"/>
      <c r="Q937" s="178"/>
      <c r="R937" s="178"/>
      <c r="S937" s="178"/>
      <c r="T937" s="178"/>
      <c r="U937" s="178"/>
      <c r="V937" s="178"/>
      <c r="W937" s="178"/>
      <c r="X937" s="178"/>
      <c r="Y937" s="210">
        <f t="shared" si="78"/>
        <v>0.21291913214990138</v>
      </c>
      <c r="Z937" s="211">
        <f t="shared" si="80"/>
        <v>0.36</v>
      </c>
      <c r="AA937" s="178"/>
      <c r="AB937" s="178"/>
      <c r="AC937" s="178"/>
    </row>
    <row r="938" spans="2:29" x14ac:dyDescent="0.35">
      <c r="B938" s="222">
        <v>101500</v>
      </c>
      <c r="C938" s="208">
        <v>31494</v>
      </c>
      <c r="D938" s="309">
        <v>1326.14</v>
      </c>
      <c r="E938" s="206">
        <v>2519.52</v>
      </c>
      <c r="F938" s="206">
        <v>2834.46</v>
      </c>
      <c r="G938" s="205">
        <f t="shared" si="81"/>
        <v>0.31028571428571428</v>
      </c>
      <c r="H938" s="207">
        <f t="shared" si="82"/>
        <v>0.42</v>
      </c>
      <c r="I938" s="213">
        <v>21624</v>
      </c>
      <c r="J938" s="213">
        <v>0</v>
      </c>
      <c r="K938" s="212">
        <v>1729.92</v>
      </c>
      <c r="L938" s="212">
        <v>1946.16</v>
      </c>
      <c r="M938" s="239">
        <f t="shared" si="79"/>
        <v>0.50779999999998382</v>
      </c>
      <c r="N938" s="239"/>
      <c r="O938" s="178"/>
      <c r="P938" s="178"/>
      <c r="Q938" s="178"/>
      <c r="R938" s="178"/>
      <c r="S938" s="178"/>
      <c r="T938" s="178"/>
      <c r="U938" s="178"/>
      <c r="V938" s="178"/>
      <c r="W938" s="178"/>
      <c r="X938" s="178"/>
      <c r="Y938" s="210">
        <f t="shared" si="78"/>
        <v>0.21304433497536945</v>
      </c>
      <c r="Z938" s="211">
        <f t="shared" si="80"/>
        <v>0.34</v>
      </c>
      <c r="AA938" s="178"/>
      <c r="AB938" s="178"/>
      <c r="AC938" s="178"/>
    </row>
    <row r="939" spans="2:29" x14ac:dyDescent="0.35">
      <c r="B939" s="222">
        <v>101600</v>
      </c>
      <c r="C939" s="208">
        <v>31536</v>
      </c>
      <c r="D939" s="309">
        <v>1331.13</v>
      </c>
      <c r="E939" s="206">
        <v>2522.88</v>
      </c>
      <c r="F939" s="206">
        <v>2838.24</v>
      </c>
      <c r="G939" s="205">
        <f t="shared" si="81"/>
        <v>0.31039370078740158</v>
      </c>
      <c r="H939" s="207">
        <f t="shared" si="82"/>
        <v>0.42</v>
      </c>
      <c r="I939" s="213">
        <v>21660</v>
      </c>
      <c r="J939" s="213">
        <v>0</v>
      </c>
      <c r="K939" s="212">
        <v>1732.8</v>
      </c>
      <c r="L939" s="212">
        <v>1949.4</v>
      </c>
      <c r="M939" s="239">
        <f t="shared" si="79"/>
        <v>0.50769999999994975</v>
      </c>
      <c r="N939" s="239"/>
      <c r="O939" s="178"/>
      <c r="P939" s="178"/>
      <c r="Q939" s="178"/>
      <c r="R939" s="178"/>
      <c r="S939" s="178"/>
      <c r="T939" s="178"/>
      <c r="U939" s="178"/>
      <c r="V939" s="178"/>
      <c r="W939" s="178"/>
      <c r="X939" s="178"/>
      <c r="Y939" s="210">
        <f t="shared" si="78"/>
        <v>0.21318897637795275</v>
      </c>
      <c r="Z939" s="211">
        <f t="shared" si="80"/>
        <v>0.36</v>
      </c>
      <c r="AA939" s="178"/>
      <c r="AB939" s="178"/>
      <c r="AC939" s="178"/>
    </row>
    <row r="940" spans="2:29" x14ac:dyDescent="0.35">
      <c r="B940" s="222">
        <v>101700</v>
      </c>
      <c r="C940" s="208">
        <v>31578</v>
      </c>
      <c r="D940" s="309">
        <v>1336.13</v>
      </c>
      <c r="E940" s="206">
        <v>2526.2399999999998</v>
      </c>
      <c r="F940" s="206">
        <v>2842.02</v>
      </c>
      <c r="G940" s="205">
        <f t="shared" si="81"/>
        <v>0.31050147492625368</v>
      </c>
      <c r="H940" s="207">
        <f t="shared" si="82"/>
        <v>0.42</v>
      </c>
      <c r="I940" s="213">
        <v>21696</v>
      </c>
      <c r="J940" s="213">
        <v>0</v>
      </c>
      <c r="K940" s="212">
        <v>1735.68</v>
      </c>
      <c r="L940" s="212">
        <v>1952.64</v>
      </c>
      <c r="M940" s="239">
        <f t="shared" si="79"/>
        <v>0.50779999999994285</v>
      </c>
      <c r="N940" s="239"/>
      <c r="O940" s="178"/>
      <c r="P940" s="178"/>
      <c r="Q940" s="178"/>
      <c r="R940" s="178"/>
      <c r="S940" s="178"/>
      <c r="T940" s="178"/>
      <c r="U940" s="178"/>
      <c r="V940" s="178"/>
      <c r="W940" s="178"/>
      <c r="X940" s="178"/>
      <c r="Y940" s="210">
        <f t="shared" si="78"/>
        <v>0.21333333333333335</v>
      </c>
      <c r="Z940" s="211">
        <f t="shared" si="80"/>
        <v>0.36</v>
      </c>
      <c r="AA940" s="178"/>
      <c r="AB940" s="178"/>
      <c r="AC940" s="178"/>
    </row>
    <row r="941" spans="2:29" x14ac:dyDescent="0.35">
      <c r="B941" s="222">
        <v>101800</v>
      </c>
      <c r="C941" s="208">
        <v>31620</v>
      </c>
      <c r="D941" s="309">
        <v>1341.13</v>
      </c>
      <c r="E941" s="206">
        <v>2529.6</v>
      </c>
      <c r="F941" s="206">
        <v>2845.8</v>
      </c>
      <c r="G941" s="205">
        <f t="shared" si="81"/>
        <v>0.31060903732809431</v>
      </c>
      <c r="H941" s="207">
        <f t="shared" si="82"/>
        <v>0.42</v>
      </c>
      <c r="I941" s="213">
        <v>21730</v>
      </c>
      <c r="J941" s="213">
        <v>0</v>
      </c>
      <c r="K941" s="212">
        <v>1738.4</v>
      </c>
      <c r="L941" s="212">
        <v>1955.7</v>
      </c>
      <c r="M941" s="239">
        <f t="shared" si="79"/>
        <v>0.50780000000000203</v>
      </c>
      <c r="N941" s="239"/>
      <c r="O941" s="178"/>
      <c r="P941" s="178"/>
      <c r="Q941" s="178"/>
      <c r="R941" s="178"/>
      <c r="S941" s="178"/>
      <c r="T941" s="178"/>
      <c r="U941" s="178"/>
      <c r="V941" s="178"/>
      <c r="W941" s="178"/>
      <c r="X941" s="178"/>
      <c r="Y941" s="210">
        <f t="shared" si="78"/>
        <v>0.21345776031434185</v>
      </c>
      <c r="Z941" s="211">
        <f t="shared" si="80"/>
        <v>0.34</v>
      </c>
      <c r="AA941" s="178"/>
      <c r="AB941" s="178"/>
      <c r="AC941" s="178"/>
    </row>
    <row r="942" spans="2:29" x14ac:dyDescent="0.35">
      <c r="B942" s="222">
        <v>101900</v>
      </c>
      <c r="C942" s="208">
        <v>31662</v>
      </c>
      <c r="D942" s="309">
        <v>1346.13</v>
      </c>
      <c r="E942" s="206">
        <v>2532.96</v>
      </c>
      <c r="F942" s="206">
        <v>2849.58</v>
      </c>
      <c r="G942" s="205">
        <f t="shared" si="81"/>
        <v>0.31071638861629047</v>
      </c>
      <c r="H942" s="207">
        <f t="shared" si="82"/>
        <v>0.42</v>
      </c>
      <c r="I942" s="213">
        <v>21766</v>
      </c>
      <c r="J942" s="213">
        <v>0</v>
      </c>
      <c r="K942" s="212">
        <v>1741.28</v>
      </c>
      <c r="L942" s="212">
        <v>1958.94</v>
      </c>
      <c r="M942" s="239">
        <f t="shared" si="79"/>
        <v>0.50779999999998837</v>
      </c>
      <c r="N942" s="239"/>
      <c r="O942" s="178"/>
      <c r="P942" s="178"/>
      <c r="Q942" s="178"/>
      <c r="R942" s="178"/>
      <c r="S942" s="178"/>
      <c r="T942" s="178"/>
      <c r="U942" s="178"/>
      <c r="V942" s="178"/>
      <c r="W942" s="178"/>
      <c r="X942" s="178"/>
      <c r="Y942" s="210">
        <f t="shared" si="78"/>
        <v>0.21360157016683023</v>
      </c>
      <c r="Z942" s="211">
        <f t="shared" si="80"/>
        <v>0.36</v>
      </c>
      <c r="AA942" s="178"/>
      <c r="AB942" s="178"/>
      <c r="AC942" s="178"/>
    </row>
    <row r="943" spans="2:29" x14ac:dyDescent="0.35">
      <c r="B943" s="222">
        <v>102000</v>
      </c>
      <c r="C943" s="208">
        <v>31704</v>
      </c>
      <c r="D943" s="309">
        <v>1351.13</v>
      </c>
      <c r="E943" s="206">
        <v>2536.3200000000002</v>
      </c>
      <c r="F943" s="206">
        <v>2853.36</v>
      </c>
      <c r="G943" s="205">
        <f t="shared" si="81"/>
        <v>0.31082352941176472</v>
      </c>
      <c r="H943" s="207">
        <f t="shared" si="82"/>
        <v>0.42</v>
      </c>
      <c r="I943" s="213">
        <v>21802</v>
      </c>
      <c r="J943" s="213">
        <v>0</v>
      </c>
      <c r="K943" s="212">
        <v>1744.16</v>
      </c>
      <c r="L943" s="212">
        <v>1962.18</v>
      </c>
      <c r="M943" s="239">
        <f t="shared" si="79"/>
        <v>0.50779999999997927</v>
      </c>
      <c r="N943" s="239"/>
      <c r="O943" s="178"/>
      <c r="P943" s="178"/>
      <c r="Q943" s="178"/>
      <c r="R943" s="178"/>
      <c r="S943" s="178"/>
      <c r="T943" s="178"/>
      <c r="U943" s="178"/>
      <c r="V943" s="178"/>
      <c r="W943" s="178"/>
      <c r="X943" s="178"/>
      <c r="Y943" s="210">
        <f t="shared" si="78"/>
        <v>0.21374509803921568</v>
      </c>
      <c r="Z943" s="211">
        <f t="shared" si="80"/>
        <v>0.36</v>
      </c>
      <c r="AA943" s="178"/>
      <c r="AB943" s="178"/>
      <c r="AC943" s="178"/>
    </row>
    <row r="944" spans="2:29" x14ac:dyDescent="0.35">
      <c r="B944" s="222">
        <v>102100</v>
      </c>
      <c r="C944" s="208">
        <v>31746</v>
      </c>
      <c r="D944" s="309">
        <v>1356.12</v>
      </c>
      <c r="E944" s="206">
        <v>2539.6799999999998</v>
      </c>
      <c r="F944" s="206">
        <v>2857.14</v>
      </c>
      <c r="G944" s="205">
        <f t="shared" si="81"/>
        <v>0.31093046033300686</v>
      </c>
      <c r="H944" s="207">
        <f t="shared" si="82"/>
        <v>0.42</v>
      </c>
      <c r="I944" s="213">
        <v>21836</v>
      </c>
      <c r="J944" s="213">
        <v>0</v>
      </c>
      <c r="K944" s="212">
        <v>1746.88</v>
      </c>
      <c r="L944" s="212">
        <v>1965.24</v>
      </c>
      <c r="M944" s="239">
        <f t="shared" si="79"/>
        <v>0.50770000000001803</v>
      </c>
      <c r="N944" s="239"/>
      <c r="O944" s="178"/>
      <c r="P944" s="178"/>
      <c r="Q944" s="178"/>
      <c r="R944" s="178"/>
      <c r="S944" s="178"/>
      <c r="T944" s="178"/>
      <c r="U944" s="178"/>
      <c r="V944" s="178"/>
      <c r="W944" s="178"/>
      <c r="X944" s="178"/>
      <c r="Y944" s="210">
        <f t="shared" si="78"/>
        <v>0.21386875612144957</v>
      </c>
      <c r="Z944" s="211">
        <f t="shared" si="80"/>
        <v>0.34</v>
      </c>
      <c r="AA944" s="178"/>
      <c r="AB944" s="178"/>
      <c r="AC944" s="178"/>
    </row>
    <row r="945" spans="2:29" x14ac:dyDescent="0.35">
      <c r="B945" s="222">
        <v>102200</v>
      </c>
      <c r="C945" s="208">
        <v>31788</v>
      </c>
      <c r="D945" s="309">
        <v>1361.12</v>
      </c>
      <c r="E945" s="206">
        <v>2543.04</v>
      </c>
      <c r="F945" s="206">
        <v>2860.92</v>
      </c>
      <c r="G945" s="205">
        <f t="shared" si="81"/>
        <v>0.3110371819960861</v>
      </c>
      <c r="H945" s="207">
        <f t="shared" si="82"/>
        <v>0.42</v>
      </c>
      <c r="I945" s="213">
        <v>21872</v>
      </c>
      <c r="J945" s="213">
        <v>0</v>
      </c>
      <c r="K945" s="212">
        <v>1749.76</v>
      </c>
      <c r="L945" s="212">
        <v>1968.48</v>
      </c>
      <c r="M945" s="239">
        <f t="shared" si="79"/>
        <v>0.50780000000001113</v>
      </c>
      <c r="N945" s="239"/>
      <c r="O945" s="178"/>
      <c r="P945" s="178"/>
      <c r="Q945" s="178"/>
      <c r="R945" s="178"/>
      <c r="S945" s="178"/>
      <c r="T945" s="178"/>
      <c r="U945" s="178"/>
      <c r="V945" s="178"/>
      <c r="W945" s="178"/>
      <c r="X945" s="178"/>
      <c r="Y945" s="210">
        <f t="shared" si="78"/>
        <v>0.21401174168297457</v>
      </c>
      <c r="Z945" s="211">
        <f t="shared" si="80"/>
        <v>0.36</v>
      </c>
      <c r="AA945" s="178"/>
      <c r="AB945" s="178"/>
      <c r="AC945" s="178"/>
    </row>
    <row r="946" spans="2:29" x14ac:dyDescent="0.35">
      <c r="B946" s="222">
        <v>102300</v>
      </c>
      <c r="C946" s="208">
        <v>31830</v>
      </c>
      <c r="D946" s="309">
        <v>1366.12</v>
      </c>
      <c r="E946" s="206">
        <v>2546.4</v>
      </c>
      <c r="F946" s="206">
        <v>2864.7</v>
      </c>
      <c r="G946" s="205">
        <f t="shared" si="81"/>
        <v>0.31114369501466277</v>
      </c>
      <c r="H946" s="207">
        <f t="shared" si="82"/>
        <v>0.42</v>
      </c>
      <c r="I946" s="213">
        <v>21908</v>
      </c>
      <c r="J946" s="213">
        <v>0</v>
      </c>
      <c r="K946" s="212">
        <v>1752.64</v>
      </c>
      <c r="L946" s="212">
        <v>1971.72</v>
      </c>
      <c r="M946" s="239">
        <f t="shared" si="79"/>
        <v>0.50779999999999748</v>
      </c>
      <c r="N946" s="239"/>
      <c r="O946" s="178"/>
      <c r="P946" s="178"/>
      <c r="Q946" s="178"/>
      <c r="R946" s="178"/>
      <c r="S946" s="178"/>
      <c r="T946" s="178"/>
      <c r="U946" s="178"/>
      <c r="V946" s="178"/>
      <c r="W946" s="178"/>
      <c r="X946" s="178"/>
      <c r="Y946" s="210">
        <f t="shared" si="78"/>
        <v>0.21415444770283479</v>
      </c>
      <c r="Z946" s="211">
        <f t="shared" si="80"/>
        <v>0.36</v>
      </c>
      <c r="AA946" s="178"/>
      <c r="AB946" s="178"/>
      <c r="AC946" s="178"/>
    </row>
    <row r="947" spans="2:29" x14ac:dyDescent="0.35">
      <c r="B947" s="222">
        <v>102400</v>
      </c>
      <c r="C947" s="208">
        <v>31872</v>
      </c>
      <c r="D947" s="309">
        <v>1371.12</v>
      </c>
      <c r="E947" s="206">
        <v>2549.7600000000002</v>
      </c>
      <c r="F947" s="206">
        <v>2868.48</v>
      </c>
      <c r="G947" s="205">
        <f t="shared" si="81"/>
        <v>0.31125000000000003</v>
      </c>
      <c r="H947" s="207">
        <f t="shared" si="82"/>
        <v>0.42</v>
      </c>
      <c r="I947" s="213">
        <v>21944</v>
      </c>
      <c r="J947" s="213">
        <v>0</v>
      </c>
      <c r="K947" s="212">
        <v>1755.52</v>
      </c>
      <c r="L947" s="212">
        <v>1974.96</v>
      </c>
      <c r="M947" s="239">
        <f t="shared" si="79"/>
        <v>0.50780000000006109</v>
      </c>
      <c r="N947" s="239"/>
      <c r="O947" s="178"/>
      <c r="P947" s="178"/>
      <c r="Q947" s="178"/>
      <c r="R947" s="178"/>
      <c r="S947" s="178"/>
      <c r="T947" s="178"/>
      <c r="U947" s="178"/>
      <c r="V947" s="178"/>
      <c r="W947" s="178"/>
      <c r="X947" s="178"/>
      <c r="Y947" s="210">
        <f t="shared" si="78"/>
        <v>0.214296875</v>
      </c>
      <c r="Z947" s="211">
        <f t="shared" si="80"/>
        <v>0.36</v>
      </c>
      <c r="AA947" s="178"/>
      <c r="AB947" s="178"/>
      <c r="AC947" s="178"/>
    </row>
    <row r="948" spans="2:29" x14ac:dyDescent="0.35">
      <c r="B948" s="222">
        <v>102500</v>
      </c>
      <c r="C948" s="208">
        <v>31914</v>
      </c>
      <c r="D948" s="309">
        <v>1376.12</v>
      </c>
      <c r="E948" s="206">
        <v>2553.12</v>
      </c>
      <c r="F948" s="206">
        <v>2872.26</v>
      </c>
      <c r="G948" s="205">
        <f t="shared" si="81"/>
        <v>0.3113560975609756</v>
      </c>
      <c r="H948" s="207">
        <f t="shared" si="82"/>
        <v>0.42</v>
      </c>
      <c r="I948" s="213">
        <v>21980</v>
      </c>
      <c r="J948" s="213">
        <v>0</v>
      </c>
      <c r="K948" s="212">
        <v>1758.4</v>
      </c>
      <c r="L948" s="212">
        <v>1978.2</v>
      </c>
      <c r="M948" s="239">
        <f t="shared" si="79"/>
        <v>0.50780000000004744</v>
      </c>
      <c r="N948" s="239"/>
      <c r="O948" s="178"/>
      <c r="P948" s="178"/>
      <c r="Q948" s="178"/>
      <c r="R948" s="178"/>
      <c r="S948" s="178"/>
      <c r="T948" s="178"/>
      <c r="U948" s="178"/>
      <c r="V948" s="178"/>
      <c r="W948" s="178"/>
      <c r="X948" s="178"/>
      <c r="Y948" s="210">
        <f t="shared" si="78"/>
        <v>0.2144390243902439</v>
      </c>
      <c r="Z948" s="211">
        <f t="shared" si="80"/>
        <v>0.36</v>
      </c>
      <c r="AA948" s="178"/>
      <c r="AB948" s="178"/>
      <c r="AC948" s="178"/>
    </row>
    <row r="949" spans="2:29" x14ac:dyDescent="0.35">
      <c r="B949" s="222">
        <v>102600</v>
      </c>
      <c r="C949" s="208">
        <v>31956</v>
      </c>
      <c r="D949" s="309">
        <v>1381.11</v>
      </c>
      <c r="E949" s="206">
        <v>2556.48</v>
      </c>
      <c r="F949" s="206">
        <v>2876.04</v>
      </c>
      <c r="G949" s="205">
        <f t="shared" si="81"/>
        <v>0.31146198830409355</v>
      </c>
      <c r="H949" s="207">
        <f t="shared" si="82"/>
        <v>0.42</v>
      </c>
      <c r="I949" s="213">
        <v>22014</v>
      </c>
      <c r="J949" s="213">
        <v>0</v>
      </c>
      <c r="K949" s="212">
        <v>1761.12</v>
      </c>
      <c r="L949" s="212">
        <v>1981.26</v>
      </c>
      <c r="M949" s="239">
        <f t="shared" si="79"/>
        <v>0.50770000000001347</v>
      </c>
      <c r="N949" s="239"/>
      <c r="O949" s="178"/>
      <c r="P949" s="178"/>
      <c r="Q949" s="178"/>
      <c r="R949" s="178"/>
      <c r="S949" s="178"/>
      <c r="T949" s="178"/>
      <c r="U949" s="178"/>
      <c r="V949" s="178"/>
      <c r="W949" s="178"/>
      <c r="X949" s="178"/>
      <c r="Y949" s="210">
        <f t="shared" si="78"/>
        <v>0.21456140350877193</v>
      </c>
      <c r="Z949" s="211">
        <f t="shared" si="80"/>
        <v>0.34</v>
      </c>
      <c r="AA949" s="178"/>
      <c r="AB949" s="178"/>
      <c r="AC949" s="178"/>
    </row>
    <row r="950" spans="2:29" x14ac:dyDescent="0.35">
      <c r="B950" s="222">
        <v>102700</v>
      </c>
      <c r="C950" s="208">
        <v>31998</v>
      </c>
      <c r="D950" s="309">
        <v>1386.11</v>
      </c>
      <c r="E950" s="206">
        <v>2559.84</v>
      </c>
      <c r="F950" s="206">
        <v>2879.82</v>
      </c>
      <c r="G950" s="205">
        <f t="shared" si="81"/>
        <v>0.31156767283349562</v>
      </c>
      <c r="H950" s="207">
        <f t="shared" si="82"/>
        <v>0.42</v>
      </c>
      <c r="I950" s="213">
        <v>22050</v>
      </c>
      <c r="J950" s="213">
        <v>0</v>
      </c>
      <c r="K950" s="212">
        <v>1764</v>
      </c>
      <c r="L950" s="212">
        <v>1984.5</v>
      </c>
      <c r="M950" s="239">
        <f t="shared" si="79"/>
        <v>0.50780000000000658</v>
      </c>
      <c r="N950" s="239"/>
      <c r="O950" s="178"/>
      <c r="P950" s="178"/>
      <c r="Q950" s="178"/>
      <c r="R950" s="178"/>
      <c r="S950" s="178"/>
      <c r="T950" s="178"/>
      <c r="U950" s="178"/>
      <c r="V950" s="178"/>
      <c r="W950" s="178"/>
      <c r="X950" s="178"/>
      <c r="Y950" s="210">
        <f t="shared" si="78"/>
        <v>0.21470301850048684</v>
      </c>
      <c r="Z950" s="211">
        <f t="shared" si="80"/>
        <v>0.36</v>
      </c>
      <c r="AA950" s="178"/>
      <c r="AB950" s="178"/>
      <c r="AC950" s="178"/>
    </row>
    <row r="951" spans="2:29" x14ac:dyDescent="0.35">
      <c r="B951" s="222">
        <v>102800</v>
      </c>
      <c r="C951" s="208">
        <v>32040</v>
      </c>
      <c r="D951" s="309">
        <v>1391.11</v>
      </c>
      <c r="E951" s="206">
        <v>2563.1999999999998</v>
      </c>
      <c r="F951" s="206">
        <v>2883.6</v>
      </c>
      <c r="G951" s="205">
        <f t="shared" si="81"/>
        <v>0.31167315175097277</v>
      </c>
      <c r="H951" s="207">
        <f t="shared" si="82"/>
        <v>0.42</v>
      </c>
      <c r="I951" s="213">
        <v>22086</v>
      </c>
      <c r="J951" s="213">
        <v>0</v>
      </c>
      <c r="K951" s="212">
        <v>1766.88</v>
      </c>
      <c r="L951" s="212">
        <v>1987.74</v>
      </c>
      <c r="M951" s="239">
        <f t="shared" si="79"/>
        <v>0.50779999999999292</v>
      </c>
      <c r="N951" s="239"/>
      <c r="O951" s="178"/>
      <c r="P951" s="178"/>
      <c r="Q951" s="178"/>
      <c r="R951" s="178"/>
      <c r="S951" s="178"/>
      <c r="T951" s="178"/>
      <c r="U951" s="178"/>
      <c r="V951" s="178"/>
      <c r="W951" s="178"/>
      <c r="X951" s="178"/>
      <c r="Y951" s="210">
        <f t="shared" si="78"/>
        <v>0.21484435797665369</v>
      </c>
      <c r="Z951" s="211">
        <f t="shared" si="80"/>
        <v>0.36</v>
      </c>
      <c r="AA951" s="178"/>
      <c r="AB951" s="178"/>
      <c r="AC951" s="178"/>
    </row>
    <row r="952" spans="2:29" x14ac:dyDescent="0.35">
      <c r="B952" s="222">
        <v>102900</v>
      </c>
      <c r="C952" s="208">
        <v>32082</v>
      </c>
      <c r="D952" s="309">
        <v>1396.11</v>
      </c>
      <c r="E952" s="206">
        <v>2566.56</v>
      </c>
      <c r="F952" s="206">
        <v>2887.38</v>
      </c>
      <c r="G952" s="205">
        <f t="shared" si="81"/>
        <v>0.31177842565597669</v>
      </c>
      <c r="H952" s="207">
        <f t="shared" si="82"/>
        <v>0.42</v>
      </c>
      <c r="I952" s="213">
        <v>22122</v>
      </c>
      <c r="J952" s="213">
        <v>0</v>
      </c>
      <c r="K952" s="212">
        <v>1769.76</v>
      </c>
      <c r="L952" s="212">
        <v>1990.98</v>
      </c>
      <c r="M952" s="239">
        <f t="shared" si="79"/>
        <v>0.50779999999998382</v>
      </c>
      <c r="N952" s="239"/>
      <c r="O952" s="178"/>
      <c r="P952" s="178"/>
      <c r="Q952" s="178"/>
      <c r="R952" s="178"/>
      <c r="S952" s="178"/>
      <c r="T952" s="178"/>
      <c r="U952" s="178"/>
      <c r="V952" s="178"/>
      <c r="W952" s="178"/>
      <c r="X952" s="178"/>
      <c r="Y952" s="210">
        <f t="shared" si="78"/>
        <v>0.21498542274052479</v>
      </c>
      <c r="Z952" s="211">
        <f t="shared" si="80"/>
        <v>0.36</v>
      </c>
      <c r="AA952" s="178"/>
      <c r="AB952" s="178"/>
      <c r="AC952" s="178"/>
    </row>
    <row r="953" spans="2:29" x14ac:dyDescent="0.35">
      <c r="B953" s="222">
        <v>103000</v>
      </c>
      <c r="C953" s="208">
        <v>32124</v>
      </c>
      <c r="D953" s="309">
        <v>1401.11</v>
      </c>
      <c r="E953" s="206">
        <v>2569.92</v>
      </c>
      <c r="F953" s="206">
        <v>2891.16</v>
      </c>
      <c r="G953" s="205">
        <f t="shared" si="81"/>
        <v>0.31188349514563107</v>
      </c>
      <c r="H953" s="207">
        <f t="shared" si="82"/>
        <v>0.42</v>
      </c>
      <c r="I953" s="213">
        <v>22156</v>
      </c>
      <c r="J953" s="213">
        <v>0</v>
      </c>
      <c r="K953" s="212">
        <v>1772.48</v>
      </c>
      <c r="L953" s="212">
        <v>1994.04</v>
      </c>
      <c r="M953" s="239">
        <f t="shared" si="79"/>
        <v>0.50780000000004288</v>
      </c>
      <c r="N953" s="239"/>
      <c r="O953" s="178"/>
      <c r="P953" s="178"/>
      <c r="Q953" s="178"/>
      <c r="R953" s="178"/>
      <c r="S953" s="178"/>
      <c r="T953" s="178"/>
      <c r="U953" s="178"/>
      <c r="V953" s="178"/>
      <c r="W953" s="178"/>
      <c r="X953" s="178"/>
      <c r="Y953" s="210">
        <f t="shared" si="78"/>
        <v>0.21510679611650485</v>
      </c>
      <c r="Z953" s="211">
        <f t="shared" si="80"/>
        <v>0.34</v>
      </c>
      <c r="AA953" s="178"/>
      <c r="AB953" s="178"/>
      <c r="AC953" s="178"/>
    </row>
    <row r="954" spans="2:29" x14ac:dyDescent="0.35">
      <c r="B954" s="222">
        <v>103100</v>
      </c>
      <c r="C954" s="208">
        <v>32166</v>
      </c>
      <c r="D954" s="309">
        <v>1406.1</v>
      </c>
      <c r="E954" s="206">
        <v>2573.2800000000002</v>
      </c>
      <c r="F954" s="206">
        <v>2894.94</v>
      </c>
      <c r="G954" s="205">
        <f t="shared" si="81"/>
        <v>0.31198836081474296</v>
      </c>
      <c r="H954" s="207">
        <f t="shared" si="82"/>
        <v>0.42</v>
      </c>
      <c r="I954" s="213">
        <v>22192</v>
      </c>
      <c r="J954" s="213">
        <v>0</v>
      </c>
      <c r="K954" s="212">
        <v>1775.36</v>
      </c>
      <c r="L954" s="212">
        <v>1997.28</v>
      </c>
      <c r="M954" s="239">
        <f t="shared" si="79"/>
        <v>0.50770000000001347</v>
      </c>
      <c r="N954" s="239"/>
      <c r="O954" s="178"/>
      <c r="P954" s="178"/>
      <c r="Q954" s="178"/>
      <c r="R954" s="178"/>
      <c r="S954" s="178"/>
      <c r="T954" s="178"/>
      <c r="U954" s="178"/>
      <c r="V954" s="178"/>
      <c r="W954" s="178"/>
      <c r="X954" s="178"/>
      <c r="Y954" s="210">
        <f t="shared" si="78"/>
        <v>0.21524733268671192</v>
      </c>
      <c r="Z954" s="211">
        <f t="shared" si="80"/>
        <v>0.36</v>
      </c>
      <c r="AA954" s="178"/>
      <c r="AB954" s="178"/>
      <c r="AC954" s="178"/>
    </row>
    <row r="955" spans="2:29" x14ac:dyDescent="0.35">
      <c r="B955" s="222">
        <v>103200</v>
      </c>
      <c r="C955" s="208">
        <v>32208</v>
      </c>
      <c r="D955" s="309">
        <v>1411.1</v>
      </c>
      <c r="E955" s="206">
        <v>2576.64</v>
      </c>
      <c r="F955" s="206">
        <v>2898.72</v>
      </c>
      <c r="G955" s="205">
        <f t="shared" si="81"/>
        <v>0.31209302325581395</v>
      </c>
      <c r="H955" s="207">
        <f t="shared" si="82"/>
        <v>0.42</v>
      </c>
      <c r="I955" s="213">
        <v>22228</v>
      </c>
      <c r="J955" s="213">
        <v>0</v>
      </c>
      <c r="K955" s="212">
        <v>1778.24</v>
      </c>
      <c r="L955" s="212">
        <v>2000.52</v>
      </c>
      <c r="M955" s="239">
        <f t="shared" si="79"/>
        <v>0.50779999999999748</v>
      </c>
      <c r="N955" s="239"/>
      <c r="O955" s="178"/>
      <c r="P955" s="178"/>
      <c r="Q955" s="178"/>
      <c r="R955" s="178"/>
      <c r="S955" s="178"/>
      <c r="T955" s="178"/>
      <c r="U955" s="178"/>
      <c r="V955" s="178"/>
      <c r="W955" s="178"/>
      <c r="X955" s="178"/>
      <c r="Y955" s="210">
        <f t="shared" si="78"/>
        <v>0.21538759689922479</v>
      </c>
      <c r="Z955" s="211">
        <f t="shared" si="80"/>
        <v>0.36</v>
      </c>
      <c r="AA955" s="178"/>
      <c r="AB955" s="178"/>
      <c r="AC955" s="178"/>
    </row>
    <row r="956" spans="2:29" x14ac:dyDescent="0.35">
      <c r="B956" s="222">
        <v>103300</v>
      </c>
      <c r="C956" s="208">
        <v>32250</v>
      </c>
      <c r="D956" s="309">
        <v>1416.1</v>
      </c>
      <c r="E956" s="206">
        <v>2580</v>
      </c>
      <c r="F956" s="206">
        <v>2902.5</v>
      </c>
      <c r="G956" s="205">
        <f t="shared" si="81"/>
        <v>0.31219748305905132</v>
      </c>
      <c r="H956" s="207">
        <f t="shared" si="82"/>
        <v>0.42</v>
      </c>
      <c r="I956" s="213">
        <v>22264</v>
      </c>
      <c r="J956" s="213">
        <v>0</v>
      </c>
      <c r="K956" s="212">
        <v>1781.12</v>
      </c>
      <c r="L956" s="212">
        <v>2003.76</v>
      </c>
      <c r="M956" s="239">
        <f t="shared" si="79"/>
        <v>0.50779999999998837</v>
      </c>
      <c r="N956" s="239"/>
      <c r="O956" s="178"/>
      <c r="P956" s="178"/>
      <c r="Q956" s="178"/>
      <c r="R956" s="178"/>
      <c r="S956" s="178"/>
      <c r="T956" s="178"/>
      <c r="U956" s="178"/>
      <c r="V956" s="178"/>
      <c r="W956" s="178"/>
      <c r="X956" s="178"/>
      <c r="Y956" s="210">
        <f t="shared" si="78"/>
        <v>0.21552758954501453</v>
      </c>
      <c r="Z956" s="211">
        <f t="shared" si="80"/>
        <v>0.36</v>
      </c>
      <c r="AA956" s="178"/>
      <c r="AB956" s="178"/>
      <c r="AC956" s="178"/>
    </row>
    <row r="957" spans="2:29" x14ac:dyDescent="0.35">
      <c r="B957" s="222">
        <v>103400</v>
      </c>
      <c r="C957" s="208">
        <v>32292</v>
      </c>
      <c r="D957" s="309">
        <v>1421.1</v>
      </c>
      <c r="E957" s="206">
        <v>2583.36</v>
      </c>
      <c r="F957" s="206">
        <v>2906.28</v>
      </c>
      <c r="G957" s="205">
        <f t="shared" si="81"/>
        <v>0.3123017408123791</v>
      </c>
      <c r="H957" s="207">
        <f t="shared" si="82"/>
        <v>0.42</v>
      </c>
      <c r="I957" s="213">
        <v>22300</v>
      </c>
      <c r="J957" s="213">
        <v>0</v>
      </c>
      <c r="K957" s="212">
        <v>1784</v>
      </c>
      <c r="L957" s="212">
        <v>2007</v>
      </c>
      <c r="M957" s="239">
        <f t="shared" si="79"/>
        <v>0.50779999999997472</v>
      </c>
      <c r="N957" s="239"/>
      <c r="O957" s="178"/>
      <c r="P957" s="178"/>
      <c r="Q957" s="178"/>
      <c r="R957" s="178"/>
      <c r="S957" s="178"/>
      <c r="T957" s="178"/>
      <c r="U957" s="178"/>
      <c r="V957" s="178"/>
      <c r="W957" s="178"/>
      <c r="X957" s="178"/>
      <c r="Y957" s="210">
        <f t="shared" si="78"/>
        <v>0.21566731141199227</v>
      </c>
      <c r="Z957" s="211">
        <f t="shared" si="80"/>
        <v>0.36</v>
      </c>
      <c r="AA957" s="178"/>
      <c r="AB957" s="178"/>
      <c r="AC957" s="178"/>
    </row>
    <row r="958" spans="2:29" x14ac:dyDescent="0.35">
      <c r="B958" s="222">
        <v>103500</v>
      </c>
      <c r="C958" s="208">
        <v>32334</v>
      </c>
      <c r="D958" s="309">
        <v>1426.1</v>
      </c>
      <c r="E958" s="206">
        <v>2586.7199999999998</v>
      </c>
      <c r="F958" s="206">
        <v>2910.06</v>
      </c>
      <c r="G958" s="205">
        <f t="shared" si="81"/>
        <v>0.31240579710144928</v>
      </c>
      <c r="H958" s="207">
        <f t="shared" si="82"/>
        <v>0.42</v>
      </c>
      <c r="I958" s="213">
        <v>22336</v>
      </c>
      <c r="J958" s="213">
        <v>0</v>
      </c>
      <c r="K958" s="212">
        <v>1786.88</v>
      </c>
      <c r="L958" s="212">
        <v>2010.24</v>
      </c>
      <c r="M958" s="239">
        <f t="shared" si="79"/>
        <v>0.50779999999996106</v>
      </c>
      <c r="N958" s="239"/>
      <c r="O958" s="178"/>
      <c r="P958" s="178"/>
      <c r="Q958" s="178"/>
      <c r="R958" s="178"/>
      <c r="S958" s="178"/>
      <c r="T958" s="178"/>
      <c r="U958" s="178"/>
      <c r="V958" s="178"/>
      <c r="W958" s="178"/>
      <c r="X958" s="178"/>
      <c r="Y958" s="210">
        <f t="shared" si="78"/>
        <v>0.21580676328502416</v>
      </c>
      <c r="Z958" s="211">
        <f t="shared" si="80"/>
        <v>0.36</v>
      </c>
      <c r="AA958" s="178"/>
      <c r="AB958" s="178"/>
      <c r="AC958" s="178"/>
    </row>
    <row r="959" spans="2:29" x14ac:dyDescent="0.35">
      <c r="B959" s="222">
        <v>103600</v>
      </c>
      <c r="C959" s="208">
        <v>32376</v>
      </c>
      <c r="D959" s="309">
        <v>1431.09</v>
      </c>
      <c r="E959" s="206">
        <v>2590.08</v>
      </c>
      <c r="F959" s="206">
        <v>2913.84</v>
      </c>
      <c r="G959" s="205">
        <f t="shared" si="81"/>
        <v>0.31250965250965251</v>
      </c>
      <c r="H959" s="207">
        <f t="shared" si="82"/>
        <v>0.42</v>
      </c>
      <c r="I959" s="213">
        <v>22372</v>
      </c>
      <c r="J959" s="213">
        <v>0</v>
      </c>
      <c r="K959" s="212">
        <v>1789.76</v>
      </c>
      <c r="L959" s="212">
        <v>2013.48</v>
      </c>
      <c r="M959" s="239">
        <f t="shared" si="79"/>
        <v>0.50769999999993165</v>
      </c>
      <c r="N959" s="239"/>
      <c r="O959" s="178"/>
      <c r="P959" s="178"/>
      <c r="Q959" s="178"/>
      <c r="R959" s="178"/>
      <c r="S959" s="178"/>
      <c r="T959" s="178"/>
      <c r="U959" s="178"/>
      <c r="V959" s="178"/>
      <c r="W959" s="178"/>
      <c r="X959" s="178"/>
      <c r="Y959" s="210">
        <f t="shared" si="78"/>
        <v>0.21594594594594593</v>
      </c>
      <c r="Z959" s="211">
        <f t="shared" si="80"/>
        <v>0.36</v>
      </c>
      <c r="AA959" s="178"/>
      <c r="AB959" s="178"/>
      <c r="AC959" s="178"/>
    </row>
    <row r="960" spans="2:29" x14ac:dyDescent="0.35">
      <c r="B960" s="222">
        <v>103700</v>
      </c>
      <c r="C960" s="208">
        <v>32418</v>
      </c>
      <c r="D960" s="309">
        <v>1436.09</v>
      </c>
      <c r="E960" s="206">
        <v>2593.44</v>
      </c>
      <c r="F960" s="206">
        <v>2917.62</v>
      </c>
      <c r="G960" s="205">
        <f t="shared" si="81"/>
        <v>0.31261330761812922</v>
      </c>
      <c r="H960" s="207">
        <f t="shared" si="82"/>
        <v>0.42</v>
      </c>
      <c r="I960" s="213">
        <v>22406</v>
      </c>
      <c r="J960" s="213">
        <v>0</v>
      </c>
      <c r="K960" s="212">
        <v>1792.48</v>
      </c>
      <c r="L960" s="212">
        <v>2016.54</v>
      </c>
      <c r="M960" s="239">
        <f t="shared" si="79"/>
        <v>0.50779999999998837</v>
      </c>
      <c r="N960" s="239"/>
      <c r="O960" s="178"/>
      <c r="P960" s="178"/>
      <c r="Q960" s="178"/>
      <c r="R960" s="178"/>
      <c r="S960" s="178"/>
      <c r="T960" s="178"/>
      <c r="U960" s="178"/>
      <c r="V960" s="178"/>
      <c r="W960" s="178"/>
      <c r="X960" s="178"/>
      <c r="Y960" s="210">
        <f t="shared" si="78"/>
        <v>0.21606557377049179</v>
      </c>
      <c r="Z960" s="211">
        <f t="shared" si="80"/>
        <v>0.34</v>
      </c>
      <c r="AA960" s="178"/>
      <c r="AB960" s="178"/>
      <c r="AC960" s="178"/>
    </row>
    <row r="961" spans="2:29" x14ac:dyDescent="0.35">
      <c r="B961" s="222">
        <v>103800</v>
      </c>
      <c r="C961" s="208">
        <v>32460</v>
      </c>
      <c r="D961" s="309">
        <v>1441.09</v>
      </c>
      <c r="E961" s="206">
        <v>2596.8000000000002</v>
      </c>
      <c r="F961" s="206">
        <v>2921.4</v>
      </c>
      <c r="G961" s="205">
        <f t="shared" si="81"/>
        <v>0.31271676300578033</v>
      </c>
      <c r="H961" s="207">
        <f t="shared" si="82"/>
        <v>0.42</v>
      </c>
      <c r="I961" s="213">
        <v>22442</v>
      </c>
      <c r="J961" s="213">
        <v>0</v>
      </c>
      <c r="K961" s="212">
        <v>1795.36</v>
      </c>
      <c r="L961" s="212">
        <v>2019.78</v>
      </c>
      <c r="M961" s="239">
        <f t="shared" si="79"/>
        <v>0.50779999999997927</v>
      </c>
      <c r="N961" s="239"/>
      <c r="O961" s="178"/>
      <c r="P961" s="178"/>
      <c r="Q961" s="178"/>
      <c r="R961" s="178"/>
      <c r="S961" s="178"/>
      <c r="T961" s="178"/>
      <c r="U961" s="178"/>
      <c r="V961" s="178"/>
      <c r="W961" s="178"/>
      <c r="X961" s="178"/>
      <c r="Y961" s="210">
        <f t="shared" si="78"/>
        <v>0.21620423892100193</v>
      </c>
      <c r="Z961" s="211">
        <f t="shared" si="80"/>
        <v>0.36</v>
      </c>
      <c r="AA961" s="178"/>
      <c r="AB961" s="178"/>
      <c r="AC961" s="178"/>
    </row>
    <row r="962" spans="2:29" x14ac:dyDescent="0.35">
      <c r="B962" s="222">
        <v>103900</v>
      </c>
      <c r="C962" s="208">
        <v>32502</v>
      </c>
      <c r="D962" s="309">
        <v>1446.09</v>
      </c>
      <c r="E962" s="206">
        <v>2600.16</v>
      </c>
      <c r="F962" s="206">
        <v>2925.18</v>
      </c>
      <c r="G962" s="205">
        <f t="shared" si="81"/>
        <v>0.31282001924927816</v>
      </c>
      <c r="H962" s="207">
        <f t="shared" si="82"/>
        <v>0.42</v>
      </c>
      <c r="I962" s="213">
        <v>22478</v>
      </c>
      <c r="J962" s="213">
        <v>0</v>
      </c>
      <c r="K962" s="212">
        <v>1798.24</v>
      </c>
      <c r="L962" s="212">
        <v>2023.02</v>
      </c>
      <c r="M962" s="239">
        <f t="shared" si="79"/>
        <v>0.50779999999996561</v>
      </c>
      <c r="N962" s="239"/>
      <c r="O962" s="178"/>
      <c r="P962" s="178"/>
      <c r="Q962" s="178"/>
      <c r="R962" s="178"/>
      <c r="S962" s="178"/>
      <c r="T962" s="178"/>
      <c r="U962" s="178"/>
      <c r="V962" s="178"/>
      <c r="W962" s="178"/>
      <c r="X962" s="178"/>
      <c r="Y962" s="210">
        <f t="shared" si="78"/>
        <v>0.21634263715110683</v>
      </c>
      <c r="Z962" s="211">
        <f t="shared" si="80"/>
        <v>0.36</v>
      </c>
      <c r="AA962" s="178"/>
      <c r="AB962" s="178"/>
      <c r="AC962" s="178"/>
    </row>
    <row r="963" spans="2:29" x14ac:dyDescent="0.35">
      <c r="B963" s="222">
        <v>104000</v>
      </c>
      <c r="C963" s="208">
        <v>32544</v>
      </c>
      <c r="D963" s="309">
        <v>1451.09</v>
      </c>
      <c r="E963" s="206">
        <v>2603.52</v>
      </c>
      <c r="F963" s="206">
        <v>2928.96</v>
      </c>
      <c r="G963" s="205">
        <f t="shared" si="81"/>
        <v>0.31292307692307691</v>
      </c>
      <c r="H963" s="207">
        <f t="shared" si="82"/>
        <v>0.42</v>
      </c>
      <c r="I963" s="213">
        <v>22514</v>
      </c>
      <c r="J963" s="213">
        <v>0</v>
      </c>
      <c r="K963" s="212">
        <v>1801.12</v>
      </c>
      <c r="L963" s="212">
        <v>2026.26</v>
      </c>
      <c r="M963" s="239">
        <f t="shared" si="79"/>
        <v>0.50779999999995651</v>
      </c>
      <c r="N963" s="239"/>
      <c r="O963" s="178"/>
      <c r="P963" s="178"/>
      <c r="Q963" s="178"/>
      <c r="R963" s="178"/>
      <c r="S963" s="178"/>
      <c r="T963" s="178"/>
      <c r="U963" s="178"/>
      <c r="V963" s="178"/>
      <c r="W963" s="178"/>
      <c r="X963" s="178"/>
      <c r="Y963" s="210">
        <f t="shared" ref="Y963:Y1026" si="83">I963/$B963</f>
        <v>0.21648076923076923</v>
      </c>
      <c r="Z963" s="211">
        <f t="shared" si="80"/>
        <v>0.36</v>
      </c>
      <c r="AA963" s="178"/>
      <c r="AB963" s="178"/>
      <c r="AC963" s="178"/>
    </row>
    <row r="964" spans="2:29" x14ac:dyDescent="0.35">
      <c r="B964" s="222">
        <v>104100</v>
      </c>
      <c r="C964" s="208">
        <v>32586</v>
      </c>
      <c r="D964" s="309">
        <v>1456.08</v>
      </c>
      <c r="E964" s="206">
        <v>2606.88</v>
      </c>
      <c r="F964" s="206">
        <v>2932.74</v>
      </c>
      <c r="G964" s="205">
        <f t="shared" si="81"/>
        <v>0.31302593659942363</v>
      </c>
      <c r="H964" s="207">
        <f t="shared" si="82"/>
        <v>0.42</v>
      </c>
      <c r="I964" s="213">
        <v>22550</v>
      </c>
      <c r="J964" s="213">
        <v>0</v>
      </c>
      <c r="K964" s="212">
        <v>1804</v>
      </c>
      <c r="L964" s="212">
        <v>2029.5</v>
      </c>
      <c r="M964" s="239">
        <f t="shared" ref="M964:M1027" si="84">(C964+D964+F964-C963-D963-F963)/100</f>
        <v>0.50769999999999527</v>
      </c>
      <c r="N964" s="239"/>
      <c r="O964" s="178"/>
      <c r="P964" s="178"/>
      <c r="Q964" s="178"/>
      <c r="R964" s="178"/>
      <c r="S964" s="178"/>
      <c r="T964" s="178"/>
      <c r="U964" s="178"/>
      <c r="V964" s="178"/>
      <c r="W964" s="178"/>
      <c r="X964" s="178"/>
      <c r="Y964" s="210">
        <f t="shared" si="83"/>
        <v>0.21661863592699326</v>
      </c>
      <c r="Z964" s="211">
        <f t="shared" ref="Z964:Z1027" si="85">(I964-I963)/($B964-$B963)</f>
        <v>0.36</v>
      </c>
      <c r="AA964" s="178"/>
      <c r="AB964" s="178"/>
      <c r="AC964" s="178"/>
    </row>
    <row r="965" spans="2:29" x14ac:dyDescent="0.35">
      <c r="B965" s="222">
        <v>104200</v>
      </c>
      <c r="C965" s="208">
        <v>32628</v>
      </c>
      <c r="D965" s="309">
        <v>1461.08</v>
      </c>
      <c r="E965" s="206">
        <v>2610.2399999999998</v>
      </c>
      <c r="F965" s="206">
        <v>2936.52</v>
      </c>
      <c r="G965" s="205">
        <f t="shared" ref="G965:G1028" si="86">C965/B965</f>
        <v>0.31312859884836852</v>
      </c>
      <c r="H965" s="207">
        <f t="shared" ref="H965:H1028" si="87">(C965-C964)/(B965-B964)</f>
        <v>0.42</v>
      </c>
      <c r="I965" s="213">
        <v>22586</v>
      </c>
      <c r="J965" s="213">
        <v>0</v>
      </c>
      <c r="K965" s="212">
        <v>1806.88</v>
      </c>
      <c r="L965" s="212">
        <v>2032.74</v>
      </c>
      <c r="M965" s="239">
        <f t="shared" si="84"/>
        <v>0.50779999999998837</v>
      </c>
      <c r="N965" s="239"/>
      <c r="O965" s="178"/>
      <c r="P965" s="178"/>
      <c r="Q965" s="178"/>
      <c r="R965" s="178"/>
      <c r="S965" s="178"/>
      <c r="T965" s="178"/>
      <c r="U965" s="178"/>
      <c r="V965" s="178"/>
      <c r="W965" s="178"/>
      <c r="X965" s="178"/>
      <c r="Y965" s="210">
        <f t="shared" si="83"/>
        <v>0.21675623800383878</v>
      </c>
      <c r="Z965" s="211">
        <f t="shared" si="85"/>
        <v>0.36</v>
      </c>
      <c r="AA965" s="178"/>
      <c r="AB965" s="178"/>
      <c r="AC965" s="178"/>
    </row>
    <row r="966" spans="2:29" x14ac:dyDescent="0.35">
      <c r="B966" s="222">
        <v>104300</v>
      </c>
      <c r="C966" s="208">
        <v>32670</v>
      </c>
      <c r="D966" s="309">
        <v>1466.08</v>
      </c>
      <c r="E966" s="206">
        <v>2613.6</v>
      </c>
      <c r="F966" s="206">
        <v>2940.3</v>
      </c>
      <c r="G966" s="205">
        <f t="shared" si="86"/>
        <v>0.31323106423777564</v>
      </c>
      <c r="H966" s="207">
        <f t="shared" si="87"/>
        <v>0.42</v>
      </c>
      <c r="I966" s="213">
        <v>22622</v>
      </c>
      <c r="J966" s="213">
        <v>0</v>
      </c>
      <c r="K966" s="212">
        <v>1809.76</v>
      </c>
      <c r="L966" s="212">
        <v>2035.98</v>
      </c>
      <c r="M966" s="239">
        <f t="shared" si="84"/>
        <v>0.50780000000004744</v>
      </c>
      <c r="N966" s="239"/>
      <c r="O966" s="178"/>
      <c r="P966" s="178"/>
      <c r="Q966" s="178"/>
      <c r="R966" s="178"/>
      <c r="S966" s="178"/>
      <c r="T966" s="178"/>
      <c r="U966" s="178"/>
      <c r="V966" s="178"/>
      <c r="W966" s="178"/>
      <c r="X966" s="178"/>
      <c r="Y966" s="210">
        <f t="shared" si="83"/>
        <v>0.21689357622243527</v>
      </c>
      <c r="Z966" s="211">
        <f t="shared" si="85"/>
        <v>0.36</v>
      </c>
      <c r="AA966" s="178"/>
      <c r="AB966" s="178"/>
      <c r="AC966" s="178"/>
    </row>
    <row r="967" spans="2:29" x14ac:dyDescent="0.35">
      <c r="B967" s="222">
        <v>104400</v>
      </c>
      <c r="C967" s="208">
        <v>32712</v>
      </c>
      <c r="D967" s="309">
        <v>1471.08</v>
      </c>
      <c r="E967" s="206">
        <v>2616.96</v>
      </c>
      <c r="F967" s="206">
        <v>2944.08</v>
      </c>
      <c r="G967" s="205">
        <f t="shared" si="86"/>
        <v>0.31333333333333335</v>
      </c>
      <c r="H967" s="207">
        <f t="shared" si="87"/>
        <v>0.42</v>
      </c>
      <c r="I967" s="213">
        <v>22658</v>
      </c>
      <c r="J967" s="213">
        <v>0</v>
      </c>
      <c r="K967" s="212">
        <v>1812.64</v>
      </c>
      <c r="L967" s="212">
        <v>2039.22</v>
      </c>
      <c r="M967" s="239">
        <f t="shared" si="84"/>
        <v>0.50780000000003378</v>
      </c>
      <c r="N967" s="239"/>
      <c r="O967" s="178"/>
      <c r="P967" s="178"/>
      <c r="Q967" s="178"/>
      <c r="R967" s="178"/>
      <c r="S967" s="178"/>
      <c r="T967" s="178"/>
      <c r="U967" s="178"/>
      <c r="V967" s="178"/>
      <c r="W967" s="178"/>
      <c r="X967" s="178"/>
      <c r="Y967" s="210">
        <f t="shared" si="83"/>
        <v>0.21703065134099617</v>
      </c>
      <c r="Z967" s="211">
        <f t="shared" si="85"/>
        <v>0.36</v>
      </c>
      <c r="AA967" s="178"/>
      <c r="AB967" s="178"/>
      <c r="AC967" s="178"/>
    </row>
    <row r="968" spans="2:29" x14ac:dyDescent="0.35">
      <c r="B968" s="222">
        <v>104500</v>
      </c>
      <c r="C968" s="208">
        <v>32754</v>
      </c>
      <c r="D968" s="309">
        <v>1476.08</v>
      </c>
      <c r="E968" s="206">
        <v>2620.3200000000002</v>
      </c>
      <c r="F968" s="206">
        <v>2947.86</v>
      </c>
      <c r="G968" s="205">
        <f t="shared" si="86"/>
        <v>0.31343540669856457</v>
      </c>
      <c r="H968" s="207">
        <f t="shared" si="87"/>
        <v>0.42</v>
      </c>
      <c r="I968" s="213">
        <v>22694</v>
      </c>
      <c r="J968" s="213">
        <v>0</v>
      </c>
      <c r="K968" s="212">
        <v>1815.52</v>
      </c>
      <c r="L968" s="212">
        <v>2042.46</v>
      </c>
      <c r="M968" s="239">
        <f t="shared" si="84"/>
        <v>0.50780000000002479</v>
      </c>
      <c r="N968" s="239"/>
      <c r="O968" s="178"/>
      <c r="P968" s="178"/>
      <c r="Q968" s="178"/>
      <c r="R968" s="178"/>
      <c r="S968" s="178"/>
      <c r="T968" s="178"/>
      <c r="U968" s="178"/>
      <c r="V968" s="178"/>
      <c r="W968" s="178"/>
      <c r="X968" s="178"/>
      <c r="Y968" s="210">
        <f t="shared" si="83"/>
        <v>0.21716746411483254</v>
      </c>
      <c r="Z968" s="211">
        <f t="shared" si="85"/>
        <v>0.36</v>
      </c>
      <c r="AA968" s="178"/>
      <c r="AB968" s="178"/>
      <c r="AC968" s="178"/>
    </row>
    <row r="969" spans="2:29" x14ac:dyDescent="0.35">
      <c r="B969" s="222">
        <v>104600</v>
      </c>
      <c r="C969" s="208">
        <v>32796</v>
      </c>
      <c r="D969" s="309">
        <v>1481.07</v>
      </c>
      <c r="E969" s="206">
        <v>2623.68</v>
      </c>
      <c r="F969" s="206">
        <v>2951.64</v>
      </c>
      <c r="G969" s="205">
        <f t="shared" si="86"/>
        <v>0.31353728489483745</v>
      </c>
      <c r="H969" s="207">
        <f t="shared" si="87"/>
        <v>0.42</v>
      </c>
      <c r="I969" s="213">
        <v>22730</v>
      </c>
      <c r="J969" s="213">
        <v>0</v>
      </c>
      <c r="K969" s="212">
        <v>1818.4</v>
      </c>
      <c r="L969" s="212">
        <v>2045.7</v>
      </c>
      <c r="M969" s="239">
        <f t="shared" si="84"/>
        <v>0.50769999999999071</v>
      </c>
      <c r="N969" s="239"/>
      <c r="O969" s="178"/>
      <c r="P969" s="178"/>
      <c r="Q969" s="178"/>
      <c r="R969" s="178"/>
      <c r="S969" s="178"/>
      <c r="T969" s="178"/>
      <c r="U969" s="178"/>
      <c r="V969" s="178"/>
      <c r="W969" s="178"/>
      <c r="X969" s="178"/>
      <c r="Y969" s="210">
        <f t="shared" si="83"/>
        <v>0.21730401529636711</v>
      </c>
      <c r="Z969" s="211">
        <f t="shared" si="85"/>
        <v>0.36</v>
      </c>
      <c r="AA969" s="178"/>
      <c r="AB969" s="178"/>
      <c r="AC969" s="178"/>
    </row>
    <row r="970" spans="2:29" x14ac:dyDescent="0.35">
      <c r="B970" s="222">
        <v>104700</v>
      </c>
      <c r="C970" s="208">
        <v>32838</v>
      </c>
      <c r="D970" s="309">
        <v>1486.07</v>
      </c>
      <c r="E970" s="206">
        <v>2627.04</v>
      </c>
      <c r="F970" s="206">
        <v>2955.42</v>
      </c>
      <c r="G970" s="205">
        <f t="shared" si="86"/>
        <v>0.31363896848137535</v>
      </c>
      <c r="H970" s="207">
        <f t="shared" si="87"/>
        <v>0.42</v>
      </c>
      <c r="I970" s="213">
        <v>22766</v>
      </c>
      <c r="J970" s="213">
        <v>0</v>
      </c>
      <c r="K970" s="212">
        <v>1821.28</v>
      </c>
      <c r="L970" s="212">
        <v>2048.94</v>
      </c>
      <c r="M970" s="239">
        <f t="shared" si="84"/>
        <v>0.50779999999998382</v>
      </c>
      <c r="N970" s="239"/>
      <c r="O970" s="178"/>
      <c r="P970" s="178"/>
      <c r="Q970" s="178"/>
      <c r="R970" s="178"/>
      <c r="S970" s="178"/>
      <c r="T970" s="178"/>
      <c r="U970" s="178"/>
      <c r="V970" s="178"/>
      <c r="W970" s="178"/>
      <c r="X970" s="178"/>
      <c r="Y970" s="210">
        <f t="shared" si="83"/>
        <v>0.21744030563514805</v>
      </c>
      <c r="Z970" s="211">
        <f t="shared" si="85"/>
        <v>0.36</v>
      </c>
      <c r="AA970" s="178"/>
      <c r="AB970" s="178"/>
      <c r="AC970" s="178"/>
    </row>
    <row r="971" spans="2:29" x14ac:dyDescent="0.35">
      <c r="B971" s="222">
        <v>104800</v>
      </c>
      <c r="C971" s="208">
        <v>32880</v>
      </c>
      <c r="D971" s="309">
        <v>1491.07</v>
      </c>
      <c r="E971" s="206">
        <v>2630.4</v>
      </c>
      <c r="F971" s="206">
        <v>2959.2</v>
      </c>
      <c r="G971" s="205">
        <f t="shared" si="86"/>
        <v>0.31374045801526718</v>
      </c>
      <c r="H971" s="207">
        <f t="shared" si="87"/>
        <v>0.42</v>
      </c>
      <c r="I971" s="213">
        <v>22802</v>
      </c>
      <c r="J971" s="213">
        <v>0</v>
      </c>
      <c r="K971" s="212">
        <v>1824.16</v>
      </c>
      <c r="L971" s="212">
        <v>2052.1799999999998</v>
      </c>
      <c r="M971" s="239">
        <f t="shared" si="84"/>
        <v>0.50779999999997016</v>
      </c>
      <c r="N971" s="239"/>
      <c r="O971" s="178"/>
      <c r="P971" s="178"/>
      <c r="Q971" s="178"/>
      <c r="R971" s="178"/>
      <c r="S971" s="178"/>
      <c r="T971" s="178"/>
      <c r="U971" s="178"/>
      <c r="V971" s="178"/>
      <c r="W971" s="178"/>
      <c r="X971" s="178"/>
      <c r="Y971" s="210">
        <f t="shared" si="83"/>
        <v>0.2175763358778626</v>
      </c>
      <c r="Z971" s="211">
        <f t="shared" si="85"/>
        <v>0.36</v>
      </c>
      <c r="AA971" s="178"/>
      <c r="AB971" s="178"/>
      <c r="AC971" s="178"/>
    </row>
    <row r="972" spans="2:29" x14ac:dyDescent="0.35">
      <c r="B972" s="222">
        <v>104900</v>
      </c>
      <c r="C972" s="208">
        <v>32922</v>
      </c>
      <c r="D972" s="309">
        <v>1496.07</v>
      </c>
      <c r="E972" s="206">
        <v>2633.76</v>
      </c>
      <c r="F972" s="206">
        <v>2962.98</v>
      </c>
      <c r="G972" s="205">
        <f t="shared" si="86"/>
        <v>0.31384175405147757</v>
      </c>
      <c r="H972" s="207">
        <f t="shared" si="87"/>
        <v>0.42</v>
      </c>
      <c r="I972" s="213">
        <v>22838</v>
      </c>
      <c r="J972" s="213">
        <v>0</v>
      </c>
      <c r="K972" s="212">
        <v>1827.04</v>
      </c>
      <c r="L972" s="212">
        <v>2055.42</v>
      </c>
      <c r="M972" s="239">
        <f t="shared" si="84"/>
        <v>0.50780000000003378</v>
      </c>
      <c r="N972" s="239"/>
      <c r="O972" s="178"/>
      <c r="P972" s="178"/>
      <c r="Q972" s="178"/>
      <c r="R972" s="178"/>
      <c r="S972" s="178"/>
      <c r="T972" s="178"/>
      <c r="U972" s="178"/>
      <c r="V972" s="178"/>
      <c r="W972" s="178"/>
      <c r="X972" s="178"/>
      <c r="Y972" s="210">
        <f t="shared" si="83"/>
        <v>0.21771210676835082</v>
      </c>
      <c r="Z972" s="211">
        <f t="shared" si="85"/>
        <v>0.36</v>
      </c>
      <c r="AA972" s="178"/>
      <c r="AB972" s="178"/>
      <c r="AC972" s="178"/>
    </row>
    <row r="973" spans="2:29" x14ac:dyDescent="0.35">
      <c r="B973" s="222">
        <v>105000</v>
      </c>
      <c r="C973" s="208">
        <v>32964</v>
      </c>
      <c r="D973" s="309">
        <v>1501.07</v>
      </c>
      <c r="E973" s="206">
        <v>2637.12</v>
      </c>
      <c r="F973" s="206">
        <v>2966.76</v>
      </c>
      <c r="G973" s="205">
        <f t="shared" si="86"/>
        <v>0.31394285714285713</v>
      </c>
      <c r="H973" s="207">
        <f t="shared" si="87"/>
        <v>0.42</v>
      </c>
      <c r="I973" s="213">
        <v>22874</v>
      </c>
      <c r="J973" s="213">
        <v>0</v>
      </c>
      <c r="K973" s="212">
        <v>1829.92</v>
      </c>
      <c r="L973" s="212">
        <v>2058.66</v>
      </c>
      <c r="M973" s="239">
        <f t="shared" si="84"/>
        <v>0.50780000000002024</v>
      </c>
      <c r="N973" s="239"/>
      <c r="O973" s="178"/>
      <c r="P973" s="178"/>
      <c r="Q973" s="178"/>
      <c r="R973" s="178"/>
      <c r="S973" s="178"/>
      <c r="T973" s="178"/>
      <c r="U973" s="178"/>
      <c r="V973" s="178"/>
      <c r="W973" s="178"/>
      <c r="X973" s="178"/>
      <c r="Y973" s="210">
        <f t="shared" si="83"/>
        <v>0.21784761904761904</v>
      </c>
      <c r="Z973" s="211">
        <f t="shared" si="85"/>
        <v>0.36</v>
      </c>
      <c r="AA973" s="178"/>
      <c r="AB973" s="178"/>
      <c r="AC973" s="178"/>
    </row>
    <row r="974" spans="2:29" x14ac:dyDescent="0.35">
      <c r="B974" s="222">
        <v>105100</v>
      </c>
      <c r="C974" s="208">
        <v>33006</v>
      </c>
      <c r="D974" s="309">
        <v>1506.06</v>
      </c>
      <c r="E974" s="206">
        <v>2640.48</v>
      </c>
      <c r="F974" s="206">
        <v>2970.54</v>
      </c>
      <c r="G974" s="205">
        <f t="shared" si="86"/>
        <v>0.31404376784015225</v>
      </c>
      <c r="H974" s="207">
        <f t="shared" si="87"/>
        <v>0.42</v>
      </c>
      <c r="I974" s="213">
        <v>22910</v>
      </c>
      <c r="J974" s="213">
        <v>0</v>
      </c>
      <c r="K974" s="212">
        <v>1832.8</v>
      </c>
      <c r="L974" s="212">
        <v>2061.9</v>
      </c>
      <c r="M974" s="239">
        <f t="shared" si="84"/>
        <v>0.50769999999998616</v>
      </c>
      <c r="N974" s="239"/>
      <c r="O974" s="178"/>
      <c r="P974" s="178"/>
      <c r="Q974" s="178"/>
      <c r="R974" s="178"/>
      <c r="S974" s="178"/>
      <c r="T974" s="178"/>
      <c r="U974" s="178"/>
      <c r="V974" s="178"/>
      <c r="W974" s="178"/>
      <c r="X974" s="178"/>
      <c r="Y974" s="210">
        <f t="shared" si="83"/>
        <v>0.21798287345385348</v>
      </c>
      <c r="Z974" s="211">
        <f t="shared" si="85"/>
        <v>0.36</v>
      </c>
      <c r="AA974" s="178"/>
      <c r="AB974" s="178"/>
      <c r="AC974" s="178"/>
    </row>
    <row r="975" spans="2:29" x14ac:dyDescent="0.35">
      <c r="B975" s="222">
        <v>105200</v>
      </c>
      <c r="C975" s="208">
        <v>33048</v>
      </c>
      <c r="D975" s="309">
        <v>1511.06</v>
      </c>
      <c r="E975" s="206">
        <v>2643.84</v>
      </c>
      <c r="F975" s="206">
        <v>2974.32</v>
      </c>
      <c r="G975" s="205">
        <f t="shared" si="86"/>
        <v>0.31414448669201522</v>
      </c>
      <c r="H975" s="207">
        <f t="shared" si="87"/>
        <v>0.42</v>
      </c>
      <c r="I975" s="213">
        <v>22946</v>
      </c>
      <c r="J975" s="213">
        <v>0</v>
      </c>
      <c r="K975" s="212">
        <v>1835.68</v>
      </c>
      <c r="L975" s="212">
        <v>2065.14</v>
      </c>
      <c r="M975" s="239">
        <f t="shared" si="84"/>
        <v>0.50779999999997472</v>
      </c>
      <c r="N975" s="239"/>
      <c r="O975" s="178"/>
      <c r="P975" s="178"/>
      <c r="Q975" s="178"/>
      <c r="R975" s="178"/>
      <c r="S975" s="178"/>
      <c r="T975" s="178"/>
      <c r="U975" s="178"/>
      <c r="V975" s="178"/>
      <c r="W975" s="178"/>
      <c r="X975" s="178"/>
      <c r="Y975" s="210">
        <f t="shared" si="83"/>
        <v>0.21811787072243347</v>
      </c>
      <c r="Z975" s="211">
        <f t="shared" si="85"/>
        <v>0.36</v>
      </c>
      <c r="AA975" s="178"/>
      <c r="AB975" s="178"/>
      <c r="AC975" s="178"/>
    </row>
    <row r="976" spans="2:29" x14ac:dyDescent="0.35">
      <c r="B976" s="222">
        <v>105300</v>
      </c>
      <c r="C976" s="208">
        <v>33090</v>
      </c>
      <c r="D976" s="309">
        <v>1516.06</v>
      </c>
      <c r="E976" s="206">
        <v>2647.2</v>
      </c>
      <c r="F976" s="206">
        <v>2978.1</v>
      </c>
      <c r="G976" s="205">
        <f t="shared" si="86"/>
        <v>0.31424501424501422</v>
      </c>
      <c r="H976" s="207">
        <f t="shared" si="87"/>
        <v>0.42</v>
      </c>
      <c r="I976" s="213">
        <v>22982</v>
      </c>
      <c r="J976" s="213">
        <v>0</v>
      </c>
      <c r="K976" s="212">
        <v>1838.56</v>
      </c>
      <c r="L976" s="212">
        <v>2068.38</v>
      </c>
      <c r="M976" s="239">
        <f t="shared" si="84"/>
        <v>0.50779999999996106</v>
      </c>
      <c r="N976" s="239"/>
      <c r="O976" s="178"/>
      <c r="P976" s="178"/>
      <c r="Q976" s="178"/>
      <c r="R976" s="178"/>
      <c r="S976" s="178"/>
      <c r="T976" s="178"/>
      <c r="U976" s="178"/>
      <c r="V976" s="178"/>
      <c r="W976" s="178"/>
      <c r="X976" s="178"/>
      <c r="Y976" s="210">
        <f t="shared" si="83"/>
        <v>0.21825261158594492</v>
      </c>
      <c r="Z976" s="211">
        <f t="shared" si="85"/>
        <v>0.36</v>
      </c>
      <c r="AA976" s="178"/>
      <c r="AB976" s="178"/>
      <c r="AC976" s="178"/>
    </row>
    <row r="977" spans="2:29" x14ac:dyDescent="0.35">
      <c r="B977" s="222">
        <v>105400</v>
      </c>
      <c r="C977" s="208">
        <v>33132</v>
      </c>
      <c r="D977" s="309">
        <v>1521.06</v>
      </c>
      <c r="E977" s="206">
        <v>2650.56</v>
      </c>
      <c r="F977" s="206">
        <v>2981.88</v>
      </c>
      <c r="G977" s="205">
        <f t="shared" si="86"/>
        <v>0.31434535104364325</v>
      </c>
      <c r="H977" s="207">
        <f t="shared" si="87"/>
        <v>0.42</v>
      </c>
      <c r="I977" s="213">
        <v>23018</v>
      </c>
      <c r="J977" s="213">
        <v>0</v>
      </c>
      <c r="K977" s="212">
        <v>1841.44</v>
      </c>
      <c r="L977" s="212">
        <v>2071.62</v>
      </c>
      <c r="M977" s="239">
        <f t="shared" si="84"/>
        <v>0.50779999999995196</v>
      </c>
      <c r="N977" s="239"/>
      <c r="O977" s="178"/>
      <c r="P977" s="178"/>
      <c r="Q977" s="178"/>
      <c r="R977" s="178"/>
      <c r="S977" s="178"/>
      <c r="T977" s="178"/>
      <c r="U977" s="178"/>
      <c r="V977" s="178"/>
      <c r="W977" s="178"/>
      <c r="X977" s="178"/>
      <c r="Y977" s="210">
        <f t="shared" si="83"/>
        <v>0.21838709677419355</v>
      </c>
      <c r="Z977" s="211">
        <f t="shared" si="85"/>
        <v>0.36</v>
      </c>
      <c r="AA977" s="178"/>
      <c r="AB977" s="178"/>
      <c r="AC977" s="178"/>
    </row>
    <row r="978" spans="2:29" x14ac:dyDescent="0.35">
      <c r="B978" s="222">
        <v>105500</v>
      </c>
      <c r="C978" s="208">
        <v>33174</v>
      </c>
      <c r="D978" s="309">
        <v>1526.06</v>
      </c>
      <c r="E978" s="206">
        <v>2653.92</v>
      </c>
      <c r="F978" s="206">
        <v>2985.66</v>
      </c>
      <c r="G978" s="205">
        <f t="shared" si="86"/>
        <v>0.31444549763033175</v>
      </c>
      <c r="H978" s="207">
        <f t="shared" si="87"/>
        <v>0.42</v>
      </c>
      <c r="I978" s="213">
        <v>23054</v>
      </c>
      <c r="J978" s="213">
        <v>0</v>
      </c>
      <c r="K978" s="212">
        <v>1844.32</v>
      </c>
      <c r="L978" s="212">
        <v>2074.86</v>
      </c>
      <c r="M978" s="239">
        <f t="shared" si="84"/>
        <v>0.50780000000001113</v>
      </c>
      <c r="N978" s="239"/>
      <c r="O978" s="178"/>
      <c r="P978" s="178"/>
      <c r="Q978" s="178"/>
      <c r="R978" s="178"/>
      <c r="S978" s="178"/>
      <c r="T978" s="178"/>
      <c r="U978" s="178"/>
      <c r="V978" s="178"/>
      <c r="W978" s="178"/>
      <c r="X978" s="178"/>
      <c r="Y978" s="210">
        <f t="shared" si="83"/>
        <v>0.218521327014218</v>
      </c>
      <c r="Z978" s="211">
        <f t="shared" si="85"/>
        <v>0.36</v>
      </c>
      <c r="AA978" s="178"/>
      <c r="AB978" s="178"/>
      <c r="AC978" s="178"/>
    </row>
    <row r="979" spans="2:29" x14ac:dyDescent="0.35">
      <c r="B979" s="222">
        <v>105600</v>
      </c>
      <c r="C979" s="208">
        <v>33216</v>
      </c>
      <c r="D979" s="309">
        <v>1531.05</v>
      </c>
      <c r="E979" s="206">
        <v>2657.28</v>
      </c>
      <c r="F979" s="206">
        <v>2989.44</v>
      </c>
      <c r="G979" s="205">
        <f t="shared" si="86"/>
        <v>0.31454545454545457</v>
      </c>
      <c r="H979" s="207">
        <f t="shared" si="87"/>
        <v>0.42</v>
      </c>
      <c r="I979" s="213">
        <v>23090</v>
      </c>
      <c r="J979" s="213">
        <v>0</v>
      </c>
      <c r="K979" s="212">
        <v>1847.2</v>
      </c>
      <c r="L979" s="212">
        <v>2078.1</v>
      </c>
      <c r="M979" s="239">
        <f t="shared" si="84"/>
        <v>0.50770000000005444</v>
      </c>
      <c r="N979" s="239"/>
      <c r="O979" s="178"/>
      <c r="P979" s="178"/>
      <c r="Q979" s="178"/>
      <c r="R979" s="178"/>
      <c r="S979" s="178"/>
      <c r="T979" s="178"/>
      <c r="U979" s="178"/>
      <c r="V979" s="178"/>
      <c r="W979" s="178"/>
      <c r="X979" s="178"/>
      <c r="Y979" s="210">
        <f t="shared" si="83"/>
        <v>0.21865530303030303</v>
      </c>
      <c r="Z979" s="211">
        <f t="shared" si="85"/>
        <v>0.36</v>
      </c>
      <c r="AA979" s="178"/>
      <c r="AB979" s="178"/>
      <c r="AC979" s="178"/>
    </row>
    <row r="980" spans="2:29" x14ac:dyDescent="0.35">
      <c r="B980" s="222">
        <v>105700</v>
      </c>
      <c r="C980" s="208">
        <v>33258</v>
      </c>
      <c r="D980" s="309">
        <v>1536.05</v>
      </c>
      <c r="E980" s="206">
        <v>2660.64</v>
      </c>
      <c r="F980" s="206">
        <v>2993.22</v>
      </c>
      <c r="G980" s="205">
        <f t="shared" si="86"/>
        <v>0.31464522232734154</v>
      </c>
      <c r="H980" s="207">
        <f t="shared" si="87"/>
        <v>0.42</v>
      </c>
      <c r="I980" s="213">
        <v>23126</v>
      </c>
      <c r="J980" s="213">
        <v>0</v>
      </c>
      <c r="K980" s="212">
        <v>1850.08</v>
      </c>
      <c r="L980" s="212">
        <v>2081.34</v>
      </c>
      <c r="M980" s="239">
        <f t="shared" si="84"/>
        <v>0.50780000000003833</v>
      </c>
      <c r="N980" s="239"/>
      <c r="O980" s="178"/>
      <c r="P980" s="178"/>
      <c r="Q980" s="178"/>
      <c r="R980" s="178"/>
      <c r="S980" s="178"/>
      <c r="T980" s="178"/>
      <c r="U980" s="178"/>
      <c r="V980" s="178"/>
      <c r="W980" s="178"/>
      <c r="X980" s="178"/>
      <c r="Y980" s="210">
        <f t="shared" si="83"/>
        <v>0.21878902554399243</v>
      </c>
      <c r="Z980" s="211">
        <f t="shared" si="85"/>
        <v>0.36</v>
      </c>
      <c r="AA980" s="178"/>
      <c r="AB980" s="178"/>
      <c r="AC980" s="178"/>
    </row>
    <row r="981" spans="2:29" x14ac:dyDescent="0.35">
      <c r="B981" s="222">
        <v>105800</v>
      </c>
      <c r="C981" s="208">
        <v>33300</v>
      </c>
      <c r="D981" s="309">
        <v>1541.05</v>
      </c>
      <c r="E981" s="206">
        <v>2664</v>
      </c>
      <c r="F981" s="206">
        <v>2997</v>
      </c>
      <c r="G981" s="205">
        <f t="shared" si="86"/>
        <v>0.31474480151228734</v>
      </c>
      <c r="H981" s="207">
        <f t="shared" si="87"/>
        <v>0.42</v>
      </c>
      <c r="I981" s="213">
        <v>23162</v>
      </c>
      <c r="J981" s="213">
        <v>0</v>
      </c>
      <c r="K981" s="212">
        <v>1852.96</v>
      </c>
      <c r="L981" s="212">
        <v>2084.58</v>
      </c>
      <c r="M981" s="239">
        <f t="shared" si="84"/>
        <v>0.50780000000002934</v>
      </c>
      <c r="N981" s="239"/>
      <c r="O981" s="178"/>
      <c r="P981" s="178"/>
      <c r="Q981" s="178"/>
      <c r="R981" s="178"/>
      <c r="S981" s="178"/>
      <c r="T981" s="178"/>
      <c r="U981" s="178"/>
      <c r="V981" s="178"/>
      <c r="W981" s="178"/>
      <c r="X981" s="178"/>
      <c r="Y981" s="210">
        <f t="shared" si="83"/>
        <v>0.21892249527410207</v>
      </c>
      <c r="Z981" s="211">
        <f t="shared" si="85"/>
        <v>0.36</v>
      </c>
      <c r="AA981" s="178"/>
      <c r="AB981" s="178"/>
      <c r="AC981" s="178"/>
    </row>
    <row r="982" spans="2:29" x14ac:dyDescent="0.35">
      <c r="B982" s="222">
        <v>105900</v>
      </c>
      <c r="C982" s="208">
        <v>33342</v>
      </c>
      <c r="D982" s="309">
        <v>1546.05</v>
      </c>
      <c r="E982" s="206">
        <v>2667.36</v>
      </c>
      <c r="F982" s="206">
        <v>3000.78</v>
      </c>
      <c r="G982" s="205">
        <f t="shared" si="86"/>
        <v>0.31484419263456093</v>
      </c>
      <c r="H982" s="207">
        <f t="shared" si="87"/>
        <v>0.42</v>
      </c>
      <c r="I982" s="213">
        <v>23198</v>
      </c>
      <c r="J982" s="213">
        <v>0</v>
      </c>
      <c r="K982" s="212">
        <v>1855.84</v>
      </c>
      <c r="L982" s="212">
        <v>2087.8200000000002</v>
      </c>
      <c r="M982" s="239">
        <f t="shared" si="84"/>
        <v>0.50780000000001568</v>
      </c>
      <c r="N982" s="239"/>
      <c r="O982" s="178"/>
      <c r="P982" s="178"/>
      <c r="Q982" s="178"/>
      <c r="R982" s="178"/>
      <c r="S982" s="178"/>
      <c r="T982" s="178"/>
      <c r="U982" s="178"/>
      <c r="V982" s="178"/>
      <c r="W982" s="178"/>
      <c r="X982" s="178"/>
      <c r="Y982" s="210">
        <f t="shared" si="83"/>
        <v>0.21905571293673276</v>
      </c>
      <c r="Z982" s="211">
        <f t="shared" si="85"/>
        <v>0.36</v>
      </c>
      <c r="AA982" s="178"/>
      <c r="AB982" s="178"/>
      <c r="AC982" s="178"/>
    </row>
    <row r="983" spans="2:29" x14ac:dyDescent="0.35">
      <c r="B983" s="222">
        <v>106000</v>
      </c>
      <c r="C983" s="208">
        <v>33384</v>
      </c>
      <c r="D983" s="309">
        <v>1551.05</v>
      </c>
      <c r="E983" s="206">
        <v>2670.72</v>
      </c>
      <c r="F983" s="206">
        <v>3004.56</v>
      </c>
      <c r="G983" s="205">
        <f t="shared" si="86"/>
        <v>0.3149433962264151</v>
      </c>
      <c r="H983" s="207">
        <f t="shared" si="87"/>
        <v>0.42</v>
      </c>
      <c r="I983" s="213">
        <v>23234</v>
      </c>
      <c r="J983" s="213">
        <v>0</v>
      </c>
      <c r="K983" s="212">
        <v>1858.72</v>
      </c>
      <c r="L983" s="212">
        <v>2091.06</v>
      </c>
      <c r="M983" s="239">
        <f t="shared" si="84"/>
        <v>0.50780000000000203</v>
      </c>
      <c r="N983" s="239"/>
      <c r="O983" s="178"/>
      <c r="P983" s="178"/>
      <c r="Q983" s="178"/>
      <c r="R983" s="178"/>
      <c r="S983" s="178"/>
      <c r="T983" s="178"/>
      <c r="U983" s="178"/>
      <c r="V983" s="178"/>
      <c r="W983" s="178"/>
      <c r="X983" s="178"/>
      <c r="Y983" s="210">
        <f t="shared" si="83"/>
        <v>0.21918867924528301</v>
      </c>
      <c r="Z983" s="211">
        <f t="shared" si="85"/>
        <v>0.36</v>
      </c>
      <c r="AA983" s="178"/>
      <c r="AB983" s="178"/>
      <c r="AC983" s="178"/>
    </row>
    <row r="984" spans="2:29" x14ac:dyDescent="0.35">
      <c r="B984" s="222">
        <v>106100</v>
      </c>
      <c r="C984" s="208">
        <v>33426</v>
      </c>
      <c r="D984" s="309">
        <v>1556.04</v>
      </c>
      <c r="E984" s="206">
        <v>2674.08</v>
      </c>
      <c r="F984" s="206">
        <v>3008.34</v>
      </c>
      <c r="G984" s="205">
        <f t="shared" si="86"/>
        <v>0.31504241281809614</v>
      </c>
      <c r="H984" s="207">
        <f t="shared" si="87"/>
        <v>0.42</v>
      </c>
      <c r="I984" s="213">
        <v>23270</v>
      </c>
      <c r="J984" s="213">
        <v>0</v>
      </c>
      <c r="K984" s="212">
        <v>1861.6</v>
      </c>
      <c r="L984" s="212">
        <v>2094.3000000000002</v>
      </c>
      <c r="M984" s="239">
        <f t="shared" si="84"/>
        <v>0.50770000000004534</v>
      </c>
      <c r="N984" s="239"/>
      <c r="O984" s="178"/>
      <c r="P984" s="178"/>
      <c r="Q984" s="178"/>
      <c r="R984" s="178"/>
      <c r="S984" s="178"/>
      <c r="T984" s="178"/>
      <c r="U984" s="178"/>
      <c r="V984" s="178"/>
      <c r="W984" s="178"/>
      <c r="X984" s="178"/>
      <c r="Y984" s="210">
        <f t="shared" si="83"/>
        <v>0.21932139491046182</v>
      </c>
      <c r="Z984" s="211">
        <f t="shared" si="85"/>
        <v>0.36</v>
      </c>
      <c r="AA984" s="178"/>
      <c r="AB984" s="178"/>
      <c r="AC984" s="178"/>
    </row>
    <row r="985" spans="2:29" x14ac:dyDescent="0.35">
      <c r="B985" s="222">
        <v>106200</v>
      </c>
      <c r="C985" s="208">
        <v>33468</v>
      </c>
      <c r="D985" s="309">
        <v>1561.04</v>
      </c>
      <c r="E985" s="206">
        <v>2677.44</v>
      </c>
      <c r="F985" s="206">
        <v>3012.12</v>
      </c>
      <c r="G985" s="205">
        <f t="shared" si="86"/>
        <v>0.31514124293785312</v>
      </c>
      <c r="H985" s="207">
        <f t="shared" si="87"/>
        <v>0.42</v>
      </c>
      <c r="I985" s="213">
        <v>23306</v>
      </c>
      <c r="J985" s="213">
        <v>0</v>
      </c>
      <c r="K985" s="212">
        <v>1864.48</v>
      </c>
      <c r="L985" s="212">
        <v>2097.54</v>
      </c>
      <c r="M985" s="239">
        <f t="shared" si="84"/>
        <v>0.50780000000003378</v>
      </c>
      <c r="N985" s="239"/>
      <c r="O985" s="178"/>
      <c r="P985" s="178"/>
      <c r="Q985" s="178"/>
      <c r="R985" s="178"/>
      <c r="S985" s="178"/>
      <c r="T985" s="178"/>
      <c r="U985" s="178"/>
      <c r="V985" s="178"/>
      <c r="W985" s="178"/>
      <c r="X985" s="178"/>
      <c r="Y985" s="210">
        <f t="shared" si="83"/>
        <v>0.21945386064030131</v>
      </c>
      <c r="Z985" s="211">
        <f t="shared" si="85"/>
        <v>0.36</v>
      </c>
      <c r="AA985" s="178"/>
      <c r="AB985" s="178"/>
      <c r="AC985" s="178"/>
    </row>
    <row r="986" spans="2:29" x14ac:dyDescent="0.35">
      <c r="B986" s="222">
        <v>106300</v>
      </c>
      <c r="C986" s="208">
        <v>33510</v>
      </c>
      <c r="D986" s="309">
        <v>1566.04</v>
      </c>
      <c r="E986" s="206">
        <v>2680.8</v>
      </c>
      <c r="F986" s="206">
        <v>3015.9</v>
      </c>
      <c r="G986" s="205">
        <f t="shared" si="86"/>
        <v>0.31523988711194734</v>
      </c>
      <c r="H986" s="207">
        <f t="shared" si="87"/>
        <v>0.42</v>
      </c>
      <c r="I986" s="213">
        <v>23342</v>
      </c>
      <c r="J986" s="213">
        <v>0</v>
      </c>
      <c r="K986" s="212">
        <v>1867.36</v>
      </c>
      <c r="L986" s="212">
        <v>2100.7800000000002</v>
      </c>
      <c r="M986" s="239">
        <f t="shared" si="84"/>
        <v>0.50780000000002479</v>
      </c>
      <c r="N986" s="239"/>
      <c r="O986" s="178"/>
      <c r="P986" s="178"/>
      <c r="Q986" s="178"/>
      <c r="R986" s="178"/>
      <c r="S986" s="178"/>
      <c r="T986" s="178"/>
      <c r="U986" s="178"/>
      <c r="V986" s="178"/>
      <c r="W986" s="178"/>
      <c r="X986" s="178"/>
      <c r="Y986" s="210">
        <f t="shared" si="83"/>
        <v>0.21958607714016934</v>
      </c>
      <c r="Z986" s="211">
        <f t="shared" si="85"/>
        <v>0.36</v>
      </c>
      <c r="AA986" s="178"/>
      <c r="AB986" s="178"/>
      <c r="AC986" s="178"/>
    </row>
    <row r="987" spans="2:29" x14ac:dyDescent="0.35">
      <c r="B987" s="222">
        <v>106400</v>
      </c>
      <c r="C987" s="208">
        <v>33552</v>
      </c>
      <c r="D987" s="309">
        <v>1571.04</v>
      </c>
      <c r="E987" s="206">
        <v>2684.16</v>
      </c>
      <c r="F987" s="206">
        <v>3019.68</v>
      </c>
      <c r="G987" s="205">
        <f t="shared" si="86"/>
        <v>0.31533834586466164</v>
      </c>
      <c r="H987" s="207">
        <f t="shared" si="87"/>
        <v>0.42</v>
      </c>
      <c r="I987" s="213">
        <v>23378</v>
      </c>
      <c r="J987" s="213">
        <v>0</v>
      </c>
      <c r="K987" s="212">
        <v>1870.24</v>
      </c>
      <c r="L987" s="212">
        <v>2104.02</v>
      </c>
      <c r="M987" s="239">
        <f t="shared" si="84"/>
        <v>0.50780000000001113</v>
      </c>
      <c r="N987" s="239"/>
      <c r="O987" s="178"/>
      <c r="P987" s="178"/>
      <c r="Q987" s="178"/>
      <c r="R987" s="178"/>
      <c r="S987" s="178"/>
      <c r="T987" s="178"/>
      <c r="U987" s="178"/>
      <c r="V987" s="178"/>
      <c r="W987" s="178"/>
      <c r="X987" s="178"/>
      <c r="Y987" s="210">
        <f t="shared" si="83"/>
        <v>0.21971804511278195</v>
      </c>
      <c r="Z987" s="211">
        <f t="shared" si="85"/>
        <v>0.36</v>
      </c>
      <c r="AA987" s="178"/>
      <c r="AB987" s="178"/>
      <c r="AC987" s="178"/>
    </row>
    <row r="988" spans="2:29" x14ac:dyDescent="0.35">
      <c r="B988" s="222">
        <v>106500</v>
      </c>
      <c r="C988" s="208">
        <v>33594</v>
      </c>
      <c r="D988" s="309">
        <v>1576.04</v>
      </c>
      <c r="E988" s="206">
        <v>2687.52</v>
      </c>
      <c r="F988" s="206">
        <v>3023.46</v>
      </c>
      <c r="G988" s="205">
        <f t="shared" si="86"/>
        <v>0.31543661971830989</v>
      </c>
      <c r="H988" s="207">
        <f t="shared" si="87"/>
        <v>0.42</v>
      </c>
      <c r="I988" s="213">
        <v>23414</v>
      </c>
      <c r="J988" s="213">
        <v>0</v>
      </c>
      <c r="K988" s="212">
        <v>1873.12</v>
      </c>
      <c r="L988" s="212">
        <v>2107.2600000000002</v>
      </c>
      <c r="M988" s="239">
        <f t="shared" si="84"/>
        <v>0.50780000000000203</v>
      </c>
      <c r="N988" s="239"/>
      <c r="O988" s="178"/>
      <c r="P988" s="178"/>
      <c r="Q988" s="178"/>
      <c r="R988" s="178"/>
      <c r="S988" s="178"/>
      <c r="T988" s="178"/>
      <c r="U988" s="178"/>
      <c r="V988" s="178"/>
      <c r="W988" s="178"/>
      <c r="X988" s="178"/>
      <c r="Y988" s="210">
        <f t="shared" si="83"/>
        <v>0.21984976525821595</v>
      </c>
      <c r="Z988" s="211">
        <f t="shared" si="85"/>
        <v>0.36</v>
      </c>
      <c r="AA988" s="178"/>
      <c r="AB988" s="178"/>
      <c r="AC988" s="178"/>
    </row>
    <row r="989" spans="2:29" x14ac:dyDescent="0.35">
      <c r="B989" s="222">
        <v>106600</v>
      </c>
      <c r="C989" s="208">
        <v>33636</v>
      </c>
      <c r="D989" s="309">
        <v>1581.03</v>
      </c>
      <c r="E989" s="206">
        <v>2690.88</v>
      </c>
      <c r="F989" s="206">
        <v>3027.24</v>
      </c>
      <c r="G989" s="205">
        <f t="shared" si="86"/>
        <v>0.31553470919324578</v>
      </c>
      <c r="H989" s="207">
        <f t="shared" si="87"/>
        <v>0.42</v>
      </c>
      <c r="I989" s="213">
        <v>23452</v>
      </c>
      <c r="J989" s="213">
        <v>0</v>
      </c>
      <c r="K989" s="212">
        <v>1876.16</v>
      </c>
      <c r="L989" s="212">
        <v>2110.6799999999998</v>
      </c>
      <c r="M989" s="239">
        <f t="shared" si="84"/>
        <v>0.50769999999996795</v>
      </c>
      <c r="N989" s="239"/>
      <c r="O989" s="178"/>
      <c r="P989" s="178"/>
      <c r="Q989" s="178"/>
      <c r="R989" s="178"/>
      <c r="S989" s="178"/>
      <c r="T989" s="178"/>
      <c r="U989" s="178"/>
      <c r="V989" s="178"/>
      <c r="W989" s="178"/>
      <c r="X989" s="178"/>
      <c r="Y989" s="210">
        <f t="shared" si="83"/>
        <v>0.22</v>
      </c>
      <c r="Z989" s="211">
        <f t="shared" si="85"/>
        <v>0.38</v>
      </c>
      <c r="AA989" s="178"/>
      <c r="AB989" s="178"/>
      <c r="AC989" s="178"/>
    </row>
    <row r="990" spans="2:29" x14ac:dyDescent="0.35">
      <c r="B990" s="222">
        <v>106700</v>
      </c>
      <c r="C990" s="208">
        <v>33678</v>
      </c>
      <c r="D990" s="309">
        <v>1586.03</v>
      </c>
      <c r="E990" s="206">
        <v>2694.24</v>
      </c>
      <c r="F990" s="206">
        <v>3031.02</v>
      </c>
      <c r="G990" s="205">
        <f t="shared" si="86"/>
        <v>0.31563261480787252</v>
      </c>
      <c r="H990" s="207">
        <f t="shared" si="87"/>
        <v>0.42</v>
      </c>
      <c r="I990" s="213">
        <v>23488</v>
      </c>
      <c r="J990" s="213">
        <v>0</v>
      </c>
      <c r="K990" s="212">
        <v>1879.04</v>
      </c>
      <c r="L990" s="212">
        <v>2113.92</v>
      </c>
      <c r="M990" s="239">
        <f t="shared" si="84"/>
        <v>0.50779999999996106</v>
      </c>
      <c r="N990" s="239"/>
      <c r="O990" s="178"/>
      <c r="P990" s="178"/>
      <c r="Q990" s="178"/>
      <c r="R990" s="178"/>
      <c r="S990" s="178"/>
      <c r="T990" s="178"/>
      <c r="U990" s="178"/>
      <c r="V990" s="178"/>
      <c r="W990" s="178"/>
      <c r="X990" s="178"/>
      <c r="Y990" s="210">
        <f t="shared" si="83"/>
        <v>0.22013120899718838</v>
      </c>
      <c r="Z990" s="211">
        <f t="shared" si="85"/>
        <v>0.36</v>
      </c>
      <c r="AA990" s="178"/>
      <c r="AB990" s="178"/>
      <c r="AC990" s="178"/>
    </row>
    <row r="991" spans="2:29" x14ac:dyDescent="0.35">
      <c r="B991" s="222">
        <v>106800</v>
      </c>
      <c r="C991" s="208">
        <v>33720</v>
      </c>
      <c r="D991" s="309">
        <v>1591.03</v>
      </c>
      <c r="E991" s="206">
        <v>2697.6</v>
      </c>
      <c r="F991" s="206">
        <v>3034.8</v>
      </c>
      <c r="G991" s="205">
        <f t="shared" si="86"/>
        <v>0.31573033707865167</v>
      </c>
      <c r="H991" s="207">
        <f t="shared" si="87"/>
        <v>0.42</v>
      </c>
      <c r="I991" s="213">
        <v>23524</v>
      </c>
      <c r="J991" s="213">
        <v>0</v>
      </c>
      <c r="K991" s="212">
        <v>1881.92</v>
      </c>
      <c r="L991" s="212">
        <v>2117.16</v>
      </c>
      <c r="M991" s="239">
        <f t="shared" si="84"/>
        <v>0.50780000000002024</v>
      </c>
      <c r="N991" s="239"/>
      <c r="O991" s="178"/>
      <c r="P991" s="178"/>
      <c r="Q991" s="178"/>
      <c r="R991" s="178"/>
      <c r="S991" s="178"/>
      <c r="T991" s="178"/>
      <c r="U991" s="178"/>
      <c r="V991" s="178"/>
      <c r="W991" s="178"/>
      <c r="X991" s="178"/>
      <c r="Y991" s="210">
        <f t="shared" si="83"/>
        <v>0.2202621722846442</v>
      </c>
      <c r="Z991" s="211">
        <f t="shared" si="85"/>
        <v>0.36</v>
      </c>
      <c r="AA991" s="178"/>
      <c r="AB991" s="178"/>
      <c r="AC991" s="178"/>
    </row>
    <row r="992" spans="2:29" x14ac:dyDescent="0.35">
      <c r="B992" s="222">
        <v>106900</v>
      </c>
      <c r="C992" s="208">
        <v>33762</v>
      </c>
      <c r="D992" s="309">
        <v>1596.03</v>
      </c>
      <c r="E992" s="206">
        <v>2700.96</v>
      </c>
      <c r="F992" s="206">
        <v>3038.58</v>
      </c>
      <c r="G992" s="205">
        <f t="shared" si="86"/>
        <v>0.31582787652011224</v>
      </c>
      <c r="H992" s="207">
        <f t="shared" si="87"/>
        <v>0.42</v>
      </c>
      <c r="I992" s="213">
        <v>23560</v>
      </c>
      <c r="J992" s="213">
        <v>0</v>
      </c>
      <c r="K992" s="212">
        <v>1884.8</v>
      </c>
      <c r="L992" s="212">
        <v>2120.4</v>
      </c>
      <c r="M992" s="239">
        <f t="shared" si="84"/>
        <v>0.50780000000000658</v>
      </c>
      <c r="N992" s="239"/>
      <c r="O992" s="178"/>
      <c r="P992" s="178"/>
      <c r="Q992" s="178"/>
      <c r="R992" s="178"/>
      <c r="S992" s="178"/>
      <c r="T992" s="178"/>
      <c r="U992" s="178"/>
      <c r="V992" s="178"/>
      <c r="W992" s="178"/>
      <c r="X992" s="178"/>
      <c r="Y992" s="210">
        <f t="shared" si="83"/>
        <v>0.22039289055191769</v>
      </c>
      <c r="Z992" s="211">
        <f t="shared" si="85"/>
        <v>0.36</v>
      </c>
      <c r="AA992" s="178"/>
      <c r="AB992" s="178"/>
      <c r="AC992" s="178"/>
    </row>
    <row r="993" spans="2:29" x14ac:dyDescent="0.35">
      <c r="B993" s="222">
        <v>107000</v>
      </c>
      <c r="C993" s="208">
        <v>33804</v>
      </c>
      <c r="D993" s="309">
        <v>1601.03</v>
      </c>
      <c r="E993" s="206">
        <v>2704.32</v>
      </c>
      <c r="F993" s="206">
        <v>3042.36</v>
      </c>
      <c r="G993" s="205">
        <f t="shared" si="86"/>
        <v>0.3159252336448598</v>
      </c>
      <c r="H993" s="207">
        <f t="shared" si="87"/>
        <v>0.42</v>
      </c>
      <c r="I993" s="213">
        <v>23596</v>
      </c>
      <c r="J993" s="213">
        <v>0</v>
      </c>
      <c r="K993" s="212">
        <v>1887.68</v>
      </c>
      <c r="L993" s="212">
        <v>2123.64</v>
      </c>
      <c r="M993" s="239">
        <f t="shared" si="84"/>
        <v>0.50779999999999748</v>
      </c>
      <c r="N993" s="239"/>
      <c r="O993" s="178"/>
      <c r="P993" s="178"/>
      <c r="Q993" s="178"/>
      <c r="R993" s="178"/>
      <c r="S993" s="178"/>
      <c r="T993" s="178"/>
      <c r="U993" s="178"/>
      <c r="V993" s="178"/>
      <c r="W993" s="178"/>
      <c r="X993" s="178"/>
      <c r="Y993" s="210">
        <f t="shared" si="83"/>
        <v>0.22052336448598131</v>
      </c>
      <c r="Z993" s="211">
        <f t="shared" si="85"/>
        <v>0.36</v>
      </c>
      <c r="AA993" s="178"/>
      <c r="AB993" s="178"/>
      <c r="AC993" s="178"/>
    </row>
    <row r="994" spans="2:29" x14ac:dyDescent="0.35">
      <c r="B994" s="222">
        <v>107100</v>
      </c>
      <c r="C994" s="208">
        <v>33846</v>
      </c>
      <c r="D994" s="309">
        <v>1606.02</v>
      </c>
      <c r="E994" s="206">
        <v>2707.68</v>
      </c>
      <c r="F994" s="206">
        <v>3046.14</v>
      </c>
      <c r="G994" s="205">
        <f t="shared" si="86"/>
        <v>0.31602240896358541</v>
      </c>
      <c r="H994" s="207">
        <f t="shared" si="87"/>
        <v>0.42</v>
      </c>
      <c r="I994" s="213">
        <v>23632</v>
      </c>
      <c r="J994" s="213">
        <v>0</v>
      </c>
      <c r="K994" s="212">
        <v>1890.56</v>
      </c>
      <c r="L994" s="212">
        <v>2126.88</v>
      </c>
      <c r="M994" s="239">
        <f t="shared" si="84"/>
        <v>0.5076999999999634</v>
      </c>
      <c r="N994" s="239"/>
      <c r="O994" s="178"/>
      <c r="P994" s="178"/>
      <c r="Q994" s="178"/>
      <c r="R994" s="178"/>
      <c r="S994" s="178"/>
      <c r="T994" s="178"/>
      <c r="U994" s="178"/>
      <c r="V994" s="178"/>
      <c r="W994" s="178"/>
      <c r="X994" s="178"/>
      <c r="Y994" s="210">
        <f t="shared" si="83"/>
        <v>0.22065359477124183</v>
      </c>
      <c r="Z994" s="211">
        <f t="shared" si="85"/>
        <v>0.36</v>
      </c>
      <c r="AA994" s="178"/>
      <c r="AB994" s="178"/>
      <c r="AC994" s="178"/>
    </row>
    <row r="995" spans="2:29" x14ac:dyDescent="0.35">
      <c r="B995" s="222">
        <v>107200</v>
      </c>
      <c r="C995" s="208">
        <v>33888</v>
      </c>
      <c r="D995" s="309">
        <v>1611.02</v>
      </c>
      <c r="E995" s="206">
        <v>2711.04</v>
      </c>
      <c r="F995" s="206">
        <v>3049.92</v>
      </c>
      <c r="G995" s="205">
        <f t="shared" si="86"/>
        <v>0.31611940298507463</v>
      </c>
      <c r="H995" s="207">
        <f t="shared" si="87"/>
        <v>0.42</v>
      </c>
      <c r="I995" s="213">
        <v>23670</v>
      </c>
      <c r="J995" s="213">
        <v>0</v>
      </c>
      <c r="K995" s="212">
        <v>1893.6</v>
      </c>
      <c r="L995" s="212">
        <v>2130.3000000000002</v>
      </c>
      <c r="M995" s="239">
        <f t="shared" si="84"/>
        <v>0.50779999999995196</v>
      </c>
      <c r="N995" s="239"/>
      <c r="O995" s="178"/>
      <c r="P995" s="178"/>
      <c r="Q995" s="178"/>
      <c r="R995" s="178"/>
      <c r="S995" s="178"/>
      <c r="T995" s="178"/>
      <c r="U995" s="178"/>
      <c r="V995" s="178"/>
      <c r="W995" s="178"/>
      <c r="X995" s="178"/>
      <c r="Y995" s="210">
        <f t="shared" si="83"/>
        <v>0.22080223880597014</v>
      </c>
      <c r="Z995" s="211">
        <f t="shared" si="85"/>
        <v>0.38</v>
      </c>
      <c r="AA995" s="178"/>
      <c r="AB995" s="178"/>
      <c r="AC995" s="178"/>
    </row>
    <row r="996" spans="2:29" x14ac:dyDescent="0.35">
      <c r="B996" s="222">
        <v>107300</v>
      </c>
      <c r="C996" s="208">
        <v>33930</v>
      </c>
      <c r="D996" s="309">
        <v>1616.02</v>
      </c>
      <c r="E996" s="206">
        <v>2714.4</v>
      </c>
      <c r="F996" s="206">
        <v>3053.7</v>
      </c>
      <c r="G996" s="205">
        <f t="shared" si="86"/>
        <v>0.31621621621621621</v>
      </c>
      <c r="H996" s="207">
        <f t="shared" si="87"/>
        <v>0.42</v>
      </c>
      <c r="I996" s="213">
        <v>23706</v>
      </c>
      <c r="J996" s="213">
        <v>0</v>
      </c>
      <c r="K996" s="212">
        <v>1896.48</v>
      </c>
      <c r="L996" s="212">
        <v>2133.54</v>
      </c>
      <c r="M996" s="239">
        <f t="shared" si="84"/>
        <v>0.5077999999999383</v>
      </c>
      <c r="N996" s="239"/>
      <c r="O996" s="178"/>
      <c r="P996" s="178"/>
      <c r="Q996" s="178"/>
      <c r="R996" s="178"/>
      <c r="S996" s="178"/>
      <c r="T996" s="178"/>
      <c r="U996" s="178"/>
      <c r="V996" s="178"/>
      <c r="W996" s="178"/>
      <c r="X996" s="178"/>
      <c r="Y996" s="210">
        <f t="shared" si="83"/>
        <v>0.22093196644920782</v>
      </c>
      <c r="Z996" s="211">
        <f t="shared" si="85"/>
        <v>0.36</v>
      </c>
      <c r="AA996" s="178"/>
      <c r="AB996" s="178"/>
      <c r="AC996" s="178"/>
    </row>
    <row r="997" spans="2:29" x14ac:dyDescent="0.35">
      <c r="B997" s="222">
        <v>107400</v>
      </c>
      <c r="C997" s="208">
        <v>33972</v>
      </c>
      <c r="D997" s="309">
        <v>1621.02</v>
      </c>
      <c r="E997" s="206">
        <v>2717.76</v>
      </c>
      <c r="F997" s="206">
        <v>3057.48</v>
      </c>
      <c r="G997" s="205">
        <f t="shared" si="86"/>
        <v>0.31631284916201119</v>
      </c>
      <c r="H997" s="207">
        <f t="shared" si="87"/>
        <v>0.42</v>
      </c>
      <c r="I997" s="213">
        <v>23742</v>
      </c>
      <c r="J997" s="213">
        <v>0</v>
      </c>
      <c r="K997" s="212">
        <v>1899.36</v>
      </c>
      <c r="L997" s="212">
        <v>2136.7800000000002</v>
      </c>
      <c r="M997" s="239">
        <f t="shared" si="84"/>
        <v>0.50780000000000203</v>
      </c>
      <c r="N997" s="239"/>
      <c r="O997" s="178"/>
      <c r="P997" s="178"/>
      <c r="Q997" s="178"/>
      <c r="R997" s="178"/>
      <c r="S997" s="178"/>
      <c r="T997" s="178"/>
      <c r="U997" s="178"/>
      <c r="V997" s="178"/>
      <c r="W997" s="178"/>
      <c r="X997" s="178"/>
      <c r="Y997" s="210">
        <f t="shared" si="83"/>
        <v>0.22106145251396647</v>
      </c>
      <c r="Z997" s="211">
        <f t="shared" si="85"/>
        <v>0.36</v>
      </c>
      <c r="AA997" s="178"/>
      <c r="AB997" s="178"/>
      <c r="AC997" s="178"/>
    </row>
    <row r="998" spans="2:29" x14ac:dyDescent="0.35">
      <c r="B998" s="222">
        <v>107500</v>
      </c>
      <c r="C998" s="208">
        <v>34014</v>
      </c>
      <c r="D998" s="309">
        <v>1626.02</v>
      </c>
      <c r="E998" s="206">
        <v>2721.12</v>
      </c>
      <c r="F998" s="206">
        <v>3061.26</v>
      </c>
      <c r="G998" s="205">
        <f t="shared" si="86"/>
        <v>0.3164093023255814</v>
      </c>
      <c r="H998" s="207">
        <f t="shared" si="87"/>
        <v>0.42</v>
      </c>
      <c r="I998" s="213">
        <v>23778</v>
      </c>
      <c r="J998" s="213">
        <v>0</v>
      </c>
      <c r="K998" s="212">
        <v>1902.24</v>
      </c>
      <c r="L998" s="212">
        <v>2140.02</v>
      </c>
      <c r="M998" s="239">
        <f t="shared" si="84"/>
        <v>0.50779999999998837</v>
      </c>
      <c r="N998" s="239"/>
      <c r="O998" s="178"/>
      <c r="P998" s="178"/>
      <c r="Q998" s="178"/>
      <c r="R998" s="178"/>
      <c r="S998" s="178"/>
      <c r="T998" s="178"/>
      <c r="U998" s="178"/>
      <c r="V998" s="178"/>
      <c r="W998" s="178"/>
      <c r="X998" s="178"/>
      <c r="Y998" s="210">
        <f t="shared" si="83"/>
        <v>0.2211906976744186</v>
      </c>
      <c r="Z998" s="211">
        <f t="shared" si="85"/>
        <v>0.36</v>
      </c>
      <c r="AA998" s="178"/>
      <c r="AB998" s="178"/>
      <c r="AC998" s="178"/>
    </row>
    <row r="999" spans="2:29" x14ac:dyDescent="0.35">
      <c r="B999" s="222">
        <v>107600</v>
      </c>
      <c r="C999" s="208">
        <v>34056</v>
      </c>
      <c r="D999" s="309">
        <v>1631.01</v>
      </c>
      <c r="E999" s="206">
        <v>2724.48</v>
      </c>
      <c r="F999" s="206">
        <v>3065.04</v>
      </c>
      <c r="G999" s="205">
        <f t="shared" si="86"/>
        <v>0.31650557620817843</v>
      </c>
      <c r="H999" s="207">
        <f t="shared" si="87"/>
        <v>0.42</v>
      </c>
      <c r="I999" s="213">
        <v>23814</v>
      </c>
      <c r="J999" s="213">
        <v>0</v>
      </c>
      <c r="K999" s="212">
        <v>1905.12</v>
      </c>
      <c r="L999" s="212">
        <v>2143.2600000000002</v>
      </c>
      <c r="M999" s="239">
        <f t="shared" si="84"/>
        <v>0.50770000000002713</v>
      </c>
      <c r="N999" s="239"/>
      <c r="O999" s="178"/>
      <c r="P999" s="178"/>
      <c r="Q999" s="178"/>
      <c r="R999" s="178"/>
      <c r="S999" s="178"/>
      <c r="T999" s="178"/>
      <c r="U999" s="178"/>
      <c r="V999" s="178"/>
      <c r="W999" s="178"/>
      <c r="X999" s="178"/>
      <c r="Y999" s="210">
        <f t="shared" si="83"/>
        <v>0.22131970260223049</v>
      </c>
      <c r="Z999" s="211">
        <f t="shared" si="85"/>
        <v>0.36</v>
      </c>
      <c r="AA999" s="178"/>
      <c r="AB999" s="178"/>
      <c r="AC999" s="178"/>
    </row>
    <row r="1000" spans="2:29" x14ac:dyDescent="0.35">
      <c r="B1000" s="222">
        <v>107700</v>
      </c>
      <c r="C1000" s="208">
        <v>34098</v>
      </c>
      <c r="D1000" s="309">
        <v>1636.01</v>
      </c>
      <c r="E1000" s="206">
        <v>2727.84</v>
      </c>
      <c r="F1000" s="206">
        <v>3068.82</v>
      </c>
      <c r="G1000" s="205">
        <f t="shared" si="86"/>
        <v>0.3166016713091922</v>
      </c>
      <c r="H1000" s="207">
        <f t="shared" si="87"/>
        <v>0.42</v>
      </c>
      <c r="I1000" s="213">
        <v>23852</v>
      </c>
      <c r="J1000" s="213">
        <v>0</v>
      </c>
      <c r="K1000" s="212">
        <v>1908.16</v>
      </c>
      <c r="L1000" s="212">
        <v>2146.6799999999998</v>
      </c>
      <c r="M1000" s="239">
        <f t="shared" si="84"/>
        <v>0.50780000000001568</v>
      </c>
      <c r="N1000" s="239"/>
      <c r="O1000" s="178"/>
      <c r="P1000" s="178"/>
      <c r="Q1000" s="178"/>
      <c r="R1000" s="178"/>
      <c r="S1000" s="178"/>
      <c r="T1000" s="178"/>
      <c r="U1000" s="178"/>
      <c r="V1000" s="178"/>
      <c r="W1000" s="178"/>
      <c r="X1000" s="178"/>
      <c r="Y1000" s="210">
        <f t="shared" si="83"/>
        <v>0.22146703806870938</v>
      </c>
      <c r="Z1000" s="211">
        <f t="shared" si="85"/>
        <v>0.38</v>
      </c>
      <c r="AA1000" s="178"/>
      <c r="AB1000" s="178"/>
      <c r="AC1000" s="178"/>
    </row>
    <row r="1001" spans="2:29" x14ac:dyDescent="0.35">
      <c r="B1001" s="222">
        <v>107800</v>
      </c>
      <c r="C1001" s="208">
        <v>34140</v>
      </c>
      <c r="D1001" s="309">
        <v>1641.01</v>
      </c>
      <c r="E1001" s="206">
        <v>2731.2</v>
      </c>
      <c r="F1001" s="206">
        <v>3072.6</v>
      </c>
      <c r="G1001" s="205">
        <f t="shared" si="86"/>
        <v>0.31669758812615956</v>
      </c>
      <c r="H1001" s="207">
        <f t="shared" si="87"/>
        <v>0.42</v>
      </c>
      <c r="I1001" s="213">
        <v>23888</v>
      </c>
      <c r="J1001" s="213">
        <v>0</v>
      </c>
      <c r="K1001" s="212">
        <v>1911.04</v>
      </c>
      <c r="L1001" s="212">
        <v>2149.92</v>
      </c>
      <c r="M1001" s="239">
        <f t="shared" si="84"/>
        <v>0.50780000000000203</v>
      </c>
      <c r="N1001" s="239"/>
      <c r="O1001" s="178"/>
      <c r="P1001" s="178"/>
      <c r="Q1001" s="178"/>
      <c r="R1001" s="178"/>
      <c r="S1001" s="178"/>
      <c r="T1001" s="178"/>
      <c r="U1001" s="178"/>
      <c r="V1001" s="178"/>
      <c r="W1001" s="178"/>
      <c r="X1001" s="178"/>
      <c r="Y1001" s="210">
        <f t="shared" si="83"/>
        <v>0.22159554730983302</v>
      </c>
      <c r="Z1001" s="211">
        <f t="shared" si="85"/>
        <v>0.36</v>
      </c>
      <c r="AA1001" s="178"/>
      <c r="AB1001" s="178"/>
      <c r="AC1001" s="178"/>
    </row>
    <row r="1002" spans="2:29" x14ac:dyDescent="0.35">
      <c r="B1002" s="222">
        <v>107900</v>
      </c>
      <c r="C1002" s="208">
        <v>34182</v>
      </c>
      <c r="D1002" s="309">
        <v>1646.01</v>
      </c>
      <c r="E1002" s="206">
        <v>2734.56</v>
      </c>
      <c r="F1002" s="206">
        <v>3076.38</v>
      </c>
      <c r="G1002" s="205">
        <f t="shared" si="86"/>
        <v>0.31679332715477293</v>
      </c>
      <c r="H1002" s="207">
        <f t="shared" si="87"/>
        <v>0.42</v>
      </c>
      <c r="I1002" s="213">
        <v>23924</v>
      </c>
      <c r="J1002" s="213">
        <v>0</v>
      </c>
      <c r="K1002" s="212">
        <v>1913.92</v>
      </c>
      <c r="L1002" s="212">
        <v>2153.16</v>
      </c>
      <c r="M1002" s="239">
        <f t="shared" si="84"/>
        <v>0.50779999999999292</v>
      </c>
      <c r="N1002" s="239"/>
      <c r="O1002" s="178"/>
      <c r="P1002" s="178"/>
      <c r="Q1002" s="178"/>
      <c r="R1002" s="178"/>
      <c r="S1002" s="178"/>
      <c r="T1002" s="178"/>
      <c r="U1002" s="178"/>
      <c r="V1002" s="178"/>
      <c r="W1002" s="178"/>
      <c r="X1002" s="178"/>
      <c r="Y1002" s="210">
        <f t="shared" si="83"/>
        <v>0.22172381835032437</v>
      </c>
      <c r="Z1002" s="211">
        <f t="shared" si="85"/>
        <v>0.36</v>
      </c>
      <c r="AA1002" s="178"/>
      <c r="AB1002" s="178"/>
      <c r="AC1002" s="178"/>
    </row>
    <row r="1003" spans="2:29" x14ac:dyDescent="0.35">
      <c r="B1003" s="222">
        <v>108000</v>
      </c>
      <c r="C1003" s="208">
        <v>34224</v>
      </c>
      <c r="D1003" s="309">
        <v>1651.01</v>
      </c>
      <c r="E1003" s="206">
        <v>2737.92</v>
      </c>
      <c r="F1003" s="206">
        <v>3080.16</v>
      </c>
      <c r="G1003" s="205">
        <f t="shared" si="86"/>
        <v>0.31688888888888889</v>
      </c>
      <c r="H1003" s="207">
        <f t="shared" si="87"/>
        <v>0.42</v>
      </c>
      <c r="I1003" s="213">
        <v>23960</v>
      </c>
      <c r="J1003" s="213">
        <v>0</v>
      </c>
      <c r="K1003" s="212">
        <v>1916.8</v>
      </c>
      <c r="L1003" s="212">
        <v>2156.4</v>
      </c>
      <c r="M1003" s="239">
        <f t="shared" si="84"/>
        <v>0.50779999999997927</v>
      </c>
      <c r="N1003" s="239"/>
      <c r="O1003" s="178"/>
      <c r="P1003" s="178"/>
      <c r="Q1003" s="178"/>
      <c r="R1003" s="178"/>
      <c r="S1003" s="178"/>
      <c r="T1003" s="178"/>
      <c r="U1003" s="178"/>
      <c r="V1003" s="178"/>
      <c r="W1003" s="178"/>
      <c r="X1003" s="178"/>
      <c r="Y1003" s="210">
        <f t="shared" si="83"/>
        <v>0.22185185185185186</v>
      </c>
      <c r="Z1003" s="211">
        <f t="shared" si="85"/>
        <v>0.36</v>
      </c>
      <c r="AA1003" s="178"/>
      <c r="AB1003" s="178"/>
      <c r="AC1003" s="178"/>
    </row>
    <row r="1004" spans="2:29" x14ac:dyDescent="0.35">
      <c r="B1004" s="222">
        <v>108100</v>
      </c>
      <c r="C1004" s="208">
        <v>34266</v>
      </c>
      <c r="D1004" s="309">
        <v>1656</v>
      </c>
      <c r="E1004" s="206">
        <v>2741.28</v>
      </c>
      <c r="F1004" s="206">
        <v>3083.94</v>
      </c>
      <c r="G1004" s="205">
        <f t="shared" si="86"/>
        <v>0.31698427382053657</v>
      </c>
      <c r="H1004" s="207">
        <f t="shared" si="87"/>
        <v>0.42</v>
      </c>
      <c r="I1004" s="213">
        <v>23998</v>
      </c>
      <c r="J1004" s="213">
        <v>0</v>
      </c>
      <c r="K1004" s="212">
        <v>1919.84</v>
      </c>
      <c r="L1004" s="212">
        <v>2159.8200000000002</v>
      </c>
      <c r="M1004" s="239">
        <f t="shared" si="84"/>
        <v>0.50770000000002258</v>
      </c>
      <c r="N1004" s="239"/>
      <c r="O1004" s="178"/>
      <c r="P1004" s="178"/>
      <c r="Q1004" s="178"/>
      <c r="R1004" s="178"/>
      <c r="S1004" s="178"/>
      <c r="T1004" s="178"/>
      <c r="U1004" s="178"/>
      <c r="V1004" s="178"/>
      <c r="W1004" s="178"/>
      <c r="X1004" s="178"/>
      <c r="Y1004" s="210">
        <f t="shared" si="83"/>
        <v>0.22199814986123959</v>
      </c>
      <c r="Z1004" s="211">
        <f t="shared" si="85"/>
        <v>0.38</v>
      </c>
      <c r="AA1004" s="178"/>
      <c r="AB1004" s="178"/>
      <c r="AC1004" s="178"/>
    </row>
    <row r="1005" spans="2:29" x14ac:dyDescent="0.35">
      <c r="B1005" s="222">
        <v>108200</v>
      </c>
      <c r="C1005" s="208">
        <v>34308</v>
      </c>
      <c r="D1005" s="309">
        <v>1661</v>
      </c>
      <c r="E1005" s="206">
        <v>2744.64</v>
      </c>
      <c r="F1005" s="206">
        <v>3087.72</v>
      </c>
      <c r="G1005" s="205">
        <f t="shared" si="86"/>
        <v>0.31707948243992606</v>
      </c>
      <c r="H1005" s="207">
        <f t="shared" si="87"/>
        <v>0.42</v>
      </c>
      <c r="I1005" s="213">
        <v>24034</v>
      </c>
      <c r="J1005" s="213">
        <v>0</v>
      </c>
      <c r="K1005" s="212">
        <v>1922.72</v>
      </c>
      <c r="L1005" s="212">
        <v>2163.06</v>
      </c>
      <c r="M1005" s="239">
        <f t="shared" si="84"/>
        <v>0.50780000000001113</v>
      </c>
      <c r="N1005" s="239"/>
      <c r="O1005" s="178"/>
      <c r="P1005" s="178"/>
      <c r="Q1005" s="178"/>
      <c r="R1005" s="178"/>
      <c r="S1005" s="178"/>
      <c r="T1005" s="178"/>
      <c r="U1005" s="178"/>
      <c r="V1005" s="178"/>
      <c r="W1005" s="178"/>
      <c r="X1005" s="178"/>
      <c r="Y1005" s="210">
        <f t="shared" si="83"/>
        <v>0.22212569316081332</v>
      </c>
      <c r="Z1005" s="211">
        <f t="shared" si="85"/>
        <v>0.36</v>
      </c>
      <c r="AA1005" s="178"/>
      <c r="AB1005" s="178"/>
      <c r="AC1005" s="178"/>
    </row>
    <row r="1006" spans="2:29" x14ac:dyDescent="0.35">
      <c r="B1006" s="222">
        <v>108300</v>
      </c>
      <c r="C1006" s="208">
        <v>34350</v>
      </c>
      <c r="D1006" s="309">
        <v>1666</v>
      </c>
      <c r="E1006" s="206">
        <v>2748</v>
      </c>
      <c r="F1006" s="206">
        <v>3091.5</v>
      </c>
      <c r="G1006" s="205">
        <f t="shared" si="86"/>
        <v>0.31717451523545709</v>
      </c>
      <c r="H1006" s="207">
        <f t="shared" si="87"/>
        <v>0.42</v>
      </c>
      <c r="I1006" s="213">
        <v>24070</v>
      </c>
      <c r="J1006" s="213">
        <v>0</v>
      </c>
      <c r="K1006" s="212">
        <v>1925.6</v>
      </c>
      <c r="L1006" s="212">
        <v>2166.3000000000002</v>
      </c>
      <c r="M1006" s="239">
        <f t="shared" si="84"/>
        <v>0.50780000000000203</v>
      </c>
      <c r="N1006" s="239"/>
      <c r="O1006" s="178"/>
      <c r="P1006" s="178"/>
      <c r="Q1006" s="178"/>
      <c r="R1006" s="178"/>
      <c r="S1006" s="178"/>
      <c r="T1006" s="178"/>
      <c r="U1006" s="178"/>
      <c r="V1006" s="178"/>
      <c r="W1006" s="178"/>
      <c r="X1006" s="178"/>
      <c r="Y1006" s="210">
        <f t="shared" si="83"/>
        <v>0.22225300092336103</v>
      </c>
      <c r="Z1006" s="211">
        <f t="shared" si="85"/>
        <v>0.36</v>
      </c>
      <c r="AA1006" s="178"/>
      <c r="AB1006" s="178"/>
      <c r="AC1006" s="178"/>
    </row>
    <row r="1007" spans="2:29" x14ac:dyDescent="0.35">
      <c r="B1007" s="222">
        <v>108400</v>
      </c>
      <c r="C1007" s="208">
        <v>34392</v>
      </c>
      <c r="D1007" s="309">
        <v>1671</v>
      </c>
      <c r="E1007" s="206">
        <v>2751.36</v>
      </c>
      <c r="F1007" s="206">
        <v>3095.28</v>
      </c>
      <c r="G1007" s="205">
        <f t="shared" si="86"/>
        <v>0.31726937269372696</v>
      </c>
      <c r="H1007" s="207">
        <f t="shared" si="87"/>
        <v>0.42</v>
      </c>
      <c r="I1007" s="213">
        <v>24106</v>
      </c>
      <c r="J1007" s="213">
        <v>0</v>
      </c>
      <c r="K1007" s="212">
        <v>1928.48</v>
      </c>
      <c r="L1007" s="212">
        <v>2169.54</v>
      </c>
      <c r="M1007" s="239">
        <f t="shared" si="84"/>
        <v>0.50779999999998837</v>
      </c>
      <c r="N1007" s="239"/>
      <c r="O1007" s="178"/>
      <c r="P1007" s="178"/>
      <c r="Q1007" s="178"/>
      <c r="R1007" s="178"/>
      <c r="S1007" s="178"/>
      <c r="T1007" s="178"/>
      <c r="U1007" s="178"/>
      <c r="V1007" s="178"/>
      <c r="W1007" s="178"/>
      <c r="X1007" s="178"/>
      <c r="Y1007" s="210">
        <f t="shared" si="83"/>
        <v>0.22238007380073802</v>
      </c>
      <c r="Z1007" s="211">
        <f t="shared" si="85"/>
        <v>0.36</v>
      </c>
      <c r="AA1007" s="178"/>
      <c r="AB1007" s="178"/>
      <c r="AC1007" s="178"/>
    </row>
    <row r="1008" spans="2:29" x14ac:dyDescent="0.35">
      <c r="B1008" s="222">
        <v>108500</v>
      </c>
      <c r="C1008" s="208">
        <v>34434</v>
      </c>
      <c r="D1008" s="309">
        <v>1676</v>
      </c>
      <c r="E1008" s="206">
        <v>2754.72</v>
      </c>
      <c r="F1008" s="206">
        <v>3099.06</v>
      </c>
      <c r="G1008" s="205">
        <f t="shared" si="86"/>
        <v>0.31736405529953915</v>
      </c>
      <c r="H1008" s="207">
        <f t="shared" si="87"/>
        <v>0.42</v>
      </c>
      <c r="I1008" s="213">
        <v>24144</v>
      </c>
      <c r="J1008" s="213">
        <v>0</v>
      </c>
      <c r="K1008" s="212">
        <v>1931.52</v>
      </c>
      <c r="L1008" s="212">
        <v>2172.96</v>
      </c>
      <c r="M1008" s="239">
        <f t="shared" si="84"/>
        <v>0.50779999999997472</v>
      </c>
      <c r="N1008" s="239"/>
      <c r="O1008" s="178"/>
      <c r="P1008" s="178"/>
      <c r="Q1008" s="178"/>
      <c r="R1008" s="178"/>
      <c r="S1008" s="178"/>
      <c r="T1008" s="178"/>
      <c r="U1008" s="178"/>
      <c r="V1008" s="178"/>
      <c r="W1008" s="178"/>
      <c r="X1008" s="178"/>
      <c r="Y1008" s="210">
        <f t="shared" si="83"/>
        <v>0.22252534562211981</v>
      </c>
      <c r="Z1008" s="211">
        <f t="shared" si="85"/>
        <v>0.38</v>
      </c>
      <c r="AA1008" s="178"/>
      <c r="AB1008" s="178"/>
      <c r="AC1008" s="178"/>
    </row>
    <row r="1009" spans="2:29" x14ac:dyDescent="0.35">
      <c r="B1009" s="222">
        <v>108600</v>
      </c>
      <c r="C1009" s="208">
        <v>34476</v>
      </c>
      <c r="D1009" s="309">
        <v>1680.99</v>
      </c>
      <c r="E1009" s="206">
        <v>2758.08</v>
      </c>
      <c r="F1009" s="206">
        <v>3102.84</v>
      </c>
      <c r="G1009" s="205">
        <f t="shared" si="86"/>
        <v>0.31745856353591162</v>
      </c>
      <c r="H1009" s="207">
        <f t="shared" si="87"/>
        <v>0.42</v>
      </c>
      <c r="I1009" s="213">
        <v>24180</v>
      </c>
      <c r="J1009" s="213">
        <v>0</v>
      </c>
      <c r="K1009" s="212">
        <v>1934.4</v>
      </c>
      <c r="L1009" s="212">
        <v>2176.1999999999998</v>
      </c>
      <c r="M1009" s="239">
        <f t="shared" si="84"/>
        <v>0.50770000000001803</v>
      </c>
      <c r="N1009" s="239"/>
      <c r="O1009" s="178"/>
      <c r="P1009" s="178"/>
      <c r="Q1009" s="178"/>
      <c r="R1009" s="178"/>
      <c r="S1009" s="178"/>
      <c r="T1009" s="178"/>
      <c r="U1009" s="178"/>
      <c r="V1009" s="178"/>
      <c r="W1009" s="178"/>
      <c r="X1009" s="178"/>
      <c r="Y1009" s="210">
        <f t="shared" si="83"/>
        <v>0.22265193370165745</v>
      </c>
      <c r="Z1009" s="211">
        <f t="shared" si="85"/>
        <v>0.36</v>
      </c>
      <c r="AA1009" s="178"/>
      <c r="AB1009" s="178"/>
      <c r="AC1009" s="178"/>
    </row>
    <row r="1010" spans="2:29" x14ac:dyDescent="0.35">
      <c r="B1010" s="222">
        <v>108700</v>
      </c>
      <c r="C1010" s="208">
        <v>34518</v>
      </c>
      <c r="D1010" s="309">
        <v>1685.99</v>
      </c>
      <c r="E1010" s="206">
        <v>2761.44</v>
      </c>
      <c r="F1010" s="206">
        <v>3106.62</v>
      </c>
      <c r="G1010" s="205">
        <f t="shared" si="86"/>
        <v>0.31755289788408464</v>
      </c>
      <c r="H1010" s="207">
        <f t="shared" si="87"/>
        <v>0.42</v>
      </c>
      <c r="I1010" s="213">
        <v>24216</v>
      </c>
      <c r="J1010" s="213">
        <v>0</v>
      </c>
      <c r="K1010" s="212">
        <v>1937.28</v>
      </c>
      <c r="L1010" s="212">
        <v>2179.44</v>
      </c>
      <c r="M1010" s="239">
        <f t="shared" si="84"/>
        <v>0.50780000000000658</v>
      </c>
      <c r="N1010" s="239"/>
      <c r="O1010" s="178"/>
      <c r="P1010" s="178"/>
      <c r="Q1010" s="178"/>
      <c r="R1010" s="178"/>
      <c r="S1010" s="178"/>
      <c r="T1010" s="178"/>
      <c r="U1010" s="178"/>
      <c r="V1010" s="178"/>
      <c r="W1010" s="178"/>
      <c r="X1010" s="178"/>
      <c r="Y1010" s="210">
        <f t="shared" si="83"/>
        <v>0.22277828886844525</v>
      </c>
      <c r="Z1010" s="211">
        <f t="shared" si="85"/>
        <v>0.36</v>
      </c>
      <c r="AA1010" s="178"/>
      <c r="AB1010" s="178"/>
      <c r="AC1010" s="178"/>
    </row>
    <row r="1011" spans="2:29" x14ac:dyDescent="0.35">
      <c r="B1011" s="222">
        <v>108800</v>
      </c>
      <c r="C1011" s="208">
        <v>34560</v>
      </c>
      <c r="D1011" s="309">
        <v>1690.99</v>
      </c>
      <c r="E1011" s="206">
        <v>2764.8</v>
      </c>
      <c r="F1011" s="206">
        <v>3110.4</v>
      </c>
      <c r="G1011" s="205">
        <f t="shared" si="86"/>
        <v>0.31764705882352939</v>
      </c>
      <c r="H1011" s="207">
        <f t="shared" si="87"/>
        <v>0.42</v>
      </c>
      <c r="I1011" s="213">
        <v>24254</v>
      </c>
      <c r="J1011" s="213">
        <v>0</v>
      </c>
      <c r="K1011" s="212">
        <v>1940.32</v>
      </c>
      <c r="L1011" s="212">
        <v>2182.86</v>
      </c>
      <c r="M1011" s="239">
        <f t="shared" si="84"/>
        <v>0.50779999999999748</v>
      </c>
      <c r="N1011" s="239"/>
      <c r="O1011" s="178"/>
      <c r="P1011" s="178"/>
      <c r="Q1011" s="178"/>
      <c r="R1011" s="178"/>
      <c r="S1011" s="178"/>
      <c r="T1011" s="178"/>
      <c r="U1011" s="178"/>
      <c r="V1011" s="178"/>
      <c r="W1011" s="178"/>
      <c r="X1011" s="178"/>
      <c r="Y1011" s="210">
        <f t="shared" si="83"/>
        <v>0.22292279411764707</v>
      </c>
      <c r="Z1011" s="211">
        <f t="shared" si="85"/>
        <v>0.38</v>
      </c>
      <c r="AA1011" s="178"/>
      <c r="AB1011" s="178"/>
      <c r="AC1011" s="178"/>
    </row>
    <row r="1012" spans="2:29" x14ac:dyDescent="0.35">
      <c r="B1012" s="222">
        <v>108900</v>
      </c>
      <c r="C1012" s="208">
        <v>34602</v>
      </c>
      <c r="D1012" s="309">
        <v>1695.99</v>
      </c>
      <c r="E1012" s="206">
        <v>2768.16</v>
      </c>
      <c r="F1012" s="206">
        <v>3114.18</v>
      </c>
      <c r="G1012" s="205">
        <f t="shared" si="86"/>
        <v>0.31774104683195592</v>
      </c>
      <c r="H1012" s="207">
        <f t="shared" si="87"/>
        <v>0.42</v>
      </c>
      <c r="I1012" s="213">
        <v>24290</v>
      </c>
      <c r="J1012" s="213">
        <v>0</v>
      </c>
      <c r="K1012" s="212">
        <v>1943.2</v>
      </c>
      <c r="L1012" s="212">
        <v>2186.1</v>
      </c>
      <c r="M1012" s="239">
        <f t="shared" si="84"/>
        <v>0.50779999999998382</v>
      </c>
      <c r="N1012" s="239"/>
      <c r="O1012" s="178"/>
      <c r="P1012" s="178"/>
      <c r="Q1012" s="178"/>
      <c r="R1012" s="178"/>
      <c r="S1012" s="178"/>
      <c r="T1012" s="178"/>
      <c r="U1012" s="178"/>
      <c r="V1012" s="178"/>
      <c r="W1012" s="178"/>
      <c r="X1012" s="178"/>
      <c r="Y1012" s="210">
        <f t="shared" si="83"/>
        <v>0.22304866850321395</v>
      </c>
      <c r="Z1012" s="211">
        <f t="shared" si="85"/>
        <v>0.36</v>
      </c>
      <c r="AA1012" s="178"/>
      <c r="AB1012" s="178"/>
      <c r="AC1012" s="178"/>
    </row>
    <row r="1013" spans="2:29" x14ac:dyDescent="0.35">
      <c r="B1013" s="222">
        <v>109000</v>
      </c>
      <c r="C1013" s="208">
        <v>34644</v>
      </c>
      <c r="D1013" s="309">
        <v>1700.99</v>
      </c>
      <c r="E1013" s="206">
        <v>2771.52</v>
      </c>
      <c r="F1013" s="206">
        <v>3117.96</v>
      </c>
      <c r="G1013" s="205">
        <f t="shared" si="86"/>
        <v>0.3178348623853211</v>
      </c>
      <c r="H1013" s="207">
        <f t="shared" si="87"/>
        <v>0.42</v>
      </c>
      <c r="I1013" s="213">
        <v>24326</v>
      </c>
      <c r="J1013" s="213">
        <v>0</v>
      </c>
      <c r="K1013" s="212">
        <v>1946.08</v>
      </c>
      <c r="L1013" s="212">
        <v>2189.34</v>
      </c>
      <c r="M1013" s="239">
        <f t="shared" si="84"/>
        <v>0.50779999999997472</v>
      </c>
      <c r="N1013" s="239"/>
      <c r="O1013" s="178"/>
      <c r="P1013" s="178"/>
      <c r="Q1013" s="178"/>
      <c r="R1013" s="178"/>
      <c r="S1013" s="178"/>
      <c r="T1013" s="178"/>
      <c r="U1013" s="178"/>
      <c r="V1013" s="178"/>
      <c r="W1013" s="178"/>
      <c r="X1013" s="178"/>
      <c r="Y1013" s="210">
        <f t="shared" si="83"/>
        <v>0.2231743119266055</v>
      </c>
      <c r="Z1013" s="211">
        <f t="shared" si="85"/>
        <v>0.36</v>
      </c>
      <c r="AA1013" s="178"/>
      <c r="AB1013" s="178"/>
      <c r="AC1013" s="178"/>
    </row>
    <row r="1014" spans="2:29" x14ac:dyDescent="0.35">
      <c r="B1014" s="222">
        <v>109100</v>
      </c>
      <c r="C1014" s="208">
        <v>34686</v>
      </c>
      <c r="D1014" s="309">
        <v>1705.98</v>
      </c>
      <c r="E1014" s="206">
        <v>2774.88</v>
      </c>
      <c r="F1014" s="206">
        <v>3121.74</v>
      </c>
      <c r="G1014" s="205">
        <f t="shared" si="86"/>
        <v>0.31792850595783684</v>
      </c>
      <c r="H1014" s="207">
        <f t="shared" si="87"/>
        <v>0.42</v>
      </c>
      <c r="I1014" s="213">
        <v>24364</v>
      </c>
      <c r="J1014" s="213">
        <v>0</v>
      </c>
      <c r="K1014" s="212">
        <v>1949.12</v>
      </c>
      <c r="L1014" s="212">
        <v>2192.7600000000002</v>
      </c>
      <c r="M1014" s="239">
        <f t="shared" si="84"/>
        <v>0.50770000000001347</v>
      </c>
      <c r="N1014" s="239"/>
      <c r="O1014" s="178"/>
      <c r="P1014" s="178"/>
      <c r="Q1014" s="178"/>
      <c r="R1014" s="178"/>
      <c r="S1014" s="178"/>
      <c r="T1014" s="178"/>
      <c r="U1014" s="178"/>
      <c r="V1014" s="178"/>
      <c r="W1014" s="178"/>
      <c r="X1014" s="178"/>
      <c r="Y1014" s="210">
        <f t="shared" si="83"/>
        <v>0.22331805682859762</v>
      </c>
      <c r="Z1014" s="211">
        <f t="shared" si="85"/>
        <v>0.38</v>
      </c>
      <c r="AA1014" s="178"/>
      <c r="AB1014" s="178"/>
      <c r="AC1014" s="178"/>
    </row>
    <row r="1015" spans="2:29" x14ac:dyDescent="0.35">
      <c r="B1015" s="222">
        <v>109200</v>
      </c>
      <c r="C1015" s="208">
        <v>34728</v>
      </c>
      <c r="D1015" s="309">
        <v>1710.98</v>
      </c>
      <c r="E1015" s="206">
        <v>2778.24</v>
      </c>
      <c r="F1015" s="206">
        <v>3125.52</v>
      </c>
      <c r="G1015" s="205">
        <f t="shared" si="86"/>
        <v>0.31802197802197801</v>
      </c>
      <c r="H1015" s="207">
        <f t="shared" si="87"/>
        <v>0.42</v>
      </c>
      <c r="I1015" s="213">
        <v>24400</v>
      </c>
      <c r="J1015" s="213">
        <v>0</v>
      </c>
      <c r="K1015" s="212">
        <v>1952</v>
      </c>
      <c r="L1015" s="212">
        <v>2196</v>
      </c>
      <c r="M1015" s="239">
        <f t="shared" si="84"/>
        <v>0.50780000000000203</v>
      </c>
      <c r="N1015" s="239"/>
      <c r="O1015" s="178"/>
      <c r="P1015" s="178"/>
      <c r="Q1015" s="178"/>
      <c r="R1015" s="178"/>
      <c r="S1015" s="178"/>
      <c r="T1015" s="178"/>
      <c r="U1015" s="178"/>
      <c r="V1015" s="178"/>
      <c r="W1015" s="178"/>
      <c r="X1015" s="178"/>
      <c r="Y1015" s="210">
        <f t="shared" si="83"/>
        <v>0.22344322344322345</v>
      </c>
      <c r="Z1015" s="211">
        <f t="shared" si="85"/>
        <v>0.36</v>
      </c>
      <c r="AA1015" s="178"/>
      <c r="AB1015" s="178"/>
      <c r="AC1015" s="178"/>
    </row>
    <row r="1016" spans="2:29" x14ac:dyDescent="0.35">
      <c r="B1016" s="222">
        <v>109300</v>
      </c>
      <c r="C1016" s="208">
        <v>34770</v>
      </c>
      <c r="D1016" s="309">
        <v>1715.98</v>
      </c>
      <c r="E1016" s="206">
        <v>2781.6</v>
      </c>
      <c r="F1016" s="206">
        <v>3129.3</v>
      </c>
      <c r="G1016" s="205">
        <f t="shared" si="86"/>
        <v>0.31811527904849041</v>
      </c>
      <c r="H1016" s="207">
        <f t="shared" si="87"/>
        <v>0.42</v>
      </c>
      <c r="I1016" s="213">
        <v>24436</v>
      </c>
      <c r="J1016" s="213">
        <v>0</v>
      </c>
      <c r="K1016" s="212">
        <v>1954.88</v>
      </c>
      <c r="L1016" s="212">
        <v>2199.2399999999998</v>
      </c>
      <c r="M1016" s="239">
        <f t="shared" si="84"/>
        <v>0.50780000000006109</v>
      </c>
      <c r="N1016" s="239"/>
      <c r="O1016" s="178"/>
      <c r="P1016" s="178"/>
      <c r="Q1016" s="178"/>
      <c r="R1016" s="178"/>
      <c r="S1016" s="178"/>
      <c r="T1016" s="178"/>
      <c r="U1016" s="178"/>
      <c r="V1016" s="178"/>
      <c r="W1016" s="178"/>
      <c r="X1016" s="178"/>
      <c r="Y1016" s="210">
        <f t="shared" si="83"/>
        <v>0.22356816102470264</v>
      </c>
      <c r="Z1016" s="211">
        <f t="shared" si="85"/>
        <v>0.36</v>
      </c>
      <c r="AA1016" s="178"/>
      <c r="AB1016" s="178"/>
      <c r="AC1016" s="178"/>
    </row>
    <row r="1017" spans="2:29" x14ac:dyDescent="0.35">
      <c r="B1017" s="222">
        <v>109400</v>
      </c>
      <c r="C1017" s="208">
        <v>34812</v>
      </c>
      <c r="D1017" s="309">
        <v>1720.98</v>
      </c>
      <c r="E1017" s="206">
        <v>2784.96</v>
      </c>
      <c r="F1017" s="206">
        <v>3133.08</v>
      </c>
      <c r="G1017" s="205">
        <f t="shared" si="86"/>
        <v>0.31820840950639856</v>
      </c>
      <c r="H1017" s="207">
        <f t="shared" si="87"/>
        <v>0.42</v>
      </c>
      <c r="I1017" s="213">
        <v>24474</v>
      </c>
      <c r="J1017" s="213">
        <v>0</v>
      </c>
      <c r="K1017" s="212">
        <v>1957.92</v>
      </c>
      <c r="L1017" s="212">
        <v>2202.66</v>
      </c>
      <c r="M1017" s="239">
        <f t="shared" si="84"/>
        <v>0.50780000000004744</v>
      </c>
      <c r="N1017" s="239"/>
      <c r="O1017" s="178"/>
      <c r="P1017" s="178"/>
      <c r="Q1017" s="178"/>
      <c r="R1017" s="178"/>
      <c r="S1017" s="178"/>
      <c r="T1017" s="178"/>
      <c r="U1017" s="178"/>
      <c r="V1017" s="178"/>
      <c r="W1017" s="178"/>
      <c r="X1017" s="178"/>
      <c r="Y1017" s="210">
        <f t="shared" si="83"/>
        <v>0.22371115173674588</v>
      </c>
      <c r="Z1017" s="211">
        <f t="shared" si="85"/>
        <v>0.38</v>
      </c>
      <c r="AA1017" s="178"/>
      <c r="AB1017" s="178"/>
      <c r="AC1017" s="178"/>
    </row>
    <row r="1018" spans="2:29" x14ac:dyDescent="0.35">
      <c r="B1018" s="222">
        <v>109500</v>
      </c>
      <c r="C1018" s="208">
        <v>34854</v>
      </c>
      <c r="D1018" s="309">
        <v>1725.98</v>
      </c>
      <c r="E1018" s="206">
        <v>2788.32</v>
      </c>
      <c r="F1018" s="206">
        <v>3136.86</v>
      </c>
      <c r="G1018" s="205">
        <f t="shared" si="86"/>
        <v>0.31830136986301372</v>
      </c>
      <c r="H1018" s="207">
        <f t="shared" si="87"/>
        <v>0.42</v>
      </c>
      <c r="I1018" s="213">
        <v>24510</v>
      </c>
      <c r="J1018" s="213">
        <v>0</v>
      </c>
      <c r="K1018" s="212">
        <v>1960.8</v>
      </c>
      <c r="L1018" s="212">
        <v>2205.9</v>
      </c>
      <c r="M1018" s="239">
        <f t="shared" si="84"/>
        <v>0.50780000000003833</v>
      </c>
      <c r="N1018" s="239"/>
      <c r="O1018" s="178"/>
      <c r="P1018" s="178"/>
      <c r="Q1018" s="178"/>
      <c r="R1018" s="178"/>
      <c r="S1018" s="178"/>
      <c r="T1018" s="178"/>
      <c r="U1018" s="178"/>
      <c r="V1018" s="178"/>
      <c r="W1018" s="178"/>
      <c r="X1018" s="178"/>
      <c r="Y1018" s="210">
        <f t="shared" si="83"/>
        <v>0.22383561643835617</v>
      </c>
      <c r="Z1018" s="211">
        <f t="shared" si="85"/>
        <v>0.36</v>
      </c>
      <c r="AA1018" s="178"/>
      <c r="AB1018" s="178"/>
      <c r="AC1018" s="178"/>
    </row>
    <row r="1019" spans="2:29" x14ac:dyDescent="0.35">
      <c r="B1019" s="222">
        <v>109600</v>
      </c>
      <c r="C1019" s="208">
        <v>34896</v>
      </c>
      <c r="D1019" s="309">
        <v>1730.97</v>
      </c>
      <c r="E1019" s="206">
        <v>2791.68</v>
      </c>
      <c r="F1019" s="206">
        <v>3140.64</v>
      </c>
      <c r="G1019" s="205">
        <f t="shared" si="86"/>
        <v>0.3183941605839416</v>
      </c>
      <c r="H1019" s="207">
        <f t="shared" si="87"/>
        <v>0.42</v>
      </c>
      <c r="I1019" s="213">
        <v>24546</v>
      </c>
      <c r="J1019" s="213">
        <v>0</v>
      </c>
      <c r="K1019" s="212">
        <v>1963.68</v>
      </c>
      <c r="L1019" s="212">
        <v>2209.14</v>
      </c>
      <c r="M1019" s="239">
        <f t="shared" si="84"/>
        <v>0.50770000000000437</v>
      </c>
      <c r="N1019" s="239"/>
      <c r="O1019" s="178"/>
      <c r="P1019" s="178"/>
      <c r="Q1019" s="178"/>
      <c r="R1019" s="178"/>
      <c r="S1019" s="178"/>
      <c r="T1019" s="178"/>
      <c r="U1019" s="178"/>
      <c r="V1019" s="178"/>
      <c r="W1019" s="178"/>
      <c r="X1019" s="178"/>
      <c r="Y1019" s="210">
        <f t="shared" si="83"/>
        <v>0.22395985401459853</v>
      </c>
      <c r="Z1019" s="211">
        <f t="shared" si="85"/>
        <v>0.36</v>
      </c>
      <c r="AA1019" s="178"/>
      <c r="AB1019" s="178"/>
      <c r="AC1019" s="178"/>
    </row>
    <row r="1020" spans="2:29" x14ac:dyDescent="0.35">
      <c r="B1020" s="222">
        <v>109700</v>
      </c>
      <c r="C1020" s="208">
        <v>34938</v>
      </c>
      <c r="D1020" s="309">
        <v>1735.97</v>
      </c>
      <c r="E1020" s="206">
        <v>2795.04</v>
      </c>
      <c r="F1020" s="206">
        <v>3144.42</v>
      </c>
      <c r="G1020" s="205">
        <f t="shared" si="86"/>
        <v>0.31848678213309023</v>
      </c>
      <c r="H1020" s="207">
        <f t="shared" si="87"/>
        <v>0.42</v>
      </c>
      <c r="I1020" s="213">
        <v>24584</v>
      </c>
      <c r="J1020" s="213">
        <v>0</v>
      </c>
      <c r="K1020" s="212">
        <v>1966.72</v>
      </c>
      <c r="L1020" s="212">
        <v>2212.56</v>
      </c>
      <c r="M1020" s="239">
        <f t="shared" si="84"/>
        <v>0.50779999999999292</v>
      </c>
      <c r="N1020" s="239"/>
      <c r="O1020" s="178"/>
      <c r="P1020" s="178"/>
      <c r="Q1020" s="178"/>
      <c r="R1020" s="178"/>
      <c r="S1020" s="178"/>
      <c r="T1020" s="178"/>
      <c r="U1020" s="178"/>
      <c r="V1020" s="178"/>
      <c r="W1020" s="178"/>
      <c r="X1020" s="178"/>
      <c r="Y1020" s="210">
        <f t="shared" si="83"/>
        <v>0.22410209662716499</v>
      </c>
      <c r="Z1020" s="211">
        <f t="shared" si="85"/>
        <v>0.38</v>
      </c>
      <c r="AA1020" s="178"/>
      <c r="AB1020" s="178"/>
      <c r="AC1020" s="178"/>
    </row>
    <row r="1021" spans="2:29" x14ac:dyDescent="0.35">
      <c r="B1021" s="222">
        <v>109800</v>
      </c>
      <c r="C1021" s="208">
        <v>34980</v>
      </c>
      <c r="D1021" s="309">
        <v>1740.97</v>
      </c>
      <c r="E1021" s="206">
        <v>2798.4</v>
      </c>
      <c r="F1021" s="206">
        <v>3148.2</v>
      </c>
      <c r="G1021" s="205">
        <f t="shared" si="86"/>
        <v>0.31857923497267759</v>
      </c>
      <c r="H1021" s="207">
        <f t="shared" si="87"/>
        <v>0.42</v>
      </c>
      <c r="I1021" s="213">
        <v>24620</v>
      </c>
      <c r="J1021" s="213">
        <v>0</v>
      </c>
      <c r="K1021" s="212">
        <v>1969.6</v>
      </c>
      <c r="L1021" s="212">
        <v>2215.8000000000002</v>
      </c>
      <c r="M1021" s="239">
        <f t="shared" si="84"/>
        <v>0.50779999999997927</v>
      </c>
      <c r="N1021" s="239"/>
      <c r="O1021" s="178"/>
      <c r="P1021" s="178"/>
      <c r="Q1021" s="178"/>
      <c r="R1021" s="178"/>
      <c r="S1021" s="178"/>
      <c r="T1021" s="178"/>
      <c r="U1021" s="178"/>
      <c r="V1021" s="178"/>
      <c r="W1021" s="178"/>
      <c r="X1021" s="178"/>
      <c r="Y1021" s="210">
        <f t="shared" si="83"/>
        <v>0.22422586520947177</v>
      </c>
      <c r="Z1021" s="211">
        <f t="shared" si="85"/>
        <v>0.36</v>
      </c>
      <c r="AA1021" s="178"/>
      <c r="AB1021" s="178"/>
      <c r="AC1021" s="178"/>
    </row>
    <row r="1022" spans="2:29" x14ac:dyDescent="0.35">
      <c r="B1022" s="222">
        <v>109900</v>
      </c>
      <c r="C1022" s="208">
        <v>35022</v>
      </c>
      <c r="D1022" s="309">
        <v>1745.97</v>
      </c>
      <c r="E1022" s="206">
        <v>2801.76</v>
      </c>
      <c r="F1022" s="206">
        <v>3151.98</v>
      </c>
      <c r="G1022" s="205">
        <f t="shared" si="86"/>
        <v>0.3186715195632393</v>
      </c>
      <c r="H1022" s="207">
        <f t="shared" si="87"/>
        <v>0.42</v>
      </c>
      <c r="I1022" s="213">
        <v>24658</v>
      </c>
      <c r="J1022" s="213">
        <v>0</v>
      </c>
      <c r="K1022" s="212">
        <v>1972.64</v>
      </c>
      <c r="L1022" s="212">
        <v>2219.2199999999998</v>
      </c>
      <c r="M1022" s="239">
        <f t="shared" si="84"/>
        <v>0.50780000000004288</v>
      </c>
      <c r="N1022" s="239"/>
      <c r="O1022" s="178"/>
      <c r="P1022" s="178"/>
      <c r="Q1022" s="178"/>
      <c r="R1022" s="178"/>
      <c r="S1022" s="178"/>
      <c r="T1022" s="178"/>
      <c r="U1022" s="178"/>
      <c r="V1022" s="178"/>
      <c r="W1022" s="178"/>
      <c r="X1022" s="178"/>
      <c r="Y1022" s="210">
        <f t="shared" si="83"/>
        <v>0.2243676069153776</v>
      </c>
      <c r="Z1022" s="211">
        <f t="shared" si="85"/>
        <v>0.38</v>
      </c>
      <c r="AA1022" s="178"/>
      <c r="AB1022" s="178"/>
      <c r="AC1022" s="178"/>
    </row>
    <row r="1023" spans="2:29" x14ac:dyDescent="0.35">
      <c r="B1023" s="222">
        <v>110000</v>
      </c>
      <c r="C1023" s="208">
        <v>35064</v>
      </c>
      <c r="D1023" s="309">
        <v>1750.97</v>
      </c>
      <c r="E1023" s="206">
        <v>2805.12</v>
      </c>
      <c r="F1023" s="206">
        <v>3155.76</v>
      </c>
      <c r="G1023" s="205">
        <f t="shared" si="86"/>
        <v>0.31876363636363636</v>
      </c>
      <c r="H1023" s="207">
        <f t="shared" si="87"/>
        <v>0.42</v>
      </c>
      <c r="I1023" s="213">
        <v>24694</v>
      </c>
      <c r="J1023" s="213">
        <v>0</v>
      </c>
      <c r="K1023" s="212">
        <v>1975.52</v>
      </c>
      <c r="L1023" s="212">
        <v>2222.46</v>
      </c>
      <c r="M1023" s="239">
        <f t="shared" si="84"/>
        <v>0.50780000000002934</v>
      </c>
      <c r="N1023" s="239"/>
      <c r="O1023" s="178"/>
      <c r="P1023" s="178"/>
      <c r="Q1023" s="178"/>
      <c r="R1023" s="178"/>
      <c r="S1023" s="178"/>
      <c r="T1023" s="178"/>
      <c r="U1023" s="178"/>
      <c r="V1023" s="178"/>
      <c r="W1023" s="178"/>
      <c r="X1023" s="178"/>
      <c r="Y1023" s="210">
        <f t="shared" si="83"/>
        <v>0.2244909090909091</v>
      </c>
      <c r="Z1023" s="211">
        <f t="shared" si="85"/>
        <v>0.36</v>
      </c>
      <c r="AA1023" s="178"/>
      <c r="AB1023" s="178"/>
      <c r="AC1023" s="178"/>
    </row>
    <row r="1024" spans="2:29" x14ac:dyDescent="0.35">
      <c r="B1024" s="222">
        <v>110100</v>
      </c>
      <c r="C1024" s="208">
        <v>35106</v>
      </c>
      <c r="D1024" s="309">
        <v>1755.96</v>
      </c>
      <c r="E1024" s="206">
        <v>2808.48</v>
      </c>
      <c r="F1024" s="206">
        <v>3159.54</v>
      </c>
      <c r="G1024" s="205">
        <f t="shared" si="86"/>
        <v>0.31885558583106266</v>
      </c>
      <c r="H1024" s="207">
        <f t="shared" si="87"/>
        <v>0.42</v>
      </c>
      <c r="I1024" s="213">
        <v>24730</v>
      </c>
      <c r="J1024" s="213">
        <v>0</v>
      </c>
      <c r="K1024" s="212">
        <v>1978.4</v>
      </c>
      <c r="L1024" s="212">
        <v>2225.6999999999998</v>
      </c>
      <c r="M1024" s="239">
        <f t="shared" si="84"/>
        <v>0.50769999999999527</v>
      </c>
      <c r="N1024" s="239"/>
      <c r="O1024" s="178"/>
      <c r="P1024" s="178"/>
      <c r="Q1024" s="178"/>
      <c r="R1024" s="178"/>
      <c r="S1024" s="178"/>
      <c r="T1024" s="178"/>
      <c r="U1024" s="178"/>
      <c r="V1024" s="178"/>
      <c r="W1024" s="178"/>
      <c r="X1024" s="178"/>
      <c r="Y1024" s="210">
        <f t="shared" si="83"/>
        <v>0.22461398728428703</v>
      </c>
      <c r="Z1024" s="211">
        <f t="shared" si="85"/>
        <v>0.36</v>
      </c>
      <c r="AA1024" s="178"/>
      <c r="AB1024" s="178"/>
      <c r="AC1024" s="178"/>
    </row>
    <row r="1025" spans="2:29" x14ac:dyDescent="0.35">
      <c r="B1025" s="222">
        <v>110200</v>
      </c>
      <c r="C1025" s="208">
        <v>35148</v>
      </c>
      <c r="D1025" s="309">
        <v>1760.96</v>
      </c>
      <c r="E1025" s="206">
        <v>2811.84</v>
      </c>
      <c r="F1025" s="206">
        <v>3163.32</v>
      </c>
      <c r="G1025" s="205">
        <f t="shared" si="86"/>
        <v>0.31894736842105265</v>
      </c>
      <c r="H1025" s="207">
        <f t="shared" si="87"/>
        <v>0.42</v>
      </c>
      <c r="I1025" s="213">
        <v>24768</v>
      </c>
      <c r="J1025" s="213">
        <v>0</v>
      </c>
      <c r="K1025" s="212">
        <v>1981.44</v>
      </c>
      <c r="L1025" s="212">
        <v>2229.12</v>
      </c>
      <c r="M1025" s="239">
        <f t="shared" si="84"/>
        <v>0.50779999999998837</v>
      </c>
      <c r="N1025" s="239"/>
      <c r="O1025" s="178"/>
      <c r="P1025" s="178"/>
      <c r="Q1025" s="178"/>
      <c r="R1025" s="178"/>
      <c r="S1025" s="178"/>
      <c r="T1025" s="178"/>
      <c r="U1025" s="178"/>
      <c r="V1025" s="178"/>
      <c r="W1025" s="178"/>
      <c r="X1025" s="178"/>
      <c r="Y1025" s="210">
        <f t="shared" si="83"/>
        <v>0.22475499092558984</v>
      </c>
      <c r="Z1025" s="211">
        <f t="shared" si="85"/>
        <v>0.38</v>
      </c>
      <c r="AA1025" s="178"/>
      <c r="AB1025" s="178"/>
      <c r="AC1025" s="178"/>
    </row>
    <row r="1026" spans="2:29" x14ac:dyDescent="0.35">
      <c r="B1026" s="222">
        <v>110300</v>
      </c>
      <c r="C1026" s="208">
        <v>35190</v>
      </c>
      <c r="D1026" s="309">
        <v>1765.96</v>
      </c>
      <c r="E1026" s="206">
        <v>2815.2</v>
      </c>
      <c r="F1026" s="206">
        <v>3167.1</v>
      </c>
      <c r="G1026" s="205">
        <f t="shared" si="86"/>
        <v>0.31903898458748869</v>
      </c>
      <c r="H1026" s="207">
        <f t="shared" si="87"/>
        <v>0.42</v>
      </c>
      <c r="I1026" s="213">
        <v>24804</v>
      </c>
      <c r="J1026" s="213">
        <v>0</v>
      </c>
      <c r="K1026" s="212">
        <v>1984.32</v>
      </c>
      <c r="L1026" s="212">
        <v>2232.36</v>
      </c>
      <c r="M1026" s="239">
        <f t="shared" si="84"/>
        <v>0.50779999999997472</v>
      </c>
      <c r="N1026" s="239"/>
      <c r="O1026" s="178"/>
      <c r="P1026" s="178"/>
      <c r="Q1026" s="178"/>
      <c r="R1026" s="178"/>
      <c r="S1026" s="178"/>
      <c r="T1026" s="178"/>
      <c r="U1026" s="178"/>
      <c r="V1026" s="178"/>
      <c r="W1026" s="178"/>
      <c r="X1026" s="178"/>
      <c r="Y1026" s="210">
        <f t="shared" si="83"/>
        <v>0.22487760652765185</v>
      </c>
      <c r="Z1026" s="211">
        <f t="shared" si="85"/>
        <v>0.36</v>
      </c>
      <c r="AA1026" s="178"/>
      <c r="AB1026" s="178"/>
      <c r="AC1026" s="178"/>
    </row>
    <row r="1027" spans="2:29" x14ac:dyDescent="0.35">
      <c r="B1027" s="222">
        <v>110400</v>
      </c>
      <c r="C1027" s="208">
        <v>35232</v>
      </c>
      <c r="D1027" s="309">
        <v>1770.96</v>
      </c>
      <c r="E1027" s="206">
        <v>2818.56</v>
      </c>
      <c r="F1027" s="206">
        <v>3170.88</v>
      </c>
      <c r="G1027" s="205">
        <f t="shared" si="86"/>
        <v>0.31913043478260872</v>
      </c>
      <c r="H1027" s="207">
        <f t="shared" si="87"/>
        <v>0.42</v>
      </c>
      <c r="I1027" s="213">
        <v>24842</v>
      </c>
      <c r="J1027" s="213">
        <v>0</v>
      </c>
      <c r="K1027" s="212">
        <v>1987.36</v>
      </c>
      <c r="L1027" s="212">
        <v>2235.7800000000002</v>
      </c>
      <c r="M1027" s="239">
        <f t="shared" si="84"/>
        <v>0.50779999999996561</v>
      </c>
      <c r="N1027" s="239"/>
      <c r="O1027" s="178"/>
      <c r="P1027" s="178"/>
      <c r="Q1027" s="178"/>
      <c r="R1027" s="178"/>
      <c r="S1027" s="178"/>
      <c r="T1027" s="178"/>
      <c r="U1027" s="178"/>
      <c r="V1027" s="178"/>
      <c r="W1027" s="178"/>
      <c r="X1027" s="178"/>
      <c r="Y1027" s="210">
        <f t="shared" ref="Y1027:Y1090" si="88">I1027/$B1027</f>
        <v>0.22501811594202897</v>
      </c>
      <c r="Z1027" s="211">
        <f t="shared" si="85"/>
        <v>0.38</v>
      </c>
      <c r="AA1027" s="178"/>
      <c r="AB1027" s="178"/>
      <c r="AC1027" s="178"/>
    </row>
    <row r="1028" spans="2:29" x14ac:dyDescent="0.35">
      <c r="B1028" s="222">
        <v>110500</v>
      </c>
      <c r="C1028" s="208">
        <v>35274</v>
      </c>
      <c r="D1028" s="309">
        <v>1775.96</v>
      </c>
      <c r="E1028" s="206">
        <v>2821.92</v>
      </c>
      <c r="F1028" s="206">
        <v>3174.66</v>
      </c>
      <c r="G1028" s="205">
        <f t="shared" si="86"/>
        <v>0.31922171945701355</v>
      </c>
      <c r="H1028" s="207">
        <f t="shared" si="87"/>
        <v>0.42</v>
      </c>
      <c r="I1028" s="213">
        <v>24878</v>
      </c>
      <c r="J1028" s="213">
        <v>0</v>
      </c>
      <c r="K1028" s="212">
        <v>1990.24</v>
      </c>
      <c r="L1028" s="212">
        <v>2239.02</v>
      </c>
      <c r="M1028" s="239">
        <f t="shared" ref="M1028:M1091" si="89">(C1028+D1028+F1028-C1027-D1027-F1027)/100</f>
        <v>0.50779999999995196</v>
      </c>
      <c r="N1028" s="239"/>
      <c r="O1028" s="178"/>
      <c r="P1028" s="178"/>
      <c r="Q1028" s="178"/>
      <c r="R1028" s="178"/>
      <c r="S1028" s="178"/>
      <c r="T1028" s="178"/>
      <c r="U1028" s="178"/>
      <c r="V1028" s="178"/>
      <c r="W1028" s="178"/>
      <c r="X1028" s="178"/>
      <c r="Y1028" s="210">
        <f t="shared" si="88"/>
        <v>0.22514027149321267</v>
      </c>
      <c r="Z1028" s="211">
        <f t="shared" ref="Z1028:Z1091" si="90">(I1028-I1027)/($B1028-$B1027)</f>
        <v>0.36</v>
      </c>
      <c r="AA1028" s="178"/>
      <c r="AB1028" s="178"/>
      <c r="AC1028" s="178"/>
    </row>
    <row r="1029" spans="2:29" x14ac:dyDescent="0.35">
      <c r="B1029" s="222">
        <v>110600</v>
      </c>
      <c r="C1029" s="208">
        <v>35316</v>
      </c>
      <c r="D1029" s="309">
        <v>1780.95</v>
      </c>
      <c r="E1029" s="206">
        <v>2825.28</v>
      </c>
      <c r="F1029" s="206">
        <v>3178.44</v>
      </c>
      <c r="G1029" s="205">
        <f t="shared" ref="G1029:G1092" si="91">C1029/B1029</f>
        <v>0.3193128390596745</v>
      </c>
      <c r="H1029" s="207">
        <f t="shared" ref="H1029:H1092" si="92">(C1029-C1028)/(B1029-B1028)</f>
        <v>0.42</v>
      </c>
      <c r="I1029" s="213">
        <v>24916</v>
      </c>
      <c r="J1029" s="213">
        <v>0</v>
      </c>
      <c r="K1029" s="212">
        <v>1993.28</v>
      </c>
      <c r="L1029" s="212">
        <v>2242.44</v>
      </c>
      <c r="M1029" s="239">
        <f t="shared" si="89"/>
        <v>0.50769999999999527</v>
      </c>
      <c r="N1029" s="239"/>
      <c r="O1029" s="178"/>
      <c r="P1029" s="178"/>
      <c r="Q1029" s="178"/>
      <c r="R1029" s="178"/>
      <c r="S1029" s="178"/>
      <c r="T1029" s="178"/>
      <c r="U1029" s="178"/>
      <c r="V1029" s="178"/>
      <c r="W1029" s="178"/>
      <c r="X1029" s="178"/>
      <c r="Y1029" s="210">
        <f t="shared" si="88"/>
        <v>0.22528028933092223</v>
      </c>
      <c r="Z1029" s="211">
        <f t="shared" si="90"/>
        <v>0.38</v>
      </c>
      <c r="AA1029" s="178"/>
      <c r="AB1029" s="178"/>
      <c r="AC1029" s="178"/>
    </row>
    <row r="1030" spans="2:29" x14ac:dyDescent="0.35">
      <c r="B1030" s="222">
        <v>110700</v>
      </c>
      <c r="C1030" s="208">
        <v>35358</v>
      </c>
      <c r="D1030" s="309">
        <v>1785.95</v>
      </c>
      <c r="E1030" s="206">
        <v>2828.64</v>
      </c>
      <c r="F1030" s="206">
        <v>3182.22</v>
      </c>
      <c r="G1030" s="205">
        <f t="shared" si="91"/>
        <v>0.31940379403794039</v>
      </c>
      <c r="H1030" s="207">
        <f t="shared" si="92"/>
        <v>0.42</v>
      </c>
      <c r="I1030" s="213">
        <v>24952</v>
      </c>
      <c r="J1030" s="213">
        <v>0</v>
      </c>
      <c r="K1030" s="212">
        <v>1996.16</v>
      </c>
      <c r="L1030" s="212">
        <v>2245.6799999999998</v>
      </c>
      <c r="M1030" s="239">
        <f t="shared" si="89"/>
        <v>0.50779999999998382</v>
      </c>
      <c r="N1030" s="239"/>
      <c r="O1030" s="178"/>
      <c r="P1030" s="178"/>
      <c r="Q1030" s="178"/>
      <c r="R1030" s="178"/>
      <c r="S1030" s="178"/>
      <c r="T1030" s="178"/>
      <c r="U1030" s="178"/>
      <c r="V1030" s="178"/>
      <c r="W1030" s="178"/>
      <c r="X1030" s="178"/>
      <c r="Y1030" s="210">
        <f t="shared" si="88"/>
        <v>0.22540198735320688</v>
      </c>
      <c r="Z1030" s="211">
        <f t="shared" si="90"/>
        <v>0.36</v>
      </c>
      <c r="AA1030" s="178"/>
      <c r="AB1030" s="178"/>
      <c r="AC1030" s="178"/>
    </row>
    <row r="1031" spans="2:29" x14ac:dyDescent="0.35">
      <c r="B1031" s="222">
        <v>110800</v>
      </c>
      <c r="C1031" s="208">
        <v>35400</v>
      </c>
      <c r="D1031" s="309">
        <v>1790.95</v>
      </c>
      <c r="E1031" s="206">
        <v>2832</v>
      </c>
      <c r="F1031" s="206">
        <v>3186</v>
      </c>
      <c r="G1031" s="205">
        <f t="shared" si="91"/>
        <v>0.31949458483754511</v>
      </c>
      <c r="H1031" s="207">
        <f t="shared" si="92"/>
        <v>0.42</v>
      </c>
      <c r="I1031" s="213">
        <v>24990</v>
      </c>
      <c r="J1031" s="213">
        <v>0</v>
      </c>
      <c r="K1031" s="212">
        <v>1999.2</v>
      </c>
      <c r="L1031" s="212">
        <v>2249.1</v>
      </c>
      <c r="M1031" s="239">
        <f t="shared" si="89"/>
        <v>0.50779999999997472</v>
      </c>
      <c r="N1031" s="239"/>
      <c r="O1031" s="178"/>
      <c r="P1031" s="178"/>
      <c r="Q1031" s="178"/>
      <c r="R1031" s="178"/>
      <c r="S1031" s="178"/>
      <c r="T1031" s="178"/>
      <c r="U1031" s="178"/>
      <c r="V1031" s="178"/>
      <c r="W1031" s="178"/>
      <c r="X1031" s="178"/>
      <c r="Y1031" s="210">
        <f t="shared" si="88"/>
        <v>0.22554151624548738</v>
      </c>
      <c r="Z1031" s="211">
        <f t="shared" si="90"/>
        <v>0.38</v>
      </c>
      <c r="AA1031" s="178"/>
      <c r="AB1031" s="178"/>
      <c r="AC1031" s="178"/>
    </row>
    <row r="1032" spans="2:29" x14ac:dyDescent="0.35">
      <c r="B1032" s="222">
        <v>110900</v>
      </c>
      <c r="C1032" s="208">
        <v>35442</v>
      </c>
      <c r="D1032" s="309">
        <v>1795.95</v>
      </c>
      <c r="E1032" s="206">
        <v>2835.36</v>
      </c>
      <c r="F1032" s="206">
        <v>3189.78</v>
      </c>
      <c r="G1032" s="205">
        <f t="shared" si="91"/>
        <v>0.31958521190261496</v>
      </c>
      <c r="H1032" s="207">
        <f t="shared" si="92"/>
        <v>0.42</v>
      </c>
      <c r="I1032" s="213">
        <v>25026</v>
      </c>
      <c r="J1032" s="213">
        <v>0</v>
      </c>
      <c r="K1032" s="212">
        <v>2002.08</v>
      </c>
      <c r="L1032" s="212">
        <v>2252.34</v>
      </c>
      <c r="M1032" s="239">
        <f t="shared" si="89"/>
        <v>0.50779999999996106</v>
      </c>
      <c r="N1032" s="239"/>
      <c r="O1032" s="178"/>
      <c r="P1032" s="178"/>
      <c r="Q1032" s="178"/>
      <c r="R1032" s="178"/>
      <c r="S1032" s="178"/>
      <c r="T1032" s="178"/>
      <c r="U1032" s="178"/>
      <c r="V1032" s="178"/>
      <c r="W1032" s="178"/>
      <c r="X1032" s="178"/>
      <c r="Y1032" s="210">
        <f t="shared" si="88"/>
        <v>0.22566275924256088</v>
      </c>
      <c r="Z1032" s="211">
        <f t="shared" si="90"/>
        <v>0.36</v>
      </c>
      <c r="AA1032" s="178"/>
      <c r="AB1032" s="178"/>
      <c r="AC1032" s="178"/>
    </row>
    <row r="1033" spans="2:29" x14ac:dyDescent="0.35">
      <c r="B1033" s="222">
        <v>111000</v>
      </c>
      <c r="C1033" s="208">
        <v>35484</v>
      </c>
      <c r="D1033" s="309">
        <v>1800.95</v>
      </c>
      <c r="E1033" s="206">
        <v>2838.72</v>
      </c>
      <c r="F1033" s="206">
        <v>3193.56</v>
      </c>
      <c r="G1033" s="205">
        <f t="shared" si="91"/>
        <v>0.31967567567567567</v>
      </c>
      <c r="H1033" s="207">
        <f t="shared" si="92"/>
        <v>0.42</v>
      </c>
      <c r="I1033" s="213">
        <v>25064</v>
      </c>
      <c r="J1033" s="213">
        <v>0</v>
      </c>
      <c r="K1033" s="212">
        <v>2005.12</v>
      </c>
      <c r="L1033" s="212">
        <v>2255.7600000000002</v>
      </c>
      <c r="M1033" s="239">
        <f t="shared" si="89"/>
        <v>0.5077999999999474</v>
      </c>
      <c r="N1033" s="239"/>
      <c r="O1033" s="178"/>
      <c r="P1033" s="178"/>
      <c r="Q1033" s="178"/>
      <c r="R1033" s="178"/>
      <c r="S1033" s="178"/>
      <c r="T1033" s="178"/>
      <c r="U1033" s="178"/>
      <c r="V1033" s="178"/>
      <c r="W1033" s="178"/>
      <c r="X1033" s="178"/>
      <c r="Y1033" s="210">
        <f t="shared" si="88"/>
        <v>0.22580180180180179</v>
      </c>
      <c r="Z1033" s="211">
        <f t="shared" si="90"/>
        <v>0.38</v>
      </c>
      <c r="AA1033" s="178"/>
      <c r="AB1033" s="178"/>
      <c r="AC1033" s="178"/>
    </row>
    <row r="1034" spans="2:29" x14ac:dyDescent="0.35">
      <c r="B1034" s="222">
        <v>111100</v>
      </c>
      <c r="C1034" s="208">
        <v>35526</v>
      </c>
      <c r="D1034" s="309">
        <v>1805.94</v>
      </c>
      <c r="E1034" s="206">
        <v>2842.08</v>
      </c>
      <c r="F1034" s="206">
        <v>3197.34</v>
      </c>
      <c r="G1034" s="205">
        <f t="shared" si="91"/>
        <v>0.31976597659765976</v>
      </c>
      <c r="H1034" s="207">
        <f t="shared" si="92"/>
        <v>0.42</v>
      </c>
      <c r="I1034" s="213">
        <v>25100</v>
      </c>
      <c r="J1034" s="213">
        <v>0</v>
      </c>
      <c r="K1034" s="212">
        <v>2008</v>
      </c>
      <c r="L1034" s="212">
        <v>2259</v>
      </c>
      <c r="M1034" s="239">
        <f t="shared" si="89"/>
        <v>0.50769999999999071</v>
      </c>
      <c r="N1034" s="239"/>
      <c r="O1034" s="178"/>
      <c r="P1034" s="178"/>
      <c r="Q1034" s="178"/>
      <c r="R1034" s="178"/>
      <c r="S1034" s="178"/>
      <c r="T1034" s="178"/>
      <c r="U1034" s="178"/>
      <c r="V1034" s="178"/>
      <c r="W1034" s="178"/>
      <c r="X1034" s="178"/>
      <c r="Y1034" s="210">
        <f t="shared" si="88"/>
        <v>0.22592259225922592</v>
      </c>
      <c r="Z1034" s="211">
        <f t="shared" si="90"/>
        <v>0.36</v>
      </c>
      <c r="AA1034" s="178"/>
      <c r="AB1034" s="178"/>
      <c r="AC1034" s="178"/>
    </row>
    <row r="1035" spans="2:29" x14ac:dyDescent="0.35">
      <c r="B1035" s="222">
        <v>111200</v>
      </c>
      <c r="C1035" s="208">
        <v>35568</v>
      </c>
      <c r="D1035" s="309">
        <v>1810.94</v>
      </c>
      <c r="E1035" s="206">
        <v>2845.44</v>
      </c>
      <c r="F1035" s="206">
        <v>3201.12</v>
      </c>
      <c r="G1035" s="205">
        <f t="shared" si="91"/>
        <v>0.31985611510791367</v>
      </c>
      <c r="H1035" s="207">
        <f t="shared" si="92"/>
        <v>0.42</v>
      </c>
      <c r="I1035" s="213">
        <v>25138</v>
      </c>
      <c r="J1035" s="213">
        <v>0</v>
      </c>
      <c r="K1035" s="212">
        <v>2011.04</v>
      </c>
      <c r="L1035" s="212">
        <v>2262.42</v>
      </c>
      <c r="M1035" s="239">
        <f t="shared" si="89"/>
        <v>0.50780000000004744</v>
      </c>
      <c r="N1035" s="239"/>
      <c r="O1035" s="178"/>
      <c r="P1035" s="178"/>
      <c r="Q1035" s="178"/>
      <c r="R1035" s="178"/>
      <c r="S1035" s="178"/>
      <c r="T1035" s="178"/>
      <c r="U1035" s="178"/>
      <c r="V1035" s="178"/>
      <c r="W1035" s="178"/>
      <c r="X1035" s="178"/>
      <c r="Y1035" s="210">
        <f t="shared" si="88"/>
        <v>0.22606115107913669</v>
      </c>
      <c r="Z1035" s="211">
        <f t="shared" si="90"/>
        <v>0.38</v>
      </c>
      <c r="AA1035" s="178"/>
      <c r="AB1035" s="178"/>
      <c r="AC1035" s="178"/>
    </row>
    <row r="1036" spans="2:29" x14ac:dyDescent="0.35">
      <c r="B1036" s="222">
        <v>111300</v>
      </c>
      <c r="C1036" s="208">
        <v>35610</v>
      </c>
      <c r="D1036" s="309">
        <v>1815.94</v>
      </c>
      <c r="E1036" s="206">
        <v>2848.8</v>
      </c>
      <c r="F1036" s="206">
        <v>3204.9</v>
      </c>
      <c r="G1036" s="205">
        <f t="shared" si="91"/>
        <v>0.31994609164420484</v>
      </c>
      <c r="H1036" s="207">
        <f t="shared" si="92"/>
        <v>0.42</v>
      </c>
      <c r="I1036" s="213">
        <v>25174</v>
      </c>
      <c r="J1036" s="213">
        <v>0</v>
      </c>
      <c r="K1036" s="212">
        <v>2013.92</v>
      </c>
      <c r="L1036" s="212">
        <v>2265.66</v>
      </c>
      <c r="M1036" s="239">
        <f t="shared" si="89"/>
        <v>0.50780000000003833</v>
      </c>
      <c r="N1036" s="239"/>
      <c r="O1036" s="178"/>
      <c r="P1036" s="178"/>
      <c r="Q1036" s="178"/>
      <c r="R1036" s="178"/>
      <c r="S1036" s="178"/>
      <c r="T1036" s="178"/>
      <c r="U1036" s="178"/>
      <c r="V1036" s="178"/>
      <c r="W1036" s="178"/>
      <c r="X1036" s="178"/>
      <c r="Y1036" s="210">
        <f t="shared" si="88"/>
        <v>0.22618149146451033</v>
      </c>
      <c r="Z1036" s="211">
        <f t="shared" si="90"/>
        <v>0.36</v>
      </c>
      <c r="AA1036" s="178"/>
      <c r="AB1036" s="178"/>
      <c r="AC1036" s="178"/>
    </row>
    <row r="1037" spans="2:29" x14ac:dyDescent="0.35">
      <c r="B1037" s="222">
        <v>111400</v>
      </c>
      <c r="C1037" s="208">
        <v>35652</v>
      </c>
      <c r="D1037" s="309">
        <v>1820.94</v>
      </c>
      <c r="E1037" s="206">
        <v>2852.16</v>
      </c>
      <c r="F1037" s="206">
        <v>3208.68</v>
      </c>
      <c r="G1037" s="205">
        <f t="shared" si="91"/>
        <v>0.32003590664272891</v>
      </c>
      <c r="H1037" s="207">
        <f t="shared" si="92"/>
        <v>0.42</v>
      </c>
      <c r="I1037" s="213">
        <v>25212</v>
      </c>
      <c r="J1037" s="213">
        <v>0</v>
      </c>
      <c r="K1037" s="212">
        <v>2016.96</v>
      </c>
      <c r="L1037" s="212">
        <v>2269.08</v>
      </c>
      <c r="M1037" s="239">
        <f t="shared" si="89"/>
        <v>0.50780000000002479</v>
      </c>
      <c r="N1037" s="239"/>
      <c r="O1037" s="178"/>
      <c r="P1037" s="178"/>
      <c r="Q1037" s="178"/>
      <c r="R1037" s="178"/>
      <c r="S1037" s="178"/>
      <c r="T1037" s="178"/>
      <c r="U1037" s="178"/>
      <c r="V1037" s="178"/>
      <c r="W1037" s="178"/>
      <c r="X1037" s="178"/>
      <c r="Y1037" s="210">
        <f t="shared" si="88"/>
        <v>0.22631956912028725</v>
      </c>
      <c r="Z1037" s="211">
        <f t="shared" si="90"/>
        <v>0.38</v>
      </c>
      <c r="AA1037" s="178"/>
      <c r="AB1037" s="178"/>
      <c r="AC1037" s="178"/>
    </row>
    <row r="1038" spans="2:29" x14ac:dyDescent="0.35">
      <c r="B1038" s="222">
        <v>111500</v>
      </c>
      <c r="C1038" s="208">
        <v>35694</v>
      </c>
      <c r="D1038" s="309">
        <v>1825.94</v>
      </c>
      <c r="E1038" s="206">
        <v>2855.52</v>
      </c>
      <c r="F1038" s="206">
        <v>3212.46</v>
      </c>
      <c r="G1038" s="205">
        <f t="shared" si="91"/>
        <v>0.32012556053811658</v>
      </c>
      <c r="H1038" s="207">
        <f t="shared" si="92"/>
        <v>0.42</v>
      </c>
      <c r="I1038" s="213">
        <v>25248</v>
      </c>
      <c r="J1038" s="213">
        <v>0</v>
      </c>
      <c r="K1038" s="212">
        <v>2019.84</v>
      </c>
      <c r="L1038" s="212">
        <v>2272.3200000000002</v>
      </c>
      <c r="M1038" s="239">
        <f t="shared" si="89"/>
        <v>0.50780000000001568</v>
      </c>
      <c r="N1038" s="239"/>
      <c r="O1038" s="178"/>
      <c r="P1038" s="178"/>
      <c r="Q1038" s="178"/>
      <c r="R1038" s="178"/>
      <c r="S1038" s="178"/>
      <c r="T1038" s="178"/>
      <c r="U1038" s="178"/>
      <c r="V1038" s="178"/>
      <c r="W1038" s="178"/>
      <c r="X1038" s="178"/>
      <c r="Y1038" s="210">
        <f t="shared" si="88"/>
        <v>0.22643946188340808</v>
      </c>
      <c r="Z1038" s="211">
        <f t="shared" si="90"/>
        <v>0.36</v>
      </c>
      <c r="AA1038" s="178"/>
      <c r="AB1038" s="178"/>
      <c r="AC1038" s="178"/>
    </row>
    <row r="1039" spans="2:29" x14ac:dyDescent="0.35">
      <c r="B1039" s="222">
        <v>111600</v>
      </c>
      <c r="C1039" s="208">
        <v>35736</v>
      </c>
      <c r="D1039" s="309">
        <v>1830.93</v>
      </c>
      <c r="E1039" s="206">
        <v>2858.88</v>
      </c>
      <c r="F1039" s="206">
        <v>3216.24</v>
      </c>
      <c r="G1039" s="205">
        <f t="shared" si="91"/>
        <v>0.32021505376344084</v>
      </c>
      <c r="H1039" s="207">
        <f t="shared" si="92"/>
        <v>0.42</v>
      </c>
      <c r="I1039" s="213">
        <v>25286</v>
      </c>
      <c r="J1039" s="213">
        <v>0</v>
      </c>
      <c r="K1039" s="212">
        <v>2022.88</v>
      </c>
      <c r="L1039" s="212">
        <v>2275.7399999999998</v>
      </c>
      <c r="M1039" s="239">
        <f t="shared" si="89"/>
        <v>0.50769999999998161</v>
      </c>
      <c r="N1039" s="239"/>
      <c r="O1039" s="178"/>
      <c r="P1039" s="178"/>
      <c r="Q1039" s="178"/>
      <c r="R1039" s="178"/>
      <c r="S1039" s="178"/>
      <c r="T1039" s="178"/>
      <c r="U1039" s="178"/>
      <c r="V1039" s="178"/>
      <c r="W1039" s="178"/>
      <c r="X1039" s="178"/>
      <c r="Y1039" s="210">
        <f t="shared" si="88"/>
        <v>0.22657706093189964</v>
      </c>
      <c r="Z1039" s="211">
        <f t="shared" si="90"/>
        <v>0.38</v>
      </c>
      <c r="AA1039" s="178"/>
      <c r="AB1039" s="178"/>
      <c r="AC1039" s="178"/>
    </row>
    <row r="1040" spans="2:29" x14ac:dyDescent="0.35">
      <c r="B1040" s="222">
        <v>111700</v>
      </c>
      <c r="C1040" s="208">
        <v>35778</v>
      </c>
      <c r="D1040" s="309">
        <v>1835.93</v>
      </c>
      <c r="E1040" s="206">
        <v>2862.24</v>
      </c>
      <c r="F1040" s="206">
        <v>3220.02</v>
      </c>
      <c r="G1040" s="205">
        <f t="shared" si="91"/>
        <v>0.32030438675022382</v>
      </c>
      <c r="H1040" s="207">
        <f t="shared" si="92"/>
        <v>0.42</v>
      </c>
      <c r="I1040" s="213">
        <v>25322</v>
      </c>
      <c r="J1040" s="213">
        <v>0</v>
      </c>
      <c r="K1040" s="212">
        <v>2025.76</v>
      </c>
      <c r="L1040" s="212">
        <v>2278.98</v>
      </c>
      <c r="M1040" s="239">
        <f t="shared" si="89"/>
        <v>0.50779999999997016</v>
      </c>
      <c r="N1040" s="239"/>
      <c r="O1040" s="178"/>
      <c r="P1040" s="178"/>
      <c r="Q1040" s="178"/>
      <c r="R1040" s="178"/>
      <c r="S1040" s="178"/>
      <c r="T1040" s="178"/>
      <c r="U1040" s="178"/>
      <c r="V1040" s="178"/>
      <c r="W1040" s="178"/>
      <c r="X1040" s="178"/>
      <c r="Y1040" s="210">
        <f t="shared" si="88"/>
        <v>0.2266965085049239</v>
      </c>
      <c r="Z1040" s="211">
        <f t="shared" si="90"/>
        <v>0.36</v>
      </c>
      <c r="AA1040" s="178"/>
      <c r="AB1040" s="178"/>
      <c r="AC1040" s="178"/>
    </row>
    <row r="1041" spans="2:29" x14ac:dyDescent="0.35">
      <c r="B1041" s="222">
        <v>111800</v>
      </c>
      <c r="C1041" s="208">
        <v>35820</v>
      </c>
      <c r="D1041" s="309">
        <v>1840.93</v>
      </c>
      <c r="E1041" s="206">
        <v>2865.6</v>
      </c>
      <c r="F1041" s="206">
        <v>3223.8</v>
      </c>
      <c r="G1041" s="205">
        <f t="shared" si="91"/>
        <v>0.32039355992844365</v>
      </c>
      <c r="H1041" s="207">
        <f t="shared" si="92"/>
        <v>0.42</v>
      </c>
      <c r="I1041" s="213">
        <v>25360</v>
      </c>
      <c r="J1041" s="213">
        <v>0</v>
      </c>
      <c r="K1041" s="212">
        <v>2028.8</v>
      </c>
      <c r="L1041" s="212">
        <v>2282.4</v>
      </c>
      <c r="M1041" s="239">
        <f t="shared" si="89"/>
        <v>0.50780000000002934</v>
      </c>
      <c r="N1041" s="239"/>
      <c r="O1041" s="178"/>
      <c r="P1041" s="178"/>
      <c r="Q1041" s="178"/>
      <c r="R1041" s="178"/>
      <c r="S1041" s="178"/>
      <c r="T1041" s="178"/>
      <c r="U1041" s="178"/>
      <c r="V1041" s="178"/>
      <c r="W1041" s="178"/>
      <c r="X1041" s="178"/>
      <c r="Y1041" s="210">
        <f t="shared" si="88"/>
        <v>0.22683363148479427</v>
      </c>
      <c r="Z1041" s="211">
        <f t="shared" si="90"/>
        <v>0.38</v>
      </c>
      <c r="AA1041" s="178"/>
      <c r="AB1041" s="178"/>
      <c r="AC1041" s="178"/>
    </row>
    <row r="1042" spans="2:29" x14ac:dyDescent="0.35">
      <c r="B1042" s="222">
        <v>111900</v>
      </c>
      <c r="C1042" s="208">
        <v>35862</v>
      </c>
      <c r="D1042" s="309">
        <v>1845.93</v>
      </c>
      <c r="E1042" s="206">
        <v>2868.96</v>
      </c>
      <c r="F1042" s="206">
        <v>3227.58</v>
      </c>
      <c r="G1042" s="205">
        <f t="shared" si="91"/>
        <v>0.32048257372654154</v>
      </c>
      <c r="H1042" s="207">
        <f t="shared" si="92"/>
        <v>0.42</v>
      </c>
      <c r="I1042" s="213">
        <v>25398</v>
      </c>
      <c r="J1042" s="213">
        <v>0</v>
      </c>
      <c r="K1042" s="212">
        <v>2031.84</v>
      </c>
      <c r="L1042" s="212">
        <v>2285.8200000000002</v>
      </c>
      <c r="M1042" s="239">
        <f t="shared" si="89"/>
        <v>0.50780000000001568</v>
      </c>
      <c r="N1042" s="239"/>
      <c r="O1042" s="178"/>
      <c r="P1042" s="178"/>
      <c r="Q1042" s="178"/>
      <c r="R1042" s="178"/>
      <c r="S1042" s="178"/>
      <c r="T1042" s="178"/>
      <c r="U1042" s="178"/>
      <c r="V1042" s="178"/>
      <c r="W1042" s="178"/>
      <c r="X1042" s="178"/>
      <c r="Y1042" s="210">
        <f t="shared" si="88"/>
        <v>0.22697050938337801</v>
      </c>
      <c r="Z1042" s="211">
        <f t="shared" si="90"/>
        <v>0.38</v>
      </c>
      <c r="AA1042" s="178"/>
      <c r="AB1042" s="178"/>
      <c r="AC1042" s="178"/>
    </row>
    <row r="1043" spans="2:29" x14ac:dyDescent="0.35">
      <c r="B1043" s="222">
        <v>112000</v>
      </c>
      <c r="C1043" s="208">
        <v>35904</v>
      </c>
      <c r="D1043" s="309">
        <v>1850.93</v>
      </c>
      <c r="E1043" s="206">
        <v>2872.32</v>
      </c>
      <c r="F1043" s="206">
        <v>3231.36</v>
      </c>
      <c r="G1043" s="205">
        <f t="shared" si="91"/>
        <v>0.32057142857142856</v>
      </c>
      <c r="H1043" s="207">
        <f t="shared" si="92"/>
        <v>0.42</v>
      </c>
      <c r="I1043" s="213">
        <v>25434</v>
      </c>
      <c r="J1043" s="213">
        <v>0</v>
      </c>
      <c r="K1043" s="212">
        <v>2034.72</v>
      </c>
      <c r="L1043" s="212">
        <v>2289.06</v>
      </c>
      <c r="M1043" s="239">
        <f t="shared" si="89"/>
        <v>0.50780000000000658</v>
      </c>
      <c r="N1043" s="239"/>
      <c r="O1043" s="178"/>
      <c r="P1043" s="178"/>
      <c r="Q1043" s="178"/>
      <c r="R1043" s="178"/>
      <c r="S1043" s="178"/>
      <c r="T1043" s="178"/>
      <c r="U1043" s="178"/>
      <c r="V1043" s="178"/>
      <c r="W1043" s="178"/>
      <c r="X1043" s="178"/>
      <c r="Y1043" s="210">
        <f t="shared" si="88"/>
        <v>0.22708928571428572</v>
      </c>
      <c r="Z1043" s="211">
        <f t="shared" si="90"/>
        <v>0.36</v>
      </c>
      <c r="AA1043" s="178"/>
      <c r="AB1043" s="178"/>
      <c r="AC1043" s="178"/>
    </row>
    <row r="1044" spans="2:29" x14ac:dyDescent="0.35">
      <c r="B1044" s="222">
        <v>112100</v>
      </c>
      <c r="C1044" s="208">
        <v>35946</v>
      </c>
      <c r="D1044" s="309">
        <v>1855.92</v>
      </c>
      <c r="E1044" s="206">
        <v>2875.68</v>
      </c>
      <c r="F1044" s="206">
        <v>3235.14</v>
      </c>
      <c r="G1044" s="205">
        <f t="shared" si="91"/>
        <v>0.32066012488849244</v>
      </c>
      <c r="H1044" s="207">
        <f t="shared" si="92"/>
        <v>0.42</v>
      </c>
      <c r="I1044" s="213">
        <v>25472</v>
      </c>
      <c r="J1044" s="213">
        <v>0</v>
      </c>
      <c r="K1044" s="212">
        <v>2037.76</v>
      </c>
      <c r="L1044" s="212">
        <v>2292.48</v>
      </c>
      <c r="M1044" s="239">
        <f t="shared" si="89"/>
        <v>0.50769999999997251</v>
      </c>
      <c r="N1044" s="239"/>
      <c r="O1044" s="178"/>
      <c r="P1044" s="178"/>
      <c r="Q1044" s="178"/>
      <c r="R1044" s="178"/>
      <c r="S1044" s="178"/>
      <c r="T1044" s="178"/>
      <c r="U1044" s="178"/>
      <c r="V1044" s="178"/>
      <c r="W1044" s="178"/>
      <c r="X1044" s="178"/>
      <c r="Y1044" s="210">
        <f t="shared" si="88"/>
        <v>0.22722569134701159</v>
      </c>
      <c r="Z1044" s="211">
        <f t="shared" si="90"/>
        <v>0.38</v>
      </c>
      <c r="AA1044" s="178"/>
      <c r="AB1044" s="178"/>
      <c r="AC1044" s="178"/>
    </row>
    <row r="1045" spans="2:29" x14ac:dyDescent="0.35">
      <c r="B1045" s="222">
        <v>112200</v>
      </c>
      <c r="C1045" s="208">
        <v>35988</v>
      </c>
      <c r="D1045" s="309">
        <v>1860.92</v>
      </c>
      <c r="E1045" s="206">
        <v>2879.04</v>
      </c>
      <c r="F1045" s="206">
        <v>3238.92</v>
      </c>
      <c r="G1045" s="205">
        <f t="shared" si="91"/>
        <v>0.32074866310160427</v>
      </c>
      <c r="H1045" s="207">
        <f t="shared" si="92"/>
        <v>0.42</v>
      </c>
      <c r="I1045" s="213">
        <v>25508</v>
      </c>
      <c r="J1045" s="213">
        <v>0</v>
      </c>
      <c r="K1045" s="212">
        <v>2040.64</v>
      </c>
      <c r="L1045" s="212">
        <v>2295.7199999999998</v>
      </c>
      <c r="M1045" s="239">
        <f t="shared" si="89"/>
        <v>0.50779999999996561</v>
      </c>
      <c r="N1045" s="239"/>
      <c r="O1045" s="178"/>
      <c r="P1045" s="178"/>
      <c r="Q1045" s="178"/>
      <c r="R1045" s="178"/>
      <c r="S1045" s="178"/>
      <c r="T1045" s="178"/>
      <c r="U1045" s="178"/>
      <c r="V1045" s="178"/>
      <c r="W1045" s="178"/>
      <c r="X1045" s="178"/>
      <c r="Y1045" s="210">
        <f t="shared" si="88"/>
        <v>0.22734402852049912</v>
      </c>
      <c r="Z1045" s="211">
        <f t="shared" si="90"/>
        <v>0.36</v>
      </c>
      <c r="AA1045" s="178"/>
      <c r="AB1045" s="178"/>
      <c r="AC1045" s="178"/>
    </row>
    <row r="1046" spans="2:29" x14ac:dyDescent="0.35">
      <c r="B1046" s="222">
        <v>112300</v>
      </c>
      <c r="C1046" s="208">
        <v>36030</v>
      </c>
      <c r="D1046" s="309">
        <v>1865.92</v>
      </c>
      <c r="E1046" s="206">
        <v>2882.4</v>
      </c>
      <c r="F1046" s="206">
        <v>3242.7</v>
      </c>
      <c r="G1046" s="205">
        <f t="shared" si="91"/>
        <v>0.32083704363312554</v>
      </c>
      <c r="H1046" s="207">
        <f t="shared" si="92"/>
        <v>0.42</v>
      </c>
      <c r="I1046" s="213">
        <v>25546</v>
      </c>
      <c r="J1046" s="213">
        <v>0</v>
      </c>
      <c r="K1046" s="212">
        <v>2043.68</v>
      </c>
      <c r="L1046" s="212">
        <v>2299.14</v>
      </c>
      <c r="M1046" s="239">
        <f t="shared" si="89"/>
        <v>0.50779999999995196</v>
      </c>
      <c r="N1046" s="239"/>
      <c r="O1046" s="178"/>
      <c r="P1046" s="178"/>
      <c r="Q1046" s="178"/>
      <c r="R1046" s="178"/>
      <c r="S1046" s="178"/>
      <c r="T1046" s="178"/>
      <c r="U1046" s="178"/>
      <c r="V1046" s="178"/>
      <c r="W1046" s="178"/>
      <c r="X1046" s="178"/>
      <c r="Y1046" s="210">
        <f t="shared" si="88"/>
        <v>0.227479964381122</v>
      </c>
      <c r="Z1046" s="211">
        <f t="shared" si="90"/>
        <v>0.38</v>
      </c>
      <c r="AA1046" s="178"/>
      <c r="AB1046" s="178"/>
      <c r="AC1046" s="178"/>
    </row>
    <row r="1047" spans="2:29" x14ac:dyDescent="0.35">
      <c r="B1047" s="222">
        <v>112400</v>
      </c>
      <c r="C1047" s="208">
        <v>36072</v>
      </c>
      <c r="D1047" s="309">
        <v>1870.92</v>
      </c>
      <c r="E1047" s="206">
        <v>2885.76</v>
      </c>
      <c r="F1047" s="206">
        <v>3246.48</v>
      </c>
      <c r="G1047" s="205">
        <f t="shared" si="91"/>
        <v>0.3209252669039146</v>
      </c>
      <c r="H1047" s="207">
        <f t="shared" si="92"/>
        <v>0.42</v>
      </c>
      <c r="I1047" s="213">
        <v>25584</v>
      </c>
      <c r="J1047" s="213">
        <v>0</v>
      </c>
      <c r="K1047" s="212">
        <v>2046.72</v>
      </c>
      <c r="L1047" s="212">
        <v>2302.56</v>
      </c>
      <c r="M1047" s="239">
        <f t="shared" si="89"/>
        <v>0.50780000000001568</v>
      </c>
      <c r="N1047" s="239"/>
      <c r="O1047" s="178"/>
      <c r="P1047" s="178"/>
      <c r="Q1047" s="178"/>
      <c r="R1047" s="178"/>
      <c r="S1047" s="178"/>
      <c r="T1047" s="178"/>
      <c r="U1047" s="178"/>
      <c r="V1047" s="178"/>
      <c r="W1047" s="178"/>
      <c r="X1047" s="178"/>
      <c r="Y1047" s="210">
        <f t="shared" si="88"/>
        <v>0.22761565836298933</v>
      </c>
      <c r="Z1047" s="211">
        <f t="shared" si="90"/>
        <v>0.38</v>
      </c>
      <c r="AA1047" s="178"/>
      <c r="AB1047" s="178"/>
      <c r="AC1047" s="178"/>
    </row>
    <row r="1048" spans="2:29" x14ac:dyDescent="0.35">
      <c r="B1048" s="222">
        <v>112500</v>
      </c>
      <c r="C1048" s="208">
        <v>36114</v>
      </c>
      <c r="D1048" s="309">
        <v>1875.92</v>
      </c>
      <c r="E1048" s="206">
        <v>2889.12</v>
      </c>
      <c r="F1048" s="206">
        <v>3250.26</v>
      </c>
      <c r="G1048" s="205">
        <f t="shared" si="91"/>
        <v>0.32101333333333332</v>
      </c>
      <c r="H1048" s="207">
        <f t="shared" si="92"/>
        <v>0.42</v>
      </c>
      <c r="I1048" s="213">
        <v>25620</v>
      </c>
      <c r="J1048" s="213">
        <v>0</v>
      </c>
      <c r="K1048" s="212">
        <v>2049.6</v>
      </c>
      <c r="L1048" s="212">
        <v>2305.8000000000002</v>
      </c>
      <c r="M1048" s="239">
        <f t="shared" si="89"/>
        <v>0.50780000000000203</v>
      </c>
      <c r="N1048" s="239"/>
      <c r="O1048" s="178"/>
      <c r="P1048" s="178"/>
      <c r="Q1048" s="178"/>
      <c r="R1048" s="178"/>
      <c r="S1048" s="178"/>
      <c r="T1048" s="178"/>
      <c r="U1048" s="178"/>
      <c r="V1048" s="178"/>
      <c r="W1048" s="178"/>
      <c r="X1048" s="178"/>
      <c r="Y1048" s="210">
        <f t="shared" si="88"/>
        <v>0.22773333333333334</v>
      </c>
      <c r="Z1048" s="211">
        <f t="shared" si="90"/>
        <v>0.36</v>
      </c>
      <c r="AA1048" s="178"/>
      <c r="AB1048" s="178"/>
      <c r="AC1048" s="178"/>
    </row>
    <row r="1049" spans="2:29" x14ac:dyDescent="0.35">
      <c r="B1049" s="222">
        <v>112600</v>
      </c>
      <c r="C1049" s="208">
        <v>36156</v>
      </c>
      <c r="D1049" s="309">
        <v>1880.91</v>
      </c>
      <c r="E1049" s="206">
        <v>2892.48</v>
      </c>
      <c r="F1049" s="206">
        <v>3254.04</v>
      </c>
      <c r="G1049" s="205">
        <f t="shared" si="91"/>
        <v>0.32110124333925399</v>
      </c>
      <c r="H1049" s="207">
        <f t="shared" si="92"/>
        <v>0.42</v>
      </c>
      <c r="I1049" s="213">
        <v>25658</v>
      </c>
      <c r="J1049" s="213">
        <v>0</v>
      </c>
      <c r="K1049" s="212">
        <v>2052.64</v>
      </c>
      <c r="L1049" s="212">
        <v>2309.2199999999998</v>
      </c>
      <c r="M1049" s="239">
        <f t="shared" si="89"/>
        <v>0.50770000000004079</v>
      </c>
      <c r="N1049" s="239"/>
      <c r="O1049" s="178"/>
      <c r="P1049" s="178"/>
      <c r="Q1049" s="178"/>
      <c r="R1049" s="178"/>
      <c r="S1049" s="178"/>
      <c r="T1049" s="178"/>
      <c r="U1049" s="178"/>
      <c r="V1049" s="178"/>
      <c r="W1049" s="178"/>
      <c r="X1049" s="178"/>
      <c r="Y1049" s="210">
        <f t="shared" si="88"/>
        <v>0.22786856127886324</v>
      </c>
      <c r="Z1049" s="211">
        <f t="shared" si="90"/>
        <v>0.38</v>
      </c>
      <c r="AA1049" s="178"/>
      <c r="AB1049" s="178"/>
      <c r="AC1049" s="178"/>
    </row>
    <row r="1050" spans="2:29" x14ac:dyDescent="0.35">
      <c r="B1050" s="222">
        <v>112700</v>
      </c>
      <c r="C1050" s="208">
        <v>36198</v>
      </c>
      <c r="D1050" s="309">
        <v>1885.91</v>
      </c>
      <c r="E1050" s="206">
        <v>2895.84</v>
      </c>
      <c r="F1050" s="206">
        <v>3257.82</v>
      </c>
      <c r="G1050" s="205">
        <f t="shared" si="91"/>
        <v>0.32118899733806566</v>
      </c>
      <c r="H1050" s="207">
        <f t="shared" si="92"/>
        <v>0.42</v>
      </c>
      <c r="I1050" s="213">
        <v>25696</v>
      </c>
      <c r="J1050" s="213">
        <v>0</v>
      </c>
      <c r="K1050" s="212">
        <v>2055.6799999999998</v>
      </c>
      <c r="L1050" s="212">
        <v>2312.64</v>
      </c>
      <c r="M1050" s="239">
        <f t="shared" si="89"/>
        <v>0.50780000000003378</v>
      </c>
      <c r="N1050" s="239"/>
      <c r="O1050" s="178"/>
      <c r="P1050" s="178"/>
      <c r="Q1050" s="178"/>
      <c r="R1050" s="178"/>
      <c r="S1050" s="178"/>
      <c r="T1050" s="178"/>
      <c r="U1050" s="178"/>
      <c r="V1050" s="178"/>
      <c r="W1050" s="178"/>
      <c r="X1050" s="178"/>
      <c r="Y1050" s="210">
        <f t="shared" si="88"/>
        <v>0.22800354924578528</v>
      </c>
      <c r="Z1050" s="211">
        <f t="shared" si="90"/>
        <v>0.38</v>
      </c>
      <c r="AA1050" s="178"/>
      <c r="AB1050" s="178"/>
      <c r="AC1050" s="178"/>
    </row>
    <row r="1051" spans="2:29" x14ac:dyDescent="0.35">
      <c r="B1051" s="222">
        <v>112800</v>
      </c>
      <c r="C1051" s="208">
        <v>36240</v>
      </c>
      <c r="D1051" s="309">
        <v>1890.91</v>
      </c>
      <c r="E1051" s="206">
        <v>2899.2</v>
      </c>
      <c r="F1051" s="206">
        <v>3261.6</v>
      </c>
      <c r="G1051" s="205">
        <f t="shared" si="91"/>
        <v>0.32127659574468087</v>
      </c>
      <c r="H1051" s="207">
        <f t="shared" si="92"/>
        <v>0.42</v>
      </c>
      <c r="I1051" s="213">
        <v>25732</v>
      </c>
      <c r="J1051" s="213">
        <v>0</v>
      </c>
      <c r="K1051" s="212">
        <v>2058.56</v>
      </c>
      <c r="L1051" s="212">
        <v>2315.88</v>
      </c>
      <c r="M1051" s="239">
        <f t="shared" si="89"/>
        <v>0.50780000000002024</v>
      </c>
      <c r="N1051" s="239"/>
      <c r="O1051" s="178"/>
      <c r="P1051" s="178"/>
      <c r="Q1051" s="178"/>
      <c r="R1051" s="178"/>
      <c r="S1051" s="178"/>
      <c r="T1051" s="178"/>
      <c r="U1051" s="178"/>
      <c r="V1051" s="178"/>
      <c r="W1051" s="178"/>
      <c r="X1051" s="178"/>
      <c r="Y1051" s="210">
        <f t="shared" si="88"/>
        <v>0.22812056737588651</v>
      </c>
      <c r="Z1051" s="211">
        <f t="shared" si="90"/>
        <v>0.36</v>
      </c>
      <c r="AA1051" s="178"/>
      <c r="AB1051" s="178"/>
      <c r="AC1051" s="178"/>
    </row>
    <row r="1052" spans="2:29" x14ac:dyDescent="0.35">
      <c r="B1052" s="222">
        <v>112900</v>
      </c>
      <c r="C1052" s="208">
        <v>36282</v>
      </c>
      <c r="D1052" s="309">
        <v>1895.91</v>
      </c>
      <c r="E1052" s="206">
        <v>2902.56</v>
      </c>
      <c r="F1052" s="206">
        <v>3265.38</v>
      </c>
      <c r="G1052" s="205">
        <f t="shared" si="91"/>
        <v>0.32136403897254207</v>
      </c>
      <c r="H1052" s="207">
        <f t="shared" si="92"/>
        <v>0.42</v>
      </c>
      <c r="I1052" s="213">
        <v>25770</v>
      </c>
      <c r="J1052" s="213">
        <v>0</v>
      </c>
      <c r="K1052" s="212">
        <v>2061.6</v>
      </c>
      <c r="L1052" s="212">
        <v>2319.3000000000002</v>
      </c>
      <c r="M1052" s="239">
        <f t="shared" si="89"/>
        <v>0.50780000000001113</v>
      </c>
      <c r="N1052" s="239"/>
      <c r="O1052" s="178"/>
      <c r="P1052" s="178"/>
      <c r="Q1052" s="178"/>
      <c r="R1052" s="178"/>
      <c r="S1052" s="178"/>
      <c r="T1052" s="178"/>
      <c r="U1052" s="178"/>
      <c r="V1052" s="178"/>
      <c r="W1052" s="178"/>
      <c r="X1052" s="178"/>
      <c r="Y1052" s="210">
        <f t="shared" si="88"/>
        <v>0.22825509300265723</v>
      </c>
      <c r="Z1052" s="211">
        <f t="shared" si="90"/>
        <v>0.38</v>
      </c>
      <c r="AA1052" s="178"/>
      <c r="AB1052" s="178"/>
      <c r="AC1052" s="178"/>
    </row>
    <row r="1053" spans="2:29" x14ac:dyDescent="0.35">
      <c r="B1053" s="222">
        <v>113000</v>
      </c>
      <c r="C1053" s="208">
        <v>36324</v>
      </c>
      <c r="D1053" s="309">
        <v>1900.91</v>
      </c>
      <c r="E1053" s="206">
        <v>2905.92</v>
      </c>
      <c r="F1053" s="206">
        <v>3269.16</v>
      </c>
      <c r="G1053" s="205">
        <f t="shared" si="91"/>
        <v>0.32145132743362831</v>
      </c>
      <c r="H1053" s="207">
        <f t="shared" si="92"/>
        <v>0.42</v>
      </c>
      <c r="I1053" s="213">
        <v>25808</v>
      </c>
      <c r="J1053" s="213">
        <v>0</v>
      </c>
      <c r="K1053" s="212">
        <v>2064.64</v>
      </c>
      <c r="L1053" s="212">
        <v>2322.7199999999998</v>
      </c>
      <c r="M1053" s="239">
        <f t="shared" si="89"/>
        <v>0.5078000000000702</v>
      </c>
      <c r="N1053" s="239"/>
      <c r="O1053" s="178"/>
      <c r="P1053" s="178"/>
      <c r="Q1053" s="178"/>
      <c r="R1053" s="178"/>
      <c r="S1053" s="178"/>
      <c r="T1053" s="178"/>
      <c r="U1053" s="178"/>
      <c r="V1053" s="178"/>
      <c r="W1053" s="178"/>
      <c r="X1053" s="178"/>
      <c r="Y1053" s="210">
        <f t="shared" si="88"/>
        <v>0.22838938053097346</v>
      </c>
      <c r="Z1053" s="211">
        <f t="shared" si="90"/>
        <v>0.38</v>
      </c>
      <c r="AA1053" s="178"/>
      <c r="AB1053" s="178"/>
      <c r="AC1053" s="178"/>
    </row>
    <row r="1054" spans="2:29" x14ac:dyDescent="0.35">
      <c r="B1054" s="222">
        <v>113100</v>
      </c>
      <c r="C1054" s="208">
        <v>36366</v>
      </c>
      <c r="D1054" s="309">
        <v>1905.9</v>
      </c>
      <c r="E1054" s="206">
        <v>2909.28</v>
      </c>
      <c r="F1054" s="206">
        <v>3272.94</v>
      </c>
      <c r="G1054" s="205">
        <f t="shared" si="91"/>
        <v>0.32153846153846155</v>
      </c>
      <c r="H1054" s="207">
        <f t="shared" si="92"/>
        <v>0.42</v>
      </c>
      <c r="I1054" s="213">
        <v>25844</v>
      </c>
      <c r="J1054" s="213">
        <v>0</v>
      </c>
      <c r="K1054" s="212">
        <v>2067.52</v>
      </c>
      <c r="L1054" s="212">
        <v>2325.96</v>
      </c>
      <c r="M1054" s="239">
        <f t="shared" si="89"/>
        <v>0.50770000000004079</v>
      </c>
      <c r="N1054" s="239"/>
      <c r="O1054" s="178"/>
      <c r="P1054" s="178"/>
      <c r="Q1054" s="178"/>
      <c r="R1054" s="178"/>
      <c r="S1054" s="178"/>
      <c r="T1054" s="178"/>
      <c r="U1054" s="178"/>
      <c r="V1054" s="178"/>
      <c r="W1054" s="178"/>
      <c r="X1054" s="178"/>
      <c r="Y1054" s="210">
        <f t="shared" si="88"/>
        <v>0.22850574712643679</v>
      </c>
      <c r="Z1054" s="211">
        <f t="shared" si="90"/>
        <v>0.36</v>
      </c>
      <c r="AA1054" s="178"/>
      <c r="AB1054" s="178"/>
      <c r="AC1054" s="178"/>
    </row>
    <row r="1055" spans="2:29" x14ac:dyDescent="0.35">
      <c r="B1055" s="222">
        <v>113200</v>
      </c>
      <c r="C1055" s="208">
        <v>36408</v>
      </c>
      <c r="D1055" s="309">
        <v>1910.9</v>
      </c>
      <c r="E1055" s="206">
        <v>2912.64</v>
      </c>
      <c r="F1055" s="206">
        <v>3276.72</v>
      </c>
      <c r="G1055" s="205">
        <f t="shared" si="91"/>
        <v>0.32162544169611307</v>
      </c>
      <c r="H1055" s="207">
        <f t="shared" si="92"/>
        <v>0.42</v>
      </c>
      <c r="I1055" s="213">
        <v>25882</v>
      </c>
      <c r="J1055" s="213">
        <v>0</v>
      </c>
      <c r="K1055" s="212">
        <v>2070.56</v>
      </c>
      <c r="L1055" s="212">
        <v>2329.38</v>
      </c>
      <c r="M1055" s="239">
        <f t="shared" si="89"/>
        <v>0.50780000000002479</v>
      </c>
      <c r="N1055" s="239"/>
      <c r="O1055" s="178"/>
      <c r="P1055" s="178"/>
      <c r="Q1055" s="178"/>
      <c r="R1055" s="178"/>
      <c r="S1055" s="178"/>
      <c r="T1055" s="178"/>
      <c r="U1055" s="178"/>
      <c r="V1055" s="178"/>
      <c r="W1055" s="178"/>
      <c r="X1055" s="178"/>
      <c r="Y1055" s="210">
        <f t="shared" si="88"/>
        <v>0.22863957597173146</v>
      </c>
      <c r="Z1055" s="211">
        <f t="shared" si="90"/>
        <v>0.38</v>
      </c>
      <c r="AA1055" s="178"/>
      <c r="AB1055" s="178"/>
      <c r="AC1055" s="178"/>
    </row>
    <row r="1056" spans="2:29" x14ac:dyDescent="0.35">
      <c r="B1056" s="222">
        <v>113300</v>
      </c>
      <c r="C1056" s="208">
        <v>36450</v>
      </c>
      <c r="D1056" s="309">
        <v>1915.9</v>
      </c>
      <c r="E1056" s="206">
        <v>2916</v>
      </c>
      <c r="F1056" s="206">
        <v>3280.5</v>
      </c>
      <c r="G1056" s="205">
        <f t="shared" si="91"/>
        <v>0.32171226831421007</v>
      </c>
      <c r="H1056" s="207">
        <f t="shared" si="92"/>
        <v>0.42</v>
      </c>
      <c r="I1056" s="213">
        <v>25920</v>
      </c>
      <c r="J1056" s="213">
        <v>0</v>
      </c>
      <c r="K1056" s="212">
        <v>2073.6</v>
      </c>
      <c r="L1056" s="212">
        <v>2332.8000000000002</v>
      </c>
      <c r="M1056" s="239">
        <f t="shared" si="89"/>
        <v>0.50780000000001568</v>
      </c>
      <c r="N1056" s="239"/>
      <c r="O1056" s="178"/>
      <c r="P1056" s="178"/>
      <c r="Q1056" s="178"/>
      <c r="R1056" s="178"/>
      <c r="S1056" s="178"/>
      <c r="T1056" s="178"/>
      <c r="U1056" s="178"/>
      <c r="V1056" s="178"/>
      <c r="W1056" s="178"/>
      <c r="X1056" s="178"/>
      <c r="Y1056" s="210">
        <f t="shared" si="88"/>
        <v>0.22877316857899382</v>
      </c>
      <c r="Z1056" s="211">
        <f t="shared" si="90"/>
        <v>0.38</v>
      </c>
      <c r="AA1056" s="178"/>
      <c r="AB1056" s="178"/>
      <c r="AC1056" s="178"/>
    </row>
    <row r="1057" spans="2:29" x14ac:dyDescent="0.35">
      <c r="B1057" s="222">
        <v>113400</v>
      </c>
      <c r="C1057" s="208">
        <v>36492</v>
      </c>
      <c r="D1057" s="309">
        <v>1920.9</v>
      </c>
      <c r="E1057" s="206">
        <v>2919.36</v>
      </c>
      <c r="F1057" s="206">
        <v>3284.28</v>
      </c>
      <c r="G1057" s="205">
        <f t="shared" si="91"/>
        <v>0.32179894179894181</v>
      </c>
      <c r="H1057" s="207">
        <f t="shared" si="92"/>
        <v>0.42</v>
      </c>
      <c r="I1057" s="213">
        <v>25956</v>
      </c>
      <c r="J1057" s="213">
        <v>0</v>
      </c>
      <c r="K1057" s="212">
        <v>2076.48</v>
      </c>
      <c r="L1057" s="212">
        <v>2336.04</v>
      </c>
      <c r="M1057" s="239">
        <f t="shared" si="89"/>
        <v>0.50780000000000203</v>
      </c>
      <c r="N1057" s="239"/>
      <c r="O1057" s="178"/>
      <c r="P1057" s="178"/>
      <c r="Q1057" s="178"/>
      <c r="R1057" s="178"/>
      <c r="S1057" s="178"/>
      <c r="T1057" s="178"/>
      <c r="U1057" s="178"/>
      <c r="V1057" s="178"/>
      <c r="W1057" s="178"/>
      <c r="X1057" s="178"/>
      <c r="Y1057" s="210">
        <f t="shared" si="88"/>
        <v>0.22888888888888889</v>
      </c>
      <c r="Z1057" s="211">
        <f t="shared" si="90"/>
        <v>0.36</v>
      </c>
      <c r="AA1057" s="178"/>
      <c r="AB1057" s="178"/>
      <c r="AC1057" s="178"/>
    </row>
    <row r="1058" spans="2:29" x14ac:dyDescent="0.35">
      <c r="B1058" s="222">
        <v>113500</v>
      </c>
      <c r="C1058" s="208">
        <v>36534</v>
      </c>
      <c r="D1058" s="309">
        <v>1925.9</v>
      </c>
      <c r="E1058" s="206">
        <v>2922.72</v>
      </c>
      <c r="F1058" s="206">
        <v>3288.06</v>
      </c>
      <c r="G1058" s="205">
        <f t="shared" si="91"/>
        <v>0.32188546255506606</v>
      </c>
      <c r="H1058" s="207">
        <f t="shared" si="92"/>
        <v>0.42</v>
      </c>
      <c r="I1058" s="213">
        <v>25994</v>
      </c>
      <c r="J1058" s="213">
        <v>0</v>
      </c>
      <c r="K1058" s="212">
        <v>2079.52</v>
      </c>
      <c r="L1058" s="212">
        <v>2339.46</v>
      </c>
      <c r="M1058" s="239">
        <f t="shared" si="89"/>
        <v>0.50779999999998837</v>
      </c>
      <c r="N1058" s="239"/>
      <c r="O1058" s="178"/>
      <c r="P1058" s="178"/>
      <c r="Q1058" s="178"/>
      <c r="R1058" s="178"/>
      <c r="S1058" s="178"/>
      <c r="T1058" s="178"/>
      <c r="U1058" s="178"/>
      <c r="V1058" s="178"/>
      <c r="W1058" s="178"/>
      <c r="X1058" s="178"/>
      <c r="Y1058" s="210">
        <f t="shared" si="88"/>
        <v>0.22902202643171807</v>
      </c>
      <c r="Z1058" s="211">
        <f t="shared" si="90"/>
        <v>0.38</v>
      </c>
      <c r="AA1058" s="178"/>
      <c r="AB1058" s="178"/>
      <c r="AC1058" s="178"/>
    </row>
    <row r="1059" spans="2:29" x14ac:dyDescent="0.35">
      <c r="B1059" s="222">
        <v>113600</v>
      </c>
      <c r="C1059" s="208">
        <v>36576</v>
      </c>
      <c r="D1059" s="309">
        <v>1930.89</v>
      </c>
      <c r="E1059" s="206">
        <v>2926.08</v>
      </c>
      <c r="F1059" s="206">
        <v>3291.84</v>
      </c>
      <c r="G1059" s="205">
        <f t="shared" si="91"/>
        <v>0.32197183098591547</v>
      </c>
      <c r="H1059" s="207">
        <f t="shared" si="92"/>
        <v>0.42</v>
      </c>
      <c r="I1059" s="213">
        <v>26032</v>
      </c>
      <c r="J1059" s="213">
        <v>0</v>
      </c>
      <c r="K1059" s="212">
        <v>2082.56</v>
      </c>
      <c r="L1059" s="212">
        <v>2342.88</v>
      </c>
      <c r="M1059" s="239">
        <f t="shared" si="89"/>
        <v>0.50769999999995885</v>
      </c>
      <c r="N1059" s="239"/>
      <c r="O1059" s="178"/>
      <c r="P1059" s="178"/>
      <c r="Q1059" s="178"/>
      <c r="R1059" s="178"/>
      <c r="S1059" s="178"/>
      <c r="T1059" s="178"/>
      <c r="U1059" s="178"/>
      <c r="V1059" s="178"/>
      <c r="W1059" s="178"/>
      <c r="X1059" s="178"/>
      <c r="Y1059" s="210">
        <f t="shared" si="88"/>
        <v>0.22915492957746478</v>
      </c>
      <c r="Z1059" s="211">
        <f t="shared" si="90"/>
        <v>0.38</v>
      </c>
      <c r="AA1059" s="178"/>
      <c r="AB1059" s="178"/>
      <c r="AC1059" s="178"/>
    </row>
    <row r="1060" spans="2:29" x14ac:dyDescent="0.35">
      <c r="B1060" s="222">
        <v>113700</v>
      </c>
      <c r="C1060" s="208">
        <v>36618</v>
      </c>
      <c r="D1060" s="309">
        <v>1935.89</v>
      </c>
      <c r="E1060" s="206">
        <v>2929.44</v>
      </c>
      <c r="F1060" s="206">
        <v>3295.62</v>
      </c>
      <c r="G1060" s="205">
        <f t="shared" si="91"/>
        <v>0.32205804749340372</v>
      </c>
      <c r="H1060" s="207">
        <f t="shared" si="92"/>
        <v>0.42</v>
      </c>
      <c r="I1060" s="213">
        <v>26070</v>
      </c>
      <c r="J1060" s="213">
        <v>0</v>
      </c>
      <c r="K1060" s="212">
        <v>2085.6</v>
      </c>
      <c r="L1060" s="212">
        <v>2346.3000000000002</v>
      </c>
      <c r="M1060" s="239">
        <f t="shared" si="89"/>
        <v>0.50780000000001568</v>
      </c>
      <c r="N1060" s="239"/>
      <c r="O1060" s="178"/>
      <c r="P1060" s="178"/>
      <c r="Q1060" s="178"/>
      <c r="R1060" s="178"/>
      <c r="S1060" s="178"/>
      <c r="T1060" s="178"/>
      <c r="U1060" s="178"/>
      <c r="V1060" s="178"/>
      <c r="W1060" s="178"/>
      <c r="X1060" s="178"/>
      <c r="Y1060" s="210">
        <f t="shared" si="88"/>
        <v>0.22928759894459103</v>
      </c>
      <c r="Z1060" s="211">
        <f t="shared" si="90"/>
        <v>0.38</v>
      </c>
      <c r="AA1060" s="178"/>
      <c r="AB1060" s="178"/>
      <c r="AC1060" s="178"/>
    </row>
    <row r="1061" spans="2:29" x14ac:dyDescent="0.35">
      <c r="B1061" s="222">
        <v>113800</v>
      </c>
      <c r="C1061" s="208">
        <v>36660</v>
      </c>
      <c r="D1061" s="309">
        <v>1940.89</v>
      </c>
      <c r="E1061" s="206">
        <v>2932.8</v>
      </c>
      <c r="F1061" s="206">
        <v>3299.4</v>
      </c>
      <c r="G1061" s="205">
        <f t="shared" si="91"/>
        <v>0.32214411247803165</v>
      </c>
      <c r="H1061" s="207">
        <f t="shared" si="92"/>
        <v>0.42</v>
      </c>
      <c r="I1061" s="213">
        <v>26106</v>
      </c>
      <c r="J1061" s="213">
        <v>0</v>
      </c>
      <c r="K1061" s="212">
        <v>2088.48</v>
      </c>
      <c r="L1061" s="212">
        <v>2349.54</v>
      </c>
      <c r="M1061" s="239">
        <f t="shared" si="89"/>
        <v>0.50780000000000658</v>
      </c>
      <c r="N1061" s="239"/>
      <c r="O1061" s="178"/>
      <c r="P1061" s="178"/>
      <c r="Q1061" s="178"/>
      <c r="R1061" s="178"/>
      <c r="S1061" s="178"/>
      <c r="T1061" s="178"/>
      <c r="U1061" s="178"/>
      <c r="V1061" s="178"/>
      <c r="W1061" s="178"/>
      <c r="X1061" s="178"/>
      <c r="Y1061" s="210">
        <f t="shared" si="88"/>
        <v>0.22940246045694201</v>
      </c>
      <c r="Z1061" s="211">
        <f t="shared" si="90"/>
        <v>0.36</v>
      </c>
      <c r="AA1061" s="178"/>
      <c r="AB1061" s="178"/>
      <c r="AC1061" s="178"/>
    </row>
    <row r="1062" spans="2:29" x14ac:dyDescent="0.35">
      <c r="B1062" s="222">
        <v>113900</v>
      </c>
      <c r="C1062" s="208">
        <v>36702</v>
      </c>
      <c r="D1062" s="309">
        <v>1945.89</v>
      </c>
      <c r="E1062" s="206">
        <v>2936.16</v>
      </c>
      <c r="F1062" s="206">
        <v>3303.18</v>
      </c>
      <c r="G1062" s="205">
        <f t="shared" si="91"/>
        <v>0.32223002633889375</v>
      </c>
      <c r="H1062" s="207">
        <f t="shared" si="92"/>
        <v>0.42</v>
      </c>
      <c r="I1062" s="213">
        <v>26144</v>
      </c>
      <c r="J1062" s="213">
        <v>0</v>
      </c>
      <c r="K1062" s="212">
        <v>2091.52</v>
      </c>
      <c r="L1062" s="212">
        <v>2352.96</v>
      </c>
      <c r="M1062" s="239">
        <f t="shared" si="89"/>
        <v>0.50779999999999292</v>
      </c>
      <c r="N1062" s="239"/>
      <c r="O1062" s="178"/>
      <c r="P1062" s="178"/>
      <c r="Q1062" s="178"/>
      <c r="R1062" s="178"/>
      <c r="S1062" s="178"/>
      <c r="T1062" s="178"/>
      <c r="U1062" s="178"/>
      <c r="V1062" s="178"/>
      <c r="W1062" s="178"/>
      <c r="X1062" s="178"/>
      <c r="Y1062" s="210">
        <f t="shared" si="88"/>
        <v>0.22953467954345919</v>
      </c>
      <c r="Z1062" s="211">
        <f t="shared" si="90"/>
        <v>0.38</v>
      </c>
      <c r="AA1062" s="178"/>
      <c r="AB1062" s="178"/>
      <c r="AC1062" s="178"/>
    </row>
    <row r="1063" spans="2:29" x14ac:dyDescent="0.35">
      <c r="B1063" s="222">
        <v>114000</v>
      </c>
      <c r="C1063" s="208">
        <v>36744</v>
      </c>
      <c r="D1063" s="309">
        <v>1950.89</v>
      </c>
      <c r="E1063" s="206">
        <v>2939.52</v>
      </c>
      <c r="F1063" s="206">
        <v>3306.96</v>
      </c>
      <c r="G1063" s="205">
        <f t="shared" si="91"/>
        <v>0.32231578947368422</v>
      </c>
      <c r="H1063" s="207">
        <f t="shared" si="92"/>
        <v>0.42</v>
      </c>
      <c r="I1063" s="213">
        <v>26182</v>
      </c>
      <c r="J1063" s="213">
        <v>0</v>
      </c>
      <c r="K1063" s="212">
        <v>2094.56</v>
      </c>
      <c r="L1063" s="212">
        <v>2356.38</v>
      </c>
      <c r="M1063" s="239">
        <f t="shared" si="89"/>
        <v>0.50779999999998382</v>
      </c>
      <c r="N1063" s="239"/>
      <c r="O1063" s="178"/>
      <c r="P1063" s="178"/>
      <c r="Q1063" s="178"/>
      <c r="R1063" s="178"/>
      <c r="S1063" s="178"/>
      <c r="T1063" s="178"/>
      <c r="U1063" s="178"/>
      <c r="V1063" s="178"/>
      <c r="W1063" s="178"/>
      <c r="X1063" s="178"/>
      <c r="Y1063" s="210">
        <f t="shared" si="88"/>
        <v>0.22966666666666666</v>
      </c>
      <c r="Z1063" s="211">
        <f t="shared" si="90"/>
        <v>0.38</v>
      </c>
      <c r="AA1063" s="178"/>
      <c r="AB1063" s="178"/>
      <c r="AC1063" s="178"/>
    </row>
    <row r="1064" spans="2:29" x14ac:dyDescent="0.35">
      <c r="B1064" s="222">
        <v>114100</v>
      </c>
      <c r="C1064" s="208">
        <v>36786</v>
      </c>
      <c r="D1064" s="309">
        <v>1955.88</v>
      </c>
      <c r="E1064" s="206">
        <v>2942.88</v>
      </c>
      <c r="F1064" s="206">
        <v>3310.74</v>
      </c>
      <c r="G1064" s="205">
        <f t="shared" si="91"/>
        <v>0.3224014022787029</v>
      </c>
      <c r="H1064" s="207">
        <f t="shared" si="92"/>
        <v>0.42</v>
      </c>
      <c r="I1064" s="213">
        <v>26220</v>
      </c>
      <c r="J1064" s="213">
        <v>0</v>
      </c>
      <c r="K1064" s="212">
        <v>2097.6</v>
      </c>
      <c r="L1064" s="212">
        <v>2359.8000000000002</v>
      </c>
      <c r="M1064" s="239">
        <f t="shared" si="89"/>
        <v>0.50769999999994975</v>
      </c>
      <c r="N1064" s="239"/>
      <c r="O1064" s="178"/>
      <c r="P1064" s="178"/>
      <c r="Q1064" s="178"/>
      <c r="R1064" s="178"/>
      <c r="S1064" s="178"/>
      <c r="T1064" s="178"/>
      <c r="U1064" s="178"/>
      <c r="V1064" s="178"/>
      <c r="W1064" s="178"/>
      <c r="X1064" s="178"/>
      <c r="Y1064" s="210">
        <f t="shared" si="88"/>
        <v>0.22979842243645926</v>
      </c>
      <c r="Z1064" s="211">
        <f t="shared" si="90"/>
        <v>0.38</v>
      </c>
      <c r="AA1064" s="178"/>
      <c r="AB1064" s="178"/>
      <c r="AC1064" s="178"/>
    </row>
    <row r="1065" spans="2:29" x14ac:dyDescent="0.35">
      <c r="B1065" s="222">
        <v>114200</v>
      </c>
      <c r="C1065" s="208">
        <v>36828</v>
      </c>
      <c r="D1065" s="309">
        <v>1960.88</v>
      </c>
      <c r="E1065" s="206">
        <v>2946.24</v>
      </c>
      <c r="F1065" s="206">
        <v>3314.52</v>
      </c>
      <c r="G1065" s="205">
        <f t="shared" si="91"/>
        <v>0.32248686514886166</v>
      </c>
      <c r="H1065" s="207">
        <f t="shared" si="92"/>
        <v>0.42</v>
      </c>
      <c r="I1065" s="213">
        <v>26256</v>
      </c>
      <c r="J1065" s="213">
        <v>0</v>
      </c>
      <c r="K1065" s="212">
        <v>2100.48</v>
      </c>
      <c r="L1065" s="212">
        <v>2363.04</v>
      </c>
      <c r="M1065" s="239">
        <f t="shared" si="89"/>
        <v>0.50779999999994285</v>
      </c>
      <c r="N1065" s="239"/>
      <c r="O1065" s="178"/>
      <c r="P1065" s="178"/>
      <c r="Q1065" s="178"/>
      <c r="R1065" s="178"/>
      <c r="S1065" s="178"/>
      <c r="T1065" s="178"/>
      <c r="U1065" s="178"/>
      <c r="V1065" s="178"/>
      <c r="W1065" s="178"/>
      <c r="X1065" s="178"/>
      <c r="Y1065" s="210">
        <f t="shared" si="88"/>
        <v>0.22991243432574432</v>
      </c>
      <c r="Z1065" s="211">
        <f t="shared" si="90"/>
        <v>0.36</v>
      </c>
      <c r="AA1065" s="178"/>
      <c r="AB1065" s="178"/>
      <c r="AC1065" s="178"/>
    </row>
    <row r="1066" spans="2:29" x14ac:dyDescent="0.35">
      <c r="B1066" s="222">
        <v>114300</v>
      </c>
      <c r="C1066" s="208">
        <v>36870</v>
      </c>
      <c r="D1066" s="309">
        <v>1965.88</v>
      </c>
      <c r="E1066" s="206">
        <v>2949.6</v>
      </c>
      <c r="F1066" s="206">
        <v>3318.3</v>
      </c>
      <c r="G1066" s="205">
        <f t="shared" si="91"/>
        <v>0.32257217847769026</v>
      </c>
      <c r="H1066" s="207">
        <f t="shared" si="92"/>
        <v>0.42</v>
      </c>
      <c r="I1066" s="213">
        <v>26294</v>
      </c>
      <c r="J1066" s="213">
        <v>0</v>
      </c>
      <c r="K1066" s="212">
        <v>2103.52</v>
      </c>
      <c r="L1066" s="212">
        <v>2366.46</v>
      </c>
      <c r="M1066" s="239">
        <f t="shared" si="89"/>
        <v>0.50780000000000203</v>
      </c>
      <c r="N1066" s="239"/>
      <c r="O1066" s="178"/>
      <c r="P1066" s="178"/>
      <c r="Q1066" s="178"/>
      <c r="R1066" s="178"/>
      <c r="S1066" s="178"/>
      <c r="T1066" s="178"/>
      <c r="U1066" s="178"/>
      <c r="V1066" s="178"/>
      <c r="W1066" s="178"/>
      <c r="X1066" s="178"/>
      <c r="Y1066" s="210">
        <f t="shared" si="88"/>
        <v>0.23004374453193352</v>
      </c>
      <c r="Z1066" s="211">
        <f t="shared" si="90"/>
        <v>0.38</v>
      </c>
      <c r="AA1066" s="178"/>
      <c r="AB1066" s="178"/>
      <c r="AC1066" s="178"/>
    </row>
    <row r="1067" spans="2:29" x14ac:dyDescent="0.35">
      <c r="B1067" s="222">
        <v>114400</v>
      </c>
      <c r="C1067" s="208">
        <v>36912</v>
      </c>
      <c r="D1067" s="309">
        <v>1970.88</v>
      </c>
      <c r="E1067" s="206">
        <v>2952.96</v>
      </c>
      <c r="F1067" s="206">
        <v>3322.08</v>
      </c>
      <c r="G1067" s="205">
        <f t="shared" si="91"/>
        <v>0.32265734265734264</v>
      </c>
      <c r="H1067" s="207">
        <f t="shared" si="92"/>
        <v>0.42</v>
      </c>
      <c r="I1067" s="213">
        <v>26332</v>
      </c>
      <c r="J1067" s="213">
        <v>0</v>
      </c>
      <c r="K1067" s="212">
        <v>2106.56</v>
      </c>
      <c r="L1067" s="212">
        <v>2369.88</v>
      </c>
      <c r="M1067" s="239">
        <f t="shared" si="89"/>
        <v>0.50779999999998837</v>
      </c>
      <c r="N1067" s="239"/>
      <c r="O1067" s="178"/>
      <c r="P1067" s="178"/>
      <c r="Q1067" s="178"/>
      <c r="R1067" s="178"/>
      <c r="S1067" s="178"/>
      <c r="T1067" s="178"/>
      <c r="U1067" s="178"/>
      <c r="V1067" s="178"/>
      <c r="W1067" s="178"/>
      <c r="X1067" s="178"/>
      <c r="Y1067" s="210">
        <f t="shared" si="88"/>
        <v>0.23017482517482518</v>
      </c>
      <c r="Z1067" s="211">
        <f t="shared" si="90"/>
        <v>0.38</v>
      </c>
      <c r="AA1067" s="178"/>
      <c r="AB1067" s="178"/>
      <c r="AC1067" s="178"/>
    </row>
    <row r="1068" spans="2:29" x14ac:dyDescent="0.35">
      <c r="B1068" s="222">
        <v>114500</v>
      </c>
      <c r="C1068" s="208">
        <v>36954</v>
      </c>
      <c r="D1068" s="309">
        <v>1975.88</v>
      </c>
      <c r="E1068" s="206">
        <v>2956.32</v>
      </c>
      <c r="F1068" s="206">
        <v>3325.86</v>
      </c>
      <c r="G1068" s="205">
        <f t="shared" si="91"/>
        <v>0.32274235807860263</v>
      </c>
      <c r="H1068" s="207">
        <f t="shared" si="92"/>
        <v>0.42</v>
      </c>
      <c r="I1068" s="213">
        <v>26370</v>
      </c>
      <c r="J1068" s="213">
        <v>0</v>
      </c>
      <c r="K1068" s="212">
        <v>2109.6</v>
      </c>
      <c r="L1068" s="212">
        <v>2373.3000000000002</v>
      </c>
      <c r="M1068" s="239">
        <f t="shared" si="89"/>
        <v>0.50779999999997927</v>
      </c>
      <c r="N1068" s="239"/>
      <c r="O1068" s="178"/>
      <c r="P1068" s="178"/>
      <c r="Q1068" s="178"/>
      <c r="R1068" s="178"/>
      <c r="S1068" s="178"/>
      <c r="T1068" s="178"/>
      <c r="U1068" s="178"/>
      <c r="V1068" s="178"/>
      <c r="W1068" s="178"/>
      <c r="X1068" s="178"/>
      <c r="Y1068" s="210">
        <f t="shared" si="88"/>
        <v>0.2303056768558952</v>
      </c>
      <c r="Z1068" s="211">
        <f t="shared" si="90"/>
        <v>0.38</v>
      </c>
      <c r="AA1068" s="178"/>
      <c r="AB1068" s="178"/>
      <c r="AC1068" s="178"/>
    </row>
    <row r="1069" spans="2:29" x14ac:dyDescent="0.35">
      <c r="B1069" s="222">
        <v>114600</v>
      </c>
      <c r="C1069" s="208">
        <v>36996</v>
      </c>
      <c r="D1069" s="309">
        <v>1980.87</v>
      </c>
      <c r="E1069" s="206">
        <v>2959.68</v>
      </c>
      <c r="F1069" s="206">
        <v>3329.64</v>
      </c>
      <c r="G1069" s="205">
        <f t="shared" si="91"/>
        <v>0.32282722513089007</v>
      </c>
      <c r="H1069" s="207">
        <f t="shared" si="92"/>
        <v>0.42</v>
      </c>
      <c r="I1069" s="213">
        <v>26408</v>
      </c>
      <c r="J1069" s="213">
        <v>0</v>
      </c>
      <c r="K1069" s="212">
        <v>2112.64</v>
      </c>
      <c r="L1069" s="212">
        <v>2376.7199999999998</v>
      </c>
      <c r="M1069" s="239">
        <f t="shared" si="89"/>
        <v>0.50770000000001803</v>
      </c>
      <c r="N1069" s="239"/>
      <c r="O1069" s="178"/>
      <c r="P1069" s="178"/>
      <c r="Q1069" s="178"/>
      <c r="R1069" s="178"/>
      <c r="S1069" s="178"/>
      <c r="T1069" s="178"/>
      <c r="U1069" s="178"/>
      <c r="V1069" s="178"/>
      <c r="W1069" s="178"/>
      <c r="X1069" s="178"/>
      <c r="Y1069" s="210">
        <f t="shared" si="88"/>
        <v>0.23043630017452008</v>
      </c>
      <c r="Z1069" s="211">
        <f t="shared" si="90"/>
        <v>0.38</v>
      </c>
      <c r="AA1069" s="178"/>
      <c r="AB1069" s="178"/>
      <c r="AC1069" s="178"/>
    </row>
    <row r="1070" spans="2:29" x14ac:dyDescent="0.35">
      <c r="B1070" s="222">
        <v>114700</v>
      </c>
      <c r="C1070" s="208">
        <v>37038</v>
      </c>
      <c r="D1070" s="309">
        <v>1985.87</v>
      </c>
      <c r="E1070" s="206">
        <v>2963.04</v>
      </c>
      <c r="F1070" s="206">
        <v>3333.42</v>
      </c>
      <c r="G1070" s="205">
        <f t="shared" si="91"/>
        <v>0.32291194420226677</v>
      </c>
      <c r="H1070" s="207">
        <f t="shared" si="92"/>
        <v>0.42</v>
      </c>
      <c r="I1070" s="213">
        <v>26446</v>
      </c>
      <c r="J1070" s="213">
        <v>0</v>
      </c>
      <c r="K1070" s="212">
        <v>2115.6799999999998</v>
      </c>
      <c r="L1070" s="212">
        <v>2380.14</v>
      </c>
      <c r="M1070" s="239">
        <f t="shared" si="89"/>
        <v>0.50780000000001113</v>
      </c>
      <c r="N1070" s="239"/>
      <c r="O1070" s="178"/>
      <c r="P1070" s="178"/>
      <c r="Q1070" s="178"/>
      <c r="R1070" s="178"/>
      <c r="S1070" s="178"/>
      <c r="T1070" s="178"/>
      <c r="U1070" s="178"/>
      <c r="V1070" s="178"/>
      <c r="W1070" s="178"/>
      <c r="X1070" s="178"/>
      <c r="Y1070" s="210">
        <f t="shared" si="88"/>
        <v>0.23056669572798605</v>
      </c>
      <c r="Z1070" s="211">
        <f t="shared" si="90"/>
        <v>0.38</v>
      </c>
      <c r="AA1070" s="178"/>
      <c r="AB1070" s="178"/>
      <c r="AC1070" s="178"/>
    </row>
    <row r="1071" spans="2:29" x14ac:dyDescent="0.35">
      <c r="B1071" s="222">
        <v>114800</v>
      </c>
      <c r="C1071" s="208">
        <v>37080</v>
      </c>
      <c r="D1071" s="309">
        <v>1990.87</v>
      </c>
      <c r="E1071" s="206">
        <v>2966.4</v>
      </c>
      <c r="F1071" s="206">
        <v>3337.2</v>
      </c>
      <c r="G1071" s="205">
        <f t="shared" si="91"/>
        <v>0.32299651567944249</v>
      </c>
      <c r="H1071" s="207">
        <f t="shared" si="92"/>
        <v>0.42</v>
      </c>
      <c r="I1071" s="213">
        <v>26482</v>
      </c>
      <c r="J1071" s="213">
        <v>0</v>
      </c>
      <c r="K1071" s="212">
        <v>2118.56</v>
      </c>
      <c r="L1071" s="212">
        <v>2383.38</v>
      </c>
      <c r="M1071" s="239">
        <f t="shared" si="89"/>
        <v>0.50779999999999748</v>
      </c>
      <c r="N1071" s="239"/>
      <c r="O1071" s="178"/>
      <c r="P1071" s="178"/>
      <c r="Q1071" s="178"/>
      <c r="R1071" s="178"/>
      <c r="S1071" s="178"/>
      <c r="T1071" s="178"/>
      <c r="U1071" s="178"/>
      <c r="V1071" s="178"/>
      <c r="W1071" s="178"/>
      <c r="X1071" s="178"/>
      <c r="Y1071" s="210">
        <f t="shared" si="88"/>
        <v>0.23067944250871081</v>
      </c>
      <c r="Z1071" s="211">
        <f t="shared" si="90"/>
        <v>0.36</v>
      </c>
      <c r="AA1071" s="178"/>
      <c r="AB1071" s="178"/>
      <c r="AC1071" s="178"/>
    </row>
    <row r="1072" spans="2:29" x14ac:dyDescent="0.35">
      <c r="B1072" s="222">
        <v>114900</v>
      </c>
      <c r="C1072" s="208">
        <v>37122</v>
      </c>
      <c r="D1072" s="309">
        <v>1995.87</v>
      </c>
      <c r="E1072" s="206">
        <v>2969.76</v>
      </c>
      <c r="F1072" s="206">
        <v>3340.98</v>
      </c>
      <c r="G1072" s="205">
        <f t="shared" si="91"/>
        <v>0.3230809399477807</v>
      </c>
      <c r="H1072" s="207">
        <f t="shared" si="92"/>
        <v>0.42</v>
      </c>
      <c r="I1072" s="213">
        <v>26520</v>
      </c>
      <c r="J1072" s="213">
        <v>0</v>
      </c>
      <c r="K1072" s="212">
        <v>2121.6</v>
      </c>
      <c r="L1072" s="212">
        <v>2386.8000000000002</v>
      </c>
      <c r="M1072" s="239">
        <f t="shared" si="89"/>
        <v>0.50780000000006109</v>
      </c>
      <c r="N1072" s="239"/>
      <c r="O1072" s="178"/>
      <c r="P1072" s="178"/>
      <c r="Q1072" s="178"/>
      <c r="R1072" s="178"/>
      <c r="S1072" s="178"/>
      <c r="T1072" s="178"/>
      <c r="U1072" s="178"/>
      <c r="V1072" s="178"/>
      <c r="W1072" s="178"/>
      <c r="X1072" s="178"/>
      <c r="Y1072" s="210">
        <f t="shared" si="88"/>
        <v>0.23080939947780679</v>
      </c>
      <c r="Z1072" s="211">
        <f t="shared" si="90"/>
        <v>0.38</v>
      </c>
      <c r="AA1072" s="178"/>
      <c r="AB1072" s="178"/>
      <c r="AC1072" s="178"/>
    </row>
    <row r="1073" spans="2:29" x14ac:dyDescent="0.35">
      <c r="B1073" s="222">
        <v>115000</v>
      </c>
      <c r="C1073" s="208">
        <v>37164</v>
      </c>
      <c r="D1073" s="309">
        <v>2000.87</v>
      </c>
      <c r="E1073" s="206">
        <v>2973.12</v>
      </c>
      <c r="F1073" s="206">
        <v>3344.76</v>
      </c>
      <c r="G1073" s="205">
        <f t="shared" si="91"/>
        <v>0.32316521739130433</v>
      </c>
      <c r="H1073" s="207">
        <f t="shared" si="92"/>
        <v>0.42</v>
      </c>
      <c r="I1073" s="213">
        <v>26558</v>
      </c>
      <c r="J1073" s="213">
        <v>0</v>
      </c>
      <c r="K1073" s="212">
        <v>2124.64</v>
      </c>
      <c r="L1073" s="212">
        <v>2390.2199999999998</v>
      </c>
      <c r="M1073" s="239">
        <f t="shared" si="89"/>
        <v>0.50780000000004744</v>
      </c>
      <c r="N1073" s="239"/>
      <c r="O1073" s="178"/>
      <c r="P1073" s="178"/>
      <c r="Q1073" s="178"/>
      <c r="R1073" s="178"/>
      <c r="S1073" s="178"/>
      <c r="T1073" s="178"/>
      <c r="U1073" s="178"/>
      <c r="V1073" s="178"/>
      <c r="W1073" s="178"/>
      <c r="X1073" s="178"/>
      <c r="Y1073" s="210">
        <f t="shared" si="88"/>
        <v>0.23093913043478262</v>
      </c>
      <c r="Z1073" s="211">
        <f t="shared" si="90"/>
        <v>0.38</v>
      </c>
      <c r="AA1073" s="178"/>
      <c r="AB1073" s="178"/>
      <c r="AC1073" s="178"/>
    </row>
    <row r="1074" spans="2:29" x14ac:dyDescent="0.35">
      <c r="B1074" s="222">
        <v>115100</v>
      </c>
      <c r="C1074" s="208">
        <v>37206</v>
      </c>
      <c r="D1074" s="309">
        <v>2005.86</v>
      </c>
      <c r="E1074" s="206">
        <v>2976.48</v>
      </c>
      <c r="F1074" s="206">
        <v>3348.54</v>
      </c>
      <c r="G1074" s="205">
        <f t="shared" si="91"/>
        <v>0.32324934839270197</v>
      </c>
      <c r="H1074" s="207">
        <f t="shared" si="92"/>
        <v>0.42</v>
      </c>
      <c r="I1074" s="213">
        <v>26596</v>
      </c>
      <c r="J1074" s="213">
        <v>0</v>
      </c>
      <c r="K1074" s="212">
        <v>2127.6799999999998</v>
      </c>
      <c r="L1074" s="212">
        <v>2393.64</v>
      </c>
      <c r="M1074" s="239">
        <f t="shared" si="89"/>
        <v>0.50770000000001347</v>
      </c>
      <c r="N1074" s="239"/>
      <c r="O1074" s="178"/>
      <c r="P1074" s="178"/>
      <c r="Q1074" s="178"/>
      <c r="R1074" s="178"/>
      <c r="S1074" s="178"/>
      <c r="T1074" s="178"/>
      <c r="U1074" s="178"/>
      <c r="V1074" s="178"/>
      <c r="W1074" s="178"/>
      <c r="X1074" s="178"/>
      <c r="Y1074" s="210">
        <f t="shared" si="88"/>
        <v>0.23106863596872285</v>
      </c>
      <c r="Z1074" s="211">
        <f t="shared" si="90"/>
        <v>0.38</v>
      </c>
      <c r="AA1074" s="178"/>
      <c r="AB1074" s="178"/>
      <c r="AC1074" s="178"/>
    </row>
    <row r="1075" spans="2:29" x14ac:dyDescent="0.35">
      <c r="B1075" s="222">
        <v>115200</v>
      </c>
      <c r="C1075" s="208">
        <v>37248</v>
      </c>
      <c r="D1075" s="309">
        <v>2010.86</v>
      </c>
      <c r="E1075" s="206">
        <v>2979.84</v>
      </c>
      <c r="F1075" s="206">
        <v>3352.32</v>
      </c>
      <c r="G1075" s="205">
        <f t="shared" si="91"/>
        <v>0.32333333333333331</v>
      </c>
      <c r="H1075" s="207">
        <f t="shared" si="92"/>
        <v>0.42</v>
      </c>
      <c r="I1075" s="213">
        <v>26634</v>
      </c>
      <c r="J1075" s="213">
        <v>0</v>
      </c>
      <c r="K1075" s="212">
        <v>2130.7199999999998</v>
      </c>
      <c r="L1075" s="212">
        <v>2397.06</v>
      </c>
      <c r="M1075" s="239">
        <f t="shared" si="89"/>
        <v>0.50780000000000658</v>
      </c>
      <c r="N1075" s="239"/>
      <c r="O1075" s="178"/>
      <c r="P1075" s="178"/>
      <c r="Q1075" s="178"/>
      <c r="R1075" s="178"/>
      <c r="S1075" s="178"/>
      <c r="T1075" s="178"/>
      <c r="U1075" s="178"/>
      <c r="V1075" s="178"/>
      <c r="W1075" s="178"/>
      <c r="X1075" s="178"/>
      <c r="Y1075" s="210">
        <f t="shared" si="88"/>
        <v>0.23119791666666667</v>
      </c>
      <c r="Z1075" s="211">
        <f t="shared" si="90"/>
        <v>0.38</v>
      </c>
      <c r="AA1075" s="178"/>
      <c r="AB1075" s="178"/>
      <c r="AC1075" s="178"/>
    </row>
    <row r="1076" spans="2:29" x14ac:dyDescent="0.35">
      <c r="B1076" s="222">
        <v>115300</v>
      </c>
      <c r="C1076" s="208">
        <v>37290</v>
      </c>
      <c r="D1076" s="309">
        <v>2015.86</v>
      </c>
      <c r="E1076" s="206">
        <v>2983.2</v>
      </c>
      <c r="F1076" s="206">
        <v>3356.1</v>
      </c>
      <c r="G1076" s="205">
        <f t="shared" si="91"/>
        <v>0.32341717259323505</v>
      </c>
      <c r="H1076" s="207">
        <f t="shared" si="92"/>
        <v>0.42</v>
      </c>
      <c r="I1076" s="213">
        <v>26672</v>
      </c>
      <c r="J1076" s="213">
        <v>0</v>
      </c>
      <c r="K1076" s="212">
        <v>2133.7600000000002</v>
      </c>
      <c r="L1076" s="212">
        <v>2400.48</v>
      </c>
      <c r="M1076" s="239">
        <f t="shared" si="89"/>
        <v>0.50779999999999292</v>
      </c>
      <c r="N1076" s="239"/>
      <c r="O1076" s="178"/>
      <c r="P1076" s="178"/>
      <c r="Q1076" s="178"/>
      <c r="R1076" s="178"/>
      <c r="S1076" s="178"/>
      <c r="T1076" s="178"/>
      <c r="U1076" s="178"/>
      <c r="V1076" s="178"/>
      <c r="W1076" s="178"/>
      <c r="X1076" s="178"/>
      <c r="Y1076" s="210">
        <f t="shared" si="88"/>
        <v>0.23132697311361666</v>
      </c>
      <c r="Z1076" s="211">
        <f t="shared" si="90"/>
        <v>0.38</v>
      </c>
      <c r="AA1076" s="178"/>
      <c r="AB1076" s="178"/>
      <c r="AC1076" s="178"/>
    </row>
    <row r="1077" spans="2:29" x14ac:dyDescent="0.35">
      <c r="B1077" s="222">
        <v>115400</v>
      </c>
      <c r="C1077" s="208">
        <v>37332</v>
      </c>
      <c r="D1077" s="309">
        <v>2020.86</v>
      </c>
      <c r="E1077" s="206">
        <v>2986.56</v>
      </c>
      <c r="F1077" s="206">
        <v>3359.88</v>
      </c>
      <c r="G1077" s="205">
        <f t="shared" si="91"/>
        <v>0.32350086655112653</v>
      </c>
      <c r="H1077" s="207">
        <f t="shared" si="92"/>
        <v>0.42</v>
      </c>
      <c r="I1077" s="213">
        <v>26710</v>
      </c>
      <c r="J1077" s="213">
        <v>0</v>
      </c>
      <c r="K1077" s="212">
        <v>2136.8000000000002</v>
      </c>
      <c r="L1077" s="212">
        <v>2403.9</v>
      </c>
      <c r="M1077" s="239">
        <f t="shared" si="89"/>
        <v>0.50779999999998382</v>
      </c>
      <c r="N1077" s="239"/>
      <c r="O1077" s="178"/>
      <c r="P1077" s="178"/>
      <c r="Q1077" s="178"/>
      <c r="R1077" s="178"/>
      <c r="S1077" s="178"/>
      <c r="T1077" s="178"/>
      <c r="U1077" s="178"/>
      <c r="V1077" s="178"/>
      <c r="W1077" s="178"/>
      <c r="X1077" s="178"/>
      <c r="Y1077" s="210">
        <f t="shared" si="88"/>
        <v>0.23145580589254766</v>
      </c>
      <c r="Z1077" s="211">
        <f t="shared" si="90"/>
        <v>0.38</v>
      </c>
      <c r="AA1077" s="178"/>
      <c r="AB1077" s="178"/>
      <c r="AC1077" s="178"/>
    </row>
    <row r="1078" spans="2:29" x14ac:dyDescent="0.35">
      <c r="B1078" s="222">
        <v>115500</v>
      </c>
      <c r="C1078" s="208">
        <v>37374</v>
      </c>
      <c r="D1078" s="309">
        <v>2025.86</v>
      </c>
      <c r="E1078" s="206">
        <v>2989.92</v>
      </c>
      <c r="F1078" s="206">
        <v>3363.66</v>
      </c>
      <c r="G1078" s="205">
        <f t="shared" si="91"/>
        <v>0.32358441558441559</v>
      </c>
      <c r="H1078" s="207">
        <f t="shared" si="92"/>
        <v>0.42</v>
      </c>
      <c r="I1078" s="213">
        <v>26746</v>
      </c>
      <c r="J1078" s="213">
        <v>0</v>
      </c>
      <c r="K1078" s="212">
        <v>2139.6799999999998</v>
      </c>
      <c r="L1078" s="212">
        <v>2407.14</v>
      </c>
      <c r="M1078" s="239">
        <f t="shared" si="89"/>
        <v>0.50780000000004288</v>
      </c>
      <c r="N1078" s="239"/>
      <c r="O1078" s="178"/>
      <c r="P1078" s="178"/>
      <c r="Q1078" s="178"/>
      <c r="R1078" s="178"/>
      <c r="S1078" s="178"/>
      <c r="T1078" s="178"/>
      <c r="U1078" s="178"/>
      <c r="V1078" s="178"/>
      <c r="W1078" s="178"/>
      <c r="X1078" s="178"/>
      <c r="Y1078" s="210">
        <f t="shared" si="88"/>
        <v>0.23156709956709956</v>
      </c>
      <c r="Z1078" s="211">
        <f t="shared" si="90"/>
        <v>0.36</v>
      </c>
      <c r="AA1078" s="178"/>
      <c r="AB1078" s="178"/>
      <c r="AC1078" s="178"/>
    </row>
    <row r="1079" spans="2:29" x14ac:dyDescent="0.35">
      <c r="B1079" s="222">
        <v>115600</v>
      </c>
      <c r="C1079" s="208">
        <v>37416</v>
      </c>
      <c r="D1079" s="309">
        <v>2030.85</v>
      </c>
      <c r="E1079" s="206">
        <v>2993.28</v>
      </c>
      <c r="F1079" s="206">
        <v>3367.44</v>
      </c>
      <c r="G1079" s="205">
        <f t="shared" si="91"/>
        <v>0.32366782006920414</v>
      </c>
      <c r="H1079" s="207">
        <f t="shared" si="92"/>
        <v>0.42</v>
      </c>
      <c r="I1079" s="213">
        <v>26784</v>
      </c>
      <c r="J1079" s="213">
        <v>0</v>
      </c>
      <c r="K1079" s="212">
        <v>2142.7199999999998</v>
      </c>
      <c r="L1079" s="212">
        <v>2410.56</v>
      </c>
      <c r="M1079" s="239">
        <f t="shared" si="89"/>
        <v>0.50770000000001347</v>
      </c>
      <c r="N1079" s="239"/>
      <c r="O1079" s="178"/>
      <c r="P1079" s="178"/>
      <c r="Q1079" s="178"/>
      <c r="R1079" s="178"/>
      <c r="S1079" s="178"/>
      <c r="T1079" s="178"/>
      <c r="U1079" s="178"/>
      <c r="V1079" s="178"/>
      <c r="W1079" s="178"/>
      <c r="X1079" s="178"/>
      <c r="Y1079" s="210">
        <f t="shared" si="88"/>
        <v>0.23169550173010381</v>
      </c>
      <c r="Z1079" s="211">
        <f t="shared" si="90"/>
        <v>0.38</v>
      </c>
      <c r="AA1079" s="178"/>
      <c r="AB1079" s="178"/>
      <c r="AC1079" s="178"/>
    </row>
    <row r="1080" spans="2:29" x14ac:dyDescent="0.35">
      <c r="B1080" s="222">
        <v>115700</v>
      </c>
      <c r="C1080" s="208">
        <v>37458</v>
      </c>
      <c r="D1080" s="309">
        <v>2035.85</v>
      </c>
      <c r="E1080" s="206">
        <v>2996.64</v>
      </c>
      <c r="F1080" s="206">
        <v>3371.22</v>
      </c>
      <c r="G1080" s="205">
        <f t="shared" si="91"/>
        <v>0.32375108038029388</v>
      </c>
      <c r="H1080" s="207">
        <f t="shared" si="92"/>
        <v>0.42</v>
      </c>
      <c r="I1080" s="213">
        <v>26822</v>
      </c>
      <c r="J1080" s="213">
        <v>0</v>
      </c>
      <c r="K1080" s="212">
        <v>2145.7600000000002</v>
      </c>
      <c r="L1080" s="212">
        <v>2413.98</v>
      </c>
      <c r="M1080" s="239">
        <f t="shared" si="89"/>
        <v>0.50779999999999748</v>
      </c>
      <c r="N1080" s="239"/>
      <c r="O1080" s="178"/>
      <c r="P1080" s="178"/>
      <c r="Q1080" s="178"/>
      <c r="R1080" s="178"/>
      <c r="S1080" s="178"/>
      <c r="T1080" s="178"/>
      <c r="U1080" s="178"/>
      <c r="V1080" s="178"/>
      <c r="W1080" s="178"/>
      <c r="X1080" s="178"/>
      <c r="Y1080" s="210">
        <f t="shared" si="88"/>
        <v>0.2318236819360415</v>
      </c>
      <c r="Z1080" s="211">
        <f t="shared" si="90"/>
        <v>0.38</v>
      </c>
      <c r="AA1080" s="178"/>
      <c r="AB1080" s="178"/>
      <c r="AC1080" s="178"/>
    </row>
    <row r="1081" spans="2:29" x14ac:dyDescent="0.35">
      <c r="B1081" s="222">
        <v>115800</v>
      </c>
      <c r="C1081" s="208">
        <v>37500</v>
      </c>
      <c r="D1081" s="309">
        <v>2040.85</v>
      </c>
      <c r="E1081" s="206">
        <v>3000</v>
      </c>
      <c r="F1081" s="206">
        <v>3375</v>
      </c>
      <c r="G1081" s="205">
        <f t="shared" si="91"/>
        <v>0.32383419689119169</v>
      </c>
      <c r="H1081" s="207">
        <f t="shared" si="92"/>
        <v>0.42</v>
      </c>
      <c r="I1081" s="213">
        <v>26860</v>
      </c>
      <c r="J1081" s="213">
        <v>0</v>
      </c>
      <c r="K1081" s="212">
        <v>2148.8000000000002</v>
      </c>
      <c r="L1081" s="212">
        <v>2417.4</v>
      </c>
      <c r="M1081" s="239">
        <f t="shared" si="89"/>
        <v>0.50779999999998837</v>
      </c>
      <c r="N1081" s="239"/>
      <c r="O1081" s="178"/>
      <c r="P1081" s="178"/>
      <c r="Q1081" s="178"/>
      <c r="R1081" s="178"/>
      <c r="S1081" s="178"/>
      <c r="T1081" s="178"/>
      <c r="U1081" s="178"/>
      <c r="V1081" s="178"/>
      <c r="W1081" s="178"/>
      <c r="X1081" s="178"/>
      <c r="Y1081" s="210">
        <f t="shared" si="88"/>
        <v>0.23195164075993091</v>
      </c>
      <c r="Z1081" s="211">
        <f t="shared" si="90"/>
        <v>0.38</v>
      </c>
      <c r="AA1081" s="178"/>
      <c r="AB1081" s="178"/>
      <c r="AC1081" s="178"/>
    </row>
    <row r="1082" spans="2:29" x14ac:dyDescent="0.35">
      <c r="B1082" s="222">
        <v>115900</v>
      </c>
      <c r="C1082" s="208">
        <v>37542</v>
      </c>
      <c r="D1082" s="309">
        <v>2045.85</v>
      </c>
      <c r="E1082" s="206">
        <v>3003.36</v>
      </c>
      <c r="F1082" s="206">
        <v>3378.78</v>
      </c>
      <c r="G1082" s="205">
        <f t="shared" si="91"/>
        <v>0.32391716997411563</v>
      </c>
      <c r="H1082" s="207">
        <f t="shared" si="92"/>
        <v>0.42</v>
      </c>
      <c r="I1082" s="213">
        <v>26898</v>
      </c>
      <c r="J1082" s="213">
        <v>0</v>
      </c>
      <c r="K1082" s="212">
        <v>2151.84</v>
      </c>
      <c r="L1082" s="212">
        <v>2420.8200000000002</v>
      </c>
      <c r="M1082" s="239">
        <f t="shared" si="89"/>
        <v>0.50779999999997472</v>
      </c>
      <c r="N1082" s="239"/>
      <c r="O1082" s="178"/>
      <c r="P1082" s="178"/>
      <c r="Q1082" s="178"/>
      <c r="R1082" s="178"/>
      <c r="S1082" s="178"/>
      <c r="T1082" s="178"/>
      <c r="U1082" s="178"/>
      <c r="V1082" s="178"/>
      <c r="W1082" s="178"/>
      <c r="X1082" s="178"/>
      <c r="Y1082" s="210">
        <f t="shared" si="88"/>
        <v>0.23207937877480586</v>
      </c>
      <c r="Z1082" s="211">
        <f t="shared" si="90"/>
        <v>0.38</v>
      </c>
      <c r="AA1082" s="178"/>
      <c r="AB1082" s="178"/>
      <c r="AC1082" s="178"/>
    </row>
    <row r="1083" spans="2:29" x14ac:dyDescent="0.35">
      <c r="B1083" s="222">
        <v>116000</v>
      </c>
      <c r="C1083" s="208">
        <v>37584</v>
      </c>
      <c r="D1083" s="309">
        <v>2050.85</v>
      </c>
      <c r="E1083" s="206">
        <v>3006.72</v>
      </c>
      <c r="F1083" s="206">
        <v>3382.56</v>
      </c>
      <c r="G1083" s="205">
        <f t="shared" si="91"/>
        <v>0.32400000000000001</v>
      </c>
      <c r="H1083" s="207">
        <f t="shared" si="92"/>
        <v>0.42</v>
      </c>
      <c r="I1083" s="213">
        <v>26936</v>
      </c>
      <c r="J1083" s="213">
        <v>0</v>
      </c>
      <c r="K1083" s="212">
        <v>2154.88</v>
      </c>
      <c r="L1083" s="212">
        <v>2424.2399999999998</v>
      </c>
      <c r="M1083" s="239">
        <f t="shared" si="89"/>
        <v>0.50779999999996106</v>
      </c>
      <c r="N1083" s="239"/>
      <c r="O1083" s="178"/>
      <c r="P1083" s="178"/>
      <c r="Q1083" s="178"/>
      <c r="R1083" s="178"/>
      <c r="S1083" s="178"/>
      <c r="T1083" s="178"/>
      <c r="U1083" s="178"/>
      <c r="V1083" s="178"/>
      <c r="W1083" s="178"/>
      <c r="X1083" s="178"/>
      <c r="Y1083" s="210">
        <f t="shared" si="88"/>
        <v>0.23220689655172413</v>
      </c>
      <c r="Z1083" s="211">
        <f t="shared" si="90"/>
        <v>0.38</v>
      </c>
      <c r="AA1083" s="178"/>
      <c r="AB1083" s="178"/>
      <c r="AC1083" s="178"/>
    </row>
    <row r="1084" spans="2:29" x14ac:dyDescent="0.35">
      <c r="B1084" s="222">
        <v>116100</v>
      </c>
      <c r="C1084" s="208">
        <v>37626</v>
      </c>
      <c r="D1084" s="309">
        <v>2055.84</v>
      </c>
      <c r="E1084" s="206">
        <v>3010.08</v>
      </c>
      <c r="F1084" s="206">
        <v>3386.34</v>
      </c>
      <c r="G1084" s="205">
        <f t="shared" si="91"/>
        <v>0.32408268733850132</v>
      </c>
      <c r="H1084" s="207">
        <f t="shared" si="92"/>
        <v>0.42</v>
      </c>
      <c r="I1084" s="213">
        <v>26974</v>
      </c>
      <c r="J1084" s="213">
        <v>0</v>
      </c>
      <c r="K1084" s="212">
        <v>2157.92</v>
      </c>
      <c r="L1084" s="212">
        <v>2427.66</v>
      </c>
      <c r="M1084" s="239">
        <f t="shared" si="89"/>
        <v>0.50769999999993165</v>
      </c>
      <c r="N1084" s="239"/>
      <c r="O1084" s="178"/>
      <c r="P1084" s="178"/>
      <c r="Q1084" s="178"/>
      <c r="R1084" s="178"/>
      <c r="S1084" s="178"/>
      <c r="T1084" s="178"/>
      <c r="U1084" s="178"/>
      <c r="V1084" s="178"/>
      <c r="W1084" s="178"/>
      <c r="X1084" s="178"/>
      <c r="Y1084" s="210">
        <f t="shared" si="88"/>
        <v>0.23233419465977606</v>
      </c>
      <c r="Z1084" s="211">
        <f t="shared" si="90"/>
        <v>0.38</v>
      </c>
      <c r="AA1084" s="178"/>
      <c r="AB1084" s="178"/>
      <c r="AC1084" s="178"/>
    </row>
    <row r="1085" spans="2:29" x14ac:dyDescent="0.35">
      <c r="B1085" s="222">
        <v>116200</v>
      </c>
      <c r="C1085" s="208">
        <v>37668</v>
      </c>
      <c r="D1085" s="309">
        <v>2060.84</v>
      </c>
      <c r="E1085" s="206">
        <v>3013.44</v>
      </c>
      <c r="F1085" s="206">
        <v>3390.12</v>
      </c>
      <c r="G1085" s="205">
        <f t="shared" si="91"/>
        <v>0.32416523235800343</v>
      </c>
      <c r="H1085" s="207">
        <f t="shared" si="92"/>
        <v>0.42</v>
      </c>
      <c r="I1085" s="213">
        <v>27012</v>
      </c>
      <c r="J1085" s="213">
        <v>0</v>
      </c>
      <c r="K1085" s="212">
        <v>2160.96</v>
      </c>
      <c r="L1085" s="212">
        <v>2431.08</v>
      </c>
      <c r="M1085" s="239">
        <f t="shared" si="89"/>
        <v>0.50779999999998837</v>
      </c>
      <c r="N1085" s="239"/>
      <c r="O1085" s="178"/>
      <c r="P1085" s="178"/>
      <c r="Q1085" s="178"/>
      <c r="R1085" s="178"/>
      <c r="S1085" s="178"/>
      <c r="T1085" s="178"/>
      <c r="U1085" s="178"/>
      <c r="V1085" s="178"/>
      <c r="W1085" s="178"/>
      <c r="X1085" s="178"/>
      <c r="Y1085" s="210">
        <f t="shared" si="88"/>
        <v>0.23246127366609295</v>
      </c>
      <c r="Z1085" s="211">
        <f t="shared" si="90"/>
        <v>0.38</v>
      </c>
      <c r="AA1085" s="178"/>
      <c r="AB1085" s="178"/>
      <c r="AC1085" s="178"/>
    </row>
    <row r="1086" spans="2:29" x14ac:dyDescent="0.35">
      <c r="B1086" s="222">
        <v>116300</v>
      </c>
      <c r="C1086" s="208">
        <v>37710</v>
      </c>
      <c r="D1086" s="309">
        <v>2065.84</v>
      </c>
      <c r="E1086" s="206">
        <v>3016.8</v>
      </c>
      <c r="F1086" s="206">
        <v>3393.9</v>
      </c>
      <c r="G1086" s="205">
        <f t="shared" si="91"/>
        <v>0.3242476354256234</v>
      </c>
      <c r="H1086" s="207">
        <f t="shared" si="92"/>
        <v>0.42</v>
      </c>
      <c r="I1086" s="213">
        <v>27050</v>
      </c>
      <c r="J1086" s="213">
        <v>0</v>
      </c>
      <c r="K1086" s="212">
        <v>2164</v>
      </c>
      <c r="L1086" s="212">
        <v>2434.5</v>
      </c>
      <c r="M1086" s="239">
        <f t="shared" si="89"/>
        <v>0.50779999999997927</v>
      </c>
      <c r="N1086" s="239"/>
      <c r="O1086" s="178"/>
      <c r="P1086" s="178"/>
      <c r="Q1086" s="178"/>
      <c r="R1086" s="178"/>
      <c r="S1086" s="178"/>
      <c r="T1086" s="178"/>
      <c r="U1086" s="178"/>
      <c r="V1086" s="178"/>
      <c r="W1086" s="178"/>
      <c r="X1086" s="178"/>
      <c r="Y1086" s="210">
        <f t="shared" si="88"/>
        <v>0.23258813413585555</v>
      </c>
      <c r="Z1086" s="211">
        <f t="shared" si="90"/>
        <v>0.38</v>
      </c>
      <c r="AA1086" s="178"/>
      <c r="AB1086" s="178"/>
      <c r="AC1086" s="178"/>
    </row>
    <row r="1087" spans="2:29" x14ac:dyDescent="0.35">
      <c r="B1087" s="222">
        <v>116400</v>
      </c>
      <c r="C1087" s="208">
        <v>37752</v>
      </c>
      <c r="D1087" s="309">
        <v>2070.84</v>
      </c>
      <c r="E1087" s="206">
        <v>3020.16</v>
      </c>
      <c r="F1087" s="206">
        <v>3397.68</v>
      </c>
      <c r="G1087" s="205">
        <f t="shared" si="91"/>
        <v>0.32432989690721648</v>
      </c>
      <c r="H1087" s="207">
        <f t="shared" si="92"/>
        <v>0.42</v>
      </c>
      <c r="I1087" s="213">
        <v>27088</v>
      </c>
      <c r="J1087" s="213">
        <v>0</v>
      </c>
      <c r="K1087" s="212">
        <v>2167.04</v>
      </c>
      <c r="L1087" s="212">
        <v>2437.92</v>
      </c>
      <c r="M1087" s="239">
        <f t="shared" si="89"/>
        <v>0.50779999999996561</v>
      </c>
      <c r="N1087" s="239"/>
      <c r="O1087" s="178"/>
      <c r="P1087" s="178"/>
      <c r="Q1087" s="178"/>
      <c r="R1087" s="178"/>
      <c r="S1087" s="178"/>
      <c r="T1087" s="178"/>
      <c r="U1087" s="178"/>
      <c r="V1087" s="178"/>
      <c r="W1087" s="178"/>
      <c r="X1087" s="178"/>
      <c r="Y1087" s="210">
        <f t="shared" si="88"/>
        <v>0.23271477663230242</v>
      </c>
      <c r="Z1087" s="211">
        <f t="shared" si="90"/>
        <v>0.38</v>
      </c>
      <c r="AA1087" s="178"/>
      <c r="AB1087" s="178"/>
      <c r="AC1087" s="178"/>
    </row>
    <row r="1088" spans="2:29" x14ac:dyDescent="0.35">
      <c r="B1088" s="222">
        <v>116500</v>
      </c>
      <c r="C1088" s="208">
        <v>37794</v>
      </c>
      <c r="D1088" s="309">
        <v>2075.84</v>
      </c>
      <c r="E1088" s="206">
        <v>3023.52</v>
      </c>
      <c r="F1088" s="206">
        <v>3401.46</v>
      </c>
      <c r="G1088" s="205">
        <f t="shared" si="91"/>
        <v>0.32441201716738199</v>
      </c>
      <c r="H1088" s="207">
        <f t="shared" si="92"/>
        <v>0.42</v>
      </c>
      <c r="I1088" s="213">
        <v>27126</v>
      </c>
      <c r="J1088" s="213">
        <v>0</v>
      </c>
      <c r="K1088" s="212">
        <v>2170.08</v>
      </c>
      <c r="L1088" s="212">
        <v>2441.34</v>
      </c>
      <c r="M1088" s="239">
        <f t="shared" si="89"/>
        <v>0.50779999999995651</v>
      </c>
      <c r="N1088" s="239"/>
      <c r="O1088" s="178"/>
      <c r="P1088" s="178"/>
      <c r="Q1088" s="178"/>
      <c r="R1088" s="178"/>
      <c r="S1088" s="178"/>
      <c r="T1088" s="178"/>
      <c r="U1088" s="178"/>
      <c r="V1088" s="178"/>
      <c r="W1088" s="178"/>
      <c r="X1088" s="178"/>
      <c r="Y1088" s="210">
        <f t="shared" si="88"/>
        <v>0.23284120171673819</v>
      </c>
      <c r="Z1088" s="211">
        <f t="shared" si="90"/>
        <v>0.38</v>
      </c>
      <c r="AA1088" s="178"/>
      <c r="AB1088" s="178"/>
      <c r="AC1088" s="178"/>
    </row>
    <row r="1089" spans="2:29" x14ac:dyDescent="0.35">
      <c r="B1089" s="222">
        <v>116600</v>
      </c>
      <c r="C1089" s="208">
        <v>37836</v>
      </c>
      <c r="D1089" s="309">
        <v>2080.83</v>
      </c>
      <c r="E1089" s="206">
        <v>3026.88</v>
      </c>
      <c r="F1089" s="206">
        <v>3405.24</v>
      </c>
      <c r="G1089" s="205">
        <f t="shared" si="91"/>
        <v>0.32449399656946826</v>
      </c>
      <c r="H1089" s="207">
        <f t="shared" si="92"/>
        <v>0.42</v>
      </c>
      <c r="I1089" s="213">
        <v>27164</v>
      </c>
      <c r="J1089" s="213">
        <v>0</v>
      </c>
      <c r="K1089" s="212">
        <v>2173.12</v>
      </c>
      <c r="L1089" s="212">
        <v>2444.7600000000002</v>
      </c>
      <c r="M1089" s="239">
        <f t="shared" si="89"/>
        <v>0.50769999999999527</v>
      </c>
      <c r="N1089" s="239"/>
      <c r="O1089" s="178"/>
      <c r="P1089" s="178"/>
      <c r="Q1089" s="178"/>
      <c r="R1089" s="178"/>
      <c r="S1089" s="178"/>
      <c r="T1089" s="178"/>
      <c r="U1089" s="178"/>
      <c r="V1089" s="178"/>
      <c r="W1089" s="178"/>
      <c r="X1089" s="178"/>
      <c r="Y1089" s="210">
        <f t="shared" si="88"/>
        <v>0.23296740994854204</v>
      </c>
      <c r="Z1089" s="211">
        <f t="shared" si="90"/>
        <v>0.38</v>
      </c>
      <c r="AA1089" s="178"/>
      <c r="AB1089" s="178"/>
      <c r="AC1089" s="178"/>
    </row>
    <row r="1090" spans="2:29" x14ac:dyDescent="0.35">
      <c r="B1090" s="222">
        <v>116700</v>
      </c>
      <c r="C1090" s="208">
        <v>37878</v>
      </c>
      <c r="D1090" s="309">
        <v>2083.29</v>
      </c>
      <c r="E1090" s="206">
        <v>3030.24</v>
      </c>
      <c r="F1090" s="206">
        <v>3409.02</v>
      </c>
      <c r="G1090" s="205">
        <f t="shared" si="91"/>
        <v>0.32457583547557839</v>
      </c>
      <c r="H1090" s="207">
        <f t="shared" si="92"/>
        <v>0.42</v>
      </c>
      <c r="I1090" s="213">
        <v>27202</v>
      </c>
      <c r="J1090" s="213">
        <v>0</v>
      </c>
      <c r="K1090" s="212">
        <v>2176.16</v>
      </c>
      <c r="L1090" s="212">
        <v>2448.1799999999998</v>
      </c>
      <c r="M1090" s="239">
        <f t="shared" si="89"/>
        <v>0.48239999999997962</v>
      </c>
      <c r="N1090" s="239"/>
      <c r="O1090" s="178"/>
      <c r="P1090" s="178"/>
      <c r="Q1090" s="178"/>
      <c r="R1090" s="178"/>
      <c r="S1090" s="178"/>
      <c r="T1090" s="178"/>
      <c r="U1090" s="178"/>
      <c r="V1090" s="178"/>
      <c r="W1090" s="178"/>
      <c r="X1090" s="178"/>
      <c r="Y1090" s="210">
        <f t="shared" si="88"/>
        <v>0.23309340188517566</v>
      </c>
      <c r="Z1090" s="211">
        <f t="shared" si="90"/>
        <v>0.38</v>
      </c>
      <c r="AA1090" s="178"/>
      <c r="AB1090" s="178"/>
      <c r="AC1090" s="178"/>
    </row>
    <row r="1091" spans="2:29" x14ac:dyDescent="0.35">
      <c r="B1091" s="222">
        <v>116800</v>
      </c>
      <c r="C1091" s="208">
        <v>37920</v>
      </c>
      <c r="D1091" s="309">
        <v>2085.6</v>
      </c>
      <c r="E1091" s="206">
        <v>3033.6</v>
      </c>
      <c r="F1091" s="206">
        <v>3412.8</v>
      </c>
      <c r="G1091" s="205">
        <f t="shared" si="91"/>
        <v>0.32465753424657534</v>
      </c>
      <c r="H1091" s="207">
        <f t="shared" si="92"/>
        <v>0.42</v>
      </c>
      <c r="I1091" s="213">
        <v>27240</v>
      </c>
      <c r="J1091" s="213">
        <v>0</v>
      </c>
      <c r="K1091" s="212">
        <v>2179.1999999999998</v>
      </c>
      <c r="L1091" s="212">
        <v>2451.6</v>
      </c>
      <c r="M1091" s="239">
        <f t="shared" si="89"/>
        <v>0.48090000000001509</v>
      </c>
      <c r="N1091" s="239"/>
      <c r="O1091" s="178"/>
      <c r="P1091" s="178"/>
      <c r="Q1091" s="178"/>
      <c r="R1091" s="178"/>
      <c r="S1091" s="178"/>
      <c r="T1091" s="178"/>
      <c r="U1091" s="178"/>
      <c r="V1091" s="178"/>
      <c r="W1091" s="178"/>
      <c r="X1091" s="178"/>
      <c r="Y1091" s="210">
        <f t="shared" ref="Y1091:Y1154" si="93">I1091/$B1091</f>
        <v>0.23321917808219178</v>
      </c>
      <c r="Z1091" s="211">
        <f t="shared" si="90"/>
        <v>0.38</v>
      </c>
      <c r="AA1091" s="178"/>
      <c r="AB1091" s="178"/>
      <c r="AC1091" s="178"/>
    </row>
    <row r="1092" spans="2:29" x14ac:dyDescent="0.35">
      <c r="B1092" s="222">
        <v>116900</v>
      </c>
      <c r="C1092" s="208">
        <v>37962</v>
      </c>
      <c r="D1092" s="309">
        <v>2087.91</v>
      </c>
      <c r="E1092" s="206">
        <v>3036.96</v>
      </c>
      <c r="F1092" s="206">
        <v>3416.58</v>
      </c>
      <c r="G1092" s="205">
        <f t="shared" si="91"/>
        <v>0.32473909324208727</v>
      </c>
      <c r="H1092" s="207">
        <f t="shared" si="92"/>
        <v>0.42</v>
      </c>
      <c r="I1092" s="213">
        <v>27278</v>
      </c>
      <c r="J1092" s="213">
        <v>0</v>
      </c>
      <c r="K1092" s="212">
        <v>2182.2399999999998</v>
      </c>
      <c r="L1092" s="212">
        <v>2455.02</v>
      </c>
      <c r="M1092" s="239">
        <f t="shared" ref="M1092:M1155" si="94">(C1092+D1092+F1092-C1091-D1091-F1091)/100</f>
        <v>0.48090000000005145</v>
      </c>
      <c r="N1092" s="239"/>
      <c r="O1092" s="178"/>
      <c r="P1092" s="178"/>
      <c r="Q1092" s="178"/>
      <c r="R1092" s="178"/>
      <c r="S1092" s="178"/>
      <c r="T1092" s="178"/>
      <c r="U1092" s="178"/>
      <c r="V1092" s="178"/>
      <c r="W1092" s="178"/>
      <c r="X1092" s="178"/>
      <c r="Y1092" s="210">
        <f t="shared" si="93"/>
        <v>0.23334473909324208</v>
      </c>
      <c r="Z1092" s="211">
        <f t="shared" ref="Z1092:Z1155" si="95">(I1092-I1091)/($B1092-$B1091)</f>
        <v>0.38</v>
      </c>
      <c r="AA1092" s="178"/>
      <c r="AB1092" s="178"/>
      <c r="AC1092" s="178"/>
    </row>
    <row r="1093" spans="2:29" x14ac:dyDescent="0.35">
      <c r="B1093" s="222">
        <v>117000</v>
      </c>
      <c r="C1093" s="208">
        <v>38004</v>
      </c>
      <c r="D1093" s="309">
        <v>2090.2199999999998</v>
      </c>
      <c r="E1093" s="206">
        <v>3040.32</v>
      </c>
      <c r="F1093" s="206">
        <v>3420.36</v>
      </c>
      <c r="G1093" s="205">
        <f t="shared" ref="G1093:G1156" si="96">C1093/B1093</f>
        <v>0.32482051282051283</v>
      </c>
      <c r="H1093" s="207">
        <f t="shared" ref="H1093:H1156" si="97">(C1093-C1092)/(B1093-B1092)</f>
        <v>0.42</v>
      </c>
      <c r="I1093" s="213">
        <v>27316</v>
      </c>
      <c r="J1093" s="213">
        <v>0</v>
      </c>
      <c r="K1093" s="212">
        <v>2185.2800000000002</v>
      </c>
      <c r="L1093" s="212">
        <v>2458.44</v>
      </c>
      <c r="M1093" s="239">
        <f t="shared" si="94"/>
        <v>0.48090000000001965</v>
      </c>
      <c r="N1093" s="239"/>
      <c r="O1093" s="178"/>
      <c r="P1093" s="178"/>
      <c r="Q1093" s="178"/>
      <c r="R1093" s="178"/>
      <c r="S1093" s="178"/>
      <c r="T1093" s="178"/>
      <c r="U1093" s="178"/>
      <c r="V1093" s="178"/>
      <c r="W1093" s="178"/>
      <c r="X1093" s="178"/>
      <c r="Y1093" s="210">
        <f t="shared" si="93"/>
        <v>0.23347008547008546</v>
      </c>
      <c r="Z1093" s="211">
        <f t="shared" si="95"/>
        <v>0.38</v>
      </c>
      <c r="AA1093" s="178"/>
      <c r="AB1093" s="178"/>
      <c r="AC1093" s="178"/>
    </row>
    <row r="1094" spans="2:29" x14ac:dyDescent="0.35">
      <c r="B1094" s="222">
        <v>117100</v>
      </c>
      <c r="C1094" s="208">
        <v>38046</v>
      </c>
      <c r="D1094" s="309">
        <v>2092.5300000000002</v>
      </c>
      <c r="E1094" s="206">
        <v>3043.68</v>
      </c>
      <c r="F1094" s="206">
        <v>3424.14</v>
      </c>
      <c r="G1094" s="205">
        <f t="shared" si="96"/>
        <v>0.32490179333902647</v>
      </c>
      <c r="H1094" s="207">
        <f t="shared" si="97"/>
        <v>0.42</v>
      </c>
      <c r="I1094" s="213">
        <v>27354</v>
      </c>
      <c r="J1094" s="213">
        <v>0</v>
      </c>
      <c r="K1094" s="212">
        <v>2188.3200000000002</v>
      </c>
      <c r="L1094" s="212">
        <v>2461.86</v>
      </c>
      <c r="M1094" s="239">
        <f t="shared" si="94"/>
        <v>0.48089999999998329</v>
      </c>
      <c r="N1094" s="239"/>
      <c r="O1094" s="178"/>
      <c r="P1094" s="178"/>
      <c r="Q1094" s="178"/>
      <c r="R1094" s="178"/>
      <c r="S1094" s="178"/>
      <c r="T1094" s="178"/>
      <c r="U1094" s="178"/>
      <c r="V1094" s="178"/>
      <c r="W1094" s="178"/>
      <c r="X1094" s="178"/>
      <c r="Y1094" s="210">
        <f t="shared" si="93"/>
        <v>0.23359521776259606</v>
      </c>
      <c r="Z1094" s="211">
        <f t="shared" si="95"/>
        <v>0.38</v>
      </c>
      <c r="AA1094" s="178"/>
      <c r="AB1094" s="178"/>
      <c r="AC1094" s="178"/>
    </row>
    <row r="1095" spans="2:29" x14ac:dyDescent="0.35">
      <c r="B1095" s="222">
        <v>117200</v>
      </c>
      <c r="C1095" s="208">
        <v>38088</v>
      </c>
      <c r="D1095" s="309">
        <v>2094.84</v>
      </c>
      <c r="E1095" s="206">
        <v>3047.04</v>
      </c>
      <c r="F1095" s="206">
        <v>3427.92</v>
      </c>
      <c r="G1095" s="205">
        <f t="shared" si="96"/>
        <v>0.32498293515358362</v>
      </c>
      <c r="H1095" s="207">
        <f t="shared" si="97"/>
        <v>0.42</v>
      </c>
      <c r="I1095" s="213">
        <v>27392</v>
      </c>
      <c r="J1095" s="213">
        <v>0</v>
      </c>
      <c r="K1095" s="212">
        <v>2191.36</v>
      </c>
      <c r="L1095" s="212">
        <v>2465.2800000000002</v>
      </c>
      <c r="M1095" s="239">
        <f t="shared" si="94"/>
        <v>0.48089999999994687</v>
      </c>
      <c r="N1095" s="239"/>
      <c r="O1095" s="178"/>
      <c r="P1095" s="178"/>
      <c r="Q1095" s="178"/>
      <c r="R1095" s="178"/>
      <c r="S1095" s="178"/>
      <c r="T1095" s="178"/>
      <c r="U1095" s="178"/>
      <c r="V1095" s="178"/>
      <c r="W1095" s="178"/>
      <c r="X1095" s="178"/>
      <c r="Y1095" s="210">
        <f t="shared" si="93"/>
        <v>0.23372013651877133</v>
      </c>
      <c r="Z1095" s="211">
        <f t="shared" si="95"/>
        <v>0.38</v>
      </c>
      <c r="AA1095" s="178"/>
      <c r="AB1095" s="178"/>
      <c r="AC1095" s="178"/>
    </row>
    <row r="1096" spans="2:29" x14ac:dyDescent="0.35">
      <c r="B1096" s="222">
        <v>117300</v>
      </c>
      <c r="C1096" s="208">
        <v>38130</v>
      </c>
      <c r="D1096" s="309">
        <v>2097.15</v>
      </c>
      <c r="E1096" s="206">
        <v>3050.4</v>
      </c>
      <c r="F1096" s="206">
        <v>3431.7</v>
      </c>
      <c r="G1096" s="205">
        <f t="shared" si="96"/>
        <v>0.32506393861892585</v>
      </c>
      <c r="H1096" s="207">
        <f t="shared" si="97"/>
        <v>0.42</v>
      </c>
      <c r="I1096" s="213">
        <v>27430</v>
      </c>
      <c r="J1096" s="213">
        <v>0</v>
      </c>
      <c r="K1096" s="212">
        <v>2194.4</v>
      </c>
      <c r="L1096" s="212">
        <v>2468.6999999999998</v>
      </c>
      <c r="M1096" s="239">
        <f t="shared" si="94"/>
        <v>0.48089999999998329</v>
      </c>
      <c r="N1096" s="239"/>
      <c r="O1096" s="178"/>
      <c r="P1096" s="178"/>
      <c r="Q1096" s="178"/>
      <c r="R1096" s="178"/>
      <c r="S1096" s="178"/>
      <c r="T1096" s="178"/>
      <c r="U1096" s="178"/>
      <c r="V1096" s="178"/>
      <c r="W1096" s="178"/>
      <c r="X1096" s="178"/>
      <c r="Y1096" s="210">
        <f t="shared" si="93"/>
        <v>0.23384484228473998</v>
      </c>
      <c r="Z1096" s="211">
        <f t="shared" si="95"/>
        <v>0.38</v>
      </c>
      <c r="AA1096" s="178"/>
      <c r="AB1096" s="178"/>
      <c r="AC1096" s="178"/>
    </row>
    <row r="1097" spans="2:29" x14ac:dyDescent="0.35">
      <c r="B1097" s="222">
        <v>117400</v>
      </c>
      <c r="C1097" s="208">
        <v>38172</v>
      </c>
      <c r="D1097" s="309">
        <v>2099.46</v>
      </c>
      <c r="E1097" s="206">
        <v>3053.76</v>
      </c>
      <c r="F1097" s="206">
        <v>3435.48</v>
      </c>
      <c r="G1097" s="205">
        <f t="shared" si="96"/>
        <v>0.32514480408858604</v>
      </c>
      <c r="H1097" s="207">
        <f t="shared" si="97"/>
        <v>0.42</v>
      </c>
      <c r="I1097" s="213">
        <v>27468</v>
      </c>
      <c r="J1097" s="213">
        <v>0</v>
      </c>
      <c r="K1097" s="212">
        <v>2197.44</v>
      </c>
      <c r="L1097" s="212">
        <v>2472.12</v>
      </c>
      <c r="M1097" s="239">
        <f t="shared" si="94"/>
        <v>0.4809000000000242</v>
      </c>
      <c r="N1097" s="239"/>
      <c r="O1097" s="178"/>
      <c r="P1097" s="178"/>
      <c r="Q1097" s="178"/>
      <c r="R1097" s="178"/>
      <c r="S1097" s="178"/>
      <c r="T1097" s="178"/>
      <c r="U1097" s="178"/>
      <c r="V1097" s="178"/>
      <c r="W1097" s="178"/>
      <c r="X1097" s="178"/>
      <c r="Y1097" s="210">
        <f t="shared" si="93"/>
        <v>0.23396933560477001</v>
      </c>
      <c r="Z1097" s="211">
        <f t="shared" si="95"/>
        <v>0.38</v>
      </c>
      <c r="AA1097" s="178"/>
      <c r="AB1097" s="178"/>
      <c r="AC1097" s="178"/>
    </row>
    <row r="1098" spans="2:29" x14ac:dyDescent="0.35">
      <c r="B1098" s="222">
        <v>117500</v>
      </c>
      <c r="C1098" s="208">
        <v>38214</v>
      </c>
      <c r="D1098" s="309">
        <v>2101.77</v>
      </c>
      <c r="E1098" s="206">
        <v>3057.12</v>
      </c>
      <c r="F1098" s="206">
        <v>3439.26</v>
      </c>
      <c r="G1098" s="205">
        <f t="shared" si="96"/>
        <v>0.32522553191489362</v>
      </c>
      <c r="H1098" s="207">
        <f t="shared" si="97"/>
        <v>0.42</v>
      </c>
      <c r="I1098" s="213">
        <v>27506</v>
      </c>
      <c r="J1098" s="213">
        <v>0</v>
      </c>
      <c r="K1098" s="212">
        <v>2200.48</v>
      </c>
      <c r="L1098" s="212">
        <v>2475.54</v>
      </c>
      <c r="M1098" s="239">
        <f t="shared" si="94"/>
        <v>0.48089999999998784</v>
      </c>
      <c r="N1098" s="239"/>
      <c r="O1098" s="178"/>
      <c r="P1098" s="178"/>
      <c r="Q1098" s="178"/>
      <c r="R1098" s="178"/>
      <c r="S1098" s="178"/>
      <c r="T1098" s="178"/>
      <c r="U1098" s="178"/>
      <c r="V1098" s="178"/>
      <c r="W1098" s="178"/>
      <c r="X1098" s="178"/>
      <c r="Y1098" s="210">
        <f t="shared" si="93"/>
        <v>0.2340936170212766</v>
      </c>
      <c r="Z1098" s="211">
        <f t="shared" si="95"/>
        <v>0.38</v>
      </c>
      <c r="AA1098" s="178"/>
      <c r="AB1098" s="178"/>
      <c r="AC1098" s="178"/>
    </row>
    <row r="1099" spans="2:29" x14ac:dyDescent="0.35">
      <c r="B1099" s="222">
        <v>117600</v>
      </c>
      <c r="C1099" s="208">
        <v>38256</v>
      </c>
      <c r="D1099" s="309">
        <v>2104.08</v>
      </c>
      <c r="E1099" s="206">
        <v>3060.48</v>
      </c>
      <c r="F1099" s="206">
        <v>3443.04</v>
      </c>
      <c r="G1099" s="205">
        <f t="shared" si="96"/>
        <v>0.32530612244897961</v>
      </c>
      <c r="H1099" s="207">
        <f t="shared" si="97"/>
        <v>0.42</v>
      </c>
      <c r="I1099" s="213">
        <v>27544</v>
      </c>
      <c r="J1099" s="213">
        <v>0</v>
      </c>
      <c r="K1099" s="212">
        <v>2203.52</v>
      </c>
      <c r="L1099" s="212">
        <v>2478.96</v>
      </c>
      <c r="M1099" s="239">
        <f t="shared" si="94"/>
        <v>0.4809000000000242</v>
      </c>
      <c r="N1099" s="239"/>
      <c r="O1099" s="178"/>
      <c r="P1099" s="178"/>
      <c r="Q1099" s="178"/>
      <c r="R1099" s="178"/>
      <c r="S1099" s="178"/>
      <c r="T1099" s="178"/>
      <c r="U1099" s="178"/>
      <c r="V1099" s="178"/>
      <c r="W1099" s="178"/>
      <c r="X1099" s="178"/>
      <c r="Y1099" s="210">
        <f t="shared" si="93"/>
        <v>0.23421768707482993</v>
      </c>
      <c r="Z1099" s="211">
        <f t="shared" si="95"/>
        <v>0.38</v>
      </c>
      <c r="AA1099" s="178"/>
      <c r="AB1099" s="178"/>
      <c r="AC1099" s="178"/>
    </row>
    <row r="1100" spans="2:29" x14ac:dyDescent="0.35">
      <c r="B1100" s="222">
        <v>117700</v>
      </c>
      <c r="C1100" s="208">
        <v>38298</v>
      </c>
      <c r="D1100" s="309">
        <v>2106.39</v>
      </c>
      <c r="E1100" s="206">
        <v>3063.84</v>
      </c>
      <c r="F1100" s="206">
        <v>3446.82</v>
      </c>
      <c r="G1100" s="205">
        <f t="shared" si="96"/>
        <v>0.32538657604078164</v>
      </c>
      <c r="H1100" s="207">
        <f t="shared" si="97"/>
        <v>0.42</v>
      </c>
      <c r="I1100" s="213">
        <v>27582</v>
      </c>
      <c r="J1100" s="213">
        <v>0</v>
      </c>
      <c r="K1100" s="212">
        <v>2206.56</v>
      </c>
      <c r="L1100" s="212">
        <v>2482.38</v>
      </c>
      <c r="M1100" s="239">
        <f t="shared" si="94"/>
        <v>0.48089999999999233</v>
      </c>
      <c r="N1100" s="239"/>
      <c r="O1100" s="178"/>
      <c r="P1100" s="178"/>
      <c r="Q1100" s="178"/>
      <c r="R1100" s="178"/>
      <c r="S1100" s="178"/>
      <c r="T1100" s="178"/>
      <c r="U1100" s="178"/>
      <c r="V1100" s="178"/>
      <c r="W1100" s="178"/>
      <c r="X1100" s="178"/>
      <c r="Y1100" s="210">
        <f t="shared" si="93"/>
        <v>0.23434154630416312</v>
      </c>
      <c r="Z1100" s="211">
        <f t="shared" si="95"/>
        <v>0.38</v>
      </c>
      <c r="AA1100" s="178"/>
      <c r="AB1100" s="178"/>
      <c r="AC1100" s="178"/>
    </row>
    <row r="1101" spans="2:29" x14ac:dyDescent="0.35">
      <c r="B1101" s="222">
        <v>117800</v>
      </c>
      <c r="C1101" s="208">
        <v>38340</v>
      </c>
      <c r="D1101" s="309">
        <v>2108.6999999999998</v>
      </c>
      <c r="E1101" s="206">
        <v>3067.2</v>
      </c>
      <c r="F1101" s="206">
        <v>3450.6</v>
      </c>
      <c r="G1101" s="205">
        <f t="shared" si="96"/>
        <v>0.32546689303904924</v>
      </c>
      <c r="H1101" s="207">
        <f t="shared" si="97"/>
        <v>0.42</v>
      </c>
      <c r="I1101" s="213">
        <v>27620</v>
      </c>
      <c r="J1101" s="213">
        <v>0</v>
      </c>
      <c r="K1101" s="212">
        <v>2209.6</v>
      </c>
      <c r="L1101" s="212">
        <v>2485.8000000000002</v>
      </c>
      <c r="M1101" s="239">
        <f t="shared" si="94"/>
        <v>0.48089999999995597</v>
      </c>
      <c r="N1101" s="239"/>
      <c r="O1101" s="178"/>
      <c r="P1101" s="178"/>
      <c r="Q1101" s="178"/>
      <c r="R1101" s="178"/>
      <c r="S1101" s="178"/>
      <c r="T1101" s="178"/>
      <c r="U1101" s="178"/>
      <c r="V1101" s="178"/>
      <c r="W1101" s="178"/>
      <c r="X1101" s="178"/>
      <c r="Y1101" s="210">
        <f t="shared" si="93"/>
        <v>0.23446519524617995</v>
      </c>
      <c r="Z1101" s="211">
        <f t="shared" si="95"/>
        <v>0.38</v>
      </c>
      <c r="AA1101" s="178"/>
      <c r="AB1101" s="178"/>
      <c r="AC1101" s="178"/>
    </row>
    <row r="1102" spans="2:29" x14ac:dyDescent="0.35">
      <c r="B1102" s="222">
        <v>117900</v>
      </c>
      <c r="C1102" s="208">
        <v>38382</v>
      </c>
      <c r="D1102" s="309">
        <v>2111.0100000000002</v>
      </c>
      <c r="E1102" s="206">
        <v>3070.56</v>
      </c>
      <c r="F1102" s="206">
        <v>3454.38</v>
      </c>
      <c r="G1102" s="205">
        <f t="shared" si="96"/>
        <v>0.32554707379134862</v>
      </c>
      <c r="H1102" s="207">
        <f t="shared" si="97"/>
        <v>0.42</v>
      </c>
      <c r="I1102" s="213">
        <v>27660</v>
      </c>
      <c r="J1102" s="213">
        <v>0</v>
      </c>
      <c r="K1102" s="212">
        <v>2212.8000000000002</v>
      </c>
      <c r="L1102" s="212">
        <v>2489.4</v>
      </c>
      <c r="M1102" s="239">
        <f t="shared" si="94"/>
        <v>0.48089999999999689</v>
      </c>
      <c r="N1102" s="239"/>
      <c r="O1102" s="178"/>
      <c r="P1102" s="178"/>
      <c r="Q1102" s="178"/>
      <c r="R1102" s="178"/>
      <c r="S1102" s="178"/>
      <c r="T1102" s="178"/>
      <c r="U1102" s="178"/>
      <c r="V1102" s="178"/>
      <c r="W1102" s="178"/>
      <c r="X1102" s="178"/>
      <c r="Y1102" s="210">
        <f t="shared" si="93"/>
        <v>0.23460559796437658</v>
      </c>
      <c r="Z1102" s="211">
        <f t="shared" si="95"/>
        <v>0.4</v>
      </c>
      <c r="AA1102" s="178"/>
      <c r="AB1102" s="178"/>
      <c r="AC1102" s="178"/>
    </row>
    <row r="1103" spans="2:29" x14ac:dyDescent="0.35">
      <c r="B1103" s="222">
        <v>118000</v>
      </c>
      <c r="C1103" s="208">
        <v>38424</v>
      </c>
      <c r="D1103" s="309">
        <v>2113.3200000000002</v>
      </c>
      <c r="E1103" s="206">
        <v>3073.92</v>
      </c>
      <c r="F1103" s="206">
        <v>3458.16</v>
      </c>
      <c r="G1103" s="205">
        <f t="shared" si="96"/>
        <v>0.32562711864406779</v>
      </c>
      <c r="H1103" s="207">
        <f t="shared" si="97"/>
        <v>0.42</v>
      </c>
      <c r="I1103" s="213">
        <v>27698</v>
      </c>
      <c r="J1103" s="213">
        <v>0</v>
      </c>
      <c r="K1103" s="212">
        <v>2215.84</v>
      </c>
      <c r="L1103" s="212">
        <v>2492.8200000000002</v>
      </c>
      <c r="M1103" s="239">
        <f t="shared" si="94"/>
        <v>0.48089999999995597</v>
      </c>
      <c r="N1103" s="239"/>
      <c r="O1103" s="178"/>
      <c r="P1103" s="178"/>
      <c r="Q1103" s="178"/>
      <c r="R1103" s="178"/>
      <c r="S1103" s="178"/>
      <c r="T1103" s="178"/>
      <c r="U1103" s="178"/>
      <c r="V1103" s="178"/>
      <c r="W1103" s="178"/>
      <c r="X1103" s="178"/>
      <c r="Y1103" s="210">
        <f t="shared" si="93"/>
        <v>0.23472881355932204</v>
      </c>
      <c r="Z1103" s="211">
        <f t="shared" si="95"/>
        <v>0.38</v>
      </c>
      <c r="AA1103" s="178"/>
      <c r="AB1103" s="178"/>
      <c r="AC1103" s="178"/>
    </row>
    <row r="1104" spans="2:29" x14ac:dyDescent="0.35">
      <c r="B1104" s="222">
        <v>118100</v>
      </c>
      <c r="C1104" s="208">
        <v>38466</v>
      </c>
      <c r="D1104" s="309">
        <v>2115.63</v>
      </c>
      <c r="E1104" s="206">
        <v>3077.28</v>
      </c>
      <c r="F1104" s="206">
        <v>3461.94</v>
      </c>
      <c r="G1104" s="205">
        <f t="shared" si="96"/>
        <v>0.32570702794242168</v>
      </c>
      <c r="H1104" s="207">
        <f t="shared" si="97"/>
        <v>0.42</v>
      </c>
      <c r="I1104" s="213">
        <v>27736</v>
      </c>
      <c r="J1104" s="213">
        <v>0</v>
      </c>
      <c r="K1104" s="212">
        <v>2218.88</v>
      </c>
      <c r="L1104" s="212">
        <v>2496.2399999999998</v>
      </c>
      <c r="M1104" s="239">
        <f t="shared" si="94"/>
        <v>0.48089999999999689</v>
      </c>
      <c r="N1104" s="239"/>
      <c r="O1104" s="178"/>
      <c r="P1104" s="178"/>
      <c r="Q1104" s="178"/>
      <c r="R1104" s="178"/>
      <c r="S1104" s="178"/>
      <c r="T1104" s="178"/>
      <c r="U1104" s="178"/>
      <c r="V1104" s="178"/>
      <c r="W1104" s="178"/>
      <c r="X1104" s="178"/>
      <c r="Y1104" s="210">
        <f t="shared" si="93"/>
        <v>0.23485182049110923</v>
      </c>
      <c r="Z1104" s="211">
        <f t="shared" si="95"/>
        <v>0.38</v>
      </c>
      <c r="AA1104" s="178"/>
      <c r="AB1104" s="178"/>
      <c r="AC1104" s="178"/>
    </row>
    <row r="1105" spans="2:29" x14ac:dyDescent="0.35">
      <c r="B1105" s="222">
        <v>118200</v>
      </c>
      <c r="C1105" s="208">
        <v>38508</v>
      </c>
      <c r="D1105" s="309">
        <v>2117.94</v>
      </c>
      <c r="E1105" s="206">
        <v>3080.64</v>
      </c>
      <c r="F1105" s="206">
        <v>3465.72</v>
      </c>
      <c r="G1105" s="205">
        <f t="shared" si="96"/>
        <v>0.32578680203045685</v>
      </c>
      <c r="H1105" s="207">
        <f t="shared" si="97"/>
        <v>0.42</v>
      </c>
      <c r="I1105" s="213">
        <v>27774</v>
      </c>
      <c r="J1105" s="213">
        <v>0</v>
      </c>
      <c r="K1105" s="212">
        <v>2221.92</v>
      </c>
      <c r="L1105" s="212">
        <v>2499.66</v>
      </c>
      <c r="M1105" s="239">
        <f t="shared" si="94"/>
        <v>0.4809000000000333</v>
      </c>
      <c r="N1105" s="239"/>
      <c r="O1105" s="178"/>
      <c r="P1105" s="178"/>
      <c r="Q1105" s="178"/>
      <c r="R1105" s="178"/>
      <c r="S1105" s="178"/>
      <c r="T1105" s="178"/>
      <c r="U1105" s="178"/>
      <c r="V1105" s="178"/>
      <c r="W1105" s="178"/>
      <c r="X1105" s="178"/>
      <c r="Y1105" s="210">
        <f t="shared" si="93"/>
        <v>0.2349746192893401</v>
      </c>
      <c r="Z1105" s="211">
        <f t="shared" si="95"/>
        <v>0.38</v>
      </c>
      <c r="AA1105" s="178"/>
      <c r="AB1105" s="178"/>
      <c r="AC1105" s="178"/>
    </row>
    <row r="1106" spans="2:29" x14ac:dyDescent="0.35">
      <c r="B1106" s="222">
        <v>118300</v>
      </c>
      <c r="C1106" s="208">
        <v>38550</v>
      </c>
      <c r="D1106" s="309">
        <v>2120.25</v>
      </c>
      <c r="E1106" s="206">
        <v>3084</v>
      </c>
      <c r="F1106" s="206">
        <v>3469.5</v>
      </c>
      <c r="G1106" s="205">
        <f t="shared" si="96"/>
        <v>0.32586644125105663</v>
      </c>
      <c r="H1106" s="207">
        <f t="shared" si="97"/>
        <v>0.42</v>
      </c>
      <c r="I1106" s="213">
        <v>27812</v>
      </c>
      <c r="J1106" s="213">
        <v>0</v>
      </c>
      <c r="K1106" s="212">
        <v>2224.96</v>
      </c>
      <c r="L1106" s="212">
        <v>2503.08</v>
      </c>
      <c r="M1106" s="239">
        <f t="shared" si="94"/>
        <v>0.48090000000000144</v>
      </c>
      <c r="N1106" s="239"/>
      <c r="O1106" s="178"/>
      <c r="P1106" s="178"/>
      <c r="Q1106" s="178"/>
      <c r="R1106" s="178"/>
      <c r="S1106" s="178"/>
      <c r="T1106" s="178"/>
      <c r="U1106" s="178"/>
      <c r="V1106" s="178"/>
      <c r="W1106" s="178"/>
      <c r="X1106" s="178"/>
      <c r="Y1106" s="210">
        <f t="shared" si="93"/>
        <v>0.23509721048182586</v>
      </c>
      <c r="Z1106" s="211">
        <f t="shared" si="95"/>
        <v>0.38</v>
      </c>
      <c r="AA1106" s="178"/>
      <c r="AB1106" s="178"/>
      <c r="AC1106" s="178"/>
    </row>
    <row r="1107" spans="2:29" x14ac:dyDescent="0.35">
      <c r="B1107" s="222">
        <v>118400</v>
      </c>
      <c r="C1107" s="208">
        <v>38592</v>
      </c>
      <c r="D1107" s="309">
        <v>2122.56</v>
      </c>
      <c r="E1107" s="206">
        <v>3087.36</v>
      </c>
      <c r="F1107" s="206">
        <v>3473.28</v>
      </c>
      <c r="G1107" s="205">
        <f t="shared" si="96"/>
        <v>0.32594594594594595</v>
      </c>
      <c r="H1107" s="207">
        <f t="shared" si="97"/>
        <v>0.42</v>
      </c>
      <c r="I1107" s="213">
        <v>27850</v>
      </c>
      <c r="J1107" s="213">
        <v>0</v>
      </c>
      <c r="K1107" s="212">
        <v>2228</v>
      </c>
      <c r="L1107" s="212">
        <v>2506.5</v>
      </c>
      <c r="M1107" s="239">
        <f t="shared" si="94"/>
        <v>0.48089999999996508</v>
      </c>
      <c r="N1107" s="239"/>
      <c r="O1107" s="178"/>
      <c r="P1107" s="178"/>
      <c r="Q1107" s="178"/>
      <c r="R1107" s="178"/>
      <c r="S1107" s="178"/>
      <c r="T1107" s="178"/>
      <c r="U1107" s="178"/>
      <c r="V1107" s="178"/>
      <c r="W1107" s="178"/>
      <c r="X1107" s="178"/>
      <c r="Y1107" s="210">
        <f t="shared" si="93"/>
        <v>0.2352195945945946</v>
      </c>
      <c r="Z1107" s="211">
        <f t="shared" si="95"/>
        <v>0.38</v>
      </c>
      <c r="AA1107" s="178"/>
      <c r="AB1107" s="178"/>
      <c r="AC1107" s="178"/>
    </row>
    <row r="1108" spans="2:29" x14ac:dyDescent="0.35">
      <c r="B1108" s="222">
        <v>118500</v>
      </c>
      <c r="C1108" s="208">
        <v>38634</v>
      </c>
      <c r="D1108" s="309">
        <v>2124.87</v>
      </c>
      <c r="E1108" s="206">
        <v>3090.72</v>
      </c>
      <c r="F1108" s="206">
        <v>3477.06</v>
      </c>
      <c r="G1108" s="205">
        <f t="shared" si="96"/>
        <v>0.32602531645569621</v>
      </c>
      <c r="H1108" s="207">
        <f t="shared" si="97"/>
        <v>0.42</v>
      </c>
      <c r="I1108" s="213">
        <v>27888</v>
      </c>
      <c r="J1108" s="213">
        <v>0</v>
      </c>
      <c r="K1108" s="212">
        <v>2231.04</v>
      </c>
      <c r="L1108" s="212">
        <v>2509.92</v>
      </c>
      <c r="M1108" s="239">
        <f t="shared" si="94"/>
        <v>0.48090000000000144</v>
      </c>
      <c r="N1108" s="239"/>
      <c r="O1108" s="178"/>
      <c r="P1108" s="178"/>
      <c r="Q1108" s="178"/>
      <c r="R1108" s="178"/>
      <c r="S1108" s="178"/>
      <c r="T1108" s="178"/>
      <c r="U1108" s="178"/>
      <c r="V1108" s="178"/>
      <c r="W1108" s="178"/>
      <c r="X1108" s="178"/>
      <c r="Y1108" s="210">
        <f t="shared" si="93"/>
        <v>0.23534177215189872</v>
      </c>
      <c r="Z1108" s="211">
        <f t="shared" si="95"/>
        <v>0.38</v>
      </c>
      <c r="AA1108" s="178"/>
      <c r="AB1108" s="178"/>
      <c r="AC1108" s="178"/>
    </row>
    <row r="1109" spans="2:29" x14ac:dyDescent="0.35">
      <c r="B1109" s="222">
        <v>118600</v>
      </c>
      <c r="C1109" s="208">
        <v>38676</v>
      </c>
      <c r="D1109" s="309">
        <v>2127.1799999999998</v>
      </c>
      <c r="E1109" s="206">
        <v>3094.08</v>
      </c>
      <c r="F1109" s="206">
        <v>3480.84</v>
      </c>
      <c r="G1109" s="205">
        <f t="shared" si="96"/>
        <v>0.32610455311973019</v>
      </c>
      <c r="H1109" s="207">
        <f t="shared" si="97"/>
        <v>0.42</v>
      </c>
      <c r="I1109" s="213">
        <v>27928</v>
      </c>
      <c r="J1109" s="213">
        <v>0</v>
      </c>
      <c r="K1109" s="212">
        <v>2234.2399999999998</v>
      </c>
      <c r="L1109" s="212">
        <v>2513.52</v>
      </c>
      <c r="M1109" s="239">
        <f t="shared" si="94"/>
        <v>0.4809000000000424</v>
      </c>
      <c r="N1109" s="239"/>
      <c r="O1109" s="178"/>
      <c r="P1109" s="178"/>
      <c r="Q1109" s="178"/>
      <c r="R1109" s="178"/>
      <c r="S1109" s="178"/>
      <c r="T1109" s="178"/>
      <c r="U1109" s="178"/>
      <c r="V1109" s="178"/>
      <c r="W1109" s="178"/>
      <c r="X1109" s="178"/>
      <c r="Y1109" s="210">
        <f t="shared" si="93"/>
        <v>0.23548060708263069</v>
      </c>
      <c r="Z1109" s="211">
        <f t="shared" si="95"/>
        <v>0.4</v>
      </c>
      <c r="AA1109" s="178"/>
      <c r="AB1109" s="178"/>
      <c r="AC1109" s="178"/>
    </row>
    <row r="1110" spans="2:29" x14ac:dyDescent="0.35">
      <c r="B1110" s="222">
        <v>118700</v>
      </c>
      <c r="C1110" s="208">
        <v>38718</v>
      </c>
      <c r="D1110" s="309">
        <v>2129.4899999999998</v>
      </c>
      <c r="E1110" s="206">
        <v>3097.44</v>
      </c>
      <c r="F1110" s="206">
        <v>3484.62</v>
      </c>
      <c r="G1110" s="205">
        <f t="shared" si="96"/>
        <v>0.32618365627632689</v>
      </c>
      <c r="H1110" s="207">
        <f t="shared" si="97"/>
        <v>0.42</v>
      </c>
      <c r="I1110" s="213">
        <v>27966</v>
      </c>
      <c r="J1110" s="213">
        <v>0</v>
      </c>
      <c r="K1110" s="212">
        <v>2237.2800000000002</v>
      </c>
      <c r="L1110" s="212">
        <v>2516.94</v>
      </c>
      <c r="M1110" s="239">
        <f t="shared" si="94"/>
        <v>0.48090000000000599</v>
      </c>
      <c r="N1110" s="239"/>
      <c r="O1110" s="178"/>
      <c r="P1110" s="178"/>
      <c r="Q1110" s="178"/>
      <c r="R1110" s="178"/>
      <c r="S1110" s="178"/>
      <c r="T1110" s="178"/>
      <c r="U1110" s="178"/>
      <c r="V1110" s="178"/>
      <c r="W1110" s="178"/>
      <c r="X1110" s="178"/>
      <c r="Y1110" s="210">
        <f t="shared" si="93"/>
        <v>0.23560235888795283</v>
      </c>
      <c r="Z1110" s="211">
        <f t="shared" si="95"/>
        <v>0.38</v>
      </c>
      <c r="AA1110" s="178"/>
      <c r="AB1110" s="178"/>
      <c r="AC1110" s="178"/>
    </row>
    <row r="1111" spans="2:29" x14ac:dyDescent="0.35">
      <c r="B1111" s="222">
        <v>118800</v>
      </c>
      <c r="C1111" s="208">
        <v>38760</v>
      </c>
      <c r="D1111" s="309">
        <v>2131.8000000000002</v>
      </c>
      <c r="E1111" s="206">
        <v>3100.8</v>
      </c>
      <c r="F1111" s="206">
        <v>3488.4</v>
      </c>
      <c r="G1111" s="205">
        <f t="shared" si="96"/>
        <v>0.32626262626262625</v>
      </c>
      <c r="H1111" s="207">
        <f t="shared" si="97"/>
        <v>0.42</v>
      </c>
      <c r="I1111" s="213">
        <v>28004</v>
      </c>
      <c r="J1111" s="213">
        <v>0</v>
      </c>
      <c r="K1111" s="212">
        <v>2240.3200000000002</v>
      </c>
      <c r="L1111" s="212">
        <v>2520.36</v>
      </c>
      <c r="M1111" s="239">
        <f t="shared" si="94"/>
        <v>0.48090000000004696</v>
      </c>
      <c r="N1111" s="239"/>
      <c r="O1111" s="178"/>
      <c r="P1111" s="178"/>
      <c r="Q1111" s="178"/>
      <c r="R1111" s="178"/>
      <c r="S1111" s="178"/>
      <c r="T1111" s="178"/>
      <c r="U1111" s="178"/>
      <c r="V1111" s="178"/>
      <c r="W1111" s="178"/>
      <c r="X1111" s="178"/>
      <c r="Y1111" s="210">
        <f t="shared" si="93"/>
        <v>0.23572390572390572</v>
      </c>
      <c r="Z1111" s="211">
        <f t="shared" si="95"/>
        <v>0.38</v>
      </c>
      <c r="AA1111" s="178"/>
      <c r="AB1111" s="178"/>
      <c r="AC1111" s="178"/>
    </row>
    <row r="1112" spans="2:29" x14ac:dyDescent="0.35">
      <c r="B1112" s="222">
        <v>118900</v>
      </c>
      <c r="C1112" s="208">
        <v>38802</v>
      </c>
      <c r="D1112" s="309">
        <v>2134.11</v>
      </c>
      <c r="E1112" s="206">
        <v>3104.16</v>
      </c>
      <c r="F1112" s="206">
        <v>3492.18</v>
      </c>
      <c r="G1112" s="205">
        <f t="shared" si="96"/>
        <v>0.32634146341463416</v>
      </c>
      <c r="H1112" s="207">
        <f t="shared" si="97"/>
        <v>0.42</v>
      </c>
      <c r="I1112" s="213">
        <v>28042</v>
      </c>
      <c r="J1112" s="213">
        <v>0</v>
      </c>
      <c r="K1112" s="212">
        <v>2243.36</v>
      </c>
      <c r="L1112" s="212">
        <v>2523.7800000000002</v>
      </c>
      <c r="M1112" s="239">
        <f t="shared" si="94"/>
        <v>0.48090000000000599</v>
      </c>
      <c r="N1112" s="239"/>
      <c r="O1112" s="178"/>
      <c r="P1112" s="178"/>
      <c r="Q1112" s="178"/>
      <c r="R1112" s="178"/>
      <c r="S1112" s="178"/>
      <c r="T1112" s="178"/>
      <c r="U1112" s="178"/>
      <c r="V1112" s="178"/>
      <c r="W1112" s="178"/>
      <c r="X1112" s="178"/>
      <c r="Y1112" s="210">
        <f t="shared" si="93"/>
        <v>0.23584524810765348</v>
      </c>
      <c r="Z1112" s="211">
        <f t="shared" si="95"/>
        <v>0.38</v>
      </c>
      <c r="AA1112" s="178"/>
      <c r="AB1112" s="178"/>
      <c r="AC1112" s="178"/>
    </row>
    <row r="1113" spans="2:29" x14ac:dyDescent="0.35">
      <c r="B1113" s="222">
        <v>119000</v>
      </c>
      <c r="C1113" s="208">
        <v>38844</v>
      </c>
      <c r="D1113" s="309">
        <v>2136.42</v>
      </c>
      <c r="E1113" s="206">
        <v>3107.52</v>
      </c>
      <c r="F1113" s="206">
        <v>3495.96</v>
      </c>
      <c r="G1113" s="205">
        <f t="shared" si="96"/>
        <v>0.3264201680672269</v>
      </c>
      <c r="H1113" s="207">
        <f t="shared" si="97"/>
        <v>0.42</v>
      </c>
      <c r="I1113" s="213">
        <v>28080</v>
      </c>
      <c r="J1113" s="213">
        <v>0</v>
      </c>
      <c r="K1113" s="212">
        <v>2246.4</v>
      </c>
      <c r="L1113" s="212">
        <v>2527.1999999999998</v>
      </c>
      <c r="M1113" s="239">
        <f t="shared" si="94"/>
        <v>0.48089999999997418</v>
      </c>
      <c r="N1113" s="239"/>
      <c r="O1113" s="178"/>
      <c r="P1113" s="178"/>
      <c r="Q1113" s="178"/>
      <c r="R1113" s="178"/>
      <c r="S1113" s="178"/>
      <c r="T1113" s="178"/>
      <c r="U1113" s="178"/>
      <c r="V1113" s="178"/>
      <c r="W1113" s="178"/>
      <c r="X1113" s="178"/>
      <c r="Y1113" s="210">
        <f t="shared" si="93"/>
        <v>0.23596638655462185</v>
      </c>
      <c r="Z1113" s="211">
        <f t="shared" si="95"/>
        <v>0.38</v>
      </c>
      <c r="AA1113" s="178"/>
      <c r="AB1113" s="178"/>
      <c r="AC1113" s="178"/>
    </row>
    <row r="1114" spans="2:29" x14ac:dyDescent="0.35">
      <c r="B1114" s="222">
        <v>119100</v>
      </c>
      <c r="C1114" s="208">
        <v>38886</v>
      </c>
      <c r="D1114" s="309">
        <v>2138.73</v>
      </c>
      <c r="E1114" s="206">
        <v>3110.88</v>
      </c>
      <c r="F1114" s="206">
        <v>3499.74</v>
      </c>
      <c r="G1114" s="205">
        <f t="shared" si="96"/>
        <v>0.32649874055415617</v>
      </c>
      <c r="H1114" s="207">
        <f t="shared" si="97"/>
        <v>0.42</v>
      </c>
      <c r="I1114" s="213">
        <v>28118</v>
      </c>
      <c r="J1114" s="213">
        <v>0</v>
      </c>
      <c r="K1114" s="212">
        <v>2249.44</v>
      </c>
      <c r="L1114" s="212">
        <v>2530.62</v>
      </c>
      <c r="M1114" s="239">
        <f t="shared" si="94"/>
        <v>0.48090000000001054</v>
      </c>
      <c r="N1114" s="239"/>
      <c r="O1114" s="178"/>
      <c r="P1114" s="178"/>
      <c r="Q1114" s="178"/>
      <c r="R1114" s="178"/>
      <c r="S1114" s="178"/>
      <c r="T1114" s="178"/>
      <c r="U1114" s="178"/>
      <c r="V1114" s="178"/>
      <c r="W1114" s="178"/>
      <c r="X1114" s="178"/>
      <c r="Y1114" s="210">
        <f t="shared" si="93"/>
        <v>0.23608732157850545</v>
      </c>
      <c r="Z1114" s="211">
        <f t="shared" si="95"/>
        <v>0.38</v>
      </c>
      <c r="AA1114" s="178"/>
      <c r="AB1114" s="178"/>
      <c r="AC1114" s="178"/>
    </row>
    <row r="1115" spans="2:29" x14ac:dyDescent="0.35">
      <c r="B1115" s="222">
        <v>119200</v>
      </c>
      <c r="C1115" s="208">
        <v>38928</v>
      </c>
      <c r="D1115" s="309">
        <v>2141.04</v>
      </c>
      <c r="E1115" s="206">
        <v>3114.24</v>
      </c>
      <c r="F1115" s="206">
        <v>3503.52</v>
      </c>
      <c r="G1115" s="205">
        <f t="shared" si="96"/>
        <v>0.32657718120805368</v>
      </c>
      <c r="H1115" s="207">
        <f t="shared" si="97"/>
        <v>0.42</v>
      </c>
      <c r="I1115" s="213">
        <v>28158</v>
      </c>
      <c r="J1115" s="213">
        <v>0</v>
      </c>
      <c r="K1115" s="212">
        <v>2252.64</v>
      </c>
      <c r="L1115" s="212">
        <v>2534.2199999999998</v>
      </c>
      <c r="M1115" s="239">
        <f t="shared" si="94"/>
        <v>0.48089999999997873</v>
      </c>
      <c r="N1115" s="239"/>
      <c r="O1115" s="178"/>
      <c r="P1115" s="178"/>
      <c r="Q1115" s="178"/>
      <c r="R1115" s="178"/>
      <c r="S1115" s="178"/>
      <c r="T1115" s="178"/>
      <c r="U1115" s="178"/>
      <c r="V1115" s="178"/>
      <c r="W1115" s="178"/>
      <c r="X1115" s="178"/>
      <c r="Y1115" s="210">
        <f t="shared" si="93"/>
        <v>0.23622483221476509</v>
      </c>
      <c r="Z1115" s="211">
        <f t="shared" si="95"/>
        <v>0.4</v>
      </c>
      <c r="AA1115" s="178"/>
      <c r="AB1115" s="178"/>
      <c r="AC1115" s="178"/>
    </row>
    <row r="1116" spans="2:29" x14ac:dyDescent="0.35">
      <c r="B1116" s="222">
        <v>119300</v>
      </c>
      <c r="C1116" s="208">
        <v>38970</v>
      </c>
      <c r="D1116" s="309">
        <v>2143.35</v>
      </c>
      <c r="E1116" s="206">
        <v>3117.6</v>
      </c>
      <c r="F1116" s="206">
        <v>3507.3</v>
      </c>
      <c r="G1116" s="205">
        <f t="shared" si="96"/>
        <v>0.3266554903604359</v>
      </c>
      <c r="H1116" s="207">
        <f t="shared" si="97"/>
        <v>0.42</v>
      </c>
      <c r="I1116" s="213">
        <v>28196</v>
      </c>
      <c r="J1116" s="213">
        <v>0</v>
      </c>
      <c r="K1116" s="212">
        <v>2255.6799999999998</v>
      </c>
      <c r="L1116" s="212">
        <v>2537.64</v>
      </c>
      <c r="M1116" s="239">
        <f t="shared" si="94"/>
        <v>0.48090000000001509</v>
      </c>
      <c r="N1116" s="239"/>
      <c r="O1116" s="178"/>
      <c r="P1116" s="178"/>
      <c r="Q1116" s="178"/>
      <c r="R1116" s="178"/>
      <c r="S1116" s="178"/>
      <c r="T1116" s="178"/>
      <c r="U1116" s="178"/>
      <c r="V1116" s="178"/>
      <c r="W1116" s="178"/>
      <c r="X1116" s="178"/>
      <c r="Y1116" s="210">
        <f t="shared" si="93"/>
        <v>0.23634534786253145</v>
      </c>
      <c r="Z1116" s="211">
        <f t="shared" si="95"/>
        <v>0.38</v>
      </c>
      <c r="AA1116" s="178"/>
      <c r="AB1116" s="178"/>
      <c r="AC1116" s="178"/>
    </row>
    <row r="1117" spans="2:29" x14ac:dyDescent="0.35">
      <c r="B1117" s="222">
        <v>119400</v>
      </c>
      <c r="C1117" s="208">
        <v>39012</v>
      </c>
      <c r="D1117" s="309">
        <v>2145.66</v>
      </c>
      <c r="E1117" s="206">
        <v>3120.96</v>
      </c>
      <c r="F1117" s="206">
        <v>3511.08</v>
      </c>
      <c r="G1117" s="205">
        <f t="shared" si="96"/>
        <v>0.32673366834170853</v>
      </c>
      <c r="H1117" s="207">
        <f t="shared" si="97"/>
        <v>0.42</v>
      </c>
      <c r="I1117" s="213">
        <v>28234</v>
      </c>
      <c r="J1117" s="213">
        <v>0</v>
      </c>
      <c r="K1117" s="212">
        <v>2258.7199999999998</v>
      </c>
      <c r="L1117" s="212">
        <v>2541.06</v>
      </c>
      <c r="M1117" s="239">
        <f t="shared" si="94"/>
        <v>0.48090000000005145</v>
      </c>
      <c r="N1117" s="239"/>
      <c r="O1117" s="178"/>
      <c r="P1117" s="178"/>
      <c r="Q1117" s="178"/>
      <c r="R1117" s="178"/>
      <c r="S1117" s="178"/>
      <c r="T1117" s="178"/>
      <c r="U1117" s="178"/>
      <c r="V1117" s="178"/>
      <c r="W1117" s="178"/>
      <c r="X1117" s="178"/>
      <c r="Y1117" s="210">
        <f t="shared" si="93"/>
        <v>0.23646566164154104</v>
      </c>
      <c r="Z1117" s="211">
        <f t="shared" si="95"/>
        <v>0.38</v>
      </c>
      <c r="AA1117" s="178"/>
      <c r="AB1117" s="178"/>
      <c r="AC1117" s="178"/>
    </row>
    <row r="1118" spans="2:29" x14ac:dyDescent="0.35">
      <c r="B1118" s="222">
        <v>119500</v>
      </c>
      <c r="C1118" s="208">
        <v>39054</v>
      </c>
      <c r="D1118" s="309">
        <v>2147.9699999999998</v>
      </c>
      <c r="E1118" s="206">
        <v>3124.32</v>
      </c>
      <c r="F1118" s="206">
        <v>3514.86</v>
      </c>
      <c r="G1118" s="205">
        <f t="shared" si="96"/>
        <v>0.32681171548117155</v>
      </c>
      <c r="H1118" s="207">
        <f t="shared" si="97"/>
        <v>0.42</v>
      </c>
      <c r="I1118" s="213">
        <v>28272</v>
      </c>
      <c r="J1118" s="213">
        <v>0</v>
      </c>
      <c r="K1118" s="212">
        <v>2261.7600000000002</v>
      </c>
      <c r="L1118" s="212">
        <v>2544.48</v>
      </c>
      <c r="M1118" s="239">
        <f t="shared" si="94"/>
        <v>0.48090000000001965</v>
      </c>
      <c r="N1118" s="239"/>
      <c r="O1118" s="178"/>
      <c r="P1118" s="178"/>
      <c r="Q1118" s="178"/>
      <c r="R1118" s="178"/>
      <c r="S1118" s="178"/>
      <c r="T1118" s="178"/>
      <c r="U1118" s="178"/>
      <c r="V1118" s="178"/>
      <c r="W1118" s="178"/>
      <c r="X1118" s="178"/>
      <c r="Y1118" s="210">
        <f t="shared" si="93"/>
        <v>0.23658577405857742</v>
      </c>
      <c r="Z1118" s="211">
        <f t="shared" si="95"/>
        <v>0.38</v>
      </c>
      <c r="AA1118" s="178"/>
      <c r="AB1118" s="178"/>
      <c r="AC1118" s="178"/>
    </row>
    <row r="1119" spans="2:29" x14ac:dyDescent="0.35">
      <c r="B1119" s="222">
        <v>119600</v>
      </c>
      <c r="C1119" s="208">
        <v>39096</v>
      </c>
      <c r="D1119" s="309">
        <v>2150.2800000000002</v>
      </c>
      <c r="E1119" s="206">
        <v>3127.68</v>
      </c>
      <c r="F1119" s="206">
        <v>3518.64</v>
      </c>
      <c r="G1119" s="205">
        <f t="shared" si="96"/>
        <v>0.32688963210702343</v>
      </c>
      <c r="H1119" s="207">
        <f t="shared" si="97"/>
        <v>0.42</v>
      </c>
      <c r="I1119" s="213">
        <v>28312</v>
      </c>
      <c r="J1119" s="213">
        <v>0</v>
      </c>
      <c r="K1119" s="212">
        <v>2264.96</v>
      </c>
      <c r="L1119" s="212">
        <v>2548.08</v>
      </c>
      <c r="M1119" s="239">
        <f t="shared" si="94"/>
        <v>0.48089999999998329</v>
      </c>
      <c r="N1119" s="239"/>
      <c r="O1119" s="178"/>
      <c r="P1119" s="178"/>
      <c r="Q1119" s="178"/>
      <c r="R1119" s="178"/>
      <c r="S1119" s="178"/>
      <c r="T1119" s="178"/>
      <c r="U1119" s="178"/>
      <c r="V1119" s="178"/>
      <c r="W1119" s="178"/>
      <c r="X1119" s="178"/>
      <c r="Y1119" s="210">
        <f t="shared" si="93"/>
        <v>0.23672240802675584</v>
      </c>
      <c r="Z1119" s="211">
        <f t="shared" si="95"/>
        <v>0.4</v>
      </c>
      <c r="AA1119" s="178"/>
      <c r="AB1119" s="178"/>
      <c r="AC1119" s="178"/>
    </row>
    <row r="1120" spans="2:29" x14ac:dyDescent="0.35">
      <c r="B1120" s="222">
        <v>119700</v>
      </c>
      <c r="C1120" s="208">
        <v>39138</v>
      </c>
      <c r="D1120" s="309">
        <v>2152.59</v>
      </c>
      <c r="E1120" s="206">
        <v>3131.04</v>
      </c>
      <c r="F1120" s="206">
        <v>3522.42</v>
      </c>
      <c r="G1120" s="205">
        <f t="shared" si="96"/>
        <v>0.32696741854636591</v>
      </c>
      <c r="H1120" s="207">
        <f t="shared" si="97"/>
        <v>0.42</v>
      </c>
      <c r="I1120" s="213">
        <v>28350</v>
      </c>
      <c r="J1120" s="213">
        <v>0</v>
      </c>
      <c r="K1120" s="212">
        <v>2268</v>
      </c>
      <c r="L1120" s="212">
        <v>2551.5</v>
      </c>
      <c r="M1120" s="239">
        <f t="shared" si="94"/>
        <v>0.48089999999994687</v>
      </c>
      <c r="N1120" s="239"/>
      <c r="O1120" s="178"/>
      <c r="P1120" s="178"/>
      <c r="Q1120" s="178"/>
      <c r="R1120" s="178"/>
      <c r="S1120" s="178"/>
      <c r="T1120" s="178"/>
      <c r="U1120" s="178"/>
      <c r="V1120" s="178"/>
      <c r="W1120" s="178"/>
      <c r="X1120" s="178"/>
      <c r="Y1120" s="210">
        <f t="shared" si="93"/>
        <v>0.23684210526315788</v>
      </c>
      <c r="Z1120" s="211">
        <f t="shared" si="95"/>
        <v>0.38</v>
      </c>
      <c r="AA1120" s="178"/>
      <c r="AB1120" s="178"/>
      <c r="AC1120" s="178"/>
    </row>
    <row r="1121" spans="2:29" x14ac:dyDescent="0.35">
      <c r="B1121" s="222">
        <v>119800</v>
      </c>
      <c r="C1121" s="208">
        <v>39180</v>
      </c>
      <c r="D1121" s="309">
        <v>2154.9</v>
      </c>
      <c r="E1121" s="206">
        <v>3134.4</v>
      </c>
      <c r="F1121" s="206">
        <v>3526.2</v>
      </c>
      <c r="G1121" s="205">
        <f t="shared" si="96"/>
        <v>0.3270450751252087</v>
      </c>
      <c r="H1121" s="207">
        <f t="shared" si="97"/>
        <v>0.42</v>
      </c>
      <c r="I1121" s="213">
        <v>28388</v>
      </c>
      <c r="J1121" s="213">
        <v>0</v>
      </c>
      <c r="K1121" s="212">
        <v>2271.04</v>
      </c>
      <c r="L1121" s="212">
        <v>2554.92</v>
      </c>
      <c r="M1121" s="239">
        <f t="shared" si="94"/>
        <v>0.48089999999998329</v>
      </c>
      <c r="N1121" s="239"/>
      <c r="O1121" s="178"/>
      <c r="P1121" s="178"/>
      <c r="Q1121" s="178"/>
      <c r="R1121" s="178"/>
      <c r="S1121" s="178"/>
      <c r="T1121" s="178"/>
      <c r="U1121" s="178"/>
      <c r="V1121" s="178"/>
      <c r="W1121" s="178"/>
      <c r="X1121" s="178"/>
      <c r="Y1121" s="210">
        <f t="shared" si="93"/>
        <v>0.23696160267111854</v>
      </c>
      <c r="Z1121" s="211">
        <f t="shared" si="95"/>
        <v>0.38</v>
      </c>
      <c r="AA1121" s="178"/>
      <c r="AB1121" s="178"/>
      <c r="AC1121" s="178"/>
    </row>
    <row r="1122" spans="2:29" x14ac:dyDescent="0.35">
      <c r="B1122" s="222">
        <v>119900</v>
      </c>
      <c r="C1122" s="208">
        <v>39222</v>
      </c>
      <c r="D1122" s="309">
        <v>2157.21</v>
      </c>
      <c r="E1122" s="206">
        <v>3137.76</v>
      </c>
      <c r="F1122" s="206">
        <v>3529.98</v>
      </c>
      <c r="G1122" s="205">
        <f t="shared" si="96"/>
        <v>0.32712260216847372</v>
      </c>
      <c r="H1122" s="207">
        <f t="shared" si="97"/>
        <v>0.42</v>
      </c>
      <c r="I1122" s="213">
        <v>28426</v>
      </c>
      <c r="J1122" s="213">
        <v>0</v>
      </c>
      <c r="K1122" s="212">
        <v>2274.08</v>
      </c>
      <c r="L1122" s="212">
        <v>2558.34</v>
      </c>
      <c r="M1122" s="239">
        <f t="shared" si="94"/>
        <v>0.4809000000000242</v>
      </c>
      <c r="N1122" s="239"/>
      <c r="O1122" s="178"/>
      <c r="P1122" s="178"/>
      <c r="Q1122" s="178"/>
      <c r="R1122" s="178"/>
      <c r="S1122" s="178"/>
      <c r="T1122" s="178"/>
      <c r="U1122" s="178"/>
      <c r="V1122" s="178"/>
      <c r="W1122" s="178"/>
      <c r="X1122" s="178"/>
      <c r="Y1122" s="210">
        <f t="shared" si="93"/>
        <v>0.23708090075062552</v>
      </c>
      <c r="Z1122" s="211">
        <f t="shared" si="95"/>
        <v>0.38</v>
      </c>
      <c r="AA1122" s="178"/>
      <c r="AB1122" s="178"/>
      <c r="AC1122" s="178"/>
    </row>
    <row r="1123" spans="2:29" x14ac:dyDescent="0.35">
      <c r="B1123" s="222">
        <v>120000</v>
      </c>
      <c r="C1123" s="208">
        <v>39264</v>
      </c>
      <c r="D1123" s="309">
        <v>2159.52</v>
      </c>
      <c r="E1123" s="206">
        <v>3141.12</v>
      </c>
      <c r="F1123" s="206">
        <v>3533.76</v>
      </c>
      <c r="G1123" s="205">
        <f t="shared" si="96"/>
        <v>0.32719999999999999</v>
      </c>
      <c r="H1123" s="207">
        <f t="shared" si="97"/>
        <v>0.42</v>
      </c>
      <c r="I1123" s="213">
        <v>28466</v>
      </c>
      <c r="J1123" s="213">
        <v>0</v>
      </c>
      <c r="K1123" s="212">
        <v>2277.2800000000002</v>
      </c>
      <c r="L1123" s="212">
        <v>2561.94</v>
      </c>
      <c r="M1123" s="239">
        <f t="shared" si="94"/>
        <v>0.48089999999998784</v>
      </c>
      <c r="N1123" s="239"/>
      <c r="O1123" s="178"/>
      <c r="P1123" s="178"/>
      <c r="Q1123" s="178"/>
      <c r="R1123" s="178"/>
      <c r="S1123" s="178"/>
      <c r="T1123" s="178"/>
      <c r="U1123" s="178"/>
      <c r="V1123" s="178"/>
      <c r="W1123" s="178"/>
      <c r="X1123" s="178"/>
      <c r="Y1123" s="210">
        <f t="shared" si="93"/>
        <v>0.23721666666666666</v>
      </c>
      <c r="Z1123" s="211">
        <f t="shared" si="95"/>
        <v>0.4</v>
      </c>
      <c r="AA1123" s="178"/>
      <c r="AB1123" s="178"/>
      <c r="AC1123" s="178"/>
    </row>
    <row r="1124" spans="2:29" x14ac:dyDescent="0.35">
      <c r="B1124" s="222">
        <v>120100</v>
      </c>
      <c r="C1124" s="208">
        <v>39306</v>
      </c>
      <c r="D1124" s="309">
        <v>2161.83</v>
      </c>
      <c r="E1124" s="206">
        <v>3144.48</v>
      </c>
      <c r="F1124" s="206">
        <v>3537.54</v>
      </c>
      <c r="G1124" s="205">
        <f t="shared" si="96"/>
        <v>0.32727726894254788</v>
      </c>
      <c r="H1124" s="207">
        <f t="shared" si="97"/>
        <v>0.42</v>
      </c>
      <c r="I1124" s="213">
        <v>28504</v>
      </c>
      <c r="J1124" s="213">
        <v>0</v>
      </c>
      <c r="K1124" s="212">
        <v>2280.3200000000002</v>
      </c>
      <c r="L1124" s="212">
        <v>2565.36</v>
      </c>
      <c r="M1124" s="239">
        <f t="shared" si="94"/>
        <v>0.4809000000000242</v>
      </c>
      <c r="N1124" s="239"/>
      <c r="O1124" s="178"/>
      <c r="P1124" s="178"/>
      <c r="Q1124" s="178"/>
      <c r="R1124" s="178"/>
      <c r="S1124" s="178"/>
      <c r="T1124" s="178"/>
      <c r="U1124" s="178"/>
      <c r="V1124" s="178"/>
      <c r="W1124" s="178"/>
      <c r="X1124" s="178"/>
      <c r="Y1124" s="210">
        <f t="shared" si="93"/>
        <v>0.23733555370524562</v>
      </c>
      <c r="Z1124" s="211">
        <f t="shared" si="95"/>
        <v>0.38</v>
      </c>
      <c r="AA1124" s="178"/>
      <c r="AB1124" s="178"/>
      <c r="AC1124" s="178"/>
    </row>
    <row r="1125" spans="2:29" x14ac:dyDescent="0.35">
      <c r="B1125" s="222">
        <v>120200</v>
      </c>
      <c r="C1125" s="208">
        <v>39348</v>
      </c>
      <c r="D1125" s="309">
        <v>2164.14</v>
      </c>
      <c r="E1125" s="206">
        <v>3147.84</v>
      </c>
      <c r="F1125" s="206">
        <v>3541.32</v>
      </c>
      <c r="G1125" s="205">
        <f t="shared" si="96"/>
        <v>0.32735440931780369</v>
      </c>
      <c r="H1125" s="207">
        <f t="shared" si="97"/>
        <v>0.42</v>
      </c>
      <c r="I1125" s="213">
        <v>28542</v>
      </c>
      <c r="J1125" s="213">
        <v>0</v>
      </c>
      <c r="K1125" s="212">
        <v>2283.36</v>
      </c>
      <c r="L1125" s="212">
        <v>2568.7800000000002</v>
      </c>
      <c r="M1125" s="239">
        <f t="shared" si="94"/>
        <v>0.48089999999999233</v>
      </c>
      <c r="N1125" s="239"/>
      <c r="O1125" s="178"/>
      <c r="P1125" s="178"/>
      <c r="Q1125" s="178"/>
      <c r="R1125" s="178"/>
      <c r="S1125" s="178"/>
      <c r="T1125" s="178"/>
      <c r="U1125" s="178"/>
      <c r="V1125" s="178"/>
      <c r="W1125" s="178"/>
      <c r="X1125" s="178"/>
      <c r="Y1125" s="210">
        <f t="shared" si="93"/>
        <v>0.23745424292845257</v>
      </c>
      <c r="Z1125" s="211">
        <f t="shared" si="95"/>
        <v>0.38</v>
      </c>
      <c r="AA1125" s="178"/>
      <c r="AB1125" s="178"/>
      <c r="AC1125" s="178"/>
    </row>
    <row r="1126" spans="2:29" x14ac:dyDescent="0.35">
      <c r="B1126" s="222">
        <v>120300</v>
      </c>
      <c r="C1126" s="208">
        <v>39390</v>
      </c>
      <c r="D1126" s="309">
        <v>2166.4499999999998</v>
      </c>
      <c r="E1126" s="206">
        <v>3151.2</v>
      </c>
      <c r="F1126" s="206">
        <v>3545.1</v>
      </c>
      <c r="G1126" s="205">
        <f t="shared" si="96"/>
        <v>0.32743142144638404</v>
      </c>
      <c r="H1126" s="207">
        <f t="shared" si="97"/>
        <v>0.42</v>
      </c>
      <c r="I1126" s="213">
        <v>28582</v>
      </c>
      <c r="J1126" s="213">
        <v>0</v>
      </c>
      <c r="K1126" s="212">
        <v>2286.56</v>
      </c>
      <c r="L1126" s="212">
        <v>2572.38</v>
      </c>
      <c r="M1126" s="239">
        <f t="shared" si="94"/>
        <v>0.48089999999995597</v>
      </c>
      <c r="N1126" s="239"/>
      <c r="O1126" s="178"/>
      <c r="P1126" s="178"/>
      <c r="Q1126" s="178"/>
      <c r="R1126" s="178"/>
      <c r="S1126" s="178"/>
      <c r="T1126" s="178"/>
      <c r="U1126" s="178"/>
      <c r="V1126" s="178"/>
      <c r="W1126" s="178"/>
      <c r="X1126" s="178"/>
      <c r="Y1126" s="210">
        <f t="shared" si="93"/>
        <v>0.23758935993349958</v>
      </c>
      <c r="Z1126" s="211">
        <f t="shared" si="95"/>
        <v>0.4</v>
      </c>
      <c r="AA1126" s="178"/>
      <c r="AB1126" s="178"/>
      <c r="AC1126" s="178"/>
    </row>
    <row r="1127" spans="2:29" x14ac:dyDescent="0.35">
      <c r="B1127" s="222">
        <v>120400</v>
      </c>
      <c r="C1127" s="208">
        <v>39432</v>
      </c>
      <c r="D1127" s="309">
        <v>2168.7600000000002</v>
      </c>
      <c r="E1127" s="206">
        <v>3154.56</v>
      </c>
      <c r="F1127" s="206">
        <v>3548.88</v>
      </c>
      <c r="G1127" s="205">
        <f t="shared" si="96"/>
        <v>0.32750830564784056</v>
      </c>
      <c r="H1127" s="207">
        <f t="shared" si="97"/>
        <v>0.42</v>
      </c>
      <c r="I1127" s="213">
        <v>28620</v>
      </c>
      <c r="J1127" s="213">
        <v>0</v>
      </c>
      <c r="K1127" s="212">
        <v>2289.6</v>
      </c>
      <c r="L1127" s="212">
        <v>2575.8000000000002</v>
      </c>
      <c r="M1127" s="239">
        <f t="shared" si="94"/>
        <v>0.48089999999999689</v>
      </c>
      <c r="N1127" s="239"/>
      <c r="O1127" s="178"/>
      <c r="P1127" s="178"/>
      <c r="Q1127" s="178"/>
      <c r="R1127" s="178"/>
      <c r="S1127" s="178"/>
      <c r="T1127" s="178"/>
      <c r="U1127" s="178"/>
      <c r="V1127" s="178"/>
      <c r="W1127" s="178"/>
      <c r="X1127" s="178"/>
      <c r="Y1127" s="210">
        <f t="shared" si="93"/>
        <v>0.23770764119601329</v>
      </c>
      <c r="Z1127" s="211">
        <f t="shared" si="95"/>
        <v>0.38</v>
      </c>
      <c r="AA1127" s="178"/>
      <c r="AB1127" s="178"/>
      <c r="AC1127" s="178"/>
    </row>
    <row r="1128" spans="2:29" x14ac:dyDescent="0.35">
      <c r="B1128" s="222">
        <v>120500</v>
      </c>
      <c r="C1128" s="208">
        <v>39474</v>
      </c>
      <c r="D1128" s="309">
        <v>2171.0700000000002</v>
      </c>
      <c r="E1128" s="206">
        <v>3157.92</v>
      </c>
      <c r="F1128" s="206">
        <v>3552.66</v>
      </c>
      <c r="G1128" s="205">
        <f t="shared" si="96"/>
        <v>0.32758506224066392</v>
      </c>
      <c r="H1128" s="207">
        <f t="shared" si="97"/>
        <v>0.42</v>
      </c>
      <c r="I1128" s="213">
        <v>28658</v>
      </c>
      <c r="J1128" s="213">
        <v>0</v>
      </c>
      <c r="K1128" s="212">
        <v>2292.64</v>
      </c>
      <c r="L1128" s="212">
        <v>2579.2199999999998</v>
      </c>
      <c r="M1128" s="239">
        <f t="shared" si="94"/>
        <v>0.48089999999995597</v>
      </c>
      <c r="N1128" s="239"/>
      <c r="O1128" s="178"/>
      <c r="P1128" s="178"/>
      <c r="Q1128" s="178"/>
      <c r="R1128" s="178"/>
      <c r="S1128" s="178"/>
      <c r="T1128" s="178"/>
      <c r="U1128" s="178"/>
      <c r="V1128" s="178"/>
      <c r="W1128" s="178"/>
      <c r="X1128" s="178"/>
      <c r="Y1128" s="210">
        <f t="shared" si="93"/>
        <v>0.23782572614107883</v>
      </c>
      <c r="Z1128" s="211">
        <f t="shared" si="95"/>
        <v>0.38</v>
      </c>
      <c r="AA1128" s="178"/>
      <c r="AB1128" s="178"/>
      <c r="AC1128" s="178"/>
    </row>
    <row r="1129" spans="2:29" x14ac:dyDescent="0.35">
      <c r="B1129" s="222">
        <v>120600</v>
      </c>
      <c r="C1129" s="208">
        <v>39516</v>
      </c>
      <c r="D1129" s="309">
        <v>2173.38</v>
      </c>
      <c r="E1129" s="206">
        <v>3161.28</v>
      </c>
      <c r="F1129" s="206">
        <v>3556.44</v>
      </c>
      <c r="G1129" s="205">
        <f t="shared" si="96"/>
        <v>0.32766169154228858</v>
      </c>
      <c r="H1129" s="207">
        <f t="shared" si="97"/>
        <v>0.42</v>
      </c>
      <c r="I1129" s="213">
        <v>28698</v>
      </c>
      <c r="J1129" s="213">
        <v>0</v>
      </c>
      <c r="K1129" s="212">
        <v>2295.84</v>
      </c>
      <c r="L1129" s="212">
        <v>2582.8200000000002</v>
      </c>
      <c r="M1129" s="239">
        <f t="shared" si="94"/>
        <v>0.48089999999999689</v>
      </c>
      <c r="N1129" s="239"/>
      <c r="O1129" s="178"/>
      <c r="P1129" s="178"/>
      <c r="Q1129" s="178"/>
      <c r="R1129" s="178"/>
      <c r="S1129" s="178"/>
      <c r="T1129" s="178"/>
      <c r="U1129" s="178"/>
      <c r="V1129" s="178"/>
      <c r="W1129" s="178"/>
      <c r="X1129" s="178"/>
      <c r="Y1129" s="210">
        <f t="shared" si="93"/>
        <v>0.23796019900497511</v>
      </c>
      <c r="Z1129" s="211">
        <f t="shared" si="95"/>
        <v>0.4</v>
      </c>
      <c r="AA1129" s="178"/>
      <c r="AB1129" s="178"/>
      <c r="AC1129" s="178"/>
    </row>
    <row r="1130" spans="2:29" x14ac:dyDescent="0.35">
      <c r="B1130" s="222">
        <v>120700</v>
      </c>
      <c r="C1130" s="208">
        <v>39558</v>
      </c>
      <c r="D1130" s="309">
        <v>2175.69</v>
      </c>
      <c r="E1130" s="206">
        <v>3164.64</v>
      </c>
      <c r="F1130" s="206">
        <v>3560.22</v>
      </c>
      <c r="G1130" s="205">
        <f t="shared" si="96"/>
        <v>0.32773819386909692</v>
      </c>
      <c r="H1130" s="207">
        <f t="shared" si="97"/>
        <v>0.42</v>
      </c>
      <c r="I1130" s="213">
        <v>28736</v>
      </c>
      <c r="J1130" s="213">
        <v>0</v>
      </c>
      <c r="K1130" s="212">
        <v>2298.88</v>
      </c>
      <c r="L1130" s="212">
        <v>2586.2399999999998</v>
      </c>
      <c r="M1130" s="239">
        <f t="shared" si="94"/>
        <v>0.4809000000000333</v>
      </c>
      <c r="N1130" s="239"/>
      <c r="O1130" s="178"/>
      <c r="P1130" s="178"/>
      <c r="Q1130" s="178"/>
      <c r="R1130" s="178"/>
      <c r="S1130" s="178"/>
      <c r="T1130" s="178"/>
      <c r="U1130" s="178"/>
      <c r="V1130" s="178"/>
      <c r="W1130" s="178"/>
      <c r="X1130" s="178"/>
      <c r="Y1130" s="210">
        <f t="shared" si="93"/>
        <v>0.23807787903893951</v>
      </c>
      <c r="Z1130" s="211">
        <f t="shared" si="95"/>
        <v>0.38</v>
      </c>
      <c r="AA1130" s="178"/>
      <c r="AB1130" s="178"/>
      <c r="AC1130" s="178"/>
    </row>
    <row r="1131" spans="2:29" x14ac:dyDescent="0.35">
      <c r="B1131" s="222">
        <v>120800</v>
      </c>
      <c r="C1131" s="208">
        <v>39600</v>
      </c>
      <c r="D1131" s="309">
        <v>2178</v>
      </c>
      <c r="E1131" s="206">
        <v>3168</v>
      </c>
      <c r="F1131" s="206">
        <v>3564</v>
      </c>
      <c r="G1131" s="205">
        <f t="shared" si="96"/>
        <v>0.32781456953642385</v>
      </c>
      <c r="H1131" s="207">
        <f t="shared" si="97"/>
        <v>0.42</v>
      </c>
      <c r="I1131" s="213">
        <v>28774</v>
      </c>
      <c r="J1131" s="213">
        <v>0</v>
      </c>
      <c r="K1131" s="212">
        <v>2301.92</v>
      </c>
      <c r="L1131" s="212">
        <v>2589.66</v>
      </c>
      <c r="M1131" s="239">
        <f t="shared" si="94"/>
        <v>0.48090000000000144</v>
      </c>
      <c r="N1131" s="239"/>
      <c r="O1131" s="178"/>
      <c r="P1131" s="178"/>
      <c r="Q1131" s="178"/>
      <c r="R1131" s="178"/>
      <c r="S1131" s="178"/>
      <c r="T1131" s="178"/>
      <c r="U1131" s="178"/>
      <c r="V1131" s="178"/>
      <c r="W1131" s="178"/>
      <c r="X1131" s="178"/>
      <c r="Y1131" s="210">
        <f t="shared" si="93"/>
        <v>0.23819536423841059</v>
      </c>
      <c r="Z1131" s="211">
        <f t="shared" si="95"/>
        <v>0.38</v>
      </c>
      <c r="AA1131" s="178"/>
      <c r="AB1131" s="178"/>
      <c r="AC1131" s="178"/>
    </row>
    <row r="1132" spans="2:29" x14ac:dyDescent="0.35">
      <c r="B1132" s="222">
        <v>120900</v>
      </c>
      <c r="C1132" s="208">
        <v>39642</v>
      </c>
      <c r="D1132" s="309">
        <v>2180.31</v>
      </c>
      <c r="E1132" s="206">
        <v>3171.36</v>
      </c>
      <c r="F1132" s="206">
        <v>3567.78</v>
      </c>
      <c r="G1132" s="205">
        <f t="shared" si="96"/>
        <v>0.32789081885856081</v>
      </c>
      <c r="H1132" s="207">
        <f t="shared" si="97"/>
        <v>0.42</v>
      </c>
      <c r="I1132" s="213">
        <v>28814</v>
      </c>
      <c r="J1132" s="213">
        <v>0</v>
      </c>
      <c r="K1132" s="212">
        <v>2305.12</v>
      </c>
      <c r="L1132" s="212">
        <v>2593.2600000000002</v>
      </c>
      <c r="M1132" s="239">
        <f t="shared" si="94"/>
        <v>0.48089999999996508</v>
      </c>
      <c r="N1132" s="239"/>
      <c r="O1132" s="178"/>
      <c r="P1132" s="178"/>
      <c r="Q1132" s="178"/>
      <c r="R1132" s="178"/>
      <c r="S1132" s="178"/>
      <c r="T1132" s="178"/>
      <c r="U1132" s="178"/>
      <c r="V1132" s="178"/>
      <c r="W1132" s="178"/>
      <c r="X1132" s="178"/>
      <c r="Y1132" s="210">
        <f t="shared" si="93"/>
        <v>0.2383291976840364</v>
      </c>
      <c r="Z1132" s="211">
        <f t="shared" si="95"/>
        <v>0.4</v>
      </c>
      <c r="AA1132" s="178"/>
      <c r="AB1132" s="178"/>
      <c r="AC1132" s="178"/>
    </row>
    <row r="1133" spans="2:29" x14ac:dyDescent="0.35">
      <c r="B1133" s="222">
        <v>121000</v>
      </c>
      <c r="C1133" s="208">
        <v>39684</v>
      </c>
      <c r="D1133" s="309">
        <v>2182.62</v>
      </c>
      <c r="E1133" s="206">
        <v>3174.72</v>
      </c>
      <c r="F1133" s="206">
        <v>3571.56</v>
      </c>
      <c r="G1133" s="205">
        <f t="shared" si="96"/>
        <v>0.32796694214876032</v>
      </c>
      <c r="H1133" s="207">
        <f t="shared" si="97"/>
        <v>0.42</v>
      </c>
      <c r="I1133" s="213">
        <v>28852</v>
      </c>
      <c r="J1133" s="213">
        <v>0</v>
      </c>
      <c r="K1133" s="212">
        <v>2308.16</v>
      </c>
      <c r="L1133" s="212">
        <v>2596.6799999999998</v>
      </c>
      <c r="M1133" s="239">
        <f t="shared" si="94"/>
        <v>0.48090000000000144</v>
      </c>
      <c r="N1133" s="239"/>
      <c r="O1133" s="178"/>
      <c r="P1133" s="178"/>
      <c r="Q1133" s="178"/>
      <c r="R1133" s="178"/>
      <c r="S1133" s="178"/>
      <c r="T1133" s="178"/>
      <c r="U1133" s="178"/>
      <c r="V1133" s="178"/>
      <c r="W1133" s="178"/>
      <c r="X1133" s="178"/>
      <c r="Y1133" s="210">
        <f t="shared" si="93"/>
        <v>0.23844628099173554</v>
      </c>
      <c r="Z1133" s="211">
        <f t="shared" si="95"/>
        <v>0.38</v>
      </c>
      <c r="AA1133" s="178"/>
      <c r="AB1133" s="178"/>
      <c r="AC1133" s="178"/>
    </row>
    <row r="1134" spans="2:29" x14ac:dyDescent="0.35">
      <c r="B1134" s="222">
        <v>121100</v>
      </c>
      <c r="C1134" s="208">
        <v>39726</v>
      </c>
      <c r="D1134" s="309">
        <v>2184.9299999999998</v>
      </c>
      <c r="E1134" s="206">
        <v>3178.08</v>
      </c>
      <c r="F1134" s="206">
        <v>3575.34</v>
      </c>
      <c r="G1134" s="205">
        <f t="shared" si="96"/>
        <v>0.32804293971924031</v>
      </c>
      <c r="H1134" s="207">
        <f t="shared" si="97"/>
        <v>0.42</v>
      </c>
      <c r="I1134" s="213">
        <v>28890</v>
      </c>
      <c r="J1134" s="213">
        <v>0</v>
      </c>
      <c r="K1134" s="212">
        <v>2311.1999999999998</v>
      </c>
      <c r="L1134" s="212">
        <v>2600.1</v>
      </c>
      <c r="M1134" s="239">
        <f t="shared" si="94"/>
        <v>0.4809000000000424</v>
      </c>
      <c r="N1134" s="239"/>
      <c r="O1134" s="178"/>
      <c r="P1134" s="178"/>
      <c r="Q1134" s="178"/>
      <c r="R1134" s="178"/>
      <c r="S1134" s="178"/>
      <c r="T1134" s="178"/>
      <c r="U1134" s="178"/>
      <c r="V1134" s="178"/>
      <c r="W1134" s="178"/>
      <c r="X1134" s="178"/>
      <c r="Y1134" s="210">
        <f t="shared" si="93"/>
        <v>0.23856317093311313</v>
      </c>
      <c r="Z1134" s="211">
        <f t="shared" si="95"/>
        <v>0.38</v>
      </c>
      <c r="AA1134" s="178"/>
      <c r="AB1134" s="178"/>
      <c r="AC1134" s="178"/>
    </row>
    <row r="1135" spans="2:29" x14ac:dyDescent="0.35">
      <c r="B1135" s="222">
        <v>121200</v>
      </c>
      <c r="C1135" s="208">
        <v>39768</v>
      </c>
      <c r="D1135" s="309">
        <v>2187.2399999999998</v>
      </c>
      <c r="E1135" s="206">
        <v>3181.44</v>
      </c>
      <c r="F1135" s="206">
        <v>3579.12</v>
      </c>
      <c r="G1135" s="205">
        <f t="shared" si="96"/>
        <v>0.32811881188118813</v>
      </c>
      <c r="H1135" s="207">
        <f t="shared" si="97"/>
        <v>0.42</v>
      </c>
      <c r="I1135" s="213">
        <v>28930</v>
      </c>
      <c r="J1135" s="213">
        <v>0</v>
      </c>
      <c r="K1135" s="212">
        <v>2314.4</v>
      </c>
      <c r="L1135" s="212">
        <v>2603.6999999999998</v>
      </c>
      <c r="M1135" s="239">
        <f t="shared" si="94"/>
        <v>0.48090000000000599</v>
      </c>
      <c r="N1135" s="239"/>
      <c r="O1135" s="178"/>
      <c r="P1135" s="178"/>
      <c r="Q1135" s="178"/>
      <c r="R1135" s="178"/>
      <c r="S1135" s="178"/>
      <c r="T1135" s="178"/>
      <c r="U1135" s="178"/>
      <c r="V1135" s="178"/>
      <c r="W1135" s="178"/>
      <c r="X1135" s="178"/>
      <c r="Y1135" s="210">
        <f t="shared" si="93"/>
        <v>0.2386963696369637</v>
      </c>
      <c r="Z1135" s="211">
        <f t="shared" si="95"/>
        <v>0.4</v>
      </c>
      <c r="AA1135" s="178"/>
      <c r="AB1135" s="178"/>
      <c r="AC1135" s="178"/>
    </row>
    <row r="1136" spans="2:29" x14ac:dyDescent="0.35">
      <c r="B1136" s="222">
        <v>121300</v>
      </c>
      <c r="C1136" s="208">
        <v>39810</v>
      </c>
      <c r="D1136" s="309">
        <v>2189.5500000000002</v>
      </c>
      <c r="E1136" s="206">
        <v>3184.8</v>
      </c>
      <c r="F1136" s="206">
        <v>3582.9</v>
      </c>
      <c r="G1136" s="205">
        <f t="shared" si="96"/>
        <v>0.32819455894476507</v>
      </c>
      <c r="H1136" s="207">
        <f t="shared" si="97"/>
        <v>0.42</v>
      </c>
      <c r="I1136" s="213">
        <v>28968</v>
      </c>
      <c r="J1136" s="213">
        <v>0</v>
      </c>
      <c r="K1136" s="212">
        <v>2317.44</v>
      </c>
      <c r="L1136" s="212">
        <v>2607.12</v>
      </c>
      <c r="M1136" s="239">
        <f t="shared" si="94"/>
        <v>0.48090000000004696</v>
      </c>
      <c r="N1136" s="239"/>
      <c r="O1136" s="178"/>
      <c r="P1136" s="178"/>
      <c r="Q1136" s="178"/>
      <c r="R1136" s="178"/>
      <c r="S1136" s="178"/>
      <c r="T1136" s="178"/>
      <c r="U1136" s="178"/>
      <c r="V1136" s="178"/>
      <c r="W1136" s="178"/>
      <c r="X1136" s="178"/>
      <c r="Y1136" s="210">
        <f t="shared" si="93"/>
        <v>0.2388128606760099</v>
      </c>
      <c r="Z1136" s="211">
        <f t="shared" si="95"/>
        <v>0.38</v>
      </c>
      <c r="AA1136" s="178"/>
      <c r="AB1136" s="178"/>
      <c r="AC1136" s="178"/>
    </row>
    <row r="1137" spans="2:29" x14ac:dyDescent="0.35">
      <c r="B1137" s="222">
        <v>121400</v>
      </c>
      <c r="C1137" s="208">
        <v>39852</v>
      </c>
      <c r="D1137" s="309">
        <v>2191.86</v>
      </c>
      <c r="E1137" s="206">
        <v>3188.16</v>
      </c>
      <c r="F1137" s="206">
        <v>3586.68</v>
      </c>
      <c r="G1137" s="205">
        <f t="shared" si="96"/>
        <v>0.32827018121911039</v>
      </c>
      <c r="H1137" s="207">
        <f t="shared" si="97"/>
        <v>0.42</v>
      </c>
      <c r="I1137" s="213">
        <v>29008</v>
      </c>
      <c r="J1137" s="213">
        <v>0</v>
      </c>
      <c r="K1137" s="212">
        <v>2320.64</v>
      </c>
      <c r="L1137" s="212">
        <v>2610.7199999999998</v>
      </c>
      <c r="M1137" s="239">
        <f t="shared" si="94"/>
        <v>0.48090000000000599</v>
      </c>
      <c r="N1137" s="239"/>
      <c r="O1137" s="178"/>
      <c r="P1137" s="178"/>
      <c r="Q1137" s="178"/>
      <c r="R1137" s="178"/>
      <c r="S1137" s="178"/>
      <c r="T1137" s="178"/>
      <c r="U1137" s="178"/>
      <c r="V1137" s="178"/>
      <c r="W1137" s="178"/>
      <c r="X1137" s="178"/>
      <c r="Y1137" s="210">
        <f t="shared" si="93"/>
        <v>0.23894563426688634</v>
      </c>
      <c r="Z1137" s="211">
        <f t="shared" si="95"/>
        <v>0.4</v>
      </c>
      <c r="AA1137" s="178"/>
      <c r="AB1137" s="178"/>
      <c r="AC1137" s="178"/>
    </row>
    <row r="1138" spans="2:29" x14ac:dyDescent="0.35">
      <c r="B1138" s="222">
        <v>121500</v>
      </c>
      <c r="C1138" s="208">
        <v>39894</v>
      </c>
      <c r="D1138" s="309">
        <v>2194.17</v>
      </c>
      <c r="E1138" s="206">
        <v>3191.52</v>
      </c>
      <c r="F1138" s="206">
        <v>3590.46</v>
      </c>
      <c r="G1138" s="205">
        <f t="shared" si="96"/>
        <v>0.32834567901234568</v>
      </c>
      <c r="H1138" s="207">
        <f t="shared" si="97"/>
        <v>0.42</v>
      </c>
      <c r="I1138" s="213">
        <v>29046</v>
      </c>
      <c r="J1138" s="213">
        <v>0</v>
      </c>
      <c r="K1138" s="212">
        <v>2323.6799999999998</v>
      </c>
      <c r="L1138" s="212">
        <v>2614.14</v>
      </c>
      <c r="M1138" s="239">
        <f t="shared" si="94"/>
        <v>0.48089999999997418</v>
      </c>
      <c r="N1138" s="239"/>
      <c r="O1138" s="178"/>
      <c r="P1138" s="178"/>
      <c r="Q1138" s="178"/>
      <c r="R1138" s="178"/>
      <c r="S1138" s="178"/>
      <c r="T1138" s="178"/>
      <c r="U1138" s="178"/>
      <c r="V1138" s="178"/>
      <c r="W1138" s="178"/>
      <c r="X1138" s="178"/>
      <c r="Y1138" s="210">
        <f t="shared" si="93"/>
        <v>0.23906172839506173</v>
      </c>
      <c r="Z1138" s="211">
        <f t="shared" si="95"/>
        <v>0.38</v>
      </c>
      <c r="AA1138" s="178"/>
      <c r="AB1138" s="178"/>
      <c r="AC1138" s="178"/>
    </row>
    <row r="1139" spans="2:29" x14ac:dyDescent="0.35">
      <c r="B1139" s="222">
        <v>121600</v>
      </c>
      <c r="C1139" s="208">
        <v>39936</v>
      </c>
      <c r="D1139" s="309">
        <v>2196.48</v>
      </c>
      <c r="E1139" s="206">
        <v>3194.88</v>
      </c>
      <c r="F1139" s="206">
        <v>3594.24</v>
      </c>
      <c r="G1139" s="205">
        <f t="shared" si="96"/>
        <v>0.32842105263157895</v>
      </c>
      <c r="H1139" s="207">
        <f t="shared" si="97"/>
        <v>0.42</v>
      </c>
      <c r="I1139" s="213">
        <v>29084</v>
      </c>
      <c r="J1139" s="213">
        <v>0</v>
      </c>
      <c r="K1139" s="212">
        <v>2326.7199999999998</v>
      </c>
      <c r="L1139" s="212">
        <v>2617.56</v>
      </c>
      <c r="M1139" s="239">
        <f t="shared" si="94"/>
        <v>0.48090000000001054</v>
      </c>
      <c r="N1139" s="239"/>
      <c r="O1139" s="178"/>
      <c r="P1139" s="178"/>
      <c r="Q1139" s="178"/>
      <c r="R1139" s="178"/>
      <c r="S1139" s="178"/>
      <c r="T1139" s="178"/>
      <c r="U1139" s="178"/>
      <c r="V1139" s="178"/>
      <c r="W1139" s="178"/>
      <c r="X1139" s="178"/>
      <c r="Y1139" s="210">
        <f t="shared" si="93"/>
        <v>0.23917763157894736</v>
      </c>
      <c r="Z1139" s="211">
        <f t="shared" si="95"/>
        <v>0.38</v>
      </c>
      <c r="AA1139" s="178"/>
      <c r="AB1139" s="178"/>
      <c r="AC1139" s="178"/>
    </row>
    <row r="1140" spans="2:29" x14ac:dyDescent="0.35">
      <c r="B1140" s="222">
        <v>121700</v>
      </c>
      <c r="C1140" s="208">
        <v>39978</v>
      </c>
      <c r="D1140" s="309">
        <v>2198.79</v>
      </c>
      <c r="E1140" s="206">
        <v>3198.24</v>
      </c>
      <c r="F1140" s="206">
        <v>3598.02</v>
      </c>
      <c r="G1140" s="205">
        <f t="shared" si="96"/>
        <v>0.32849630238290878</v>
      </c>
      <c r="H1140" s="207">
        <f t="shared" si="97"/>
        <v>0.42</v>
      </c>
      <c r="I1140" s="213">
        <v>29124</v>
      </c>
      <c r="J1140" s="213">
        <v>0</v>
      </c>
      <c r="K1140" s="212">
        <v>2329.92</v>
      </c>
      <c r="L1140" s="212">
        <v>2621.16</v>
      </c>
      <c r="M1140" s="239">
        <f t="shared" si="94"/>
        <v>0.48089999999997873</v>
      </c>
      <c r="N1140" s="239"/>
      <c r="O1140" s="178"/>
      <c r="P1140" s="178"/>
      <c r="Q1140" s="178"/>
      <c r="R1140" s="178"/>
      <c r="S1140" s="178"/>
      <c r="T1140" s="178"/>
      <c r="U1140" s="178"/>
      <c r="V1140" s="178"/>
      <c r="W1140" s="178"/>
      <c r="X1140" s="178"/>
      <c r="Y1140" s="210">
        <f t="shared" si="93"/>
        <v>0.23930977814297452</v>
      </c>
      <c r="Z1140" s="211">
        <f t="shared" si="95"/>
        <v>0.4</v>
      </c>
      <c r="AA1140" s="178"/>
      <c r="AB1140" s="178"/>
      <c r="AC1140" s="178"/>
    </row>
    <row r="1141" spans="2:29" x14ac:dyDescent="0.35">
      <c r="B1141" s="222">
        <v>121800</v>
      </c>
      <c r="C1141" s="208">
        <v>40020</v>
      </c>
      <c r="D1141" s="309">
        <v>2201.1</v>
      </c>
      <c r="E1141" s="206">
        <v>3201.6</v>
      </c>
      <c r="F1141" s="206">
        <v>3601.8</v>
      </c>
      <c r="G1141" s="205">
        <f t="shared" si="96"/>
        <v>0.32857142857142857</v>
      </c>
      <c r="H1141" s="207">
        <f t="shared" si="97"/>
        <v>0.42</v>
      </c>
      <c r="I1141" s="213">
        <v>29162</v>
      </c>
      <c r="J1141" s="213">
        <v>0</v>
      </c>
      <c r="K1141" s="212">
        <v>2332.96</v>
      </c>
      <c r="L1141" s="212">
        <v>2624.58</v>
      </c>
      <c r="M1141" s="239">
        <f t="shared" si="94"/>
        <v>0.48090000000001509</v>
      </c>
      <c r="N1141" s="239"/>
      <c r="O1141" s="178"/>
      <c r="P1141" s="178"/>
      <c r="Q1141" s="178"/>
      <c r="R1141" s="178"/>
      <c r="S1141" s="178"/>
      <c r="T1141" s="178"/>
      <c r="U1141" s="178"/>
      <c r="V1141" s="178"/>
      <c r="W1141" s="178"/>
      <c r="X1141" s="178"/>
      <c r="Y1141" s="210">
        <f t="shared" si="93"/>
        <v>0.23942528735632185</v>
      </c>
      <c r="Z1141" s="211">
        <f t="shared" si="95"/>
        <v>0.38</v>
      </c>
      <c r="AA1141" s="178"/>
      <c r="AB1141" s="178"/>
      <c r="AC1141" s="178"/>
    </row>
    <row r="1142" spans="2:29" x14ac:dyDescent="0.35">
      <c r="B1142" s="222">
        <v>121900</v>
      </c>
      <c r="C1142" s="208">
        <v>40062</v>
      </c>
      <c r="D1142" s="309">
        <v>2203.41</v>
      </c>
      <c r="E1142" s="206">
        <v>3204.96</v>
      </c>
      <c r="F1142" s="206">
        <v>3605.58</v>
      </c>
      <c r="G1142" s="205">
        <f t="shared" si="96"/>
        <v>0.32864643150123052</v>
      </c>
      <c r="H1142" s="207">
        <f t="shared" si="97"/>
        <v>0.42</v>
      </c>
      <c r="I1142" s="213">
        <v>29202</v>
      </c>
      <c r="J1142" s="213">
        <v>0</v>
      </c>
      <c r="K1142" s="212">
        <v>2336.16</v>
      </c>
      <c r="L1142" s="212">
        <v>2628.18</v>
      </c>
      <c r="M1142" s="239">
        <f t="shared" si="94"/>
        <v>0.48090000000005145</v>
      </c>
      <c r="N1142" s="239"/>
      <c r="O1142" s="178"/>
      <c r="P1142" s="178"/>
      <c r="Q1142" s="178"/>
      <c r="R1142" s="178"/>
      <c r="S1142" s="178"/>
      <c r="T1142" s="178"/>
      <c r="U1142" s="178"/>
      <c r="V1142" s="178"/>
      <c r="W1142" s="178"/>
      <c r="X1142" s="178"/>
      <c r="Y1142" s="210">
        <f t="shared" si="93"/>
        <v>0.23955701394585727</v>
      </c>
      <c r="Z1142" s="211">
        <f t="shared" si="95"/>
        <v>0.4</v>
      </c>
      <c r="AA1142" s="178"/>
      <c r="AB1142" s="178"/>
      <c r="AC1142" s="178"/>
    </row>
    <row r="1143" spans="2:29" x14ac:dyDescent="0.35">
      <c r="B1143" s="222">
        <v>122000</v>
      </c>
      <c r="C1143" s="208">
        <v>40104</v>
      </c>
      <c r="D1143" s="309">
        <v>2205.7199999999998</v>
      </c>
      <c r="E1143" s="206">
        <v>3208.32</v>
      </c>
      <c r="F1143" s="206">
        <v>3609.36</v>
      </c>
      <c r="G1143" s="205">
        <f t="shared" si="96"/>
        <v>0.32872131147540984</v>
      </c>
      <c r="H1143" s="207">
        <f t="shared" si="97"/>
        <v>0.42</v>
      </c>
      <c r="I1143" s="213">
        <v>29240</v>
      </c>
      <c r="J1143" s="213">
        <v>0</v>
      </c>
      <c r="K1143" s="212">
        <v>2339.1999999999998</v>
      </c>
      <c r="L1143" s="212">
        <v>2631.6</v>
      </c>
      <c r="M1143" s="239">
        <f t="shared" si="94"/>
        <v>0.48090000000001965</v>
      </c>
      <c r="N1143" s="239"/>
      <c r="O1143" s="178"/>
      <c r="P1143" s="178"/>
      <c r="Q1143" s="178"/>
      <c r="R1143" s="178"/>
      <c r="S1143" s="178"/>
      <c r="T1143" s="178"/>
      <c r="U1143" s="178"/>
      <c r="V1143" s="178"/>
      <c r="W1143" s="178"/>
      <c r="X1143" s="178"/>
      <c r="Y1143" s="210">
        <f t="shared" si="93"/>
        <v>0.23967213114754099</v>
      </c>
      <c r="Z1143" s="211">
        <f t="shared" si="95"/>
        <v>0.38</v>
      </c>
      <c r="AA1143" s="178"/>
      <c r="AB1143" s="178"/>
      <c r="AC1143" s="178"/>
    </row>
    <row r="1144" spans="2:29" x14ac:dyDescent="0.35">
      <c r="B1144" s="222">
        <v>122100</v>
      </c>
      <c r="C1144" s="208">
        <v>40146</v>
      </c>
      <c r="D1144" s="309">
        <v>2208.0300000000002</v>
      </c>
      <c r="E1144" s="206">
        <v>3211.68</v>
      </c>
      <c r="F1144" s="206">
        <v>3613.14</v>
      </c>
      <c r="G1144" s="205">
        <f t="shared" si="96"/>
        <v>0.32879606879606882</v>
      </c>
      <c r="H1144" s="207">
        <f t="shared" si="97"/>
        <v>0.42</v>
      </c>
      <c r="I1144" s="213">
        <v>29280</v>
      </c>
      <c r="J1144" s="213">
        <v>0</v>
      </c>
      <c r="K1144" s="212">
        <v>2342.4</v>
      </c>
      <c r="L1144" s="212">
        <v>2635.2</v>
      </c>
      <c r="M1144" s="239">
        <f t="shared" si="94"/>
        <v>0.48089999999998329</v>
      </c>
      <c r="N1144" s="239"/>
      <c r="O1144" s="178"/>
      <c r="P1144" s="178"/>
      <c r="Q1144" s="178"/>
      <c r="R1144" s="178"/>
      <c r="S1144" s="178"/>
      <c r="T1144" s="178"/>
      <c r="U1144" s="178"/>
      <c r="V1144" s="178"/>
      <c r="W1144" s="178"/>
      <c r="X1144" s="178"/>
      <c r="Y1144" s="210">
        <f t="shared" si="93"/>
        <v>0.23980343980343979</v>
      </c>
      <c r="Z1144" s="211">
        <f t="shared" si="95"/>
        <v>0.4</v>
      </c>
      <c r="AA1144" s="178"/>
      <c r="AB1144" s="178"/>
      <c r="AC1144" s="178"/>
    </row>
    <row r="1145" spans="2:29" x14ac:dyDescent="0.35">
      <c r="B1145" s="222">
        <v>122200</v>
      </c>
      <c r="C1145" s="208">
        <v>40188</v>
      </c>
      <c r="D1145" s="309">
        <v>2210.34</v>
      </c>
      <c r="E1145" s="206">
        <v>3215.04</v>
      </c>
      <c r="F1145" s="206">
        <v>3616.92</v>
      </c>
      <c r="G1145" s="205">
        <f t="shared" si="96"/>
        <v>0.32887070376432076</v>
      </c>
      <c r="H1145" s="207">
        <f t="shared" si="97"/>
        <v>0.42</v>
      </c>
      <c r="I1145" s="213">
        <v>29318</v>
      </c>
      <c r="J1145" s="213">
        <v>0</v>
      </c>
      <c r="K1145" s="212">
        <v>2345.44</v>
      </c>
      <c r="L1145" s="212">
        <v>2638.62</v>
      </c>
      <c r="M1145" s="239">
        <f t="shared" si="94"/>
        <v>0.48089999999994687</v>
      </c>
      <c r="N1145" s="239"/>
      <c r="O1145" s="178"/>
      <c r="P1145" s="178"/>
      <c r="Q1145" s="178"/>
      <c r="R1145" s="178"/>
      <c r="S1145" s="178"/>
      <c r="T1145" s="178"/>
      <c r="U1145" s="178"/>
      <c r="V1145" s="178"/>
      <c r="W1145" s="178"/>
      <c r="X1145" s="178"/>
      <c r="Y1145" s="210">
        <f t="shared" si="93"/>
        <v>0.23991816693944354</v>
      </c>
      <c r="Z1145" s="211">
        <f t="shared" si="95"/>
        <v>0.38</v>
      </c>
      <c r="AA1145" s="178"/>
      <c r="AB1145" s="178"/>
      <c r="AC1145" s="178"/>
    </row>
    <row r="1146" spans="2:29" x14ac:dyDescent="0.35">
      <c r="B1146" s="222">
        <v>122300</v>
      </c>
      <c r="C1146" s="208">
        <v>40230</v>
      </c>
      <c r="D1146" s="309">
        <v>2212.65</v>
      </c>
      <c r="E1146" s="206">
        <v>3218.4</v>
      </c>
      <c r="F1146" s="206">
        <v>3620.7</v>
      </c>
      <c r="G1146" s="205">
        <f t="shared" si="96"/>
        <v>0.32894521668029436</v>
      </c>
      <c r="H1146" s="207">
        <f t="shared" si="97"/>
        <v>0.42</v>
      </c>
      <c r="I1146" s="213">
        <v>29358</v>
      </c>
      <c r="J1146" s="213">
        <v>0</v>
      </c>
      <c r="K1146" s="212">
        <v>2348.64</v>
      </c>
      <c r="L1146" s="212">
        <v>2642.22</v>
      </c>
      <c r="M1146" s="239">
        <f t="shared" si="94"/>
        <v>0.48089999999998329</v>
      </c>
      <c r="N1146" s="239"/>
      <c r="O1146" s="178"/>
      <c r="P1146" s="178"/>
      <c r="Q1146" s="178"/>
      <c r="R1146" s="178"/>
      <c r="S1146" s="178"/>
      <c r="T1146" s="178"/>
      <c r="U1146" s="178"/>
      <c r="V1146" s="178"/>
      <c r="W1146" s="178"/>
      <c r="X1146" s="178"/>
      <c r="Y1146" s="210">
        <f t="shared" si="93"/>
        <v>0.24004905968928864</v>
      </c>
      <c r="Z1146" s="211">
        <f t="shared" si="95"/>
        <v>0.4</v>
      </c>
      <c r="AA1146" s="178"/>
      <c r="AB1146" s="178"/>
      <c r="AC1146" s="178"/>
    </row>
    <row r="1147" spans="2:29" x14ac:dyDescent="0.35">
      <c r="B1147" s="222">
        <v>122400</v>
      </c>
      <c r="C1147" s="208">
        <v>40272</v>
      </c>
      <c r="D1147" s="309">
        <v>2214.96</v>
      </c>
      <c r="E1147" s="206">
        <v>3221.76</v>
      </c>
      <c r="F1147" s="206">
        <v>3624.48</v>
      </c>
      <c r="G1147" s="205">
        <f t="shared" si="96"/>
        <v>0.32901960784313727</v>
      </c>
      <c r="H1147" s="207">
        <f t="shared" si="97"/>
        <v>0.42</v>
      </c>
      <c r="I1147" s="213">
        <v>29396</v>
      </c>
      <c r="J1147" s="213">
        <v>0</v>
      </c>
      <c r="K1147" s="212">
        <v>2351.6799999999998</v>
      </c>
      <c r="L1147" s="212">
        <v>2645.64</v>
      </c>
      <c r="M1147" s="239">
        <f t="shared" si="94"/>
        <v>0.4809000000000242</v>
      </c>
      <c r="N1147" s="239"/>
      <c r="O1147" s="178"/>
      <c r="P1147" s="178"/>
      <c r="Q1147" s="178"/>
      <c r="R1147" s="178"/>
      <c r="S1147" s="178"/>
      <c r="T1147" s="178"/>
      <c r="U1147" s="178"/>
      <c r="V1147" s="178"/>
      <c r="W1147" s="178"/>
      <c r="X1147" s="178"/>
      <c r="Y1147" s="210">
        <f t="shared" si="93"/>
        <v>0.24016339869281045</v>
      </c>
      <c r="Z1147" s="211">
        <f t="shared" si="95"/>
        <v>0.38</v>
      </c>
      <c r="AA1147" s="178"/>
      <c r="AB1147" s="178"/>
      <c r="AC1147" s="178"/>
    </row>
    <row r="1148" spans="2:29" x14ac:dyDescent="0.35">
      <c r="B1148" s="222">
        <v>122500</v>
      </c>
      <c r="C1148" s="208">
        <v>40314</v>
      </c>
      <c r="D1148" s="309">
        <v>2217.27</v>
      </c>
      <c r="E1148" s="206">
        <v>3225.12</v>
      </c>
      <c r="F1148" s="206">
        <v>3628.26</v>
      </c>
      <c r="G1148" s="205">
        <f t="shared" si="96"/>
        <v>0.32909387755102043</v>
      </c>
      <c r="H1148" s="207">
        <f t="shared" si="97"/>
        <v>0.42</v>
      </c>
      <c r="I1148" s="213">
        <v>29436</v>
      </c>
      <c r="J1148" s="213">
        <v>0</v>
      </c>
      <c r="K1148" s="212">
        <v>2354.88</v>
      </c>
      <c r="L1148" s="212">
        <v>2649.24</v>
      </c>
      <c r="M1148" s="239">
        <f t="shared" si="94"/>
        <v>0.48089999999998784</v>
      </c>
      <c r="N1148" s="239"/>
      <c r="O1148" s="178"/>
      <c r="P1148" s="178"/>
      <c r="Q1148" s="178"/>
      <c r="R1148" s="178"/>
      <c r="S1148" s="178"/>
      <c r="T1148" s="178"/>
      <c r="U1148" s="178"/>
      <c r="V1148" s="178"/>
      <c r="W1148" s="178"/>
      <c r="X1148" s="178"/>
      <c r="Y1148" s="210">
        <f t="shared" si="93"/>
        <v>0.24029387755102041</v>
      </c>
      <c r="Z1148" s="211">
        <f t="shared" si="95"/>
        <v>0.4</v>
      </c>
      <c r="AA1148" s="178"/>
      <c r="AB1148" s="178"/>
      <c r="AC1148" s="178"/>
    </row>
    <row r="1149" spans="2:29" x14ac:dyDescent="0.35">
      <c r="B1149" s="222">
        <v>122600</v>
      </c>
      <c r="C1149" s="208">
        <v>40356</v>
      </c>
      <c r="D1149" s="309">
        <v>2219.58</v>
      </c>
      <c r="E1149" s="206">
        <v>3228.48</v>
      </c>
      <c r="F1149" s="206">
        <v>3632.04</v>
      </c>
      <c r="G1149" s="205">
        <f t="shared" si="96"/>
        <v>0.32916802610114193</v>
      </c>
      <c r="H1149" s="207">
        <f t="shared" si="97"/>
        <v>0.42</v>
      </c>
      <c r="I1149" s="213">
        <v>29474</v>
      </c>
      <c r="J1149" s="213">
        <v>0</v>
      </c>
      <c r="K1149" s="212">
        <v>2357.92</v>
      </c>
      <c r="L1149" s="212">
        <v>2652.66</v>
      </c>
      <c r="M1149" s="239">
        <f t="shared" si="94"/>
        <v>0.4809000000000242</v>
      </c>
      <c r="N1149" s="239"/>
      <c r="O1149" s="178"/>
      <c r="P1149" s="178"/>
      <c r="Q1149" s="178"/>
      <c r="R1149" s="178"/>
      <c r="S1149" s="178"/>
      <c r="T1149" s="178"/>
      <c r="U1149" s="178"/>
      <c r="V1149" s="178"/>
      <c r="W1149" s="178"/>
      <c r="X1149" s="178"/>
      <c r="Y1149" s="210">
        <f t="shared" si="93"/>
        <v>0.24040783034257748</v>
      </c>
      <c r="Z1149" s="211">
        <f t="shared" si="95"/>
        <v>0.38</v>
      </c>
      <c r="AA1149" s="178"/>
      <c r="AB1149" s="178"/>
      <c r="AC1149" s="178"/>
    </row>
    <row r="1150" spans="2:29" x14ac:dyDescent="0.35">
      <c r="B1150" s="222">
        <v>122700</v>
      </c>
      <c r="C1150" s="208">
        <v>40398</v>
      </c>
      <c r="D1150" s="309">
        <v>2221.89</v>
      </c>
      <c r="E1150" s="206">
        <v>3231.84</v>
      </c>
      <c r="F1150" s="206">
        <v>3635.82</v>
      </c>
      <c r="G1150" s="205">
        <f t="shared" si="96"/>
        <v>0.32924205378973104</v>
      </c>
      <c r="H1150" s="207">
        <f t="shared" si="97"/>
        <v>0.42</v>
      </c>
      <c r="I1150" s="213">
        <v>29514</v>
      </c>
      <c r="J1150" s="213">
        <v>0</v>
      </c>
      <c r="K1150" s="212">
        <v>2361.12</v>
      </c>
      <c r="L1150" s="212">
        <v>2656.26</v>
      </c>
      <c r="M1150" s="239">
        <f t="shared" si="94"/>
        <v>0.48089999999999233</v>
      </c>
      <c r="N1150" s="239"/>
      <c r="O1150" s="178"/>
      <c r="P1150" s="178"/>
      <c r="Q1150" s="178"/>
      <c r="R1150" s="178"/>
      <c r="S1150" s="178"/>
      <c r="T1150" s="178"/>
      <c r="U1150" s="178"/>
      <c r="V1150" s="178"/>
      <c r="W1150" s="178"/>
      <c r="X1150" s="178"/>
      <c r="Y1150" s="210">
        <f t="shared" si="93"/>
        <v>0.24053789731051345</v>
      </c>
      <c r="Z1150" s="211">
        <f t="shared" si="95"/>
        <v>0.4</v>
      </c>
      <c r="AA1150" s="178"/>
      <c r="AB1150" s="178"/>
      <c r="AC1150" s="178"/>
    </row>
    <row r="1151" spans="2:29" x14ac:dyDescent="0.35">
      <c r="B1151" s="222">
        <v>122800</v>
      </c>
      <c r="C1151" s="208">
        <v>40440</v>
      </c>
      <c r="D1151" s="309">
        <v>2224.1999999999998</v>
      </c>
      <c r="E1151" s="206">
        <v>3235.2</v>
      </c>
      <c r="F1151" s="206">
        <v>3639.6</v>
      </c>
      <c r="G1151" s="205">
        <f t="shared" si="96"/>
        <v>0.32931596091205212</v>
      </c>
      <c r="H1151" s="207">
        <f t="shared" si="97"/>
        <v>0.42</v>
      </c>
      <c r="I1151" s="213">
        <v>29552</v>
      </c>
      <c r="J1151" s="213">
        <v>0</v>
      </c>
      <c r="K1151" s="212">
        <v>2364.16</v>
      </c>
      <c r="L1151" s="212">
        <v>2659.68</v>
      </c>
      <c r="M1151" s="239">
        <f t="shared" si="94"/>
        <v>0.48089999999995597</v>
      </c>
      <c r="N1151" s="239"/>
      <c r="O1151" s="178"/>
      <c r="P1151" s="178"/>
      <c r="Q1151" s="178"/>
      <c r="R1151" s="178"/>
      <c r="S1151" s="178"/>
      <c r="T1151" s="178"/>
      <c r="U1151" s="178"/>
      <c r="V1151" s="178"/>
      <c r="W1151" s="178"/>
      <c r="X1151" s="178"/>
      <c r="Y1151" s="210">
        <f t="shared" si="93"/>
        <v>0.24065146579804561</v>
      </c>
      <c r="Z1151" s="211">
        <f t="shared" si="95"/>
        <v>0.38</v>
      </c>
      <c r="AA1151" s="178"/>
      <c r="AB1151" s="178"/>
      <c r="AC1151" s="178"/>
    </row>
    <row r="1152" spans="2:29" x14ac:dyDescent="0.35">
      <c r="B1152" s="222">
        <v>122900</v>
      </c>
      <c r="C1152" s="208">
        <v>40482</v>
      </c>
      <c r="D1152" s="309">
        <v>2226.5100000000002</v>
      </c>
      <c r="E1152" s="206">
        <v>3238.56</v>
      </c>
      <c r="F1152" s="206">
        <v>3643.38</v>
      </c>
      <c r="G1152" s="205">
        <f t="shared" si="96"/>
        <v>0.32938974776240848</v>
      </c>
      <c r="H1152" s="207">
        <f t="shared" si="97"/>
        <v>0.42</v>
      </c>
      <c r="I1152" s="213">
        <v>29592</v>
      </c>
      <c r="J1152" s="213">
        <v>0</v>
      </c>
      <c r="K1152" s="212">
        <v>2367.36</v>
      </c>
      <c r="L1152" s="212">
        <v>2663.28</v>
      </c>
      <c r="M1152" s="239">
        <f t="shared" si="94"/>
        <v>0.48089999999999689</v>
      </c>
      <c r="N1152" s="239"/>
      <c r="O1152" s="178"/>
      <c r="P1152" s="178"/>
      <c r="Q1152" s="178"/>
      <c r="R1152" s="178"/>
      <c r="S1152" s="178"/>
      <c r="T1152" s="178"/>
      <c r="U1152" s="178"/>
      <c r="V1152" s="178"/>
      <c r="W1152" s="178"/>
      <c r="X1152" s="178"/>
      <c r="Y1152" s="210">
        <f t="shared" si="93"/>
        <v>0.24078112286411718</v>
      </c>
      <c r="Z1152" s="211">
        <f t="shared" si="95"/>
        <v>0.4</v>
      </c>
      <c r="AA1152" s="178"/>
      <c r="AB1152" s="178"/>
      <c r="AC1152" s="178"/>
    </row>
    <row r="1153" spans="2:29" x14ac:dyDescent="0.35">
      <c r="B1153" s="222">
        <v>123000</v>
      </c>
      <c r="C1153" s="208">
        <v>40524</v>
      </c>
      <c r="D1153" s="309">
        <v>2228.8200000000002</v>
      </c>
      <c r="E1153" s="206">
        <v>3241.92</v>
      </c>
      <c r="F1153" s="206">
        <v>3647.16</v>
      </c>
      <c r="G1153" s="205">
        <f t="shared" si="96"/>
        <v>0.32946341463414636</v>
      </c>
      <c r="H1153" s="207">
        <f t="shared" si="97"/>
        <v>0.42</v>
      </c>
      <c r="I1153" s="213">
        <v>29630</v>
      </c>
      <c r="J1153" s="213">
        <v>0</v>
      </c>
      <c r="K1153" s="212">
        <v>2370.4</v>
      </c>
      <c r="L1153" s="212">
        <v>2666.7</v>
      </c>
      <c r="M1153" s="239">
        <f t="shared" si="94"/>
        <v>0.48089999999995597</v>
      </c>
      <c r="N1153" s="239"/>
      <c r="O1153" s="178"/>
      <c r="P1153" s="178"/>
      <c r="Q1153" s="178"/>
      <c r="R1153" s="178"/>
      <c r="S1153" s="178"/>
      <c r="T1153" s="178"/>
      <c r="U1153" s="178"/>
      <c r="V1153" s="178"/>
      <c r="W1153" s="178"/>
      <c r="X1153" s="178"/>
      <c r="Y1153" s="210">
        <f t="shared" si="93"/>
        <v>0.24089430894308944</v>
      </c>
      <c r="Z1153" s="211">
        <f t="shared" si="95"/>
        <v>0.38</v>
      </c>
      <c r="AA1153" s="178"/>
      <c r="AB1153" s="178"/>
      <c r="AC1153" s="178"/>
    </row>
    <row r="1154" spans="2:29" x14ac:dyDescent="0.35">
      <c r="B1154" s="222">
        <v>123100</v>
      </c>
      <c r="C1154" s="208">
        <v>40566</v>
      </c>
      <c r="D1154" s="309">
        <v>2231.13</v>
      </c>
      <c r="E1154" s="206">
        <v>3245.28</v>
      </c>
      <c r="F1154" s="206">
        <v>3650.94</v>
      </c>
      <c r="G1154" s="205">
        <f t="shared" si="96"/>
        <v>0.3295369618196588</v>
      </c>
      <c r="H1154" s="207">
        <f t="shared" si="97"/>
        <v>0.42</v>
      </c>
      <c r="I1154" s="213">
        <v>29670</v>
      </c>
      <c r="J1154" s="213">
        <v>0</v>
      </c>
      <c r="K1154" s="212">
        <v>2373.6</v>
      </c>
      <c r="L1154" s="212">
        <v>2670.3</v>
      </c>
      <c r="M1154" s="239">
        <f t="shared" si="94"/>
        <v>0.48089999999999689</v>
      </c>
      <c r="N1154" s="239"/>
      <c r="O1154" s="178"/>
      <c r="P1154" s="178"/>
      <c r="Q1154" s="178"/>
      <c r="R1154" s="178"/>
      <c r="S1154" s="178"/>
      <c r="T1154" s="178"/>
      <c r="U1154" s="178"/>
      <c r="V1154" s="178"/>
      <c r="W1154" s="178"/>
      <c r="X1154" s="178"/>
      <c r="Y1154" s="210">
        <f t="shared" si="93"/>
        <v>0.24102355808285947</v>
      </c>
      <c r="Z1154" s="211">
        <f t="shared" si="95"/>
        <v>0.4</v>
      </c>
      <c r="AA1154" s="178"/>
      <c r="AB1154" s="178"/>
      <c r="AC1154" s="178"/>
    </row>
    <row r="1155" spans="2:29" x14ac:dyDescent="0.35">
      <c r="B1155" s="222">
        <v>123200</v>
      </c>
      <c r="C1155" s="208">
        <v>40608</v>
      </c>
      <c r="D1155" s="309">
        <v>2233.44</v>
      </c>
      <c r="E1155" s="206">
        <v>3248.64</v>
      </c>
      <c r="F1155" s="206">
        <v>3654.72</v>
      </c>
      <c r="G1155" s="205">
        <f t="shared" si="96"/>
        <v>0.32961038961038963</v>
      </c>
      <c r="H1155" s="207">
        <f t="shared" si="97"/>
        <v>0.42</v>
      </c>
      <c r="I1155" s="213">
        <v>29708</v>
      </c>
      <c r="J1155" s="213">
        <v>0</v>
      </c>
      <c r="K1155" s="212">
        <v>2376.64</v>
      </c>
      <c r="L1155" s="212">
        <v>2673.72</v>
      </c>
      <c r="M1155" s="239">
        <f t="shared" si="94"/>
        <v>0.4809000000000333</v>
      </c>
      <c r="N1155" s="239"/>
      <c r="O1155" s="178"/>
      <c r="P1155" s="178"/>
      <c r="Q1155" s="178"/>
      <c r="R1155" s="178"/>
      <c r="S1155" s="178"/>
      <c r="T1155" s="178"/>
      <c r="U1155" s="178"/>
      <c r="V1155" s="178"/>
      <c r="W1155" s="178"/>
      <c r="X1155" s="178"/>
      <c r="Y1155" s="210">
        <f t="shared" ref="Y1155:Y1218" si="98">I1155/$B1155</f>
        <v>0.24113636363636365</v>
      </c>
      <c r="Z1155" s="211">
        <f t="shared" si="95"/>
        <v>0.38</v>
      </c>
      <c r="AA1155" s="178"/>
      <c r="AB1155" s="178"/>
      <c r="AC1155" s="178"/>
    </row>
    <row r="1156" spans="2:29" x14ac:dyDescent="0.35">
      <c r="B1156" s="222">
        <v>123300</v>
      </c>
      <c r="C1156" s="208">
        <v>40650</v>
      </c>
      <c r="D1156" s="309">
        <v>2235.75</v>
      </c>
      <c r="E1156" s="206">
        <v>3252</v>
      </c>
      <c r="F1156" s="206">
        <v>3658.5</v>
      </c>
      <c r="G1156" s="205">
        <f t="shared" si="96"/>
        <v>0.32968369829683697</v>
      </c>
      <c r="H1156" s="207">
        <f t="shared" si="97"/>
        <v>0.42</v>
      </c>
      <c r="I1156" s="213">
        <v>29748</v>
      </c>
      <c r="J1156" s="213">
        <v>0</v>
      </c>
      <c r="K1156" s="212">
        <v>2379.84</v>
      </c>
      <c r="L1156" s="212">
        <v>2677.32</v>
      </c>
      <c r="M1156" s="239">
        <f t="shared" ref="M1156:M1219" si="99">(C1156+D1156+F1156-C1155-D1155-F1155)/100</f>
        <v>0.48090000000000144</v>
      </c>
      <c r="N1156" s="239"/>
      <c r="O1156" s="178"/>
      <c r="P1156" s="178"/>
      <c r="Q1156" s="178"/>
      <c r="R1156" s="178"/>
      <c r="S1156" s="178"/>
      <c r="T1156" s="178"/>
      <c r="U1156" s="178"/>
      <c r="V1156" s="178"/>
      <c r="W1156" s="178"/>
      <c r="X1156" s="178"/>
      <c r="Y1156" s="210">
        <f t="shared" si="98"/>
        <v>0.24126520681265207</v>
      </c>
      <c r="Z1156" s="211">
        <f t="shared" ref="Z1156:Z1219" si="100">(I1156-I1155)/($B1156-$B1155)</f>
        <v>0.4</v>
      </c>
      <c r="AA1156" s="178"/>
      <c r="AB1156" s="178"/>
      <c r="AC1156" s="178"/>
    </row>
    <row r="1157" spans="2:29" x14ac:dyDescent="0.35">
      <c r="B1157" s="222">
        <v>123400</v>
      </c>
      <c r="C1157" s="208">
        <v>40692</v>
      </c>
      <c r="D1157" s="309">
        <v>2238.06</v>
      </c>
      <c r="E1157" s="206">
        <v>3255.36</v>
      </c>
      <c r="F1157" s="206">
        <v>3662.28</v>
      </c>
      <c r="G1157" s="205">
        <f t="shared" ref="G1157:G1220" si="101">C1157/B1157</f>
        <v>0.32975688816855753</v>
      </c>
      <c r="H1157" s="207">
        <f t="shared" ref="H1157:H1220" si="102">(C1157-C1156)/(B1157-B1156)</f>
        <v>0.42</v>
      </c>
      <c r="I1157" s="213">
        <v>29788</v>
      </c>
      <c r="J1157" s="213">
        <v>0</v>
      </c>
      <c r="K1157" s="212">
        <v>2383.04</v>
      </c>
      <c r="L1157" s="212">
        <v>2680.92</v>
      </c>
      <c r="M1157" s="239">
        <f t="shared" si="99"/>
        <v>0.48089999999996508</v>
      </c>
      <c r="N1157" s="239"/>
      <c r="O1157" s="178"/>
      <c r="P1157" s="178"/>
      <c r="Q1157" s="178"/>
      <c r="R1157" s="178"/>
      <c r="S1157" s="178"/>
      <c r="T1157" s="178"/>
      <c r="U1157" s="178"/>
      <c r="V1157" s="178"/>
      <c r="W1157" s="178"/>
      <c r="X1157" s="178"/>
      <c r="Y1157" s="210">
        <f t="shared" si="98"/>
        <v>0.2413938411669368</v>
      </c>
      <c r="Z1157" s="211">
        <f t="shared" si="100"/>
        <v>0.4</v>
      </c>
      <c r="AA1157" s="178"/>
      <c r="AB1157" s="178"/>
      <c r="AC1157" s="178"/>
    </row>
    <row r="1158" spans="2:29" x14ac:dyDescent="0.35">
      <c r="B1158" s="222">
        <v>123500</v>
      </c>
      <c r="C1158" s="208">
        <v>40734</v>
      </c>
      <c r="D1158" s="309">
        <v>2240.37</v>
      </c>
      <c r="E1158" s="206">
        <v>3258.72</v>
      </c>
      <c r="F1158" s="206">
        <v>3666.06</v>
      </c>
      <c r="G1158" s="205">
        <f t="shared" si="101"/>
        <v>0.32982995951417005</v>
      </c>
      <c r="H1158" s="207">
        <f t="shared" si="102"/>
        <v>0.42</v>
      </c>
      <c r="I1158" s="213">
        <v>29826</v>
      </c>
      <c r="J1158" s="213">
        <v>0</v>
      </c>
      <c r="K1158" s="212">
        <v>2386.08</v>
      </c>
      <c r="L1158" s="212">
        <v>2684.34</v>
      </c>
      <c r="M1158" s="239">
        <f t="shared" si="99"/>
        <v>0.48090000000000144</v>
      </c>
      <c r="N1158" s="239"/>
      <c r="O1158" s="178"/>
      <c r="P1158" s="178"/>
      <c r="Q1158" s="178"/>
      <c r="R1158" s="178"/>
      <c r="S1158" s="178"/>
      <c r="T1158" s="178"/>
      <c r="U1158" s="178"/>
      <c r="V1158" s="178"/>
      <c r="W1158" s="178"/>
      <c r="X1158" s="178"/>
      <c r="Y1158" s="210">
        <f t="shared" si="98"/>
        <v>0.24150607287449394</v>
      </c>
      <c r="Z1158" s="211">
        <f t="shared" si="100"/>
        <v>0.38</v>
      </c>
      <c r="AA1158" s="178"/>
      <c r="AB1158" s="178"/>
      <c r="AC1158" s="178"/>
    </row>
    <row r="1159" spans="2:29" x14ac:dyDescent="0.35">
      <c r="B1159" s="222">
        <v>123600</v>
      </c>
      <c r="C1159" s="208">
        <v>40776</v>
      </c>
      <c r="D1159" s="309">
        <v>2242.6799999999998</v>
      </c>
      <c r="E1159" s="206">
        <v>3262.08</v>
      </c>
      <c r="F1159" s="206">
        <v>3669.84</v>
      </c>
      <c r="G1159" s="205">
        <f t="shared" si="101"/>
        <v>0.32990291262135923</v>
      </c>
      <c r="H1159" s="207">
        <f t="shared" si="102"/>
        <v>0.42</v>
      </c>
      <c r="I1159" s="213">
        <v>29866</v>
      </c>
      <c r="J1159" s="213">
        <v>0</v>
      </c>
      <c r="K1159" s="212">
        <v>2389.2800000000002</v>
      </c>
      <c r="L1159" s="212">
        <v>2687.94</v>
      </c>
      <c r="M1159" s="239">
        <f t="shared" si="99"/>
        <v>0.4809000000000424</v>
      </c>
      <c r="N1159" s="239"/>
      <c r="O1159" s="178"/>
      <c r="P1159" s="178"/>
      <c r="Q1159" s="178"/>
      <c r="R1159" s="178"/>
      <c r="S1159" s="178"/>
      <c r="T1159" s="178"/>
      <c r="U1159" s="178"/>
      <c r="V1159" s="178"/>
      <c r="W1159" s="178"/>
      <c r="X1159" s="178"/>
      <c r="Y1159" s="210">
        <f t="shared" si="98"/>
        <v>0.24163430420711973</v>
      </c>
      <c r="Z1159" s="211">
        <f t="shared" si="100"/>
        <v>0.4</v>
      </c>
      <c r="AA1159" s="178"/>
      <c r="AB1159" s="178"/>
      <c r="AC1159" s="178"/>
    </row>
    <row r="1160" spans="2:29" x14ac:dyDescent="0.35">
      <c r="B1160" s="222">
        <v>123700</v>
      </c>
      <c r="C1160" s="208">
        <v>40818</v>
      </c>
      <c r="D1160" s="309">
        <v>2244.9899999999998</v>
      </c>
      <c r="E1160" s="206">
        <v>3265.44</v>
      </c>
      <c r="F1160" s="206">
        <v>3673.62</v>
      </c>
      <c r="G1160" s="205">
        <f t="shared" si="101"/>
        <v>0.32997574777687955</v>
      </c>
      <c r="H1160" s="207">
        <f t="shared" si="102"/>
        <v>0.42</v>
      </c>
      <c r="I1160" s="213">
        <v>29904</v>
      </c>
      <c r="J1160" s="213">
        <v>0</v>
      </c>
      <c r="K1160" s="212">
        <v>2392.3200000000002</v>
      </c>
      <c r="L1160" s="212">
        <v>2691.36</v>
      </c>
      <c r="M1160" s="239">
        <f t="shared" si="99"/>
        <v>0.48090000000000599</v>
      </c>
      <c r="N1160" s="239"/>
      <c r="O1160" s="178"/>
      <c r="P1160" s="178"/>
      <c r="Q1160" s="178"/>
      <c r="R1160" s="178"/>
      <c r="S1160" s="178"/>
      <c r="T1160" s="178"/>
      <c r="U1160" s="178"/>
      <c r="V1160" s="178"/>
      <c r="W1160" s="178"/>
      <c r="X1160" s="178"/>
      <c r="Y1160" s="210">
        <f t="shared" si="98"/>
        <v>0.24174616006467259</v>
      </c>
      <c r="Z1160" s="211">
        <f t="shared" si="100"/>
        <v>0.38</v>
      </c>
      <c r="AA1160" s="178"/>
      <c r="AB1160" s="178"/>
      <c r="AC1160" s="178"/>
    </row>
    <row r="1161" spans="2:29" x14ac:dyDescent="0.35">
      <c r="B1161" s="222">
        <v>123800</v>
      </c>
      <c r="C1161" s="208">
        <v>40860</v>
      </c>
      <c r="D1161" s="309">
        <v>2247.3000000000002</v>
      </c>
      <c r="E1161" s="206">
        <v>3268.8</v>
      </c>
      <c r="F1161" s="206">
        <v>3677.4</v>
      </c>
      <c r="G1161" s="205">
        <f t="shared" si="101"/>
        <v>0.33004846526655895</v>
      </c>
      <c r="H1161" s="207">
        <f t="shared" si="102"/>
        <v>0.42</v>
      </c>
      <c r="I1161" s="213">
        <v>29944</v>
      </c>
      <c r="J1161" s="213">
        <v>0</v>
      </c>
      <c r="K1161" s="212">
        <v>2395.52</v>
      </c>
      <c r="L1161" s="212">
        <v>2694.96</v>
      </c>
      <c r="M1161" s="239">
        <f t="shared" si="99"/>
        <v>0.48090000000004696</v>
      </c>
      <c r="N1161" s="239"/>
      <c r="O1161" s="178"/>
      <c r="P1161" s="178"/>
      <c r="Q1161" s="178"/>
      <c r="R1161" s="178"/>
      <c r="S1161" s="178"/>
      <c r="T1161" s="178"/>
      <c r="U1161" s="178"/>
      <c r="V1161" s="178"/>
      <c r="W1161" s="178"/>
      <c r="X1161" s="178"/>
      <c r="Y1161" s="210">
        <f t="shared" si="98"/>
        <v>0.2418739903069467</v>
      </c>
      <c r="Z1161" s="211">
        <f t="shared" si="100"/>
        <v>0.4</v>
      </c>
      <c r="AA1161" s="178"/>
      <c r="AB1161" s="178"/>
      <c r="AC1161" s="178"/>
    </row>
    <row r="1162" spans="2:29" x14ac:dyDescent="0.35">
      <c r="B1162" s="222">
        <v>123900</v>
      </c>
      <c r="C1162" s="208">
        <v>40902</v>
      </c>
      <c r="D1162" s="309">
        <v>2249.61</v>
      </c>
      <c r="E1162" s="206">
        <v>3272.16</v>
      </c>
      <c r="F1162" s="206">
        <v>3681.18</v>
      </c>
      <c r="G1162" s="205">
        <f t="shared" si="101"/>
        <v>0.33012106537530267</v>
      </c>
      <c r="H1162" s="207">
        <f t="shared" si="102"/>
        <v>0.42</v>
      </c>
      <c r="I1162" s="213">
        <v>29984</v>
      </c>
      <c r="J1162" s="213">
        <v>0</v>
      </c>
      <c r="K1162" s="212">
        <v>2398.7199999999998</v>
      </c>
      <c r="L1162" s="212">
        <v>2698.56</v>
      </c>
      <c r="M1162" s="239">
        <f t="shared" si="99"/>
        <v>0.48090000000000599</v>
      </c>
      <c r="N1162" s="239"/>
      <c r="O1162" s="178"/>
      <c r="P1162" s="178"/>
      <c r="Q1162" s="178"/>
      <c r="R1162" s="178"/>
      <c r="S1162" s="178"/>
      <c r="T1162" s="178"/>
      <c r="U1162" s="178"/>
      <c r="V1162" s="178"/>
      <c r="W1162" s="178"/>
      <c r="X1162" s="178"/>
      <c r="Y1162" s="210">
        <f t="shared" si="98"/>
        <v>0.24200161420500405</v>
      </c>
      <c r="Z1162" s="211">
        <f t="shared" si="100"/>
        <v>0.4</v>
      </c>
      <c r="AA1162" s="178"/>
      <c r="AB1162" s="178"/>
      <c r="AC1162" s="178"/>
    </row>
    <row r="1163" spans="2:29" x14ac:dyDescent="0.35">
      <c r="B1163" s="222">
        <v>124000</v>
      </c>
      <c r="C1163" s="208">
        <v>40944</v>
      </c>
      <c r="D1163" s="309">
        <v>2251.92</v>
      </c>
      <c r="E1163" s="206">
        <v>3275.52</v>
      </c>
      <c r="F1163" s="206">
        <v>3684.96</v>
      </c>
      <c r="G1163" s="205">
        <f t="shared" si="101"/>
        <v>0.33019354838709675</v>
      </c>
      <c r="H1163" s="207">
        <f t="shared" si="102"/>
        <v>0.42</v>
      </c>
      <c r="I1163" s="213">
        <v>30022</v>
      </c>
      <c r="J1163" s="213">
        <v>0</v>
      </c>
      <c r="K1163" s="212">
        <v>2401.7600000000002</v>
      </c>
      <c r="L1163" s="212">
        <v>2701.98</v>
      </c>
      <c r="M1163" s="239">
        <f t="shared" si="99"/>
        <v>0.48089999999997418</v>
      </c>
      <c r="N1163" s="239"/>
      <c r="O1163" s="178"/>
      <c r="P1163" s="178"/>
      <c r="Q1163" s="178"/>
      <c r="R1163" s="178"/>
      <c r="S1163" s="178"/>
      <c r="T1163" s="178"/>
      <c r="U1163" s="178"/>
      <c r="V1163" s="178"/>
      <c r="W1163" s="178"/>
      <c r="X1163" s="178"/>
      <c r="Y1163" s="210">
        <f t="shared" si="98"/>
        <v>0.24211290322580645</v>
      </c>
      <c r="Z1163" s="211">
        <f t="shared" si="100"/>
        <v>0.38</v>
      </c>
      <c r="AA1163" s="178"/>
      <c r="AB1163" s="178"/>
      <c r="AC1163" s="178"/>
    </row>
    <row r="1164" spans="2:29" x14ac:dyDescent="0.35">
      <c r="B1164" s="222">
        <v>124100</v>
      </c>
      <c r="C1164" s="208">
        <v>40986</v>
      </c>
      <c r="D1164" s="309">
        <v>2254.23</v>
      </c>
      <c r="E1164" s="206">
        <v>3278.88</v>
      </c>
      <c r="F1164" s="206">
        <v>3688.74</v>
      </c>
      <c r="G1164" s="205">
        <f t="shared" si="101"/>
        <v>0.33026591458501209</v>
      </c>
      <c r="H1164" s="207">
        <f t="shared" si="102"/>
        <v>0.42</v>
      </c>
      <c r="I1164" s="213">
        <v>30062</v>
      </c>
      <c r="J1164" s="213">
        <v>0</v>
      </c>
      <c r="K1164" s="212">
        <v>2404.96</v>
      </c>
      <c r="L1164" s="212">
        <v>2705.58</v>
      </c>
      <c r="M1164" s="239">
        <f t="shared" si="99"/>
        <v>0.48090000000001054</v>
      </c>
      <c r="N1164" s="239"/>
      <c r="O1164" s="178"/>
      <c r="P1164" s="178"/>
      <c r="Q1164" s="178"/>
      <c r="R1164" s="178"/>
      <c r="S1164" s="178"/>
      <c r="T1164" s="178"/>
      <c r="U1164" s="178"/>
      <c r="V1164" s="178"/>
      <c r="W1164" s="178"/>
      <c r="X1164" s="178"/>
      <c r="Y1164" s="210">
        <f t="shared" si="98"/>
        <v>0.24224012892828364</v>
      </c>
      <c r="Z1164" s="211">
        <f t="shared" si="100"/>
        <v>0.4</v>
      </c>
      <c r="AA1164" s="178"/>
      <c r="AB1164" s="178"/>
      <c r="AC1164" s="178"/>
    </row>
    <row r="1165" spans="2:29" x14ac:dyDescent="0.35">
      <c r="B1165" s="222">
        <v>124200</v>
      </c>
      <c r="C1165" s="208">
        <v>41028</v>
      </c>
      <c r="D1165" s="309">
        <v>2256.54</v>
      </c>
      <c r="E1165" s="206">
        <v>3282.24</v>
      </c>
      <c r="F1165" s="206">
        <v>3692.52</v>
      </c>
      <c r="G1165" s="205">
        <f t="shared" si="101"/>
        <v>0.33033816425120771</v>
      </c>
      <c r="H1165" s="207">
        <f t="shared" si="102"/>
        <v>0.42</v>
      </c>
      <c r="I1165" s="213">
        <v>30102</v>
      </c>
      <c r="J1165" s="213">
        <v>0</v>
      </c>
      <c r="K1165" s="212">
        <v>2408.16</v>
      </c>
      <c r="L1165" s="212">
        <v>2709.18</v>
      </c>
      <c r="M1165" s="239">
        <f t="shared" si="99"/>
        <v>0.48089999999997873</v>
      </c>
      <c r="N1165" s="239"/>
      <c r="O1165" s="178"/>
      <c r="P1165" s="178"/>
      <c r="Q1165" s="178"/>
      <c r="R1165" s="178"/>
      <c r="S1165" s="178"/>
      <c r="T1165" s="178"/>
      <c r="U1165" s="178"/>
      <c r="V1165" s="178"/>
      <c r="W1165" s="178"/>
      <c r="X1165" s="178"/>
      <c r="Y1165" s="210">
        <f t="shared" si="98"/>
        <v>0.24236714975845411</v>
      </c>
      <c r="Z1165" s="211">
        <f t="shared" si="100"/>
        <v>0.4</v>
      </c>
      <c r="AA1165" s="178"/>
      <c r="AB1165" s="178"/>
      <c r="AC1165" s="178"/>
    </row>
    <row r="1166" spans="2:29" x14ac:dyDescent="0.35">
      <c r="B1166" s="222">
        <v>124300</v>
      </c>
      <c r="C1166" s="208">
        <v>41070</v>
      </c>
      <c r="D1166" s="309">
        <v>2258.85</v>
      </c>
      <c r="E1166" s="206">
        <v>3285.6</v>
      </c>
      <c r="F1166" s="206">
        <v>3696.3</v>
      </c>
      <c r="G1166" s="205">
        <f t="shared" si="101"/>
        <v>0.33041029766693486</v>
      </c>
      <c r="H1166" s="207">
        <f t="shared" si="102"/>
        <v>0.42</v>
      </c>
      <c r="I1166" s="213">
        <v>30140</v>
      </c>
      <c r="J1166" s="213">
        <v>0</v>
      </c>
      <c r="K1166" s="212">
        <v>2411.1999999999998</v>
      </c>
      <c r="L1166" s="212">
        <v>2712.6</v>
      </c>
      <c r="M1166" s="239">
        <f t="shared" si="99"/>
        <v>0.48090000000001509</v>
      </c>
      <c r="N1166" s="239"/>
      <c r="O1166" s="178"/>
      <c r="P1166" s="178"/>
      <c r="Q1166" s="178"/>
      <c r="R1166" s="178"/>
      <c r="S1166" s="178"/>
      <c r="T1166" s="178"/>
      <c r="U1166" s="178"/>
      <c r="V1166" s="178"/>
      <c r="W1166" s="178"/>
      <c r="X1166" s="178"/>
      <c r="Y1166" s="210">
        <f t="shared" si="98"/>
        <v>0.2424778761061947</v>
      </c>
      <c r="Z1166" s="211">
        <f t="shared" si="100"/>
        <v>0.38</v>
      </c>
      <c r="AA1166" s="178"/>
      <c r="AB1166" s="178"/>
      <c r="AC1166" s="178"/>
    </row>
    <row r="1167" spans="2:29" x14ac:dyDescent="0.35">
      <c r="B1167" s="222">
        <v>124400</v>
      </c>
      <c r="C1167" s="208">
        <v>41112</v>
      </c>
      <c r="D1167" s="309">
        <v>2261.16</v>
      </c>
      <c r="E1167" s="206">
        <v>3288.96</v>
      </c>
      <c r="F1167" s="206">
        <v>3700.08</v>
      </c>
      <c r="G1167" s="205">
        <f t="shared" si="101"/>
        <v>0.33048231511254017</v>
      </c>
      <c r="H1167" s="207">
        <f t="shared" si="102"/>
        <v>0.42</v>
      </c>
      <c r="I1167" s="213">
        <v>30180</v>
      </c>
      <c r="J1167" s="213">
        <v>0</v>
      </c>
      <c r="K1167" s="212">
        <v>2414.4</v>
      </c>
      <c r="L1167" s="212">
        <v>2716.2</v>
      </c>
      <c r="M1167" s="239">
        <f t="shared" si="99"/>
        <v>0.48090000000005145</v>
      </c>
      <c r="N1167" s="239"/>
      <c r="O1167" s="178"/>
      <c r="P1167" s="178"/>
      <c r="Q1167" s="178"/>
      <c r="R1167" s="178"/>
      <c r="S1167" s="178"/>
      <c r="T1167" s="178"/>
      <c r="U1167" s="178"/>
      <c r="V1167" s="178"/>
      <c r="W1167" s="178"/>
      <c r="X1167" s="178"/>
      <c r="Y1167" s="210">
        <f t="shared" si="98"/>
        <v>0.24260450160771704</v>
      </c>
      <c r="Z1167" s="211">
        <f t="shared" si="100"/>
        <v>0.4</v>
      </c>
      <c r="AA1167" s="178"/>
      <c r="AB1167" s="178"/>
      <c r="AC1167" s="178"/>
    </row>
    <row r="1168" spans="2:29" x14ac:dyDescent="0.35">
      <c r="B1168" s="222">
        <v>124500</v>
      </c>
      <c r="C1168" s="208">
        <v>41154</v>
      </c>
      <c r="D1168" s="309">
        <v>2263.4699999999998</v>
      </c>
      <c r="E1168" s="206">
        <v>3292.32</v>
      </c>
      <c r="F1168" s="206">
        <v>3703.86</v>
      </c>
      <c r="G1168" s="205">
        <f t="shared" si="101"/>
        <v>0.33055421686746989</v>
      </c>
      <c r="H1168" s="207">
        <f t="shared" si="102"/>
        <v>0.42</v>
      </c>
      <c r="I1168" s="213">
        <v>30220</v>
      </c>
      <c r="J1168" s="213">
        <v>0</v>
      </c>
      <c r="K1168" s="212">
        <v>2417.6</v>
      </c>
      <c r="L1168" s="212">
        <v>2719.8</v>
      </c>
      <c r="M1168" s="239">
        <f t="shared" si="99"/>
        <v>0.48090000000001965</v>
      </c>
      <c r="N1168" s="239"/>
      <c r="O1168" s="178"/>
      <c r="P1168" s="178"/>
      <c r="Q1168" s="178"/>
      <c r="R1168" s="178"/>
      <c r="S1168" s="178"/>
      <c r="T1168" s="178"/>
      <c r="U1168" s="178"/>
      <c r="V1168" s="178"/>
      <c r="W1168" s="178"/>
      <c r="X1168" s="178"/>
      <c r="Y1168" s="210">
        <f t="shared" si="98"/>
        <v>0.24273092369477911</v>
      </c>
      <c r="Z1168" s="211">
        <f t="shared" si="100"/>
        <v>0.4</v>
      </c>
      <c r="AA1168" s="178"/>
      <c r="AB1168" s="178"/>
      <c r="AC1168" s="178"/>
    </row>
    <row r="1169" spans="2:29" x14ac:dyDescent="0.35">
      <c r="B1169" s="222">
        <v>124600</v>
      </c>
      <c r="C1169" s="208">
        <v>41196</v>
      </c>
      <c r="D1169" s="309">
        <v>2265.7800000000002</v>
      </c>
      <c r="E1169" s="206">
        <v>3295.68</v>
      </c>
      <c r="F1169" s="206">
        <v>3707.64</v>
      </c>
      <c r="G1169" s="205">
        <f t="shared" si="101"/>
        <v>0.33062600321027286</v>
      </c>
      <c r="H1169" s="207">
        <f t="shared" si="102"/>
        <v>0.42</v>
      </c>
      <c r="I1169" s="213">
        <v>30258</v>
      </c>
      <c r="J1169" s="213">
        <v>0</v>
      </c>
      <c r="K1169" s="212">
        <v>2420.64</v>
      </c>
      <c r="L1169" s="212">
        <v>2723.22</v>
      </c>
      <c r="M1169" s="239">
        <f t="shared" si="99"/>
        <v>0.48089999999998329</v>
      </c>
      <c r="N1169" s="239"/>
      <c r="O1169" s="178"/>
      <c r="P1169" s="178"/>
      <c r="Q1169" s="178"/>
      <c r="R1169" s="178"/>
      <c r="S1169" s="178"/>
      <c r="T1169" s="178"/>
      <c r="U1169" s="178"/>
      <c r="V1169" s="178"/>
      <c r="W1169" s="178"/>
      <c r="X1169" s="178"/>
      <c r="Y1169" s="210">
        <f t="shared" si="98"/>
        <v>0.24284109149277688</v>
      </c>
      <c r="Z1169" s="211">
        <f t="shared" si="100"/>
        <v>0.38</v>
      </c>
      <c r="AA1169" s="178"/>
      <c r="AB1169" s="178"/>
      <c r="AC1169" s="178"/>
    </row>
    <row r="1170" spans="2:29" x14ac:dyDescent="0.35">
      <c r="B1170" s="222">
        <v>124700</v>
      </c>
      <c r="C1170" s="208">
        <v>41238</v>
      </c>
      <c r="D1170" s="309">
        <v>2268.09</v>
      </c>
      <c r="E1170" s="206">
        <v>3299.04</v>
      </c>
      <c r="F1170" s="206">
        <v>3711.42</v>
      </c>
      <c r="G1170" s="205">
        <f t="shared" si="101"/>
        <v>0.33069767441860465</v>
      </c>
      <c r="H1170" s="207">
        <f t="shared" si="102"/>
        <v>0.42</v>
      </c>
      <c r="I1170" s="213">
        <v>30298</v>
      </c>
      <c r="J1170" s="213">
        <v>0</v>
      </c>
      <c r="K1170" s="212">
        <v>2423.84</v>
      </c>
      <c r="L1170" s="212">
        <v>2726.82</v>
      </c>
      <c r="M1170" s="239">
        <f t="shared" si="99"/>
        <v>0.48089999999994687</v>
      </c>
      <c r="N1170" s="239"/>
      <c r="O1170" s="178"/>
      <c r="P1170" s="178"/>
      <c r="Q1170" s="178"/>
      <c r="R1170" s="178"/>
      <c r="S1170" s="178"/>
      <c r="T1170" s="178"/>
      <c r="U1170" s="178"/>
      <c r="V1170" s="178"/>
      <c r="W1170" s="178"/>
      <c r="X1170" s="178"/>
      <c r="Y1170" s="210">
        <f t="shared" si="98"/>
        <v>0.24296712109061749</v>
      </c>
      <c r="Z1170" s="211">
        <f t="shared" si="100"/>
        <v>0.4</v>
      </c>
      <c r="AA1170" s="178"/>
      <c r="AB1170" s="178"/>
      <c r="AC1170" s="178"/>
    </row>
    <row r="1171" spans="2:29" x14ac:dyDescent="0.35">
      <c r="B1171" s="222">
        <v>124800</v>
      </c>
      <c r="C1171" s="208">
        <v>41280</v>
      </c>
      <c r="D1171" s="309">
        <v>2270.4</v>
      </c>
      <c r="E1171" s="206">
        <v>3302.4</v>
      </c>
      <c r="F1171" s="206">
        <v>3715.2</v>
      </c>
      <c r="G1171" s="205">
        <f t="shared" si="101"/>
        <v>0.33076923076923076</v>
      </c>
      <c r="H1171" s="207">
        <f t="shared" si="102"/>
        <v>0.42</v>
      </c>
      <c r="I1171" s="213">
        <v>30338</v>
      </c>
      <c r="J1171" s="213">
        <v>0</v>
      </c>
      <c r="K1171" s="212">
        <v>2427.04</v>
      </c>
      <c r="L1171" s="212">
        <v>2730.42</v>
      </c>
      <c r="M1171" s="239">
        <f t="shared" si="99"/>
        <v>0.48089999999998329</v>
      </c>
      <c r="N1171" s="239"/>
      <c r="O1171" s="178"/>
      <c r="P1171" s="178"/>
      <c r="Q1171" s="178"/>
      <c r="R1171" s="178"/>
      <c r="S1171" s="178"/>
      <c r="T1171" s="178"/>
      <c r="U1171" s="178"/>
      <c r="V1171" s="178"/>
      <c r="W1171" s="178"/>
      <c r="X1171" s="178"/>
      <c r="Y1171" s="210">
        <f t="shared" si="98"/>
        <v>0.24309294871794873</v>
      </c>
      <c r="Z1171" s="211">
        <f t="shared" si="100"/>
        <v>0.4</v>
      </c>
      <c r="AA1171" s="178"/>
      <c r="AB1171" s="178"/>
      <c r="AC1171" s="178"/>
    </row>
    <row r="1172" spans="2:29" x14ac:dyDescent="0.35">
      <c r="B1172" s="222">
        <v>124900</v>
      </c>
      <c r="C1172" s="208">
        <v>41322</v>
      </c>
      <c r="D1172" s="309">
        <v>2272.71</v>
      </c>
      <c r="E1172" s="206">
        <v>3305.76</v>
      </c>
      <c r="F1172" s="206">
        <v>3718.98</v>
      </c>
      <c r="G1172" s="205">
        <f t="shared" si="101"/>
        <v>0.3308406725380304</v>
      </c>
      <c r="H1172" s="207">
        <f t="shared" si="102"/>
        <v>0.42</v>
      </c>
      <c r="I1172" s="213">
        <v>30376</v>
      </c>
      <c r="J1172" s="213">
        <v>0</v>
      </c>
      <c r="K1172" s="212">
        <v>2430.08</v>
      </c>
      <c r="L1172" s="212">
        <v>2733.84</v>
      </c>
      <c r="M1172" s="239">
        <f t="shared" si="99"/>
        <v>0.4809000000000242</v>
      </c>
      <c r="N1172" s="239"/>
      <c r="O1172" s="178"/>
      <c r="P1172" s="178"/>
      <c r="Q1172" s="178"/>
      <c r="R1172" s="178"/>
      <c r="S1172" s="178"/>
      <c r="T1172" s="178"/>
      <c r="U1172" s="178"/>
      <c r="V1172" s="178"/>
      <c r="W1172" s="178"/>
      <c r="X1172" s="178"/>
      <c r="Y1172" s="210">
        <f t="shared" si="98"/>
        <v>0.24320256204963972</v>
      </c>
      <c r="Z1172" s="211">
        <f t="shared" si="100"/>
        <v>0.38</v>
      </c>
      <c r="AA1172" s="178"/>
      <c r="AB1172" s="178"/>
      <c r="AC1172" s="178"/>
    </row>
    <row r="1173" spans="2:29" x14ac:dyDescent="0.35">
      <c r="B1173" s="222">
        <v>125000</v>
      </c>
      <c r="C1173" s="208">
        <v>41364</v>
      </c>
      <c r="D1173" s="309">
        <v>2275.02</v>
      </c>
      <c r="E1173" s="206">
        <v>3309.12</v>
      </c>
      <c r="F1173" s="206">
        <v>3722.76</v>
      </c>
      <c r="G1173" s="205">
        <f t="shared" si="101"/>
        <v>0.33091199999999998</v>
      </c>
      <c r="H1173" s="207">
        <f t="shared" si="102"/>
        <v>0.42</v>
      </c>
      <c r="I1173" s="213">
        <v>30416</v>
      </c>
      <c r="J1173" s="213">
        <v>0</v>
      </c>
      <c r="K1173" s="212">
        <v>2433.2800000000002</v>
      </c>
      <c r="L1173" s="212">
        <v>2737.44</v>
      </c>
      <c r="M1173" s="239">
        <f t="shared" si="99"/>
        <v>0.48089999999998784</v>
      </c>
      <c r="N1173" s="239"/>
      <c r="O1173" s="178"/>
      <c r="P1173" s="178"/>
      <c r="Q1173" s="178"/>
      <c r="R1173" s="178"/>
      <c r="S1173" s="178"/>
      <c r="T1173" s="178"/>
      <c r="U1173" s="178"/>
      <c r="V1173" s="178"/>
      <c r="W1173" s="178"/>
      <c r="X1173" s="178"/>
      <c r="Y1173" s="210">
        <f t="shared" si="98"/>
        <v>0.24332799999999999</v>
      </c>
      <c r="Z1173" s="211">
        <f t="shared" si="100"/>
        <v>0.4</v>
      </c>
      <c r="AA1173" s="178"/>
      <c r="AB1173" s="178"/>
      <c r="AC1173" s="178"/>
    </row>
    <row r="1174" spans="2:29" x14ac:dyDescent="0.35">
      <c r="B1174" s="222">
        <v>125100</v>
      </c>
      <c r="C1174" s="208">
        <v>41406</v>
      </c>
      <c r="D1174" s="309">
        <v>2277.33</v>
      </c>
      <c r="E1174" s="206">
        <v>3312.48</v>
      </c>
      <c r="F1174" s="206">
        <v>3726.54</v>
      </c>
      <c r="G1174" s="205">
        <f t="shared" si="101"/>
        <v>0.33098321342925657</v>
      </c>
      <c r="H1174" s="207">
        <f t="shared" si="102"/>
        <v>0.42</v>
      </c>
      <c r="I1174" s="213">
        <v>30456</v>
      </c>
      <c r="J1174" s="213">
        <v>0</v>
      </c>
      <c r="K1174" s="212">
        <v>2436.48</v>
      </c>
      <c r="L1174" s="212">
        <v>2741.04</v>
      </c>
      <c r="M1174" s="239">
        <f t="shared" si="99"/>
        <v>0.4809000000000242</v>
      </c>
      <c r="N1174" s="239"/>
      <c r="O1174" s="178"/>
      <c r="P1174" s="178"/>
      <c r="Q1174" s="178"/>
      <c r="R1174" s="178"/>
      <c r="S1174" s="178"/>
      <c r="T1174" s="178"/>
      <c r="U1174" s="178"/>
      <c r="V1174" s="178"/>
      <c r="W1174" s="178"/>
      <c r="X1174" s="178"/>
      <c r="Y1174" s="210">
        <f t="shared" si="98"/>
        <v>0.24345323741007194</v>
      </c>
      <c r="Z1174" s="211">
        <f t="shared" si="100"/>
        <v>0.4</v>
      </c>
      <c r="AA1174" s="178"/>
      <c r="AB1174" s="178"/>
      <c r="AC1174" s="178"/>
    </row>
    <row r="1175" spans="2:29" x14ac:dyDescent="0.35">
      <c r="B1175" s="222">
        <v>125200</v>
      </c>
      <c r="C1175" s="208">
        <v>41448</v>
      </c>
      <c r="D1175" s="309">
        <v>2279.64</v>
      </c>
      <c r="E1175" s="206">
        <v>3315.84</v>
      </c>
      <c r="F1175" s="206">
        <v>3730.32</v>
      </c>
      <c r="G1175" s="205">
        <f t="shared" si="101"/>
        <v>0.33105431309904154</v>
      </c>
      <c r="H1175" s="207">
        <f t="shared" si="102"/>
        <v>0.42</v>
      </c>
      <c r="I1175" s="213">
        <v>30496</v>
      </c>
      <c r="J1175" s="213">
        <v>0</v>
      </c>
      <c r="K1175" s="212">
        <v>2439.6799999999998</v>
      </c>
      <c r="L1175" s="212">
        <v>2744.64</v>
      </c>
      <c r="M1175" s="239">
        <f t="shared" si="99"/>
        <v>0.48089999999999233</v>
      </c>
      <c r="N1175" s="239"/>
      <c r="O1175" s="178"/>
      <c r="P1175" s="178"/>
      <c r="Q1175" s="178"/>
      <c r="R1175" s="178"/>
      <c r="S1175" s="178"/>
      <c r="T1175" s="178"/>
      <c r="U1175" s="178"/>
      <c r="V1175" s="178"/>
      <c r="W1175" s="178"/>
      <c r="X1175" s="178"/>
      <c r="Y1175" s="210">
        <f t="shared" si="98"/>
        <v>0.24357827476038338</v>
      </c>
      <c r="Z1175" s="211">
        <f t="shared" si="100"/>
        <v>0.4</v>
      </c>
      <c r="AA1175" s="178"/>
      <c r="AB1175" s="178"/>
      <c r="AC1175" s="178"/>
    </row>
    <row r="1176" spans="2:29" x14ac:dyDescent="0.35">
      <c r="B1176" s="222">
        <v>125300</v>
      </c>
      <c r="C1176" s="208">
        <v>41490</v>
      </c>
      <c r="D1176" s="309">
        <v>2281.9499999999998</v>
      </c>
      <c r="E1176" s="206">
        <v>3319.2</v>
      </c>
      <c r="F1176" s="206">
        <v>3734.1</v>
      </c>
      <c r="G1176" s="205">
        <f t="shared" si="101"/>
        <v>0.33112529928172385</v>
      </c>
      <c r="H1176" s="207">
        <f t="shared" si="102"/>
        <v>0.42</v>
      </c>
      <c r="I1176" s="213">
        <v>30534</v>
      </c>
      <c r="J1176" s="213">
        <v>0</v>
      </c>
      <c r="K1176" s="212">
        <v>2442.7199999999998</v>
      </c>
      <c r="L1176" s="212">
        <v>2748.06</v>
      </c>
      <c r="M1176" s="239">
        <f t="shared" si="99"/>
        <v>0.48089999999995597</v>
      </c>
      <c r="N1176" s="239"/>
      <c r="O1176" s="178"/>
      <c r="P1176" s="178"/>
      <c r="Q1176" s="178"/>
      <c r="R1176" s="178"/>
      <c r="S1176" s="178"/>
      <c r="T1176" s="178"/>
      <c r="U1176" s="178"/>
      <c r="V1176" s="178"/>
      <c r="W1176" s="178"/>
      <c r="X1176" s="178"/>
      <c r="Y1176" s="210">
        <f t="shared" si="98"/>
        <v>0.24368715083798884</v>
      </c>
      <c r="Z1176" s="211">
        <f t="shared" si="100"/>
        <v>0.38</v>
      </c>
      <c r="AA1176" s="178"/>
      <c r="AB1176" s="178"/>
      <c r="AC1176" s="178"/>
    </row>
    <row r="1177" spans="2:29" x14ac:dyDescent="0.35">
      <c r="B1177" s="222">
        <v>125400</v>
      </c>
      <c r="C1177" s="208">
        <v>41532</v>
      </c>
      <c r="D1177" s="309">
        <v>2284.2600000000002</v>
      </c>
      <c r="E1177" s="206">
        <v>3322.56</v>
      </c>
      <c r="F1177" s="206">
        <v>3737.88</v>
      </c>
      <c r="G1177" s="205">
        <f t="shared" si="101"/>
        <v>0.33119617224880382</v>
      </c>
      <c r="H1177" s="207">
        <f t="shared" si="102"/>
        <v>0.42</v>
      </c>
      <c r="I1177" s="213">
        <v>30574</v>
      </c>
      <c r="J1177" s="213">
        <v>0</v>
      </c>
      <c r="K1177" s="212">
        <v>2445.92</v>
      </c>
      <c r="L1177" s="212">
        <v>2751.66</v>
      </c>
      <c r="M1177" s="239">
        <f t="shared" si="99"/>
        <v>0.48089999999999689</v>
      </c>
      <c r="N1177" s="239"/>
      <c r="O1177" s="178"/>
      <c r="P1177" s="178"/>
      <c r="Q1177" s="178"/>
      <c r="R1177" s="178"/>
      <c r="S1177" s="178"/>
      <c r="T1177" s="178"/>
      <c r="U1177" s="178"/>
      <c r="V1177" s="178"/>
      <c r="W1177" s="178"/>
      <c r="X1177" s="178"/>
      <c r="Y1177" s="210">
        <f t="shared" si="98"/>
        <v>0.24381180223285487</v>
      </c>
      <c r="Z1177" s="211">
        <f t="shared" si="100"/>
        <v>0.4</v>
      </c>
      <c r="AA1177" s="178"/>
      <c r="AB1177" s="178"/>
      <c r="AC1177" s="178"/>
    </row>
    <row r="1178" spans="2:29" x14ac:dyDescent="0.35">
      <c r="B1178" s="222">
        <v>125500</v>
      </c>
      <c r="C1178" s="208">
        <v>41574</v>
      </c>
      <c r="D1178" s="309">
        <v>2286.5700000000002</v>
      </c>
      <c r="E1178" s="206">
        <v>3325.92</v>
      </c>
      <c r="F1178" s="206">
        <v>3741.66</v>
      </c>
      <c r="G1178" s="205">
        <f t="shared" si="101"/>
        <v>0.33126693227091636</v>
      </c>
      <c r="H1178" s="207">
        <f t="shared" si="102"/>
        <v>0.42</v>
      </c>
      <c r="I1178" s="213">
        <v>30614</v>
      </c>
      <c r="J1178" s="213">
        <v>0</v>
      </c>
      <c r="K1178" s="212">
        <v>2449.12</v>
      </c>
      <c r="L1178" s="212">
        <v>2755.26</v>
      </c>
      <c r="M1178" s="239">
        <f t="shared" si="99"/>
        <v>0.48089999999995597</v>
      </c>
      <c r="N1178" s="239"/>
      <c r="O1178" s="178"/>
      <c r="P1178" s="178"/>
      <c r="Q1178" s="178"/>
      <c r="R1178" s="178"/>
      <c r="S1178" s="178"/>
      <c r="T1178" s="178"/>
      <c r="U1178" s="178"/>
      <c r="V1178" s="178"/>
      <c r="W1178" s="178"/>
      <c r="X1178" s="178"/>
      <c r="Y1178" s="210">
        <f t="shared" si="98"/>
        <v>0.24393625498007968</v>
      </c>
      <c r="Z1178" s="211">
        <f t="shared" si="100"/>
        <v>0.4</v>
      </c>
      <c r="AA1178" s="178"/>
      <c r="AB1178" s="178"/>
      <c r="AC1178" s="178"/>
    </row>
    <row r="1179" spans="2:29" x14ac:dyDescent="0.35">
      <c r="B1179" s="222">
        <v>125600</v>
      </c>
      <c r="C1179" s="208">
        <v>41616</v>
      </c>
      <c r="D1179" s="309">
        <v>2288.88</v>
      </c>
      <c r="E1179" s="206">
        <v>3329.28</v>
      </c>
      <c r="F1179" s="206">
        <v>3745.44</v>
      </c>
      <c r="G1179" s="205">
        <f t="shared" si="101"/>
        <v>0.33133757961783439</v>
      </c>
      <c r="H1179" s="207">
        <f t="shared" si="102"/>
        <v>0.42</v>
      </c>
      <c r="I1179" s="213">
        <v>30654</v>
      </c>
      <c r="J1179" s="213">
        <v>0</v>
      </c>
      <c r="K1179" s="212">
        <v>2452.3200000000002</v>
      </c>
      <c r="L1179" s="212">
        <v>2758.86</v>
      </c>
      <c r="M1179" s="239">
        <f t="shared" si="99"/>
        <v>0.48089999999999689</v>
      </c>
      <c r="N1179" s="239"/>
      <c r="O1179" s="178"/>
      <c r="P1179" s="178"/>
      <c r="Q1179" s="178"/>
      <c r="R1179" s="178"/>
      <c r="S1179" s="178"/>
      <c r="T1179" s="178"/>
      <c r="U1179" s="178"/>
      <c r="V1179" s="178"/>
      <c r="W1179" s="178"/>
      <c r="X1179" s="178"/>
      <c r="Y1179" s="210">
        <f t="shared" si="98"/>
        <v>0.24406050955414013</v>
      </c>
      <c r="Z1179" s="211">
        <f t="shared" si="100"/>
        <v>0.4</v>
      </c>
      <c r="AA1179" s="178"/>
      <c r="AB1179" s="178"/>
      <c r="AC1179" s="178"/>
    </row>
    <row r="1180" spans="2:29" x14ac:dyDescent="0.35">
      <c r="B1180" s="222">
        <v>125700</v>
      </c>
      <c r="C1180" s="208">
        <v>41658</v>
      </c>
      <c r="D1180" s="309">
        <v>2291.19</v>
      </c>
      <c r="E1180" s="206">
        <v>3332.64</v>
      </c>
      <c r="F1180" s="206">
        <v>3749.22</v>
      </c>
      <c r="G1180" s="205">
        <f t="shared" si="101"/>
        <v>0.33140811455847258</v>
      </c>
      <c r="H1180" s="207">
        <f t="shared" si="102"/>
        <v>0.42</v>
      </c>
      <c r="I1180" s="213">
        <v>30692</v>
      </c>
      <c r="J1180" s="213">
        <v>0</v>
      </c>
      <c r="K1180" s="212">
        <v>2455.36</v>
      </c>
      <c r="L1180" s="212">
        <v>2762.28</v>
      </c>
      <c r="M1180" s="239">
        <f t="shared" si="99"/>
        <v>0.4809000000000333</v>
      </c>
      <c r="N1180" s="239"/>
      <c r="O1180" s="178"/>
      <c r="P1180" s="178"/>
      <c r="Q1180" s="178"/>
      <c r="R1180" s="178"/>
      <c r="S1180" s="178"/>
      <c r="T1180" s="178"/>
      <c r="U1180" s="178"/>
      <c r="V1180" s="178"/>
      <c r="W1180" s="178"/>
      <c r="X1180" s="178"/>
      <c r="Y1180" s="210">
        <f t="shared" si="98"/>
        <v>0.24416865552903738</v>
      </c>
      <c r="Z1180" s="211">
        <f t="shared" si="100"/>
        <v>0.38</v>
      </c>
      <c r="AA1180" s="178"/>
      <c r="AB1180" s="178"/>
      <c r="AC1180" s="178"/>
    </row>
    <row r="1181" spans="2:29" x14ac:dyDescent="0.35">
      <c r="B1181" s="222">
        <v>125800</v>
      </c>
      <c r="C1181" s="208">
        <v>41700</v>
      </c>
      <c r="D1181" s="309">
        <v>2293.5</v>
      </c>
      <c r="E1181" s="206">
        <v>3336</v>
      </c>
      <c r="F1181" s="206">
        <v>3753</v>
      </c>
      <c r="G1181" s="205">
        <f t="shared" si="101"/>
        <v>0.33147853736089028</v>
      </c>
      <c r="H1181" s="207">
        <f t="shared" si="102"/>
        <v>0.42</v>
      </c>
      <c r="I1181" s="213">
        <v>30732</v>
      </c>
      <c r="J1181" s="213">
        <v>0</v>
      </c>
      <c r="K1181" s="212">
        <v>2458.56</v>
      </c>
      <c r="L1181" s="212">
        <v>2765.88</v>
      </c>
      <c r="M1181" s="239">
        <f t="shared" si="99"/>
        <v>0.48090000000000144</v>
      </c>
      <c r="N1181" s="239"/>
      <c r="O1181" s="178"/>
      <c r="P1181" s="178"/>
      <c r="Q1181" s="178"/>
      <c r="R1181" s="178"/>
      <c r="S1181" s="178"/>
      <c r="T1181" s="178"/>
      <c r="U1181" s="178"/>
      <c r="V1181" s="178"/>
      <c r="W1181" s="178"/>
      <c r="X1181" s="178"/>
      <c r="Y1181" s="210">
        <f t="shared" si="98"/>
        <v>0.24429252782193958</v>
      </c>
      <c r="Z1181" s="211">
        <f t="shared" si="100"/>
        <v>0.4</v>
      </c>
      <c r="AA1181" s="178"/>
      <c r="AB1181" s="178"/>
      <c r="AC1181" s="178"/>
    </row>
    <row r="1182" spans="2:29" x14ac:dyDescent="0.35">
      <c r="B1182" s="222">
        <v>125900</v>
      </c>
      <c r="C1182" s="208">
        <v>41742</v>
      </c>
      <c r="D1182" s="309">
        <v>2295.81</v>
      </c>
      <c r="E1182" s="206">
        <v>3339.36</v>
      </c>
      <c r="F1182" s="206">
        <v>3756.78</v>
      </c>
      <c r="G1182" s="205">
        <f t="shared" si="101"/>
        <v>0.33154884829229547</v>
      </c>
      <c r="H1182" s="207">
        <f t="shared" si="102"/>
        <v>0.42</v>
      </c>
      <c r="I1182" s="213">
        <v>30772</v>
      </c>
      <c r="J1182" s="213">
        <v>0</v>
      </c>
      <c r="K1182" s="212">
        <v>2461.7600000000002</v>
      </c>
      <c r="L1182" s="212">
        <v>2769.48</v>
      </c>
      <c r="M1182" s="239">
        <f t="shared" si="99"/>
        <v>0.48089999999996508</v>
      </c>
      <c r="N1182" s="239"/>
      <c r="O1182" s="178"/>
      <c r="P1182" s="178"/>
      <c r="Q1182" s="178"/>
      <c r="R1182" s="178"/>
      <c r="S1182" s="178"/>
      <c r="T1182" s="178"/>
      <c r="U1182" s="178"/>
      <c r="V1182" s="178"/>
      <c r="W1182" s="178"/>
      <c r="X1182" s="178"/>
      <c r="Y1182" s="210">
        <f t="shared" si="98"/>
        <v>0.24441620333598094</v>
      </c>
      <c r="Z1182" s="211">
        <f t="shared" si="100"/>
        <v>0.4</v>
      </c>
      <c r="AA1182" s="178"/>
      <c r="AB1182" s="178"/>
      <c r="AC1182" s="178"/>
    </row>
    <row r="1183" spans="2:29" x14ac:dyDescent="0.35">
      <c r="B1183" s="222">
        <v>126000</v>
      </c>
      <c r="C1183" s="208">
        <v>41784</v>
      </c>
      <c r="D1183" s="309">
        <v>2298.12</v>
      </c>
      <c r="E1183" s="206">
        <v>3342.72</v>
      </c>
      <c r="F1183" s="206">
        <v>3760.56</v>
      </c>
      <c r="G1183" s="205">
        <f t="shared" si="101"/>
        <v>0.33161904761904765</v>
      </c>
      <c r="H1183" s="207">
        <f t="shared" si="102"/>
        <v>0.42</v>
      </c>
      <c r="I1183" s="213">
        <v>30812</v>
      </c>
      <c r="J1183" s="213">
        <v>0</v>
      </c>
      <c r="K1183" s="212">
        <v>2464.96</v>
      </c>
      <c r="L1183" s="212">
        <v>2773.08</v>
      </c>
      <c r="M1183" s="239">
        <f t="shared" si="99"/>
        <v>0.48090000000000144</v>
      </c>
      <c r="N1183" s="239"/>
      <c r="O1183" s="178"/>
      <c r="P1183" s="178"/>
      <c r="Q1183" s="178"/>
      <c r="R1183" s="178"/>
      <c r="S1183" s="178"/>
      <c r="T1183" s="178"/>
      <c r="U1183" s="178"/>
      <c r="V1183" s="178"/>
      <c r="W1183" s="178"/>
      <c r="X1183" s="178"/>
      <c r="Y1183" s="210">
        <f t="shared" si="98"/>
        <v>0.24453968253968253</v>
      </c>
      <c r="Z1183" s="211">
        <f t="shared" si="100"/>
        <v>0.4</v>
      </c>
      <c r="AA1183" s="178"/>
      <c r="AB1183" s="178"/>
      <c r="AC1183" s="178"/>
    </row>
    <row r="1184" spans="2:29" x14ac:dyDescent="0.35">
      <c r="B1184" s="222">
        <v>126100</v>
      </c>
      <c r="C1184" s="208">
        <v>41826</v>
      </c>
      <c r="D1184" s="309">
        <v>2300.4299999999998</v>
      </c>
      <c r="E1184" s="206">
        <v>3346.08</v>
      </c>
      <c r="F1184" s="206">
        <v>3764.34</v>
      </c>
      <c r="G1184" s="205">
        <f t="shared" si="101"/>
        <v>0.33168913560666136</v>
      </c>
      <c r="H1184" s="207">
        <f t="shared" si="102"/>
        <v>0.42</v>
      </c>
      <c r="I1184" s="213">
        <v>30852</v>
      </c>
      <c r="J1184" s="213">
        <v>0</v>
      </c>
      <c r="K1184" s="212">
        <v>2468.16</v>
      </c>
      <c r="L1184" s="212">
        <v>2776.68</v>
      </c>
      <c r="M1184" s="239">
        <f t="shared" si="99"/>
        <v>0.4809000000000424</v>
      </c>
      <c r="N1184" s="239"/>
      <c r="O1184" s="178"/>
      <c r="P1184" s="178"/>
      <c r="Q1184" s="178"/>
      <c r="R1184" s="178"/>
      <c r="S1184" s="178"/>
      <c r="T1184" s="178"/>
      <c r="U1184" s="178"/>
      <c r="V1184" s="178"/>
      <c r="W1184" s="178"/>
      <c r="X1184" s="178"/>
      <c r="Y1184" s="210">
        <f t="shared" si="98"/>
        <v>0.2446629659000793</v>
      </c>
      <c r="Z1184" s="211">
        <f t="shared" si="100"/>
        <v>0.4</v>
      </c>
      <c r="AA1184" s="178"/>
      <c r="AB1184" s="178"/>
      <c r="AC1184" s="178"/>
    </row>
    <row r="1185" spans="2:29" x14ac:dyDescent="0.35">
      <c r="B1185" s="222">
        <v>126200</v>
      </c>
      <c r="C1185" s="208">
        <v>41868</v>
      </c>
      <c r="D1185" s="309">
        <v>2302.7399999999998</v>
      </c>
      <c r="E1185" s="206">
        <v>3349.44</v>
      </c>
      <c r="F1185" s="206">
        <v>3768.12</v>
      </c>
      <c r="G1185" s="205">
        <f t="shared" si="101"/>
        <v>0.33175911251980983</v>
      </c>
      <c r="H1185" s="207">
        <f t="shared" si="102"/>
        <v>0.42</v>
      </c>
      <c r="I1185" s="213">
        <v>30890</v>
      </c>
      <c r="J1185" s="213">
        <v>0</v>
      </c>
      <c r="K1185" s="212">
        <v>2471.1999999999998</v>
      </c>
      <c r="L1185" s="212">
        <v>2780.1</v>
      </c>
      <c r="M1185" s="239">
        <f t="shared" si="99"/>
        <v>0.48090000000000599</v>
      </c>
      <c r="N1185" s="239"/>
      <c r="O1185" s="178"/>
      <c r="P1185" s="178"/>
      <c r="Q1185" s="178"/>
      <c r="R1185" s="178"/>
      <c r="S1185" s="178"/>
      <c r="T1185" s="178"/>
      <c r="U1185" s="178"/>
      <c r="V1185" s="178"/>
      <c r="W1185" s="178"/>
      <c r="X1185" s="178"/>
      <c r="Y1185" s="210">
        <f t="shared" si="98"/>
        <v>0.24477020602218699</v>
      </c>
      <c r="Z1185" s="211">
        <f t="shared" si="100"/>
        <v>0.38</v>
      </c>
      <c r="AA1185" s="178"/>
      <c r="AB1185" s="178"/>
      <c r="AC1185" s="178"/>
    </row>
    <row r="1186" spans="2:29" x14ac:dyDescent="0.35">
      <c r="B1186" s="222">
        <v>126300</v>
      </c>
      <c r="C1186" s="208">
        <v>41910</v>
      </c>
      <c r="D1186" s="309">
        <v>2305.0500000000002</v>
      </c>
      <c r="E1186" s="206">
        <v>3352.8</v>
      </c>
      <c r="F1186" s="206">
        <v>3771.9</v>
      </c>
      <c r="G1186" s="205">
        <f t="shared" si="101"/>
        <v>0.3318289786223278</v>
      </c>
      <c r="H1186" s="207">
        <f t="shared" si="102"/>
        <v>0.42</v>
      </c>
      <c r="I1186" s="213">
        <v>30930</v>
      </c>
      <c r="J1186" s="213">
        <v>0</v>
      </c>
      <c r="K1186" s="212">
        <v>2474.4</v>
      </c>
      <c r="L1186" s="212">
        <v>2783.7</v>
      </c>
      <c r="M1186" s="239">
        <f t="shared" si="99"/>
        <v>0.48090000000004696</v>
      </c>
      <c r="N1186" s="239"/>
      <c r="O1186" s="178"/>
      <c r="P1186" s="178"/>
      <c r="Q1186" s="178"/>
      <c r="R1186" s="178"/>
      <c r="S1186" s="178"/>
      <c r="T1186" s="178"/>
      <c r="U1186" s="178"/>
      <c r="V1186" s="178"/>
      <c r="W1186" s="178"/>
      <c r="X1186" s="178"/>
      <c r="Y1186" s="210">
        <f t="shared" si="98"/>
        <v>0.24489311163895486</v>
      </c>
      <c r="Z1186" s="211">
        <f t="shared" si="100"/>
        <v>0.4</v>
      </c>
      <c r="AA1186" s="178"/>
      <c r="AB1186" s="178"/>
      <c r="AC1186" s="178"/>
    </row>
    <row r="1187" spans="2:29" x14ac:dyDescent="0.35">
      <c r="B1187" s="222">
        <v>126400</v>
      </c>
      <c r="C1187" s="208">
        <v>41952</v>
      </c>
      <c r="D1187" s="309">
        <v>2307.36</v>
      </c>
      <c r="E1187" s="206">
        <v>3356.16</v>
      </c>
      <c r="F1187" s="206">
        <v>3775.68</v>
      </c>
      <c r="G1187" s="205">
        <f t="shared" si="101"/>
        <v>0.33189873417721522</v>
      </c>
      <c r="H1187" s="207">
        <f t="shared" si="102"/>
        <v>0.42</v>
      </c>
      <c r="I1187" s="213">
        <v>30970</v>
      </c>
      <c r="J1187" s="213">
        <v>0</v>
      </c>
      <c r="K1187" s="212">
        <v>2477.6</v>
      </c>
      <c r="L1187" s="212">
        <v>2787.3</v>
      </c>
      <c r="M1187" s="239">
        <f t="shared" si="99"/>
        <v>0.48090000000000599</v>
      </c>
      <c r="N1187" s="239"/>
      <c r="O1187" s="178"/>
      <c r="P1187" s="178"/>
      <c r="Q1187" s="178"/>
      <c r="R1187" s="178"/>
      <c r="S1187" s="178"/>
      <c r="T1187" s="178"/>
      <c r="U1187" s="178"/>
      <c r="V1187" s="178"/>
      <c r="W1187" s="178"/>
      <c r="X1187" s="178"/>
      <c r="Y1187" s="210">
        <f t="shared" si="98"/>
        <v>0.24501582278481013</v>
      </c>
      <c r="Z1187" s="211">
        <f t="shared" si="100"/>
        <v>0.4</v>
      </c>
      <c r="AA1187" s="178"/>
      <c r="AB1187" s="178"/>
      <c r="AC1187" s="178"/>
    </row>
    <row r="1188" spans="2:29" x14ac:dyDescent="0.35">
      <c r="B1188" s="222">
        <v>126500</v>
      </c>
      <c r="C1188" s="208">
        <v>41994</v>
      </c>
      <c r="D1188" s="309">
        <v>2309.67</v>
      </c>
      <c r="E1188" s="206">
        <v>3359.52</v>
      </c>
      <c r="F1188" s="206">
        <v>3779.46</v>
      </c>
      <c r="G1188" s="205">
        <f t="shared" si="101"/>
        <v>0.33196837944664032</v>
      </c>
      <c r="H1188" s="207">
        <f t="shared" si="102"/>
        <v>0.42</v>
      </c>
      <c r="I1188" s="213">
        <v>31010</v>
      </c>
      <c r="J1188" s="213">
        <v>0</v>
      </c>
      <c r="K1188" s="212">
        <v>2480.8000000000002</v>
      </c>
      <c r="L1188" s="212">
        <v>2790.9</v>
      </c>
      <c r="M1188" s="239">
        <f t="shared" si="99"/>
        <v>0.48089999999997418</v>
      </c>
      <c r="N1188" s="239"/>
      <c r="O1188" s="178"/>
      <c r="P1188" s="178"/>
      <c r="Q1188" s="178"/>
      <c r="R1188" s="178"/>
      <c r="S1188" s="178"/>
      <c r="T1188" s="178"/>
      <c r="U1188" s="178"/>
      <c r="V1188" s="178"/>
      <c r="W1188" s="178"/>
      <c r="X1188" s="178"/>
      <c r="Y1188" s="210">
        <f t="shared" si="98"/>
        <v>0.24513833992094861</v>
      </c>
      <c r="Z1188" s="211">
        <f t="shared" si="100"/>
        <v>0.4</v>
      </c>
      <c r="AA1188" s="178"/>
      <c r="AB1188" s="178"/>
      <c r="AC1188" s="178"/>
    </row>
    <row r="1189" spans="2:29" x14ac:dyDescent="0.35">
      <c r="B1189" s="222">
        <v>126600</v>
      </c>
      <c r="C1189" s="208">
        <v>42036</v>
      </c>
      <c r="D1189" s="309">
        <v>2311.98</v>
      </c>
      <c r="E1189" s="206">
        <v>3362.88</v>
      </c>
      <c r="F1189" s="206">
        <v>3783.24</v>
      </c>
      <c r="G1189" s="205">
        <f t="shared" si="101"/>
        <v>0.3320379146919431</v>
      </c>
      <c r="H1189" s="207">
        <f t="shared" si="102"/>
        <v>0.42</v>
      </c>
      <c r="I1189" s="213">
        <v>31050</v>
      </c>
      <c r="J1189" s="213">
        <v>0</v>
      </c>
      <c r="K1189" s="212">
        <v>2484</v>
      </c>
      <c r="L1189" s="212">
        <v>2794.5</v>
      </c>
      <c r="M1189" s="239">
        <f t="shared" si="99"/>
        <v>0.48090000000001054</v>
      </c>
      <c r="N1189" s="239"/>
      <c r="O1189" s="178"/>
      <c r="P1189" s="178"/>
      <c r="Q1189" s="178"/>
      <c r="R1189" s="178"/>
      <c r="S1189" s="178"/>
      <c r="T1189" s="178"/>
      <c r="U1189" s="178"/>
      <c r="V1189" s="178"/>
      <c r="W1189" s="178"/>
      <c r="X1189" s="178"/>
      <c r="Y1189" s="210">
        <f t="shared" si="98"/>
        <v>0.24526066350710901</v>
      </c>
      <c r="Z1189" s="211">
        <f t="shared" si="100"/>
        <v>0.4</v>
      </c>
      <c r="AA1189" s="178"/>
      <c r="AB1189" s="178"/>
      <c r="AC1189" s="178"/>
    </row>
    <row r="1190" spans="2:29" x14ac:dyDescent="0.35">
      <c r="B1190" s="222">
        <v>126700</v>
      </c>
      <c r="C1190" s="208">
        <v>42078</v>
      </c>
      <c r="D1190" s="309">
        <v>2314.29</v>
      </c>
      <c r="E1190" s="206">
        <v>3366.24</v>
      </c>
      <c r="F1190" s="206">
        <v>3787.02</v>
      </c>
      <c r="G1190" s="205">
        <f t="shared" si="101"/>
        <v>0.33210734017363852</v>
      </c>
      <c r="H1190" s="207">
        <f t="shared" si="102"/>
        <v>0.42</v>
      </c>
      <c r="I1190" s="213">
        <v>31090</v>
      </c>
      <c r="J1190" s="213">
        <v>0</v>
      </c>
      <c r="K1190" s="212">
        <v>2487.1999999999998</v>
      </c>
      <c r="L1190" s="212">
        <v>2798.1</v>
      </c>
      <c r="M1190" s="239">
        <f t="shared" si="99"/>
        <v>0.48089999999997873</v>
      </c>
      <c r="N1190" s="239"/>
      <c r="O1190" s="178"/>
      <c r="P1190" s="178"/>
      <c r="Q1190" s="178"/>
      <c r="R1190" s="178"/>
      <c r="S1190" s="178"/>
      <c r="T1190" s="178"/>
      <c r="U1190" s="178"/>
      <c r="V1190" s="178"/>
      <c r="W1190" s="178"/>
      <c r="X1190" s="178"/>
      <c r="Y1190" s="210">
        <f t="shared" si="98"/>
        <v>0.24538279400157853</v>
      </c>
      <c r="Z1190" s="211">
        <f t="shared" si="100"/>
        <v>0.4</v>
      </c>
      <c r="AA1190" s="178"/>
      <c r="AB1190" s="178"/>
      <c r="AC1190" s="178"/>
    </row>
    <row r="1191" spans="2:29" x14ac:dyDescent="0.35">
      <c r="B1191" s="222">
        <v>126800</v>
      </c>
      <c r="C1191" s="208">
        <v>42120</v>
      </c>
      <c r="D1191" s="309">
        <v>2316.6</v>
      </c>
      <c r="E1191" s="206">
        <v>3369.6</v>
      </c>
      <c r="F1191" s="206">
        <v>3790.8</v>
      </c>
      <c r="G1191" s="205">
        <f t="shared" si="101"/>
        <v>0.33217665615141956</v>
      </c>
      <c r="H1191" s="207">
        <f t="shared" si="102"/>
        <v>0.42</v>
      </c>
      <c r="I1191" s="213">
        <v>31128</v>
      </c>
      <c r="J1191" s="213">
        <v>0</v>
      </c>
      <c r="K1191" s="212">
        <v>2490.2399999999998</v>
      </c>
      <c r="L1191" s="212">
        <v>2801.52</v>
      </c>
      <c r="M1191" s="239">
        <f t="shared" si="99"/>
        <v>0.48090000000001509</v>
      </c>
      <c r="N1191" s="239"/>
      <c r="O1191" s="178"/>
      <c r="P1191" s="178"/>
      <c r="Q1191" s="178"/>
      <c r="R1191" s="178"/>
      <c r="S1191" s="178"/>
      <c r="T1191" s="178"/>
      <c r="U1191" s="178"/>
      <c r="V1191" s="178"/>
      <c r="W1191" s="178"/>
      <c r="X1191" s="178"/>
      <c r="Y1191" s="210">
        <f t="shared" si="98"/>
        <v>0.24548895899053627</v>
      </c>
      <c r="Z1191" s="211">
        <f t="shared" si="100"/>
        <v>0.38</v>
      </c>
      <c r="AA1191" s="178"/>
      <c r="AB1191" s="178"/>
      <c r="AC1191" s="178"/>
    </row>
    <row r="1192" spans="2:29" x14ac:dyDescent="0.35">
      <c r="B1192" s="222">
        <v>126900</v>
      </c>
      <c r="C1192" s="208">
        <v>42162</v>
      </c>
      <c r="D1192" s="309">
        <v>2318.91</v>
      </c>
      <c r="E1192" s="206">
        <v>3372.96</v>
      </c>
      <c r="F1192" s="206">
        <v>3794.58</v>
      </c>
      <c r="G1192" s="205">
        <f t="shared" si="101"/>
        <v>0.33224586288416075</v>
      </c>
      <c r="H1192" s="207">
        <f t="shared" si="102"/>
        <v>0.42</v>
      </c>
      <c r="I1192" s="213">
        <v>31168</v>
      </c>
      <c r="J1192" s="213">
        <v>0</v>
      </c>
      <c r="K1192" s="212">
        <v>2493.44</v>
      </c>
      <c r="L1192" s="212">
        <v>2805.12</v>
      </c>
      <c r="M1192" s="239">
        <f t="shared" si="99"/>
        <v>0.48090000000005145</v>
      </c>
      <c r="N1192" s="239"/>
      <c r="O1192" s="178"/>
      <c r="P1192" s="178"/>
      <c r="Q1192" s="178"/>
      <c r="R1192" s="178"/>
      <c r="S1192" s="178"/>
      <c r="T1192" s="178"/>
      <c r="U1192" s="178"/>
      <c r="V1192" s="178"/>
      <c r="W1192" s="178"/>
      <c r="X1192" s="178"/>
      <c r="Y1192" s="210">
        <f t="shared" si="98"/>
        <v>0.24561071710007881</v>
      </c>
      <c r="Z1192" s="211">
        <f t="shared" si="100"/>
        <v>0.4</v>
      </c>
      <c r="AA1192" s="178"/>
      <c r="AB1192" s="178"/>
      <c r="AC1192" s="178"/>
    </row>
    <row r="1193" spans="2:29" x14ac:dyDescent="0.35">
      <c r="B1193" s="222">
        <v>127000</v>
      </c>
      <c r="C1193" s="208">
        <v>42204</v>
      </c>
      <c r="D1193" s="309">
        <v>2321.2199999999998</v>
      </c>
      <c r="E1193" s="206">
        <v>3376.32</v>
      </c>
      <c r="F1193" s="206">
        <v>3798.36</v>
      </c>
      <c r="G1193" s="205">
        <f t="shared" si="101"/>
        <v>0.33231496062992127</v>
      </c>
      <c r="H1193" s="207">
        <f t="shared" si="102"/>
        <v>0.42</v>
      </c>
      <c r="I1193" s="213">
        <v>31208</v>
      </c>
      <c r="J1193" s="213">
        <v>0</v>
      </c>
      <c r="K1193" s="212">
        <v>2496.64</v>
      </c>
      <c r="L1193" s="212">
        <v>2808.72</v>
      </c>
      <c r="M1193" s="239">
        <f t="shared" si="99"/>
        <v>0.48090000000001965</v>
      </c>
      <c r="N1193" s="239"/>
      <c r="O1193" s="178"/>
      <c r="P1193" s="178"/>
      <c r="Q1193" s="178"/>
      <c r="R1193" s="178"/>
      <c r="S1193" s="178"/>
      <c r="T1193" s="178"/>
      <c r="U1193" s="178"/>
      <c r="V1193" s="178"/>
      <c r="W1193" s="178"/>
      <c r="X1193" s="178"/>
      <c r="Y1193" s="210">
        <f t="shared" si="98"/>
        <v>0.24573228346456694</v>
      </c>
      <c r="Z1193" s="211">
        <f t="shared" si="100"/>
        <v>0.4</v>
      </c>
      <c r="AA1193" s="178"/>
      <c r="AB1193" s="178"/>
      <c r="AC1193" s="178"/>
    </row>
    <row r="1194" spans="2:29" x14ac:dyDescent="0.35">
      <c r="B1194" s="222">
        <v>127100</v>
      </c>
      <c r="C1194" s="208">
        <v>42246</v>
      </c>
      <c r="D1194" s="309">
        <v>2323.5300000000002</v>
      </c>
      <c r="E1194" s="206">
        <v>3379.68</v>
      </c>
      <c r="F1194" s="206">
        <v>3802.14</v>
      </c>
      <c r="G1194" s="205">
        <f t="shared" si="101"/>
        <v>0.33238394964594808</v>
      </c>
      <c r="H1194" s="207">
        <f t="shared" si="102"/>
        <v>0.42</v>
      </c>
      <c r="I1194" s="213">
        <v>31248</v>
      </c>
      <c r="J1194" s="213">
        <v>0</v>
      </c>
      <c r="K1194" s="212">
        <v>2499.84</v>
      </c>
      <c r="L1194" s="212">
        <v>2812.32</v>
      </c>
      <c r="M1194" s="239">
        <f t="shared" si="99"/>
        <v>0.48089999999998329</v>
      </c>
      <c r="N1194" s="239"/>
      <c r="O1194" s="178"/>
      <c r="P1194" s="178"/>
      <c r="Q1194" s="178"/>
      <c r="R1194" s="178"/>
      <c r="S1194" s="178"/>
      <c r="T1194" s="178"/>
      <c r="U1194" s="178"/>
      <c r="V1194" s="178"/>
      <c r="W1194" s="178"/>
      <c r="X1194" s="178"/>
      <c r="Y1194" s="210">
        <f t="shared" si="98"/>
        <v>0.24585365853658536</v>
      </c>
      <c r="Z1194" s="211">
        <f t="shared" si="100"/>
        <v>0.4</v>
      </c>
      <c r="AA1194" s="178"/>
      <c r="AB1194" s="178"/>
      <c r="AC1194" s="178"/>
    </row>
    <row r="1195" spans="2:29" x14ac:dyDescent="0.35">
      <c r="B1195" s="222">
        <v>127200</v>
      </c>
      <c r="C1195" s="208">
        <v>42288</v>
      </c>
      <c r="D1195" s="309">
        <v>2325.84</v>
      </c>
      <c r="E1195" s="206">
        <v>3383.04</v>
      </c>
      <c r="F1195" s="206">
        <v>3805.92</v>
      </c>
      <c r="G1195" s="205">
        <f t="shared" si="101"/>
        <v>0.33245283018867927</v>
      </c>
      <c r="H1195" s="207">
        <f t="shared" si="102"/>
        <v>0.42</v>
      </c>
      <c r="I1195" s="213">
        <v>31288</v>
      </c>
      <c r="J1195" s="213">
        <v>0</v>
      </c>
      <c r="K1195" s="212">
        <v>2503.04</v>
      </c>
      <c r="L1195" s="212">
        <v>2815.92</v>
      </c>
      <c r="M1195" s="239">
        <f t="shared" si="99"/>
        <v>0.48089999999994687</v>
      </c>
      <c r="N1195" s="239"/>
      <c r="O1195" s="178"/>
      <c r="P1195" s="178"/>
      <c r="Q1195" s="178"/>
      <c r="R1195" s="178"/>
      <c r="S1195" s="178"/>
      <c r="T1195" s="178"/>
      <c r="U1195" s="178"/>
      <c r="V1195" s="178"/>
      <c r="W1195" s="178"/>
      <c r="X1195" s="178"/>
      <c r="Y1195" s="210">
        <f t="shared" si="98"/>
        <v>0.24597484276729559</v>
      </c>
      <c r="Z1195" s="211">
        <f t="shared" si="100"/>
        <v>0.4</v>
      </c>
      <c r="AA1195" s="178"/>
      <c r="AB1195" s="178"/>
      <c r="AC1195" s="178"/>
    </row>
    <row r="1196" spans="2:29" x14ac:dyDescent="0.35">
      <c r="B1196" s="222">
        <v>127300</v>
      </c>
      <c r="C1196" s="208">
        <v>42330</v>
      </c>
      <c r="D1196" s="309">
        <v>2328.15</v>
      </c>
      <c r="E1196" s="206">
        <v>3386.4</v>
      </c>
      <c r="F1196" s="206">
        <v>3809.7</v>
      </c>
      <c r="G1196" s="205">
        <f t="shared" si="101"/>
        <v>0.33252160251374707</v>
      </c>
      <c r="H1196" s="207">
        <f t="shared" si="102"/>
        <v>0.42</v>
      </c>
      <c r="I1196" s="213">
        <v>31328</v>
      </c>
      <c r="J1196" s="213">
        <v>0</v>
      </c>
      <c r="K1196" s="212">
        <v>2506.2399999999998</v>
      </c>
      <c r="L1196" s="212">
        <v>2819.52</v>
      </c>
      <c r="M1196" s="239">
        <f t="shared" si="99"/>
        <v>0.48089999999998329</v>
      </c>
      <c r="N1196" s="239"/>
      <c r="O1196" s="178"/>
      <c r="P1196" s="178"/>
      <c r="Q1196" s="178"/>
      <c r="R1196" s="178"/>
      <c r="S1196" s="178"/>
      <c r="T1196" s="178"/>
      <c r="U1196" s="178"/>
      <c r="V1196" s="178"/>
      <c r="W1196" s="178"/>
      <c r="X1196" s="178"/>
      <c r="Y1196" s="210">
        <f t="shared" si="98"/>
        <v>0.24609583660644146</v>
      </c>
      <c r="Z1196" s="211">
        <f t="shared" si="100"/>
        <v>0.4</v>
      </c>
      <c r="AA1196" s="178"/>
      <c r="AB1196" s="178"/>
      <c r="AC1196" s="178"/>
    </row>
    <row r="1197" spans="2:29" x14ac:dyDescent="0.35">
      <c r="B1197" s="222">
        <v>127400</v>
      </c>
      <c r="C1197" s="208">
        <v>42372</v>
      </c>
      <c r="D1197" s="309">
        <v>2330.46</v>
      </c>
      <c r="E1197" s="206">
        <v>3389.76</v>
      </c>
      <c r="F1197" s="206">
        <v>3813.48</v>
      </c>
      <c r="G1197" s="205">
        <f t="shared" si="101"/>
        <v>0.33259026687598114</v>
      </c>
      <c r="H1197" s="207">
        <f t="shared" si="102"/>
        <v>0.42</v>
      </c>
      <c r="I1197" s="213">
        <v>31368</v>
      </c>
      <c r="J1197" s="213">
        <v>0</v>
      </c>
      <c r="K1197" s="212">
        <v>2509.44</v>
      </c>
      <c r="L1197" s="212">
        <v>2823.12</v>
      </c>
      <c r="M1197" s="239">
        <f t="shared" si="99"/>
        <v>0.4809000000000242</v>
      </c>
      <c r="N1197" s="239"/>
      <c r="O1197" s="178"/>
      <c r="P1197" s="178"/>
      <c r="Q1197" s="178"/>
      <c r="R1197" s="178"/>
      <c r="S1197" s="178"/>
      <c r="T1197" s="178"/>
      <c r="U1197" s="178"/>
      <c r="V1197" s="178"/>
      <c r="W1197" s="178"/>
      <c r="X1197" s="178"/>
      <c r="Y1197" s="210">
        <f t="shared" si="98"/>
        <v>0.24621664050235478</v>
      </c>
      <c r="Z1197" s="211">
        <f t="shared" si="100"/>
        <v>0.4</v>
      </c>
      <c r="AA1197" s="178"/>
      <c r="AB1197" s="178"/>
      <c r="AC1197" s="178"/>
    </row>
    <row r="1198" spans="2:29" x14ac:dyDescent="0.35">
      <c r="B1198" s="222">
        <v>127500</v>
      </c>
      <c r="C1198" s="208">
        <v>42414</v>
      </c>
      <c r="D1198" s="309">
        <v>2332.77</v>
      </c>
      <c r="E1198" s="206">
        <v>3393.12</v>
      </c>
      <c r="F1198" s="206">
        <v>3817.26</v>
      </c>
      <c r="G1198" s="205">
        <f t="shared" si="101"/>
        <v>0.33265882352941178</v>
      </c>
      <c r="H1198" s="207">
        <f t="shared" si="102"/>
        <v>0.42</v>
      </c>
      <c r="I1198" s="213">
        <v>31408</v>
      </c>
      <c r="J1198" s="213">
        <v>0</v>
      </c>
      <c r="K1198" s="212">
        <v>2512.64</v>
      </c>
      <c r="L1198" s="212">
        <v>2826.72</v>
      </c>
      <c r="M1198" s="239">
        <f t="shared" si="99"/>
        <v>0.48089999999998784</v>
      </c>
      <c r="N1198" s="239"/>
      <c r="O1198" s="178"/>
      <c r="P1198" s="178"/>
      <c r="Q1198" s="178"/>
      <c r="R1198" s="178"/>
      <c r="S1198" s="178"/>
      <c r="T1198" s="178"/>
      <c r="U1198" s="178"/>
      <c r="V1198" s="178"/>
      <c r="W1198" s="178"/>
      <c r="X1198" s="178"/>
      <c r="Y1198" s="210">
        <f t="shared" si="98"/>
        <v>0.24633725490196079</v>
      </c>
      <c r="Z1198" s="211">
        <f t="shared" si="100"/>
        <v>0.4</v>
      </c>
      <c r="AA1198" s="178"/>
      <c r="AB1198" s="178"/>
      <c r="AC1198" s="178"/>
    </row>
    <row r="1199" spans="2:29" x14ac:dyDescent="0.35">
      <c r="B1199" s="222">
        <v>127600</v>
      </c>
      <c r="C1199" s="208">
        <v>42456</v>
      </c>
      <c r="D1199" s="309">
        <v>2335.08</v>
      </c>
      <c r="E1199" s="206">
        <v>3396.48</v>
      </c>
      <c r="F1199" s="206">
        <v>3821.04</v>
      </c>
      <c r="G1199" s="205">
        <f t="shared" si="101"/>
        <v>0.3327272727272727</v>
      </c>
      <c r="H1199" s="207">
        <f t="shared" si="102"/>
        <v>0.42</v>
      </c>
      <c r="I1199" s="213">
        <v>31448</v>
      </c>
      <c r="J1199" s="213">
        <v>0</v>
      </c>
      <c r="K1199" s="212">
        <v>2515.84</v>
      </c>
      <c r="L1199" s="212">
        <v>2830.32</v>
      </c>
      <c r="M1199" s="239">
        <f t="shared" si="99"/>
        <v>0.4809000000000242</v>
      </c>
      <c r="N1199" s="239"/>
      <c r="O1199" s="178"/>
      <c r="P1199" s="178"/>
      <c r="Q1199" s="178"/>
      <c r="R1199" s="178"/>
      <c r="S1199" s="178"/>
      <c r="T1199" s="178"/>
      <c r="U1199" s="178"/>
      <c r="V1199" s="178"/>
      <c r="W1199" s="178"/>
      <c r="X1199" s="178"/>
      <c r="Y1199" s="210">
        <f t="shared" si="98"/>
        <v>0.24645768025078371</v>
      </c>
      <c r="Z1199" s="211">
        <f t="shared" si="100"/>
        <v>0.4</v>
      </c>
      <c r="AA1199" s="178"/>
      <c r="AB1199" s="178"/>
      <c r="AC1199" s="178"/>
    </row>
    <row r="1200" spans="2:29" x14ac:dyDescent="0.35">
      <c r="B1200" s="222">
        <v>127700</v>
      </c>
      <c r="C1200" s="208">
        <v>42498</v>
      </c>
      <c r="D1200" s="309">
        <v>2337.39</v>
      </c>
      <c r="E1200" s="206">
        <v>3399.84</v>
      </c>
      <c r="F1200" s="206">
        <v>3824.82</v>
      </c>
      <c r="G1200" s="205">
        <f t="shared" si="101"/>
        <v>0.3327956147220047</v>
      </c>
      <c r="H1200" s="207">
        <f t="shared" si="102"/>
        <v>0.42</v>
      </c>
      <c r="I1200" s="213">
        <v>31488</v>
      </c>
      <c r="J1200" s="213">
        <v>0</v>
      </c>
      <c r="K1200" s="212">
        <v>2519.04</v>
      </c>
      <c r="L1200" s="212">
        <v>2833.92</v>
      </c>
      <c r="M1200" s="239">
        <f t="shared" si="99"/>
        <v>0.48089999999999233</v>
      </c>
      <c r="N1200" s="239"/>
      <c r="O1200" s="178"/>
      <c r="P1200" s="178"/>
      <c r="Q1200" s="178"/>
      <c r="R1200" s="178"/>
      <c r="S1200" s="178"/>
      <c r="T1200" s="178"/>
      <c r="U1200" s="178"/>
      <c r="V1200" s="178"/>
      <c r="W1200" s="178"/>
      <c r="X1200" s="178"/>
      <c r="Y1200" s="210">
        <f t="shared" si="98"/>
        <v>0.24657791699295223</v>
      </c>
      <c r="Z1200" s="211">
        <f t="shared" si="100"/>
        <v>0.4</v>
      </c>
      <c r="AA1200" s="178"/>
      <c r="AB1200" s="178"/>
      <c r="AC1200" s="178"/>
    </row>
    <row r="1201" spans="2:29" x14ac:dyDescent="0.35">
      <c r="B1201" s="222">
        <v>127800</v>
      </c>
      <c r="C1201" s="208">
        <v>42540</v>
      </c>
      <c r="D1201" s="309">
        <v>2339.6999999999998</v>
      </c>
      <c r="E1201" s="206">
        <v>3403.2</v>
      </c>
      <c r="F1201" s="206">
        <v>3828.6</v>
      </c>
      <c r="G1201" s="205">
        <f t="shared" si="101"/>
        <v>0.33286384976525824</v>
      </c>
      <c r="H1201" s="207">
        <f t="shared" si="102"/>
        <v>0.42</v>
      </c>
      <c r="I1201" s="213">
        <v>31528</v>
      </c>
      <c r="J1201" s="213">
        <v>0</v>
      </c>
      <c r="K1201" s="212">
        <v>2522.2399999999998</v>
      </c>
      <c r="L1201" s="212">
        <v>2837.52</v>
      </c>
      <c r="M1201" s="239">
        <f t="shared" si="99"/>
        <v>0.48089999999995597</v>
      </c>
      <c r="N1201" s="239"/>
      <c r="O1201" s="178"/>
      <c r="P1201" s="178"/>
      <c r="Q1201" s="178"/>
      <c r="R1201" s="178"/>
      <c r="S1201" s="178"/>
      <c r="T1201" s="178"/>
      <c r="U1201" s="178"/>
      <c r="V1201" s="178"/>
      <c r="W1201" s="178"/>
      <c r="X1201" s="178"/>
      <c r="Y1201" s="210">
        <f t="shared" si="98"/>
        <v>0.24669796557120502</v>
      </c>
      <c r="Z1201" s="211">
        <f t="shared" si="100"/>
        <v>0.4</v>
      </c>
      <c r="AA1201" s="178"/>
      <c r="AB1201" s="178"/>
      <c r="AC1201" s="178"/>
    </row>
    <row r="1202" spans="2:29" x14ac:dyDescent="0.35">
      <c r="B1202" s="222">
        <v>127900</v>
      </c>
      <c r="C1202" s="208">
        <v>42582</v>
      </c>
      <c r="D1202" s="309">
        <v>2342.0100000000002</v>
      </c>
      <c r="E1202" s="206">
        <v>3406.56</v>
      </c>
      <c r="F1202" s="206">
        <v>3832.38</v>
      </c>
      <c r="G1202" s="205">
        <f t="shared" si="101"/>
        <v>0.33293197810789682</v>
      </c>
      <c r="H1202" s="207">
        <f t="shared" si="102"/>
        <v>0.42</v>
      </c>
      <c r="I1202" s="213">
        <v>31568</v>
      </c>
      <c r="J1202" s="213">
        <v>0</v>
      </c>
      <c r="K1202" s="212">
        <v>2525.44</v>
      </c>
      <c r="L1202" s="212">
        <v>2841.12</v>
      </c>
      <c r="M1202" s="239">
        <f t="shared" si="99"/>
        <v>0.48089999999999689</v>
      </c>
      <c r="N1202" s="239"/>
      <c r="O1202" s="178"/>
      <c r="P1202" s="178"/>
      <c r="Q1202" s="178"/>
      <c r="R1202" s="178"/>
      <c r="S1202" s="178"/>
      <c r="T1202" s="178"/>
      <c r="U1202" s="178"/>
      <c r="V1202" s="178"/>
      <c r="W1202" s="178"/>
      <c r="X1202" s="178"/>
      <c r="Y1202" s="210">
        <f t="shared" si="98"/>
        <v>0.24681782642689601</v>
      </c>
      <c r="Z1202" s="211">
        <f t="shared" si="100"/>
        <v>0.4</v>
      </c>
      <c r="AA1202" s="178"/>
      <c r="AB1202" s="178"/>
      <c r="AC1202" s="178"/>
    </row>
    <row r="1203" spans="2:29" x14ac:dyDescent="0.35">
      <c r="B1203" s="222">
        <v>128000</v>
      </c>
      <c r="C1203" s="208">
        <v>42624</v>
      </c>
      <c r="D1203" s="309">
        <v>2344.3200000000002</v>
      </c>
      <c r="E1203" s="206">
        <v>3409.92</v>
      </c>
      <c r="F1203" s="206">
        <v>3836.16</v>
      </c>
      <c r="G1203" s="205">
        <f t="shared" si="101"/>
        <v>0.33300000000000002</v>
      </c>
      <c r="H1203" s="207">
        <f t="shared" si="102"/>
        <v>0.42</v>
      </c>
      <c r="I1203" s="213">
        <v>31608</v>
      </c>
      <c r="J1203" s="213">
        <v>0</v>
      </c>
      <c r="K1203" s="212">
        <v>2528.64</v>
      </c>
      <c r="L1203" s="212">
        <v>2844.72</v>
      </c>
      <c r="M1203" s="239">
        <f t="shared" si="99"/>
        <v>0.48089999999995597</v>
      </c>
      <c r="N1203" s="239"/>
      <c r="O1203" s="178"/>
      <c r="P1203" s="178"/>
      <c r="Q1203" s="178"/>
      <c r="R1203" s="178"/>
      <c r="S1203" s="178"/>
      <c r="T1203" s="178"/>
      <c r="U1203" s="178"/>
      <c r="V1203" s="178"/>
      <c r="W1203" s="178"/>
      <c r="X1203" s="178"/>
      <c r="Y1203" s="210">
        <f t="shared" si="98"/>
        <v>0.2469375</v>
      </c>
      <c r="Z1203" s="211">
        <f t="shared" si="100"/>
        <v>0.4</v>
      </c>
      <c r="AA1203" s="178"/>
      <c r="AB1203" s="178"/>
      <c r="AC1203" s="178"/>
    </row>
    <row r="1204" spans="2:29" x14ac:dyDescent="0.35">
      <c r="B1204" s="222">
        <v>128100</v>
      </c>
      <c r="C1204" s="208">
        <v>42666</v>
      </c>
      <c r="D1204" s="309">
        <v>2346.63</v>
      </c>
      <c r="E1204" s="206">
        <v>3413.28</v>
      </c>
      <c r="F1204" s="206">
        <v>3839.94</v>
      </c>
      <c r="G1204" s="205">
        <f t="shared" si="101"/>
        <v>0.33306791569086652</v>
      </c>
      <c r="H1204" s="207">
        <f t="shared" si="102"/>
        <v>0.42</v>
      </c>
      <c r="I1204" s="213">
        <v>31648</v>
      </c>
      <c r="J1204" s="213">
        <v>0</v>
      </c>
      <c r="K1204" s="212">
        <v>2531.84</v>
      </c>
      <c r="L1204" s="212">
        <v>2848.32</v>
      </c>
      <c r="M1204" s="239">
        <f t="shared" si="99"/>
        <v>0.48089999999999689</v>
      </c>
      <c r="N1204" s="239"/>
      <c r="O1204" s="178"/>
      <c r="P1204" s="178"/>
      <c r="Q1204" s="178"/>
      <c r="R1204" s="178"/>
      <c r="S1204" s="178"/>
      <c r="T1204" s="178"/>
      <c r="U1204" s="178"/>
      <c r="V1204" s="178"/>
      <c r="W1204" s="178"/>
      <c r="X1204" s="178"/>
      <c r="Y1204" s="210">
        <f t="shared" si="98"/>
        <v>0.24705698672911788</v>
      </c>
      <c r="Z1204" s="211">
        <f t="shared" si="100"/>
        <v>0.4</v>
      </c>
      <c r="AA1204" s="178"/>
      <c r="AB1204" s="178"/>
      <c r="AC1204" s="178"/>
    </row>
    <row r="1205" spans="2:29" x14ac:dyDescent="0.35">
      <c r="B1205" s="222">
        <v>128200</v>
      </c>
      <c r="C1205" s="208">
        <v>42708</v>
      </c>
      <c r="D1205" s="309">
        <v>2348.94</v>
      </c>
      <c r="E1205" s="206">
        <v>3416.64</v>
      </c>
      <c r="F1205" s="206">
        <v>3843.72</v>
      </c>
      <c r="G1205" s="205">
        <f t="shared" si="101"/>
        <v>0.33313572542901715</v>
      </c>
      <c r="H1205" s="207">
        <f t="shared" si="102"/>
        <v>0.42</v>
      </c>
      <c r="I1205" s="213">
        <v>31688</v>
      </c>
      <c r="J1205" s="213">
        <v>0</v>
      </c>
      <c r="K1205" s="212">
        <v>2535.04</v>
      </c>
      <c r="L1205" s="212">
        <v>2851.92</v>
      </c>
      <c r="M1205" s="239">
        <f t="shared" si="99"/>
        <v>0.4809000000000333</v>
      </c>
      <c r="N1205" s="239"/>
      <c r="O1205" s="178"/>
      <c r="P1205" s="178"/>
      <c r="Q1205" s="178"/>
      <c r="R1205" s="178"/>
      <c r="S1205" s="178"/>
      <c r="T1205" s="178"/>
      <c r="U1205" s="178"/>
      <c r="V1205" s="178"/>
      <c r="W1205" s="178"/>
      <c r="X1205" s="178"/>
      <c r="Y1205" s="210">
        <f t="shared" si="98"/>
        <v>0.24717628705148206</v>
      </c>
      <c r="Z1205" s="211">
        <f t="shared" si="100"/>
        <v>0.4</v>
      </c>
      <c r="AA1205" s="178"/>
      <c r="AB1205" s="178"/>
      <c r="AC1205" s="178"/>
    </row>
    <row r="1206" spans="2:29" x14ac:dyDescent="0.35">
      <c r="B1206" s="222">
        <v>128300</v>
      </c>
      <c r="C1206" s="208">
        <v>42750</v>
      </c>
      <c r="D1206" s="309">
        <v>2351.25</v>
      </c>
      <c r="E1206" s="206">
        <v>3420</v>
      </c>
      <c r="F1206" s="206">
        <v>3847.5</v>
      </c>
      <c r="G1206" s="205">
        <f t="shared" si="101"/>
        <v>0.333203429462198</v>
      </c>
      <c r="H1206" s="207">
        <f t="shared" si="102"/>
        <v>0.42</v>
      </c>
      <c r="I1206" s="213">
        <v>31728</v>
      </c>
      <c r="J1206" s="213">
        <v>0</v>
      </c>
      <c r="K1206" s="212">
        <v>2538.2399999999998</v>
      </c>
      <c r="L1206" s="212">
        <v>2855.52</v>
      </c>
      <c r="M1206" s="239">
        <f t="shared" si="99"/>
        <v>0.48090000000000144</v>
      </c>
      <c r="N1206" s="239"/>
      <c r="O1206" s="178"/>
      <c r="P1206" s="178"/>
      <c r="Q1206" s="178"/>
      <c r="R1206" s="178"/>
      <c r="S1206" s="178"/>
      <c r="T1206" s="178"/>
      <c r="U1206" s="178"/>
      <c r="V1206" s="178"/>
      <c r="W1206" s="178"/>
      <c r="X1206" s="178"/>
      <c r="Y1206" s="210">
        <f t="shared" si="98"/>
        <v>0.2472954014029618</v>
      </c>
      <c r="Z1206" s="211">
        <f t="shared" si="100"/>
        <v>0.4</v>
      </c>
      <c r="AA1206" s="178"/>
      <c r="AB1206" s="178"/>
      <c r="AC1206" s="178"/>
    </row>
    <row r="1207" spans="2:29" x14ac:dyDescent="0.35">
      <c r="B1207" s="222">
        <v>128400</v>
      </c>
      <c r="C1207" s="208">
        <v>42792</v>
      </c>
      <c r="D1207" s="309">
        <v>2353.56</v>
      </c>
      <c r="E1207" s="206">
        <v>3423.36</v>
      </c>
      <c r="F1207" s="206">
        <v>3851.28</v>
      </c>
      <c r="G1207" s="205">
        <f t="shared" si="101"/>
        <v>0.33327102803738318</v>
      </c>
      <c r="H1207" s="207">
        <f t="shared" si="102"/>
        <v>0.42</v>
      </c>
      <c r="I1207" s="213">
        <v>31768</v>
      </c>
      <c r="J1207" s="213">
        <v>0</v>
      </c>
      <c r="K1207" s="212">
        <v>2541.44</v>
      </c>
      <c r="L1207" s="212">
        <v>2859.12</v>
      </c>
      <c r="M1207" s="239">
        <f t="shared" si="99"/>
        <v>0.48089999999996508</v>
      </c>
      <c r="N1207" s="239"/>
      <c r="O1207" s="178"/>
      <c r="P1207" s="178"/>
      <c r="Q1207" s="178"/>
      <c r="R1207" s="178"/>
      <c r="S1207" s="178"/>
      <c r="T1207" s="178"/>
      <c r="U1207" s="178"/>
      <c r="V1207" s="178"/>
      <c r="W1207" s="178"/>
      <c r="X1207" s="178"/>
      <c r="Y1207" s="210">
        <f t="shared" si="98"/>
        <v>0.24741433021806852</v>
      </c>
      <c r="Z1207" s="211">
        <f t="shared" si="100"/>
        <v>0.4</v>
      </c>
      <c r="AA1207" s="178"/>
      <c r="AB1207" s="178"/>
      <c r="AC1207" s="178"/>
    </row>
    <row r="1208" spans="2:29" x14ac:dyDescent="0.35">
      <c r="B1208" s="222">
        <v>128500</v>
      </c>
      <c r="C1208" s="208">
        <v>42834</v>
      </c>
      <c r="D1208" s="309">
        <v>2355.87</v>
      </c>
      <c r="E1208" s="206">
        <v>3426.72</v>
      </c>
      <c r="F1208" s="206">
        <v>3855.06</v>
      </c>
      <c r="G1208" s="205">
        <f t="shared" si="101"/>
        <v>0.33333852140077819</v>
      </c>
      <c r="H1208" s="207">
        <f t="shared" si="102"/>
        <v>0.42</v>
      </c>
      <c r="I1208" s="213">
        <v>31808</v>
      </c>
      <c r="J1208" s="213">
        <v>0</v>
      </c>
      <c r="K1208" s="212">
        <v>2544.64</v>
      </c>
      <c r="L1208" s="212">
        <v>2862.72</v>
      </c>
      <c r="M1208" s="239">
        <f t="shared" si="99"/>
        <v>0.48090000000000144</v>
      </c>
      <c r="N1208" s="239"/>
      <c r="O1208" s="178"/>
      <c r="P1208" s="178"/>
      <c r="Q1208" s="178"/>
      <c r="R1208" s="178"/>
      <c r="S1208" s="178"/>
      <c r="T1208" s="178"/>
      <c r="U1208" s="178"/>
      <c r="V1208" s="178"/>
      <c r="W1208" s="178"/>
      <c r="X1208" s="178"/>
      <c r="Y1208" s="210">
        <f t="shared" si="98"/>
        <v>0.2475330739299611</v>
      </c>
      <c r="Z1208" s="211">
        <f t="shared" si="100"/>
        <v>0.4</v>
      </c>
      <c r="AA1208" s="178"/>
      <c r="AB1208" s="178"/>
      <c r="AC1208" s="178"/>
    </row>
    <row r="1209" spans="2:29" x14ac:dyDescent="0.35">
      <c r="B1209" s="222">
        <v>128600</v>
      </c>
      <c r="C1209" s="208">
        <v>42876</v>
      </c>
      <c r="D1209" s="309">
        <v>2358.1799999999998</v>
      </c>
      <c r="E1209" s="206">
        <v>3430.08</v>
      </c>
      <c r="F1209" s="206">
        <v>3858.84</v>
      </c>
      <c r="G1209" s="205">
        <f t="shared" si="101"/>
        <v>0.3334059097978227</v>
      </c>
      <c r="H1209" s="207">
        <f t="shared" si="102"/>
        <v>0.42</v>
      </c>
      <c r="I1209" s="213">
        <v>31848</v>
      </c>
      <c r="J1209" s="213">
        <v>0</v>
      </c>
      <c r="K1209" s="212">
        <v>2547.84</v>
      </c>
      <c r="L1209" s="212">
        <v>2866.32</v>
      </c>
      <c r="M1209" s="239">
        <f t="shared" si="99"/>
        <v>0.4809000000000424</v>
      </c>
      <c r="N1209" s="239"/>
      <c r="O1209" s="178"/>
      <c r="P1209" s="178"/>
      <c r="Q1209" s="178"/>
      <c r="R1209" s="178"/>
      <c r="S1209" s="178"/>
      <c r="T1209" s="178"/>
      <c r="U1209" s="178"/>
      <c r="V1209" s="178"/>
      <c r="W1209" s="178"/>
      <c r="X1209" s="178"/>
      <c r="Y1209" s="210">
        <f t="shared" si="98"/>
        <v>0.24765163297045101</v>
      </c>
      <c r="Z1209" s="211">
        <f t="shared" si="100"/>
        <v>0.4</v>
      </c>
      <c r="AA1209" s="178"/>
      <c r="AB1209" s="178"/>
      <c r="AC1209" s="178"/>
    </row>
    <row r="1210" spans="2:29" x14ac:dyDescent="0.35">
      <c r="B1210" s="222">
        <v>128700</v>
      </c>
      <c r="C1210" s="208">
        <v>42918</v>
      </c>
      <c r="D1210" s="309">
        <v>2360.4899999999998</v>
      </c>
      <c r="E1210" s="206">
        <v>3433.44</v>
      </c>
      <c r="F1210" s="206">
        <v>3862.62</v>
      </c>
      <c r="G1210" s="205">
        <f t="shared" si="101"/>
        <v>0.33347319347319349</v>
      </c>
      <c r="H1210" s="207">
        <f t="shared" si="102"/>
        <v>0.42</v>
      </c>
      <c r="I1210" s="213">
        <v>31888</v>
      </c>
      <c r="J1210" s="213">
        <v>0</v>
      </c>
      <c r="K1210" s="212">
        <v>2551.04</v>
      </c>
      <c r="L1210" s="212">
        <v>2869.92</v>
      </c>
      <c r="M1210" s="239">
        <f t="shared" si="99"/>
        <v>0.48090000000000599</v>
      </c>
      <c r="N1210" s="239"/>
      <c r="O1210" s="178"/>
      <c r="P1210" s="178"/>
      <c r="Q1210" s="178"/>
      <c r="R1210" s="178"/>
      <c r="S1210" s="178"/>
      <c r="T1210" s="178"/>
      <c r="U1210" s="178"/>
      <c r="V1210" s="178"/>
      <c r="W1210" s="178"/>
      <c r="X1210" s="178"/>
      <c r="Y1210" s="210">
        <f t="shared" si="98"/>
        <v>0.24777000777000777</v>
      </c>
      <c r="Z1210" s="211">
        <f t="shared" si="100"/>
        <v>0.4</v>
      </c>
      <c r="AA1210" s="178"/>
      <c r="AB1210" s="178"/>
      <c r="AC1210" s="178"/>
    </row>
    <row r="1211" spans="2:29" x14ac:dyDescent="0.35">
      <c r="B1211" s="222">
        <v>128800</v>
      </c>
      <c r="C1211" s="208">
        <v>42960</v>
      </c>
      <c r="D1211" s="309">
        <v>2362.8000000000002</v>
      </c>
      <c r="E1211" s="206">
        <v>3436.8</v>
      </c>
      <c r="F1211" s="206">
        <v>3866.4</v>
      </c>
      <c r="G1211" s="205">
        <f t="shared" si="101"/>
        <v>0.33354037267080744</v>
      </c>
      <c r="H1211" s="207">
        <f t="shared" si="102"/>
        <v>0.42</v>
      </c>
      <c r="I1211" s="213">
        <v>31928</v>
      </c>
      <c r="J1211" s="213">
        <v>0</v>
      </c>
      <c r="K1211" s="212">
        <v>2554.2399999999998</v>
      </c>
      <c r="L1211" s="212">
        <v>2873.52</v>
      </c>
      <c r="M1211" s="239">
        <f t="shared" si="99"/>
        <v>0.48090000000004696</v>
      </c>
      <c r="N1211" s="239"/>
      <c r="O1211" s="178"/>
      <c r="P1211" s="178"/>
      <c r="Q1211" s="178"/>
      <c r="R1211" s="178"/>
      <c r="S1211" s="178"/>
      <c r="T1211" s="178"/>
      <c r="U1211" s="178"/>
      <c r="V1211" s="178"/>
      <c r="W1211" s="178"/>
      <c r="X1211" s="178"/>
      <c r="Y1211" s="210">
        <f t="shared" si="98"/>
        <v>0.24788819875776397</v>
      </c>
      <c r="Z1211" s="211">
        <f t="shared" si="100"/>
        <v>0.4</v>
      </c>
      <c r="AA1211" s="178"/>
      <c r="AB1211" s="178"/>
      <c r="AC1211" s="178"/>
    </row>
    <row r="1212" spans="2:29" x14ac:dyDescent="0.35">
      <c r="B1212" s="222">
        <v>128900</v>
      </c>
      <c r="C1212" s="208">
        <v>43002</v>
      </c>
      <c r="D1212" s="309">
        <v>2365.11</v>
      </c>
      <c r="E1212" s="206">
        <v>3440.16</v>
      </c>
      <c r="F1212" s="206">
        <v>3870.18</v>
      </c>
      <c r="G1212" s="205">
        <f t="shared" si="101"/>
        <v>0.33360744763382466</v>
      </c>
      <c r="H1212" s="207">
        <f t="shared" si="102"/>
        <v>0.42</v>
      </c>
      <c r="I1212" s="213">
        <v>31968</v>
      </c>
      <c r="J1212" s="213">
        <v>0</v>
      </c>
      <c r="K1212" s="212">
        <v>2557.44</v>
      </c>
      <c r="L1212" s="212">
        <v>2877.12</v>
      </c>
      <c r="M1212" s="239">
        <f t="shared" si="99"/>
        <v>0.48090000000000599</v>
      </c>
      <c r="N1212" s="239"/>
      <c r="O1212" s="178"/>
      <c r="P1212" s="178"/>
      <c r="Q1212" s="178"/>
      <c r="R1212" s="178"/>
      <c r="S1212" s="178"/>
      <c r="T1212" s="178"/>
      <c r="U1212" s="178"/>
      <c r="V1212" s="178"/>
      <c r="W1212" s="178"/>
      <c r="X1212" s="178"/>
      <c r="Y1212" s="210">
        <f t="shared" si="98"/>
        <v>0.24800620636152057</v>
      </c>
      <c r="Z1212" s="211">
        <f t="shared" si="100"/>
        <v>0.4</v>
      </c>
      <c r="AA1212" s="178"/>
      <c r="AB1212" s="178"/>
      <c r="AC1212" s="178"/>
    </row>
    <row r="1213" spans="2:29" x14ac:dyDescent="0.35">
      <c r="B1213" s="222">
        <v>129000</v>
      </c>
      <c r="C1213" s="208">
        <v>43044</v>
      </c>
      <c r="D1213" s="309">
        <v>2367.42</v>
      </c>
      <c r="E1213" s="206">
        <v>3443.52</v>
      </c>
      <c r="F1213" s="206">
        <v>3873.96</v>
      </c>
      <c r="G1213" s="205">
        <f t="shared" si="101"/>
        <v>0.33367441860465114</v>
      </c>
      <c r="H1213" s="207">
        <f t="shared" si="102"/>
        <v>0.42</v>
      </c>
      <c r="I1213" s="213">
        <v>32008</v>
      </c>
      <c r="J1213" s="213">
        <v>0</v>
      </c>
      <c r="K1213" s="212">
        <v>2560.64</v>
      </c>
      <c r="L1213" s="212">
        <v>2880.72</v>
      </c>
      <c r="M1213" s="239">
        <f t="shared" si="99"/>
        <v>0.48089999999997418</v>
      </c>
      <c r="N1213" s="239"/>
      <c r="O1213" s="178"/>
      <c r="P1213" s="178"/>
      <c r="Q1213" s="178"/>
      <c r="R1213" s="178"/>
      <c r="S1213" s="178"/>
      <c r="T1213" s="178"/>
      <c r="U1213" s="178"/>
      <c r="V1213" s="178"/>
      <c r="W1213" s="178"/>
      <c r="X1213" s="178"/>
      <c r="Y1213" s="210">
        <f t="shared" si="98"/>
        <v>0.24812403100775193</v>
      </c>
      <c r="Z1213" s="211">
        <f t="shared" si="100"/>
        <v>0.4</v>
      </c>
      <c r="AA1213" s="178"/>
      <c r="AB1213" s="178"/>
      <c r="AC1213" s="178"/>
    </row>
    <row r="1214" spans="2:29" x14ac:dyDescent="0.35">
      <c r="B1214" s="222">
        <v>129100</v>
      </c>
      <c r="C1214" s="208">
        <v>43086</v>
      </c>
      <c r="D1214" s="309">
        <v>2369.73</v>
      </c>
      <c r="E1214" s="206">
        <v>3446.88</v>
      </c>
      <c r="F1214" s="206">
        <v>3877.74</v>
      </c>
      <c r="G1214" s="205">
        <f t="shared" si="101"/>
        <v>0.33374128582494189</v>
      </c>
      <c r="H1214" s="207">
        <f t="shared" si="102"/>
        <v>0.42</v>
      </c>
      <c r="I1214" s="213">
        <v>32048</v>
      </c>
      <c r="J1214" s="213">
        <v>0</v>
      </c>
      <c r="K1214" s="212">
        <v>2563.84</v>
      </c>
      <c r="L1214" s="212">
        <v>2884.32</v>
      </c>
      <c r="M1214" s="239">
        <f t="shared" si="99"/>
        <v>0.48090000000001054</v>
      </c>
      <c r="N1214" s="239"/>
      <c r="O1214" s="178"/>
      <c r="P1214" s="178"/>
      <c r="Q1214" s="178"/>
      <c r="R1214" s="178"/>
      <c r="S1214" s="178"/>
      <c r="T1214" s="178"/>
      <c r="U1214" s="178"/>
      <c r="V1214" s="178"/>
      <c r="W1214" s="178"/>
      <c r="X1214" s="178"/>
      <c r="Y1214" s="210">
        <f t="shared" si="98"/>
        <v>0.24824167312161116</v>
      </c>
      <c r="Z1214" s="211">
        <f t="shared" si="100"/>
        <v>0.4</v>
      </c>
      <c r="AA1214" s="178"/>
      <c r="AB1214" s="178"/>
      <c r="AC1214" s="178"/>
    </row>
    <row r="1215" spans="2:29" x14ac:dyDescent="0.35">
      <c r="B1215" s="222">
        <v>129200</v>
      </c>
      <c r="C1215" s="208">
        <v>43128</v>
      </c>
      <c r="D1215" s="309">
        <v>2372.04</v>
      </c>
      <c r="E1215" s="206">
        <v>3450.24</v>
      </c>
      <c r="F1215" s="206">
        <v>3881.52</v>
      </c>
      <c r="G1215" s="205">
        <f t="shared" si="101"/>
        <v>0.33380804953560372</v>
      </c>
      <c r="H1215" s="207">
        <f t="shared" si="102"/>
        <v>0.42</v>
      </c>
      <c r="I1215" s="213">
        <v>32088</v>
      </c>
      <c r="J1215" s="213">
        <v>0</v>
      </c>
      <c r="K1215" s="212">
        <v>2567.04</v>
      </c>
      <c r="L1215" s="212">
        <v>2887.92</v>
      </c>
      <c r="M1215" s="239">
        <f t="shared" si="99"/>
        <v>0.48089999999997873</v>
      </c>
      <c r="N1215" s="239"/>
      <c r="O1215" s="178"/>
      <c r="P1215" s="178"/>
      <c r="Q1215" s="178"/>
      <c r="R1215" s="178"/>
      <c r="S1215" s="178"/>
      <c r="T1215" s="178"/>
      <c r="U1215" s="178"/>
      <c r="V1215" s="178"/>
      <c r="W1215" s="178"/>
      <c r="X1215" s="178"/>
      <c r="Y1215" s="210">
        <f t="shared" si="98"/>
        <v>0.24835913312693497</v>
      </c>
      <c r="Z1215" s="211">
        <f t="shared" si="100"/>
        <v>0.4</v>
      </c>
      <c r="AA1215" s="178"/>
      <c r="AB1215" s="178"/>
      <c r="AC1215" s="178"/>
    </row>
    <row r="1216" spans="2:29" x14ac:dyDescent="0.35">
      <c r="B1216" s="222">
        <v>129300</v>
      </c>
      <c r="C1216" s="208">
        <v>43170</v>
      </c>
      <c r="D1216" s="309">
        <v>2374.35</v>
      </c>
      <c r="E1216" s="206">
        <v>3453.6</v>
      </c>
      <c r="F1216" s="206">
        <v>3885.3</v>
      </c>
      <c r="G1216" s="205">
        <f t="shared" si="101"/>
        <v>0.33387470997679813</v>
      </c>
      <c r="H1216" s="207">
        <f t="shared" si="102"/>
        <v>0.42</v>
      </c>
      <c r="I1216" s="213">
        <v>32128</v>
      </c>
      <c r="J1216" s="213">
        <v>0</v>
      </c>
      <c r="K1216" s="212">
        <v>2570.2399999999998</v>
      </c>
      <c r="L1216" s="212">
        <v>2891.52</v>
      </c>
      <c r="M1216" s="239">
        <f t="shared" si="99"/>
        <v>0.48090000000001509</v>
      </c>
      <c r="N1216" s="239"/>
      <c r="O1216" s="178"/>
      <c r="P1216" s="178"/>
      <c r="Q1216" s="178"/>
      <c r="R1216" s="178"/>
      <c r="S1216" s="178"/>
      <c r="T1216" s="178"/>
      <c r="U1216" s="178"/>
      <c r="V1216" s="178"/>
      <c r="W1216" s="178"/>
      <c r="X1216" s="178"/>
      <c r="Y1216" s="210">
        <f t="shared" si="98"/>
        <v>0.24847641144624905</v>
      </c>
      <c r="Z1216" s="211">
        <f t="shared" si="100"/>
        <v>0.4</v>
      </c>
      <c r="AA1216" s="178"/>
      <c r="AB1216" s="178"/>
      <c r="AC1216" s="178"/>
    </row>
    <row r="1217" spans="2:29" x14ac:dyDescent="0.35">
      <c r="B1217" s="222">
        <v>129400</v>
      </c>
      <c r="C1217" s="208">
        <v>43212</v>
      </c>
      <c r="D1217" s="309">
        <v>2376.66</v>
      </c>
      <c r="E1217" s="206">
        <v>3456.96</v>
      </c>
      <c r="F1217" s="206">
        <v>3889.08</v>
      </c>
      <c r="G1217" s="205">
        <f t="shared" si="101"/>
        <v>0.33394126738794438</v>
      </c>
      <c r="H1217" s="207">
        <f t="shared" si="102"/>
        <v>0.42</v>
      </c>
      <c r="I1217" s="213">
        <v>32168</v>
      </c>
      <c r="J1217" s="213">
        <v>0</v>
      </c>
      <c r="K1217" s="212">
        <v>2573.44</v>
      </c>
      <c r="L1217" s="212">
        <v>2895.12</v>
      </c>
      <c r="M1217" s="239">
        <f t="shared" si="99"/>
        <v>0.48090000000005145</v>
      </c>
      <c r="N1217" s="239"/>
      <c r="O1217" s="178"/>
      <c r="P1217" s="178"/>
      <c r="Q1217" s="178"/>
      <c r="R1217" s="178"/>
      <c r="S1217" s="178"/>
      <c r="T1217" s="178"/>
      <c r="U1217" s="178"/>
      <c r="V1217" s="178"/>
      <c r="W1217" s="178"/>
      <c r="X1217" s="178"/>
      <c r="Y1217" s="210">
        <f t="shared" si="98"/>
        <v>0.2485935085007728</v>
      </c>
      <c r="Z1217" s="211">
        <f t="shared" si="100"/>
        <v>0.4</v>
      </c>
      <c r="AA1217" s="178"/>
      <c r="AB1217" s="178"/>
      <c r="AC1217" s="178"/>
    </row>
    <row r="1218" spans="2:29" x14ac:dyDescent="0.35">
      <c r="B1218" s="222">
        <v>129500</v>
      </c>
      <c r="C1218" s="208">
        <v>43254</v>
      </c>
      <c r="D1218" s="309">
        <v>2378.9699999999998</v>
      </c>
      <c r="E1218" s="206">
        <v>3460.32</v>
      </c>
      <c r="F1218" s="206">
        <v>3892.86</v>
      </c>
      <c r="G1218" s="205">
        <f t="shared" si="101"/>
        <v>0.334007722007722</v>
      </c>
      <c r="H1218" s="207">
        <f t="shared" si="102"/>
        <v>0.42</v>
      </c>
      <c r="I1218" s="213">
        <v>32208</v>
      </c>
      <c r="J1218" s="213">
        <v>0</v>
      </c>
      <c r="K1218" s="212">
        <v>2576.64</v>
      </c>
      <c r="L1218" s="212">
        <v>2898.72</v>
      </c>
      <c r="M1218" s="239">
        <f t="shared" si="99"/>
        <v>0.48090000000001965</v>
      </c>
      <c r="N1218" s="239"/>
      <c r="O1218" s="178"/>
      <c r="P1218" s="178"/>
      <c r="Q1218" s="178"/>
      <c r="R1218" s="178"/>
      <c r="S1218" s="178"/>
      <c r="T1218" s="178"/>
      <c r="U1218" s="178"/>
      <c r="V1218" s="178"/>
      <c r="W1218" s="178"/>
      <c r="X1218" s="178"/>
      <c r="Y1218" s="210">
        <f t="shared" si="98"/>
        <v>0.2487104247104247</v>
      </c>
      <c r="Z1218" s="211">
        <f t="shared" si="100"/>
        <v>0.4</v>
      </c>
      <c r="AA1218" s="178"/>
      <c r="AB1218" s="178"/>
      <c r="AC1218" s="178"/>
    </row>
    <row r="1219" spans="2:29" x14ac:dyDescent="0.35">
      <c r="B1219" s="222">
        <v>129600</v>
      </c>
      <c r="C1219" s="208">
        <v>43296</v>
      </c>
      <c r="D1219" s="309">
        <v>2381.2800000000002</v>
      </c>
      <c r="E1219" s="206">
        <v>3463.68</v>
      </c>
      <c r="F1219" s="206">
        <v>3896.64</v>
      </c>
      <c r="G1219" s="205">
        <f t="shared" si="101"/>
        <v>0.33407407407407408</v>
      </c>
      <c r="H1219" s="207">
        <f t="shared" si="102"/>
        <v>0.42</v>
      </c>
      <c r="I1219" s="213">
        <v>32248</v>
      </c>
      <c r="J1219" s="213">
        <v>0</v>
      </c>
      <c r="K1219" s="212">
        <v>2579.84</v>
      </c>
      <c r="L1219" s="212">
        <v>2902.32</v>
      </c>
      <c r="M1219" s="239">
        <f t="shared" si="99"/>
        <v>0.48089999999998329</v>
      </c>
      <c r="N1219" s="239"/>
      <c r="O1219" s="178"/>
      <c r="P1219" s="178"/>
      <c r="Q1219" s="178"/>
      <c r="R1219" s="178"/>
      <c r="S1219" s="178"/>
      <c r="T1219" s="178"/>
      <c r="U1219" s="178"/>
      <c r="V1219" s="178"/>
      <c r="W1219" s="178"/>
      <c r="X1219" s="178"/>
      <c r="Y1219" s="210">
        <f t="shared" ref="Y1219:Y1282" si="103">I1219/$B1219</f>
        <v>0.24882716049382717</v>
      </c>
      <c r="Z1219" s="211">
        <f t="shared" si="100"/>
        <v>0.4</v>
      </c>
      <c r="AA1219" s="178"/>
      <c r="AB1219" s="178"/>
      <c r="AC1219" s="178"/>
    </row>
    <row r="1220" spans="2:29" x14ac:dyDescent="0.35">
      <c r="B1220" s="222">
        <v>129700</v>
      </c>
      <c r="C1220" s="208">
        <v>43338</v>
      </c>
      <c r="D1220" s="309">
        <v>2383.59</v>
      </c>
      <c r="E1220" s="206">
        <v>3467.04</v>
      </c>
      <c r="F1220" s="206">
        <v>3900.42</v>
      </c>
      <c r="G1220" s="205">
        <f t="shared" si="101"/>
        <v>0.33414032382420972</v>
      </c>
      <c r="H1220" s="207">
        <f t="shared" si="102"/>
        <v>0.42</v>
      </c>
      <c r="I1220" s="213">
        <v>32290</v>
      </c>
      <c r="J1220" s="213">
        <v>0</v>
      </c>
      <c r="K1220" s="212">
        <v>2583.1999999999998</v>
      </c>
      <c r="L1220" s="212">
        <v>2906.1</v>
      </c>
      <c r="M1220" s="239">
        <f t="shared" ref="M1220:M1283" si="104">(C1220+D1220+F1220-C1219-D1219-F1219)/100</f>
        <v>0.48089999999994687</v>
      </c>
      <c r="N1220" s="239"/>
      <c r="O1220" s="178"/>
      <c r="P1220" s="178"/>
      <c r="Q1220" s="178"/>
      <c r="R1220" s="178"/>
      <c r="S1220" s="178"/>
      <c r="T1220" s="178"/>
      <c r="U1220" s="178"/>
      <c r="V1220" s="178"/>
      <c r="W1220" s="178"/>
      <c r="X1220" s="178"/>
      <c r="Y1220" s="210">
        <f t="shared" si="103"/>
        <v>0.2489591364687741</v>
      </c>
      <c r="Z1220" s="211">
        <f t="shared" ref="Z1220:Z1283" si="105">(I1220-I1219)/($B1220-$B1219)</f>
        <v>0.42</v>
      </c>
      <c r="AA1220" s="178"/>
      <c r="AB1220" s="178"/>
      <c r="AC1220" s="178"/>
    </row>
    <row r="1221" spans="2:29" x14ac:dyDescent="0.35">
      <c r="B1221" s="222">
        <v>129800</v>
      </c>
      <c r="C1221" s="208">
        <v>43380</v>
      </c>
      <c r="D1221" s="309">
        <v>2385.9</v>
      </c>
      <c r="E1221" s="206">
        <v>3470.4</v>
      </c>
      <c r="F1221" s="206">
        <v>3904.2</v>
      </c>
      <c r="G1221" s="205">
        <f t="shared" ref="G1221:G1284" si="106">C1221/B1221</f>
        <v>0.33420647149460708</v>
      </c>
      <c r="H1221" s="207">
        <f t="shared" ref="H1221:H1284" si="107">(C1221-C1220)/(B1221-B1220)</f>
        <v>0.42</v>
      </c>
      <c r="I1221" s="213">
        <v>32330</v>
      </c>
      <c r="J1221" s="213">
        <v>0</v>
      </c>
      <c r="K1221" s="212">
        <v>2586.4</v>
      </c>
      <c r="L1221" s="212">
        <v>2909.7</v>
      </c>
      <c r="M1221" s="239">
        <f t="shared" si="104"/>
        <v>0.48089999999998329</v>
      </c>
      <c r="N1221" s="239"/>
      <c r="O1221" s="178"/>
      <c r="P1221" s="178"/>
      <c r="Q1221" s="178"/>
      <c r="R1221" s="178"/>
      <c r="S1221" s="178"/>
      <c r="T1221" s="178"/>
      <c r="U1221" s="178"/>
      <c r="V1221" s="178"/>
      <c r="W1221" s="178"/>
      <c r="X1221" s="178"/>
      <c r="Y1221" s="210">
        <f t="shared" si="103"/>
        <v>0.24907550077041601</v>
      </c>
      <c r="Z1221" s="211">
        <f t="shared" si="105"/>
        <v>0.4</v>
      </c>
      <c r="AA1221" s="178"/>
      <c r="AB1221" s="178"/>
      <c r="AC1221" s="178"/>
    </row>
    <row r="1222" spans="2:29" x14ac:dyDescent="0.35">
      <c r="B1222" s="222">
        <v>129900</v>
      </c>
      <c r="C1222" s="208">
        <v>43422</v>
      </c>
      <c r="D1222" s="309">
        <v>2388.21</v>
      </c>
      <c r="E1222" s="206">
        <v>3473.76</v>
      </c>
      <c r="F1222" s="206">
        <v>3907.98</v>
      </c>
      <c r="G1222" s="205">
        <f t="shared" si="106"/>
        <v>0.33427251732101615</v>
      </c>
      <c r="H1222" s="207">
        <f t="shared" si="107"/>
        <v>0.42</v>
      </c>
      <c r="I1222" s="213">
        <v>32370</v>
      </c>
      <c r="J1222" s="213">
        <v>0</v>
      </c>
      <c r="K1222" s="212">
        <v>2589.6</v>
      </c>
      <c r="L1222" s="212">
        <v>2913.3</v>
      </c>
      <c r="M1222" s="239">
        <f t="shared" si="104"/>
        <v>0.4809000000000242</v>
      </c>
      <c r="N1222" s="239"/>
      <c r="O1222" s="178"/>
      <c r="P1222" s="178"/>
      <c r="Q1222" s="178"/>
      <c r="R1222" s="178"/>
      <c r="S1222" s="178"/>
      <c r="T1222" s="178"/>
      <c r="U1222" s="178"/>
      <c r="V1222" s="178"/>
      <c r="W1222" s="178"/>
      <c r="X1222" s="178"/>
      <c r="Y1222" s="210">
        <f t="shared" si="103"/>
        <v>0.2491916859122402</v>
      </c>
      <c r="Z1222" s="211">
        <f t="shared" si="105"/>
        <v>0.4</v>
      </c>
      <c r="AA1222" s="178"/>
      <c r="AB1222" s="178"/>
      <c r="AC1222" s="178"/>
    </row>
    <row r="1223" spans="2:29" x14ac:dyDescent="0.35">
      <c r="B1223" s="222">
        <v>130000</v>
      </c>
      <c r="C1223" s="208">
        <v>43464</v>
      </c>
      <c r="D1223" s="309">
        <v>2390.52</v>
      </c>
      <c r="E1223" s="206">
        <v>3477.12</v>
      </c>
      <c r="F1223" s="206">
        <v>3911.76</v>
      </c>
      <c r="G1223" s="205">
        <f t="shared" si="106"/>
        <v>0.33433846153846153</v>
      </c>
      <c r="H1223" s="207">
        <f t="shared" si="107"/>
        <v>0.42</v>
      </c>
      <c r="I1223" s="213">
        <v>32410</v>
      </c>
      <c r="J1223" s="213">
        <v>0</v>
      </c>
      <c r="K1223" s="212">
        <v>2592.8000000000002</v>
      </c>
      <c r="L1223" s="212">
        <v>2916.9</v>
      </c>
      <c r="M1223" s="239">
        <f t="shared" si="104"/>
        <v>0.48089999999998784</v>
      </c>
      <c r="N1223" s="239"/>
      <c r="O1223" s="178"/>
      <c r="P1223" s="178"/>
      <c r="Q1223" s="178"/>
      <c r="R1223" s="178"/>
      <c r="S1223" s="178"/>
      <c r="T1223" s="178"/>
      <c r="U1223" s="178"/>
      <c r="V1223" s="178"/>
      <c r="W1223" s="178"/>
      <c r="X1223" s="178"/>
      <c r="Y1223" s="210">
        <f t="shared" si="103"/>
        <v>0.24930769230769231</v>
      </c>
      <c r="Z1223" s="211">
        <f t="shared" si="105"/>
        <v>0.4</v>
      </c>
      <c r="AA1223" s="178"/>
      <c r="AB1223" s="178"/>
      <c r="AC1223" s="178"/>
    </row>
    <row r="1224" spans="2:29" x14ac:dyDescent="0.35">
      <c r="B1224" s="222">
        <v>130100</v>
      </c>
      <c r="C1224" s="208">
        <v>43506</v>
      </c>
      <c r="D1224" s="309">
        <v>2392.83</v>
      </c>
      <c r="E1224" s="206">
        <v>3480.48</v>
      </c>
      <c r="F1224" s="206">
        <v>3915.54</v>
      </c>
      <c r="G1224" s="205">
        <f t="shared" si="106"/>
        <v>0.33440430438124519</v>
      </c>
      <c r="H1224" s="207">
        <f t="shared" si="107"/>
        <v>0.42</v>
      </c>
      <c r="I1224" s="213">
        <v>32450</v>
      </c>
      <c r="J1224" s="213">
        <v>0</v>
      </c>
      <c r="K1224" s="212">
        <v>2596</v>
      </c>
      <c r="L1224" s="212">
        <v>2920.5</v>
      </c>
      <c r="M1224" s="239">
        <f t="shared" si="104"/>
        <v>0.4809000000000242</v>
      </c>
      <c r="N1224" s="239"/>
      <c r="O1224" s="178"/>
      <c r="P1224" s="178"/>
      <c r="Q1224" s="178"/>
      <c r="R1224" s="178"/>
      <c r="S1224" s="178"/>
      <c r="T1224" s="178"/>
      <c r="U1224" s="178"/>
      <c r="V1224" s="178"/>
      <c r="W1224" s="178"/>
      <c r="X1224" s="178"/>
      <c r="Y1224" s="210">
        <f t="shared" si="103"/>
        <v>0.24942352036894697</v>
      </c>
      <c r="Z1224" s="211">
        <f t="shared" si="105"/>
        <v>0.4</v>
      </c>
      <c r="AA1224" s="178"/>
      <c r="AB1224" s="178"/>
      <c r="AC1224" s="178"/>
    </row>
    <row r="1225" spans="2:29" x14ac:dyDescent="0.35">
      <c r="B1225" s="222">
        <v>130200</v>
      </c>
      <c r="C1225" s="208">
        <v>43548</v>
      </c>
      <c r="D1225" s="309">
        <v>2395.14</v>
      </c>
      <c r="E1225" s="206">
        <v>3483.84</v>
      </c>
      <c r="F1225" s="206">
        <v>3919.32</v>
      </c>
      <c r="G1225" s="205">
        <f t="shared" si="106"/>
        <v>0.33447004608294933</v>
      </c>
      <c r="H1225" s="207">
        <f t="shared" si="107"/>
        <v>0.42</v>
      </c>
      <c r="I1225" s="213">
        <v>32490</v>
      </c>
      <c r="J1225" s="213">
        <v>0</v>
      </c>
      <c r="K1225" s="212">
        <v>2599.1999999999998</v>
      </c>
      <c r="L1225" s="212">
        <v>2924.1</v>
      </c>
      <c r="M1225" s="239">
        <f t="shared" si="104"/>
        <v>0.48089999999999233</v>
      </c>
      <c r="N1225" s="239"/>
      <c r="O1225" s="178"/>
      <c r="P1225" s="178"/>
      <c r="Q1225" s="178"/>
      <c r="R1225" s="178"/>
      <c r="S1225" s="178"/>
      <c r="T1225" s="178"/>
      <c r="U1225" s="178"/>
      <c r="V1225" s="178"/>
      <c r="W1225" s="178"/>
      <c r="X1225" s="178"/>
      <c r="Y1225" s="210">
        <f t="shared" si="103"/>
        <v>0.24953917050691243</v>
      </c>
      <c r="Z1225" s="211">
        <f t="shared" si="105"/>
        <v>0.4</v>
      </c>
      <c r="AA1225" s="178"/>
      <c r="AB1225" s="178"/>
      <c r="AC1225" s="178"/>
    </row>
    <row r="1226" spans="2:29" x14ac:dyDescent="0.35">
      <c r="B1226" s="222">
        <v>130300</v>
      </c>
      <c r="C1226" s="208">
        <v>43590</v>
      </c>
      <c r="D1226" s="309">
        <v>2397.4499999999998</v>
      </c>
      <c r="E1226" s="206">
        <v>3487.2</v>
      </c>
      <c r="F1226" s="206">
        <v>3923.1</v>
      </c>
      <c r="G1226" s="205">
        <f t="shared" si="106"/>
        <v>0.33453568687643898</v>
      </c>
      <c r="H1226" s="207">
        <f t="shared" si="107"/>
        <v>0.42</v>
      </c>
      <c r="I1226" s="213">
        <v>32532</v>
      </c>
      <c r="J1226" s="213">
        <v>0</v>
      </c>
      <c r="K1226" s="212">
        <v>2602.56</v>
      </c>
      <c r="L1226" s="212">
        <v>2927.88</v>
      </c>
      <c r="M1226" s="239">
        <f t="shared" si="104"/>
        <v>0.48089999999995597</v>
      </c>
      <c r="N1226" s="239"/>
      <c r="O1226" s="178"/>
      <c r="P1226" s="178"/>
      <c r="Q1226" s="178"/>
      <c r="R1226" s="178"/>
      <c r="S1226" s="178"/>
      <c r="T1226" s="178"/>
      <c r="U1226" s="178"/>
      <c r="V1226" s="178"/>
      <c r="W1226" s="178"/>
      <c r="X1226" s="178"/>
      <c r="Y1226" s="210">
        <f t="shared" si="103"/>
        <v>0.24966999232540291</v>
      </c>
      <c r="Z1226" s="211">
        <f t="shared" si="105"/>
        <v>0.42</v>
      </c>
      <c r="AA1226" s="178"/>
      <c r="AB1226" s="178"/>
      <c r="AC1226" s="178"/>
    </row>
    <row r="1227" spans="2:29" x14ac:dyDescent="0.35">
      <c r="B1227" s="222">
        <v>130400</v>
      </c>
      <c r="C1227" s="208">
        <v>43632</v>
      </c>
      <c r="D1227" s="309">
        <v>2399.7600000000002</v>
      </c>
      <c r="E1227" s="206">
        <v>3490.56</v>
      </c>
      <c r="F1227" s="206">
        <v>3926.88</v>
      </c>
      <c r="G1227" s="205">
        <f t="shared" si="106"/>
        <v>0.33460122699386502</v>
      </c>
      <c r="H1227" s="207">
        <f t="shared" si="107"/>
        <v>0.42</v>
      </c>
      <c r="I1227" s="213">
        <v>32572</v>
      </c>
      <c r="J1227" s="213">
        <v>0</v>
      </c>
      <c r="K1227" s="212">
        <v>2605.7600000000002</v>
      </c>
      <c r="L1227" s="212">
        <v>2931.48</v>
      </c>
      <c r="M1227" s="239">
        <f t="shared" si="104"/>
        <v>0.48089999999999689</v>
      </c>
      <c r="N1227" s="239"/>
      <c r="O1227" s="178"/>
      <c r="P1227" s="178"/>
      <c r="Q1227" s="178"/>
      <c r="R1227" s="178"/>
      <c r="S1227" s="178"/>
      <c r="T1227" s="178"/>
      <c r="U1227" s="178"/>
      <c r="V1227" s="178"/>
      <c r="W1227" s="178"/>
      <c r="X1227" s="178"/>
      <c r="Y1227" s="210">
        <f t="shared" si="103"/>
        <v>0.24978527607361964</v>
      </c>
      <c r="Z1227" s="211">
        <f t="shared" si="105"/>
        <v>0.4</v>
      </c>
      <c r="AA1227" s="178"/>
      <c r="AB1227" s="178"/>
      <c r="AC1227" s="178"/>
    </row>
    <row r="1228" spans="2:29" x14ac:dyDescent="0.35">
      <c r="B1228" s="222">
        <v>130500</v>
      </c>
      <c r="C1228" s="208">
        <v>43674</v>
      </c>
      <c r="D1228" s="309">
        <v>2402.0700000000002</v>
      </c>
      <c r="E1228" s="206">
        <v>3493.92</v>
      </c>
      <c r="F1228" s="206">
        <v>3930.66</v>
      </c>
      <c r="G1228" s="205">
        <f t="shared" si="106"/>
        <v>0.33466666666666667</v>
      </c>
      <c r="H1228" s="207">
        <f t="shared" si="107"/>
        <v>0.42</v>
      </c>
      <c r="I1228" s="213">
        <v>32612</v>
      </c>
      <c r="J1228" s="213">
        <v>0</v>
      </c>
      <c r="K1228" s="212">
        <v>2608.96</v>
      </c>
      <c r="L1228" s="212">
        <v>2935.08</v>
      </c>
      <c r="M1228" s="239">
        <f t="shared" si="104"/>
        <v>0.48089999999995597</v>
      </c>
      <c r="N1228" s="239"/>
      <c r="O1228" s="178"/>
      <c r="P1228" s="178"/>
      <c r="Q1228" s="178"/>
      <c r="R1228" s="178"/>
      <c r="S1228" s="178"/>
      <c r="T1228" s="178"/>
      <c r="U1228" s="178"/>
      <c r="V1228" s="178"/>
      <c r="W1228" s="178"/>
      <c r="X1228" s="178"/>
      <c r="Y1228" s="210">
        <f t="shared" si="103"/>
        <v>0.24990038314176244</v>
      </c>
      <c r="Z1228" s="211">
        <f t="shared" si="105"/>
        <v>0.4</v>
      </c>
      <c r="AA1228" s="178"/>
      <c r="AB1228" s="178"/>
      <c r="AC1228" s="178"/>
    </row>
    <row r="1229" spans="2:29" x14ac:dyDescent="0.35">
      <c r="B1229" s="222">
        <v>130600</v>
      </c>
      <c r="C1229" s="208">
        <v>43716</v>
      </c>
      <c r="D1229" s="309">
        <v>2404.38</v>
      </c>
      <c r="E1229" s="206">
        <v>3497.28</v>
      </c>
      <c r="F1229" s="206">
        <v>3934.44</v>
      </c>
      <c r="G1229" s="205">
        <f t="shared" si="106"/>
        <v>0.3347320061255743</v>
      </c>
      <c r="H1229" s="207">
        <f t="shared" si="107"/>
        <v>0.42</v>
      </c>
      <c r="I1229" s="213">
        <v>32652</v>
      </c>
      <c r="J1229" s="213">
        <v>0</v>
      </c>
      <c r="K1229" s="212">
        <v>2612.16</v>
      </c>
      <c r="L1229" s="212">
        <v>2938.68</v>
      </c>
      <c r="M1229" s="239">
        <f t="shared" si="104"/>
        <v>0.48089999999999689</v>
      </c>
      <c r="N1229" s="239"/>
      <c r="O1229" s="178"/>
      <c r="P1229" s="178"/>
      <c r="Q1229" s="178"/>
      <c r="R1229" s="178"/>
      <c r="S1229" s="178"/>
      <c r="T1229" s="178"/>
      <c r="U1229" s="178"/>
      <c r="V1229" s="178"/>
      <c r="W1229" s="178"/>
      <c r="X1229" s="178"/>
      <c r="Y1229" s="210">
        <f t="shared" si="103"/>
        <v>0.25001531393568149</v>
      </c>
      <c r="Z1229" s="211">
        <f t="shared" si="105"/>
        <v>0.4</v>
      </c>
      <c r="AA1229" s="178"/>
      <c r="AB1229" s="178"/>
      <c r="AC1229" s="178"/>
    </row>
    <row r="1230" spans="2:29" x14ac:dyDescent="0.35">
      <c r="B1230" s="222">
        <v>130700</v>
      </c>
      <c r="C1230" s="208">
        <v>43758</v>
      </c>
      <c r="D1230" s="309">
        <v>2406.69</v>
      </c>
      <c r="E1230" s="206">
        <v>3500.64</v>
      </c>
      <c r="F1230" s="206">
        <v>3938.22</v>
      </c>
      <c r="G1230" s="205">
        <f t="shared" si="106"/>
        <v>0.33479724560061208</v>
      </c>
      <c r="H1230" s="207">
        <f t="shared" si="107"/>
        <v>0.42</v>
      </c>
      <c r="I1230" s="213">
        <v>32692</v>
      </c>
      <c r="J1230" s="213">
        <v>0</v>
      </c>
      <c r="K1230" s="212">
        <v>2615.36</v>
      </c>
      <c r="L1230" s="212">
        <v>2942.28</v>
      </c>
      <c r="M1230" s="239">
        <f t="shared" si="104"/>
        <v>0.4809000000000333</v>
      </c>
      <c r="N1230" s="239"/>
      <c r="O1230" s="178"/>
      <c r="P1230" s="178"/>
      <c r="Q1230" s="178"/>
      <c r="R1230" s="178"/>
      <c r="S1230" s="178"/>
      <c r="T1230" s="178"/>
      <c r="U1230" s="178"/>
      <c r="V1230" s="178"/>
      <c r="W1230" s="178"/>
      <c r="X1230" s="178"/>
      <c r="Y1230" s="210">
        <f t="shared" si="103"/>
        <v>0.25013006885998468</v>
      </c>
      <c r="Z1230" s="211">
        <f t="shared" si="105"/>
        <v>0.4</v>
      </c>
      <c r="AA1230" s="178"/>
      <c r="AB1230" s="178"/>
      <c r="AC1230" s="178"/>
    </row>
    <row r="1231" spans="2:29" x14ac:dyDescent="0.35">
      <c r="B1231" s="222">
        <v>130800</v>
      </c>
      <c r="C1231" s="208">
        <v>43800</v>
      </c>
      <c r="D1231" s="309">
        <v>2409</v>
      </c>
      <c r="E1231" s="206">
        <v>3504</v>
      </c>
      <c r="F1231" s="206">
        <v>3942</v>
      </c>
      <c r="G1231" s="205">
        <f t="shared" si="106"/>
        <v>0.33486238532110091</v>
      </c>
      <c r="H1231" s="207">
        <f t="shared" si="107"/>
        <v>0.42</v>
      </c>
      <c r="I1231" s="213">
        <v>32734</v>
      </c>
      <c r="J1231" s="213">
        <v>0</v>
      </c>
      <c r="K1231" s="212">
        <v>2618.7199999999998</v>
      </c>
      <c r="L1231" s="212">
        <v>2946.06</v>
      </c>
      <c r="M1231" s="239">
        <f t="shared" si="104"/>
        <v>0.48090000000000144</v>
      </c>
      <c r="N1231" s="239"/>
      <c r="O1231" s="178"/>
      <c r="P1231" s="178"/>
      <c r="Q1231" s="178"/>
      <c r="R1231" s="178"/>
      <c r="S1231" s="178"/>
      <c r="T1231" s="178"/>
      <c r="U1231" s="178"/>
      <c r="V1231" s="178"/>
      <c r="W1231" s="178"/>
      <c r="X1231" s="178"/>
      <c r="Y1231" s="210">
        <f t="shared" si="103"/>
        <v>0.25025993883792047</v>
      </c>
      <c r="Z1231" s="211">
        <f t="shared" si="105"/>
        <v>0.42</v>
      </c>
      <c r="AA1231" s="178"/>
      <c r="AB1231" s="178"/>
      <c r="AC1231" s="178"/>
    </row>
    <row r="1232" spans="2:29" x14ac:dyDescent="0.35">
      <c r="B1232" s="222">
        <v>130900</v>
      </c>
      <c r="C1232" s="208">
        <v>43842</v>
      </c>
      <c r="D1232" s="309">
        <v>2411.31</v>
      </c>
      <c r="E1232" s="206">
        <v>3507.36</v>
      </c>
      <c r="F1232" s="206">
        <v>3945.78</v>
      </c>
      <c r="G1232" s="205">
        <f t="shared" si="106"/>
        <v>0.33492742551566079</v>
      </c>
      <c r="H1232" s="207">
        <f t="shared" si="107"/>
        <v>0.42</v>
      </c>
      <c r="I1232" s="213">
        <v>32774</v>
      </c>
      <c r="J1232" s="213">
        <v>0</v>
      </c>
      <c r="K1232" s="212">
        <v>2621.92</v>
      </c>
      <c r="L1232" s="212">
        <v>2949.66</v>
      </c>
      <c r="M1232" s="239">
        <f t="shared" si="104"/>
        <v>0.48089999999996508</v>
      </c>
      <c r="N1232" s="239"/>
      <c r="O1232" s="178"/>
      <c r="P1232" s="178"/>
      <c r="Q1232" s="178"/>
      <c r="R1232" s="178"/>
      <c r="S1232" s="178"/>
      <c r="T1232" s="178"/>
      <c r="U1232" s="178"/>
      <c r="V1232" s="178"/>
      <c r="W1232" s="178"/>
      <c r="X1232" s="178"/>
      <c r="Y1232" s="210">
        <f t="shared" si="103"/>
        <v>0.25037433155080213</v>
      </c>
      <c r="Z1232" s="211">
        <f t="shared" si="105"/>
        <v>0.4</v>
      </c>
      <c r="AA1232" s="178"/>
      <c r="AB1232" s="178"/>
      <c r="AC1232" s="178"/>
    </row>
    <row r="1233" spans="2:29" x14ac:dyDescent="0.35">
      <c r="B1233" s="222">
        <v>131000</v>
      </c>
      <c r="C1233" s="208">
        <v>43884</v>
      </c>
      <c r="D1233" s="309">
        <v>2413.62</v>
      </c>
      <c r="E1233" s="206">
        <v>3510.72</v>
      </c>
      <c r="F1233" s="206">
        <v>3949.56</v>
      </c>
      <c r="G1233" s="205">
        <f t="shared" si="106"/>
        <v>0.33499236641221375</v>
      </c>
      <c r="H1233" s="207">
        <f t="shared" si="107"/>
        <v>0.42</v>
      </c>
      <c r="I1233" s="213">
        <v>32814</v>
      </c>
      <c r="J1233" s="213">
        <v>0</v>
      </c>
      <c r="K1233" s="212">
        <v>2625.12</v>
      </c>
      <c r="L1233" s="212">
        <v>2953.26</v>
      </c>
      <c r="M1233" s="239">
        <f t="shared" si="104"/>
        <v>0.48090000000000144</v>
      </c>
      <c r="N1233" s="239"/>
      <c r="O1233" s="178"/>
      <c r="P1233" s="178"/>
      <c r="Q1233" s="178"/>
      <c r="R1233" s="178"/>
      <c r="S1233" s="178"/>
      <c r="T1233" s="178"/>
      <c r="U1233" s="178"/>
      <c r="V1233" s="178"/>
      <c r="W1233" s="178"/>
      <c r="X1233" s="178"/>
      <c r="Y1233" s="210">
        <f t="shared" si="103"/>
        <v>0.25048854961832062</v>
      </c>
      <c r="Z1233" s="211">
        <f t="shared" si="105"/>
        <v>0.4</v>
      </c>
      <c r="AA1233" s="178"/>
      <c r="AB1233" s="178"/>
      <c r="AC1233" s="178"/>
    </row>
    <row r="1234" spans="2:29" x14ac:dyDescent="0.35">
      <c r="B1234" s="222">
        <v>131100</v>
      </c>
      <c r="C1234" s="208">
        <v>43926</v>
      </c>
      <c r="D1234" s="309">
        <v>2415.9299999999998</v>
      </c>
      <c r="E1234" s="206">
        <v>3514.08</v>
      </c>
      <c r="F1234" s="206">
        <v>3953.34</v>
      </c>
      <c r="G1234" s="205">
        <f t="shared" si="106"/>
        <v>0.33505720823798629</v>
      </c>
      <c r="H1234" s="207">
        <f t="shared" si="107"/>
        <v>0.42</v>
      </c>
      <c r="I1234" s="213">
        <v>32854</v>
      </c>
      <c r="J1234" s="213">
        <v>0</v>
      </c>
      <c r="K1234" s="212">
        <v>2628.32</v>
      </c>
      <c r="L1234" s="212">
        <v>2956.86</v>
      </c>
      <c r="M1234" s="239">
        <f t="shared" si="104"/>
        <v>0.4809000000000424</v>
      </c>
      <c r="N1234" s="239"/>
      <c r="O1234" s="178"/>
      <c r="P1234" s="178"/>
      <c r="Q1234" s="178"/>
      <c r="R1234" s="178"/>
      <c r="S1234" s="178"/>
      <c r="T1234" s="178"/>
      <c r="U1234" s="178"/>
      <c r="V1234" s="178"/>
      <c r="W1234" s="178"/>
      <c r="X1234" s="178"/>
      <c r="Y1234" s="210">
        <f t="shared" si="103"/>
        <v>0.25060259344012203</v>
      </c>
      <c r="Z1234" s="211">
        <f t="shared" si="105"/>
        <v>0.4</v>
      </c>
      <c r="AA1234" s="178"/>
      <c r="AB1234" s="178"/>
      <c r="AC1234" s="178"/>
    </row>
    <row r="1235" spans="2:29" x14ac:dyDescent="0.35">
      <c r="B1235" s="222">
        <v>131200</v>
      </c>
      <c r="C1235" s="208">
        <v>43968</v>
      </c>
      <c r="D1235" s="309">
        <v>2418.2399999999998</v>
      </c>
      <c r="E1235" s="206">
        <v>3517.44</v>
      </c>
      <c r="F1235" s="206">
        <v>3957.12</v>
      </c>
      <c r="G1235" s="205">
        <f t="shared" si="106"/>
        <v>0.33512195121951222</v>
      </c>
      <c r="H1235" s="207">
        <f t="shared" si="107"/>
        <v>0.42</v>
      </c>
      <c r="I1235" s="213">
        <v>32894</v>
      </c>
      <c r="J1235" s="213">
        <v>0</v>
      </c>
      <c r="K1235" s="212">
        <v>2631.52</v>
      </c>
      <c r="L1235" s="212">
        <v>2960.46</v>
      </c>
      <c r="M1235" s="239">
        <f t="shared" si="104"/>
        <v>0.48090000000000599</v>
      </c>
      <c r="N1235" s="239"/>
      <c r="O1235" s="178"/>
      <c r="P1235" s="178"/>
      <c r="Q1235" s="178"/>
      <c r="R1235" s="178"/>
      <c r="S1235" s="178"/>
      <c r="T1235" s="178"/>
      <c r="U1235" s="178"/>
      <c r="V1235" s="178"/>
      <c r="W1235" s="178"/>
      <c r="X1235" s="178"/>
      <c r="Y1235" s="210">
        <f t="shared" si="103"/>
        <v>0.25071646341463416</v>
      </c>
      <c r="Z1235" s="211">
        <f t="shared" si="105"/>
        <v>0.4</v>
      </c>
      <c r="AA1235" s="178"/>
      <c r="AB1235" s="178"/>
      <c r="AC1235" s="178"/>
    </row>
    <row r="1236" spans="2:29" x14ac:dyDescent="0.35">
      <c r="B1236" s="222">
        <v>131300</v>
      </c>
      <c r="C1236" s="208">
        <v>44010</v>
      </c>
      <c r="D1236" s="309">
        <v>2420.5500000000002</v>
      </c>
      <c r="E1236" s="206">
        <v>3520.8</v>
      </c>
      <c r="F1236" s="206">
        <v>3960.9</v>
      </c>
      <c r="G1236" s="205">
        <f t="shared" si="106"/>
        <v>0.33518659558263519</v>
      </c>
      <c r="H1236" s="207">
        <f t="shared" si="107"/>
        <v>0.42</v>
      </c>
      <c r="I1236" s="213">
        <v>32936</v>
      </c>
      <c r="J1236" s="213">
        <v>0</v>
      </c>
      <c r="K1236" s="212">
        <v>2634.88</v>
      </c>
      <c r="L1236" s="212">
        <v>2964.24</v>
      </c>
      <c r="M1236" s="239">
        <f t="shared" si="104"/>
        <v>0.48090000000004696</v>
      </c>
      <c r="N1236" s="239"/>
      <c r="O1236" s="178"/>
      <c r="P1236" s="178"/>
      <c r="Q1236" s="178"/>
      <c r="R1236" s="178"/>
      <c r="S1236" s="178"/>
      <c r="T1236" s="178"/>
      <c r="U1236" s="178"/>
      <c r="V1236" s="178"/>
      <c r="W1236" s="178"/>
      <c r="X1236" s="178"/>
      <c r="Y1236" s="210">
        <f t="shared" si="103"/>
        <v>0.25084539223153085</v>
      </c>
      <c r="Z1236" s="211">
        <f t="shared" si="105"/>
        <v>0.42</v>
      </c>
      <c r="AA1236" s="178"/>
      <c r="AB1236" s="178"/>
      <c r="AC1236" s="178"/>
    </row>
    <row r="1237" spans="2:29" x14ac:dyDescent="0.35">
      <c r="B1237" s="222">
        <v>131400</v>
      </c>
      <c r="C1237" s="208">
        <v>44052</v>
      </c>
      <c r="D1237" s="309">
        <v>2422.86</v>
      </c>
      <c r="E1237" s="206">
        <v>3524.16</v>
      </c>
      <c r="F1237" s="206">
        <v>3964.68</v>
      </c>
      <c r="G1237" s="205">
        <f t="shared" si="106"/>
        <v>0.3352511415525114</v>
      </c>
      <c r="H1237" s="207">
        <f t="shared" si="107"/>
        <v>0.42</v>
      </c>
      <c r="I1237" s="213">
        <v>32976</v>
      </c>
      <c r="J1237" s="213">
        <v>0</v>
      </c>
      <c r="K1237" s="212">
        <v>2638.08</v>
      </c>
      <c r="L1237" s="212">
        <v>2967.84</v>
      </c>
      <c r="M1237" s="239">
        <f t="shared" si="104"/>
        <v>0.48090000000000599</v>
      </c>
      <c r="N1237" s="239"/>
      <c r="O1237" s="178"/>
      <c r="P1237" s="178"/>
      <c r="Q1237" s="178"/>
      <c r="R1237" s="178"/>
      <c r="S1237" s="178"/>
      <c r="T1237" s="178"/>
      <c r="U1237" s="178"/>
      <c r="V1237" s="178"/>
      <c r="W1237" s="178"/>
      <c r="X1237" s="178"/>
      <c r="Y1237" s="210">
        <f t="shared" si="103"/>
        <v>0.25095890410958904</v>
      </c>
      <c r="Z1237" s="211">
        <f t="shared" si="105"/>
        <v>0.4</v>
      </c>
      <c r="AA1237" s="178"/>
      <c r="AB1237" s="178"/>
      <c r="AC1237" s="178"/>
    </row>
    <row r="1238" spans="2:29" x14ac:dyDescent="0.35">
      <c r="B1238" s="222">
        <v>131500</v>
      </c>
      <c r="C1238" s="208">
        <v>44094</v>
      </c>
      <c r="D1238" s="309">
        <v>2425.17</v>
      </c>
      <c r="E1238" s="206">
        <v>3527.52</v>
      </c>
      <c r="F1238" s="206">
        <v>3968.46</v>
      </c>
      <c r="G1238" s="205">
        <f t="shared" si="106"/>
        <v>0.33531558935361216</v>
      </c>
      <c r="H1238" s="207">
        <f t="shared" si="107"/>
        <v>0.42</v>
      </c>
      <c r="I1238" s="213">
        <v>33016</v>
      </c>
      <c r="J1238" s="213">
        <v>0</v>
      </c>
      <c r="K1238" s="212">
        <v>2641.28</v>
      </c>
      <c r="L1238" s="212">
        <v>2971.44</v>
      </c>
      <c r="M1238" s="239">
        <f t="shared" si="104"/>
        <v>0.48089999999997418</v>
      </c>
      <c r="N1238" s="239"/>
      <c r="O1238" s="178"/>
      <c r="P1238" s="178"/>
      <c r="Q1238" s="178"/>
      <c r="R1238" s="178"/>
      <c r="S1238" s="178"/>
      <c r="T1238" s="178"/>
      <c r="U1238" s="178"/>
      <c r="V1238" s="178"/>
      <c r="W1238" s="178"/>
      <c r="X1238" s="178"/>
      <c r="Y1238" s="210">
        <f t="shared" si="103"/>
        <v>0.25107224334600758</v>
      </c>
      <c r="Z1238" s="211">
        <f t="shared" si="105"/>
        <v>0.4</v>
      </c>
      <c r="AA1238" s="178"/>
      <c r="AB1238" s="178"/>
      <c r="AC1238" s="178"/>
    </row>
    <row r="1239" spans="2:29" x14ac:dyDescent="0.35">
      <c r="B1239" s="222">
        <v>131600</v>
      </c>
      <c r="C1239" s="208">
        <v>44136</v>
      </c>
      <c r="D1239" s="309">
        <v>2427.48</v>
      </c>
      <c r="E1239" s="206">
        <v>3530.88</v>
      </c>
      <c r="F1239" s="206">
        <v>3972.24</v>
      </c>
      <c r="G1239" s="205">
        <f t="shared" si="106"/>
        <v>0.33537993920972642</v>
      </c>
      <c r="H1239" s="207">
        <f t="shared" si="107"/>
        <v>0.42</v>
      </c>
      <c r="I1239" s="213">
        <v>33058</v>
      </c>
      <c r="J1239" s="213">
        <v>0</v>
      </c>
      <c r="K1239" s="212">
        <v>2644.64</v>
      </c>
      <c r="L1239" s="212">
        <v>2975.22</v>
      </c>
      <c r="M1239" s="239">
        <f t="shared" si="104"/>
        <v>0.48090000000001054</v>
      </c>
      <c r="N1239" s="239"/>
      <c r="O1239" s="178"/>
      <c r="P1239" s="178"/>
      <c r="Q1239" s="178"/>
      <c r="R1239" s="178"/>
      <c r="S1239" s="178"/>
      <c r="T1239" s="178"/>
      <c r="U1239" s="178"/>
      <c r="V1239" s="178"/>
      <c r="W1239" s="178"/>
      <c r="X1239" s="178"/>
      <c r="Y1239" s="210">
        <f t="shared" si="103"/>
        <v>0.25120060790273557</v>
      </c>
      <c r="Z1239" s="211">
        <f t="shared" si="105"/>
        <v>0.42</v>
      </c>
      <c r="AA1239" s="178"/>
      <c r="AB1239" s="178"/>
      <c r="AC1239" s="178"/>
    </row>
    <row r="1240" spans="2:29" x14ac:dyDescent="0.35">
      <c r="B1240" s="222">
        <v>131700</v>
      </c>
      <c r="C1240" s="208">
        <v>44178</v>
      </c>
      <c r="D1240" s="309">
        <v>2429.79</v>
      </c>
      <c r="E1240" s="206">
        <v>3534.24</v>
      </c>
      <c r="F1240" s="206">
        <v>3976.02</v>
      </c>
      <c r="G1240" s="205">
        <f t="shared" si="106"/>
        <v>0.33544419134396353</v>
      </c>
      <c r="H1240" s="207">
        <f t="shared" si="107"/>
        <v>0.42</v>
      </c>
      <c r="I1240" s="213">
        <v>33098</v>
      </c>
      <c r="J1240" s="213">
        <v>0</v>
      </c>
      <c r="K1240" s="212">
        <v>2647.84</v>
      </c>
      <c r="L1240" s="212">
        <v>2978.82</v>
      </c>
      <c r="M1240" s="239">
        <f t="shared" si="104"/>
        <v>0.48089999999997873</v>
      </c>
      <c r="N1240" s="239"/>
      <c r="O1240" s="178"/>
      <c r="P1240" s="178"/>
      <c r="Q1240" s="178"/>
      <c r="R1240" s="178"/>
      <c r="S1240" s="178"/>
      <c r="T1240" s="178"/>
      <c r="U1240" s="178"/>
      <c r="V1240" s="178"/>
      <c r="W1240" s="178"/>
      <c r="X1240" s="178"/>
      <c r="Y1240" s="210">
        <f t="shared" si="103"/>
        <v>0.25131359149582383</v>
      </c>
      <c r="Z1240" s="211">
        <f t="shared" si="105"/>
        <v>0.4</v>
      </c>
      <c r="AA1240" s="178"/>
      <c r="AB1240" s="178"/>
      <c r="AC1240" s="178"/>
    </row>
    <row r="1241" spans="2:29" x14ac:dyDescent="0.35">
      <c r="B1241" s="222">
        <v>131800</v>
      </c>
      <c r="C1241" s="208">
        <v>44220</v>
      </c>
      <c r="D1241" s="309">
        <v>2432.1</v>
      </c>
      <c r="E1241" s="206">
        <v>3537.6</v>
      </c>
      <c r="F1241" s="206">
        <v>3979.8</v>
      </c>
      <c r="G1241" s="205">
        <f t="shared" si="106"/>
        <v>0.33550834597875567</v>
      </c>
      <c r="H1241" s="207">
        <f t="shared" si="107"/>
        <v>0.42</v>
      </c>
      <c r="I1241" s="213">
        <v>33138</v>
      </c>
      <c r="J1241" s="213">
        <v>0</v>
      </c>
      <c r="K1241" s="212">
        <v>2651.04</v>
      </c>
      <c r="L1241" s="212">
        <v>2982.42</v>
      </c>
      <c r="M1241" s="239">
        <f t="shared" si="104"/>
        <v>0.48090000000001509</v>
      </c>
      <c r="N1241" s="239"/>
      <c r="O1241" s="178"/>
      <c r="P1241" s="178"/>
      <c r="Q1241" s="178"/>
      <c r="R1241" s="178"/>
      <c r="S1241" s="178"/>
      <c r="T1241" s="178"/>
      <c r="U1241" s="178"/>
      <c r="V1241" s="178"/>
      <c r="W1241" s="178"/>
      <c r="X1241" s="178"/>
      <c r="Y1241" s="210">
        <f t="shared" si="103"/>
        <v>0.25142640364188162</v>
      </c>
      <c r="Z1241" s="211">
        <f t="shared" si="105"/>
        <v>0.4</v>
      </c>
      <c r="AA1241" s="178"/>
      <c r="AB1241" s="178"/>
      <c r="AC1241" s="178"/>
    </row>
    <row r="1242" spans="2:29" x14ac:dyDescent="0.35">
      <c r="B1242" s="222">
        <v>131900</v>
      </c>
      <c r="C1242" s="208">
        <v>44262</v>
      </c>
      <c r="D1242" s="309">
        <v>2434.41</v>
      </c>
      <c r="E1242" s="206">
        <v>3540.96</v>
      </c>
      <c r="F1242" s="206">
        <v>3983.58</v>
      </c>
      <c r="G1242" s="205">
        <f t="shared" si="106"/>
        <v>0.33557240333586053</v>
      </c>
      <c r="H1242" s="207">
        <f t="shared" si="107"/>
        <v>0.42</v>
      </c>
      <c r="I1242" s="213">
        <v>33180</v>
      </c>
      <c r="J1242" s="213">
        <v>0</v>
      </c>
      <c r="K1242" s="212">
        <v>2654.4</v>
      </c>
      <c r="L1242" s="212">
        <v>2986.2</v>
      </c>
      <c r="M1242" s="239">
        <f t="shared" si="104"/>
        <v>0.48090000000005145</v>
      </c>
      <c r="N1242" s="239"/>
      <c r="O1242" s="178"/>
      <c r="P1242" s="178"/>
      <c r="Q1242" s="178"/>
      <c r="R1242" s="178"/>
      <c r="S1242" s="178"/>
      <c r="T1242" s="178"/>
      <c r="U1242" s="178"/>
      <c r="V1242" s="178"/>
      <c r="W1242" s="178"/>
      <c r="X1242" s="178"/>
      <c r="Y1242" s="210">
        <f t="shared" si="103"/>
        <v>0.25155420773313114</v>
      </c>
      <c r="Z1242" s="211">
        <f t="shared" si="105"/>
        <v>0.42</v>
      </c>
      <c r="AA1242" s="178"/>
      <c r="AB1242" s="178"/>
      <c r="AC1242" s="178"/>
    </row>
    <row r="1243" spans="2:29" x14ac:dyDescent="0.35">
      <c r="B1243" s="222">
        <v>132000</v>
      </c>
      <c r="C1243" s="208">
        <v>44304</v>
      </c>
      <c r="D1243" s="309">
        <v>2436.7199999999998</v>
      </c>
      <c r="E1243" s="206">
        <v>3544.32</v>
      </c>
      <c r="F1243" s="206">
        <v>3987.36</v>
      </c>
      <c r="G1243" s="205">
        <f t="shared" si="106"/>
        <v>0.33563636363636362</v>
      </c>
      <c r="H1243" s="207">
        <f t="shared" si="107"/>
        <v>0.42</v>
      </c>
      <c r="I1243" s="213">
        <v>33220</v>
      </c>
      <c r="J1243" s="213">
        <v>0</v>
      </c>
      <c r="K1243" s="212">
        <v>2657.6</v>
      </c>
      <c r="L1243" s="212">
        <v>2989.8</v>
      </c>
      <c r="M1243" s="239">
        <f t="shared" si="104"/>
        <v>0.48090000000001965</v>
      </c>
      <c r="N1243" s="239"/>
      <c r="O1243" s="178"/>
      <c r="P1243" s="178"/>
      <c r="Q1243" s="178"/>
      <c r="R1243" s="178"/>
      <c r="S1243" s="178"/>
      <c r="T1243" s="178"/>
      <c r="U1243" s="178"/>
      <c r="V1243" s="178"/>
      <c r="W1243" s="178"/>
      <c r="X1243" s="178"/>
      <c r="Y1243" s="210">
        <f t="shared" si="103"/>
        <v>0.25166666666666665</v>
      </c>
      <c r="Z1243" s="211">
        <f t="shared" si="105"/>
        <v>0.4</v>
      </c>
      <c r="AA1243" s="178"/>
      <c r="AB1243" s="178"/>
      <c r="AC1243" s="178"/>
    </row>
    <row r="1244" spans="2:29" x14ac:dyDescent="0.35">
      <c r="B1244" s="222">
        <v>132100</v>
      </c>
      <c r="C1244" s="208">
        <v>44346</v>
      </c>
      <c r="D1244" s="309">
        <v>2439.0300000000002</v>
      </c>
      <c r="E1244" s="206">
        <v>3547.68</v>
      </c>
      <c r="F1244" s="206">
        <v>3991.14</v>
      </c>
      <c r="G1244" s="205">
        <f t="shared" si="106"/>
        <v>0.33570022710068131</v>
      </c>
      <c r="H1244" s="207">
        <f t="shared" si="107"/>
        <v>0.42</v>
      </c>
      <c r="I1244" s="213">
        <v>33260</v>
      </c>
      <c r="J1244" s="213">
        <v>0</v>
      </c>
      <c r="K1244" s="212">
        <v>2660.8</v>
      </c>
      <c r="L1244" s="212">
        <v>2993.4</v>
      </c>
      <c r="M1244" s="239">
        <f t="shared" si="104"/>
        <v>0.48089999999998329</v>
      </c>
      <c r="N1244" s="239"/>
      <c r="O1244" s="178"/>
      <c r="P1244" s="178"/>
      <c r="Q1244" s="178"/>
      <c r="R1244" s="178"/>
      <c r="S1244" s="178"/>
      <c r="T1244" s="178"/>
      <c r="U1244" s="178"/>
      <c r="V1244" s="178"/>
      <c r="W1244" s="178"/>
      <c r="X1244" s="178"/>
      <c r="Y1244" s="210">
        <f t="shared" si="103"/>
        <v>0.25177895533686601</v>
      </c>
      <c r="Z1244" s="211">
        <f t="shared" si="105"/>
        <v>0.4</v>
      </c>
      <c r="AA1244" s="178"/>
      <c r="AB1244" s="178"/>
      <c r="AC1244" s="178"/>
    </row>
    <row r="1245" spans="2:29" x14ac:dyDescent="0.35">
      <c r="B1245" s="222">
        <v>132200</v>
      </c>
      <c r="C1245" s="208">
        <v>44388</v>
      </c>
      <c r="D1245" s="309">
        <v>2441.34</v>
      </c>
      <c r="E1245" s="206">
        <v>3551.04</v>
      </c>
      <c r="F1245" s="206">
        <v>3994.92</v>
      </c>
      <c r="G1245" s="205">
        <f t="shared" si="106"/>
        <v>0.33576399394856277</v>
      </c>
      <c r="H1245" s="207">
        <f t="shared" si="107"/>
        <v>0.42</v>
      </c>
      <c r="I1245" s="213">
        <v>33302</v>
      </c>
      <c r="J1245" s="213">
        <v>0</v>
      </c>
      <c r="K1245" s="212">
        <v>2664.16</v>
      </c>
      <c r="L1245" s="212">
        <v>2997.18</v>
      </c>
      <c r="M1245" s="239">
        <f t="shared" si="104"/>
        <v>0.48089999999994687</v>
      </c>
      <c r="N1245" s="239"/>
      <c r="O1245" s="178"/>
      <c r="P1245" s="178"/>
      <c r="Q1245" s="178"/>
      <c r="R1245" s="178"/>
      <c r="S1245" s="178"/>
      <c r="T1245" s="178"/>
      <c r="U1245" s="178"/>
      <c r="V1245" s="178"/>
      <c r="W1245" s="178"/>
      <c r="X1245" s="178"/>
      <c r="Y1245" s="210">
        <f t="shared" si="103"/>
        <v>0.25190620272314673</v>
      </c>
      <c r="Z1245" s="211">
        <f t="shared" si="105"/>
        <v>0.42</v>
      </c>
      <c r="AA1245" s="178"/>
      <c r="AB1245" s="178"/>
      <c r="AC1245" s="178"/>
    </row>
    <row r="1246" spans="2:29" x14ac:dyDescent="0.35">
      <c r="B1246" s="222">
        <v>132300</v>
      </c>
      <c r="C1246" s="208">
        <v>44430</v>
      </c>
      <c r="D1246" s="309">
        <v>2443.65</v>
      </c>
      <c r="E1246" s="206">
        <v>3554.4</v>
      </c>
      <c r="F1246" s="206">
        <v>3998.7</v>
      </c>
      <c r="G1246" s="205">
        <f t="shared" si="106"/>
        <v>0.33582766439909295</v>
      </c>
      <c r="H1246" s="207">
        <f t="shared" si="107"/>
        <v>0.42</v>
      </c>
      <c r="I1246" s="213">
        <v>33342</v>
      </c>
      <c r="J1246" s="213">
        <v>0</v>
      </c>
      <c r="K1246" s="212">
        <v>2667.36</v>
      </c>
      <c r="L1246" s="212">
        <v>3000.78</v>
      </c>
      <c r="M1246" s="239">
        <f t="shared" si="104"/>
        <v>0.48089999999998329</v>
      </c>
      <c r="N1246" s="239"/>
      <c r="O1246" s="178"/>
      <c r="P1246" s="178"/>
      <c r="Q1246" s="178"/>
      <c r="R1246" s="178"/>
      <c r="S1246" s="178"/>
      <c r="T1246" s="178"/>
      <c r="U1246" s="178"/>
      <c r="V1246" s="178"/>
      <c r="W1246" s="178"/>
      <c r="X1246" s="178"/>
      <c r="Y1246" s="210">
        <f t="shared" si="103"/>
        <v>0.25201814058956917</v>
      </c>
      <c r="Z1246" s="211">
        <f t="shared" si="105"/>
        <v>0.4</v>
      </c>
      <c r="AA1246" s="178"/>
      <c r="AB1246" s="178"/>
      <c r="AC1246" s="178"/>
    </row>
    <row r="1247" spans="2:29" x14ac:dyDescent="0.35">
      <c r="B1247" s="222">
        <v>132400</v>
      </c>
      <c r="C1247" s="208">
        <v>44472</v>
      </c>
      <c r="D1247" s="309">
        <v>2445.96</v>
      </c>
      <c r="E1247" s="206">
        <v>3557.76</v>
      </c>
      <c r="F1247" s="206">
        <v>4002.48</v>
      </c>
      <c r="G1247" s="205">
        <f t="shared" si="106"/>
        <v>0.33589123867069487</v>
      </c>
      <c r="H1247" s="207">
        <f t="shared" si="107"/>
        <v>0.42</v>
      </c>
      <c r="I1247" s="213">
        <v>33382</v>
      </c>
      <c r="J1247" s="213">
        <v>0</v>
      </c>
      <c r="K1247" s="212">
        <v>2670.56</v>
      </c>
      <c r="L1247" s="212">
        <v>3004.38</v>
      </c>
      <c r="M1247" s="239">
        <f t="shared" si="104"/>
        <v>0.4809000000000242</v>
      </c>
      <c r="N1247" s="239"/>
      <c r="O1247" s="178"/>
      <c r="P1247" s="178"/>
      <c r="Q1247" s="178"/>
      <c r="R1247" s="178"/>
      <c r="S1247" s="178"/>
      <c r="T1247" s="178"/>
      <c r="U1247" s="178"/>
      <c r="V1247" s="178"/>
      <c r="W1247" s="178"/>
      <c r="X1247" s="178"/>
      <c r="Y1247" s="210">
        <f t="shared" si="103"/>
        <v>0.2521299093655589</v>
      </c>
      <c r="Z1247" s="211">
        <f t="shared" si="105"/>
        <v>0.4</v>
      </c>
      <c r="AA1247" s="178"/>
      <c r="AB1247" s="178"/>
      <c r="AC1247" s="178"/>
    </row>
    <row r="1248" spans="2:29" x14ac:dyDescent="0.35">
      <c r="B1248" s="222">
        <v>132500</v>
      </c>
      <c r="C1248" s="208">
        <v>44514</v>
      </c>
      <c r="D1248" s="309">
        <v>2448.27</v>
      </c>
      <c r="E1248" s="206">
        <v>3561.12</v>
      </c>
      <c r="F1248" s="206">
        <v>4006.26</v>
      </c>
      <c r="G1248" s="205">
        <f t="shared" si="106"/>
        <v>0.33595471698113205</v>
      </c>
      <c r="H1248" s="207">
        <f t="shared" si="107"/>
        <v>0.42</v>
      </c>
      <c r="I1248" s="213">
        <v>33424</v>
      </c>
      <c r="J1248" s="213">
        <v>0</v>
      </c>
      <c r="K1248" s="212">
        <v>2673.92</v>
      </c>
      <c r="L1248" s="212">
        <v>3008.16</v>
      </c>
      <c r="M1248" s="239">
        <f t="shared" si="104"/>
        <v>0.48089999999998784</v>
      </c>
      <c r="N1248" s="239"/>
      <c r="O1248" s="178"/>
      <c r="P1248" s="178"/>
      <c r="Q1248" s="178"/>
      <c r="R1248" s="178"/>
      <c r="S1248" s="178"/>
      <c r="T1248" s="178"/>
      <c r="U1248" s="178"/>
      <c r="V1248" s="178"/>
      <c r="W1248" s="178"/>
      <c r="X1248" s="178"/>
      <c r="Y1248" s="210">
        <f t="shared" si="103"/>
        <v>0.25225660377358489</v>
      </c>
      <c r="Z1248" s="211">
        <f t="shared" si="105"/>
        <v>0.42</v>
      </c>
      <c r="AA1248" s="178"/>
      <c r="AB1248" s="178"/>
      <c r="AC1248" s="178"/>
    </row>
    <row r="1249" spans="2:29" x14ac:dyDescent="0.35">
      <c r="B1249" s="222">
        <v>132600</v>
      </c>
      <c r="C1249" s="208">
        <v>44556</v>
      </c>
      <c r="D1249" s="309">
        <v>2450.58</v>
      </c>
      <c r="E1249" s="206">
        <v>3564.48</v>
      </c>
      <c r="F1249" s="206">
        <v>4010.04</v>
      </c>
      <c r="G1249" s="205">
        <f t="shared" si="106"/>
        <v>0.33601809954751133</v>
      </c>
      <c r="H1249" s="207">
        <f t="shared" si="107"/>
        <v>0.42</v>
      </c>
      <c r="I1249" s="213">
        <v>33464</v>
      </c>
      <c r="J1249" s="213">
        <v>0</v>
      </c>
      <c r="K1249" s="212">
        <v>2677.12</v>
      </c>
      <c r="L1249" s="212">
        <v>3011.76</v>
      </c>
      <c r="M1249" s="239">
        <f t="shared" si="104"/>
        <v>0.4809000000000242</v>
      </c>
      <c r="N1249" s="239"/>
      <c r="O1249" s="178"/>
      <c r="P1249" s="178"/>
      <c r="Q1249" s="178"/>
      <c r="R1249" s="178"/>
      <c r="S1249" s="178"/>
      <c r="T1249" s="178"/>
      <c r="U1249" s="178"/>
      <c r="V1249" s="178"/>
      <c r="W1249" s="178"/>
      <c r="X1249" s="178"/>
      <c r="Y1249" s="210">
        <f t="shared" si="103"/>
        <v>0.25236802413273002</v>
      </c>
      <c r="Z1249" s="211">
        <f t="shared" si="105"/>
        <v>0.4</v>
      </c>
      <c r="AA1249" s="178"/>
      <c r="AB1249" s="178"/>
      <c r="AC1249" s="178"/>
    </row>
    <row r="1250" spans="2:29" x14ac:dyDescent="0.35">
      <c r="B1250" s="222">
        <v>132700</v>
      </c>
      <c r="C1250" s="208">
        <v>44598</v>
      </c>
      <c r="D1250" s="309">
        <v>2452.89</v>
      </c>
      <c r="E1250" s="206">
        <v>3567.84</v>
      </c>
      <c r="F1250" s="206">
        <v>4013.82</v>
      </c>
      <c r="G1250" s="205">
        <f t="shared" si="106"/>
        <v>0.33608138658628484</v>
      </c>
      <c r="H1250" s="207">
        <f t="shared" si="107"/>
        <v>0.42</v>
      </c>
      <c r="I1250" s="213">
        <v>33504</v>
      </c>
      <c r="J1250" s="213">
        <v>0</v>
      </c>
      <c r="K1250" s="212">
        <v>2680.32</v>
      </c>
      <c r="L1250" s="212">
        <v>3015.36</v>
      </c>
      <c r="M1250" s="239">
        <f t="shared" si="104"/>
        <v>0.48089999999999233</v>
      </c>
      <c r="N1250" s="239"/>
      <c r="O1250" s="178"/>
      <c r="P1250" s="178"/>
      <c r="Q1250" s="178"/>
      <c r="R1250" s="178"/>
      <c r="S1250" s="178"/>
      <c r="T1250" s="178"/>
      <c r="U1250" s="178"/>
      <c r="V1250" s="178"/>
      <c r="W1250" s="178"/>
      <c r="X1250" s="178"/>
      <c r="Y1250" s="210">
        <f t="shared" si="103"/>
        <v>0.25247927656367747</v>
      </c>
      <c r="Z1250" s="211">
        <f t="shared" si="105"/>
        <v>0.4</v>
      </c>
      <c r="AA1250" s="178"/>
      <c r="AB1250" s="178"/>
      <c r="AC1250" s="178"/>
    </row>
    <row r="1251" spans="2:29" x14ac:dyDescent="0.35">
      <c r="B1251" s="222">
        <v>132800</v>
      </c>
      <c r="C1251" s="208">
        <v>44640</v>
      </c>
      <c r="D1251" s="309">
        <v>2455.1999999999998</v>
      </c>
      <c r="E1251" s="206">
        <v>3571.2</v>
      </c>
      <c r="F1251" s="206">
        <v>4017.6</v>
      </c>
      <c r="G1251" s="205">
        <f t="shared" si="106"/>
        <v>0.33614457831325301</v>
      </c>
      <c r="H1251" s="207">
        <f t="shared" si="107"/>
        <v>0.42</v>
      </c>
      <c r="I1251" s="213">
        <v>33546</v>
      </c>
      <c r="J1251" s="213">
        <v>0</v>
      </c>
      <c r="K1251" s="212">
        <v>2683.68</v>
      </c>
      <c r="L1251" s="212">
        <v>3019.14</v>
      </c>
      <c r="M1251" s="239">
        <f t="shared" si="104"/>
        <v>0.48089999999995597</v>
      </c>
      <c r="N1251" s="239"/>
      <c r="O1251" s="178"/>
      <c r="P1251" s="178"/>
      <c r="Q1251" s="178"/>
      <c r="R1251" s="178"/>
      <c r="S1251" s="178"/>
      <c r="T1251" s="178"/>
      <c r="U1251" s="178"/>
      <c r="V1251" s="178"/>
      <c r="W1251" s="178"/>
      <c r="X1251" s="178"/>
      <c r="Y1251" s="210">
        <f t="shared" si="103"/>
        <v>0.25260542168674699</v>
      </c>
      <c r="Z1251" s="211">
        <f t="shared" si="105"/>
        <v>0.42</v>
      </c>
      <c r="AA1251" s="178"/>
      <c r="AB1251" s="178"/>
      <c r="AC1251" s="178"/>
    </row>
    <row r="1252" spans="2:29" x14ac:dyDescent="0.35">
      <c r="B1252" s="222">
        <v>132900</v>
      </c>
      <c r="C1252" s="208">
        <v>44682</v>
      </c>
      <c r="D1252" s="309">
        <v>2457.5100000000002</v>
      </c>
      <c r="E1252" s="206">
        <v>3574.56</v>
      </c>
      <c r="F1252" s="206">
        <v>4021.38</v>
      </c>
      <c r="G1252" s="205">
        <f t="shared" si="106"/>
        <v>0.33620767494356657</v>
      </c>
      <c r="H1252" s="207">
        <f t="shared" si="107"/>
        <v>0.42</v>
      </c>
      <c r="I1252" s="213">
        <v>33586</v>
      </c>
      <c r="J1252" s="213">
        <v>0</v>
      </c>
      <c r="K1252" s="212">
        <v>2686.88</v>
      </c>
      <c r="L1252" s="212">
        <v>3022.74</v>
      </c>
      <c r="M1252" s="239">
        <f t="shared" si="104"/>
        <v>0.48089999999999689</v>
      </c>
      <c r="N1252" s="239"/>
      <c r="O1252" s="178"/>
      <c r="P1252" s="178"/>
      <c r="Q1252" s="178"/>
      <c r="R1252" s="178"/>
      <c r="S1252" s="178"/>
      <c r="T1252" s="178"/>
      <c r="U1252" s="178"/>
      <c r="V1252" s="178"/>
      <c r="W1252" s="178"/>
      <c r="X1252" s="178"/>
      <c r="Y1252" s="210">
        <f t="shared" si="103"/>
        <v>0.25271632806621519</v>
      </c>
      <c r="Z1252" s="211">
        <f t="shared" si="105"/>
        <v>0.4</v>
      </c>
      <c r="AA1252" s="178"/>
      <c r="AB1252" s="178"/>
      <c r="AC1252" s="178"/>
    </row>
    <row r="1253" spans="2:29" x14ac:dyDescent="0.35">
      <c r="B1253" s="222">
        <v>133000</v>
      </c>
      <c r="C1253" s="208">
        <v>44724</v>
      </c>
      <c r="D1253" s="309">
        <v>2459.8200000000002</v>
      </c>
      <c r="E1253" s="206">
        <v>3577.92</v>
      </c>
      <c r="F1253" s="206">
        <v>4025.16</v>
      </c>
      <c r="G1253" s="205">
        <f t="shared" si="106"/>
        <v>0.33627067669172933</v>
      </c>
      <c r="H1253" s="207">
        <f t="shared" si="107"/>
        <v>0.42</v>
      </c>
      <c r="I1253" s="213">
        <v>33628</v>
      </c>
      <c r="J1253" s="213">
        <v>0</v>
      </c>
      <c r="K1253" s="212">
        <v>2690.24</v>
      </c>
      <c r="L1253" s="212">
        <v>3026.52</v>
      </c>
      <c r="M1253" s="239">
        <f t="shared" si="104"/>
        <v>0.48089999999995597</v>
      </c>
      <c r="N1253" s="239"/>
      <c r="O1253" s="178"/>
      <c r="P1253" s="178"/>
      <c r="Q1253" s="178"/>
      <c r="R1253" s="178"/>
      <c r="S1253" s="178"/>
      <c r="T1253" s="178"/>
      <c r="U1253" s="178"/>
      <c r="V1253" s="178"/>
      <c r="W1253" s="178"/>
      <c r="X1253" s="178"/>
      <c r="Y1253" s="210">
        <f t="shared" si="103"/>
        <v>0.25284210526315787</v>
      </c>
      <c r="Z1253" s="211">
        <f t="shared" si="105"/>
        <v>0.42</v>
      </c>
      <c r="AA1253" s="178"/>
      <c r="AB1253" s="178"/>
      <c r="AC1253" s="178"/>
    </row>
    <row r="1254" spans="2:29" x14ac:dyDescent="0.35">
      <c r="B1254" s="222">
        <v>133100</v>
      </c>
      <c r="C1254" s="208">
        <v>44766</v>
      </c>
      <c r="D1254" s="309">
        <v>2462.13</v>
      </c>
      <c r="E1254" s="206">
        <v>3581.28</v>
      </c>
      <c r="F1254" s="206">
        <v>4028.94</v>
      </c>
      <c r="G1254" s="205">
        <f t="shared" si="106"/>
        <v>0.33633358377160028</v>
      </c>
      <c r="H1254" s="207">
        <f t="shared" si="107"/>
        <v>0.42</v>
      </c>
      <c r="I1254" s="213">
        <v>33668</v>
      </c>
      <c r="J1254" s="213">
        <v>0</v>
      </c>
      <c r="K1254" s="212">
        <v>2693.44</v>
      </c>
      <c r="L1254" s="212">
        <v>3030.12</v>
      </c>
      <c r="M1254" s="239">
        <f t="shared" si="104"/>
        <v>0.48089999999999689</v>
      </c>
      <c r="N1254" s="239"/>
      <c r="O1254" s="178"/>
      <c r="P1254" s="178"/>
      <c r="Q1254" s="178"/>
      <c r="R1254" s="178"/>
      <c r="S1254" s="178"/>
      <c r="T1254" s="178"/>
      <c r="U1254" s="178"/>
      <c r="V1254" s="178"/>
      <c r="W1254" s="178"/>
      <c r="X1254" s="178"/>
      <c r="Y1254" s="210">
        <f t="shared" si="103"/>
        <v>0.25295266716754322</v>
      </c>
      <c r="Z1254" s="211">
        <f t="shared" si="105"/>
        <v>0.4</v>
      </c>
      <c r="AA1254" s="178"/>
      <c r="AB1254" s="178"/>
      <c r="AC1254" s="178"/>
    </row>
    <row r="1255" spans="2:29" x14ac:dyDescent="0.35">
      <c r="B1255" s="222">
        <v>133200</v>
      </c>
      <c r="C1255" s="208">
        <v>44808</v>
      </c>
      <c r="D1255" s="309">
        <v>2464.44</v>
      </c>
      <c r="E1255" s="206">
        <v>3584.64</v>
      </c>
      <c r="F1255" s="206">
        <v>4032.72</v>
      </c>
      <c r="G1255" s="205">
        <f t="shared" si="106"/>
        <v>0.3363963963963964</v>
      </c>
      <c r="H1255" s="207">
        <f t="shared" si="107"/>
        <v>0.42</v>
      </c>
      <c r="I1255" s="213">
        <v>33708</v>
      </c>
      <c r="J1255" s="213">
        <v>0</v>
      </c>
      <c r="K1255" s="212">
        <v>2696.64</v>
      </c>
      <c r="L1255" s="212">
        <v>3033.72</v>
      </c>
      <c r="M1255" s="239">
        <f t="shared" si="104"/>
        <v>0.4809000000000333</v>
      </c>
      <c r="N1255" s="239"/>
      <c r="O1255" s="178"/>
      <c r="P1255" s="178"/>
      <c r="Q1255" s="178"/>
      <c r="R1255" s="178"/>
      <c r="S1255" s="178"/>
      <c r="T1255" s="178"/>
      <c r="U1255" s="178"/>
      <c r="V1255" s="178"/>
      <c r="W1255" s="178"/>
      <c r="X1255" s="178"/>
      <c r="Y1255" s="210">
        <f t="shared" si="103"/>
        <v>0.25306306306306309</v>
      </c>
      <c r="Z1255" s="211">
        <f t="shared" si="105"/>
        <v>0.4</v>
      </c>
      <c r="AA1255" s="178"/>
      <c r="AB1255" s="178"/>
      <c r="AC1255" s="178"/>
    </row>
    <row r="1256" spans="2:29" x14ac:dyDescent="0.35">
      <c r="B1256" s="222">
        <v>133300</v>
      </c>
      <c r="C1256" s="208">
        <v>44850</v>
      </c>
      <c r="D1256" s="309">
        <v>2466.75</v>
      </c>
      <c r="E1256" s="206">
        <v>3588</v>
      </c>
      <c r="F1256" s="206">
        <v>4036.5</v>
      </c>
      <c r="G1256" s="205">
        <f t="shared" si="106"/>
        <v>0.33645911477869467</v>
      </c>
      <c r="H1256" s="207">
        <f t="shared" si="107"/>
        <v>0.42</v>
      </c>
      <c r="I1256" s="213">
        <v>33750</v>
      </c>
      <c r="J1256" s="213">
        <v>0</v>
      </c>
      <c r="K1256" s="212">
        <v>2700</v>
      </c>
      <c r="L1256" s="212">
        <v>3037.5</v>
      </c>
      <c r="M1256" s="239">
        <f t="shared" si="104"/>
        <v>0.48090000000000144</v>
      </c>
      <c r="N1256" s="239"/>
      <c r="O1256" s="178"/>
      <c r="P1256" s="178"/>
      <c r="Q1256" s="178"/>
      <c r="R1256" s="178"/>
      <c r="S1256" s="178"/>
      <c r="T1256" s="178"/>
      <c r="U1256" s="178"/>
      <c r="V1256" s="178"/>
      <c r="W1256" s="178"/>
      <c r="X1256" s="178"/>
      <c r="Y1256" s="210">
        <f t="shared" si="103"/>
        <v>0.25318829707426854</v>
      </c>
      <c r="Z1256" s="211">
        <f t="shared" si="105"/>
        <v>0.42</v>
      </c>
      <c r="AA1256" s="178"/>
      <c r="AB1256" s="178"/>
      <c r="AC1256" s="178"/>
    </row>
    <row r="1257" spans="2:29" x14ac:dyDescent="0.35">
      <c r="B1257" s="222">
        <v>133400</v>
      </c>
      <c r="C1257" s="208">
        <v>44892</v>
      </c>
      <c r="D1257" s="309">
        <v>2469.06</v>
      </c>
      <c r="E1257" s="206">
        <v>3591.36</v>
      </c>
      <c r="F1257" s="206">
        <v>4040.28</v>
      </c>
      <c r="G1257" s="205">
        <f t="shared" si="106"/>
        <v>0.33652173913043476</v>
      </c>
      <c r="H1257" s="207">
        <f t="shared" si="107"/>
        <v>0.42</v>
      </c>
      <c r="I1257" s="213">
        <v>33790</v>
      </c>
      <c r="J1257" s="213">
        <v>0</v>
      </c>
      <c r="K1257" s="212">
        <v>2703.2</v>
      </c>
      <c r="L1257" s="212">
        <v>3041.1</v>
      </c>
      <c r="M1257" s="239">
        <f t="shared" si="104"/>
        <v>0.48089999999996508</v>
      </c>
      <c r="N1257" s="239"/>
      <c r="O1257" s="178"/>
      <c r="P1257" s="178"/>
      <c r="Q1257" s="178"/>
      <c r="R1257" s="178"/>
      <c r="S1257" s="178"/>
      <c r="T1257" s="178"/>
      <c r="U1257" s="178"/>
      <c r="V1257" s="178"/>
      <c r="W1257" s="178"/>
      <c r="X1257" s="178"/>
      <c r="Y1257" s="210">
        <f t="shared" si="103"/>
        <v>0.25329835082458768</v>
      </c>
      <c r="Z1257" s="211">
        <f t="shared" si="105"/>
        <v>0.4</v>
      </c>
      <c r="AA1257" s="178"/>
      <c r="AB1257" s="178"/>
      <c r="AC1257" s="178"/>
    </row>
    <row r="1258" spans="2:29" x14ac:dyDescent="0.35">
      <c r="B1258" s="222">
        <v>133500</v>
      </c>
      <c r="C1258" s="208">
        <v>44934</v>
      </c>
      <c r="D1258" s="309">
        <v>2471.37</v>
      </c>
      <c r="E1258" s="206">
        <v>3594.72</v>
      </c>
      <c r="F1258" s="206">
        <v>4044.06</v>
      </c>
      <c r="G1258" s="205">
        <f t="shared" si="106"/>
        <v>0.33658426966292138</v>
      </c>
      <c r="H1258" s="207">
        <f t="shared" si="107"/>
        <v>0.42</v>
      </c>
      <c r="I1258" s="213">
        <v>33832</v>
      </c>
      <c r="J1258" s="213">
        <v>0</v>
      </c>
      <c r="K1258" s="212">
        <v>2706.56</v>
      </c>
      <c r="L1258" s="212">
        <v>3044.88</v>
      </c>
      <c r="M1258" s="239">
        <f t="shared" si="104"/>
        <v>0.48090000000000144</v>
      </c>
      <c r="N1258" s="239"/>
      <c r="O1258" s="178"/>
      <c r="P1258" s="178"/>
      <c r="Q1258" s="178"/>
      <c r="R1258" s="178"/>
      <c r="S1258" s="178"/>
      <c r="T1258" s="178"/>
      <c r="U1258" s="178"/>
      <c r="V1258" s="178"/>
      <c r="W1258" s="178"/>
      <c r="X1258" s="178"/>
      <c r="Y1258" s="210">
        <f t="shared" si="103"/>
        <v>0.25342322097378278</v>
      </c>
      <c r="Z1258" s="211">
        <f t="shared" si="105"/>
        <v>0.42</v>
      </c>
      <c r="AA1258" s="178"/>
      <c r="AB1258" s="178"/>
      <c r="AC1258" s="178"/>
    </row>
    <row r="1259" spans="2:29" x14ac:dyDescent="0.35">
      <c r="B1259" s="222">
        <v>133600</v>
      </c>
      <c r="C1259" s="208">
        <v>44976</v>
      </c>
      <c r="D1259" s="309">
        <v>2473.6799999999998</v>
      </c>
      <c r="E1259" s="206">
        <v>3598.08</v>
      </c>
      <c r="F1259" s="206">
        <v>4047.84</v>
      </c>
      <c r="G1259" s="205">
        <f t="shared" si="106"/>
        <v>0.33664670658682633</v>
      </c>
      <c r="H1259" s="207">
        <f t="shared" si="107"/>
        <v>0.42</v>
      </c>
      <c r="I1259" s="213">
        <v>33872</v>
      </c>
      <c r="J1259" s="213">
        <v>0</v>
      </c>
      <c r="K1259" s="212">
        <v>2709.76</v>
      </c>
      <c r="L1259" s="212">
        <v>3048.48</v>
      </c>
      <c r="M1259" s="239">
        <f t="shared" si="104"/>
        <v>0.4809000000000424</v>
      </c>
      <c r="N1259" s="239"/>
      <c r="O1259" s="178"/>
      <c r="P1259" s="178"/>
      <c r="Q1259" s="178"/>
      <c r="R1259" s="178"/>
      <c r="S1259" s="178"/>
      <c r="T1259" s="178"/>
      <c r="U1259" s="178"/>
      <c r="V1259" s="178"/>
      <c r="W1259" s="178"/>
      <c r="X1259" s="178"/>
      <c r="Y1259" s="210">
        <f t="shared" si="103"/>
        <v>0.25353293413173655</v>
      </c>
      <c r="Z1259" s="211">
        <f t="shared" si="105"/>
        <v>0.4</v>
      </c>
      <c r="AA1259" s="178"/>
      <c r="AB1259" s="178"/>
      <c r="AC1259" s="178"/>
    </row>
    <row r="1260" spans="2:29" x14ac:dyDescent="0.35">
      <c r="B1260" s="222">
        <v>133700</v>
      </c>
      <c r="C1260" s="208">
        <v>45018</v>
      </c>
      <c r="D1260" s="309">
        <v>2475.9899999999998</v>
      </c>
      <c r="E1260" s="206">
        <v>3601.44</v>
      </c>
      <c r="F1260" s="206">
        <v>4051.62</v>
      </c>
      <c r="G1260" s="205">
        <f t="shared" si="106"/>
        <v>0.33670905011219149</v>
      </c>
      <c r="H1260" s="207">
        <f t="shared" si="107"/>
        <v>0.42</v>
      </c>
      <c r="I1260" s="213">
        <v>33914</v>
      </c>
      <c r="J1260" s="213">
        <v>0</v>
      </c>
      <c r="K1260" s="212">
        <v>2713.12</v>
      </c>
      <c r="L1260" s="212">
        <v>3052.26</v>
      </c>
      <c r="M1260" s="239">
        <f t="shared" si="104"/>
        <v>0.48090000000000599</v>
      </c>
      <c r="N1260" s="239"/>
      <c r="O1260" s="178"/>
      <c r="P1260" s="178"/>
      <c r="Q1260" s="178"/>
      <c r="R1260" s="178"/>
      <c r="S1260" s="178"/>
      <c r="T1260" s="178"/>
      <c r="U1260" s="178"/>
      <c r="V1260" s="178"/>
      <c r="W1260" s="178"/>
      <c r="X1260" s="178"/>
      <c r="Y1260" s="210">
        <f t="shared" si="103"/>
        <v>0.25365744203440538</v>
      </c>
      <c r="Z1260" s="211">
        <f t="shared" si="105"/>
        <v>0.42</v>
      </c>
      <c r="AA1260" s="178"/>
      <c r="AB1260" s="178"/>
      <c r="AC1260" s="178"/>
    </row>
    <row r="1261" spans="2:29" x14ac:dyDescent="0.35">
      <c r="B1261" s="222">
        <v>133800</v>
      </c>
      <c r="C1261" s="208">
        <v>45060</v>
      </c>
      <c r="D1261" s="309">
        <v>2478.3000000000002</v>
      </c>
      <c r="E1261" s="206">
        <v>3604.8</v>
      </c>
      <c r="F1261" s="206">
        <v>4055.4</v>
      </c>
      <c r="G1261" s="205">
        <f t="shared" si="106"/>
        <v>0.33677130044843051</v>
      </c>
      <c r="H1261" s="207">
        <f t="shared" si="107"/>
        <v>0.42</v>
      </c>
      <c r="I1261" s="213">
        <v>33954</v>
      </c>
      <c r="J1261" s="213">
        <v>0</v>
      </c>
      <c r="K1261" s="212">
        <v>2716.32</v>
      </c>
      <c r="L1261" s="212">
        <v>3055.86</v>
      </c>
      <c r="M1261" s="239">
        <f t="shared" si="104"/>
        <v>0.48090000000004696</v>
      </c>
      <c r="N1261" s="239"/>
      <c r="O1261" s="178"/>
      <c r="P1261" s="178"/>
      <c r="Q1261" s="178"/>
      <c r="R1261" s="178"/>
      <c r="S1261" s="178"/>
      <c r="T1261" s="178"/>
      <c r="U1261" s="178"/>
      <c r="V1261" s="178"/>
      <c r="W1261" s="178"/>
      <c r="X1261" s="178"/>
      <c r="Y1261" s="210">
        <f t="shared" si="103"/>
        <v>0.25376681614349778</v>
      </c>
      <c r="Z1261" s="211">
        <f t="shared" si="105"/>
        <v>0.4</v>
      </c>
      <c r="AA1261" s="178"/>
      <c r="AB1261" s="178"/>
      <c r="AC1261" s="178"/>
    </row>
    <row r="1262" spans="2:29" x14ac:dyDescent="0.35">
      <c r="B1262" s="222">
        <v>133900</v>
      </c>
      <c r="C1262" s="208">
        <v>45102</v>
      </c>
      <c r="D1262" s="309">
        <v>2480.61</v>
      </c>
      <c r="E1262" s="206">
        <v>3608.16</v>
      </c>
      <c r="F1262" s="206">
        <v>4059.18</v>
      </c>
      <c r="G1262" s="205">
        <f t="shared" si="106"/>
        <v>0.3368334578043316</v>
      </c>
      <c r="H1262" s="207">
        <f t="shared" si="107"/>
        <v>0.42</v>
      </c>
      <c r="I1262" s="213">
        <v>33996</v>
      </c>
      <c r="J1262" s="213">
        <v>0</v>
      </c>
      <c r="K1262" s="212">
        <v>2719.68</v>
      </c>
      <c r="L1262" s="212">
        <v>3059.64</v>
      </c>
      <c r="M1262" s="239">
        <f t="shared" si="104"/>
        <v>0.48090000000000599</v>
      </c>
      <c r="N1262" s="239"/>
      <c r="O1262" s="178"/>
      <c r="P1262" s="178"/>
      <c r="Q1262" s="178"/>
      <c r="R1262" s="178"/>
      <c r="S1262" s="178"/>
      <c r="T1262" s="178"/>
      <c r="U1262" s="178"/>
      <c r="V1262" s="178"/>
      <c r="W1262" s="178"/>
      <c r="X1262" s="178"/>
      <c r="Y1262" s="210">
        <f t="shared" si="103"/>
        <v>0.25389096340552653</v>
      </c>
      <c r="Z1262" s="211">
        <f t="shared" si="105"/>
        <v>0.42</v>
      </c>
      <c r="AA1262" s="178"/>
      <c r="AB1262" s="178"/>
      <c r="AC1262" s="178"/>
    </row>
    <row r="1263" spans="2:29" x14ac:dyDescent="0.35">
      <c r="B1263" s="222">
        <v>134000</v>
      </c>
      <c r="C1263" s="208">
        <v>45144</v>
      </c>
      <c r="D1263" s="309">
        <v>2482.92</v>
      </c>
      <c r="E1263" s="206">
        <v>3611.52</v>
      </c>
      <c r="F1263" s="206">
        <v>4062.96</v>
      </c>
      <c r="G1263" s="205">
        <f t="shared" si="106"/>
        <v>0.3368955223880597</v>
      </c>
      <c r="H1263" s="207">
        <f t="shared" si="107"/>
        <v>0.42</v>
      </c>
      <c r="I1263" s="213">
        <v>34036</v>
      </c>
      <c r="J1263" s="213">
        <v>0</v>
      </c>
      <c r="K1263" s="212">
        <v>2722.88</v>
      </c>
      <c r="L1263" s="212">
        <v>3063.24</v>
      </c>
      <c r="M1263" s="239">
        <f t="shared" si="104"/>
        <v>0.48089999999996963</v>
      </c>
      <c r="N1263" s="239"/>
      <c r="O1263" s="178"/>
      <c r="P1263" s="178"/>
      <c r="Q1263" s="178"/>
      <c r="R1263" s="178"/>
      <c r="S1263" s="178"/>
      <c r="T1263" s="178"/>
      <c r="U1263" s="178"/>
      <c r="V1263" s="178"/>
      <c r="W1263" s="178"/>
      <c r="X1263" s="178"/>
      <c r="Y1263" s="210">
        <f t="shared" si="103"/>
        <v>0.254</v>
      </c>
      <c r="Z1263" s="211">
        <f t="shared" si="105"/>
        <v>0.4</v>
      </c>
      <c r="AA1263" s="178"/>
      <c r="AB1263" s="178"/>
      <c r="AC1263" s="178"/>
    </row>
    <row r="1264" spans="2:29" x14ac:dyDescent="0.35">
      <c r="B1264" s="222">
        <v>134100</v>
      </c>
      <c r="C1264" s="208">
        <v>45186</v>
      </c>
      <c r="D1264" s="309">
        <v>2485.23</v>
      </c>
      <c r="E1264" s="206">
        <v>3614.88</v>
      </c>
      <c r="F1264" s="206">
        <v>4066.74</v>
      </c>
      <c r="G1264" s="205">
        <f t="shared" si="106"/>
        <v>0.33695749440715883</v>
      </c>
      <c r="H1264" s="207">
        <f t="shared" si="107"/>
        <v>0.42</v>
      </c>
      <c r="I1264" s="213">
        <v>34078</v>
      </c>
      <c r="J1264" s="213">
        <v>0</v>
      </c>
      <c r="K1264" s="212">
        <v>2726.24</v>
      </c>
      <c r="L1264" s="212">
        <v>3067.02</v>
      </c>
      <c r="M1264" s="239">
        <f t="shared" si="104"/>
        <v>0.48090000000001054</v>
      </c>
      <c r="N1264" s="239"/>
      <c r="O1264" s="178"/>
      <c r="P1264" s="178"/>
      <c r="Q1264" s="178"/>
      <c r="R1264" s="178"/>
      <c r="S1264" s="178"/>
      <c r="T1264" s="178"/>
      <c r="U1264" s="178"/>
      <c r="V1264" s="178"/>
      <c r="W1264" s="178"/>
      <c r="X1264" s="178"/>
      <c r="Y1264" s="210">
        <f t="shared" si="103"/>
        <v>0.25412378821774795</v>
      </c>
      <c r="Z1264" s="211">
        <f t="shared" si="105"/>
        <v>0.42</v>
      </c>
      <c r="AA1264" s="178"/>
      <c r="AB1264" s="178"/>
      <c r="AC1264" s="178"/>
    </row>
    <row r="1265" spans="2:29" x14ac:dyDescent="0.35">
      <c r="B1265" s="222">
        <v>134200</v>
      </c>
      <c r="C1265" s="208">
        <v>45228</v>
      </c>
      <c r="D1265" s="309">
        <v>2487.54</v>
      </c>
      <c r="E1265" s="206">
        <v>3618.24</v>
      </c>
      <c r="F1265" s="206">
        <v>4070.52</v>
      </c>
      <c r="G1265" s="205">
        <f t="shared" si="106"/>
        <v>0.33701937406855442</v>
      </c>
      <c r="H1265" s="207">
        <f t="shared" si="107"/>
        <v>0.42</v>
      </c>
      <c r="I1265" s="213">
        <v>34118</v>
      </c>
      <c r="J1265" s="213">
        <v>0</v>
      </c>
      <c r="K1265" s="212">
        <v>2729.44</v>
      </c>
      <c r="L1265" s="212">
        <v>3070.62</v>
      </c>
      <c r="M1265" s="239">
        <f t="shared" si="104"/>
        <v>0.48089999999998329</v>
      </c>
      <c r="N1265" s="239"/>
      <c r="O1265" s="178"/>
      <c r="P1265" s="178"/>
      <c r="Q1265" s="178"/>
      <c r="R1265" s="178"/>
      <c r="S1265" s="178"/>
      <c r="T1265" s="178"/>
      <c r="U1265" s="178"/>
      <c r="V1265" s="178"/>
      <c r="W1265" s="178"/>
      <c r="X1265" s="178"/>
      <c r="Y1265" s="210">
        <f t="shared" si="103"/>
        <v>0.25423248882265276</v>
      </c>
      <c r="Z1265" s="211">
        <f t="shared" si="105"/>
        <v>0.4</v>
      </c>
      <c r="AA1265" s="178"/>
      <c r="AB1265" s="178"/>
      <c r="AC1265" s="178"/>
    </row>
    <row r="1266" spans="2:29" x14ac:dyDescent="0.35">
      <c r="B1266" s="222">
        <v>134300</v>
      </c>
      <c r="C1266" s="208">
        <v>45270</v>
      </c>
      <c r="D1266" s="309">
        <v>2489.85</v>
      </c>
      <c r="E1266" s="206">
        <v>3621.6</v>
      </c>
      <c r="F1266" s="206">
        <v>4074.3</v>
      </c>
      <c r="G1266" s="205">
        <f t="shared" si="106"/>
        <v>0.3370811615785555</v>
      </c>
      <c r="H1266" s="207">
        <f t="shared" si="107"/>
        <v>0.42</v>
      </c>
      <c r="I1266" s="213">
        <v>34160</v>
      </c>
      <c r="J1266" s="213">
        <v>0</v>
      </c>
      <c r="K1266" s="212">
        <v>2732.8</v>
      </c>
      <c r="L1266" s="212">
        <v>3074.4</v>
      </c>
      <c r="M1266" s="239">
        <f t="shared" si="104"/>
        <v>0.48090000000001509</v>
      </c>
      <c r="N1266" s="239"/>
      <c r="O1266" s="178"/>
      <c r="P1266" s="178"/>
      <c r="Q1266" s="178"/>
      <c r="R1266" s="178"/>
      <c r="S1266" s="178"/>
      <c r="T1266" s="178"/>
      <c r="U1266" s="178"/>
      <c r="V1266" s="178"/>
      <c r="W1266" s="178"/>
      <c r="X1266" s="178"/>
      <c r="Y1266" s="210">
        <f t="shared" si="103"/>
        <v>0.25435591958302306</v>
      </c>
      <c r="Z1266" s="211">
        <f t="shared" si="105"/>
        <v>0.42</v>
      </c>
      <c r="AA1266" s="178"/>
      <c r="AB1266" s="178"/>
      <c r="AC1266" s="178"/>
    </row>
    <row r="1267" spans="2:29" x14ac:dyDescent="0.35">
      <c r="B1267" s="222">
        <v>134400</v>
      </c>
      <c r="C1267" s="208">
        <v>45312</v>
      </c>
      <c r="D1267" s="309">
        <v>2492.16</v>
      </c>
      <c r="E1267" s="206">
        <v>3624.96</v>
      </c>
      <c r="F1267" s="206">
        <v>4078.08</v>
      </c>
      <c r="G1267" s="205">
        <f t="shared" si="106"/>
        <v>0.33714285714285713</v>
      </c>
      <c r="H1267" s="207">
        <f t="shared" si="107"/>
        <v>0.42</v>
      </c>
      <c r="I1267" s="213">
        <v>34200</v>
      </c>
      <c r="J1267" s="213">
        <v>0</v>
      </c>
      <c r="K1267" s="212">
        <v>2736</v>
      </c>
      <c r="L1267" s="212">
        <v>3078</v>
      </c>
      <c r="M1267" s="239">
        <f t="shared" si="104"/>
        <v>0.48090000000004696</v>
      </c>
      <c r="N1267" s="239"/>
      <c r="O1267" s="178"/>
      <c r="P1267" s="178"/>
      <c r="Q1267" s="178"/>
      <c r="R1267" s="178"/>
      <c r="S1267" s="178"/>
      <c r="T1267" s="178"/>
      <c r="U1267" s="178"/>
      <c r="V1267" s="178"/>
      <c r="W1267" s="178"/>
      <c r="X1267" s="178"/>
      <c r="Y1267" s="210">
        <f t="shared" si="103"/>
        <v>0.2544642857142857</v>
      </c>
      <c r="Z1267" s="211">
        <f t="shared" si="105"/>
        <v>0.4</v>
      </c>
      <c r="AA1267" s="178"/>
      <c r="AB1267" s="178"/>
      <c r="AC1267" s="178"/>
    </row>
    <row r="1268" spans="2:29" x14ac:dyDescent="0.35">
      <c r="B1268" s="222">
        <v>134500</v>
      </c>
      <c r="C1268" s="208">
        <v>45354</v>
      </c>
      <c r="D1268" s="309">
        <v>2494.4699999999998</v>
      </c>
      <c r="E1268" s="206">
        <v>3628.32</v>
      </c>
      <c r="F1268" s="206">
        <v>4081.86</v>
      </c>
      <c r="G1268" s="205">
        <f t="shared" si="106"/>
        <v>0.33720446096654277</v>
      </c>
      <c r="H1268" s="207">
        <f t="shared" si="107"/>
        <v>0.42</v>
      </c>
      <c r="I1268" s="213">
        <v>34242</v>
      </c>
      <c r="J1268" s="213">
        <v>0</v>
      </c>
      <c r="K1268" s="212">
        <v>2739.36</v>
      </c>
      <c r="L1268" s="212">
        <v>3081.78</v>
      </c>
      <c r="M1268" s="239">
        <f t="shared" si="104"/>
        <v>0.48090000000001965</v>
      </c>
      <c r="N1268" s="239"/>
      <c r="O1268" s="178"/>
      <c r="P1268" s="178"/>
      <c r="Q1268" s="178"/>
      <c r="R1268" s="178"/>
      <c r="S1268" s="178"/>
      <c r="T1268" s="178"/>
      <c r="U1268" s="178"/>
      <c r="V1268" s="178"/>
      <c r="W1268" s="178"/>
      <c r="X1268" s="178"/>
      <c r="Y1268" s="210">
        <f t="shared" si="103"/>
        <v>0.25458736059479553</v>
      </c>
      <c r="Z1268" s="211">
        <f t="shared" si="105"/>
        <v>0.42</v>
      </c>
      <c r="AA1268" s="178"/>
      <c r="AB1268" s="178"/>
      <c r="AC1268" s="178"/>
    </row>
    <row r="1269" spans="2:29" x14ac:dyDescent="0.35">
      <c r="B1269" s="222">
        <v>134600</v>
      </c>
      <c r="C1269" s="208">
        <v>45396</v>
      </c>
      <c r="D1269" s="309">
        <v>2496.7800000000002</v>
      </c>
      <c r="E1269" s="206">
        <v>3631.68</v>
      </c>
      <c r="F1269" s="206">
        <v>4085.64</v>
      </c>
      <c r="G1269" s="205">
        <f t="shared" si="106"/>
        <v>0.33726597325408619</v>
      </c>
      <c r="H1269" s="207">
        <f t="shared" si="107"/>
        <v>0.42</v>
      </c>
      <c r="I1269" s="213">
        <v>34282</v>
      </c>
      <c r="J1269" s="213">
        <v>0</v>
      </c>
      <c r="K1269" s="212">
        <v>2742.56</v>
      </c>
      <c r="L1269" s="212">
        <v>3085.38</v>
      </c>
      <c r="M1269" s="239">
        <f t="shared" si="104"/>
        <v>0.48089999999998784</v>
      </c>
      <c r="N1269" s="239"/>
      <c r="O1269" s="178"/>
      <c r="P1269" s="178"/>
      <c r="Q1269" s="178"/>
      <c r="R1269" s="178"/>
      <c r="S1269" s="178"/>
      <c r="T1269" s="178"/>
      <c r="U1269" s="178"/>
      <c r="V1269" s="178"/>
      <c r="W1269" s="178"/>
      <c r="X1269" s="178"/>
      <c r="Y1269" s="210">
        <f t="shared" si="103"/>
        <v>0.25469539375928679</v>
      </c>
      <c r="Z1269" s="211">
        <f t="shared" si="105"/>
        <v>0.4</v>
      </c>
      <c r="AA1269" s="178"/>
      <c r="AB1269" s="178"/>
      <c r="AC1269" s="178"/>
    </row>
    <row r="1270" spans="2:29" x14ac:dyDescent="0.35">
      <c r="B1270" s="222">
        <v>134700</v>
      </c>
      <c r="C1270" s="208">
        <v>45438</v>
      </c>
      <c r="D1270" s="309">
        <v>2499.09</v>
      </c>
      <c r="E1270" s="206">
        <v>3635.04</v>
      </c>
      <c r="F1270" s="206">
        <v>4089.42</v>
      </c>
      <c r="G1270" s="205">
        <f t="shared" si="106"/>
        <v>0.33732739420935415</v>
      </c>
      <c r="H1270" s="207">
        <f t="shared" si="107"/>
        <v>0.42</v>
      </c>
      <c r="I1270" s="213">
        <v>34324</v>
      </c>
      <c r="J1270" s="213">
        <v>0</v>
      </c>
      <c r="K1270" s="212">
        <v>2745.92</v>
      </c>
      <c r="L1270" s="212">
        <v>3089.16</v>
      </c>
      <c r="M1270" s="239">
        <f t="shared" si="104"/>
        <v>0.48089999999994232</v>
      </c>
      <c r="N1270" s="239"/>
      <c r="O1270" s="178"/>
      <c r="P1270" s="178"/>
      <c r="Q1270" s="178"/>
      <c r="R1270" s="178"/>
      <c r="S1270" s="178"/>
      <c r="T1270" s="178"/>
      <c r="U1270" s="178"/>
      <c r="V1270" s="178"/>
      <c r="W1270" s="178"/>
      <c r="X1270" s="178"/>
      <c r="Y1270" s="210">
        <f t="shared" si="103"/>
        <v>0.25481811432813661</v>
      </c>
      <c r="Z1270" s="211">
        <f t="shared" si="105"/>
        <v>0.42</v>
      </c>
      <c r="AA1270" s="178"/>
      <c r="AB1270" s="178"/>
      <c r="AC1270" s="178"/>
    </row>
    <row r="1271" spans="2:29" x14ac:dyDescent="0.35">
      <c r="B1271" s="222">
        <v>134800</v>
      </c>
      <c r="C1271" s="208">
        <v>45480</v>
      </c>
      <c r="D1271" s="309">
        <v>2501.4</v>
      </c>
      <c r="E1271" s="206">
        <v>3638.4</v>
      </c>
      <c r="F1271" s="206">
        <v>4093.2</v>
      </c>
      <c r="G1271" s="205">
        <f t="shared" si="106"/>
        <v>0.33738872403560832</v>
      </c>
      <c r="H1271" s="207">
        <f t="shared" si="107"/>
        <v>0.42</v>
      </c>
      <c r="I1271" s="213">
        <v>34364</v>
      </c>
      <c r="J1271" s="213">
        <v>0</v>
      </c>
      <c r="K1271" s="212">
        <v>2749.12</v>
      </c>
      <c r="L1271" s="212">
        <v>3092.76</v>
      </c>
      <c r="M1271" s="239">
        <f t="shared" si="104"/>
        <v>0.48089999999998329</v>
      </c>
      <c r="N1271" s="239"/>
      <c r="O1271" s="178"/>
      <c r="P1271" s="178"/>
      <c r="Q1271" s="178"/>
      <c r="R1271" s="178"/>
      <c r="S1271" s="178"/>
      <c r="T1271" s="178"/>
      <c r="U1271" s="178"/>
      <c r="V1271" s="178"/>
      <c r="W1271" s="178"/>
      <c r="X1271" s="178"/>
      <c r="Y1271" s="210">
        <f t="shared" si="103"/>
        <v>0.25492581602373887</v>
      </c>
      <c r="Z1271" s="211">
        <f t="shared" si="105"/>
        <v>0.4</v>
      </c>
      <c r="AA1271" s="178"/>
      <c r="AB1271" s="178"/>
      <c r="AC1271" s="178"/>
    </row>
    <row r="1272" spans="2:29" x14ac:dyDescent="0.35">
      <c r="B1272" s="222">
        <v>134900</v>
      </c>
      <c r="C1272" s="208">
        <v>45522</v>
      </c>
      <c r="D1272" s="309">
        <v>2503.71</v>
      </c>
      <c r="E1272" s="206">
        <v>3641.76</v>
      </c>
      <c r="F1272" s="206">
        <v>4096.9799999999996</v>
      </c>
      <c r="G1272" s="205">
        <f t="shared" si="106"/>
        <v>0.33744996293550777</v>
      </c>
      <c r="H1272" s="207">
        <f t="shared" si="107"/>
        <v>0.42</v>
      </c>
      <c r="I1272" s="213">
        <v>34406</v>
      </c>
      <c r="J1272" s="213">
        <v>0</v>
      </c>
      <c r="K1272" s="212">
        <v>2752.48</v>
      </c>
      <c r="L1272" s="212">
        <v>3096.54</v>
      </c>
      <c r="M1272" s="239">
        <f t="shared" si="104"/>
        <v>0.48090000000002875</v>
      </c>
      <c r="N1272" s="239"/>
      <c r="O1272" s="178"/>
      <c r="P1272" s="178"/>
      <c r="Q1272" s="178"/>
      <c r="R1272" s="178"/>
      <c r="S1272" s="178"/>
      <c r="T1272" s="178"/>
      <c r="U1272" s="178"/>
      <c r="V1272" s="178"/>
      <c r="W1272" s="178"/>
      <c r="X1272" s="178"/>
      <c r="Y1272" s="210">
        <f t="shared" si="103"/>
        <v>0.25504818383988137</v>
      </c>
      <c r="Z1272" s="211">
        <f t="shared" si="105"/>
        <v>0.42</v>
      </c>
      <c r="AA1272" s="178"/>
      <c r="AB1272" s="178"/>
      <c r="AC1272" s="178"/>
    </row>
    <row r="1273" spans="2:29" x14ac:dyDescent="0.35">
      <c r="B1273" s="222">
        <v>135000</v>
      </c>
      <c r="C1273" s="208">
        <v>45564</v>
      </c>
      <c r="D1273" s="309">
        <v>2506.02</v>
      </c>
      <c r="E1273" s="206">
        <v>3645.12</v>
      </c>
      <c r="F1273" s="206">
        <v>4100.76</v>
      </c>
      <c r="G1273" s="205">
        <f t="shared" si="106"/>
        <v>0.3375111111111111</v>
      </c>
      <c r="H1273" s="207">
        <f t="shared" si="107"/>
        <v>0.42</v>
      </c>
      <c r="I1273" s="213">
        <v>34448</v>
      </c>
      <c r="J1273" s="213">
        <v>0</v>
      </c>
      <c r="K1273" s="212">
        <v>2755.84</v>
      </c>
      <c r="L1273" s="212">
        <v>3100.32</v>
      </c>
      <c r="M1273" s="239">
        <f t="shared" si="104"/>
        <v>0.48089999999999233</v>
      </c>
      <c r="N1273" s="239"/>
      <c r="O1273" s="178"/>
      <c r="P1273" s="178"/>
      <c r="Q1273" s="178"/>
      <c r="R1273" s="178"/>
      <c r="S1273" s="178"/>
      <c r="T1273" s="178"/>
      <c r="U1273" s="178"/>
      <c r="V1273" s="178"/>
      <c r="W1273" s="178"/>
      <c r="X1273" s="178"/>
      <c r="Y1273" s="210">
        <f t="shared" si="103"/>
        <v>0.25517037037037038</v>
      </c>
      <c r="Z1273" s="211">
        <f t="shared" si="105"/>
        <v>0.42</v>
      </c>
      <c r="AA1273" s="178"/>
      <c r="AB1273" s="178"/>
      <c r="AC1273" s="178"/>
    </row>
    <row r="1274" spans="2:29" x14ac:dyDescent="0.35">
      <c r="B1274" s="222">
        <v>135100</v>
      </c>
      <c r="C1274" s="208">
        <v>45606</v>
      </c>
      <c r="D1274" s="309">
        <v>2508.33</v>
      </c>
      <c r="E1274" s="206">
        <v>3648.48</v>
      </c>
      <c r="F1274" s="206">
        <v>4104.54</v>
      </c>
      <c r="G1274" s="205">
        <f t="shared" si="106"/>
        <v>0.33757216876387863</v>
      </c>
      <c r="H1274" s="207">
        <f t="shared" si="107"/>
        <v>0.42</v>
      </c>
      <c r="I1274" s="213">
        <v>34488</v>
      </c>
      <c r="J1274" s="213">
        <v>0</v>
      </c>
      <c r="K1274" s="212">
        <v>2759.04</v>
      </c>
      <c r="L1274" s="212">
        <v>3103.92</v>
      </c>
      <c r="M1274" s="239">
        <f t="shared" si="104"/>
        <v>0.48090000000001965</v>
      </c>
      <c r="N1274" s="239"/>
      <c r="O1274" s="178"/>
      <c r="P1274" s="178"/>
      <c r="Q1274" s="178"/>
      <c r="R1274" s="178"/>
      <c r="S1274" s="178"/>
      <c r="T1274" s="178"/>
      <c r="U1274" s="178"/>
      <c r="V1274" s="178"/>
      <c r="W1274" s="178"/>
      <c r="X1274" s="178"/>
      <c r="Y1274" s="210">
        <f t="shared" si="103"/>
        <v>0.2552775721687639</v>
      </c>
      <c r="Z1274" s="211">
        <f t="shared" si="105"/>
        <v>0.4</v>
      </c>
      <c r="AA1274" s="178"/>
      <c r="AB1274" s="178"/>
      <c r="AC1274" s="178"/>
    </row>
    <row r="1275" spans="2:29" x14ac:dyDescent="0.35">
      <c r="B1275" s="222">
        <v>135200</v>
      </c>
      <c r="C1275" s="208">
        <v>45648</v>
      </c>
      <c r="D1275" s="309">
        <v>2510.64</v>
      </c>
      <c r="E1275" s="206">
        <v>3651.84</v>
      </c>
      <c r="F1275" s="206">
        <v>4108.32</v>
      </c>
      <c r="G1275" s="205">
        <f t="shared" si="106"/>
        <v>0.33763313609467455</v>
      </c>
      <c r="H1275" s="207">
        <f t="shared" si="107"/>
        <v>0.42</v>
      </c>
      <c r="I1275" s="213">
        <v>34530</v>
      </c>
      <c r="J1275" s="213">
        <v>0</v>
      </c>
      <c r="K1275" s="212">
        <v>2762.4</v>
      </c>
      <c r="L1275" s="212">
        <v>3107.7</v>
      </c>
      <c r="M1275" s="239">
        <f t="shared" si="104"/>
        <v>0.48089999999999233</v>
      </c>
      <c r="N1275" s="239"/>
      <c r="O1275" s="178"/>
      <c r="P1275" s="178"/>
      <c r="Q1275" s="178"/>
      <c r="R1275" s="178"/>
      <c r="S1275" s="178"/>
      <c r="T1275" s="178"/>
      <c r="U1275" s="178"/>
      <c r="V1275" s="178"/>
      <c r="W1275" s="178"/>
      <c r="X1275" s="178"/>
      <c r="Y1275" s="210">
        <f t="shared" si="103"/>
        <v>0.25539940828402369</v>
      </c>
      <c r="Z1275" s="211">
        <f t="shared" si="105"/>
        <v>0.42</v>
      </c>
      <c r="AA1275" s="178"/>
      <c r="AB1275" s="178"/>
      <c r="AC1275" s="178"/>
    </row>
    <row r="1276" spans="2:29" x14ac:dyDescent="0.35">
      <c r="B1276" s="222">
        <v>135300</v>
      </c>
      <c r="C1276" s="208">
        <v>45690</v>
      </c>
      <c r="D1276" s="309">
        <v>2512.9499999999998</v>
      </c>
      <c r="E1276" s="206">
        <v>3655.2</v>
      </c>
      <c r="F1276" s="206">
        <v>4112.1000000000004</v>
      </c>
      <c r="G1276" s="205">
        <f t="shared" si="106"/>
        <v>0.33769401330376941</v>
      </c>
      <c r="H1276" s="207">
        <f t="shared" si="107"/>
        <v>0.42</v>
      </c>
      <c r="I1276" s="213">
        <v>34570</v>
      </c>
      <c r="J1276" s="213">
        <v>0</v>
      </c>
      <c r="K1276" s="212">
        <v>2765.6</v>
      </c>
      <c r="L1276" s="212">
        <v>3111.3</v>
      </c>
      <c r="M1276" s="239">
        <f t="shared" si="104"/>
        <v>0.48089999999996508</v>
      </c>
      <c r="N1276" s="239"/>
      <c r="O1276" s="178"/>
      <c r="P1276" s="178"/>
      <c r="Q1276" s="178"/>
      <c r="R1276" s="178"/>
      <c r="S1276" s="178"/>
      <c r="T1276" s="178"/>
      <c r="U1276" s="178"/>
      <c r="V1276" s="178"/>
      <c r="W1276" s="178"/>
      <c r="X1276" s="178"/>
      <c r="Y1276" s="210">
        <f t="shared" si="103"/>
        <v>0.25550628233555062</v>
      </c>
      <c r="Z1276" s="211">
        <f t="shared" si="105"/>
        <v>0.4</v>
      </c>
      <c r="AA1276" s="178"/>
      <c r="AB1276" s="178"/>
      <c r="AC1276" s="178"/>
    </row>
    <row r="1277" spans="2:29" x14ac:dyDescent="0.35">
      <c r="B1277" s="222">
        <v>135400</v>
      </c>
      <c r="C1277" s="208">
        <v>45732</v>
      </c>
      <c r="D1277" s="309">
        <v>2515.2600000000002</v>
      </c>
      <c r="E1277" s="206">
        <v>3658.56</v>
      </c>
      <c r="F1277" s="206">
        <v>4115.88</v>
      </c>
      <c r="G1277" s="205">
        <f t="shared" si="106"/>
        <v>0.33775480059084195</v>
      </c>
      <c r="H1277" s="207">
        <f t="shared" si="107"/>
        <v>0.42</v>
      </c>
      <c r="I1277" s="213">
        <v>34612</v>
      </c>
      <c r="J1277" s="213">
        <v>0</v>
      </c>
      <c r="K1277" s="212">
        <v>2768.96</v>
      </c>
      <c r="L1277" s="212">
        <v>3115.08</v>
      </c>
      <c r="M1277" s="239">
        <f t="shared" si="104"/>
        <v>0.48089999999999233</v>
      </c>
      <c r="N1277" s="239"/>
      <c r="O1277" s="178"/>
      <c r="P1277" s="178"/>
      <c r="Q1277" s="178"/>
      <c r="R1277" s="178"/>
      <c r="S1277" s="178"/>
      <c r="T1277" s="178"/>
      <c r="U1277" s="178"/>
      <c r="V1277" s="178"/>
      <c r="W1277" s="178"/>
      <c r="X1277" s="178"/>
      <c r="Y1277" s="210">
        <f t="shared" si="103"/>
        <v>0.25562776957163957</v>
      </c>
      <c r="Z1277" s="211">
        <f t="shared" si="105"/>
        <v>0.42</v>
      </c>
      <c r="AA1277" s="178"/>
      <c r="AB1277" s="178"/>
      <c r="AC1277" s="178"/>
    </row>
    <row r="1278" spans="2:29" x14ac:dyDescent="0.35">
      <c r="B1278" s="222">
        <v>135500</v>
      </c>
      <c r="C1278" s="208">
        <v>45774</v>
      </c>
      <c r="D1278" s="309">
        <v>2517.5700000000002</v>
      </c>
      <c r="E1278" s="206">
        <v>3661.92</v>
      </c>
      <c r="F1278" s="206">
        <v>4119.66</v>
      </c>
      <c r="G1278" s="205">
        <f t="shared" si="106"/>
        <v>0.33781549815498157</v>
      </c>
      <c r="H1278" s="207">
        <f t="shared" si="107"/>
        <v>0.42</v>
      </c>
      <c r="I1278" s="213">
        <v>34654</v>
      </c>
      <c r="J1278" s="213">
        <v>0</v>
      </c>
      <c r="K1278" s="212">
        <v>2772.32</v>
      </c>
      <c r="L1278" s="212">
        <v>3118.86</v>
      </c>
      <c r="M1278" s="239">
        <f t="shared" si="104"/>
        <v>0.48089999999995597</v>
      </c>
      <c r="N1278" s="239"/>
      <c r="O1278" s="178"/>
      <c r="P1278" s="178"/>
      <c r="Q1278" s="178"/>
      <c r="R1278" s="178"/>
      <c r="S1278" s="178"/>
      <c r="T1278" s="178"/>
      <c r="U1278" s="178"/>
      <c r="V1278" s="178"/>
      <c r="W1278" s="178"/>
      <c r="X1278" s="178"/>
      <c r="Y1278" s="210">
        <f t="shared" si="103"/>
        <v>0.25574907749077491</v>
      </c>
      <c r="Z1278" s="211">
        <f t="shared" si="105"/>
        <v>0.42</v>
      </c>
      <c r="AA1278" s="178"/>
      <c r="AB1278" s="178"/>
      <c r="AC1278" s="178"/>
    </row>
    <row r="1279" spans="2:29" x14ac:dyDescent="0.35">
      <c r="B1279" s="222">
        <v>135600</v>
      </c>
      <c r="C1279" s="208">
        <v>45816</v>
      </c>
      <c r="D1279" s="309">
        <v>2519.88</v>
      </c>
      <c r="E1279" s="206">
        <v>3665.28</v>
      </c>
      <c r="F1279" s="206">
        <v>4123.4399999999996</v>
      </c>
      <c r="G1279" s="205">
        <f t="shared" si="106"/>
        <v>0.33787610619469027</v>
      </c>
      <c r="H1279" s="207">
        <f t="shared" si="107"/>
        <v>0.42</v>
      </c>
      <c r="I1279" s="213">
        <v>34694</v>
      </c>
      <c r="J1279" s="213">
        <v>0</v>
      </c>
      <c r="K1279" s="212">
        <v>2775.52</v>
      </c>
      <c r="L1279" s="212">
        <v>3122.46</v>
      </c>
      <c r="M1279" s="239">
        <f t="shared" si="104"/>
        <v>0.48090000000000144</v>
      </c>
      <c r="N1279" s="239"/>
      <c r="O1279" s="178"/>
      <c r="P1279" s="178"/>
      <c r="Q1279" s="178"/>
      <c r="R1279" s="178"/>
      <c r="S1279" s="178"/>
      <c r="T1279" s="178"/>
      <c r="U1279" s="178"/>
      <c r="V1279" s="178"/>
      <c r="W1279" s="178"/>
      <c r="X1279" s="178"/>
      <c r="Y1279" s="210">
        <f t="shared" si="103"/>
        <v>0.25585545722713865</v>
      </c>
      <c r="Z1279" s="211">
        <f t="shared" si="105"/>
        <v>0.4</v>
      </c>
      <c r="AA1279" s="178"/>
      <c r="AB1279" s="178"/>
      <c r="AC1279" s="178"/>
    </row>
    <row r="1280" spans="2:29" x14ac:dyDescent="0.35">
      <c r="B1280" s="222">
        <v>135700</v>
      </c>
      <c r="C1280" s="208">
        <v>45858</v>
      </c>
      <c r="D1280" s="309">
        <v>2522.19</v>
      </c>
      <c r="E1280" s="206">
        <v>3668.64</v>
      </c>
      <c r="F1280" s="206">
        <v>4127.22</v>
      </c>
      <c r="G1280" s="205">
        <f t="shared" si="106"/>
        <v>0.33793662490788506</v>
      </c>
      <c r="H1280" s="207">
        <f t="shared" si="107"/>
        <v>0.42</v>
      </c>
      <c r="I1280" s="213">
        <v>34736</v>
      </c>
      <c r="J1280" s="213">
        <v>0</v>
      </c>
      <c r="K1280" s="212">
        <v>2778.88</v>
      </c>
      <c r="L1280" s="212">
        <v>3126.24</v>
      </c>
      <c r="M1280" s="239">
        <f t="shared" si="104"/>
        <v>0.48090000000003785</v>
      </c>
      <c r="N1280" s="239"/>
      <c r="O1280" s="178"/>
      <c r="P1280" s="178"/>
      <c r="Q1280" s="178"/>
      <c r="R1280" s="178"/>
      <c r="S1280" s="178"/>
      <c r="T1280" s="178"/>
      <c r="U1280" s="178"/>
      <c r="V1280" s="178"/>
      <c r="W1280" s="178"/>
      <c r="X1280" s="178"/>
      <c r="Y1280" s="210">
        <f t="shared" si="103"/>
        <v>0.25597641857037584</v>
      </c>
      <c r="Z1280" s="211">
        <f t="shared" si="105"/>
        <v>0.42</v>
      </c>
      <c r="AA1280" s="178"/>
      <c r="AB1280" s="178"/>
      <c r="AC1280" s="178"/>
    </row>
    <row r="1281" spans="2:29" x14ac:dyDescent="0.35">
      <c r="B1281" s="222">
        <v>135800</v>
      </c>
      <c r="C1281" s="208">
        <v>45900</v>
      </c>
      <c r="D1281" s="309">
        <v>2524.5</v>
      </c>
      <c r="E1281" s="206">
        <v>3672</v>
      </c>
      <c r="F1281" s="206">
        <v>4131</v>
      </c>
      <c r="G1281" s="205">
        <f t="shared" si="106"/>
        <v>0.33799705449189987</v>
      </c>
      <c r="H1281" s="207">
        <f t="shared" si="107"/>
        <v>0.42</v>
      </c>
      <c r="I1281" s="213">
        <v>34778</v>
      </c>
      <c r="J1281" s="213">
        <v>0</v>
      </c>
      <c r="K1281" s="212">
        <v>2782.24</v>
      </c>
      <c r="L1281" s="212">
        <v>3130.02</v>
      </c>
      <c r="M1281" s="239">
        <f t="shared" si="104"/>
        <v>0.48089999999999233</v>
      </c>
      <c r="N1281" s="239"/>
      <c r="O1281" s="178"/>
      <c r="P1281" s="178"/>
      <c r="Q1281" s="178"/>
      <c r="R1281" s="178"/>
      <c r="S1281" s="178"/>
      <c r="T1281" s="178"/>
      <c r="U1281" s="178"/>
      <c r="V1281" s="178"/>
      <c r="W1281" s="178"/>
      <c r="X1281" s="178"/>
      <c r="Y1281" s="210">
        <f t="shared" si="103"/>
        <v>0.25609720176730488</v>
      </c>
      <c r="Z1281" s="211">
        <f t="shared" si="105"/>
        <v>0.42</v>
      </c>
      <c r="AA1281" s="178"/>
      <c r="AB1281" s="178"/>
      <c r="AC1281" s="178"/>
    </row>
    <row r="1282" spans="2:29" x14ac:dyDescent="0.35">
      <c r="B1282" s="222">
        <v>135900</v>
      </c>
      <c r="C1282" s="208">
        <v>45942</v>
      </c>
      <c r="D1282" s="309">
        <v>2526.81</v>
      </c>
      <c r="E1282" s="206">
        <v>3675.36</v>
      </c>
      <c r="F1282" s="206">
        <v>4134.78</v>
      </c>
      <c r="G1282" s="205">
        <f t="shared" si="106"/>
        <v>0.33805739514348787</v>
      </c>
      <c r="H1282" s="207">
        <f t="shared" si="107"/>
        <v>0.42</v>
      </c>
      <c r="I1282" s="213">
        <v>34818</v>
      </c>
      <c r="J1282" s="213">
        <v>0</v>
      </c>
      <c r="K1282" s="212">
        <v>2785.44</v>
      </c>
      <c r="L1282" s="212">
        <v>3133.62</v>
      </c>
      <c r="M1282" s="239">
        <f t="shared" si="104"/>
        <v>0.48089999999996508</v>
      </c>
      <c r="N1282" s="239"/>
      <c r="O1282" s="178"/>
      <c r="P1282" s="178"/>
      <c r="Q1282" s="178"/>
      <c r="R1282" s="178"/>
      <c r="S1282" s="178"/>
      <c r="T1282" s="178"/>
      <c r="U1282" s="178"/>
      <c r="V1282" s="178"/>
      <c r="W1282" s="178"/>
      <c r="X1282" s="178"/>
      <c r="Y1282" s="210">
        <f t="shared" si="103"/>
        <v>0.25620309050772627</v>
      </c>
      <c r="Z1282" s="211">
        <f t="shared" si="105"/>
        <v>0.4</v>
      </c>
      <c r="AA1282" s="178"/>
      <c r="AB1282" s="178"/>
      <c r="AC1282" s="178"/>
    </row>
    <row r="1283" spans="2:29" x14ac:dyDescent="0.35">
      <c r="B1283" s="222">
        <v>136000</v>
      </c>
      <c r="C1283" s="208">
        <v>45984</v>
      </c>
      <c r="D1283" s="309">
        <v>2529.12</v>
      </c>
      <c r="E1283" s="206">
        <v>3678.72</v>
      </c>
      <c r="F1283" s="206">
        <v>4138.5600000000004</v>
      </c>
      <c r="G1283" s="205">
        <f t="shared" si="106"/>
        <v>0.33811764705882352</v>
      </c>
      <c r="H1283" s="207">
        <f t="shared" si="107"/>
        <v>0.42</v>
      </c>
      <c r="I1283" s="213">
        <v>34860</v>
      </c>
      <c r="J1283" s="213">
        <v>0</v>
      </c>
      <c r="K1283" s="212">
        <v>2788.8</v>
      </c>
      <c r="L1283" s="212">
        <v>3137.4</v>
      </c>
      <c r="M1283" s="239">
        <f t="shared" si="104"/>
        <v>0.48090000000001054</v>
      </c>
      <c r="N1283" s="239"/>
      <c r="O1283" s="178"/>
      <c r="P1283" s="178"/>
      <c r="Q1283" s="178"/>
      <c r="R1283" s="178"/>
      <c r="S1283" s="178"/>
      <c r="T1283" s="178"/>
      <c r="U1283" s="178"/>
      <c r="V1283" s="178"/>
      <c r="W1283" s="178"/>
      <c r="X1283" s="178"/>
      <c r="Y1283" s="210">
        <f t="shared" ref="Y1283:Y1346" si="108">I1283/$B1283</f>
        <v>0.25632352941176473</v>
      </c>
      <c r="Z1283" s="211">
        <f t="shared" si="105"/>
        <v>0.42</v>
      </c>
      <c r="AA1283" s="178"/>
      <c r="AB1283" s="178"/>
      <c r="AC1283" s="178"/>
    </row>
    <row r="1284" spans="2:29" x14ac:dyDescent="0.35">
      <c r="B1284" s="222">
        <v>136100</v>
      </c>
      <c r="C1284" s="208">
        <v>46026</v>
      </c>
      <c r="D1284" s="309">
        <v>2531.4299999999998</v>
      </c>
      <c r="E1284" s="206">
        <v>3682.08</v>
      </c>
      <c r="F1284" s="206">
        <v>4142.34</v>
      </c>
      <c r="G1284" s="205">
        <f t="shared" si="106"/>
        <v>0.33817781043350476</v>
      </c>
      <c r="H1284" s="207">
        <f t="shared" si="107"/>
        <v>0.42</v>
      </c>
      <c r="I1284" s="213">
        <v>34902</v>
      </c>
      <c r="J1284" s="213">
        <v>0</v>
      </c>
      <c r="K1284" s="212">
        <v>2792.16</v>
      </c>
      <c r="L1284" s="212">
        <v>3141.18</v>
      </c>
      <c r="M1284" s="239">
        <f t="shared" ref="M1284:M1347" si="109">(C1284+D1284+F1284-C1283-D1283-F1283)/100</f>
        <v>0.48090000000003785</v>
      </c>
      <c r="N1284" s="239"/>
      <c r="O1284" s="178"/>
      <c r="P1284" s="178"/>
      <c r="Q1284" s="178"/>
      <c r="R1284" s="178"/>
      <c r="S1284" s="178"/>
      <c r="T1284" s="178"/>
      <c r="U1284" s="178"/>
      <c r="V1284" s="178"/>
      <c r="W1284" s="178"/>
      <c r="X1284" s="178"/>
      <c r="Y1284" s="210">
        <f t="shared" si="108"/>
        <v>0.25644379132990447</v>
      </c>
      <c r="Z1284" s="211">
        <f t="shared" ref="Z1284:Z1347" si="110">(I1284-I1283)/($B1284-$B1283)</f>
        <v>0.42</v>
      </c>
      <c r="AA1284" s="178"/>
      <c r="AB1284" s="178"/>
      <c r="AC1284" s="178"/>
    </row>
    <row r="1285" spans="2:29" x14ac:dyDescent="0.35">
      <c r="B1285" s="222">
        <v>136200</v>
      </c>
      <c r="C1285" s="208">
        <v>46068</v>
      </c>
      <c r="D1285" s="309">
        <v>2533.7399999999998</v>
      </c>
      <c r="E1285" s="206">
        <v>3685.44</v>
      </c>
      <c r="F1285" s="206">
        <v>4146.12</v>
      </c>
      <c r="G1285" s="205">
        <f t="shared" ref="G1285:G1348" si="111">C1285/B1285</f>
        <v>0.33823788546255507</v>
      </c>
      <c r="H1285" s="207">
        <f t="shared" ref="H1285:H1348" si="112">(C1285-C1284)/(B1285-B1284)</f>
        <v>0.42</v>
      </c>
      <c r="I1285" s="213">
        <v>34942</v>
      </c>
      <c r="J1285" s="213">
        <v>0</v>
      </c>
      <c r="K1285" s="212">
        <v>2795.36</v>
      </c>
      <c r="L1285" s="212">
        <v>3144.78</v>
      </c>
      <c r="M1285" s="239">
        <f t="shared" si="109"/>
        <v>0.48090000000000144</v>
      </c>
      <c r="N1285" s="239"/>
      <c r="O1285" s="178"/>
      <c r="P1285" s="178"/>
      <c r="Q1285" s="178"/>
      <c r="R1285" s="178"/>
      <c r="S1285" s="178"/>
      <c r="T1285" s="178"/>
      <c r="U1285" s="178"/>
      <c r="V1285" s="178"/>
      <c r="W1285" s="178"/>
      <c r="X1285" s="178"/>
      <c r="Y1285" s="210">
        <f t="shared" si="108"/>
        <v>0.25654919236417034</v>
      </c>
      <c r="Z1285" s="211">
        <f t="shared" si="110"/>
        <v>0.4</v>
      </c>
      <c r="AA1285" s="178"/>
      <c r="AB1285" s="178"/>
      <c r="AC1285" s="178"/>
    </row>
    <row r="1286" spans="2:29" x14ac:dyDescent="0.35">
      <c r="B1286" s="222">
        <v>136300</v>
      </c>
      <c r="C1286" s="208">
        <v>46110</v>
      </c>
      <c r="D1286" s="309">
        <v>2536.0500000000002</v>
      </c>
      <c r="E1286" s="206">
        <v>3688.8</v>
      </c>
      <c r="F1286" s="206">
        <v>4149.8999999999996</v>
      </c>
      <c r="G1286" s="205">
        <f t="shared" si="111"/>
        <v>0.33829787234042552</v>
      </c>
      <c r="H1286" s="207">
        <f t="shared" si="112"/>
        <v>0.42</v>
      </c>
      <c r="I1286" s="213">
        <v>34984</v>
      </c>
      <c r="J1286" s="213">
        <v>0</v>
      </c>
      <c r="K1286" s="212">
        <v>2798.72</v>
      </c>
      <c r="L1286" s="212">
        <v>3148.56</v>
      </c>
      <c r="M1286" s="239">
        <f t="shared" si="109"/>
        <v>0.48090000000004696</v>
      </c>
      <c r="N1286" s="239"/>
      <c r="O1286" s="178"/>
      <c r="P1286" s="178"/>
      <c r="Q1286" s="178"/>
      <c r="R1286" s="178"/>
      <c r="S1286" s="178"/>
      <c r="T1286" s="178"/>
      <c r="U1286" s="178"/>
      <c r="V1286" s="178"/>
      <c r="W1286" s="178"/>
      <c r="X1286" s="178"/>
      <c r="Y1286" s="210">
        <f t="shared" si="108"/>
        <v>0.25666911225238442</v>
      </c>
      <c r="Z1286" s="211">
        <f t="shared" si="110"/>
        <v>0.42</v>
      </c>
      <c r="AA1286" s="178"/>
      <c r="AB1286" s="178"/>
      <c r="AC1286" s="178"/>
    </row>
    <row r="1287" spans="2:29" x14ac:dyDescent="0.35">
      <c r="B1287" s="222">
        <v>136400</v>
      </c>
      <c r="C1287" s="208">
        <v>46152</v>
      </c>
      <c r="D1287" s="309">
        <v>2538.36</v>
      </c>
      <c r="E1287" s="206">
        <v>3692.16</v>
      </c>
      <c r="F1287" s="206">
        <v>4153.68</v>
      </c>
      <c r="G1287" s="205">
        <f t="shared" si="111"/>
        <v>0.33835777126099709</v>
      </c>
      <c r="H1287" s="207">
        <f t="shared" si="112"/>
        <v>0.42</v>
      </c>
      <c r="I1287" s="213">
        <v>35026</v>
      </c>
      <c r="J1287" s="213">
        <v>0</v>
      </c>
      <c r="K1287" s="212">
        <v>2802.08</v>
      </c>
      <c r="L1287" s="212">
        <v>3152.34</v>
      </c>
      <c r="M1287" s="239">
        <f t="shared" si="109"/>
        <v>0.48090000000001054</v>
      </c>
      <c r="N1287" s="239"/>
      <c r="O1287" s="178"/>
      <c r="P1287" s="178"/>
      <c r="Q1287" s="178"/>
      <c r="R1287" s="178"/>
      <c r="S1287" s="178"/>
      <c r="T1287" s="178"/>
      <c r="U1287" s="178"/>
      <c r="V1287" s="178"/>
      <c r="W1287" s="178"/>
      <c r="X1287" s="178"/>
      <c r="Y1287" s="210">
        <f t="shared" si="108"/>
        <v>0.25678885630498532</v>
      </c>
      <c r="Z1287" s="211">
        <f t="shared" si="110"/>
        <v>0.42</v>
      </c>
      <c r="AA1287" s="178"/>
      <c r="AB1287" s="178"/>
      <c r="AC1287" s="178"/>
    </row>
    <row r="1288" spans="2:29" x14ac:dyDescent="0.35">
      <c r="B1288" s="222">
        <v>136500</v>
      </c>
      <c r="C1288" s="208">
        <v>46194</v>
      </c>
      <c r="D1288" s="309">
        <v>2540.67</v>
      </c>
      <c r="E1288" s="206">
        <v>3695.52</v>
      </c>
      <c r="F1288" s="206">
        <v>4157.46</v>
      </c>
      <c r="G1288" s="205">
        <f t="shared" si="111"/>
        <v>0.33841758241758241</v>
      </c>
      <c r="H1288" s="207">
        <f t="shared" si="112"/>
        <v>0.42</v>
      </c>
      <c r="I1288" s="213">
        <v>35066</v>
      </c>
      <c r="J1288" s="213">
        <v>0</v>
      </c>
      <c r="K1288" s="212">
        <v>2805.28</v>
      </c>
      <c r="L1288" s="212">
        <v>3155.94</v>
      </c>
      <c r="M1288" s="239">
        <f t="shared" si="109"/>
        <v>0.48089999999996508</v>
      </c>
      <c r="N1288" s="239"/>
      <c r="O1288" s="178"/>
      <c r="P1288" s="178"/>
      <c r="Q1288" s="178"/>
      <c r="R1288" s="178"/>
      <c r="S1288" s="178"/>
      <c r="T1288" s="178"/>
      <c r="U1288" s="178"/>
      <c r="V1288" s="178"/>
      <c r="W1288" s="178"/>
      <c r="X1288" s="178"/>
      <c r="Y1288" s="210">
        <f t="shared" si="108"/>
        <v>0.25689377289377291</v>
      </c>
      <c r="Z1288" s="211">
        <f t="shared" si="110"/>
        <v>0.4</v>
      </c>
      <c r="AA1288" s="178"/>
      <c r="AB1288" s="178"/>
      <c r="AC1288" s="178"/>
    </row>
    <row r="1289" spans="2:29" x14ac:dyDescent="0.35">
      <c r="B1289" s="222">
        <v>136600</v>
      </c>
      <c r="C1289" s="208">
        <v>46236</v>
      </c>
      <c r="D1289" s="309">
        <v>2542.98</v>
      </c>
      <c r="E1289" s="206">
        <v>3698.88</v>
      </c>
      <c r="F1289" s="206">
        <v>4161.24</v>
      </c>
      <c r="G1289" s="205">
        <f t="shared" si="111"/>
        <v>0.33847730600292825</v>
      </c>
      <c r="H1289" s="207">
        <f t="shared" si="112"/>
        <v>0.42</v>
      </c>
      <c r="I1289" s="213">
        <v>35108</v>
      </c>
      <c r="J1289" s="213">
        <v>0</v>
      </c>
      <c r="K1289" s="212">
        <v>2808.64</v>
      </c>
      <c r="L1289" s="212">
        <v>3159.72</v>
      </c>
      <c r="M1289" s="239">
        <f t="shared" si="109"/>
        <v>0.48090000000001054</v>
      </c>
      <c r="N1289" s="239"/>
      <c r="O1289" s="178"/>
      <c r="P1289" s="178"/>
      <c r="Q1289" s="178"/>
      <c r="R1289" s="178"/>
      <c r="S1289" s="178"/>
      <c r="T1289" s="178"/>
      <c r="U1289" s="178"/>
      <c r="V1289" s="178"/>
      <c r="W1289" s="178"/>
      <c r="X1289" s="178"/>
      <c r="Y1289" s="210">
        <f t="shared" si="108"/>
        <v>0.25701317715959004</v>
      </c>
      <c r="Z1289" s="211">
        <f t="shared" si="110"/>
        <v>0.42</v>
      </c>
      <c r="AA1289" s="178"/>
      <c r="AB1289" s="178"/>
      <c r="AC1289" s="178"/>
    </row>
    <row r="1290" spans="2:29" x14ac:dyDescent="0.35">
      <c r="B1290" s="222">
        <v>136700</v>
      </c>
      <c r="C1290" s="208">
        <v>46278</v>
      </c>
      <c r="D1290" s="309">
        <v>2545.29</v>
      </c>
      <c r="E1290" s="206">
        <v>3702.24</v>
      </c>
      <c r="F1290" s="206">
        <v>4165.0200000000004</v>
      </c>
      <c r="G1290" s="205">
        <f t="shared" si="111"/>
        <v>0.33853694220921726</v>
      </c>
      <c r="H1290" s="207">
        <f t="shared" si="112"/>
        <v>0.42</v>
      </c>
      <c r="I1290" s="213">
        <v>35150</v>
      </c>
      <c r="J1290" s="213">
        <v>0</v>
      </c>
      <c r="K1290" s="212">
        <v>2812</v>
      </c>
      <c r="L1290" s="212">
        <v>3163.5</v>
      </c>
      <c r="M1290" s="239">
        <f t="shared" si="109"/>
        <v>0.48089999999998329</v>
      </c>
      <c r="N1290" s="239"/>
      <c r="O1290" s="178"/>
      <c r="P1290" s="178"/>
      <c r="Q1290" s="178"/>
      <c r="R1290" s="178"/>
      <c r="S1290" s="178"/>
      <c r="T1290" s="178"/>
      <c r="U1290" s="178"/>
      <c r="V1290" s="178"/>
      <c r="W1290" s="178"/>
      <c r="X1290" s="178"/>
      <c r="Y1290" s="210">
        <f t="shared" si="108"/>
        <v>0.25713240673006582</v>
      </c>
      <c r="Z1290" s="211">
        <f t="shared" si="110"/>
        <v>0.42</v>
      </c>
      <c r="AA1290" s="178"/>
      <c r="AB1290" s="178"/>
      <c r="AC1290" s="178"/>
    </row>
    <row r="1291" spans="2:29" x14ac:dyDescent="0.35">
      <c r="B1291" s="222">
        <v>136800</v>
      </c>
      <c r="C1291" s="208">
        <v>46320</v>
      </c>
      <c r="D1291" s="309">
        <v>2547.6</v>
      </c>
      <c r="E1291" s="206">
        <v>3705.6</v>
      </c>
      <c r="F1291" s="206">
        <v>4168.8</v>
      </c>
      <c r="G1291" s="205">
        <f t="shared" si="111"/>
        <v>0.33859649122807017</v>
      </c>
      <c r="H1291" s="207">
        <f t="shared" si="112"/>
        <v>0.42</v>
      </c>
      <c r="I1291" s="213">
        <v>35192</v>
      </c>
      <c r="J1291" s="213">
        <v>0</v>
      </c>
      <c r="K1291" s="212">
        <v>2815.36</v>
      </c>
      <c r="L1291" s="212">
        <v>3167.28</v>
      </c>
      <c r="M1291" s="239">
        <f t="shared" si="109"/>
        <v>0.48090000000001054</v>
      </c>
      <c r="N1291" s="239"/>
      <c r="O1291" s="178"/>
      <c r="P1291" s="178"/>
      <c r="Q1291" s="178"/>
      <c r="R1291" s="178"/>
      <c r="S1291" s="178"/>
      <c r="T1291" s="178"/>
      <c r="U1291" s="178"/>
      <c r="V1291" s="178"/>
      <c r="W1291" s="178"/>
      <c r="X1291" s="178"/>
      <c r="Y1291" s="210">
        <f t="shared" si="108"/>
        <v>0.25725146198830412</v>
      </c>
      <c r="Z1291" s="211">
        <f t="shared" si="110"/>
        <v>0.42</v>
      </c>
      <c r="AA1291" s="178"/>
      <c r="AB1291" s="178"/>
      <c r="AC1291" s="178"/>
    </row>
    <row r="1292" spans="2:29" x14ac:dyDescent="0.35">
      <c r="B1292" s="222">
        <v>136900</v>
      </c>
      <c r="C1292" s="208">
        <v>46362</v>
      </c>
      <c r="D1292" s="309">
        <v>2549.91</v>
      </c>
      <c r="E1292" s="206">
        <v>3708.96</v>
      </c>
      <c r="F1292" s="206">
        <v>4172.58</v>
      </c>
      <c r="G1292" s="205">
        <f t="shared" si="111"/>
        <v>0.33865595325054787</v>
      </c>
      <c r="H1292" s="207">
        <f t="shared" si="112"/>
        <v>0.42</v>
      </c>
      <c r="I1292" s="213">
        <v>35232</v>
      </c>
      <c r="J1292" s="213">
        <v>0</v>
      </c>
      <c r="K1292" s="212">
        <v>2818.56</v>
      </c>
      <c r="L1292" s="212">
        <v>3170.88</v>
      </c>
      <c r="M1292" s="239">
        <f t="shared" si="109"/>
        <v>0.48090000000004696</v>
      </c>
      <c r="N1292" s="239"/>
      <c r="O1292" s="178"/>
      <c r="P1292" s="178"/>
      <c r="Q1292" s="178"/>
      <c r="R1292" s="178"/>
      <c r="S1292" s="178"/>
      <c r="T1292" s="178"/>
      <c r="U1292" s="178"/>
      <c r="V1292" s="178"/>
      <c r="W1292" s="178"/>
      <c r="X1292" s="178"/>
      <c r="Y1292" s="210">
        <f t="shared" si="108"/>
        <v>0.25735573411249085</v>
      </c>
      <c r="Z1292" s="211">
        <f t="shared" si="110"/>
        <v>0.4</v>
      </c>
      <c r="AA1292" s="178"/>
      <c r="AB1292" s="178"/>
      <c r="AC1292" s="178"/>
    </row>
    <row r="1293" spans="2:29" x14ac:dyDescent="0.35">
      <c r="B1293" s="222">
        <v>137000</v>
      </c>
      <c r="C1293" s="208">
        <v>46404</v>
      </c>
      <c r="D1293" s="309">
        <v>2552.2199999999998</v>
      </c>
      <c r="E1293" s="206">
        <v>3712.32</v>
      </c>
      <c r="F1293" s="206">
        <v>4176.3599999999997</v>
      </c>
      <c r="G1293" s="205">
        <f t="shared" si="111"/>
        <v>0.3387153284671533</v>
      </c>
      <c r="H1293" s="207">
        <f t="shared" si="112"/>
        <v>0.42</v>
      </c>
      <c r="I1293" s="213">
        <v>35274</v>
      </c>
      <c r="J1293" s="213">
        <v>0</v>
      </c>
      <c r="K1293" s="212">
        <v>2821.92</v>
      </c>
      <c r="L1293" s="212">
        <v>3174.66</v>
      </c>
      <c r="M1293" s="239">
        <f t="shared" si="109"/>
        <v>0.48090000000001965</v>
      </c>
      <c r="N1293" s="239"/>
      <c r="O1293" s="178"/>
      <c r="P1293" s="178"/>
      <c r="Q1293" s="178"/>
      <c r="R1293" s="178"/>
      <c r="S1293" s="178"/>
      <c r="T1293" s="178"/>
      <c r="U1293" s="178"/>
      <c r="V1293" s="178"/>
      <c r="W1293" s="178"/>
      <c r="X1293" s="178"/>
      <c r="Y1293" s="210">
        <f t="shared" si="108"/>
        <v>0.25747445255474455</v>
      </c>
      <c r="Z1293" s="211">
        <f t="shared" si="110"/>
        <v>0.42</v>
      </c>
      <c r="AA1293" s="178"/>
      <c r="AB1293" s="178"/>
      <c r="AC1293" s="178"/>
    </row>
    <row r="1294" spans="2:29" x14ac:dyDescent="0.35">
      <c r="B1294" s="222">
        <v>137100</v>
      </c>
      <c r="C1294" s="208">
        <v>46446</v>
      </c>
      <c r="D1294" s="309">
        <v>2554.5300000000002</v>
      </c>
      <c r="E1294" s="206">
        <v>3715.68</v>
      </c>
      <c r="F1294" s="206">
        <v>4180.1400000000003</v>
      </c>
      <c r="G1294" s="205">
        <f t="shared" si="111"/>
        <v>0.33877461706783368</v>
      </c>
      <c r="H1294" s="207">
        <f t="shared" si="112"/>
        <v>0.42</v>
      </c>
      <c r="I1294" s="213">
        <v>35316</v>
      </c>
      <c r="J1294" s="213">
        <v>0</v>
      </c>
      <c r="K1294" s="212">
        <v>2825.28</v>
      </c>
      <c r="L1294" s="212">
        <v>3178.44</v>
      </c>
      <c r="M1294" s="239">
        <f t="shared" si="109"/>
        <v>0.48089999999999233</v>
      </c>
      <c r="N1294" s="239"/>
      <c r="O1294" s="178"/>
      <c r="P1294" s="178"/>
      <c r="Q1294" s="178"/>
      <c r="R1294" s="178"/>
      <c r="S1294" s="178"/>
      <c r="T1294" s="178"/>
      <c r="U1294" s="178"/>
      <c r="V1294" s="178"/>
      <c r="W1294" s="178"/>
      <c r="X1294" s="178"/>
      <c r="Y1294" s="210">
        <f t="shared" si="108"/>
        <v>0.25759299781181622</v>
      </c>
      <c r="Z1294" s="211">
        <f t="shared" si="110"/>
        <v>0.42</v>
      </c>
      <c r="AA1294" s="178"/>
      <c r="AB1294" s="178"/>
      <c r="AC1294" s="178"/>
    </row>
    <row r="1295" spans="2:29" x14ac:dyDescent="0.35">
      <c r="B1295" s="222">
        <v>137200</v>
      </c>
      <c r="C1295" s="208">
        <v>46488</v>
      </c>
      <c r="D1295" s="309">
        <v>2556.84</v>
      </c>
      <c r="E1295" s="206">
        <v>3719.04</v>
      </c>
      <c r="F1295" s="206">
        <v>4183.92</v>
      </c>
      <c r="G1295" s="205">
        <f t="shared" si="111"/>
        <v>0.33883381924198253</v>
      </c>
      <c r="H1295" s="207">
        <f t="shared" si="112"/>
        <v>0.42</v>
      </c>
      <c r="I1295" s="213">
        <v>35358</v>
      </c>
      <c r="J1295" s="213">
        <v>0</v>
      </c>
      <c r="K1295" s="212">
        <v>2828.64</v>
      </c>
      <c r="L1295" s="212">
        <v>3182.22</v>
      </c>
      <c r="M1295" s="239">
        <f t="shared" si="109"/>
        <v>0.48089999999993777</v>
      </c>
      <c r="N1295" s="239"/>
      <c r="O1295" s="178"/>
      <c r="P1295" s="178"/>
      <c r="Q1295" s="178"/>
      <c r="R1295" s="178"/>
      <c r="S1295" s="178"/>
      <c r="T1295" s="178"/>
      <c r="U1295" s="178"/>
      <c r="V1295" s="178"/>
      <c r="W1295" s="178"/>
      <c r="X1295" s="178"/>
      <c r="Y1295" s="210">
        <f t="shared" si="108"/>
        <v>0.25771137026239066</v>
      </c>
      <c r="Z1295" s="211">
        <f t="shared" si="110"/>
        <v>0.42</v>
      </c>
      <c r="AA1295" s="178"/>
      <c r="AB1295" s="178"/>
      <c r="AC1295" s="178"/>
    </row>
    <row r="1296" spans="2:29" x14ac:dyDescent="0.35">
      <c r="B1296" s="222">
        <v>137300</v>
      </c>
      <c r="C1296" s="208">
        <v>46530</v>
      </c>
      <c r="D1296" s="309">
        <v>2559.15</v>
      </c>
      <c r="E1296" s="206">
        <v>3722.4</v>
      </c>
      <c r="F1296" s="206">
        <v>4187.7</v>
      </c>
      <c r="G1296" s="205">
        <f t="shared" si="111"/>
        <v>0.33889293517844138</v>
      </c>
      <c r="H1296" s="207">
        <f t="shared" si="112"/>
        <v>0.42</v>
      </c>
      <c r="I1296" s="213">
        <v>35398</v>
      </c>
      <c r="J1296" s="213">
        <v>0</v>
      </c>
      <c r="K1296" s="212">
        <v>2831.84</v>
      </c>
      <c r="L1296" s="212">
        <v>3185.82</v>
      </c>
      <c r="M1296" s="239">
        <f t="shared" si="109"/>
        <v>0.48089999999998329</v>
      </c>
      <c r="N1296" s="239"/>
      <c r="O1296" s="178"/>
      <c r="P1296" s="178"/>
      <c r="Q1296" s="178"/>
      <c r="R1296" s="178"/>
      <c r="S1296" s="178"/>
      <c r="T1296" s="178"/>
      <c r="U1296" s="178"/>
      <c r="V1296" s="178"/>
      <c r="W1296" s="178"/>
      <c r="X1296" s="178"/>
      <c r="Y1296" s="210">
        <f t="shared" si="108"/>
        <v>0.2578150036416606</v>
      </c>
      <c r="Z1296" s="211">
        <f t="shared" si="110"/>
        <v>0.4</v>
      </c>
      <c r="AA1296" s="178"/>
      <c r="AB1296" s="178"/>
      <c r="AC1296" s="178"/>
    </row>
    <row r="1297" spans="2:29" x14ac:dyDescent="0.35">
      <c r="B1297" s="222">
        <v>137400</v>
      </c>
      <c r="C1297" s="208">
        <v>46572</v>
      </c>
      <c r="D1297" s="309">
        <v>2561.46</v>
      </c>
      <c r="E1297" s="206">
        <v>3725.76</v>
      </c>
      <c r="F1297" s="206">
        <v>4191.4799999999996</v>
      </c>
      <c r="G1297" s="205">
        <f t="shared" si="111"/>
        <v>0.33895196506550218</v>
      </c>
      <c r="H1297" s="207">
        <f t="shared" si="112"/>
        <v>0.42</v>
      </c>
      <c r="I1297" s="213">
        <v>35440</v>
      </c>
      <c r="J1297" s="213">
        <v>0</v>
      </c>
      <c r="K1297" s="212">
        <v>2835.2</v>
      </c>
      <c r="L1297" s="212">
        <v>3189.6</v>
      </c>
      <c r="M1297" s="239">
        <f t="shared" si="109"/>
        <v>0.48090000000002875</v>
      </c>
      <c r="N1297" s="239"/>
      <c r="O1297" s="178"/>
      <c r="P1297" s="178"/>
      <c r="Q1297" s="178"/>
      <c r="R1297" s="178"/>
      <c r="S1297" s="178"/>
      <c r="T1297" s="178"/>
      <c r="U1297" s="178"/>
      <c r="V1297" s="178"/>
      <c r="W1297" s="178"/>
      <c r="X1297" s="178"/>
      <c r="Y1297" s="210">
        <f t="shared" si="108"/>
        <v>0.25793304221251817</v>
      </c>
      <c r="Z1297" s="211">
        <f t="shared" si="110"/>
        <v>0.42</v>
      </c>
      <c r="AA1297" s="178"/>
      <c r="AB1297" s="178"/>
      <c r="AC1297" s="178"/>
    </row>
    <row r="1298" spans="2:29" x14ac:dyDescent="0.35">
      <c r="B1298" s="222">
        <v>137500</v>
      </c>
      <c r="C1298" s="208">
        <v>46614</v>
      </c>
      <c r="D1298" s="309">
        <v>2563.77</v>
      </c>
      <c r="E1298" s="206">
        <v>3729.12</v>
      </c>
      <c r="F1298" s="206">
        <v>4195.26</v>
      </c>
      <c r="G1298" s="205">
        <f t="shared" si="111"/>
        <v>0.33901090909090908</v>
      </c>
      <c r="H1298" s="207">
        <f t="shared" si="112"/>
        <v>0.42</v>
      </c>
      <c r="I1298" s="213">
        <v>35482</v>
      </c>
      <c r="J1298" s="213">
        <v>0</v>
      </c>
      <c r="K1298" s="212">
        <v>2838.56</v>
      </c>
      <c r="L1298" s="212">
        <v>3193.38</v>
      </c>
      <c r="M1298" s="239">
        <f t="shared" si="109"/>
        <v>0.48089999999999233</v>
      </c>
      <c r="N1298" s="239"/>
      <c r="O1298" s="178"/>
      <c r="P1298" s="178"/>
      <c r="Q1298" s="178"/>
      <c r="R1298" s="178"/>
      <c r="S1298" s="178"/>
      <c r="T1298" s="178"/>
      <c r="U1298" s="178"/>
      <c r="V1298" s="178"/>
      <c r="W1298" s="178"/>
      <c r="X1298" s="178"/>
      <c r="Y1298" s="210">
        <f t="shared" si="108"/>
        <v>0.25805090909090911</v>
      </c>
      <c r="Z1298" s="211">
        <f t="shared" si="110"/>
        <v>0.42</v>
      </c>
      <c r="AA1298" s="178"/>
      <c r="AB1298" s="178"/>
      <c r="AC1298" s="178"/>
    </row>
    <row r="1299" spans="2:29" x14ac:dyDescent="0.35">
      <c r="B1299" s="222">
        <v>137600</v>
      </c>
      <c r="C1299" s="208">
        <v>46656</v>
      </c>
      <c r="D1299" s="309">
        <v>2566.08</v>
      </c>
      <c r="E1299" s="206">
        <v>3732.48</v>
      </c>
      <c r="F1299" s="206">
        <v>4199.04</v>
      </c>
      <c r="G1299" s="205">
        <f t="shared" si="111"/>
        <v>0.33906976744186046</v>
      </c>
      <c r="H1299" s="207">
        <f t="shared" si="112"/>
        <v>0.42</v>
      </c>
      <c r="I1299" s="213">
        <v>35524</v>
      </c>
      <c r="J1299" s="213">
        <v>0</v>
      </c>
      <c r="K1299" s="212">
        <v>2841.92</v>
      </c>
      <c r="L1299" s="212">
        <v>3197.16</v>
      </c>
      <c r="M1299" s="239">
        <f t="shared" si="109"/>
        <v>0.48090000000001965</v>
      </c>
      <c r="N1299" s="239"/>
      <c r="O1299" s="178"/>
      <c r="P1299" s="178"/>
      <c r="Q1299" s="178"/>
      <c r="R1299" s="178"/>
      <c r="S1299" s="178"/>
      <c r="T1299" s="178"/>
      <c r="U1299" s="178"/>
      <c r="V1299" s="178"/>
      <c r="W1299" s="178"/>
      <c r="X1299" s="178"/>
      <c r="Y1299" s="210">
        <f t="shared" si="108"/>
        <v>0.25816860465116281</v>
      </c>
      <c r="Z1299" s="211">
        <f t="shared" si="110"/>
        <v>0.42</v>
      </c>
      <c r="AA1299" s="178"/>
      <c r="AB1299" s="178"/>
      <c r="AC1299" s="178"/>
    </row>
    <row r="1300" spans="2:29" x14ac:dyDescent="0.35">
      <c r="B1300" s="222">
        <v>137700</v>
      </c>
      <c r="C1300" s="208">
        <v>46698</v>
      </c>
      <c r="D1300" s="309">
        <v>2568.39</v>
      </c>
      <c r="E1300" s="206">
        <v>3735.84</v>
      </c>
      <c r="F1300" s="206">
        <v>4202.82</v>
      </c>
      <c r="G1300" s="205">
        <f t="shared" si="111"/>
        <v>0.33912854030501088</v>
      </c>
      <c r="H1300" s="207">
        <f t="shared" si="112"/>
        <v>0.42</v>
      </c>
      <c r="I1300" s="213">
        <v>35566</v>
      </c>
      <c r="J1300" s="213">
        <v>0</v>
      </c>
      <c r="K1300" s="212">
        <v>2845.28</v>
      </c>
      <c r="L1300" s="212">
        <v>3200.94</v>
      </c>
      <c r="M1300" s="239">
        <f t="shared" si="109"/>
        <v>0.48089999999999233</v>
      </c>
      <c r="N1300" s="239"/>
      <c r="O1300" s="178"/>
      <c r="P1300" s="178"/>
      <c r="Q1300" s="178"/>
      <c r="R1300" s="178"/>
      <c r="S1300" s="178"/>
      <c r="T1300" s="178"/>
      <c r="U1300" s="178"/>
      <c r="V1300" s="178"/>
      <c r="W1300" s="178"/>
      <c r="X1300" s="178"/>
      <c r="Y1300" s="210">
        <f t="shared" si="108"/>
        <v>0.25828612926652145</v>
      </c>
      <c r="Z1300" s="211">
        <f t="shared" si="110"/>
        <v>0.42</v>
      </c>
      <c r="AA1300" s="178"/>
      <c r="AB1300" s="178"/>
      <c r="AC1300" s="178"/>
    </row>
    <row r="1301" spans="2:29" x14ac:dyDescent="0.35">
      <c r="B1301" s="222">
        <v>137800</v>
      </c>
      <c r="C1301" s="208">
        <v>46740</v>
      </c>
      <c r="D1301" s="309">
        <v>2570.6999999999998</v>
      </c>
      <c r="E1301" s="206">
        <v>3739.2</v>
      </c>
      <c r="F1301" s="206">
        <v>4206.6000000000004</v>
      </c>
      <c r="G1301" s="205">
        <f t="shared" si="111"/>
        <v>0.33918722786647315</v>
      </c>
      <c r="H1301" s="207">
        <f t="shared" si="112"/>
        <v>0.42</v>
      </c>
      <c r="I1301" s="213">
        <v>35606</v>
      </c>
      <c r="J1301" s="213">
        <v>0</v>
      </c>
      <c r="K1301" s="212">
        <v>2848.48</v>
      </c>
      <c r="L1301" s="212">
        <v>3204.54</v>
      </c>
      <c r="M1301" s="239">
        <f t="shared" si="109"/>
        <v>0.48089999999996508</v>
      </c>
      <c r="N1301" s="239"/>
      <c r="O1301" s="178"/>
      <c r="P1301" s="178"/>
      <c r="Q1301" s="178"/>
      <c r="R1301" s="178"/>
      <c r="S1301" s="178"/>
      <c r="T1301" s="178"/>
      <c r="U1301" s="178"/>
      <c r="V1301" s="178"/>
      <c r="W1301" s="178"/>
      <c r="X1301" s="178"/>
      <c r="Y1301" s="210">
        <f t="shared" si="108"/>
        <v>0.25838896952104501</v>
      </c>
      <c r="Z1301" s="211">
        <f t="shared" si="110"/>
        <v>0.4</v>
      </c>
      <c r="AA1301" s="178"/>
      <c r="AB1301" s="178"/>
      <c r="AC1301" s="178"/>
    </row>
    <row r="1302" spans="2:29" x14ac:dyDescent="0.35">
      <c r="B1302" s="222">
        <v>137900</v>
      </c>
      <c r="C1302" s="208">
        <v>46782</v>
      </c>
      <c r="D1302" s="309">
        <v>2573.0100000000002</v>
      </c>
      <c r="E1302" s="206">
        <v>3742.56</v>
      </c>
      <c r="F1302" s="206">
        <v>4210.38</v>
      </c>
      <c r="G1302" s="205">
        <f t="shared" si="111"/>
        <v>0.33924583031182015</v>
      </c>
      <c r="H1302" s="207">
        <f t="shared" si="112"/>
        <v>0.42</v>
      </c>
      <c r="I1302" s="213">
        <v>35648</v>
      </c>
      <c r="J1302" s="213">
        <v>0</v>
      </c>
      <c r="K1302" s="212">
        <v>2851.84</v>
      </c>
      <c r="L1302" s="212">
        <v>3208.32</v>
      </c>
      <c r="M1302" s="239">
        <f t="shared" si="109"/>
        <v>0.48089999999999233</v>
      </c>
      <c r="N1302" s="239"/>
      <c r="O1302" s="178"/>
      <c r="P1302" s="178"/>
      <c r="Q1302" s="178"/>
      <c r="R1302" s="178"/>
      <c r="S1302" s="178"/>
      <c r="T1302" s="178"/>
      <c r="U1302" s="178"/>
      <c r="V1302" s="178"/>
      <c r="W1302" s="178"/>
      <c r="X1302" s="178"/>
      <c r="Y1302" s="210">
        <f t="shared" si="108"/>
        <v>0.25850616388687453</v>
      </c>
      <c r="Z1302" s="211">
        <f t="shared" si="110"/>
        <v>0.42</v>
      </c>
      <c r="AA1302" s="178"/>
      <c r="AB1302" s="178"/>
      <c r="AC1302" s="178"/>
    </row>
    <row r="1303" spans="2:29" x14ac:dyDescent="0.35">
      <c r="B1303" s="222">
        <v>138000</v>
      </c>
      <c r="C1303" s="208">
        <v>46824</v>
      </c>
      <c r="D1303" s="309">
        <v>2575.3200000000002</v>
      </c>
      <c r="E1303" s="206">
        <v>3745.92</v>
      </c>
      <c r="F1303" s="206">
        <v>4214.16</v>
      </c>
      <c r="G1303" s="205">
        <f t="shared" si="111"/>
        <v>0.33930434782608698</v>
      </c>
      <c r="H1303" s="207">
        <f t="shared" si="112"/>
        <v>0.42</v>
      </c>
      <c r="I1303" s="213">
        <v>35690</v>
      </c>
      <c r="J1303" s="213">
        <v>0</v>
      </c>
      <c r="K1303" s="212">
        <v>2855.2</v>
      </c>
      <c r="L1303" s="212">
        <v>3212.1</v>
      </c>
      <c r="M1303" s="239">
        <f t="shared" si="109"/>
        <v>0.48089999999995597</v>
      </c>
      <c r="N1303" s="239"/>
      <c r="O1303" s="178"/>
      <c r="P1303" s="178"/>
      <c r="Q1303" s="178"/>
      <c r="R1303" s="178"/>
      <c r="S1303" s="178"/>
      <c r="T1303" s="178"/>
      <c r="U1303" s="178"/>
      <c r="V1303" s="178"/>
      <c r="W1303" s="178"/>
      <c r="X1303" s="178"/>
      <c r="Y1303" s="210">
        <f t="shared" si="108"/>
        <v>0.25862318840579712</v>
      </c>
      <c r="Z1303" s="211">
        <f t="shared" si="110"/>
        <v>0.42</v>
      </c>
      <c r="AA1303" s="178"/>
      <c r="AB1303" s="178"/>
      <c r="AC1303" s="178"/>
    </row>
    <row r="1304" spans="2:29" x14ac:dyDescent="0.35">
      <c r="B1304" s="222">
        <v>138100</v>
      </c>
      <c r="C1304" s="208">
        <v>46866</v>
      </c>
      <c r="D1304" s="309">
        <v>2577.63</v>
      </c>
      <c r="E1304" s="206">
        <v>3749.28</v>
      </c>
      <c r="F1304" s="206">
        <v>4217.9399999999996</v>
      </c>
      <c r="G1304" s="205">
        <f t="shared" si="111"/>
        <v>0.33936278059377262</v>
      </c>
      <c r="H1304" s="207">
        <f t="shared" si="112"/>
        <v>0.42</v>
      </c>
      <c r="I1304" s="213">
        <v>35732</v>
      </c>
      <c r="J1304" s="213">
        <v>0</v>
      </c>
      <c r="K1304" s="212">
        <v>2858.56</v>
      </c>
      <c r="L1304" s="212">
        <v>3215.88</v>
      </c>
      <c r="M1304" s="239">
        <f t="shared" si="109"/>
        <v>0.48090000000000144</v>
      </c>
      <c r="N1304" s="239"/>
      <c r="O1304" s="178"/>
      <c r="P1304" s="178"/>
      <c r="Q1304" s="178"/>
      <c r="R1304" s="178"/>
      <c r="S1304" s="178"/>
      <c r="T1304" s="178"/>
      <c r="U1304" s="178"/>
      <c r="V1304" s="178"/>
      <c r="W1304" s="178"/>
      <c r="X1304" s="178"/>
      <c r="Y1304" s="210">
        <f t="shared" si="108"/>
        <v>0.2587400434467777</v>
      </c>
      <c r="Z1304" s="211">
        <f t="shared" si="110"/>
        <v>0.42</v>
      </c>
      <c r="AA1304" s="178"/>
      <c r="AB1304" s="178"/>
      <c r="AC1304" s="178"/>
    </row>
    <row r="1305" spans="2:29" x14ac:dyDescent="0.35">
      <c r="B1305" s="222">
        <v>138200</v>
      </c>
      <c r="C1305" s="208">
        <v>46908</v>
      </c>
      <c r="D1305" s="309">
        <v>2579.94</v>
      </c>
      <c r="E1305" s="206">
        <v>3752.64</v>
      </c>
      <c r="F1305" s="206">
        <v>4221.72</v>
      </c>
      <c r="G1305" s="205">
        <f t="shared" si="111"/>
        <v>0.33942112879884223</v>
      </c>
      <c r="H1305" s="207">
        <f t="shared" si="112"/>
        <v>0.42</v>
      </c>
      <c r="I1305" s="213">
        <v>35774</v>
      </c>
      <c r="J1305" s="213">
        <v>0</v>
      </c>
      <c r="K1305" s="212">
        <v>2861.92</v>
      </c>
      <c r="L1305" s="212">
        <v>3219.66</v>
      </c>
      <c r="M1305" s="239">
        <f t="shared" si="109"/>
        <v>0.48090000000003785</v>
      </c>
      <c r="N1305" s="239"/>
      <c r="O1305" s="178"/>
      <c r="P1305" s="178"/>
      <c r="Q1305" s="178"/>
      <c r="R1305" s="178"/>
      <c r="S1305" s="178"/>
      <c r="T1305" s="178"/>
      <c r="U1305" s="178"/>
      <c r="V1305" s="178"/>
      <c r="W1305" s="178"/>
      <c r="X1305" s="178"/>
      <c r="Y1305" s="210">
        <f t="shared" si="108"/>
        <v>0.25885672937771348</v>
      </c>
      <c r="Z1305" s="211">
        <f t="shared" si="110"/>
        <v>0.42</v>
      </c>
      <c r="AA1305" s="178"/>
      <c r="AB1305" s="178"/>
      <c r="AC1305" s="178"/>
    </row>
    <row r="1306" spans="2:29" x14ac:dyDescent="0.35">
      <c r="B1306" s="222">
        <v>138300</v>
      </c>
      <c r="C1306" s="208">
        <v>46950</v>
      </c>
      <c r="D1306" s="309">
        <v>2582.25</v>
      </c>
      <c r="E1306" s="206">
        <v>3756</v>
      </c>
      <c r="F1306" s="206">
        <v>4225.5</v>
      </c>
      <c r="G1306" s="205">
        <f t="shared" si="111"/>
        <v>0.33947939262472887</v>
      </c>
      <c r="H1306" s="207">
        <f t="shared" si="112"/>
        <v>0.42</v>
      </c>
      <c r="I1306" s="213">
        <v>35816</v>
      </c>
      <c r="J1306" s="213">
        <v>0</v>
      </c>
      <c r="K1306" s="212">
        <v>2865.28</v>
      </c>
      <c r="L1306" s="212">
        <v>3223.44</v>
      </c>
      <c r="M1306" s="239">
        <f t="shared" si="109"/>
        <v>0.48089999999999233</v>
      </c>
      <c r="N1306" s="239"/>
      <c r="O1306" s="178"/>
      <c r="P1306" s="178"/>
      <c r="Q1306" s="178"/>
      <c r="R1306" s="178"/>
      <c r="S1306" s="178"/>
      <c r="T1306" s="178"/>
      <c r="U1306" s="178"/>
      <c r="V1306" s="178"/>
      <c r="W1306" s="178"/>
      <c r="X1306" s="178"/>
      <c r="Y1306" s="210">
        <f t="shared" si="108"/>
        <v>0.25897324656543746</v>
      </c>
      <c r="Z1306" s="211">
        <f t="shared" si="110"/>
        <v>0.42</v>
      </c>
      <c r="AA1306" s="178"/>
      <c r="AB1306" s="178"/>
      <c r="AC1306" s="178"/>
    </row>
    <row r="1307" spans="2:29" x14ac:dyDescent="0.35">
      <c r="B1307" s="222">
        <v>138400</v>
      </c>
      <c r="C1307" s="208">
        <v>46992</v>
      </c>
      <c r="D1307" s="309">
        <v>2584.56</v>
      </c>
      <c r="E1307" s="206">
        <v>3759.36</v>
      </c>
      <c r="F1307" s="206">
        <v>4229.28</v>
      </c>
      <c r="G1307" s="205">
        <f t="shared" si="111"/>
        <v>0.33953757225433528</v>
      </c>
      <c r="H1307" s="207">
        <f t="shared" si="112"/>
        <v>0.42</v>
      </c>
      <c r="I1307" s="213">
        <v>35858</v>
      </c>
      <c r="J1307" s="213">
        <v>0</v>
      </c>
      <c r="K1307" s="212">
        <v>2868.64</v>
      </c>
      <c r="L1307" s="212">
        <v>3227.22</v>
      </c>
      <c r="M1307" s="239">
        <f t="shared" si="109"/>
        <v>0.48089999999996508</v>
      </c>
      <c r="N1307" s="239"/>
      <c r="O1307" s="178"/>
      <c r="P1307" s="178"/>
      <c r="Q1307" s="178"/>
      <c r="R1307" s="178"/>
      <c r="S1307" s="178"/>
      <c r="T1307" s="178"/>
      <c r="U1307" s="178"/>
      <c r="V1307" s="178"/>
      <c r="W1307" s="178"/>
      <c r="X1307" s="178"/>
      <c r="Y1307" s="210">
        <f t="shared" si="108"/>
        <v>0.25908959537572257</v>
      </c>
      <c r="Z1307" s="211">
        <f t="shared" si="110"/>
        <v>0.42</v>
      </c>
      <c r="AA1307" s="178"/>
      <c r="AB1307" s="178"/>
      <c r="AC1307" s="178"/>
    </row>
    <row r="1308" spans="2:29" x14ac:dyDescent="0.35">
      <c r="B1308" s="222">
        <v>138500</v>
      </c>
      <c r="C1308" s="208">
        <v>47034</v>
      </c>
      <c r="D1308" s="309">
        <v>2586.87</v>
      </c>
      <c r="E1308" s="206">
        <v>3762.72</v>
      </c>
      <c r="F1308" s="206">
        <v>4233.0600000000004</v>
      </c>
      <c r="G1308" s="205">
        <f t="shared" si="111"/>
        <v>0.33959566787003609</v>
      </c>
      <c r="H1308" s="207">
        <f t="shared" si="112"/>
        <v>0.42</v>
      </c>
      <c r="I1308" s="213">
        <v>35898</v>
      </c>
      <c r="J1308" s="213">
        <v>0</v>
      </c>
      <c r="K1308" s="212">
        <v>2871.84</v>
      </c>
      <c r="L1308" s="212">
        <v>3230.82</v>
      </c>
      <c r="M1308" s="239">
        <f t="shared" si="109"/>
        <v>0.48090000000001054</v>
      </c>
      <c r="N1308" s="239"/>
      <c r="O1308" s="178"/>
      <c r="P1308" s="178"/>
      <c r="Q1308" s="178"/>
      <c r="R1308" s="178"/>
      <c r="S1308" s="178"/>
      <c r="T1308" s="178"/>
      <c r="U1308" s="178"/>
      <c r="V1308" s="178"/>
      <c r="W1308" s="178"/>
      <c r="X1308" s="178"/>
      <c r="Y1308" s="210">
        <f t="shared" si="108"/>
        <v>0.25919133574007219</v>
      </c>
      <c r="Z1308" s="211">
        <f t="shared" si="110"/>
        <v>0.4</v>
      </c>
      <c r="AA1308" s="178"/>
      <c r="AB1308" s="178"/>
      <c r="AC1308" s="178"/>
    </row>
    <row r="1309" spans="2:29" x14ac:dyDescent="0.35">
      <c r="B1309" s="222">
        <v>138600</v>
      </c>
      <c r="C1309" s="208">
        <v>47076</v>
      </c>
      <c r="D1309" s="309">
        <v>2589.1799999999998</v>
      </c>
      <c r="E1309" s="206">
        <v>3766.08</v>
      </c>
      <c r="F1309" s="206">
        <v>4236.84</v>
      </c>
      <c r="G1309" s="205">
        <f t="shared" si="111"/>
        <v>0.33965367965367965</v>
      </c>
      <c r="H1309" s="207">
        <f t="shared" si="112"/>
        <v>0.42</v>
      </c>
      <c r="I1309" s="213">
        <v>35940</v>
      </c>
      <c r="J1309" s="213">
        <v>0</v>
      </c>
      <c r="K1309" s="212">
        <v>2875.2</v>
      </c>
      <c r="L1309" s="212">
        <v>3234.6</v>
      </c>
      <c r="M1309" s="239">
        <f t="shared" si="109"/>
        <v>0.48090000000003785</v>
      </c>
      <c r="N1309" s="239"/>
      <c r="O1309" s="178"/>
      <c r="P1309" s="178"/>
      <c r="Q1309" s="178"/>
      <c r="R1309" s="178"/>
      <c r="S1309" s="178"/>
      <c r="T1309" s="178"/>
      <c r="U1309" s="178"/>
      <c r="V1309" s="178"/>
      <c r="W1309" s="178"/>
      <c r="X1309" s="178"/>
      <c r="Y1309" s="210">
        <f t="shared" si="108"/>
        <v>0.25930735930735932</v>
      </c>
      <c r="Z1309" s="211">
        <f t="shared" si="110"/>
        <v>0.42</v>
      </c>
      <c r="AA1309" s="178"/>
      <c r="AB1309" s="178"/>
      <c r="AC1309" s="178"/>
    </row>
    <row r="1310" spans="2:29" x14ac:dyDescent="0.35">
      <c r="B1310" s="222">
        <v>138700</v>
      </c>
      <c r="C1310" s="208">
        <v>47118</v>
      </c>
      <c r="D1310" s="309">
        <v>2591.4899999999998</v>
      </c>
      <c r="E1310" s="206">
        <v>3769.44</v>
      </c>
      <c r="F1310" s="206">
        <v>4240.62</v>
      </c>
      <c r="G1310" s="205">
        <f t="shared" si="111"/>
        <v>0.33971160778658976</v>
      </c>
      <c r="H1310" s="207">
        <f t="shared" si="112"/>
        <v>0.42</v>
      </c>
      <c r="I1310" s="213">
        <v>35982</v>
      </c>
      <c r="J1310" s="213">
        <v>0</v>
      </c>
      <c r="K1310" s="212">
        <v>2878.56</v>
      </c>
      <c r="L1310" s="212">
        <v>3238.38</v>
      </c>
      <c r="M1310" s="239">
        <f t="shared" si="109"/>
        <v>0.48090000000000144</v>
      </c>
      <c r="N1310" s="239"/>
      <c r="O1310" s="178"/>
      <c r="P1310" s="178"/>
      <c r="Q1310" s="178"/>
      <c r="R1310" s="178"/>
      <c r="S1310" s="178"/>
      <c r="T1310" s="178"/>
      <c r="U1310" s="178"/>
      <c r="V1310" s="178"/>
      <c r="W1310" s="178"/>
      <c r="X1310" s="178"/>
      <c r="Y1310" s="210">
        <f t="shared" si="108"/>
        <v>0.25942321557317954</v>
      </c>
      <c r="Z1310" s="211">
        <f t="shared" si="110"/>
        <v>0.42</v>
      </c>
      <c r="AA1310" s="178"/>
      <c r="AB1310" s="178"/>
      <c r="AC1310" s="178"/>
    </row>
    <row r="1311" spans="2:29" x14ac:dyDescent="0.35">
      <c r="B1311" s="222">
        <v>138800</v>
      </c>
      <c r="C1311" s="208">
        <v>47160</v>
      </c>
      <c r="D1311" s="309">
        <v>2593.8000000000002</v>
      </c>
      <c r="E1311" s="206">
        <v>3772.8</v>
      </c>
      <c r="F1311" s="206">
        <v>4244.3999999999996</v>
      </c>
      <c r="G1311" s="205">
        <f t="shared" si="111"/>
        <v>0.33976945244956774</v>
      </c>
      <c r="H1311" s="207">
        <f t="shared" si="112"/>
        <v>0.42</v>
      </c>
      <c r="I1311" s="213">
        <v>36024</v>
      </c>
      <c r="J1311" s="213">
        <v>0</v>
      </c>
      <c r="K1311" s="212">
        <v>2881.92</v>
      </c>
      <c r="L1311" s="212">
        <v>3242.16</v>
      </c>
      <c r="M1311" s="239">
        <f t="shared" si="109"/>
        <v>0.48090000000004696</v>
      </c>
      <c r="N1311" s="239"/>
      <c r="O1311" s="178"/>
      <c r="P1311" s="178"/>
      <c r="Q1311" s="178"/>
      <c r="R1311" s="178"/>
      <c r="S1311" s="178"/>
      <c r="T1311" s="178"/>
      <c r="U1311" s="178"/>
      <c r="V1311" s="178"/>
      <c r="W1311" s="178"/>
      <c r="X1311" s="178"/>
      <c r="Y1311" s="210">
        <f t="shared" si="108"/>
        <v>0.25953890489913545</v>
      </c>
      <c r="Z1311" s="211">
        <f t="shared" si="110"/>
        <v>0.42</v>
      </c>
      <c r="AA1311" s="178"/>
      <c r="AB1311" s="178"/>
      <c r="AC1311" s="178"/>
    </row>
    <row r="1312" spans="2:29" x14ac:dyDescent="0.35">
      <c r="B1312" s="222">
        <v>138900</v>
      </c>
      <c r="C1312" s="208">
        <v>47202</v>
      </c>
      <c r="D1312" s="309">
        <v>2596.11</v>
      </c>
      <c r="E1312" s="206">
        <v>3776.16</v>
      </c>
      <c r="F1312" s="206">
        <v>4248.18</v>
      </c>
      <c r="G1312" s="205">
        <f t="shared" si="111"/>
        <v>0.33982721382289416</v>
      </c>
      <c r="H1312" s="207">
        <f t="shared" si="112"/>
        <v>0.42</v>
      </c>
      <c r="I1312" s="213">
        <v>36066</v>
      </c>
      <c r="J1312" s="213">
        <v>0</v>
      </c>
      <c r="K1312" s="212">
        <v>2885.28</v>
      </c>
      <c r="L1312" s="212">
        <v>3245.94</v>
      </c>
      <c r="M1312" s="239">
        <f t="shared" si="109"/>
        <v>0.48090000000001054</v>
      </c>
      <c r="N1312" s="239"/>
      <c r="O1312" s="178"/>
      <c r="P1312" s="178"/>
      <c r="Q1312" s="178"/>
      <c r="R1312" s="178"/>
      <c r="S1312" s="178"/>
      <c r="T1312" s="178"/>
      <c r="U1312" s="178"/>
      <c r="V1312" s="178"/>
      <c r="W1312" s="178"/>
      <c r="X1312" s="178"/>
      <c r="Y1312" s="210">
        <f t="shared" si="108"/>
        <v>0.25965442764578833</v>
      </c>
      <c r="Z1312" s="211">
        <f t="shared" si="110"/>
        <v>0.42</v>
      </c>
      <c r="AA1312" s="178"/>
      <c r="AB1312" s="178"/>
      <c r="AC1312" s="178"/>
    </row>
    <row r="1313" spans="2:29" x14ac:dyDescent="0.35">
      <c r="B1313" s="222">
        <v>139000</v>
      </c>
      <c r="C1313" s="208">
        <v>47244</v>
      </c>
      <c r="D1313" s="309">
        <v>2598.42</v>
      </c>
      <c r="E1313" s="206">
        <v>3779.52</v>
      </c>
      <c r="F1313" s="206">
        <v>4251.96</v>
      </c>
      <c r="G1313" s="205">
        <f t="shared" si="111"/>
        <v>0.33988489208633094</v>
      </c>
      <c r="H1313" s="207">
        <f t="shared" si="112"/>
        <v>0.42</v>
      </c>
      <c r="I1313" s="213">
        <v>36108</v>
      </c>
      <c r="J1313" s="213">
        <v>0</v>
      </c>
      <c r="K1313" s="212">
        <v>2888.64</v>
      </c>
      <c r="L1313" s="212">
        <v>3249.72</v>
      </c>
      <c r="M1313" s="239">
        <f t="shared" si="109"/>
        <v>0.48089999999996508</v>
      </c>
      <c r="N1313" s="239"/>
      <c r="O1313" s="178"/>
      <c r="P1313" s="178"/>
      <c r="Q1313" s="178"/>
      <c r="R1313" s="178"/>
      <c r="S1313" s="178"/>
      <c r="T1313" s="178"/>
      <c r="U1313" s="178"/>
      <c r="V1313" s="178"/>
      <c r="W1313" s="178"/>
      <c r="X1313" s="178"/>
      <c r="Y1313" s="210">
        <f t="shared" si="108"/>
        <v>0.25976978417266189</v>
      </c>
      <c r="Z1313" s="211">
        <f t="shared" si="110"/>
        <v>0.42</v>
      </c>
      <c r="AA1313" s="178"/>
      <c r="AB1313" s="178"/>
      <c r="AC1313" s="178"/>
    </row>
    <row r="1314" spans="2:29" x14ac:dyDescent="0.35">
      <c r="B1314" s="222">
        <v>139100</v>
      </c>
      <c r="C1314" s="208">
        <v>47286</v>
      </c>
      <c r="D1314" s="309">
        <v>2600.73</v>
      </c>
      <c r="E1314" s="206">
        <v>3782.88</v>
      </c>
      <c r="F1314" s="206">
        <v>4255.74</v>
      </c>
      <c r="G1314" s="205">
        <f t="shared" si="111"/>
        <v>0.33994248741912292</v>
      </c>
      <c r="H1314" s="207">
        <f t="shared" si="112"/>
        <v>0.42</v>
      </c>
      <c r="I1314" s="213">
        <v>36150</v>
      </c>
      <c r="J1314" s="213">
        <v>0</v>
      </c>
      <c r="K1314" s="212">
        <v>2892</v>
      </c>
      <c r="L1314" s="212">
        <v>3253.5</v>
      </c>
      <c r="M1314" s="239">
        <f t="shared" si="109"/>
        <v>0.48090000000001054</v>
      </c>
      <c r="N1314" s="239"/>
      <c r="O1314" s="178"/>
      <c r="P1314" s="178"/>
      <c r="Q1314" s="178"/>
      <c r="R1314" s="178"/>
      <c r="S1314" s="178"/>
      <c r="T1314" s="178"/>
      <c r="U1314" s="178"/>
      <c r="V1314" s="178"/>
      <c r="W1314" s="178"/>
      <c r="X1314" s="178"/>
      <c r="Y1314" s="210">
        <f t="shared" si="108"/>
        <v>0.25988497483824585</v>
      </c>
      <c r="Z1314" s="211">
        <f t="shared" si="110"/>
        <v>0.42</v>
      </c>
      <c r="AA1314" s="178"/>
      <c r="AB1314" s="178"/>
      <c r="AC1314" s="178"/>
    </row>
    <row r="1315" spans="2:29" x14ac:dyDescent="0.35">
      <c r="B1315" s="222">
        <v>139200</v>
      </c>
      <c r="C1315" s="208">
        <v>47328</v>
      </c>
      <c r="D1315" s="309">
        <v>2603.04</v>
      </c>
      <c r="E1315" s="206">
        <v>3786.24</v>
      </c>
      <c r="F1315" s="206">
        <v>4259.5200000000004</v>
      </c>
      <c r="G1315" s="205">
        <f t="shared" si="111"/>
        <v>0.34</v>
      </c>
      <c r="H1315" s="207">
        <f t="shared" si="112"/>
        <v>0.42</v>
      </c>
      <c r="I1315" s="213">
        <v>36192</v>
      </c>
      <c r="J1315" s="213">
        <v>0</v>
      </c>
      <c r="K1315" s="212">
        <v>2895.36</v>
      </c>
      <c r="L1315" s="212">
        <v>3257.28</v>
      </c>
      <c r="M1315" s="239">
        <f t="shared" si="109"/>
        <v>0.48089999999998329</v>
      </c>
      <c r="N1315" s="239"/>
      <c r="O1315" s="178"/>
      <c r="P1315" s="178"/>
      <c r="Q1315" s="178"/>
      <c r="R1315" s="178"/>
      <c r="S1315" s="178"/>
      <c r="T1315" s="178"/>
      <c r="U1315" s="178"/>
      <c r="V1315" s="178"/>
      <c r="W1315" s="178"/>
      <c r="X1315" s="178"/>
      <c r="Y1315" s="210">
        <f t="shared" si="108"/>
        <v>0.26</v>
      </c>
      <c r="Z1315" s="211">
        <f t="shared" si="110"/>
        <v>0.42</v>
      </c>
      <c r="AA1315" s="178"/>
      <c r="AB1315" s="178"/>
      <c r="AC1315" s="178"/>
    </row>
    <row r="1316" spans="2:29" x14ac:dyDescent="0.35">
      <c r="B1316" s="222">
        <v>139300</v>
      </c>
      <c r="C1316" s="208">
        <v>47370</v>
      </c>
      <c r="D1316" s="309">
        <v>2605.35</v>
      </c>
      <c r="E1316" s="206">
        <v>3789.6</v>
      </c>
      <c r="F1316" s="206">
        <v>4263.3</v>
      </c>
      <c r="G1316" s="205">
        <f t="shared" si="111"/>
        <v>0.34005743000717875</v>
      </c>
      <c r="H1316" s="207">
        <f t="shared" si="112"/>
        <v>0.42</v>
      </c>
      <c r="I1316" s="213">
        <v>36234</v>
      </c>
      <c r="J1316" s="213">
        <v>0</v>
      </c>
      <c r="K1316" s="212">
        <v>2898.72</v>
      </c>
      <c r="L1316" s="212">
        <v>3261.06</v>
      </c>
      <c r="M1316" s="239">
        <f t="shared" si="109"/>
        <v>0.48090000000001054</v>
      </c>
      <c r="N1316" s="239"/>
      <c r="O1316" s="178"/>
      <c r="P1316" s="178"/>
      <c r="Q1316" s="178"/>
      <c r="R1316" s="178"/>
      <c r="S1316" s="178"/>
      <c r="T1316" s="178"/>
      <c r="U1316" s="178"/>
      <c r="V1316" s="178"/>
      <c r="W1316" s="178"/>
      <c r="X1316" s="178"/>
      <c r="Y1316" s="210">
        <f t="shared" si="108"/>
        <v>0.26011486001435752</v>
      </c>
      <c r="Z1316" s="211">
        <f t="shared" si="110"/>
        <v>0.42</v>
      </c>
      <c r="AA1316" s="178"/>
      <c r="AB1316" s="178"/>
      <c r="AC1316" s="178"/>
    </row>
    <row r="1317" spans="2:29" x14ac:dyDescent="0.35">
      <c r="B1317" s="222">
        <v>139400</v>
      </c>
      <c r="C1317" s="208">
        <v>47412</v>
      </c>
      <c r="D1317" s="309">
        <v>2607.66</v>
      </c>
      <c r="E1317" s="206">
        <v>3792.96</v>
      </c>
      <c r="F1317" s="206">
        <v>4267.08</v>
      </c>
      <c r="G1317" s="205">
        <f t="shared" si="111"/>
        <v>0.34011477761836439</v>
      </c>
      <c r="H1317" s="207">
        <f t="shared" si="112"/>
        <v>0.42</v>
      </c>
      <c r="I1317" s="213">
        <v>36276</v>
      </c>
      <c r="J1317" s="213">
        <v>0</v>
      </c>
      <c r="K1317" s="212">
        <v>2902.08</v>
      </c>
      <c r="L1317" s="212">
        <v>3264.84</v>
      </c>
      <c r="M1317" s="239">
        <f t="shared" si="109"/>
        <v>0.48090000000004696</v>
      </c>
      <c r="N1317" s="239"/>
      <c r="O1317" s="178"/>
      <c r="P1317" s="178"/>
      <c r="Q1317" s="178"/>
      <c r="R1317" s="178"/>
      <c r="S1317" s="178"/>
      <c r="T1317" s="178"/>
      <c r="U1317" s="178"/>
      <c r="V1317" s="178"/>
      <c r="W1317" s="178"/>
      <c r="X1317" s="178"/>
      <c r="Y1317" s="210">
        <f t="shared" si="108"/>
        <v>0.26022955523672886</v>
      </c>
      <c r="Z1317" s="211">
        <f t="shared" si="110"/>
        <v>0.42</v>
      </c>
      <c r="AA1317" s="178"/>
      <c r="AB1317" s="178"/>
      <c r="AC1317" s="178"/>
    </row>
    <row r="1318" spans="2:29" x14ac:dyDescent="0.35">
      <c r="B1318" s="222">
        <v>139500</v>
      </c>
      <c r="C1318" s="208">
        <v>47454</v>
      </c>
      <c r="D1318" s="309">
        <v>2609.9699999999998</v>
      </c>
      <c r="E1318" s="206">
        <v>3796.32</v>
      </c>
      <c r="F1318" s="206">
        <v>4270.8599999999997</v>
      </c>
      <c r="G1318" s="205">
        <f t="shared" si="111"/>
        <v>0.34017204301075271</v>
      </c>
      <c r="H1318" s="207">
        <f t="shared" si="112"/>
        <v>0.42</v>
      </c>
      <c r="I1318" s="213">
        <v>36318</v>
      </c>
      <c r="J1318" s="213">
        <v>0</v>
      </c>
      <c r="K1318" s="212">
        <v>2905.44</v>
      </c>
      <c r="L1318" s="212">
        <v>3268.62</v>
      </c>
      <c r="M1318" s="239">
        <f t="shared" si="109"/>
        <v>0.48090000000001965</v>
      </c>
      <c r="N1318" s="239"/>
      <c r="O1318" s="178"/>
      <c r="P1318" s="178"/>
      <c r="Q1318" s="178"/>
      <c r="R1318" s="178"/>
      <c r="S1318" s="178"/>
      <c r="T1318" s="178"/>
      <c r="U1318" s="178"/>
      <c r="V1318" s="178"/>
      <c r="W1318" s="178"/>
      <c r="X1318" s="178"/>
      <c r="Y1318" s="210">
        <f t="shared" si="108"/>
        <v>0.26034408602150538</v>
      </c>
      <c r="Z1318" s="211">
        <f t="shared" si="110"/>
        <v>0.42</v>
      </c>
      <c r="AA1318" s="178"/>
      <c r="AB1318" s="178"/>
      <c r="AC1318" s="178"/>
    </row>
    <row r="1319" spans="2:29" x14ac:dyDescent="0.35">
      <c r="B1319" s="222">
        <v>139600</v>
      </c>
      <c r="C1319" s="208">
        <v>47496</v>
      </c>
      <c r="D1319" s="309">
        <v>2612.2800000000002</v>
      </c>
      <c r="E1319" s="206">
        <v>3799.68</v>
      </c>
      <c r="F1319" s="206">
        <v>4274.6400000000003</v>
      </c>
      <c r="G1319" s="205">
        <f t="shared" si="111"/>
        <v>0.34022922636103153</v>
      </c>
      <c r="H1319" s="207">
        <f t="shared" si="112"/>
        <v>0.42</v>
      </c>
      <c r="I1319" s="213">
        <v>36360</v>
      </c>
      <c r="J1319" s="213">
        <v>0</v>
      </c>
      <c r="K1319" s="212">
        <v>2908.8</v>
      </c>
      <c r="L1319" s="212">
        <v>3272.4</v>
      </c>
      <c r="M1319" s="239">
        <f t="shared" si="109"/>
        <v>0.48089999999999233</v>
      </c>
      <c r="N1319" s="239"/>
      <c r="O1319" s="178"/>
      <c r="P1319" s="178"/>
      <c r="Q1319" s="178"/>
      <c r="R1319" s="178"/>
      <c r="S1319" s="178"/>
      <c r="T1319" s="178"/>
      <c r="U1319" s="178"/>
      <c r="V1319" s="178"/>
      <c r="W1319" s="178"/>
      <c r="X1319" s="178"/>
      <c r="Y1319" s="210">
        <f t="shared" si="108"/>
        <v>0.26045845272206303</v>
      </c>
      <c r="Z1319" s="211">
        <f t="shared" si="110"/>
        <v>0.42</v>
      </c>
      <c r="AA1319" s="178"/>
      <c r="AB1319" s="178"/>
      <c r="AC1319" s="178"/>
    </row>
    <row r="1320" spans="2:29" x14ac:dyDescent="0.35">
      <c r="B1320" s="222">
        <v>139700</v>
      </c>
      <c r="C1320" s="208">
        <v>47538</v>
      </c>
      <c r="D1320" s="309">
        <v>2614.59</v>
      </c>
      <c r="E1320" s="206">
        <v>3803.04</v>
      </c>
      <c r="F1320" s="206">
        <v>4278.42</v>
      </c>
      <c r="G1320" s="205">
        <f t="shared" si="111"/>
        <v>0.34028632784538299</v>
      </c>
      <c r="H1320" s="207">
        <f t="shared" si="112"/>
        <v>0.42</v>
      </c>
      <c r="I1320" s="213">
        <v>36402</v>
      </c>
      <c r="J1320" s="213">
        <v>0</v>
      </c>
      <c r="K1320" s="212">
        <v>2912.16</v>
      </c>
      <c r="L1320" s="212">
        <v>3276.18</v>
      </c>
      <c r="M1320" s="239">
        <f t="shared" si="109"/>
        <v>0.48089999999993777</v>
      </c>
      <c r="N1320" s="239"/>
      <c r="O1320" s="178"/>
      <c r="P1320" s="178"/>
      <c r="Q1320" s="178"/>
      <c r="R1320" s="178"/>
      <c r="S1320" s="178"/>
      <c r="T1320" s="178"/>
      <c r="U1320" s="178"/>
      <c r="V1320" s="178"/>
      <c r="W1320" s="178"/>
      <c r="X1320" s="178"/>
      <c r="Y1320" s="210">
        <f t="shared" si="108"/>
        <v>0.26057265569076593</v>
      </c>
      <c r="Z1320" s="211">
        <f t="shared" si="110"/>
        <v>0.42</v>
      </c>
      <c r="AA1320" s="178"/>
      <c r="AB1320" s="178"/>
      <c r="AC1320" s="178"/>
    </row>
    <row r="1321" spans="2:29" x14ac:dyDescent="0.35">
      <c r="B1321" s="222">
        <v>139800</v>
      </c>
      <c r="C1321" s="208">
        <v>47580</v>
      </c>
      <c r="D1321" s="309">
        <v>2616.9</v>
      </c>
      <c r="E1321" s="206">
        <v>3806.4</v>
      </c>
      <c r="F1321" s="206">
        <v>4282.2</v>
      </c>
      <c r="G1321" s="205">
        <f t="shared" si="111"/>
        <v>0.34034334763948498</v>
      </c>
      <c r="H1321" s="207">
        <f t="shared" si="112"/>
        <v>0.42</v>
      </c>
      <c r="I1321" s="213">
        <v>36444</v>
      </c>
      <c r="J1321" s="213">
        <v>0</v>
      </c>
      <c r="K1321" s="212">
        <v>2915.52</v>
      </c>
      <c r="L1321" s="212">
        <v>3279.96</v>
      </c>
      <c r="M1321" s="239">
        <f t="shared" si="109"/>
        <v>0.48089999999998329</v>
      </c>
      <c r="N1321" s="239"/>
      <c r="O1321" s="178"/>
      <c r="P1321" s="178"/>
      <c r="Q1321" s="178"/>
      <c r="R1321" s="178"/>
      <c r="S1321" s="178"/>
      <c r="T1321" s="178"/>
      <c r="U1321" s="178"/>
      <c r="V1321" s="178"/>
      <c r="W1321" s="178"/>
      <c r="X1321" s="178"/>
      <c r="Y1321" s="210">
        <f t="shared" si="108"/>
        <v>0.26068669527896998</v>
      </c>
      <c r="Z1321" s="211">
        <f t="shared" si="110"/>
        <v>0.42</v>
      </c>
      <c r="AA1321" s="178"/>
      <c r="AB1321" s="178"/>
      <c r="AC1321" s="178"/>
    </row>
    <row r="1322" spans="2:29" x14ac:dyDescent="0.35">
      <c r="B1322" s="222">
        <v>139900</v>
      </c>
      <c r="C1322" s="208">
        <v>47622</v>
      </c>
      <c r="D1322" s="309">
        <v>2619.21</v>
      </c>
      <c r="E1322" s="206">
        <v>3809.76</v>
      </c>
      <c r="F1322" s="206">
        <v>4285.9799999999996</v>
      </c>
      <c r="G1322" s="205">
        <f t="shared" si="111"/>
        <v>0.34040028591851323</v>
      </c>
      <c r="H1322" s="207">
        <f t="shared" si="112"/>
        <v>0.42</v>
      </c>
      <c r="I1322" s="213">
        <v>36486</v>
      </c>
      <c r="J1322" s="213">
        <v>0</v>
      </c>
      <c r="K1322" s="212">
        <v>2918.88</v>
      </c>
      <c r="L1322" s="212">
        <v>3283.74</v>
      </c>
      <c r="M1322" s="239">
        <f t="shared" si="109"/>
        <v>0.48090000000002875</v>
      </c>
      <c r="N1322" s="239"/>
      <c r="O1322" s="178"/>
      <c r="P1322" s="178"/>
      <c r="Q1322" s="178"/>
      <c r="R1322" s="178"/>
      <c r="S1322" s="178"/>
      <c r="T1322" s="178"/>
      <c r="U1322" s="178"/>
      <c r="V1322" s="178"/>
      <c r="W1322" s="178"/>
      <c r="X1322" s="178"/>
      <c r="Y1322" s="210">
        <f t="shared" si="108"/>
        <v>0.26080057183702643</v>
      </c>
      <c r="Z1322" s="211">
        <f t="shared" si="110"/>
        <v>0.42</v>
      </c>
      <c r="AA1322" s="178"/>
      <c r="AB1322" s="178"/>
      <c r="AC1322" s="178"/>
    </row>
    <row r="1323" spans="2:29" x14ac:dyDescent="0.35">
      <c r="B1323" s="222">
        <v>140000</v>
      </c>
      <c r="C1323" s="208">
        <v>47664</v>
      </c>
      <c r="D1323" s="309">
        <v>2621.52</v>
      </c>
      <c r="E1323" s="206">
        <v>3813.12</v>
      </c>
      <c r="F1323" s="206">
        <v>4289.76</v>
      </c>
      <c r="G1323" s="205">
        <f t="shared" si="111"/>
        <v>0.34045714285714285</v>
      </c>
      <c r="H1323" s="207">
        <f t="shared" si="112"/>
        <v>0.42</v>
      </c>
      <c r="I1323" s="213">
        <v>36528</v>
      </c>
      <c r="J1323" s="213">
        <v>0</v>
      </c>
      <c r="K1323" s="212">
        <v>2922.24</v>
      </c>
      <c r="L1323" s="212">
        <v>3287.52</v>
      </c>
      <c r="M1323" s="239">
        <f t="shared" si="109"/>
        <v>0.48089999999999233</v>
      </c>
      <c r="N1323" s="239"/>
      <c r="O1323" s="178"/>
      <c r="P1323" s="178"/>
      <c r="Q1323" s="178"/>
      <c r="R1323" s="178"/>
      <c r="S1323" s="178"/>
      <c r="T1323" s="178"/>
      <c r="U1323" s="178"/>
      <c r="V1323" s="178"/>
      <c r="W1323" s="178"/>
      <c r="X1323" s="178"/>
      <c r="Y1323" s="210">
        <f t="shared" si="108"/>
        <v>0.26091428571428571</v>
      </c>
      <c r="Z1323" s="211">
        <f t="shared" si="110"/>
        <v>0.42</v>
      </c>
      <c r="AA1323" s="178"/>
      <c r="AB1323" s="178"/>
      <c r="AC1323" s="178"/>
    </row>
    <row r="1324" spans="2:29" x14ac:dyDescent="0.35">
      <c r="B1324" s="222">
        <v>140100</v>
      </c>
      <c r="C1324" s="208">
        <v>47706</v>
      </c>
      <c r="D1324" s="309">
        <v>2623.83</v>
      </c>
      <c r="E1324" s="206">
        <v>3816.48</v>
      </c>
      <c r="F1324" s="206">
        <v>4293.54</v>
      </c>
      <c r="G1324" s="205">
        <f t="shared" si="111"/>
        <v>0.34051391862955033</v>
      </c>
      <c r="H1324" s="207">
        <f t="shared" si="112"/>
        <v>0.42</v>
      </c>
      <c r="I1324" s="213">
        <v>36570</v>
      </c>
      <c r="J1324" s="213">
        <v>0</v>
      </c>
      <c r="K1324" s="212">
        <v>2925.6</v>
      </c>
      <c r="L1324" s="212">
        <v>3291.3</v>
      </c>
      <c r="M1324" s="239">
        <f t="shared" si="109"/>
        <v>0.48090000000001965</v>
      </c>
      <c r="N1324" s="239"/>
      <c r="O1324" s="178"/>
      <c r="P1324" s="178"/>
      <c r="Q1324" s="178"/>
      <c r="R1324" s="178"/>
      <c r="S1324" s="178"/>
      <c r="T1324" s="178"/>
      <c r="U1324" s="178"/>
      <c r="V1324" s="178"/>
      <c r="W1324" s="178"/>
      <c r="X1324" s="178"/>
      <c r="Y1324" s="210">
        <f t="shared" si="108"/>
        <v>0.26102783725910061</v>
      </c>
      <c r="Z1324" s="211">
        <f t="shared" si="110"/>
        <v>0.42</v>
      </c>
      <c r="AA1324" s="178"/>
      <c r="AB1324" s="178"/>
      <c r="AC1324" s="178"/>
    </row>
    <row r="1325" spans="2:29" x14ac:dyDescent="0.35">
      <c r="B1325" s="222">
        <v>140200</v>
      </c>
      <c r="C1325" s="208">
        <v>47748</v>
      </c>
      <c r="D1325" s="309">
        <v>2626.14</v>
      </c>
      <c r="E1325" s="206">
        <v>3819.84</v>
      </c>
      <c r="F1325" s="206">
        <v>4297.32</v>
      </c>
      <c r="G1325" s="205">
        <f t="shared" si="111"/>
        <v>0.34057061340941513</v>
      </c>
      <c r="H1325" s="207">
        <f t="shared" si="112"/>
        <v>0.42</v>
      </c>
      <c r="I1325" s="213">
        <v>36612</v>
      </c>
      <c r="J1325" s="213">
        <v>0</v>
      </c>
      <c r="K1325" s="212">
        <v>2928.96</v>
      </c>
      <c r="L1325" s="212">
        <v>3295.08</v>
      </c>
      <c r="M1325" s="239">
        <f t="shared" si="109"/>
        <v>0.48089999999999233</v>
      </c>
      <c r="N1325" s="239"/>
      <c r="O1325" s="178"/>
      <c r="P1325" s="178"/>
      <c r="Q1325" s="178"/>
      <c r="R1325" s="178"/>
      <c r="S1325" s="178"/>
      <c r="T1325" s="178"/>
      <c r="U1325" s="178"/>
      <c r="V1325" s="178"/>
      <c r="W1325" s="178"/>
      <c r="X1325" s="178"/>
      <c r="Y1325" s="210">
        <f t="shared" si="108"/>
        <v>0.26114122681883023</v>
      </c>
      <c r="Z1325" s="211">
        <f t="shared" si="110"/>
        <v>0.42</v>
      </c>
      <c r="AA1325" s="178"/>
      <c r="AB1325" s="178"/>
      <c r="AC1325" s="178"/>
    </row>
    <row r="1326" spans="2:29" x14ac:dyDescent="0.35">
      <c r="B1326" s="222">
        <v>140300</v>
      </c>
      <c r="C1326" s="208">
        <v>47790</v>
      </c>
      <c r="D1326" s="309">
        <v>2628.45</v>
      </c>
      <c r="E1326" s="206">
        <v>3823.2</v>
      </c>
      <c r="F1326" s="206">
        <v>4301.1000000000004</v>
      </c>
      <c r="G1326" s="205">
        <f t="shared" si="111"/>
        <v>0.34062722736992157</v>
      </c>
      <c r="H1326" s="207">
        <f t="shared" si="112"/>
        <v>0.42</v>
      </c>
      <c r="I1326" s="213">
        <v>36654</v>
      </c>
      <c r="J1326" s="213">
        <v>0</v>
      </c>
      <c r="K1326" s="212">
        <v>2932.32</v>
      </c>
      <c r="L1326" s="212">
        <v>3298.86</v>
      </c>
      <c r="M1326" s="239">
        <f t="shared" si="109"/>
        <v>0.48089999999996508</v>
      </c>
      <c r="N1326" s="239"/>
      <c r="O1326" s="178"/>
      <c r="P1326" s="178"/>
      <c r="Q1326" s="178"/>
      <c r="R1326" s="178"/>
      <c r="S1326" s="178"/>
      <c r="T1326" s="178"/>
      <c r="U1326" s="178"/>
      <c r="V1326" s="178"/>
      <c r="W1326" s="178"/>
      <c r="X1326" s="178"/>
      <c r="Y1326" s="210">
        <f t="shared" si="108"/>
        <v>0.26125445473984321</v>
      </c>
      <c r="Z1326" s="211">
        <f t="shared" si="110"/>
        <v>0.42</v>
      </c>
      <c r="AA1326" s="178"/>
      <c r="AB1326" s="178"/>
      <c r="AC1326" s="178"/>
    </row>
    <row r="1327" spans="2:29" x14ac:dyDescent="0.35">
      <c r="B1327" s="222">
        <v>140400</v>
      </c>
      <c r="C1327" s="208">
        <v>47832</v>
      </c>
      <c r="D1327" s="309">
        <v>2630.76</v>
      </c>
      <c r="E1327" s="206">
        <v>3826.56</v>
      </c>
      <c r="F1327" s="206">
        <v>4304.88</v>
      </c>
      <c r="G1327" s="205">
        <f t="shared" si="111"/>
        <v>0.34068376068376066</v>
      </c>
      <c r="H1327" s="207">
        <f t="shared" si="112"/>
        <v>0.42</v>
      </c>
      <c r="I1327" s="213">
        <v>36696</v>
      </c>
      <c r="J1327" s="213">
        <v>0</v>
      </c>
      <c r="K1327" s="212">
        <v>2935.68</v>
      </c>
      <c r="L1327" s="212">
        <v>3302.64</v>
      </c>
      <c r="M1327" s="239">
        <f t="shared" si="109"/>
        <v>0.48089999999999233</v>
      </c>
      <c r="N1327" s="239"/>
      <c r="O1327" s="178"/>
      <c r="P1327" s="178"/>
      <c r="Q1327" s="178"/>
      <c r="R1327" s="178"/>
      <c r="S1327" s="178"/>
      <c r="T1327" s="178"/>
      <c r="U1327" s="178"/>
      <c r="V1327" s="178"/>
      <c r="W1327" s="178"/>
      <c r="X1327" s="178"/>
      <c r="Y1327" s="210">
        <f t="shared" si="108"/>
        <v>0.26136752136752139</v>
      </c>
      <c r="Z1327" s="211">
        <f t="shared" si="110"/>
        <v>0.42</v>
      </c>
      <c r="AA1327" s="178"/>
      <c r="AB1327" s="178"/>
      <c r="AC1327" s="178"/>
    </row>
    <row r="1328" spans="2:29" x14ac:dyDescent="0.35">
      <c r="B1328" s="222">
        <v>140500</v>
      </c>
      <c r="C1328" s="208">
        <v>47874</v>
      </c>
      <c r="D1328" s="309">
        <v>2633.07</v>
      </c>
      <c r="E1328" s="206">
        <v>3829.92</v>
      </c>
      <c r="F1328" s="206">
        <v>4308.66</v>
      </c>
      <c r="G1328" s="205">
        <f t="shared" si="111"/>
        <v>0.34074021352313166</v>
      </c>
      <c r="H1328" s="207">
        <f t="shared" si="112"/>
        <v>0.42</v>
      </c>
      <c r="I1328" s="213">
        <v>36738</v>
      </c>
      <c r="J1328" s="213">
        <v>0</v>
      </c>
      <c r="K1328" s="212">
        <v>2939.04</v>
      </c>
      <c r="L1328" s="212">
        <v>3306.42</v>
      </c>
      <c r="M1328" s="239">
        <f t="shared" si="109"/>
        <v>0.48089999999995597</v>
      </c>
      <c r="N1328" s="239"/>
      <c r="O1328" s="178"/>
      <c r="P1328" s="178"/>
      <c r="Q1328" s="178"/>
      <c r="R1328" s="178"/>
      <c r="S1328" s="178"/>
      <c r="T1328" s="178"/>
      <c r="U1328" s="178"/>
      <c r="V1328" s="178"/>
      <c r="W1328" s="178"/>
      <c r="X1328" s="178"/>
      <c r="Y1328" s="210">
        <f t="shared" si="108"/>
        <v>0.26148042704626334</v>
      </c>
      <c r="Z1328" s="211">
        <f t="shared" si="110"/>
        <v>0.42</v>
      </c>
      <c r="AA1328" s="178"/>
      <c r="AB1328" s="178"/>
      <c r="AC1328" s="178"/>
    </row>
    <row r="1329" spans="2:29" x14ac:dyDescent="0.35">
      <c r="B1329" s="222">
        <v>140600</v>
      </c>
      <c r="C1329" s="208">
        <v>47916</v>
      </c>
      <c r="D1329" s="309">
        <v>2635.38</v>
      </c>
      <c r="E1329" s="206">
        <v>3833.28</v>
      </c>
      <c r="F1329" s="206">
        <v>4312.4399999999996</v>
      </c>
      <c r="G1329" s="205">
        <f t="shared" si="111"/>
        <v>0.34079658605974394</v>
      </c>
      <c r="H1329" s="207">
        <f t="shared" si="112"/>
        <v>0.42</v>
      </c>
      <c r="I1329" s="213">
        <v>36780</v>
      </c>
      <c r="J1329" s="213">
        <v>0</v>
      </c>
      <c r="K1329" s="212">
        <v>2942.4</v>
      </c>
      <c r="L1329" s="212">
        <v>3310.2</v>
      </c>
      <c r="M1329" s="239">
        <f t="shared" si="109"/>
        <v>0.48090000000000144</v>
      </c>
      <c r="N1329" s="239"/>
      <c r="O1329" s="178"/>
      <c r="P1329" s="178"/>
      <c r="Q1329" s="178"/>
      <c r="R1329" s="178"/>
      <c r="S1329" s="178"/>
      <c r="T1329" s="178"/>
      <c r="U1329" s="178"/>
      <c r="V1329" s="178"/>
      <c r="W1329" s="178"/>
      <c r="X1329" s="178"/>
      <c r="Y1329" s="210">
        <f t="shared" si="108"/>
        <v>0.2615931721194879</v>
      </c>
      <c r="Z1329" s="211">
        <f t="shared" si="110"/>
        <v>0.42</v>
      </c>
      <c r="AA1329" s="178"/>
      <c r="AB1329" s="178"/>
      <c r="AC1329" s="178"/>
    </row>
    <row r="1330" spans="2:29" x14ac:dyDescent="0.35">
      <c r="B1330" s="222">
        <v>140700</v>
      </c>
      <c r="C1330" s="208">
        <v>47958</v>
      </c>
      <c r="D1330" s="309">
        <v>2637.69</v>
      </c>
      <c r="E1330" s="206">
        <v>3836.64</v>
      </c>
      <c r="F1330" s="206">
        <v>4316.22</v>
      </c>
      <c r="G1330" s="205">
        <f t="shared" si="111"/>
        <v>0.34085287846481876</v>
      </c>
      <c r="H1330" s="207">
        <f t="shared" si="112"/>
        <v>0.42</v>
      </c>
      <c r="I1330" s="213">
        <v>36822</v>
      </c>
      <c r="J1330" s="213">
        <v>0</v>
      </c>
      <c r="K1330" s="212">
        <v>2945.76</v>
      </c>
      <c r="L1330" s="212">
        <v>3313.98</v>
      </c>
      <c r="M1330" s="239">
        <f t="shared" si="109"/>
        <v>0.48090000000003785</v>
      </c>
      <c r="N1330" s="239"/>
      <c r="O1330" s="178"/>
      <c r="P1330" s="178"/>
      <c r="Q1330" s="178"/>
      <c r="R1330" s="178"/>
      <c r="S1330" s="178"/>
      <c r="T1330" s="178"/>
      <c r="U1330" s="178"/>
      <c r="V1330" s="178"/>
      <c r="W1330" s="178"/>
      <c r="X1330" s="178"/>
      <c r="Y1330" s="210">
        <f t="shared" si="108"/>
        <v>0.26170575692963755</v>
      </c>
      <c r="Z1330" s="211">
        <f t="shared" si="110"/>
        <v>0.42</v>
      </c>
      <c r="AA1330" s="178"/>
      <c r="AB1330" s="178"/>
      <c r="AC1330" s="178"/>
    </row>
    <row r="1331" spans="2:29" x14ac:dyDescent="0.35">
      <c r="B1331" s="222">
        <v>140800</v>
      </c>
      <c r="C1331" s="208">
        <v>48000</v>
      </c>
      <c r="D1331" s="309">
        <v>2640</v>
      </c>
      <c r="E1331" s="206">
        <v>3840</v>
      </c>
      <c r="F1331" s="206">
        <v>4320</v>
      </c>
      <c r="G1331" s="205">
        <f t="shared" si="111"/>
        <v>0.34090909090909088</v>
      </c>
      <c r="H1331" s="207">
        <f t="shared" si="112"/>
        <v>0.42</v>
      </c>
      <c r="I1331" s="213">
        <v>36864</v>
      </c>
      <c r="J1331" s="213">
        <v>0</v>
      </c>
      <c r="K1331" s="212">
        <v>2949.12</v>
      </c>
      <c r="L1331" s="212">
        <v>3317.76</v>
      </c>
      <c r="M1331" s="239">
        <f t="shared" si="109"/>
        <v>0.48089999999999233</v>
      </c>
      <c r="N1331" s="239"/>
      <c r="O1331" s="178"/>
      <c r="P1331" s="178"/>
      <c r="Q1331" s="178"/>
      <c r="R1331" s="178"/>
      <c r="S1331" s="178"/>
      <c r="T1331" s="178"/>
      <c r="U1331" s="178"/>
      <c r="V1331" s="178"/>
      <c r="W1331" s="178"/>
      <c r="X1331" s="178"/>
      <c r="Y1331" s="210">
        <f t="shared" si="108"/>
        <v>0.26181818181818184</v>
      </c>
      <c r="Z1331" s="211">
        <f t="shared" si="110"/>
        <v>0.42</v>
      </c>
      <c r="AA1331" s="178"/>
      <c r="AB1331" s="178"/>
      <c r="AC1331" s="178"/>
    </row>
    <row r="1332" spans="2:29" x14ac:dyDescent="0.35">
      <c r="B1332" s="222">
        <v>140900</v>
      </c>
      <c r="C1332" s="208">
        <v>48042</v>
      </c>
      <c r="D1332" s="309">
        <v>2642.31</v>
      </c>
      <c r="E1332" s="206">
        <v>3843.36</v>
      </c>
      <c r="F1332" s="206">
        <v>4323.78</v>
      </c>
      <c r="G1332" s="205">
        <f t="shared" si="111"/>
        <v>0.3409652235628105</v>
      </c>
      <c r="H1332" s="207">
        <f t="shared" si="112"/>
        <v>0.42</v>
      </c>
      <c r="I1332" s="213">
        <v>36906</v>
      </c>
      <c r="J1332" s="213">
        <v>0</v>
      </c>
      <c r="K1332" s="212">
        <v>2952.48</v>
      </c>
      <c r="L1332" s="212">
        <v>3321.54</v>
      </c>
      <c r="M1332" s="239">
        <f t="shared" si="109"/>
        <v>0.48089999999996508</v>
      </c>
      <c r="N1332" s="239"/>
      <c r="O1332" s="178"/>
      <c r="P1332" s="178"/>
      <c r="Q1332" s="178"/>
      <c r="R1332" s="178"/>
      <c r="S1332" s="178"/>
      <c r="T1332" s="178"/>
      <c r="U1332" s="178"/>
      <c r="V1332" s="178"/>
      <c r="W1332" s="178"/>
      <c r="X1332" s="178"/>
      <c r="Y1332" s="210">
        <f t="shared" si="108"/>
        <v>0.26193044712562102</v>
      </c>
      <c r="Z1332" s="211">
        <f t="shared" si="110"/>
        <v>0.42</v>
      </c>
      <c r="AA1332" s="178"/>
      <c r="AB1332" s="178"/>
      <c r="AC1332" s="178"/>
    </row>
    <row r="1333" spans="2:29" x14ac:dyDescent="0.35">
      <c r="B1333" s="222">
        <v>141000</v>
      </c>
      <c r="C1333" s="208">
        <v>48084</v>
      </c>
      <c r="D1333" s="309">
        <v>2644.62</v>
      </c>
      <c r="E1333" s="206">
        <v>3846.72</v>
      </c>
      <c r="F1333" s="206">
        <v>4327.5600000000004</v>
      </c>
      <c r="G1333" s="205">
        <f t="shared" si="111"/>
        <v>0.34102127659574466</v>
      </c>
      <c r="H1333" s="207">
        <f t="shared" si="112"/>
        <v>0.42</v>
      </c>
      <c r="I1333" s="213">
        <v>36948</v>
      </c>
      <c r="J1333" s="213">
        <v>0</v>
      </c>
      <c r="K1333" s="212">
        <v>2955.84</v>
      </c>
      <c r="L1333" s="212">
        <v>3325.32</v>
      </c>
      <c r="M1333" s="239">
        <f t="shared" si="109"/>
        <v>0.48090000000001054</v>
      </c>
      <c r="N1333" s="239"/>
      <c r="O1333" s="178"/>
      <c r="P1333" s="178"/>
      <c r="Q1333" s="178"/>
      <c r="R1333" s="178"/>
      <c r="S1333" s="178"/>
      <c r="T1333" s="178"/>
      <c r="U1333" s="178"/>
      <c r="V1333" s="178"/>
      <c r="W1333" s="178"/>
      <c r="X1333" s="178"/>
      <c r="Y1333" s="210">
        <f t="shared" si="108"/>
        <v>0.26204255319148934</v>
      </c>
      <c r="Z1333" s="211">
        <f t="shared" si="110"/>
        <v>0.42</v>
      </c>
      <c r="AA1333" s="178"/>
      <c r="AB1333" s="178"/>
      <c r="AC1333" s="178"/>
    </row>
    <row r="1334" spans="2:29" x14ac:dyDescent="0.35">
      <c r="B1334" s="222">
        <v>141100</v>
      </c>
      <c r="C1334" s="208">
        <v>48126</v>
      </c>
      <c r="D1334" s="309">
        <v>2646.93</v>
      </c>
      <c r="E1334" s="206">
        <v>3850.08</v>
      </c>
      <c r="F1334" s="206">
        <v>4331.34</v>
      </c>
      <c r="G1334" s="205">
        <f t="shared" si="111"/>
        <v>0.34107725017717933</v>
      </c>
      <c r="H1334" s="207">
        <f t="shared" si="112"/>
        <v>0.42</v>
      </c>
      <c r="I1334" s="213">
        <v>36990</v>
      </c>
      <c r="J1334" s="213">
        <v>0</v>
      </c>
      <c r="K1334" s="212">
        <v>2959.2</v>
      </c>
      <c r="L1334" s="212">
        <v>3329.1</v>
      </c>
      <c r="M1334" s="239">
        <f t="shared" si="109"/>
        <v>0.48090000000003785</v>
      </c>
      <c r="N1334" s="239"/>
      <c r="O1334" s="178"/>
      <c r="P1334" s="178"/>
      <c r="Q1334" s="178"/>
      <c r="R1334" s="178"/>
      <c r="S1334" s="178"/>
      <c r="T1334" s="178"/>
      <c r="U1334" s="178"/>
      <c r="V1334" s="178"/>
      <c r="W1334" s="178"/>
      <c r="X1334" s="178"/>
      <c r="Y1334" s="210">
        <f t="shared" si="108"/>
        <v>0.26215450035435861</v>
      </c>
      <c r="Z1334" s="211">
        <f t="shared" si="110"/>
        <v>0.42</v>
      </c>
      <c r="AA1334" s="178"/>
      <c r="AB1334" s="178"/>
      <c r="AC1334" s="178"/>
    </row>
    <row r="1335" spans="2:29" x14ac:dyDescent="0.35">
      <c r="B1335" s="222">
        <v>141200</v>
      </c>
      <c r="C1335" s="208">
        <v>48168</v>
      </c>
      <c r="D1335" s="309">
        <v>2649.24</v>
      </c>
      <c r="E1335" s="206">
        <v>3853.44</v>
      </c>
      <c r="F1335" s="206">
        <v>4335.12</v>
      </c>
      <c r="G1335" s="205">
        <f t="shared" si="111"/>
        <v>0.34113314447592069</v>
      </c>
      <c r="H1335" s="207">
        <f t="shared" si="112"/>
        <v>0.42</v>
      </c>
      <c r="I1335" s="213">
        <v>37032</v>
      </c>
      <c r="J1335" s="213">
        <v>0</v>
      </c>
      <c r="K1335" s="212">
        <v>2962.56</v>
      </c>
      <c r="L1335" s="212">
        <v>3332.88</v>
      </c>
      <c r="M1335" s="239">
        <f t="shared" si="109"/>
        <v>0.48090000000000144</v>
      </c>
      <c r="N1335" s="239"/>
      <c r="O1335" s="178"/>
      <c r="P1335" s="178"/>
      <c r="Q1335" s="178"/>
      <c r="R1335" s="178"/>
      <c r="S1335" s="178"/>
      <c r="T1335" s="178"/>
      <c r="U1335" s="178"/>
      <c r="V1335" s="178"/>
      <c r="W1335" s="178"/>
      <c r="X1335" s="178"/>
      <c r="Y1335" s="210">
        <f t="shared" si="108"/>
        <v>0.26226628895184134</v>
      </c>
      <c r="Z1335" s="211">
        <f t="shared" si="110"/>
        <v>0.42</v>
      </c>
      <c r="AA1335" s="178"/>
      <c r="AB1335" s="178"/>
      <c r="AC1335" s="178"/>
    </row>
    <row r="1336" spans="2:29" x14ac:dyDescent="0.35">
      <c r="B1336" s="222">
        <v>141300</v>
      </c>
      <c r="C1336" s="208">
        <v>48210</v>
      </c>
      <c r="D1336" s="309">
        <v>2651.55</v>
      </c>
      <c r="E1336" s="206">
        <v>3856.8</v>
      </c>
      <c r="F1336" s="206">
        <v>4338.8999999999996</v>
      </c>
      <c r="G1336" s="205">
        <f t="shared" si="111"/>
        <v>0.34118895966029722</v>
      </c>
      <c r="H1336" s="207">
        <f t="shared" si="112"/>
        <v>0.42</v>
      </c>
      <c r="I1336" s="213">
        <v>37074</v>
      </c>
      <c r="J1336" s="213">
        <v>0</v>
      </c>
      <c r="K1336" s="212">
        <v>2965.92</v>
      </c>
      <c r="L1336" s="212">
        <v>3336.66</v>
      </c>
      <c r="M1336" s="239">
        <f t="shared" si="109"/>
        <v>0.48090000000004696</v>
      </c>
      <c r="N1336" s="239"/>
      <c r="O1336" s="178"/>
      <c r="P1336" s="178"/>
      <c r="Q1336" s="178"/>
      <c r="R1336" s="178"/>
      <c r="S1336" s="178"/>
      <c r="T1336" s="178"/>
      <c r="U1336" s="178"/>
      <c r="V1336" s="178"/>
      <c r="W1336" s="178"/>
      <c r="X1336" s="178"/>
      <c r="Y1336" s="210">
        <f t="shared" si="108"/>
        <v>0.26237791932059445</v>
      </c>
      <c r="Z1336" s="211">
        <f t="shared" si="110"/>
        <v>0.42</v>
      </c>
      <c r="AA1336" s="178"/>
      <c r="AB1336" s="178"/>
      <c r="AC1336" s="178"/>
    </row>
    <row r="1337" spans="2:29" x14ac:dyDescent="0.35">
      <c r="B1337" s="222">
        <v>141400</v>
      </c>
      <c r="C1337" s="208">
        <v>48252</v>
      </c>
      <c r="D1337" s="309">
        <v>2653.86</v>
      </c>
      <c r="E1337" s="206">
        <v>3860.16</v>
      </c>
      <c r="F1337" s="206">
        <v>4342.68</v>
      </c>
      <c r="G1337" s="205">
        <f t="shared" si="111"/>
        <v>0.34124469589816125</v>
      </c>
      <c r="H1337" s="207">
        <f t="shared" si="112"/>
        <v>0.42</v>
      </c>
      <c r="I1337" s="213">
        <v>37116</v>
      </c>
      <c r="J1337" s="213">
        <v>0</v>
      </c>
      <c r="K1337" s="212">
        <v>2969.28</v>
      </c>
      <c r="L1337" s="212">
        <v>3340.44</v>
      </c>
      <c r="M1337" s="239">
        <f t="shared" si="109"/>
        <v>0.48090000000001054</v>
      </c>
      <c r="N1337" s="239"/>
      <c r="O1337" s="178"/>
      <c r="P1337" s="178"/>
      <c r="Q1337" s="178"/>
      <c r="R1337" s="178"/>
      <c r="S1337" s="178"/>
      <c r="T1337" s="178"/>
      <c r="U1337" s="178"/>
      <c r="V1337" s="178"/>
      <c r="W1337" s="178"/>
      <c r="X1337" s="178"/>
      <c r="Y1337" s="210">
        <f t="shared" si="108"/>
        <v>0.26248939179632247</v>
      </c>
      <c r="Z1337" s="211">
        <f t="shared" si="110"/>
        <v>0.42</v>
      </c>
      <c r="AA1337" s="178"/>
      <c r="AB1337" s="178"/>
      <c r="AC1337" s="178"/>
    </row>
    <row r="1338" spans="2:29" x14ac:dyDescent="0.35">
      <c r="B1338" s="222">
        <v>141500</v>
      </c>
      <c r="C1338" s="208">
        <v>48294</v>
      </c>
      <c r="D1338" s="309">
        <v>2656.17</v>
      </c>
      <c r="E1338" s="206">
        <v>3863.52</v>
      </c>
      <c r="F1338" s="206">
        <v>4346.46</v>
      </c>
      <c r="G1338" s="205">
        <f t="shared" si="111"/>
        <v>0.34130035335689046</v>
      </c>
      <c r="H1338" s="207">
        <f t="shared" si="112"/>
        <v>0.42</v>
      </c>
      <c r="I1338" s="213">
        <v>37158</v>
      </c>
      <c r="J1338" s="213">
        <v>0</v>
      </c>
      <c r="K1338" s="212">
        <v>2972.64</v>
      </c>
      <c r="L1338" s="212">
        <v>3344.22</v>
      </c>
      <c r="M1338" s="239">
        <f t="shared" si="109"/>
        <v>0.48089999999996508</v>
      </c>
      <c r="N1338" s="239"/>
      <c r="O1338" s="178"/>
      <c r="P1338" s="178"/>
      <c r="Q1338" s="178"/>
      <c r="R1338" s="178"/>
      <c r="S1338" s="178"/>
      <c r="T1338" s="178"/>
      <c r="U1338" s="178"/>
      <c r="V1338" s="178"/>
      <c r="W1338" s="178"/>
      <c r="X1338" s="178"/>
      <c r="Y1338" s="210">
        <f t="shared" si="108"/>
        <v>0.26260070671378094</v>
      </c>
      <c r="Z1338" s="211">
        <f t="shared" si="110"/>
        <v>0.42</v>
      </c>
      <c r="AA1338" s="178"/>
      <c r="AB1338" s="178"/>
      <c r="AC1338" s="178"/>
    </row>
    <row r="1339" spans="2:29" x14ac:dyDescent="0.35">
      <c r="B1339" s="222">
        <v>141600</v>
      </c>
      <c r="C1339" s="208">
        <v>48336</v>
      </c>
      <c r="D1339" s="309">
        <v>2658.48</v>
      </c>
      <c r="E1339" s="206">
        <v>3866.88</v>
      </c>
      <c r="F1339" s="206">
        <v>4350.24</v>
      </c>
      <c r="G1339" s="205">
        <f t="shared" si="111"/>
        <v>0.34135593220338983</v>
      </c>
      <c r="H1339" s="207">
        <f t="shared" si="112"/>
        <v>0.42</v>
      </c>
      <c r="I1339" s="213">
        <v>37200</v>
      </c>
      <c r="J1339" s="213">
        <v>0</v>
      </c>
      <c r="K1339" s="212">
        <v>2976</v>
      </c>
      <c r="L1339" s="212">
        <v>3348</v>
      </c>
      <c r="M1339" s="239">
        <f t="shared" si="109"/>
        <v>0.48090000000001054</v>
      </c>
      <c r="N1339" s="239"/>
      <c r="O1339" s="178"/>
      <c r="P1339" s="178"/>
      <c r="Q1339" s="178"/>
      <c r="R1339" s="178"/>
      <c r="S1339" s="178"/>
      <c r="T1339" s="178"/>
      <c r="U1339" s="178"/>
      <c r="V1339" s="178"/>
      <c r="W1339" s="178"/>
      <c r="X1339" s="178"/>
      <c r="Y1339" s="210">
        <f t="shared" si="108"/>
        <v>0.26271186440677968</v>
      </c>
      <c r="Z1339" s="211">
        <f t="shared" si="110"/>
        <v>0.42</v>
      </c>
      <c r="AA1339" s="178"/>
      <c r="AB1339" s="178"/>
      <c r="AC1339" s="178"/>
    </row>
    <row r="1340" spans="2:29" x14ac:dyDescent="0.35">
      <c r="B1340" s="222">
        <v>141700</v>
      </c>
      <c r="C1340" s="208">
        <v>48378</v>
      </c>
      <c r="D1340" s="309">
        <v>2660.79</v>
      </c>
      <c r="E1340" s="206">
        <v>3870.24</v>
      </c>
      <c r="F1340" s="206">
        <v>4354.0200000000004</v>
      </c>
      <c r="G1340" s="205">
        <f t="shared" si="111"/>
        <v>0.34141143260409318</v>
      </c>
      <c r="H1340" s="207">
        <f t="shared" si="112"/>
        <v>0.42</v>
      </c>
      <c r="I1340" s="213">
        <v>37242</v>
      </c>
      <c r="J1340" s="213">
        <v>0</v>
      </c>
      <c r="K1340" s="212">
        <v>2979.36</v>
      </c>
      <c r="L1340" s="212">
        <v>3351.78</v>
      </c>
      <c r="M1340" s="239">
        <f t="shared" si="109"/>
        <v>0.48089999999998329</v>
      </c>
      <c r="N1340" s="239"/>
      <c r="O1340" s="178"/>
      <c r="P1340" s="178"/>
      <c r="Q1340" s="178"/>
      <c r="R1340" s="178"/>
      <c r="S1340" s="178"/>
      <c r="T1340" s="178"/>
      <c r="U1340" s="178"/>
      <c r="V1340" s="178"/>
      <c r="W1340" s="178"/>
      <c r="X1340" s="178"/>
      <c r="Y1340" s="210">
        <f t="shared" si="108"/>
        <v>0.26282286520818632</v>
      </c>
      <c r="Z1340" s="211">
        <f t="shared" si="110"/>
        <v>0.42</v>
      </c>
      <c r="AA1340" s="178"/>
      <c r="AB1340" s="178"/>
      <c r="AC1340" s="178"/>
    </row>
    <row r="1341" spans="2:29" x14ac:dyDescent="0.35">
      <c r="B1341" s="222">
        <v>141800</v>
      </c>
      <c r="C1341" s="208">
        <v>48420</v>
      </c>
      <c r="D1341" s="309">
        <v>2663.1</v>
      </c>
      <c r="E1341" s="206">
        <v>3873.6</v>
      </c>
      <c r="F1341" s="206">
        <v>4357.8</v>
      </c>
      <c r="G1341" s="205">
        <f t="shared" si="111"/>
        <v>0.34146685472496474</v>
      </c>
      <c r="H1341" s="207">
        <f t="shared" si="112"/>
        <v>0.42</v>
      </c>
      <c r="I1341" s="213">
        <v>37284</v>
      </c>
      <c r="J1341" s="213">
        <v>0</v>
      </c>
      <c r="K1341" s="212">
        <v>2982.72</v>
      </c>
      <c r="L1341" s="212">
        <v>3355.56</v>
      </c>
      <c r="M1341" s="239">
        <f t="shared" si="109"/>
        <v>0.48090000000001054</v>
      </c>
      <c r="N1341" s="239"/>
      <c r="O1341" s="178"/>
      <c r="P1341" s="178"/>
      <c r="Q1341" s="178"/>
      <c r="R1341" s="178"/>
      <c r="S1341" s="178"/>
      <c r="T1341" s="178"/>
      <c r="U1341" s="178"/>
      <c r="V1341" s="178"/>
      <c r="W1341" s="178"/>
      <c r="X1341" s="178"/>
      <c r="Y1341" s="210">
        <f t="shared" si="108"/>
        <v>0.2629337094499295</v>
      </c>
      <c r="Z1341" s="211">
        <f t="shared" si="110"/>
        <v>0.42</v>
      </c>
      <c r="AA1341" s="178"/>
      <c r="AB1341" s="178"/>
      <c r="AC1341" s="178"/>
    </row>
    <row r="1342" spans="2:29" x14ac:dyDescent="0.35">
      <c r="B1342" s="222">
        <v>141900</v>
      </c>
      <c r="C1342" s="208">
        <v>48462</v>
      </c>
      <c r="D1342" s="309">
        <v>2665.41</v>
      </c>
      <c r="E1342" s="206">
        <v>3876.96</v>
      </c>
      <c r="F1342" s="206">
        <v>4361.58</v>
      </c>
      <c r="G1342" s="205">
        <f t="shared" si="111"/>
        <v>0.34152219873150108</v>
      </c>
      <c r="H1342" s="207">
        <f t="shared" si="112"/>
        <v>0.42</v>
      </c>
      <c r="I1342" s="213">
        <v>37326</v>
      </c>
      <c r="J1342" s="213">
        <v>0</v>
      </c>
      <c r="K1342" s="212">
        <v>2986.08</v>
      </c>
      <c r="L1342" s="212">
        <v>3359.34</v>
      </c>
      <c r="M1342" s="239">
        <f t="shared" si="109"/>
        <v>0.48090000000004696</v>
      </c>
      <c r="N1342" s="239"/>
      <c r="O1342" s="178"/>
      <c r="P1342" s="178"/>
      <c r="Q1342" s="178"/>
      <c r="R1342" s="178"/>
      <c r="S1342" s="178"/>
      <c r="T1342" s="178"/>
      <c r="U1342" s="178"/>
      <c r="V1342" s="178"/>
      <c r="W1342" s="178"/>
      <c r="X1342" s="178"/>
      <c r="Y1342" s="210">
        <f t="shared" si="108"/>
        <v>0.26304439746300212</v>
      </c>
      <c r="Z1342" s="211">
        <f t="shared" si="110"/>
        <v>0.42</v>
      </c>
      <c r="AA1342" s="178"/>
      <c r="AB1342" s="178"/>
      <c r="AC1342" s="178"/>
    </row>
    <row r="1343" spans="2:29" x14ac:dyDescent="0.35">
      <c r="B1343" s="222">
        <v>142000</v>
      </c>
      <c r="C1343" s="208">
        <v>48504</v>
      </c>
      <c r="D1343" s="309">
        <v>2667.72</v>
      </c>
      <c r="E1343" s="206">
        <v>3880.32</v>
      </c>
      <c r="F1343" s="206">
        <v>4365.3599999999997</v>
      </c>
      <c r="G1343" s="205">
        <f t="shared" si="111"/>
        <v>0.34157746478873241</v>
      </c>
      <c r="H1343" s="207">
        <f t="shared" si="112"/>
        <v>0.42</v>
      </c>
      <c r="I1343" s="213">
        <v>37368</v>
      </c>
      <c r="J1343" s="213">
        <v>0</v>
      </c>
      <c r="K1343" s="212">
        <v>2989.44</v>
      </c>
      <c r="L1343" s="212">
        <v>3363.12</v>
      </c>
      <c r="M1343" s="239">
        <f t="shared" si="109"/>
        <v>0.48090000000001965</v>
      </c>
      <c r="N1343" s="239"/>
      <c r="O1343" s="178"/>
      <c r="P1343" s="178"/>
      <c r="Q1343" s="178"/>
      <c r="R1343" s="178"/>
      <c r="S1343" s="178"/>
      <c r="T1343" s="178"/>
      <c r="U1343" s="178"/>
      <c r="V1343" s="178"/>
      <c r="W1343" s="178"/>
      <c r="X1343" s="178"/>
      <c r="Y1343" s="210">
        <f t="shared" si="108"/>
        <v>0.26315492957746478</v>
      </c>
      <c r="Z1343" s="211">
        <f t="shared" si="110"/>
        <v>0.42</v>
      </c>
      <c r="AA1343" s="178"/>
      <c r="AB1343" s="178"/>
      <c r="AC1343" s="178"/>
    </row>
    <row r="1344" spans="2:29" x14ac:dyDescent="0.35">
      <c r="B1344" s="222">
        <v>142100</v>
      </c>
      <c r="C1344" s="208">
        <v>48546</v>
      </c>
      <c r="D1344" s="309">
        <v>2670.03</v>
      </c>
      <c r="E1344" s="206">
        <v>3883.68</v>
      </c>
      <c r="F1344" s="206">
        <v>4369.1400000000003</v>
      </c>
      <c r="G1344" s="205">
        <f t="shared" si="111"/>
        <v>0.34163265306122448</v>
      </c>
      <c r="H1344" s="207">
        <f t="shared" si="112"/>
        <v>0.42</v>
      </c>
      <c r="I1344" s="213">
        <v>37410</v>
      </c>
      <c r="J1344" s="213">
        <v>0</v>
      </c>
      <c r="K1344" s="212">
        <v>2992.8</v>
      </c>
      <c r="L1344" s="212">
        <v>3366.9</v>
      </c>
      <c r="M1344" s="239">
        <f t="shared" si="109"/>
        <v>0.48089999999999233</v>
      </c>
      <c r="N1344" s="239"/>
      <c r="O1344" s="178"/>
      <c r="P1344" s="178"/>
      <c r="Q1344" s="178"/>
      <c r="R1344" s="178"/>
      <c r="S1344" s="178"/>
      <c r="T1344" s="178"/>
      <c r="U1344" s="178"/>
      <c r="V1344" s="178"/>
      <c r="W1344" s="178"/>
      <c r="X1344" s="178"/>
      <c r="Y1344" s="210">
        <f t="shared" si="108"/>
        <v>0.26326530612244897</v>
      </c>
      <c r="Z1344" s="211">
        <f t="shared" si="110"/>
        <v>0.42</v>
      </c>
      <c r="AA1344" s="178"/>
      <c r="AB1344" s="178"/>
      <c r="AC1344" s="178"/>
    </row>
    <row r="1345" spans="2:29" x14ac:dyDescent="0.35">
      <c r="B1345" s="222">
        <v>142200</v>
      </c>
      <c r="C1345" s="208">
        <v>48588</v>
      </c>
      <c r="D1345" s="309">
        <v>2672.34</v>
      </c>
      <c r="E1345" s="206">
        <v>3887.04</v>
      </c>
      <c r="F1345" s="206">
        <v>4372.92</v>
      </c>
      <c r="G1345" s="205">
        <f t="shared" si="111"/>
        <v>0.34168776371308018</v>
      </c>
      <c r="H1345" s="207">
        <f t="shared" si="112"/>
        <v>0.42</v>
      </c>
      <c r="I1345" s="213">
        <v>37452</v>
      </c>
      <c r="J1345" s="213">
        <v>0</v>
      </c>
      <c r="K1345" s="212">
        <v>2996.16</v>
      </c>
      <c r="L1345" s="212">
        <v>3370.68</v>
      </c>
      <c r="M1345" s="239">
        <f t="shared" si="109"/>
        <v>0.48089999999993777</v>
      </c>
      <c r="N1345" s="239"/>
      <c r="O1345" s="178"/>
      <c r="P1345" s="178"/>
      <c r="Q1345" s="178"/>
      <c r="R1345" s="178"/>
      <c r="S1345" s="178"/>
      <c r="T1345" s="178"/>
      <c r="U1345" s="178"/>
      <c r="V1345" s="178"/>
      <c r="W1345" s="178"/>
      <c r="X1345" s="178"/>
      <c r="Y1345" s="210">
        <f t="shared" si="108"/>
        <v>0.26337552742616033</v>
      </c>
      <c r="Z1345" s="211">
        <f t="shared" si="110"/>
        <v>0.42</v>
      </c>
      <c r="AA1345" s="178"/>
      <c r="AB1345" s="178"/>
      <c r="AC1345" s="178"/>
    </row>
    <row r="1346" spans="2:29" x14ac:dyDescent="0.35">
      <c r="B1346" s="222">
        <v>142300</v>
      </c>
      <c r="C1346" s="208">
        <v>48630</v>
      </c>
      <c r="D1346" s="309">
        <v>2674.65</v>
      </c>
      <c r="E1346" s="206">
        <v>3890.4</v>
      </c>
      <c r="F1346" s="206">
        <v>4376.7</v>
      </c>
      <c r="G1346" s="205">
        <f t="shared" si="111"/>
        <v>0.34174279690794096</v>
      </c>
      <c r="H1346" s="207">
        <f t="shared" si="112"/>
        <v>0.42</v>
      </c>
      <c r="I1346" s="213">
        <v>37494</v>
      </c>
      <c r="J1346" s="213">
        <v>0</v>
      </c>
      <c r="K1346" s="212">
        <v>2999.52</v>
      </c>
      <c r="L1346" s="212">
        <v>3374.46</v>
      </c>
      <c r="M1346" s="239">
        <f t="shared" si="109"/>
        <v>0.48089999999998329</v>
      </c>
      <c r="N1346" s="239"/>
      <c r="O1346" s="178"/>
      <c r="P1346" s="178"/>
      <c r="Q1346" s="178"/>
      <c r="R1346" s="178"/>
      <c r="S1346" s="178"/>
      <c r="T1346" s="178"/>
      <c r="U1346" s="178"/>
      <c r="V1346" s="178"/>
      <c r="W1346" s="178"/>
      <c r="X1346" s="178"/>
      <c r="Y1346" s="210">
        <f t="shared" si="108"/>
        <v>0.26348559381588194</v>
      </c>
      <c r="Z1346" s="211">
        <f t="shared" si="110"/>
        <v>0.42</v>
      </c>
      <c r="AA1346" s="178"/>
      <c r="AB1346" s="178"/>
      <c r="AC1346" s="178"/>
    </row>
    <row r="1347" spans="2:29" x14ac:dyDescent="0.35">
      <c r="B1347" s="222">
        <v>142400</v>
      </c>
      <c r="C1347" s="208">
        <v>48672</v>
      </c>
      <c r="D1347" s="309">
        <v>2676.96</v>
      </c>
      <c r="E1347" s="206">
        <v>3893.76</v>
      </c>
      <c r="F1347" s="206">
        <v>4380.4799999999996</v>
      </c>
      <c r="G1347" s="205">
        <f t="shared" si="111"/>
        <v>0.34179775280898878</v>
      </c>
      <c r="H1347" s="207">
        <f t="shared" si="112"/>
        <v>0.42</v>
      </c>
      <c r="I1347" s="213">
        <v>37536</v>
      </c>
      <c r="J1347" s="213">
        <v>0</v>
      </c>
      <c r="K1347" s="212">
        <v>3002.88</v>
      </c>
      <c r="L1347" s="212">
        <v>3378.24</v>
      </c>
      <c r="M1347" s="239">
        <f t="shared" si="109"/>
        <v>0.48090000000002875</v>
      </c>
      <c r="N1347" s="239"/>
      <c r="O1347" s="178"/>
      <c r="P1347" s="178"/>
      <c r="Q1347" s="178"/>
      <c r="R1347" s="178"/>
      <c r="S1347" s="178"/>
      <c r="T1347" s="178"/>
      <c r="U1347" s="178"/>
      <c r="V1347" s="178"/>
      <c r="W1347" s="178"/>
      <c r="X1347" s="178"/>
      <c r="Y1347" s="210">
        <f t="shared" ref="Y1347:Y1410" si="113">I1347/$B1347</f>
        <v>0.26359550561797751</v>
      </c>
      <c r="Z1347" s="211">
        <f t="shared" si="110"/>
        <v>0.42</v>
      </c>
      <c r="AA1347" s="178"/>
      <c r="AB1347" s="178"/>
      <c r="AC1347" s="178"/>
    </row>
    <row r="1348" spans="2:29" x14ac:dyDescent="0.35">
      <c r="B1348" s="222">
        <v>142500</v>
      </c>
      <c r="C1348" s="208">
        <v>48714</v>
      </c>
      <c r="D1348" s="309">
        <v>2679.27</v>
      </c>
      <c r="E1348" s="206">
        <v>3897.12</v>
      </c>
      <c r="F1348" s="206">
        <v>4384.26</v>
      </c>
      <c r="G1348" s="205">
        <f t="shared" si="111"/>
        <v>0.34185263157894735</v>
      </c>
      <c r="H1348" s="207">
        <f t="shared" si="112"/>
        <v>0.42</v>
      </c>
      <c r="I1348" s="213">
        <v>37578</v>
      </c>
      <c r="J1348" s="213">
        <v>0</v>
      </c>
      <c r="K1348" s="212">
        <v>3006.24</v>
      </c>
      <c r="L1348" s="212">
        <v>3382.02</v>
      </c>
      <c r="M1348" s="239">
        <f t="shared" ref="M1348:M1411" si="114">(C1348+D1348+F1348-C1347-D1347-F1347)/100</f>
        <v>0.48089999999999233</v>
      </c>
      <c r="N1348" s="239"/>
      <c r="O1348" s="178"/>
      <c r="P1348" s="178"/>
      <c r="Q1348" s="178"/>
      <c r="R1348" s="178"/>
      <c r="S1348" s="178"/>
      <c r="T1348" s="178"/>
      <c r="U1348" s="178"/>
      <c r="V1348" s="178"/>
      <c r="W1348" s="178"/>
      <c r="X1348" s="178"/>
      <c r="Y1348" s="210">
        <f t="shared" si="113"/>
        <v>0.26370526315789472</v>
      </c>
      <c r="Z1348" s="211">
        <f t="shared" ref="Z1348:Z1411" si="115">(I1348-I1347)/($B1348-$B1347)</f>
        <v>0.42</v>
      </c>
      <c r="AA1348" s="178"/>
      <c r="AB1348" s="178"/>
      <c r="AC1348" s="178"/>
    </row>
    <row r="1349" spans="2:29" x14ac:dyDescent="0.35">
      <c r="B1349" s="222">
        <v>142600</v>
      </c>
      <c r="C1349" s="208">
        <v>48756</v>
      </c>
      <c r="D1349" s="309">
        <v>2681.58</v>
      </c>
      <c r="E1349" s="206">
        <v>3900.48</v>
      </c>
      <c r="F1349" s="206">
        <v>4388.04</v>
      </c>
      <c r="G1349" s="205">
        <f t="shared" ref="G1349:G1412" si="116">C1349/B1349</f>
        <v>0.34190743338008417</v>
      </c>
      <c r="H1349" s="207">
        <f t="shared" ref="H1349:H1412" si="117">(C1349-C1348)/(B1349-B1348)</f>
        <v>0.42</v>
      </c>
      <c r="I1349" s="213">
        <v>37620</v>
      </c>
      <c r="J1349" s="213">
        <v>0</v>
      </c>
      <c r="K1349" s="212">
        <v>3009.6</v>
      </c>
      <c r="L1349" s="212">
        <v>3385.8</v>
      </c>
      <c r="M1349" s="239">
        <f t="shared" si="114"/>
        <v>0.48090000000001965</v>
      </c>
      <c r="N1349" s="239"/>
      <c r="O1349" s="178"/>
      <c r="P1349" s="178"/>
      <c r="Q1349" s="178"/>
      <c r="R1349" s="178"/>
      <c r="S1349" s="178"/>
      <c r="T1349" s="178"/>
      <c r="U1349" s="178"/>
      <c r="V1349" s="178"/>
      <c r="W1349" s="178"/>
      <c r="X1349" s="178"/>
      <c r="Y1349" s="210">
        <f t="shared" si="113"/>
        <v>0.2638148667601683</v>
      </c>
      <c r="Z1349" s="211">
        <f t="shared" si="115"/>
        <v>0.42</v>
      </c>
      <c r="AA1349" s="178"/>
      <c r="AB1349" s="178"/>
      <c r="AC1349" s="178"/>
    </row>
    <row r="1350" spans="2:29" x14ac:dyDescent="0.35">
      <c r="B1350" s="222">
        <v>142700</v>
      </c>
      <c r="C1350" s="208">
        <v>48798</v>
      </c>
      <c r="D1350" s="309">
        <v>2683.89</v>
      </c>
      <c r="E1350" s="206">
        <v>3903.84</v>
      </c>
      <c r="F1350" s="206">
        <v>4391.82</v>
      </c>
      <c r="G1350" s="205">
        <f t="shared" si="116"/>
        <v>0.34196215837421162</v>
      </c>
      <c r="H1350" s="207">
        <f t="shared" si="117"/>
        <v>0.42</v>
      </c>
      <c r="I1350" s="213">
        <v>37662</v>
      </c>
      <c r="J1350" s="213">
        <v>0</v>
      </c>
      <c r="K1350" s="212">
        <v>3012.96</v>
      </c>
      <c r="L1350" s="212">
        <v>3389.58</v>
      </c>
      <c r="M1350" s="239">
        <f t="shared" si="114"/>
        <v>0.48089999999999233</v>
      </c>
      <c r="N1350" s="239"/>
      <c r="O1350" s="178"/>
      <c r="P1350" s="178"/>
      <c r="Q1350" s="178"/>
      <c r="R1350" s="178"/>
      <c r="S1350" s="178"/>
      <c r="T1350" s="178"/>
      <c r="U1350" s="178"/>
      <c r="V1350" s="178"/>
      <c r="W1350" s="178"/>
      <c r="X1350" s="178"/>
      <c r="Y1350" s="210">
        <f t="shared" si="113"/>
        <v>0.26392431674842326</v>
      </c>
      <c r="Z1350" s="211">
        <f t="shared" si="115"/>
        <v>0.42</v>
      </c>
      <c r="AA1350" s="178"/>
      <c r="AB1350" s="178"/>
      <c r="AC1350" s="178"/>
    </row>
    <row r="1351" spans="2:29" x14ac:dyDescent="0.35">
      <c r="B1351" s="222">
        <v>142800</v>
      </c>
      <c r="C1351" s="208">
        <v>48840</v>
      </c>
      <c r="D1351" s="309">
        <v>2686.2</v>
      </c>
      <c r="E1351" s="206">
        <v>3907.2</v>
      </c>
      <c r="F1351" s="206">
        <v>4395.6000000000004</v>
      </c>
      <c r="G1351" s="205">
        <f t="shared" si="116"/>
        <v>0.34201680672268908</v>
      </c>
      <c r="H1351" s="207">
        <f t="shared" si="117"/>
        <v>0.42</v>
      </c>
      <c r="I1351" s="213">
        <v>37704</v>
      </c>
      <c r="J1351" s="213">
        <v>0</v>
      </c>
      <c r="K1351" s="212">
        <v>3016.32</v>
      </c>
      <c r="L1351" s="212">
        <v>3393.36</v>
      </c>
      <c r="M1351" s="239">
        <f t="shared" si="114"/>
        <v>0.48089999999996508</v>
      </c>
      <c r="N1351" s="239"/>
      <c r="O1351" s="178"/>
      <c r="P1351" s="178"/>
      <c r="Q1351" s="178"/>
      <c r="R1351" s="178"/>
      <c r="S1351" s="178"/>
      <c r="T1351" s="178"/>
      <c r="U1351" s="178"/>
      <c r="V1351" s="178"/>
      <c r="W1351" s="178"/>
      <c r="X1351" s="178"/>
      <c r="Y1351" s="210">
        <f t="shared" si="113"/>
        <v>0.26403361344537812</v>
      </c>
      <c r="Z1351" s="211">
        <f t="shared" si="115"/>
        <v>0.42</v>
      </c>
      <c r="AA1351" s="178"/>
      <c r="AB1351" s="178"/>
      <c r="AC1351" s="178"/>
    </row>
    <row r="1352" spans="2:29" x14ac:dyDescent="0.35">
      <c r="B1352" s="222">
        <v>142900</v>
      </c>
      <c r="C1352" s="208">
        <v>48882</v>
      </c>
      <c r="D1352" s="309">
        <v>2688.51</v>
      </c>
      <c r="E1352" s="206">
        <v>3910.56</v>
      </c>
      <c r="F1352" s="206">
        <v>4399.38</v>
      </c>
      <c r="G1352" s="205">
        <f t="shared" si="116"/>
        <v>0.34207137858642406</v>
      </c>
      <c r="H1352" s="207">
        <f t="shared" si="117"/>
        <v>0.42</v>
      </c>
      <c r="I1352" s="213">
        <v>37746</v>
      </c>
      <c r="J1352" s="213">
        <v>0</v>
      </c>
      <c r="K1352" s="212">
        <v>3019.68</v>
      </c>
      <c r="L1352" s="212">
        <v>3397.14</v>
      </c>
      <c r="M1352" s="239">
        <f t="shared" si="114"/>
        <v>0.48089999999999233</v>
      </c>
      <c r="N1352" s="239"/>
      <c r="O1352" s="178"/>
      <c r="P1352" s="178"/>
      <c r="Q1352" s="178"/>
      <c r="R1352" s="178"/>
      <c r="S1352" s="178"/>
      <c r="T1352" s="178"/>
      <c r="U1352" s="178"/>
      <c r="V1352" s="178"/>
      <c r="W1352" s="178"/>
      <c r="X1352" s="178"/>
      <c r="Y1352" s="210">
        <f t="shared" si="113"/>
        <v>0.26414275717284813</v>
      </c>
      <c r="Z1352" s="211">
        <f t="shared" si="115"/>
        <v>0.42</v>
      </c>
      <c r="AA1352" s="178"/>
      <c r="AB1352" s="178"/>
      <c r="AC1352" s="178"/>
    </row>
    <row r="1353" spans="2:29" x14ac:dyDescent="0.35">
      <c r="B1353" s="222">
        <v>143000</v>
      </c>
      <c r="C1353" s="208">
        <v>48924</v>
      </c>
      <c r="D1353" s="309">
        <v>2690.82</v>
      </c>
      <c r="E1353" s="206">
        <v>3913.92</v>
      </c>
      <c r="F1353" s="206">
        <v>4403.16</v>
      </c>
      <c r="G1353" s="205">
        <f t="shared" si="116"/>
        <v>0.34212587412587414</v>
      </c>
      <c r="H1353" s="207">
        <f t="shared" si="117"/>
        <v>0.42</v>
      </c>
      <c r="I1353" s="213">
        <v>37788</v>
      </c>
      <c r="J1353" s="213">
        <v>0</v>
      </c>
      <c r="K1353" s="212">
        <v>3023.04</v>
      </c>
      <c r="L1353" s="212">
        <v>3400.92</v>
      </c>
      <c r="M1353" s="239">
        <f t="shared" si="114"/>
        <v>0.48089999999995597</v>
      </c>
      <c r="N1353" s="239"/>
      <c r="O1353" s="178"/>
      <c r="P1353" s="178"/>
      <c r="Q1353" s="178"/>
      <c r="R1353" s="178"/>
      <c r="S1353" s="178"/>
      <c r="T1353" s="178"/>
      <c r="U1353" s="178"/>
      <c r="V1353" s="178"/>
      <c r="W1353" s="178"/>
      <c r="X1353" s="178"/>
      <c r="Y1353" s="210">
        <f t="shared" si="113"/>
        <v>0.26425174825174824</v>
      </c>
      <c r="Z1353" s="211">
        <f t="shared" si="115"/>
        <v>0.42</v>
      </c>
      <c r="AA1353" s="178"/>
      <c r="AB1353" s="178"/>
      <c r="AC1353" s="178"/>
    </row>
    <row r="1354" spans="2:29" x14ac:dyDescent="0.35">
      <c r="B1354" s="222">
        <v>143100</v>
      </c>
      <c r="C1354" s="208">
        <v>48966</v>
      </c>
      <c r="D1354" s="309">
        <v>2693.13</v>
      </c>
      <c r="E1354" s="206">
        <v>3917.28</v>
      </c>
      <c r="F1354" s="206">
        <v>4406.9399999999996</v>
      </c>
      <c r="G1354" s="205">
        <f t="shared" si="116"/>
        <v>0.34218029350104823</v>
      </c>
      <c r="H1354" s="207">
        <f t="shared" si="117"/>
        <v>0.42</v>
      </c>
      <c r="I1354" s="213">
        <v>37830</v>
      </c>
      <c r="J1354" s="213">
        <v>0</v>
      </c>
      <c r="K1354" s="212">
        <v>3026.4</v>
      </c>
      <c r="L1354" s="212">
        <v>3404.7</v>
      </c>
      <c r="M1354" s="239">
        <f t="shared" si="114"/>
        <v>0.48090000000000144</v>
      </c>
      <c r="N1354" s="239"/>
      <c r="O1354" s="178"/>
      <c r="P1354" s="178"/>
      <c r="Q1354" s="178"/>
      <c r="R1354" s="178"/>
      <c r="S1354" s="178"/>
      <c r="T1354" s="178"/>
      <c r="U1354" s="178"/>
      <c r="V1354" s="178"/>
      <c r="W1354" s="178"/>
      <c r="X1354" s="178"/>
      <c r="Y1354" s="210">
        <f t="shared" si="113"/>
        <v>0.26436058700209641</v>
      </c>
      <c r="Z1354" s="211">
        <f t="shared" si="115"/>
        <v>0.42</v>
      </c>
      <c r="AA1354" s="178"/>
      <c r="AB1354" s="178"/>
      <c r="AC1354" s="178"/>
    </row>
    <row r="1355" spans="2:29" x14ac:dyDescent="0.35">
      <c r="B1355" s="222">
        <v>143200</v>
      </c>
      <c r="C1355" s="208">
        <v>49008</v>
      </c>
      <c r="D1355" s="309">
        <v>2695.44</v>
      </c>
      <c r="E1355" s="206">
        <v>3920.64</v>
      </c>
      <c r="F1355" s="206">
        <v>4410.72</v>
      </c>
      <c r="G1355" s="205">
        <f t="shared" si="116"/>
        <v>0.3422346368715084</v>
      </c>
      <c r="H1355" s="207">
        <f t="shared" si="117"/>
        <v>0.42</v>
      </c>
      <c r="I1355" s="213">
        <v>37872</v>
      </c>
      <c r="J1355" s="213">
        <v>0</v>
      </c>
      <c r="K1355" s="212">
        <v>3029.76</v>
      </c>
      <c r="L1355" s="212">
        <v>3408.48</v>
      </c>
      <c r="M1355" s="239">
        <f t="shared" si="114"/>
        <v>0.48090000000003785</v>
      </c>
      <c r="N1355" s="239"/>
      <c r="O1355" s="178"/>
      <c r="P1355" s="178"/>
      <c r="Q1355" s="178"/>
      <c r="R1355" s="178"/>
      <c r="S1355" s="178"/>
      <c r="T1355" s="178"/>
      <c r="U1355" s="178"/>
      <c r="V1355" s="178"/>
      <c r="W1355" s="178"/>
      <c r="X1355" s="178"/>
      <c r="Y1355" s="210">
        <f t="shared" si="113"/>
        <v>0.26446927374301676</v>
      </c>
      <c r="Z1355" s="211">
        <f t="shared" si="115"/>
        <v>0.42</v>
      </c>
      <c r="AA1355" s="178"/>
      <c r="AB1355" s="178"/>
      <c r="AC1355" s="178"/>
    </row>
    <row r="1356" spans="2:29" x14ac:dyDescent="0.35">
      <c r="B1356" s="222">
        <v>143300</v>
      </c>
      <c r="C1356" s="208">
        <v>49050</v>
      </c>
      <c r="D1356" s="309">
        <v>2697.75</v>
      </c>
      <c r="E1356" s="206">
        <v>3924</v>
      </c>
      <c r="F1356" s="206">
        <v>4414.5</v>
      </c>
      <c r="G1356" s="205">
        <f t="shared" si="116"/>
        <v>0.34228890439637127</v>
      </c>
      <c r="H1356" s="207">
        <f t="shared" si="117"/>
        <v>0.42</v>
      </c>
      <c r="I1356" s="213">
        <v>37914</v>
      </c>
      <c r="J1356" s="213">
        <v>0</v>
      </c>
      <c r="K1356" s="212">
        <v>3033.12</v>
      </c>
      <c r="L1356" s="212">
        <v>3412.26</v>
      </c>
      <c r="M1356" s="239">
        <f t="shared" si="114"/>
        <v>0.48089999999999233</v>
      </c>
      <c r="N1356" s="239"/>
      <c r="O1356" s="178"/>
      <c r="P1356" s="178"/>
      <c r="Q1356" s="178"/>
      <c r="R1356" s="178"/>
      <c r="S1356" s="178"/>
      <c r="T1356" s="178"/>
      <c r="U1356" s="178"/>
      <c r="V1356" s="178"/>
      <c r="W1356" s="178"/>
      <c r="X1356" s="178"/>
      <c r="Y1356" s="210">
        <f t="shared" si="113"/>
        <v>0.26457780879274251</v>
      </c>
      <c r="Z1356" s="211">
        <f t="shared" si="115"/>
        <v>0.42</v>
      </c>
      <c r="AA1356" s="178"/>
      <c r="AB1356" s="178"/>
      <c r="AC1356" s="178"/>
    </row>
    <row r="1357" spans="2:29" x14ac:dyDescent="0.35">
      <c r="B1357" s="222">
        <v>143400</v>
      </c>
      <c r="C1357" s="208">
        <v>49092</v>
      </c>
      <c r="D1357" s="309">
        <v>2700.06</v>
      </c>
      <c r="E1357" s="206">
        <v>3927.36</v>
      </c>
      <c r="F1357" s="206">
        <v>4418.28</v>
      </c>
      <c r="G1357" s="205">
        <f t="shared" si="116"/>
        <v>0.34234309623430964</v>
      </c>
      <c r="H1357" s="207">
        <f t="shared" si="117"/>
        <v>0.42</v>
      </c>
      <c r="I1357" s="213">
        <v>37956</v>
      </c>
      <c r="J1357" s="213">
        <v>0</v>
      </c>
      <c r="K1357" s="212">
        <v>3036.48</v>
      </c>
      <c r="L1357" s="212">
        <v>3416.04</v>
      </c>
      <c r="M1357" s="239">
        <f t="shared" si="114"/>
        <v>0.48089999999996508</v>
      </c>
      <c r="N1357" s="239"/>
      <c r="O1357" s="178"/>
      <c r="P1357" s="178"/>
      <c r="Q1357" s="178"/>
      <c r="R1357" s="178"/>
      <c r="S1357" s="178"/>
      <c r="T1357" s="178"/>
      <c r="U1357" s="178"/>
      <c r="V1357" s="178"/>
      <c r="W1357" s="178"/>
      <c r="X1357" s="178"/>
      <c r="Y1357" s="210">
        <f t="shared" si="113"/>
        <v>0.26468619246861924</v>
      </c>
      <c r="Z1357" s="211">
        <f t="shared" si="115"/>
        <v>0.42</v>
      </c>
      <c r="AA1357" s="178"/>
      <c r="AB1357" s="178"/>
      <c r="AC1357" s="178"/>
    </row>
    <row r="1358" spans="2:29" x14ac:dyDescent="0.35">
      <c r="B1358" s="222">
        <v>143500</v>
      </c>
      <c r="C1358" s="208">
        <v>49134</v>
      </c>
      <c r="D1358" s="309">
        <v>2702.37</v>
      </c>
      <c r="E1358" s="206">
        <v>3930.72</v>
      </c>
      <c r="F1358" s="206">
        <v>4422.0600000000004</v>
      </c>
      <c r="G1358" s="205">
        <f t="shared" si="116"/>
        <v>0.34239721254355399</v>
      </c>
      <c r="H1358" s="207">
        <f t="shared" si="117"/>
        <v>0.42</v>
      </c>
      <c r="I1358" s="213">
        <v>37998</v>
      </c>
      <c r="J1358" s="213">
        <v>0</v>
      </c>
      <c r="K1358" s="212">
        <v>3039.84</v>
      </c>
      <c r="L1358" s="212">
        <v>3419.82</v>
      </c>
      <c r="M1358" s="239">
        <f t="shared" si="114"/>
        <v>0.48090000000001054</v>
      </c>
      <c r="N1358" s="239"/>
      <c r="O1358" s="178"/>
      <c r="P1358" s="178"/>
      <c r="Q1358" s="178"/>
      <c r="R1358" s="178"/>
      <c r="S1358" s="178"/>
      <c r="T1358" s="178"/>
      <c r="U1358" s="178"/>
      <c r="V1358" s="178"/>
      <c r="W1358" s="178"/>
      <c r="X1358" s="178"/>
      <c r="Y1358" s="210">
        <f t="shared" si="113"/>
        <v>0.26479442508710799</v>
      </c>
      <c r="Z1358" s="211">
        <f t="shared" si="115"/>
        <v>0.42</v>
      </c>
      <c r="AA1358" s="178"/>
      <c r="AB1358" s="178"/>
      <c r="AC1358" s="178"/>
    </row>
    <row r="1359" spans="2:29" x14ac:dyDescent="0.35">
      <c r="B1359" s="222">
        <v>143600</v>
      </c>
      <c r="C1359" s="208">
        <v>49176</v>
      </c>
      <c r="D1359" s="309">
        <v>2704.68</v>
      </c>
      <c r="E1359" s="206">
        <v>3934.08</v>
      </c>
      <c r="F1359" s="206">
        <v>4425.84</v>
      </c>
      <c r="G1359" s="205">
        <f t="shared" si="116"/>
        <v>0.34245125348189415</v>
      </c>
      <c r="H1359" s="207">
        <f t="shared" si="117"/>
        <v>0.42</v>
      </c>
      <c r="I1359" s="213">
        <v>38040</v>
      </c>
      <c r="J1359" s="213">
        <v>0</v>
      </c>
      <c r="K1359" s="212">
        <v>3043.2</v>
      </c>
      <c r="L1359" s="212">
        <v>3423.6</v>
      </c>
      <c r="M1359" s="239">
        <f t="shared" si="114"/>
        <v>0.48090000000003785</v>
      </c>
      <c r="N1359" s="239"/>
      <c r="O1359" s="178"/>
      <c r="P1359" s="178"/>
      <c r="Q1359" s="178"/>
      <c r="R1359" s="178"/>
      <c r="S1359" s="178"/>
      <c r="T1359" s="178"/>
      <c r="U1359" s="178"/>
      <c r="V1359" s="178"/>
      <c r="W1359" s="178"/>
      <c r="X1359" s="178"/>
      <c r="Y1359" s="210">
        <f t="shared" si="113"/>
        <v>0.26490250696378831</v>
      </c>
      <c r="Z1359" s="211">
        <f t="shared" si="115"/>
        <v>0.42</v>
      </c>
      <c r="AA1359" s="178"/>
      <c r="AB1359" s="178"/>
      <c r="AC1359" s="178"/>
    </row>
    <row r="1360" spans="2:29" x14ac:dyDescent="0.35">
      <c r="B1360" s="222">
        <v>143700</v>
      </c>
      <c r="C1360" s="208">
        <v>49218</v>
      </c>
      <c r="D1360" s="309">
        <v>2706.99</v>
      </c>
      <c r="E1360" s="206">
        <v>3937.44</v>
      </c>
      <c r="F1360" s="206">
        <v>4429.62</v>
      </c>
      <c r="G1360" s="205">
        <f t="shared" si="116"/>
        <v>0.34250521920668059</v>
      </c>
      <c r="H1360" s="207">
        <f t="shared" si="117"/>
        <v>0.42</v>
      </c>
      <c r="I1360" s="213">
        <v>38082</v>
      </c>
      <c r="J1360" s="213">
        <v>0</v>
      </c>
      <c r="K1360" s="212">
        <v>3046.56</v>
      </c>
      <c r="L1360" s="212">
        <v>3427.38</v>
      </c>
      <c r="M1360" s="239">
        <f t="shared" si="114"/>
        <v>0.48090000000000144</v>
      </c>
      <c r="N1360" s="239"/>
      <c r="O1360" s="178"/>
      <c r="P1360" s="178"/>
      <c r="Q1360" s="178"/>
      <c r="R1360" s="178"/>
      <c r="S1360" s="178"/>
      <c r="T1360" s="178"/>
      <c r="U1360" s="178"/>
      <c r="V1360" s="178"/>
      <c r="W1360" s="178"/>
      <c r="X1360" s="178"/>
      <c r="Y1360" s="210">
        <f t="shared" si="113"/>
        <v>0.26501043841336119</v>
      </c>
      <c r="Z1360" s="211">
        <f t="shared" si="115"/>
        <v>0.42</v>
      </c>
      <c r="AA1360" s="178"/>
      <c r="AB1360" s="178"/>
      <c r="AC1360" s="178"/>
    </row>
    <row r="1361" spans="2:29" x14ac:dyDescent="0.35">
      <c r="B1361" s="222">
        <v>143800</v>
      </c>
      <c r="C1361" s="208">
        <v>49260</v>
      </c>
      <c r="D1361" s="309">
        <v>2709.3</v>
      </c>
      <c r="E1361" s="206">
        <v>3940.8</v>
      </c>
      <c r="F1361" s="206">
        <v>4433.3999999999996</v>
      </c>
      <c r="G1361" s="205">
        <f t="shared" si="116"/>
        <v>0.34255910987482613</v>
      </c>
      <c r="H1361" s="207">
        <f t="shared" si="117"/>
        <v>0.42</v>
      </c>
      <c r="I1361" s="213">
        <v>38124</v>
      </c>
      <c r="J1361" s="213">
        <v>0</v>
      </c>
      <c r="K1361" s="212">
        <v>3049.92</v>
      </c>
      <c r="L1361" s="212">
        <v>3431.16</v>
      </c>
      <c r="M1361" s="239">
        <f t="shared" si="114"/>
        <v>0.48090000000004696</v>
      </c>
      <c r="N1361" s="239"/>
      <c r="O1361" s="178"/>
      <c r="P1361" s="178"/>
      <c r="Q1361" s="178"/>
      <c r="R1361" s="178"/>
      <c r="S1361" s="178"/>
      <c r="T1361" s="178"/>
      <c r="U1361" s="178"/>
      <c r="V1361" s="178"/>
      <c r="W1361" s="178"/>
      <c r="X1361" s="178"/>
      <c r="Y1361" s="210">
        <f t="shared" si="113"/>
        <v>0.26511821974965227</v>
      </c>
      <c r="Z1361" s="211">
        <f t="shared" si="115"/>
        <v>0.42</v>
      </c>
      <c r="AA1361" s="178"/>
      <c r="AB1361" s="178"/>
      <c r="AC1361" s="178"/>
    </row>
    <row r="1362" spans="2:29" x14ac:dyDescent="0.35">
      <c r="B1362" s="222">
        <v>143900</v>
      </c>
      <c r="C1362" s="208">
        <v>49302</v>
      </c>
      <c r="D1362" s="309">
        <v>2711.61</v>
      </c>
      <c r="E1362" s="206">
        <v>3944.16</v>
      </c>
      <c r="F1362" s="206">
        <v>4437.18</v>
      </c>
      <c r="G1362" s="205">
        <f t="shared" si="116"/>
        <v>0.34261292564280749</v>
      </c>
      <c r="H1362" s="207">
        <f t="shared" si="117"/>
        <v>0.42</v>
      </c>
      <c r="I1362" s="213">
        <v>38166</v>
      </c>
      <c r="J1362" s="213">
        <v>0</v>
      </c>
      <c r="K1362" s="212">
        <v>3053.28</v>
      </c>
      <c r="L1362" s="212">
        <v>3434.94</v>
      </c>
      <c r="M1362" s="239">
        <f t="shared" si="114"/>
        <v>0.48090000000001054</v>
      </c>
      <c r="N1362" s="239"/>
      <c r="O1362" s="178"/>
      <c r="P1362" s="178"/>
      <c r="Q1362" s="178"/>
      <c r="R1362" s="178"/>
      <c r="S1362" s="178"/>
      <c r="T1362" s="178"/>
      <c r="U1362" s="178"/>
      <c r="V1362" s="178"/>
      <c r="W1362" s="178"/>
      <c r="X1362" s="178"/>
      <c r="Y1362" s="210">
        <f t="shared" si="113"/>
        <v>0.26522585128561499</v>
      </c>
      <c r="Z1362" s="211">
        <f t="shared" si="115"/>
        <v>0.42</v>
      </c>
      <c r="AA1362" s="178"/>
      <c r="AB1362" s="178"/>
      <c r="AC1362" s="178"/>
    </row>
    <row r="1363" spans="2:29" x14ac:dyDescent="0.35">
      <c r="B1363" s="222">
        <v>144000</v>
      </c>
      <c r="C1363" s="208">
        <v>49344</v>
      </c>
      <c r="D1363" s="309">
        <v>2713.92</v>
      </c>
      <c r="E1363" s="206">
        <v>3947.52</v>
      </c>
      <c r="F1363" s="206">
        <v>4440.96</v>
      </c>
      <c r="G1363" s="205">
        <f t="shared" si="116"/>
        <v>0.34266666666666667</v>
      </c>
      <c r="H1363" s="207">
        <f t="shared" si="117"/>
        <v>0.42</v>
      </c>
      <c r="I1363" s="213">
        <v>38208</v>
      </c>
      <c r="J1363" s="213">
        <v>0</v>
      </c>
      <c r="K1363" s="212">
        <v>3056.64</v>
      </c>
      <c r="L1363" s="212">
        <v>3438.72</v>
      </c>
      <c r="M1363" s="239">
        <f t="shared" si="114"/>
        <v>0.48089999999996508</v>
      </c>
      <c r="N1363" s="239"/>
      <c r="O1363" s="178"/>
      <c r="P1363" s="178"/>
      <c r="Q1363" s="178"/>
      <c r="R1363" s="178"/>
      <c r="S1363" s="178"/>
      <c r="T1363" s="178"/>
      <c r="U1363" s="178"/>
      <c r="V1363" s="178"/>
      <c r="W1363" s="178"/>
      <c r="X1363" s="178"/>
      <c r="Y1363" s="210">
        <f t="shared" si="113"/>
        <v>0.26533333333333331</v>
      </c>
      <c r="Z1363" s="211">
        <f t="shared" si="115"/>
        <v>0.42</v>
      </c>
      <c r="AA1363" s="178"/>
      <c r="AB1363" s="178"/>
      <c r="AC1363" s="178"/>
    </row>
    <row r="1364" spans="2:29" x14ac:dyDescent="0.35">
      <c r="B1364" s="222">
        <v>144100</v>
      </c>
      <c r="C1364" s="208">
        <v>49386</v>
      </c>
      <c r="D1364" s="309">
        <v>2716.23</v>
      </c>
      <c r="E1364" s="206">
        <v>3950.88</v>
      </c>
      <c r="F1364" s="206">
        <v>4444.74</v>
      </c>
      <c r="G1364" s="205">
        <f t="shared" si="116"/>
        <v>0.3427203331020125</v>
      </c>
      <c r="H1364" s="207">
        <f t="shared" si="117"/>
        <v>0.42</v>
      </c>
      <c r="I1364" s="213">
        <v>38250</v>
      </c>
      <c r="J1364" s="213">
        <v>0</v>
      </c>
      <c r="K1364" s="212">
        <v>3060</v>
      </c>
      <c r="L1364" s="212">
        <v>3442.5</v>
      </c>
      <c r="M1364" s="239">
        <f t="shared" si="114"/>
        <v>0.48090000000001054</v>
      </c>
      <c r="N1364" s="239"/>
      <c r="O1364" s="178"/>
      <c r="P1364" s="178"/>
      <c r="Q1364" s="178"/>
      <c r="R1364" s="178"/>
      <c r="S1364" s="178"/>
      <c r="T1364" s="178"/>
      <c r="U1364" s="178"/>
      <c r="V1364" s="178"/>
      <c r="W1364" s="178"/>
      <c r="X1364" s="178"/>
      <c r="Y1364" s="210">
        <f t="shared" si="113"/>
        <v>0.26544066620402496</v>
      </c>
      <c r="Z1364" s="211">
        <f t="shared" si="115"/>
        <v>0.42</v>
      </c>
      <c r="AA1364" s="178"/>
      <c r="AB1364" s="178"/>
      <c r="AC1364" s="178"/>
    </row>
    <row r="1365" spans="2:29" x14ac:dyDescent="0.35">
      <c r="B1365" s="222">
        <v>144200</v>
      </c>
      <c r="C1365" s="208">
        <v>49428</v>
      </c>
      <c r="D1365" s="309">
        <v>2718.54</v>
      </c>
      <c r="E1365" s="206">
        <v>3954.24</v>
      </c>
      <c r="F1365" s="206">
        <v>4448.5200000000004</v>
      </c>
      <c r="G1365" s="205">
        <f t="shared" si="116"/>
        <v>0.34277392510402221</v>
      </c>
      <c r="H1365" s="207">
        <f t="shared" si="117"/>
        <v>0.42</v>
      </c>
      <c r="I1365" s="213">
        <v>38292</v>
      </c>
      <c r="J1365" s="213">
        <v>0</v>
      </c>
      <c r="K1365" s="212">
        <v>3063.36</v>
      </c>
      <c r="L1365" s="212">
        <v>3446.28</v>
      </c>
      <c r="M1365" s="239">
        <f t="shared" si="114"/>
        <v>0.48089999999998329</v>
      </c>
      <c r="N1365" s="239"/>
      <c r="O1365" s="178"/>
      <c r="P1365" s="178"/>
      <c r="Q1365" s="178"/>
      <c r="R1365" s="178"/>
      <c r="S1365" s="178"/>
      <c r="T1365" s="178"/>
      <c r="U1365" s="178"/>
      <c r="V1365" s="178"/>
      <c r="W1365" s="178"/>
      <c r="X1365" s="178"/>
      <c r="Y1365" s="210">
        <f t="shared" si="113"/>
        <v>0.26554785020804439</v>
      </c>
      <c r="Z1365" s="211">
        <f t="shared" si="115"/>
        <v>0.42</v>
      </c>
      <c r="AA1365" s="178"/>
      <c r="AB1365" s="178"/>
      <c r="AC1365" s="178"/>
    </row>
    <row r="1366" spans="2:29" x14ac:dyDescent="0.35">
      <c r="B1366" s="222">
        <v>144300</v>
      </c>
      <c r="C1366" s="208">
        <v>49470</v>
      </c>
      <c r="D1366" s="309">
        <v>2720.85</v>
      </c>
      <c r="E1366" s="206">
        <v>3957.6</v>
      </c>
      <c r="F1366" s="206">
        <v>4452.3</v>
      </c>
      <c r="G1366" s="205">
        <f t="shared" si="116"/>
        <v>0.34282744282744282</v>
      </c>
      <c r="H1366" s="207">
        <f t="shared" si="117"/>
        <v>0.42</v>
      </c>
      <c r="I1366" s="213">
        <v>38334</v>
      </c>
      <c r="J1366" s="213">
        <v>0</v>
      </c>
      <c r="K1366" s="212">
        <v>3066.72</v>
      </c>
      <c r="L1366" s="212">
        <v>3450.06</v>
      </c>
      <c r="M1366" s="239">
        <f t="shared" si="114"/>
        <v>0.48090000000001054</v>
      </c>
      <c r="N1366" s="239"/>
      <c r="O1366" s="178"/>
      <c r="P1366" s="178"/>
      <c r="Q1366" s="178"/>
      <c r="R1366" s="178"/>
      <c r="S1366" s="178"/>
      <c r="T1366" s="178"/>
      <c r="U1366" s="178"/>
      <c r="V1366" s="178"/>
      <c r="W1366" s="178"/>
      <c r="X1366" s="178"/>
      <c r="Y1366" s="210">
        <f t="shared" si="113"/>
        <v>0.26565488565488565</v>
      </c>
      <c r="Z1366" s="211">
        <f t="shared" si="115"/>
        <v>0.42</v>
      </c>
      <c r="AA1366" s="178"/>
      <c r="AB1366" s="178"/>
      <c r="AC1366" s="178"/>
    </row>
    <row r="1367" spans="2:29" x14ac:dyDescent="0.35">
      <c r="B1367" s="222">
        <v>144400</v>
      </c>
      <c r="C1367" s="208">
        <v>49512</v>
      </c>
      <c r="D1367" s="309">
        <v>2723.16</v>
      </c>
      <c r="E1367" s="206">
        <v>3960.96</v>
      </c>
      <c r="F1367" s="206">
        <v>4456.08</v>
      </c>
      <c r="G1367" s="205">
        <f t="shared" si="116"/>
        <v>0.34288088642659281</v>
      </c>
      <c r="H1367" s="207">
        <f t="shared" si="117"/>
        <v>0.42</v>
      </c>
      <c r="I1367" s="213">
        <v>38376</v>
      </c>
      <c r="J1367" s="213">
        <v>0</v>
      </c>
      <c r="K1367" s="212">
        <v>3070.08</v>
      </c>
      <c r="L1367" s="212">
        <v>3453.84</v>
      </c>
      <c r="M1367" s="239">
        <f t="shared" si="114"/>
        <v>0.48090000000004696</v>
      </c>
      <c r="N1367" s="239"/>
      <c r="O1367" s="178"/>
      <c r="P1367" s="178"/>
      <c r="Q1367" s="178"/>
      <c r="R1367" s="178"/>
      <c r="S1367" s="178"/>
      <c r="T1367" s="178"/>
      <c r="U1367" s="178"/>
      <c r="V1367" s="178"/>
      <c r="W1367" s="178"/>
      <c r="X1367" s="178"/>
      <c r="Y1367" s="210">
        <f t="shared" si="113"/>
        <v>0.26576177285318558</v>
      </c>
      <c r="Z1367" s="211">
        <f t="shared" si="115"/>
        <v>0.42</v>
      </c>
      <c r="AA1367" s="178"/>
      <c r="AB1367" s="178"/>
      <c r="AC1367" s="178"/>
    </row>
    <row r="1368" spans="2:29" x14ac:dyDescent="0.35">
      <c r="B1368" s="222">
        <v>144500</v>
      </c>
      <c r="C1368" s="208">
        <v>49554</v>
      </c>
      <c r="D1368" s="309">
        <v>2725.47</v>
      </c>
      <c r="E1368" s="206">
        <v>3964.32</v>
      </c>
      <c r="F1368" s="206">
        <v>4459.8599999999997</v>
      </c>
      <c r="G1368" s="205">
        <f t="shared" si="116"/>
        <v>0.34293425605536332</v>
      </c>
      <c r="H1368" s="207">
        <f t="shared" si="117"/>
        <v>0.42</v>
      </c>
      <c r="I1368" s="213">
        <v>38418</v>
      </c>
      <c r="J1368" s="213">
        <v>0</v>
      </c>
      <c r="K1368" s="212">
        <v>3073.44</v>
      </c>
      <c r="L1368" s="212">
        <v>3457.62</v>
      </c>
      <c r="M1368" s="239">
        <f t="shared" si="114"/>
        <v>0.48090000000001965</v>
      </c>
      <c r="N1368" s="239"/>
      <c r="O1368" s="178"/>
      <c r="P1368" s="178"/>
      <c r="Q1368" s="178"/>
      <c r="R1368" s="178"/>
      <c r="S1368" s="178"/>
      <c r="T1368" s="178"/>
      <c r="U1368" s="178"/>
      <c r="V1368" s="178"/>
      <c r="W1368" s="178"/>
      <c r="X1368" s="178"/>
      <c r="Y1368" s="210">
        <f t="shared" si="113"/>
        <v>0.26586851211072665</v>
      </c>
      <c r="Z1368" s="211">
        <f t="shared" si="115"/>
        <v>0.42</v>
      </c>
      <c r="AA1368" s="178"/>
      <c r="AB1368" s="178"/>
      <c r="AC1368" s="178"/>
    </row>
    <row r="1369" spans="2:29" x14ac:dyDescent="0.35">
      <c r="B1369" s="222">
        <v>144600</v>
      </c>
      <c r="C1369" s="208">
        <v>49596</v>
      </c>
      <c r="D1369" s="309">
        <v>2727.78</v>
      </c>
      <c r="E1369" s="206">
        <v>3967.68</v>
      </c>
      <c r="F1369" s="206">
        <v>4463.6400000000003</v>
      </c>
      <c r="G1369" s="205">
        <f t="shared" si="116"/>
        <v>0.34298755186721991</v>
      </c>
      <c r="H1369" s="207">
        <f t="shared" si="117"/>
        <v>0.42</v>
      </c>
      <c r="I1369" s="213">
        <v>38460</v>
      </c>
      <c r="J1369" s="213">
        <v>0</v>
      </c>
      <c r="K1369" s="212">
        <v>3076.8</v>
      </c>
      <c r="L1369" s="212">
        <v>3461.4</v>
      </c>
      <c r="M1369" s="239">
        <f t="shared" si="114"/>
        <v>0.48089999999999233</v>
      </c>
      <c r="N1369" s="239"/>
      <c r="O1369" s="178"/>
      <c r="P1369" s="178"/>
      <c r="Q1369" s="178"/>
      <c r="R1369" s="178"/>
      <c r="S1369" s="178"/>
      <c r="T1369" s="178"/>
      <c r="U1369" s="178"/>
      <c r="V1369" s="178"/>
      <c r="W1369" s="178"/>
      <c r="X1369" s="178"/>
      <c r="Y1369" s="210">
        <f t="shared" si="113"/>
        <v>0.26597510373443983</v>
      </c>
      <c r="Z1369" s="211">
        <f t="shared" si="115"/>
        <v>0.42</v>
      </c>
      <c r="AA1369" s="178"/>
      <c r="AB1369" s="178"/>
      <c r="AC1369" s="178"/>
    </row>
    <row r="1370" spans="2:29" x14ac:dyDescent="0.35">
      <c r="B1370" s="222">
        <v>144700</v>
      </c>
      <c r="C1370" s="208">
        <v>49638</v>
      </c>
      <c r="D1370" s="309">
        <v>2730.09</v>
      </c>
      <c r="E1370" s="206">
        <v>3971.04</v>
      </c>
      <c r="F1370" s="206">
        <v>4467.42</v>
      </c>
      <c r="G1370" s="205">
        <f t="shared" si="116"/>
        <v>0.34304077401520389</v>
      </c>
      <c r="H1370" s="207">
        <f t="shared" si="117"/>
        <v>0.42</v>
      </c>
      <c r="I1370" s="213">
        <v>38502</v>
      </c>
      <c r="J1370" s="213">
        <v>0</v>
      </c>
      <c r="K1370" s="212">
        <v>3080.16</v>
      </c>
      <c r="L1370" s="212">
        <v>3465.18</v>
      </c>
      <c r="M1370" s="239">
        <f t="shared" si="114"/>
        <v>0.48089999999993777</v>
      </c>
      <c r="N1370" s="239"/>
      <c r="O1370" s="178"/>
      <c r="P1370" s="178"/>
      <c r="Q1370" s="178"/>
      <c r="R1370" s="178"/>
      <c r="S1370" s="178"/>
      <c r="T1370" s="178"/>
      <c r="U1370" s="178"/>
      <c r="V1370" s="178"/>
      <c r="W1370" s="178"/>
      <c r="X1370" s="178"/>
      <c r="Y1370" s="210">
        <f t="shared" si="113"/>
        <v>0.26608154803040773</v>
      </c>
      <c r="Z1370" s="211">
        <f t="shared" si="115"/>
        <v>0.42</v>
      </c>
      <c r="AA1370" s="178"/>
      <c r="AB1370" s="178"/>
      <c r="AC1370" s="178"/>
    </row>
    <row r="1371" spans="2:29" x14ac:dyDescent="0.35">
      <c r="B1371" s="222">
        <v>144800</v>
      </c>
      <c r="C1371" s="208">
        <v>49680</v>
      </c>
      <c r="D1371" s="309">
        <v>2732.4</v>
      </c>
      <c r="E1371" s="206">
        <v>3974.4</v>
      </c>
      <c r="F1371" s="206">
        <v>4471.2</v>
      </c>
      <c r="G1371" s="205">
        <f t="shared" si="116"/>
        <v>0.34309392265193372</v>
      </c>
      <c r="H1371" s="207">
        <f t="shared" si="117"/>
        <v>0.42</v>
      </c>
      <c r="I1371" s="213">
        <v>38544</v>
      </c>
      <c r="J1371" s="213">
        <v>0</v>
      </c>
      <c r="K1371" s="212">
        <v>3083.52</v>
      </c>
      <c r="L1371" s="212">
        <v>3468.96</v>
      </c>
      <c r="M1371" s="239">
        <f t="shared" si="114"/>
        <v>0.48089999999998329</v>
      </c>
      <c r="N1371" s="239"/>
      <c r="O1371" s="178"/>
      <c r="P1371" s="178"/>
      <c r="Q1371" s="178"/>
      <c r="R1371" s="178"/>
      <c r="S1371" s="178"/>
      <c r="T1371" s="178"/>
      <c r="U1371" s="178"/>
      <c r="V1371" s="178"/>
      <c r="W1371" s="178"/>
      <c r="X1371" s="178"/>
      <c r="Y1371" s="210">
        <f t="shared" si="113"/>
        <v>0.26618784530386741</v>
      </c>
      <c r="Z1371" s="211">
        <f t="shared" si="115"/>
        <v>0.42</v>
      </c>
      <c r="AA1371" s="178"/>
      <c r="AB1371" s="178"/>
      <c r="AC1371" s="178"/>
    </row>
    <row r="1372" spans="2:29" x14ac:dyDescent="0.35">
      <c r="B1372" s="222">
        <v>144900</v>
      </c>
      <c r="C1372" s="208">
        <v>49722</v>
      </c>
      <c r="D1372" s="309">
        <v>2734.71</v>
      </c>
      <c r="E1372" s="206">
        <v>3977.76</v>
      </c>
      <c r="F1372" s="206">
        <v>4474.9799999999996</v>
      </c>
      <c r="G1372" s="205">
        <f t="shared" si="116"/>
        <v>0.34314699792960662</v>
      </c>
      <c r="H1372" s="207">
        <f t="shared" si="117"/>
        <v>0.42</v>
      </c>
      <c r="I1372" s="213">
        <v>38586</v>
      </c>
      <c r="J1372" s="213">
        <v>0</v>
      </c>
      <c r="K1372" s="212">
        <v>3086.88</v>
      </c>
      <c r="L1372" s="212">
        <v>3472.74</v>
      </c>
      <c r="M1372" s="239">
        <f t="shared" si="114"/>
        <v>0.48090000000002875</v>
      </c>
      <c r="N1372" s="239"/>
      <c r="O1372" s="178"/>
      <c r="P1372" s="178"/>
      <c r="Q1372" s="178"/>
      <c r="R1372" s="178"/>
      <c r="S1372" s="178"/>
      <c r="T1372" s="178"/>
      <c r="U1372" s="178"/>
      <c r="V1372" s="178"/>
      <c r="W1372" s="178"/>
      <c r="X1372" s="178"/>
      <c r="Y1372" s="210">
        <f t="shared" si="113"/>
        <v>0.26629399585921326</v>
      </c>
      <c r="Z1372" s="211">
        <f t="shared" si="115"/>
        <v>0.42</v>
      </c>
      <c r="AA1372" s="178"/>
      <c r="AB1372" s="178"/>
      <c r="AC1372" s="178"/>
    </row>
    <row r="1373" spans="2:29" x14ac:dyDescent="0.35">
      <c r="B1373" s="222">
        <v>145000</v>
      </c>
      <c r="C1373" s="208">
        <v>49764</v>
      </c>
      <c r="D1373" s="309">
        <v>2737.02</v>
      </c>
      <c r="E1373" s="206">
        <v>3981.12</v>
      </c>
      <c r="F1373" s="206">
        <v>4478.76</v>
      </c>
      <c r="G1373" s="205">
        <f t="shared" si="116"/>
        <v>0.34320000000000001</v>
      </c>
      <c r="H1373" s="207">
        <f t="shared" si="117"/>
        <v>0.42</v>
      </c>
      <c r="I1373" s="213">
        <v>38628</v>
      </c>
      <c r="J1373" s="213">
        <v>0</v>
      </c>
      <c r="K1373" s="212">
        <v>3090.24</v>
      </c>
      <c r="L1373" s="212">
        <v>3476.52</v>
      </c>
      <c r="M1373" s="239">
        <f t="shared" si="114"/>
        <v>0.48089999999999233</v>
      </c>
      <c r="N1373" s="239"/>
      <c r="O1373" s="178"/>
      <c r="P1373" s="178"/>
      <c r="Q1373" s="178"/>
      <c r="R1373" s="178"/>
      <c r="S1373" s="178"/>
      <c r="T1373" s="178"/>
      <c r="U1373" s="178"/>
      <c r="V1373" s="178"/>
      <c r="W1373" s="178"/>
      <c r="X1373" s="178"/>
      <c r="Y1373" s="210">
        <f t="shared" si="113"/>
        <v>0.26640000000000003</v>
      </c>
      <c r="Z1373" s="211">
        <f t="shared" si="115"/>
        <v>0.42</v>
      </c>
      <c r="AA1373" s="178"/>
      <c r="AB1373" s="178"/>
      <c r="AC1373" s="178"/>
    </row>
    <row r="1374" spans="2:29" x14ac:dyDescent="0.35">
      <c r="B1374" s="222">
        <v>145100</v>
      </c>
      <c r="C1374" s="208">
        <v>49806</v>
      </c>
      <c r="D1374" s="309">
        <v>2739.33</v>
      </c>
      <c r="E1374" s="206">
        <v>3984.48</v>
      </c>
      <c r="F1374" s="206">
        <v>4482.54</v>
      </c>
      <c r="G1374" s="205">
        <f t="shared" si="116"/>
        <v>0.3432529290144728</v>
      </c>
      <c r="H1374" s="207">
        <f t="shared" si="117"/>
        <v>0.42</v>
      </c>
      <c r="I1374" s="213">
        <v>38670</v>
      </c>
      <c r="J1374" s="213">
        <v>0</v>
      </c>
      <c r="K1374" s="212">
        <v>3093.6</v>
      </c>
      <c r="L1374" s="212">
        <v>3480.3</v>
      </c>
      <c r="M1374" s="239">
        <f t="shared" si="114"/>
        <v>0.48090000000001965</v>
      </c>
      <c r="N1374" s="239"/>
      <c r="O1374" s="178"/>
      <c r="P1374" s="178"/>
      <c r="Q1374" s="178"/>
      <c r="R1374" s="178"/>
      <c r="S1374" s="178"/>
      <c r="T1374" s="178"/>
      <c r="U1374" s="178"/>
      <c r="V1374" s="178"/>
      <c r="W1374" s="178"/>
      <c r="X1374" s="178"/>
      <c r="Y1374" s="210">
        <f t="shared" si="113"/>
        <v>0.26650585802894555</v>
      </c>
      <c r="Z1374" s="211">
        <f t="shared" si="115"/>
        <v>0.42</v>
      </c>
      <c r="AA1374" s="178"/>
      <c r="AB1374" s="178"/>
      <c r="AC1374" s="178"/>
    </row>
    <row r="1375" spans="2:29" x14ac:dyDescent="0.35">
      <c r="B1375" s="222">
        <v>145200</v>
      </c>
      <c r="C1375" s="208">
        <v>49848</v>
      </c>
      <c r="D1375" s="309">
        <v>2741.64</v>
      </c>
      <c r="E1375" s="206">
        <v>3987.84</v>
      </c>
      <c r="F1375" s="206">
        <v>4486.32</v>
      </c>
      <c r="G1375" s="205">
        <f t="shared" si="116"/>
        <v>0.34330578512396692</v>
      </c>
      <c r="H1375" s="207">
        <f t="shared" si="117"/>
        <v>0.42</v>
      </c>
      <c r="I1375" s="213">
        <v>38712</v>
      </c>
      <c r="J1375" s="213">
        <v>0</v>
      </c>
      <c r="K1375" s="212">
        <v>3096.96</v>
      </c>
      <c r="L1375" s="212">
        <v>3484.08</v>
      </c>
      <c r="M1375" s="239">
        <f t="shared" si="114"/>
        <v>0.48089999999999233</v>
      </c>
      <c r="N1375" s="239"/>
      <c r="O1375" s="178"/>
      <c r="P1375" s="178"/>
      <c r="Q1375" s="178"/>
      <c r="R1375" s="178"/>
      <c r="S1375" s="178"/>
      <c r="T1375" s="178"/>
      <c r="U1375" s="178"/>
      <c r="V1375" s="178"/>
      <c r="W1375" s="178"/>
      <c r="X1375" s="178"/>
      <c r="Y1375" s="210">
        <f t="shared" si="113"/>
        <v>0.26661157024793386</v>
      </c>
      <c r="Z1375" s="211">
        <f t="shared" si="115"/>
        <v>0.42</v>
      </c>
      <c r="AA1375" s="178"/>
      <c r="AB1375" s="178"/>
      <c r="AC1375" s="178"/>
    </row>
    <row r="1376" spans="2:29" x14ac:dyDescent="0.35">
      <c r="B1376" s="222">
        <v>145300</v>
      </c>
      <c r="C1376" s="208">
        <v>49890</v>
      </c>
      <c r="D1376" s="309">
        <v>2743.95</v>
      </c>
      <c r="E1376" s="206">
        <v>3991.2</v>
      </c>
      <c r="F1376" s="206">
        <v>4490.1000000000004</v>
      </c>
      <c r="G1376" s="205">
        <f t="shared" si="116"/>
        <v>0.34335856847900897</v>
      </c>
      <c r="H1376" s="207">
        <f t="shared" si="117"/>
        <v>0.42</v>
      </c>
      <c r="I1376" s="213">
        <v>38754</v>
      </c>
      <c r="J1376" s="213">
        <v>0</v>
      </c>
      <c r="K1376" s="212">
        <v>3100.32</v>
      </c>
      <c r="L1376" s="212">
        <v>3487.86</v>
      </c>
      <c r="M1376" s="239">
        <f t="shared" si="114"/>
        <v>0.48089999999996508</v>
      </c>
      <c r="N1376" s="239"/>
      <c r="O1376" s="178"/>
      <c r="P1376" s="178"/>
      <c r="Q1376" s="178"/>
      <c r="R1376" s="178"/>
      <c r="S1376" s="178"/>
      <c r="T1376" s="178"/>
      <c r="U1376" s="178"/>
      <c r="V1376" s="178"/>
      <c r="W1376" s="178"/>
      <c r="X1376" s="178"/>
      <c r="Y1376" s="210">
        <f t="shared" si="113"/>
        <v>0.26671713695801791</v>
      </c>
      <c r="Z1376" s="211">
        <f t="shared" si="115"/>
        <v>0.42</v>
      </c>
      <c r="AA1376" s="178"/>
      <c r="AB1376" s="178"/>
      <c r="AC1376" s="178"/>
    </row>
    <row r="1377" spans="2:29" x14ac:dyDescent="0.35">
      <c r="B1377" s="222">
        <v>145400</v>
      </c>
      <c r="C1377" s="208">
        <v>49932</v>
      </c>
      <c r="D1377" s="309">
        <v>2746.26</v>
      </c>
      <c r="E1377" s="206">
        <v>3994.56</v>
      </c>
      <c r="F1377" s="206">
        <v>4493.88</v>
      </c>
      <c r="G1377" s="205">
        <f t="shared" si="116"/>
        <v>0.34341127922971115</v>
      </c>
      <c r="H1377" s="207">
        <f t="shared" si="117"/>
        <v>0.42</v>
      </c>
      <c r="I1377" s="213">
        <v>38796</v>
      </c>
      <c r="J1377" s="213">
        <v>0</v>
      </c>
      <c r="K1377" s="212">
        <v>3103.68</v>
      </c>
      <c r="L1377" s="212">
        <v>3491.64</v>
      </c>
      <c r="M1377" s="239">
        <f t="shared" si="114"/>
        <v>0.48089999999999233</v>
      </c>
      <c r="N1377" s="239"/>
      <c r="O1377" s="178"/>
      <c r="P1377" s="178"/>
      <c r="Q1377" s="178"/>
      <c r="R1377" s="178"/>
      <c r="S1377" s="178"/>
      <c r="T1377" s="178"/>
      <c r="U1377" s="178"/>
      <c r="V1377" s="178"/>
      <c r="W1377" s="178"/>
      <c r="X1377" s="178"/>
      <c r="Y1377" s="210">
        <f t="shared" si="113"/>
        <v>0.26682255845942227</v>
      </c>
      <c r="Z1377" s="211">
        <f t="shared" si="115"/>
        <v>0.42</v>
      </c>
      <c r="AA1377" s="178"/>
      <c r="AB1377" s="178"/>
      <c r="AC1377" s="178"/>
    </row>
    <row r="1378" spans="2:29" x14ac:dyDescent="0.35">
      <c r="B1378" s="222">
        <v>145500</v>
      </c>
      <c r="C1378" s="208">
        <v>49974</v>
      </c>
      <c r="D1378" s="309">
        <v>2748.57</v>
      </c>
      <c r="E1378" s="206">
        <v>3997.92</v>
      </c>
      <c r="F1378" s="206">
        <v>4497.66</v>
      </c>
      <c r="G1378" s="205">
        <f t="shared" si="116"/>
        <v>0.34346391752577321</v>
      </c>
      <c r="H1378" s="207">
        <f t="shared" si="117"/>
        <v>0.42</v>
      </c>
      <c r="I1378" s="213">
        <v>38838</v>
      </c>
      <c r="J1378" s="213">
        <v>0</v>
      </c>
      <c r="K1378" s="212">
        <v>3107.04</v>
      </c>
      <c r="L1378" s="212">
        <v>3495.42</v>
      </c>
      <c r="M1378" s="239">
        <f t="shared" si="114"/>
        <v>0.48089999999995597</v>
      </c>
      <c r="N1378" s="239"/>
      <c r="O1378" s="178"/>
      <c r="P1378" s="178"/>
      <c r="Q1378" s="178"/>
      <c r="R1378" s="178"/>
      <c r="S1378" s="178"/>
      <c r="T1378" s="178"/>
      <c r="U1378" s="178"/>
      <c r="V1378" s="178"/>
      <c r="W1378" s="178"/>
      <c r="X1378" s="178"/>
      <c r="Y1378" s="210">
        <f t="shared" si="113"/>
        <v>0.26692783505154638</v>
      </c>
      <c r="Z1378" s="211">
        <f t="shared" si="115"/>
        <v>0.42</v>
      </c>
      <c r="AA1378" s="178"/>
      <c r="AB1378" s="178"/>
      <c r="AC1378" s="178"/>
    </row>
    <row r="1379" spans="2:29" x14ac:dyDescent="0.35">
      <c r="B1379" s="222">
        <v>145600</v>
      </c>
      <c r="C1379" s="208">
        <v>50016</v>
      </c>
      <c r="D1379" s="309">
        <v>2750.88</v>
      </c>
      <c r="E1379" s="206">
        <v>4001.28</v>
      </c>
      <c r="F1379" s="206">
        <v>4501.4399999999996</v>
      </c>
      <c r="G1379" s="205">
        <f t="shared" si="116"/>
        <v>0.34351648351648351</v>
      </c>
      <c r="H1379" s="207">
        <f t="shared" si="117"/>
        <v>0.42</v>
      </c>
      <c r="I1379" s="213">
        <v>38880</v>
      </c>
      <c r="J1379" s="213">
        <v>0</v>
      </c>
      <c r="K1379" s="212">
        <v>3110.4</v>
      </c>
      <c r="L1379" s="212">
        <v>3499.2</v>
      </c>
      <c r="M1379" s="239">
        <f t="shared" si="114"/>
        <v>0.48090000000000144</v>
      </c>
      <c r="N1379" s="239"/>
      <c r="O1379" s="178"/>
      <c r="P1379" s="178"/>
      <c r="Q1379" s="178"/>
      <c r="R1379" s="178"/>
      <c r="S1379" s="178"/>
      <c r="T1379" s="178"/>
      <c r="U1379" s="178"/>
      <c r="V1379" s="178"/>
      <c r="W1379" s="178"/>
      <c r="X1379" s="178"/>
      <c r="Y1379" s="210">
        <f t="shared" si="113"/>
        <v>0.26703296703296703</v>
      </c>
      <c r="Z1379" s="211">
        <f t="shared" si="115"/>
        <v>0.42</v>
      </c>
      <c r="AA1379" s="178"/>
      <c r="AB1379" s="178"/>
      <c r="AC1379" s="178"/>
    </row>
    <row r="1380" spans="2:29" x14ac:dyDescent="0.35">
      <c r="B1380" s="222">
        <v>145700</v>
      </c>
      <c r="C1380" s="208">
        <v>50058</v>
      </c>
      <c r="D1380" s="309">
        <v>2753.19</v>
      </c>
      <c r="E1380" s="206">
        <v>4004.64</v>
      </c>
      <c r="F1380" s="206">
        <v>4505.22</v>
      </c>
      <c r="G1380" s="205">
        <f t="shared" si="116"/>
        <v>0.34356897735072067</v>
      </c>
      <c r="H1380" s="207">
        <f t="shared" si="117"/>
        <v>0.42</v>
      </c>
      <c r="I1380" s="213">
        <v>38922</v>
      </c>
      <c r="J1380" s="213">
        <v>0</v>
      </c>
      <c r="K1380" s="212">
        <v>3113.76</v>
      </c>
      <c r="L1380" s="212">
        <v>3502.98</v>
      </c>
      <c r="M1380" s="239">
        <f t="shared" si="114"/>
        <v>0.48090000000003785</v>
      </c>
      <c r="N1380" s="239"/>
      <c r="O1380" s="178"/>
      <c r="P1380" s="178"/>
      <c r="Q1380" s="178"/>
      <c r="R1380" s="178"/>
      <c r="S1380" s="178"/>
      <c r="T1380" s="178"/>
      <c r="U1380" s="178"/>
      <c r="V1380" s="178"/>
      <c r="W1380" s="178"/>
      <c r="X1380" s="178"/>
      <c r="Y1380" s="210">
        <f t="shared" si="113"/>
        <v>0.2671379547014413</v>
      </c>
      <c r="Z1380" s="211">
        <f t="shared" si="115"/>
        <v>0.42</v>
      </c>
      <c r="AA1380" s="178"/>
      <c r="AB1380" s="178"/>
      <c r="AC1380" s="178"/>
    </row>
    <row r="1381" spans="2:29" x14ac:dyDescent="0.35">
      <c r="B1381" s="222">
        <v>145800</v>
      </c>
      <c r="C1381" s="208">
        <v>50100</v>
      </c>
      <c r="D1381" s="309">
        <v>2755.5</v>
      </c>
      <c r="E1381" s="206">
        <v>4008</v>
      </c>
      <c r="F1381" s="206">
        <v>4509</v>
      </c>
      <c r="G1381" s="205">
        <f t="shared" si="116"/>
        <v>0.34362139917695472</v>
      </c>
      <c r="H1381" s="207">
        <f t="shared" si="117"/>
        <v>0.42</v>
      </c>
      <c r="I1381" s="213">
        <v>38964</v>
      </c>
      <c r="J1381" s="213">
        <v>0</v>
      </c>
      <c r="K1381" s="212">
        <v>3117.12</v>
      </c>
      <c r="L1381" s="212">
        <v>3506.76</v>
      </c>
      <c r="M1381" s="239">
        <f t="shared" si="114"/>
        <v>0.48089999999999233</v>
      </c>
      <c r="N1381" s="239"/>
      <c r="O1381" s="178"/>
      <c r="P1381" s="178"/>
      <c r="Q1381" s="178"/>
      <c r="R1381" s="178"/>
      <c r="S1381" s="178"/>
      <c r="T1381" s="178"/>
      <c r="U1381" s="178"/>
      <c r="V1381" s="178"/>
      <c r="W1381" s="178"/>
      <c r="X1381" s="178"/>
      <c r="Y1381" s="210">
        <f t="shared" si="113"/>
        <v>0.26724279835390946</v>
      </c>
      <c r="Z1381" s="211">
        <f t="shared" si="115"/>
        <v>0.42</v>
      </c>
      <c r="AA1381" s="178"/>
      <c r="AB1381" s="178"/>
      <c r="AC1381" s="178"/>
    </row>
    <row r="1382" spans="2:29" x14ac:dyDescent="0.35">
      <c r="B1382" s="222">
        <v>145900</v>
      </c>
      <c r="C1382" s="208">
        <v>50142</v>
      </c>
      <c r="D1382" s="309">
        <v>2757.81</v>
      </c>
      <c r="E1382" s="206">
        <v>4011.36</v>
      </c>
      <c r="F1382" s="206">
        <v>4512.78</v>
      </c>
      <c r="G1382" s="205">
        <f t="shared" si="116"/>
        <v>0.34367374914324877</v>
      </c>
      <c r="H1382" s="207">
        <f t="shared" si="117"/>
        <v>0.42</v>
      </c>
      <c r="I1382" s="213">
        <v>39006</v>
      </c>
      <c r="J1382" s="213">
        <v>0</v>
      </c>
      <c r="K1382" s="212">
        <v>3120.48</v>
      </c>
      <c r="L1382" s="212">
        <v>3510.54</v>
      </c>
      <c r="M1382" s="239">
        <f t="shared" si="114"/>
        <v>0.48089999999996508</v>
      </c>
      <c r="N1382" s="239"/>
      <c r="O1382" s="178"/>
      <c r="P1382" s="178"/>
      <c r="Q1382" s="178"/>
      <c r="R1382" s="178"/>
      <c r="S1382" s="178"/>
      <c r="T1382" s="178"/>
      <c r="U1382" s="178"/>
      <c r="V1382" s="178"/>
      <c r="W1382" s="178"/>
      <c r="X1382" s="178"/>
      <c r="Y1382" s="210">
        <f t="shared" si="113"/>
        <v>0.26734749828649762</v>
      </c>
      <c r="Z1382" s="211">
        <f t="shared" si="115"/>
        <v>0.42</v>
      </c>
      <c r="AA1382" s="178"/>
      <c r="AB1382" s="178"/>
      <c r="AC1382" s="178"/>
    </row>
    <row r="1383" spans="2:29" x14ac:dyDescent="0.35">
      <c r="B1383" s="222">
        <v>146000</v>
      </c>
      <c r="C1383" s="208">
        <v>50184</v>
      </c>
      <c r="D1383" s="309">
        <v>2760.12</v>
      </c>
      <c r="E1383" s="206">
        <v>4014.72</v>
      </c>
      <c r="F1383" s="206">
        <v>4516.5600000000004</v>
      </c>
      <c r="G1383" s="205">
        <f t="shared" si="116"/>
        <v>0.34372602739726027</v>
      </c>
      <c r="H1383" s="207">
        <f t="shared" si="117"/>
        <v>0.42</v>
      </c>
      <c r="I1383" s="213">
        <v>39048</v>
      </c>
      <c r="J1383" s="213">
        <v>0</v>
      </c>
      <c r="K1383" s="212">
        <v>3123.84</v>
      </c>
      <c r="L1383" s="212">
        <v>3514.32</v>
      </c>
      <c r="M1383" s="239">
        <f t="shared" si="114"/>
        <v>0.48090000000001054</v>
      </c>
      <c r="N1383" s="239"/>
      <c r="O1383" s="178"/>
      <c r="P1383" s="178"/>
      <c r="Q1383" s="178"/>
      <c r="R1383" s="178"/>
      <c r="S1383" s="178"/>
      <c r="T1383" s="178"/>
      <c r="U1383" s="178"/>
      <c r="V1383" s="178"/>
      <c r="W1383" s="178"/>
      <c r="X1383" s="178"/>
      <c r="Y1383" s="210">
        <f t="shared" si="113"/>
        <v>0.26745205479452056</v>
      </c>
      <c r="Z1383" s="211">
        <f t="shared" si="115"/>
        <v>0.42</v>
      </c>
      <c r="AA1383" s="178"/>
      <c r="AB1383" s="178"/>
      <c r="AC1383" s="178"/>
    </row>
    <row r="1384" spans="2:29" x14ac:dyDescent="0.35">
      <c r="B1384" s="222">
        <v>146100</v>
      </c>
      <c r="C1384" s="208">
        <v>50226</v>
      </c>
      <c r="D1384" s="309">
        <v>2762.43</v>
      </c>
      <c r="E1384" s="206">
        <v>4018.08</v>
      </c>
      <c r="F1384" s="206">
        <v>4520.34</v>
      </c>
      <c r="G1384" s="205">
        <f t="shared" si="116"/>
        <v>0.34377823408624231</v>
      </c>
      <c r="H1384" s="207">
        <f t="shared" si="117"/>
        <v>0.42</v>
      </c>
      <c r="I1384" s="213">
        <v>39090</v>
      </c>
      <c r="J1384" s="213">
        <v>0</v>
      </c>
      <c r="K1384" s="212">
        <v>3127.2</v>
      </c>
      <c r="L1384" s="212">
        <v>3518.1</v>
      </c>
      <c r="M1384" s="239">
        <f t="shared" si="114"/>
        <v>0.48090000000003785</v>
      </c>
      <c r="N1384" s="239"/>
      <c r="O1384" s="178"/>
      <c r="P1384" s="178"/>
      <c r="Q1384" s="178"/>
      <c r="R1384" s="178"/>
      <c r="S1384" s="178"/>
      <c r="T1384" s="178"/>
      <c r="U1384" s="178"/>
      <c r="V1384" s="178"/>
      <c r="W1384" s="178"/>
      <c r="X1384" s="178"/>
      <c r="Y1384" s="210">
        <f t="shared" si="113"/>
        <v>0.26755646817248457</v>
      </c>
      <c r="Z1384" s="211">
        <f t="shared" si="115"/>
        <v>0.42</v>
      </c>
      <c r="AA1384" s="178"/>
      <c r="AB1384" s="178"/>
      <c r="AC1384" s="178"/>
    </row>
    <row r="1385" spans="2:29" x14ac:dyDescent="0.35">
      <c r="B1385" s="222">
        <v>146200</v>
      </c>
      <c r="C1385" s="208">
        <v>50268</v>
      </c>
      <c r="D1385" s="309">
        <v>2764.74</v>
      </c>
      <c r="E1385" s="206">
        <v>4021.44</v>
      </c>
      <c r="F1385" s="206">
        <v>4524.12</v>
      </c>
      <c r="G1385" s="205">
        <f t="shared" si="116"/>
        <v>0.34383036935704514</v>
      </c>
      <c r="H1385" s="207">
        <f t="shared" si="117"/>
        <v>0.42</v>
      </c>
      <c r="I1385" s="213">
        <v>39132</v>
      </c>
      <c r="J1385" s="213">
        <v>0</v>
      </c>
      <c r="K1385" s="212">
        <v>3130.56</v>
      </c>
      <c r="L1385" s="212">
        <v>3521.88</v>
      </c>
      <c r="M1385" s="239">
        <f t="shared" si="114"/>
        <v>0.48090000000000144</v>
      </c>
      <c r="N1385" s="239"/>
      <c r="O1385" s="178"/>
      <c r="P1385" s="178"/>
      <c r="Q1385" s="178"/>
      <c r="R1385" s="178"/>
      <c r="S1385" s="178"/>
      <c r="T1385" s="178"/>
      <c r="U1385" s="178"/>
      <c r="V1385" s="178"/>
      <c r="W1385" s="178"/>
      <c r="X1385" s="178"/>
      <c r="Y1385" s="210">
        <f t="shared" si="113"/>
        <v>0.2676607387140903</v>
      </c>
      <c r="Z1385" s="211">
        <f t="shared" si="115"/>
        <v>0.42</v>
      </c>
      <c r="AA1385" s="178"/>
      <c r="AB1385" s="178"/>
      <c r="AC1385" s="178"/>
    </row>
    <row r="1386" spans="2:29" x14ac:dyDescent="0.35">
      <c r="B1386" s="222">
        <v>146300</v>
      </c>
      <c r="C1386" s="208">
        <v>50310</v>
      </c>
      <c r="D1386" s="309">
        <v>2767.05</v>
      </c>
      <c r="E1386" s="206">
        <v>4024.8</v>
      </c>
      <c r="F1386" s="206">
        <v>4527.8999999999996</v>
      </c>
      <c r="G1386" s="205">
        <f t="shared" si="116"/>
        <v>0.34388243335611757</v>
      </c>
      <c r="H1386" s="207">
        <f t="shared" si="117"/>
        <v>0.42</v>
      </c>
      <c r="I1386" s="213">
        <v>39174</v>
      </c>
      <c r="J1386" s="213">
        <v>0</v>
      </c>
      <c r="K1386" s="212">
        <v>3133.92</v>
      </c>
      <c r="L1386" s="212">
        <v>3525.66</v>
      </c>
      <c r="M1386" s="239">
        <f t="shared" si="114"/>
        <v>0.48090000000004696</v>
      </c>
      <c r="N1386" s="239"/>
      <c r="O1386" s="178"/>
      <c r="P1386" s="178"/>
      <c r="Q1386" s="178"/>
      <c r="R1386" s="178"/>
      <c r="S1386" s="178"/>
      <c r="T1386" s="178"/>
      <c r="U1386" s="178"/>
      <c r="V1386" s="178"/>
      <c r="W1386" s="178"/>
      <c r="X1386" s="178"/>
      <c r="Y1386" s="210">
        <f t="shared" si="113"/>
        <v>0.26776486671223515</v>
      </c>
      <c r="Z1386" s="211">
        <f t="shared" si="115"/>
        <v>0.42</v>
      </c>
      <c r="AA1386" s="178"/>
      <c r="AB1386" s="178"/>
      <c r="AC1386" s="178"/>
    </row>
    <row r="1387" spans="2:29" x14ac:dyDescent="0.35">
      <c r="B1387" s="222">
        <v>146400</v>
      </c>
      <c r="C1387" s="208">
        <v>50352</v>
      </c>
      <c r="D1387" s="309">
        <v>2769.36</v>
      </c>
      <c r="E1387" s="206">
        <v>4028.16</v>
      </c>
      <c r="F1387" s="206">
        <v>4531.68</v>
      </c>
      <c r="G1387" s="205">
        <f t="shared" si="116"/>
        <v>0.34393442622950821</v>
      </c>
      <c r="H1387" s="207">
        <f t="shared" si="117"/>
        <v>0.42</v>
      </c>
      <c r="I1387" s="213">
        <v>39216</v>
      </c>
      <c r="J1387" s="213">
        <v>0</v>
      </c>
      <c r="K1387" s="212">
        <v>3137.28</v>
      </c>
      <c r="L1387" s="212">
        <v>3529.44</v>
      </c>
      <c r="M1387" s="239">
        <f t="shared" si="114"/>
        <v>0.48090000000001054</v>
      </c>
      <c r="N1387" s="239"/>
      <c r="O1387" s="178"/>
      <c r="P1387" s="178"/>
      <c r="Q1387" s="178"/>
      <c r="R1387" s="178"/>
      <c r="S1387" s="178"/>
      <c r="T1387" s="178"/>
      <c r="U1387" s="178"/>
      <c r="V1387" s="178"/>
      <c r="W1387" s="178"/>
      <c r="X1387" s="178"/>
      <c r="Y1387" s="210">
        <f t="shared" si="113"/>
        <v>0.26786885245901637</v>
      </c>
      <c r="Z1387" s="211">
        <f t="shared" si="115"/>
        <v>0.42</v>
      </c>
      <c r="AA1387" s="178"/>
      <c r="AB1387" s="178"/>
      <c r="AC1387" s="178"/>
    </row>
    <row r="1388" spans="2:29" x14ac:dyDescent="0.35">
      <c r="B1388" s="222">
        <v>146500</v>
      </c>
      <c r="C1388" s="208">
        <v>50394</v>
      </c>
      <c r="D1388" s="309">
        <v>2771.67</v>
      </c>
      <c r="E1388" s="206">
        <v>4031.52</v>
      </c>
      <c r="F1388" s="206">
        <v>4535.46</v>
      </c>
      <c r="G1388" s="205">
        <f t="shared" si="116"/>
        <v>0.34398634812286688</v>
      </c>
      <c r="H1388" s="207">
        <f t="shared" si="117"/>
        <v>0.42</v>
      </c>
      <c r="I1388" s="213">
        <v>39258</v>
      </c>
      <c r="J1388" s="213">
        <v>0</v>
      </c>
      <c r="K1388" s="212">
        <v>3140.64</v>
      </c>
      <c r="L1388" s="212">
        <v>3533.22</v>
      </c>
      <c r="M1388" s="239">
        <f t="shared" si="114"/>
        <v>0.48089999999996508</v>
      </c>
      <c r="N1388" s="239"/>
      <c r="O1388" s="178"/>
      <c r="P1388" s="178"/>
      <c r="Q1388" s="178"/>
      <c r="R1388" s="178"/>
      <c r="S1388" s="178"/>
      <c r="T1388" s="178"/>
      <c r="U1388" s="178"/>
      <c r="V1388" s="178"/>
      <c r="W1388" s="178"/>
      <c r="X1388" s="178"/>
      <c r="Y1388" s="210">
        <f t="shared" si="113"/>
        <v>0.26797269624573378</v>
      </c>
      <c r="Z1388" s="211">
        <f t="shared" si="115"/>
        <v>0.42</v>
      </c>
      <c r="AA1388" s="178"/>
      <c r="AB1388" s="178"/>
      <c r="AC1388" s="178"/>
    </row>
    <row r="1389" spans="2:29" x14ac:dyDescent="0.35">
      <c r="B1389" s="222">
        <v>146600</v>
      </c>
      <c r="C1389" s="208">
        <v>50436</v>
      </c>
      <c r="D1389" s="309">
        <v>2773.98</v>
      </c>
      <c r="E1389" s="206">
        <v>4034.88</v>
      </c>
      <c r="F1389" s="206">
        <v>4539.24</v>
      </c>
      <c r="G1389" s="205">
        <f t="shared" si="116"/>
        <v>0.34403819918144612</v>
      </c>
      <c r="H1389" s="207">
        <f t="shared" si="117"/>
        <v>0.42</v>
      </c>
      <c r="I1389" s="213">
        <v>39300</v>
      </c>
      <c r="J1389" s="213">
        <v>0</v>
      </c>
      <c r="K1389" s="212">
        <v>3144</v>
      </c>
      <c r="L1389" s="212">
        <v>3537</v>
      </c>
      <c r="M1389" s="239">
        <f t="shared" si="114"/>
        <v>0.48090000000001054</v>
      </c>
      <c r="N1389" s="239"/>
      <c r="O1389" s="178"/>
      <c r="P1389" s="178"/>
      <c r="Q1389" s="178"/>
      <c r="R1389" s="178"/>
      <c r="S1389" s="178"/>
      <c r="T1389" s="178"/>
      <c r="U1389" s="178"/>
      <c r="V1389" s="178"/>
      <c r="W1389" s="178"/>
      <c r="X1389" s="178"/>
      <c r="Y1389" s="210">
        <f t="shared" si="113"/>
        <v>0.26807639836289221</v>
      </c>
      <c r="Z1389" s="211">
        <f t="shared" si="115"/>
        <v>0.42</v>
      </c>
      <c r="AA1389" s="178"/>
      <c r="AB1389" s="178"/>
      <c r="AC1389" s="178"/>
    </row>
    <row r="1390" spans="2:29" x14ac:dyDescent="0.35">
      <c r="B1390" s="222">
        <v>146700</v>
      </c>
      <c r="C1390" s="208">
        <v>50478</v>
      </c>
      <c r="D1390" s="309">
        <v>2776.29</v>
      </c>
      <c r="E1390" s="206">
        <v>4038.24</v>
      </c>
      <c r="F1390" s="206">
        <v>4543.0200000000004</v>
      </c>
      <c r="G1390" s="205">
        <f t="shared" si="116"/>
        <v>0.34408997955010223</v>
      </c>
      <c r="H1390" s="207">
        <f t="shared" si="117"/>
        <v>0.42</v>
      </c>
      <c r="I1390" s="213">
        <v>39342</v>
      </c>
      <c r="J1390" s="213">
        <v>0</v>
      </c>
      <c r="K1390" s="212">
        <v>3147.36</v>
      </c>
      <c r="L1390" s="212">
        <v>3540.78</v>
      </c>
      <c r="M1390" s="239">
        <f t="shared" si="114"/>
        <v>0.48089999999998329</v>
      </c>
      <c r="N1390" s="239"/>
      <c r="O1390" s="178"/>
      <c r="P1390" s="178"/>
      <c r="Q1390" s="178"/>
      <c r="R1390" s="178"/>
      <c r="S1390" s="178"/>
      <c r="T1390" s="178"/>
      <c r="U1390" s="178"/>
      <c r="V1390" s="178"/>
      <c r="W1390" s="178"/>
      <c r="X1390" s="178"/>
      <c r="Y1390" s="210">
        <f t="shared" si="113"/>
        <v>0.26817995910020448</v>
      </c>
      <c r="Z1390" s="211">
        <f t="shared" si="115"/>
        <v>0.42</v>
      </c>
      <c r="AA1390" s="178"/>
      <c r="AB1390" s="178"/>
      <c r="AC1390" s="178"/>
    </row>
    <row r="1391" spans="2:29" x14ac:dyDescent="0.35">
      <c r="B1391" s="222">
        <v>146800</v>
      </c>
      <c r="C1391" s="208">
        <v>50520</v>
      </c>
      <c r="D1391" s="309">
        <v>2778.6</v>
      </c>
      <c r="E1391" s="206">
        <v>4041.6</v>
      </c>
      <c r="F1391" s="206">
        <v>4546.8</v>
      </c>
      <c r="G1391" s="205">
        <f t="shared" si="116"/>
        <v>0.34414168937329698</v>
      </c>
      <c r="H1391" s="207">
        <f t="shared" si="117"/>
        <v>0.42</v>
      </c>
      <c r="I1391" s="213">
        <v>39384</v>
      </c>
      <c r="J1391" s="213">
        <v>0</v>
      </c>
      <c r="K1391" s="212">
        <v>3150.72</v>
      </c>
      <c r="L1391" s="212">
        <v>3544.56</v>
      </c>
      <c r="M1391" s="239">
        <f t="shared" si="114"/>
        <v>0.48090000000001054</v>
      </c>
      <c r="N1391" s="239"/>
      <c r="O1391" s="178"/>
      <c r="P1391" s="178"/>
      <c r="Q1391" s="178"/>
      <c r="R1391" s="178"/>
      <c r="S1391" s="178"/>
      <c r="T1391" s="178"/>
      <c r="U1391" s="178"/>
      <c r="V1391" s="178"/>
      <c r="W1391" s="178"/>
      <c r="X1391" s="178"/>
      <c r="Y1391" s="210">
        <f t="shared" si="113"/>
        <v>0.26828337874659403</v>
      </c>
      <c r="Z1391" s="211">
        <f t="shared" si="115"/>
        <v>0.42</v>
      </c>
      <c r="AA1391" s="178"/>
      <c r="AB1391" s="178"/>
      <c r="AC1391" s="178"/>
    </row>
    <row r="1392" spans="2:29" x14ac:dyDescent="0.35">
      <c r="B1392" s="222">
        <v>146900</v>
      </c>
      <c r="C1392" s="208">
        <v>50562</v>
      </c>
      <c r="D1392" s="309">
        <v>2780.91</v>
      </c>
      <c r="E1392" s="206">
        <v>4044.96</v>
      </c>
      <c r="F1392" s="206">
        <v>4550.58</v>
      </c>
      <c r="G1392" s="205">
        <f t="shared" si="116"/>
        <v>0.34419332879509873</v>
      </c>
      <c r="H1392" s="207">
        <f t="shared" si="117"/>
        <v>0.42</v>
      </c>
      <c r="I1392" s="213">
        <v>39426</v>
      </c>
      <c r="J1392" s="213">
        <v>0</v>
      </c>
      <c r="K1392" s="212">
        <v>3154.08</v>
      </c>
      <c r="L1392" s="212">
        <v>3548.34</v>
      </c>
      <c r="M1392" s="239">
        <f t="shared" si="114"/>
        <v>0.48090000000004696</v>
      </c>
      <c r="N1392" s="239"/>
      <c r="O1392" s="178"/>
      <c r="P1392" s="178"/>
      <c r="Q1392" s="178"/>
      <c r="R1392" s="178"/>
      <c r="S1392" s="178"/>
      <c r="T1392" s="178"/>
      <c r="U1392" s="178"/>
      <c r="V1392" s="178"/>
      <c r="W1392" s="178"/>
      <c r="X1392" s="178"/>
      <c r="Y1392" s="210">
        <f t="shared" si="113"/>
        <v>0.26838665759019742</v>
      </c>
      <c r="Z1392" s="211">
        <f t="shared" si="115"/>
        <v>0.42</v>
      </c>
      <c r="AA1392" s="178"/>
      <c r="AB1392" s="178"/>
      <c r="AC1392" s="178"/>
    </row>
    <row r="1393" spans="2:29" x14ac:dyDescent="0.35">
      <c r="B1393" s="222">
        <v>147000</v>
      </c>
      <c r="C1393" s="208">
        <v>50604</v>
      </c>
      <c r="D1393" s="309">
        <v>2783.22</v>
      </c>
      <c r="E1393" s="206">
        <v>4048.32</v>
      </c>
      <c r="F1393" s="206">
        <v>4554.3599999999997</v>
      </c>
      <c r="G1393" s="205">
        <f t="shared" si="116"/>
        <v>0.34424489795918367</v>
      </c>
      <c r="H1393" s="207">
        <f t="shared" si="117"/>
        <v>0.42</v>
      </c>
      <c r="I1393" s="213">
        <v>39468</v>
      </c>
      <c r="J1393" s="213">
        <v>0</v>
      </c>
      <c r="K1393" s="212">
        <v>3157.44</v>
      </c>
      <c r="L1393" s="212">
        <v>3552.12</v>
      </c>
      <c r="M1393" s="239">
        <f t="shared" si="114"/>
        <v>0.48090000000001965</v>
      </c>
      <c r="N1393" s="239"/>
      <c r="O1393" s="178"/>
      <c r="P1393" s="178"/>
      <c r="Q1393" s="178"/>
      <c r="R1393" s="178"/>
      <c r="S1393" s="178"/>
      <c r="T1393" s="178"/>
      <c r="U1393" s="178"/>
      <c r="V1393" s="178"/>
      <c r="W1393" s="178"/>
      <c r="X1393" s="178"/>
      <c r="Y1393" s="210">
        <f t="shared" si="113"/>
        <v>0.26848979591836736</v>
      </c>
      <c r="Z1393" s="211">
        <f t="shared" si="115"/>
        <v>0.42</v>
      </c>
      <c r="AA1393" s="178"/>
      <c r="AB1393" s="178"/>
      <c r="AC1393" s="178"/>
    </row>
    <row r="1394" spans="2:29" x14ac:dyDescent="0.35">
      <c r="B1394" s="222">
        <v>147100</v>
      </c>
      <c r="C1394" s="208">
        <v>50646</v>
      </c>
      <c r="D1394" s="309">
        <v>2785.53</v>
      </c>
      <c r="E1394" s="206">
        <v>4051.68</v>
      </c>
      <c r="F1394" s="206">
        <v>4558.1400000000003</v>
      </c>
      <c r="G1394" s="205">
        <f t="shared" si="116"/>
        <v>0.34429639700883752</v>
      </c>
      <c r="H1394" s="207">
        <f t="shared" si="117"/>
        <v>0.42</v>
      </c>
      <c r="I1394" s="213">
        <v>39510</v>
      </c>
      <c r="J1394" s="213">
        <v>0</v>
      </c>
      <c r="K1394" s="212">
        <v>3160.8</v>
      </c>
      <c r="L1394" s="212">
        <v>3555.9</v>
      </c>
      <c r="M1394" s="239">
        <f t="shared" si="114"/>
        <v>0.48089999999999233</v>
      </c>
      <c r="N1394" s="239"/>
      <c r="O1394" s="178"/>
      <c r="P1394" s="178"/>
      <c r="Q1394" s="178"/>
      <c r="R1394" s="178"/>
      <c r="S1394" s="178"/>
      <c r="T1394" s="178"/>
      <c r="U1394" s="178"/>
      <c r="V1394" s="178"/>
      <c r="W1394" s="178"/>
      <c r="X1394" s="178"/>
      <c r="Y1394" s="210">
        <f t="shared" si="113"/>
        <v>0.26859279401767505</v>
      </c>
      <c r="Z1394" s="211">
        <f t="shared" si="115"/>
        <v>0.42</v>
      </c>
      <c r="AA1394" s="178"/>
      <c r="AB1394" s="178"/>
      <c r="AC1394" s="178"/>
    </row>
    <row r="1395" spans="2:29" x14ac:dyDescent="0.35">
      <c r="B1395" s="222">
        <v>147200</v>
      </c>
      <c r="C1395" s="208">
        <v>50688</v>
      </c>
      <c r="D1395" s="309">
        <v>2787.84</v>
      </c>
      <c r="E1395" s="206">
        <v>4055.04</v>
      </c>
      <c r="F1395" s="206">
        <v>4561.92</v>
      </c>
      <c r="G1395" s="205">
        <f t="shared" si="116"/>
        <v>0.34434782608695652</v>
      </c>
      <c r="H1395" s="207">
        <f t="shared" si="117"/>
        <v>0.42</v>
      </c>
      <c r="I1395" s="213">
        <v>39552</v>
      </c>
      <c r="J1395" s="213">
        <v>0</v>
      </c>
      <c r="K1395" s="212">
        <v>3164.16</v>
      </c>
      <c r="L1395" s="212">
        <v>3559.68</v>
      </c>
      <c r="M1395" s="239">
        <f t="shared" si="114"/>
        <v>0.48089999999993777</v>
      </c>
      <c r="N1395" s="239"/>
      <c r="O1395" s="178"/>
      <c r="P1395" s="178"/>
      <c r="Q1395" s="178"/>
      <c r="R1395" s="178"/>
      <c r="S1395" s="178"/>
      <c r="T1395" s="178"/>
      <c r="U1395" s="178"/>
      <c r="V1395" s="178"/>
      <c r="W1395" s="178"/>
      <c r="X1395" s="178"/>
      <c r="Y1395" s="210">
        <f t="shared" si="113"/>
        <v>0.26869565217391306</v>
      </c>
      <c r="Z1395" s="211">
        <f t="shared" si="115"/>
        <v>0.42</v>
      </c>
      <c r="AA1395" s="178"/>
      <c r="AB1395" s="178"/>
      <c r="AC1395" s="178"/>
    </row>
    <row r="1396" spans="2:29" x14ac:dyDescent="0.35">
      <c r="B1396" s="222">
        <v>147300</v>
      </c>
      <c r="C1396" s="208">
        <v>50730</v>
      </c>
      <c r="D1396" s="309">
        <v>2790.15</v>
      </c>
      <c r="E1396" s="206">
        <v>4058.4</v>
      </c>
      <c r="F1396" s="206">
        <v>4565.7</v>
      </c>
      <c r="G1396" s="205">
        <f t="shared" si="116"/>
        <v>0.34439918533604891</v>
      </c>
      <c r="H1396" s="207">
        <f t="shared" si="117"/>
        <v>0.42</v>
      </c>
      <c r="I1396" s="213">
        <v>39594</v>
      </c>
      <c r="J1396" s="213">
        <v>0</v>
      </c>
      <c r="K1396" s="212">
        <v>3167.52</v>
      </c>
      <c r="L1396" s="212">
        <v>3563.46</v>
      </c>
      <c r="M1396" s="239">
        <f t="shared" si="114"/>
        <v>0.48089999999998329</v>
      </c>
      <c r="N1396" s="239"/>
      <c r="O1396" s="178"/>
      <c r="P1396" s="178"/>
      <c r="Q1396" s="178"/>
      <c r="R1396" s="178"/>
      <c r="S1396" s="178"/>
      <c r="T1396" s="178"/>
      <c r="U1396" s="178"/>
      <c r="V1396" s="178"/>
      <c r="W1396" s="178"/>
      <c r="X1396" s="178"/>
      <c r="Y1396" s="210">
        <f t="shared" si="113"/>
        <v>0.26879837067209778</v>
      </c>
      <c r="Z1396" s="211">
        <f t="shared" si="115"/>
        <v>0.42</v>
      </c>
      <c r="AA1396" s="178"/>
      <c r="AB1396" s="178"/>
      <c r="AC1396" s="178"/>
    </row>
    <row r="1397" spans="2:29" x14ac:dyDescent="0.35">
      <c r="B1397" s="222">
        <v>147400</v>
      </c>
      <c r="C1397" s="208">
        <v>50772</v>
      </c>
      <c r="D1397" s="309">
        <v>2792.46</v>
      </c>
      <c r="E1397" s="206">
        <v>4061.76</v>
      </c>
      <c r="F1397" s="206">
        <v>4569.4799999999996</v>
      </c>
      <c r="G1397" s="205">
        <f t="shared" si="116"/>
        <v>0.3444504748982361</v>
      </c>
      <c r="H1397" s="207">
        <f t="shared" si="117"/>
        <v>0.42</v>
      </c>
      <c r="I1397" s="213">
        <v>39636</v>
      </c>
      <c r="J1397" s="213">
        <v>0</v>
      </c>
      <c r="K1397" s="212">
        <v>3170.88</v>
      </c>
      <c r="L1397" s="212">
        <v>3567.24</v>
      </c>
      <c r="M1397" s="239">
        <f t="shared" si="114"/>
        <v>0.48090000000002875</v>
      </c>
      <c r="N1397" s="239"/>
      <c r="O1397" s="178"/>
      <c r="P1397" s="178"/>
      <c r="Q1397" s="178"/>
      <c r="R1397" s="178"/>
      <c r="S1397" s="178"/>
      <c r="T1397" s="178"/>
      <c r="U1397" s="178"/>
      <c r="V1397" s="178"/>
      <c r="W1397" s="178"/>
      <c r="X1397" s="178"/>
      <c r="Y1397" s="210">
        <f t="shared" si="113"/>
        <v>0.26890094979647217</v>
      </c>
      <c r="Z1397" s="211">
        <f t="shared" si="115"/>
        <v>0.42</v>
      </c>
      <c r="AA1397" s="178"/>
      <c r="AB1397" s="178"/>
      <c r="AC1397" s="178"/>
    </row>
    <row r="1398" spans="2:29" x14ac:dyDescent="0.35">
      <c r="B1398" s="222">
        <v>147500</v>
      </c>
      <c r="C1398" s="208">
        <v>50814</v>
      </c>
      <c r="D1398" s="309">
        <v>2794.77</v>
      </c>
      <c r="E1398" s="206">
        <v>4065.12</v>
      </c>
      <c r="F1398" s="206">
        <v>4573.26</v>
      </c>
      <c r="G1398" s="205">
        <f t="shared" si="116"/>
        <v>0.34450169491525423</v>
      </c>
      <c r="H1398" s="207">
        <f t="shared" si="117"/>
        <v>0.42</v>
      </c>
      <c r="I1398" s="213">
        <v>39678</v>
      </c>
      <c r="J1398" s="213">
        <v>0</v>
      </c>
      <c r="K1398" s="212">
        <v>3174.24</v>
      </c>
      <c r="L1398" s="212">
        <v>3571.02</v>
      </c>
      <c r="M1398" s="239">
        <f t="shared" si="114"/>
        <v>0.48089999999999233</v>
      </c>
      <c r="N1398" s="239"/>
      <c r="O1398" s="178"/>
      <c r="P1398" s="178"/>
      <c r="Q1398" s="178"/>
      <c r="R1398" s="178"/>
      <c r="S1398" s="178"/>
      <c r="T1398" s="178"/>
      <c r="U1398" s="178"/>
      <c r="V1398" s="178"/>
      <c r="W1398" s="178"/>
      <c r="X1398" s="178"/>
      <c r="Y1398" s="210">
        <f t="shared" si="113"/>
        <v>0.26900338983050848</v>
      </c>
      <c r="Z1398" s="211">
        <f t="shared" si="115"/>
        <v>0.42</v>
      </c>
      <c r="AA1398" s="178"/>
      <c r="AB1398" s="178"/>
      <c r="AC1398" s="178"/>
    </row>
    <row r="1399" spans="2:29" x14ac:dyDescent="0.35">
      <c r="B1399" s="222">
        <v>147600</v>
      </c>
      <c r="C1399" s="208">
        <v>50856</v>
      </c>
      <c r="D1399" s="309">
        <v>2797.08</v>
      </c>
      <c r="E1399" s="206">
        <v>4068.48</v>
      </c>
      <c r="F1399" s="206">
        <v>4577.04</v>
      </c>
      <c r="G1399" s="205">
        <f t="shared" si="116"/>
        <v>0.34455284552845528</v>
      </c>
      <c r="H1399" s="207">
        <f t="shared" si="117"/>
        <v>0.42</v>
      </c>
      <c r="I1399" s="213">
        <v>39720</v>
      </c>
      <c r="J1399" s="213">
        <v>0</v>
      </c>
      <c r="K1399" s="212">
        <v>3177.6</v>
      </c>
      <c r="L1399" s="212">
        <v>3574.8</v>
      </c>
      <c r="M1399" s="239">
        <f t="shared" si="114"/>
        <v>0.48090000000001965</v>
      </c>
      <c r="N1399" s="239"/>
      <c r="O1399" s="178"/>
      <c r="P1399" s="178"/>
      <c r="Q1399" s="178"/>
      <c r="R1399" s="178"/>
      <c r="S1399" s="178"/>
      <c r="T1399" s="178"/>
      <c r="U1399" s="178"/>
      <c r="V1399" s="178"/>
      <c r="W1399" s="178"/>
      <c r="X1399" s="178"/>
      <c r="Y1399" s="210">
        <f t="shared" si="113"/>
        <v>0.26910569105691057</v>
      </c>
      <c r="Z1399" s="211">
        <f t="shared" si="115"/>
        <v>0.42</v>
      </c>
      <c r="AA1399" s="178"/>
      <c r="AB1399" s="178"/>
      <c r="AC1399" s="178"/>
    </row>
    <row r="1400" spans="2:29" x14ac:dyDescent="0.35">
      <c r="B1400" s="222">
        <v>147700</v>
      </c>
      <c r="C1400" s="208">
        <v>50898</v>
      </c>
      <c r="D1400" s="309">
        <v>2799.39</v>
      </c>
      <c r="E1400" s="206">
        <v>4071.84</v>
      </c>
      <c r="F1400" s="206">
        <v>4580.82</v>
      </c>
      <c r="G1400" s="205">
        <f t="shared" si="116"/>
        <v>0.34460392687880842</v>
      </c>
      <c r="H1400" s="207">
        <f t="shared" si="117"/>
        <v>0.42</v>
      </c>
      <c r="I1400" s="213">
        <v>39762</v>
      </c>
      <c r="J1400" s="213">
        <v>0</v>
      </c>
      <c r="K1400" s="212">
        <v>3180.96</v>
      </c>
      <c r="L1400" s="212">
        <v>3578.58</v>
      </c>
      <c r="M1400" s="239">
        <f t="shared" si="114"/>
        <v>0.48089999999999233</v>
      </c>
      <c r="N1400" s="239"/>
      <c r="O1400" s="178"/>
      <c r="P1400" s="178"/>
      <c r="Q1400" s="178"/>
      <c r="R1400" s="178"/>
      <c r="S1400" s="178"/>
      <c r="T1400" s="178"/>
      <c r="U1400" s="178"/>
      <c r="V1400" s="178"/>
      <c r="W1400" s="178"/>
      <c r="X1400" s="178"/>
      <c r="Y1400" s="210">
        <f t="shared" si="113"/>
        <v>0.2692078537576168</v>
      </c>
      <c r="Z1400" s="211">
        <f t="shared" si="115"/>
        <v>0.42</v>
      </c>
      <c r="AA1400" s="178"/>
      <c r="AB1400" s="178"/>
      <c r="AC1400" s="178"/>
    </row>
    <row r="1401" spans="2:29" x14ac:dyDescent="0.35">
      <c r="B1401" s="222">
        <v>147800</v>
      </c>
      <c r="C1401" s="208">
        <v>50940</v>
      </c>
      <c r="D1401" s="309">
        <v>2801.7</v>
      </c>
      <c r="E1401" s="206">
        <v>4075.2</v>
      </c>
      <c r="F1401" s="206">
        <v>4584.6000000000004</v>
      </c>
      <c r="G1401" s="205">
        <f t="shared" si="116"/>
        <v>0.3446549391069012</v>
      </c>
      <c r="H1401" s="207">
        <f t="shared" si="117"/>
        <v>0.42</v>
      </c>
      <c r="I1401" s="213">
        <v>39804</v>
      </c>
      <c r="J1401" s="213">
        <v>0</v>
      </c>
      <c r="K1401" s="212">
        <v>3184.32</v>
      </c>
      <c r="L1401" s="212">
        <v>3582.36</v>
      </c>
      <c r="M1401" s="239">
        <f t="shared" si="114"/>
        <v>0.48089999999996508</v>
      </c>
      <c r="N1401" s="239"/>
      <c r="O1401" s="178"/>
      <c r="P1401" s="178"/>
      <c r="Q1401" s="178"/>
      <c r="R1401" s="178"/>
      <c r="S1401" s="178"/>
      <c r="T1401" s="178"/>
      <c r="U1401" s="178"/>
      <c r="V1401" s="178"/>
      <c r="W1401" s="178"/>
      <c r="X1401" s="178"/>
      <c r="Y1401" s="210">
        <f t="shared" si="113"/>
        <v>0.26930987821380242</v>
      </c>
      <c r="Z1401" s="211">
        <f t="shared" si="115"/>
        <v>0.42</v>
      </c>
      <c r="AA1401" s="178"/>
      <c r="AB1401" s="178"/>
      <c r="AC1401" s="178"/>
    </row>
    <row r="1402" spans="2:29" x14ac:dyDescent="0.35">
      <c r="B1402" s="222">
        <v>147900</v>
      </c>
      <c r="C1402" s="208">
        <v>50982</v>
      </c>
      <c r="D1402" s="309">
        <v>2804.01</v>
      </c>
      <c r="E1402" s="206">
        <v>4078.56</v>
      </c>
      <c r="F1402" s="206">
        <v>4588.38</v>
      </c>
      <c r="G1402" s="205">
        <f t="shared" si="116"/>
        <v>0.3447058823529412</v>
      </c>
      <c r="H1402" s="207">
        <f t="shared" si="117"/>
        <v>0.42</v>
      </c>
      <c r="I1402" s="213">
        <v>39846</v>
      </c>
      <c r="J1402" s="213">
        <v>0</v>
      </c>
      <c r="K1402" s="212">
        <v>3187.68</v>
      </c>
      <c r="L1402" s="212">
        <v>3586.14</v>
      </c>
      <c r="M1402" s="239">
        <f t="shared" si="114"/>
        <v>0.48089999999999233</v>
      </c>
      <c r="N1402" s="239"/>
      <c r="O1402" s="178"/>
      <c r="P1402" s="178"/>
      <c r="Q1402" s="178"/>
      <c r="R1402" s="178"/>
      <c r="S1402" s="178"/>
      <c r="T1402" s="178"/>
      <c r="U1402" s="178"/>
      <c r="V1402" s="178"/>
      <c r="W1402" s="178"/>
      <c r="X1402" s="178"/>
      <c r="Y1402" s="210">
        <f t="shared" si="113"/>
        <v>0.26941176470588235</v>
      </c>
      <c r="Z1402" s="211">
        <f t="shared" si="115"/>
        <v>0.42</v>
      </c>
      <c r="AA1402" s="178"/>
      <c r="AB1402" s="178"/>
      <c r="AC1402" s="178"/>
    </row>
    <row r="1403" spans="2:29" x14ac:dyDescent="0.35">
      <c r="B1403" s="222">
        <v>148000</v>
      </c>
      <c r="C1403" s="208">
        <v>51024</v>
      </c>
      <c r="D1403" s="309">
        <v>2806.32</v>
      </c>
      <c r="E1403" s="206">
        <v>4081.92</v>
      </c>
      <c r="F1403" s="206">
        <v>4592.16</v>
      </c>
      <c r="G1403" s="205">
        <f t="shared" si="116"/>
        <v>0.34475675675675677</v>
      </c>
      <c r="H1403" s="207">
        <f t="shared" si="117"/>
        <v>0.42</v>
      </c>
      <c r="I1403" s="213">
        <v>39888</v>
      </c>
      <c r="J1403" s="213">
        <v>0</v>
      </c>
      <c r="K1403" s="212">
        <v>3191.04</v>
      </c>
      <c r="L1403" s="212">
        <v>3589.92</v>
      </c>
      <c r="M1403" s="239">
        <f t="shared" si="114"/>
        <v>0.48089999999995597</v>
      </c>
      <c r="N1403" s="239"/>
      <c r="O1403" s="178"/>
      <c r="P1403" s="178"/>
      <c r="Q1403" s="178"/>
      <c r="R1403" s="178"/>
      <c r="S1403" s="178"/>
      <c r="T1403" s="178"/>
      <c r="U1403" s="178"/>
      <c r="V1403" s="178"/>
      <c r="W1403" s="178"/>
      <c r="X1403" s="178"/>
      <c r="Y1403" s="210">
        <f t="shared" si="113"/>
        <v>0.26951351351351349</v>
      </c>
      <c r="Z1403" s="211">
        <f t="shared" si="115"/>
        <v>0.42</v>
      </c>
      <c r="AA1403" s="178"/>
      <c r="AB1403" s="178"/>
      <c r="AC1403" s="178"/>
    </row>
    <row r="1404" spans="2:29" x14ac:dyDescent="0.35">
      <c r="B1404" s="222">
        <v>148100</v>
      </c>
      <c r="C1404" s="208">
        <v>51066</v>
      </c>
      <c r="D1404" s="309">
        <v>2808.63</v>
      </c>
      <c r="E1404" s="206">
        <v>4085.28</v>
      </c>
      <c r="F1404" s="206">
        <v>4595.9399999999996</v>
      </c>
      <c r="G1404" s="205">
        <f t="shared" si="116"/>
        <v>0.34480756245779881</v>
      </c>
      <c r="H1404" s="207">
        <f t="shared" si="117"/>
        <v>0.42</v>
      </c>
      <c r="I1404" s="213">
        <v>39930</v>
      </c>
      <c r="J1404" s="213">
        <v>0</v>
      </c>
      <c r="K1404" s="212">
        <v>3194.4</v>
      </c>
      <c r="L1404" s="212">
        <v>3593.7</v>
      </c>
      <c r="M1404" s="239">
        <f t="shared" si="114"/>
        <v>0.48090000000000144</v>
      </c>
      <c r="N1404" s="239"/>
      <c r="O1404" s="178"/>
      <c r="P1404" s="178"/>
      <c r="Q1404" s="178"/>
      <c r="R1404" s="178"/>
      <c r="S1404" s="178"/>
      <c r="T1404" s="178"/>
      <c r="U1404" s="178"/>
      <c r="V1404" s="178"/>
      <c r="W1404" s="178"/>
      <c r="X1404" s="178"/>
      <c r="Y1404" s="210">
        <f t="shared" si="113"/>
        <v>0.26961512491559758</v>
      </c>
      <c r="Z1404" s="211">
        <f t="shared" si="115"/>
        <v>0.42</v>
      </c>
      <c r="AA1404" s="178"/>
      <c r="AB1404" s="178"/>
      <c r="AC1404" s="178"/>
    </row>
    <row r="1405" spans="2:29" x14ac:dyDescent="0.35">
      <c r="B1405" s="222">
        <v>148200</v>
      </c>
      <c r="C1405" s="208">
        <v>51108</v>
      </c>
      <c r="D1405" s="309">
        <v>2810.94</v>
      </c>
      <c r="E1405" s="206">
        <v>4088.64</v>
      </c>
      <c r="F1405" s="206">
        <v>4599.72</v>
      </c>
      <c r="G1405" s="205">
        <f t="shared" si="116"/>
        <v>0.34485829959514169</v>
      </c>
      <c r="H1405" s="207">
        <f t="shared" si="117"/>
        <v>0.42</v>
      </c>
      <c r="I1405" s="213">
        <v>39972</v>
      </c>
      <c r="J1405" s="213">
        <v>0</v>
      </c>
      <c r="K1405" s="212">
        <v>3197.76</v>
      </c>
      <c r="L1405" s="212">
        <v>3597.48</v>
      </c>
      <c r="M1405" s="239">
        <f t="shared" si="114"/>
        <v>0.48090000000003785</v>
      </c>
      <c r="N1405" s="239"/>
      <c r="O1405" s="178"/>
      <c r="P1405" s="178"/>
      <c r="Q1405" s="178"/>
      <c r="R1405" s="178"/>
      <c r="S1405" s="178"/>
      <c r="T1405" s="178"/>
      <c r="U1405" s="178"/>
      <c r="V1405" s="178"/>
      <c r="W1405" s="178"/>
      <c r="X1405" s="178"/>
      <c r="Y1405" s="210">
        <f t="shared" si="113"/>
        <v>0.2697165991902834</v>
      </c>
      <c r="Z1405" s="211">
        <f t="shared" si="115"/>
        <v>0.42</v>
      </c>
      <c r="AA1405" s="178"/>
      <c r="AB1405" s="178"/>
      <c r="AC1405" s="178"/>
    </row>
    <row r="1406" spans="2:29" x14ac:dyDescent="0.35">
      <c r="B1406" s="222">
        <v>148300</v>
      </c>
      <c r="C1406" s="208">
        <v>51150</v>
      </c>
      <c r="D1406" s="309">
        <v>2813.25</v>
      </c>
      <c r="E1406" s="206">
        <v>4092</v>
      </c>
      <c r="F1406" s="206">
        <v>4603.5</v>
      </c>
      <c r="G1406" s="205">
        <f t="shared" si="116"/>
        <v>0.34490896830748485</v>
      </c>
      <c r="H1406" s="207">
        <f t="shared" si="117"/>
        <v>0.42</v>
      </c>
      <c r="I1406" s="213">
        <v>40014</v>
      </c>
      <c r="J1406" s="213">
        <v>0</v>
      </c>
      <c r="K1406" s="212">
        <v>3201.12</v>
      </c>
      <c r="L1406" s="212">
        <v>3601.26</v>
      </c>
      <c r="M1406" s="239">
        <f t="shared" si="114"/>
        <v>0.48089999999999233</v>
      </c>
      <c r="N1406" s="239"/>
      <c r="O1406" s="178"/>
      <c r="P1406" s="178"/>
      <c r="Q1406" s="178"/>
      <c r="R1406" s="178"/>
      <c r="S1406" s="178"/>
      <c r="T1406" s="178"/>
      <c r="U1406" s="178"/>
      <c r="V1406" s="178"/>
      <c r="W1406" s="178"/>
      <c r="X1406" s="178"/>
      <c r="Y1406" s="210">
        <f t="shared" si="113"/>
        <v>0.26981793661496967</v>
      </c>
      <c r="Z1406" s="211">
        <f t="shared" si="115"/>
        <v>0.42</v>
      </c>
      <c r="AA1406" s="178"/>
      <c r="AB1406" s="178"/>
      <c r="AC1406" s="178"/>
    </row>
    <row r="1407" spans="2:29" x14ac:dyDescent="0.35">
      <c r="B1407" s="222">
        <v>148400</v>
      </c>
      <c r="C1407" s="208">
        <v>51192</v>
      </c>
      <c r="D1407" s="309">
        <v>2815.56</v>
      </c>
      <c r="E1407" s="206">
        <v>4095.36</v>
      </c>
      <c r="F1407" s="206">
        <v>4607.28</v>
      </c>
      <c r="G1407" s="205">
        <f t="shared" si="116"/>
        <v>0.34495956873315364</v>
      </c>
      <c r="H1407" s="207">
        <f t="shared" si="117"/>
        <v>0.42</v>
      </c>
      <c r="I1407" s="213">
        <v>40056</v>
      </c>
      <c r="J1407" s="213">
        <v>0</v>
      </c>
      <c r="K1407" s="212">
        <v>3204.48</v>
      </c>
      <c r="L1407" s="212">
        <v>3605.04</v>
      </c>
      <c r="M1407" s="239">
        <f t="shared" si="114"/>
        <v>0.48089999999996508</v>
      </c>
      <c r="N1407" s="239"/>
      <c r="O1407" s="178"/>
      <c r="P1407" s="178"/>
      <c r="Q1407" s="178"/>
      <c r="R1407" s="178"/>
      <c r="S1407" s="178"/>
      <c r="T1407" s="178"/>
      <c r="U1407" s="178"/>
      <c r="V1407" s="178"/>
      <c r="W1407" s="178"/>
      <c r="X1407" s="178"/>
      <c r="Y1407" s="210">
        <f t="shared" si="113"/>
        <v>0.2699191374663073</v>
      </c>
      <c r="Z1407" s="211">
        <f t="shared" si="115"/>
        <v>0.42</v>
      </c>
      <c r="AA1407" s="178"/>
      <c r="AB1407" s="178"/>
      <c r="AC1407" s="178"/>
    </row>
    <row r="1408" spans="2:29" x14ac:dyDescent="0.35">
      <c r="B1408" s="222">
        <v>148500</v>
      </c>
      <c r="C1408" s="208">
        <v>51234</v>
      </c>
      <c r="D1408" s="309">
        <v>2817.87</v>
      </c>
      <c r="E1408" s="206">
        <v>4098.72</v>
      </c>
      <c r="F1408" s="206">
        <v>4611.0600000000004</v>
      </c>
      <c r="G1408" s="205">
        <f t="shared" si="116"/>
        <v>0.34501010101010099</v>
      </c>
      <c r="H1408" s="207">
        <f t="shared" si="117"/>
        <v>0.42</v>
      </c>
      <c r="I1408" s="213">
        <v>40098</v>
      </c>
      <c r="J1408" s="213">
        <v>0</v>
      </c>
      <c r="K1408" s="212">
        <v>3207.84</v>
      </c>
      <c r="L1408" s="212">
        <v>3608.82</v>
      </c>
      <c r="M1408" s="239">
        <f t="shared" si="114"/>
        <v>0.48090000000001054</v>
      </c>
      <c r="N1408" s="239"/>
      <c r="O1408" s="178"/>
      <c r="P1408" s="178"/>
      <c r="Q1408" s="178"/>
      <c r="R1408" s="178"/>
      <c r="S1408" s="178"/>
      <c r="T1408" s="178"/>
      <c r="U1408" s="178"/>
      <c r="V1408" s="178"/>
      <c r="W1408" s="178"/>
      <c r="X1408" s="178"/>
      <c r="Y1408" s="210">
        <f t="shared" si="113"/>
        <v>0.27002020202020199</v>
      </c>
      <c r="Z1408" s="211">
        <f t="shared" si="115"/>
        <v>0.42</v>
      </c>
      <c r="AA1408" s="178"/>
      <c r="AB1408" s="178"/>
      <c r="AC1408" s="178"/>
    </row>
    <row r="1409" spans="2:29" x14ac:dyDescent="0.35">
      <c r="B1409" s="222">
        <v>148600</v>
      </c>
      <c r="C1409" s="208">
        <v>51276</v>
      </c>
      <c r="D1409" s="309">
        <v>2820.18</v>
      </c>
      <c r="E1409" s="206">
        <v>4102.08</v>
      </c>
      <c r="F1409" s="206">
        <v>4614.84</v>
      </c>
      <c r="G1409" s="205">
        <f t="shared" si="116"/>
        <v>0.3450605652759085</v>
      </c>
      <c r="H1409" s="207">
        <f t="shared" si="117"/>
        <v>0.42</v>
      </c>
      <c r="I1409" s="213">
        <v>40140</v>
      </c>
      <c r="J1409" s="213">
        <v>0</v>
      </c>
      <c r="K1409" s="212">
        <v>3211.2</v>
      </c>
      <c r="L1409" s="212">
        <v>3612.6</v>
      </c>
      <c r="M1409" s="239">
        <f t="shared" si="114"/>
        <v>0.48090000000003785</v>
      </c>
      <c r="N1409" s="239"/>
      <c r="O1409" s="178"/>
      <c r="P1409" s="178"/>
      <c r="Q1409" s="178"/>
      <c r="R1409" s="178"/>
      <c r="S1409" s="178"/>
      <c r="T1409" s="178"/>
      <c r="U1409" s="178"/>
      <c r="V1409" s="178"/>
      <c r="W1409" s="178"/>
      <c r="X1409" s="178"/>
      <c r="Y1409" s="210">
        <f t="shared" si="113"/>
        <v>0.27012113055181697</v>
      </c>
      <c r="Z1409" s="211">
        <f t="shared" si="115"/>
        <v>0.42</v>
      </c>
      <c r="AA1409" s="178"/>
      <c r="AB1409" s="178"/>
      <c r="AC1409" s="178"/>
    </row>
    <row r="1410" spans="2:29" x14ac:dyDescent="0.35">
      <c r="B1410" s="222">
        <v>148700</v>
      </c>
      <c r="C1410" s="208">
        <v>51318</v>
      </c>
      <c r="D1410" s="309">
        <v>2822.49</v>
      </c>
      <c r="E1410" s="206">
        <v>4105.4399999999996</v>
      </c>
      <c r="F1410" s="206">
        <v>4618.62</v>
      </c>
      <c r="G1410" s="205">
        <f t="shared" si="116"/>
        <v>0.34511096166778749</v>
      </c>
      <c r="H1410" s="207">
        <f t="shared" si="117"/>
        <v>0.42</v>
      </c>
      <c r="I1410" s="213">
        <v>40182</v>
      </c>
      <c r="J1410" s="213">
        <v>0</v>
      </c>
      <c r="K1410" s="212">
        <v>3214.56</v>
      </c>
      <c r="L1410" s="212">
        <v>3616.38</v>
      </c>
      <c r="M1410" s="239">
        <f t="shared" si="114"/>
        <v>0.48090000000000144</v>
      </c>
      <c r="N1410" s="239"/>
      <c r="O1410" s="178"/>
      <c r="P1410" s="178"/>
      <c r="Q1410" s="178"/>
      <c r="R1410" s="178"/>
      <c r="S1410" s="178"/>
      <c r="T1410" s="178"/>
      <c r="U1410" s="178"/>
      <c r="V1410" s="178"/>
      <c r="W1410" s="178"/>
      <c r="X1410" s="178"/>
      <c r="Y1410" s="210">
        <f t="shared" si="113"/>
        <v>0.27022192333557499</v>
      </c>
      <c r="Z1410" s="211">
        <f t="shared" si="115"/>
        <v>0.42</v>
      </c>
      <c r="AA1410" s="178"/>
      <c r="AB1410" s="178"/>
      <c r="AC1410" s="178"/>
    </row>
    <row r="1411" spans="2:29" x14ac:dyDescent="0.35">
      <c r="B1411" s="222">
        <v>148800</v>
      </c>
      <c r="C1411" s="208">
        <v>51360</v>
      </c>
      <c r="D1411" s="309">
        <v>2824.8</v>
      </c>
      <c r="E1411" s="206">
        <v>4108.8</v>
      </c>
      <c r="F1411" s="206">
        <v>4622.3999999999996</v>
      </c>
      <c r="G1411" s="205">
        <f t="shared" si="116"/>
        <v>0.34516129032258064</v>
      </c>
      <c r="H1411" s="207">
        <f t="shared" si="117"/>
        <v>0.42</v>
      </c>
      <c r="I1411" s="213">
        <v>40224</v>
      </c>
      <c r="J1411" s="213">
        <v>0</v>
      </c>
      <c r="K1411" s="212">
        <v>3217.92</v>
      </c>
      <c r="L1411" s="212">
        <v>3620.16</v>
      </c>
      <c r="M1411" s="239">
        <f t="shared" si="114"/>
        <v>0.48090000000004696</v>
      </c>
      <c r="N1411" s="239"/>
      <c r="O1411" s="178"/>
      <c r="P1411" s="178"/>
      <c r="Q1411" s="178"/>
      <c r="R1411" s="178"/>
      <c r="S1411" s="178"/>
      <c r="T1411" s="178"/>
      <c r="U1411" s="178"/>
      <c r="V1411" s="178"/>
      <c r="W1411" s="178"/>
      <c r="X1411" s="178"/>
      <c r="Y1411" s="210">
        <f t="shared" ref="Y1411:Y1474" si="118">I1411/$B1411</f>
        <v>0.27032258064516129</v>
      </c>
      <c r="Z1411" s="211">
        <f t="shared" si="115"/>
        <v>0.42</v>
      </c>
      <c r="AA1411" s="178"/>
      <c r="AB1411" s="178"/>
      <c r="AC1411" s="178"/>
    </row>
    <row r="1412" spans="2:29" x14ac:dyDescent="0.35">
      <c r="B1412" s="222">
        <v>148900</v>
      </c>
      <c r="C1412" s="208">
        <v>51402</v>
      </c>
      <c r="D1412" s="309">
        <v>2827.11</v>
      </c>
      <c r="E1412" s="206">
        <v>4112.16</v>
      </c>
      <c r="F1412" s="206">
        <v>4626.18</v>
      </c>
      <c r="G1412" s="205">
        <f t="shared" si="116"/>
        <v>0.3452115513767629</v>
      </c>
      <c r="H1412" s="207">
        <f t="shared" si="117"/>
        <v>0.42</v>
      </c>
      <c r="I1412" s="213">
        <v>40266</v>
      </c>
      <c r="J1412" s="213">
        <v>0</v>
      </c>
      <c r="K1412" s="212">
        <v>3221.28</v>
      </c>
      <c r="L1412" s="212">
        <v>3623.94</v>
      </c>
      <c r="M1412" s="239">
        <f t="shared" ref="M1412:M1475" si="119">(C1412+D1412+F1412-C1411-D1411-F1411)/100</f>
        <v>0.48090000000001054</v>
      </c>
      <c r="N1412" s="239"/>
      <c r="O1412" s="178"/>
      <c r="P1412" s="178"/>
      <c r="Q1412" s="178"/>
      <c r="R1412" s="178"/>
      <c r="S1412" s="178"/>
      <c r="T1412" s="178"/>
      <c r="U1412" s="178"/>
      <c r="V1412" s="178"/>
      <c r="W1412" s="178"/>
      <c r="X1412" s="178"/>
      <c r="Y1412" s="210">
        <f t="shared" si="118"/>
        <v>0.27042310275352588</v>
      </c>
      <c r="Z1412" s="211">
        <f t="shared" ref="Z1412:Z1475" si="120">(I1412-I1411)/($B1412-$B1411)</f>
        <v>0.42</v>
      </c>
      <c r="AA1412" s="178"/>
      <c r="AB1412" s="178"/>
      <c r="AC1412" s="178"/>
    </row>
    <row r="1413" spans="2:29" x14ac:dyDescent="0.35">
      <c r="B1413" s="222">
        <v>149000</v>
      </c>
      <c r="C1413" s="208">
        <v>51444</v>
      </c>
      <c r="D1413" s="309">
        <v>2829.42</v>
      </c>
      <c r="E1413" s="206">
        <v>4115.5200000000004</v>
      </c>
      <c r="F1413" s="206">
        <v>4629.96</v>
      </c>
      <c r="G1413" s="205">
        <f t="shared" ref="G1413:G1476" si="121">C1413/B1413</f>
        <v>0.34526174496644296</v>
      </c>
      <c r="H1413" s="207">
        <f t="shared" ref="H1413:H1476" si="122">(C1413-C1412)/(B1413-B1412)</f>
        <v>0.42</v>
      </c>
      <c r="I1413" s="213">
        <v>40308</v>
      </c>
      <c r="J1413" s="213">
        <v>0</v>
      </c>
      <c r="K1413" s="212">
        <v>3224.64</v>
      </c>
      <c r="L1413" s="212">
        <v>3627.72</v>
      </c>
      <c r="M1413" s="239">
        <f t="shared" si="119"/>
        <v>0.48089999999996508</v>
      </c>
      <c r="N1413" s="239"/>
      <c r="O1413" s="178"/>
      <c r="P1413" s="178"/>
      <c r="Q1413" s="178"/>
      <c r="R1413" s="178"/>
      <c r="S1413" s="178"/>
      <c r="T1413" s="178"/>
      <c r="U1413" s="178"/>
      <c r="V1413" s="178"/>
      <c r="W1413" s="178"/>
      <c r="X1413" s="178"/>
      <c r="Y1413" s="210">
        <f t="shared" si="118"/>
        <v>0.27052348993288589</v>
      </c>
      <c r="Z1413" s="211">
        <f t="shared" si="120"/>
        <v>0.42</v>
      </c>
      <c r="AA1413" s="178"/>
      <c r="AB1413" s="178"/>
      <c r="AC1413" s="178"/>
    </row>
    <row r="1414" spans="2:29" x14ac:dyDescent="0.35">
      <c r="B1414" s="222">
        <v>149100</v>
      </c>
      <c r="C1414" s="208">
        <v>51486</v>
      </c>
      <c r="D1414" s="309">
        <v>2831.73</v>
      </c>
      <c r="E1414" s="206">
        <v>4118.88</v>
      </c>
      <c r="F1414" s="206">
        <v>4633.74</v>
      </c>
      <c r="G1414" s="205">
        <f t="shared" si="121"/>
        <v>0.34531187122736418</v>
      </c>
      <c r="H1414" s="207">
        <f t="shared" si="122"/>
        <v>0.42</v>
      </c>
      <c r="I1414" s="213">
        <v>40350</v>
      </c>
      <c r="J1414" s="213">
        <v>0</v>
      </c>
      <c r="K1414" s="212">
        <v>3228</v>
      </c>
      <c r="L1414" s="212">
        <v>3631.5</v>
      </c>
      <c r="M1414" s="239">
        <f t="shared" si="119"/>
        <v>0.48090000000001054</v>
      </c>
      <c r="N1414" s="239"/>
      <c r="O1414" s="178"/>
      <c r="P1414" s="178"/>
      <c r="Q1414" s="178"/>
      <c r="R1414" s="178"/>
      <c r="S1414" s="178"/>
      <c r="T1414" s="178"/>
      <c r="U1414" s="178"/>
      <c r="V1414" s="178"/>
      <c r="W1414" s="178"/>
      <c r="X1414" s="178"/>
      <c r="Y1414" s="210">
        <f t="shared" si="118"/>
        <v>0.27062374245472837</v>
      </c>
      <c r="Z1414" s="211">
        <f t="shared" si="120"/>
        <v>0.42</v>
      </c>
      <c r="AA1414" s="178"/>
      <c r="AB1414" s="178"/>
      <c r="AC1414" s="178"/>
    </row>
    <row r="1415" spans="2:29" x14ac:dyDescent="0.35">
      <c r="B1415" s="222">
        <v>149200</v>
      </c>
      <c r="C1415" s="208">
        <v>51528</v>
      </c>
      <c r="D1415" s="309">
        <v>2834.04</v>
      </c>
      <c r="E1415" s="206">
        <v>4122.24</v>
      </c>
      <c r="F1415" s="206">
        <v>4637.5200000000004</v>
      </c>
      <c r="G1415" s="205">
        <f t="shared" si="121"/>
        <v>0.34536193029490614</v>
      </c>
      <c r="H1415" s="207">
        <f t="shared" si="122"/>
        <v>0.42</v>
      </c>
      <c r="I1415" s="213">
        <v>40392</v>
      </c>
      <c r="J1415" s="213">
        <v>0</v>
      </c>
      <c r="K1415" s="212">
        <v>3231.36</v>
      </c>
      <c r="L1415" s="212">
        <v>3635.28</v>
      </c>
      <c r="M1415" s="239">
        <f t="shared" si="119"/>
        <v>0.48089999999998329</v>
      </c>
      <c r="N1415" s="239"/>
      <c r="O1415" s="178"/>
      <c r="P1415" s="178"/>
      <c r="Q1415" s="178"/>
      <c r="R1415" s="178"/>
      <c r="S1415" s="178"/>
      <c r="T1415" s="178"/>
      <c r="U1415" s="178"/>
      <c r="V1415" s="178"/>
      <c r="W1415" s="178"/>
      <c r="X1415" s="178"/>
      <c r="Y1415" s="210">
        <f t="shared" si="118"/>
        <v>0.27072386058981235</v>
      </c>
      <c r="Z1415" s="211">
        <f t="shared" si="120"/>
        <v>0.42</v>
      </c>
      <c r="AA1415" s="178"/>
      <c r="AB1415" s="178"/>
      <c r="AC1415" s="178"/>
    </row>
    <row r="1416" spans="2:29" x14ac:dyDescent="0.35">
      <c r="B1416" s="222">
        <v>149300</v>
      </c>
      <c r="C1416" s="208">
        <v>51570</v>
      </c>
      <c r="D1416" s="309">
        <v>2836.35</v>
      </c>
      <c r="E1416" s="206">
        <v>4125.6000000000004</v>
      </c>
      <c r="F1416" s="206">
        <v>4641.3</v>
      </c>
      <c r="G1416" s="205">
        <f t="shared" si="121"/>
        <v>0.34541192230408574</v>
      </c>
      <c r="H1416" s="207">
        <f t="shared" si="122"/>
        <v>0.42</v>
      </c>
      <c r="I1416" s="213">
        <v>40434</v>
      </c>
      <c r="J1416" s="213">
        <v>0</v>
      </c>
      <c r="K1416" s="212">
        <v>3234.72</v>
      </c>
      <c r="L1416" s="212">
        <v>3639.06</v>
      </c>
      <c r="M1416" s="239">
        <f t="shared" si="119"/>
        <v>0.48090000000001054</v>
      </c>
      <c r="N1416" s="239"/>
      <c r="O1416" s="178"/>
      <c r="P1416" s="178"/>
      <c r="Q1416" s="178"/>
      <c r="R1416" s="178"/>
      <c r="S1416" s="178"/>
      <c r="T1416" s="178"/>
      <c r="U1416" s="178"/>
      <c r="V1416" s="178"/>
      <c r="W1416" s="178"/>
      <c r="X1416" s="178"/>
      <c r="Y1416" s="210">
        <f t="shared" si="118"/>
        <v>0.27082384460817149</v>
      </c>
      <c r="Z1416" s="211">
        <f t="shared" si="120"/>
        <v>0.42</v>
      </c>
      <c r="AA1416" s="178"/>
      <c r="AB1416" s="178"/>
      <c r="AC1416" s="178"/>
    </row>
    <row r="1417" spans="2:29" x14ac:dyDescent="0.35">
      <c r="B1417" s="222">
        <v>149400</v>
      </c>
      <c r="C1417" s="208">
        <v>51612</v>
      </c>
      <c r="D1417" s="309">
        <v>2838.66</v>
      </c>
      <c r="E1417" s="206">
        <v>4128.96</v>
      </c>
      <c r="F1417" s="206">
        <v>4645.08</v>
      </c>
      <c r="G1417" s="205">
        <f t="shared" si="121"/>
        <v>0.34546184738955821</v>
      </c>
      <c r="H1417" s="207">
        <f t="shared" si="122"/>
        <v>0.42</v>
      </c>
      <c r="I1417" s="213">
        <v>40476</v>
      </c>
      <c r="J1417" s="213">
        <v>0</v>
      </c>
      <c r="K1417" s="212">
        <v>3238.08</v>
      </c>
      <c r="L1417" s="212">
        <v>3642.84</v>
      </c>
      <c r="M1417" s="239">
        <f t="shared" si="119"/>
        <v>0.48090000000004696</v>
      </c>
      <c r="N1417" s="239"/>
      <c r="O1417" s="178"/>
      <c r="P1417" s="178"/>
      <c r="Q1417" s="178"/>
      <c r="R1417" s="178"/>
      <c r="S1417" s="178"/>
      <c r="T1417" s="178"/>
      <c r="U1417" s="178"/>
      <c r="V1417" s="178"/>
      <c r="W1417" s="178"/>
      <c r="X1417" s="178"/>
      <c r="Y1417" s="210">
        <f t="shared" si="118"/>
        <v>0.27092369477911649</v>
      </c>
      <c r="Z1417" s="211">
        <f t="shared" si="120"/>
        <v>0.42</v>
      </c>
      <c r="AA1417" s="178"/>
      <c r="AB1417" s="178"/>
      <c r="AC1417" s="178"/>
    </row>
    <row r="1418" spans="2:29" x14ac:dyDescent="0.35">
      <c r="B1418" s="222">
        <v>149500</v>
      </c>
      <c r="C1418" s="208">
        <v>51654</v>
      </c>
      <c r="D1418" s="309">
        <v>2840.97</v>
      </c>
      <c r="E1418" s="206">
        <v>4132.32</v>
      </c>
      <c r="F1418" s="206">
        <v>4648.8599999999997</v>
      </c>
      <c r="G1418" s="205">
        <f t="shared" si="121"/>
        <v>0.34551170568561873</v>
      </c>
      <c r="H1418" s="207">
        <f t="shared" si="122"/>
        <v>0.42</v>
      </c>
      <c r="I1418" s="213">
        <v>40518</v>
      </c>
      <c r="J1418" s="213">
        <v>0</v>
      </c>
      <c r="K1418" s="212">
        <v>3241.44</v>
      </c>
      <c r="L1418" s="212">
        <v>3646.62</v>
      </c>
      <c r="M1418" s="239">
        <f t="shared" si="119"/>
        <v>0.48090000000001965</v>
      </c>
      <c r="N1418" s="239"/>
      <c r="O1418" s="178"/>
      <c r="P1418" s="178"/>
      <c r="Q1418" s="178"/>
      <c r="R1418" s="178"/>
      <c r="S1418" s="178"/>
      <c r="T1418" s="178"/>
      <c r="U1418" s="178"/>
      <c r="V1418" s="178"/>
      <c r="W1418" s="178"/>
      <c r="X1418" s="178"/>
      <c r="Y1418" s="210">
        <f t="shared" si="118"/>
        <v>0.27102341137123748</v>
      </c>
      <c r="Z1418" s="211">
        <f t="shared" si="120"/>
        <v>0.42</v>
      </c>
      <c r="AA1418" s="178"/>
      <c r="AB1418" s="178"/>
      <c r="AC1418" s="178"/>
    </row>
    <row r="1419" spans="2:29" x14ac:dyDescent="0.35">
      <c r="B1419" s="222">
        <v>149600</v>
      </c>
      <c r="C1419" s="208">
        <v>51696</v>
      </c>
      <c r="D1419" s="309">
        <v>2843.28</v>
      </c>
      <c r="E1419" s="206">
        <v>4135.68</v>
      </c>
      <c r="F1419" s="206">
        <v>4652.6400000000003</v>
      </c>
      <c r="G1419" s="205">
        <f t="shared" si="121"/>
        <v>0.34556149732620323</v>
      </c>
      <c r="H1419" s="207">
        <f t="shared" si="122"/>
        <v>0.42</v>
      </c>
      <c r="I1419" s="213">
        <v>40560</v>
      </c>
      <c r="J1419" s="213">
        <v>0</v>
      </c>
      <c r="K1419" s="212">
        <v>3244.8</v>
      </c>
      <c r="L1419" s="212">
        <v>3650.4</v>
      </c>
      <c r="M1419" s="239">
        <f t="shared" si="119"/>
        <v>0.48089999999999233</v>
      </c>
      <c r="N1419" s="239"/>
      <c r="O1419" s="178"/>
      <c r="P1419" s="178"/>
      <c r="Q1419" s="178"/>
      <c r="R1419" s="178"/>
      <c r="S1419" s="178"/>
      <c r="T1419" s="178"/>
      <c r="U1419" s="178"/>
      <c r="V1419" s="178"/>
      <c r="W1419" s="178"/>
      <c r="X1419" s="178"/>
      <c r="Y1419" s="210">
        <f t="shared" si="118"/>
        <v>0.27112299465240641</v>
      </c>
      <c r="Z1419" s="211">
        <f t="shared" si="120"/>
        <v>0.42</v>
      </c>
      <c r="AA1419" s="178"/>
      <c r="AB1419" s="178"/>
      <c r="AC1419" s="178"/>
    </row>
    <row r="1420" spans="2:29" x14ac:dyDescent="0.35">
      <c r="B1420" s="222">
        <v>149700</v>
      </c>
      <c r="C1420" s="208">
        <v>51738</v>
      </c>
      <c r="D1420" s="309">
        <v>2845.59</v>
      </c>
      <c r="E1420" s="206">
        <v>4139.04</v>
      </c>
      <c r="F1420" s="206">
        <v>4656.42</v>
      </c>
      <c r="G1420" s="205">
        <f t="shared" si="121"/>
        <v>0.34561122244488979</v>
      </c>
      <c r="H1420" s="207">
        <f t="shared" si="122"/>
        <v>0.42</v>
      </c>
      <c r="I1420" s="213">
        <v>40602</v>
      </c>
      <c r="J1420" s="213">
        <v>0</v>
      </c>
      <c r="K1420" s="212">
        <v>3248.16</v>
      </c>
      <c r="L1420" s="212">
        <v>3654.18</v>
      </c>
      <c r="M1420" s="239">
        <f t="shared" si="119"/>
        <v>0.48089999999993777</v>
      </c>
      <c r="N1420" s="239"/>
      <c r="O1420" s="178"/>
      <c r="P1420" s="178"/>
      <c r="Q1420" s="178"/>
      <c r="R1420" s="178"/>
      <c r="S1420" s="178"/>
      <c r="T1420" s="178"/>
      <c r="U1420" s="178"/>
      <c r="V1420" s="178"/>
      <c r="W1420" s="178"/>
      <c r="X1420" s="178"/>
      <c r="Y1420" s="210">
        <f t="shared" si="118"/>
        <v>0.27122244488977953</v>
      </c>
      <c r="Z1420" s="211">
        <f t="shared" si="120"/>
        <v>0.42</v>
      </c>
      <c r="AA1420" s="178"/>
      <c r="AB1420" s="178"/>
      <c r="AC1420" s="178"/>
    </row>
    <row r="1421" spans="2:29" x14ac:dyDescent="0.35">
      <c r="B1421" s="222">
        <v>149800</v>
      </c>
      <c r="C1421" s="208">
        <v>51780</v>
      </c>
      <c r="D1421" s="309">
        <v>2847.9</v>
      </c>
      <c r="E1421" s="206">
        <v>4142.3999999999996</v>
      </c>
      <c r="F1421" s="206">
        <v>4660.2</v>
      </c>
      <c r="G1421" s="205">
        <f t="shared" si="121"/>
        <v>0.34566088117489985</v>
      </c>
      <c r="H1421" s="207">
        <f t="shared" si="122"/>
        <v>0.42</v>
      </c>
      <c r="I1421" s="213">
        <v>40644</v>
      </c>
      <c r="J1421" s="213">
        <v>0</v>
      </c>
      <c r="K1421" s="212">
        <v>3251.52</v>
      </c>
      <c r="L1421" s="212">
        <v>3657.96</v>
      </c>
      <c r="M1421" s="239">
        <f t="shared" si="119"/>
        <v>0.48089999999998329</v>
      </c>
      <c r="N1421" s="239"/>
      <c r="O1421" s="178"/>
      <c r="P1421" s="178"/>
      <c r="Q1421" s="178"/>
      <c r="R1421" s="178"/>
      <c r="S1421" s="178"/>
      <c r="T1421" s="178"/>
      <c r="U1421" s="178"/>
      <c r="V1421" s="178"/>
      <c r="W1421" s="178"/>
      <c r="X1421" s="178"/>
      <c r="Y1421" s="210">
        <f t="shared" si="118"/>
        <v>0.27132176234979971</v>
      </c>
      <c r="Z1421" s="211">
        <f t="shared" si="120"/>
        <v>0.42</v>
      </c>
      <c r="AA1421" s="178"/>
      <c r="AB1421" s="178"/>
      <c r="AC1421" s="178"/>
    </row>
    <row r="1422" spans="2:29" x14ac:dyDescent="0.35">
      <c r="B1422" s="222">
        <v>149900</v>
      </c>
      <c r="C1422" s="208">
        <v>51822</v>
      </c>
      <c r="D1422" s="309">
        <v>2850.21</v>
      </c>
      <c r="E1422" s="206">
        <v>4145.76</v>
      </c>
      <c r="F1422" s="206">
        <v>4663.9799999999996</v>
      </c>
      <c r="G1422" s="205">
        <f t="shared" si="121"/>
        <v>0.3457104736490994</v>
      </c>
      <c r="H1422" s="207">
        <f t="shared" si="122"/>
        <v>0.42</v>
      </c>
      <c r="I1422" s="213">
        <v>40686</v>
      </c>
      <c r="J1422" s="213">
        <v>0</v>
      </c>
      <c r="K1422" s="212">
        <v>3254.88</v>
      </c>
      <c r="L1422" s="212">
        <v>3661.74</v>
      </c>
      <c r="M1422" s="239">
        <f t="shared" si="119"/>
        <v>0.48090000000002875</v>
      </c>
      <c r="N1422" s="239"/>
      <c r="O1422" s="178"/>
      <c r="P1422" s="178"/>
      <c r="Q1422" s="178"/>
      <c r="R1422" s="178"/>
      <c r="S1422" s="178"/>
      <c r="T1422" s="178"/>
      <c r="U1422" s="178"/>
      <c r="V1422" s="178"/>
      <c r="W1422" s="178"/>
      <c r="X1422" s="178"/>
      <c r="Y1422" s="210">
        <f t="shared" si="118"/>
        <v>0.27142094729819882</v>
      </c>
      <c r="Z1422" s="211">
        <f t="shared" si="120"/>
        <v>0.42</v>
      </c>
      <c r="AA1422" s="178"/>
      <c r="AB1422" s="178"/>
      <c r="AC1422" s="178"/>
    </row>
    <row r="1423" spans="2:29" x14ac:dyDescent="0.35">
      <c r="B1423" s="222">
        <v>150000</v>
      </c>
      <c r="C1423" s="208">
        <v>51864</v>
      </c>
      <c r="D1423" s="309">
        <v>2852.52</v>
      </c>
      <c r="E1423" s="206">
        <v>4149.12</v>
      </c>
      <c r="F1423" s="206">
        <v>4667.76</v>
      </c>
      <c r="G1423" s="205">
        <f t="shared" si="121"/>
        <v>0.34576000000000001</v>
      </c>
      <c r="H1423" s="207">
        <f t="shared" si="122"/>
        <v>0.42</v>
      </c>
      <c r="I1423" s="213">
        <v>40728</v>
      </c>
      <c r="J1423" s="213">
        <v>3.33</v>
      </c>
      <c r="K1423" s="212">
        <v>3258.24</v>
      </c>
      <c r="L1423" s="212">
        <v>3665.52</v>
      </c>
      <c r="M1423" s="239">
        <f t="shared" si="119"/>
        <v>0.48089999999999233</v>
      </c>
      <c r="N1423" s="239"/>
      <c r="O1423" s="178"/>
      <c r="P1423" s="178"/>
      <c r="Q1423" s="178"/>
      <c r="R1423" s="178"/>
      <c r="S1423" s="178"/>
      <c r="T1423" s="178"/>
      <c r="U1423" s="178"/>
      <c r="V1423" s="178"/>
      <c r="W1423" s="178"/>
      <c r="X1423" s="178"/>
      <c r="Y1423" s="210">
        <f t="shared" si="118"/>
        <v>0.27151999999999998</v>
      </c>
      <c r="Z1423" s="211">
        <f t="shared" si="120"/>
        <v>0.42</v>
      </c>
      <c r="AA1423" s="178"/>
      <c r="AB1423" s="178"/>
      <c r="AC1423" s="178"/>
    </row>
    <row r="1424" spans="2:29" x14ac:dyDescent="0.35">
      <c r="B1424" s="222">
        <v>150100</v>
      </c>
      <c r="C1424" s="208">
        <v>51906</v>
      </c>
      <c r="D1424" s="309">
        <v>2854.83</v>
      </c>
      <c r="E1424" s="206">
        <v>4152.4799999999996</v>
      </c>
      <c r="F1424" s="206">
        <v>4671.54</v>
      </c>
      <c r="G1424" s="205">
        <f t="shared" si="121"/>
        <v>0.34580946035976018</v>
      </c>
      <c r="H1424" s="207">
        <f t="shared" si="122"/>
        <v>0.42</v>
      </c>
      <c r="I1424" s="213">
        <v>40770</v>
      </c>
      <c r="J1424" s="213">
        <v>8.33</v>
      </c>
      <c r="K1424" s="212">
        <v>3261.6</v>
      </c>
      <c r="L1424" s="212">
        <v>3669.3</v>
      </c>
      <c r="M1424" s="239">
        <f t="shared" si="119"/>
        <v>0.48090000000001965</v>
      </c>
      <c r="N1424" s="239"/>
      <c r="O1424" s="178"/>
      <c r="P1424" s="178"/>
      <c r="Q1424" s="178"/>
      <c r="R1424" s="178"/>
      <c r="S1424" s="178"/>
      <c r="T1424" s="178"/>
      <c r="U1424" s="178"/>
      <c r="V1424" s="178"/>
      <c r="W1424" s="178"/>
      <c r="X1424" s="178"/>
      <c r="Y1424" s="210">
        <f t="shared" si="118"/>
        <v>0.27161892071952032</v>
      </c>
      <c r="Z1424" s="211">
        <f t="shared" si="120"/>
        <v>0.42</v>
      </c>
      <c r="AA1424" s="178"/>
      <c r="AB1424" s="178"/>
      <c r="AC1424" s="178"/>
    </row>
    <row r="1425" spans="2:29" x14ac:dyDescent="0.35">
      <c r="B1425" s="222">
        <v>150200</v>
      </c>
      <c r="C1425" s="208">
        <v>51948</v>
      </c>
      <c r="D1425" s="309">
        <v>2857.14</v>
      </c>
      <c r="E1425" s="206">
        <v>4155.84</v>
      </c>
      <c r="F1425" s="206">
        <v>4675.32</v>
      </c>
      <c r="G1425" s="205">
        <f t="shared" si="121"/>
        <v>0.34585885486018642</v>
      </c>
      <c r="H1425" s="207">
        <f t="shared" si="122"/>
        <v>0.42</v>
      </c>
      <c r="I1425" s="213">
        <v>40812</v>
      </c>
      <c r="J1425" s="213">
        <v>13.33</v>
      </c>
      <c r="K1425" s="212">
        <v>3264.96</v>
      </c>
      <c r="L1425" s="212">
        <v>3673.08</v>
      </c>
      <c r="M1425" s="239">
        <f t="shared" si="119"/>
        <v>0.48089999999999233</v>
      </c>
      <c r="N1425" s="239"/>
      <c r="O1425" s="178"/>
      <c r="P1425" s="178"/>
      <c r="Q1425" s="178"/>
      <c r="R1425" s="178"/>
      <c r="S1425" s="178"/>
      <c r="T1425" s="178"/>
      <c r="U1425" s="178"/>
      <c r="V1425" s="178"/>
      <c r="W1425" s="178"/>
      <c r="X1425" s="178"/>
      <c r="Y1425" s="210">
        <f t="shared" si="118"/>
        <v>0.27171770972037285</v>
      </c>
      <c r="Z1425" s="211">
        <f t="shared" si="120"/>
        <v>0.42</v>
      </c>
      <c r="AA1425" s="178"/>
      <c r="AB1425" s="178"/>
      <c r="AC1425" s="178"/>
    </row>
    <row r="1426" spans="2:29" x14ac:dyDescent="0.35">
      <c r="B1426" s="222">
        <v>150300</v>
      </c>
      <c r="C1426" s="208">
        <v>51990</v>
      </c>
      <c r="D1426" s="309">
        <v>2859.45</v>
      </c>
      <c r="E1426" s="206">
        <v>4159.2</v>
      </c>
      <c r="F1426" s="206">
        <v>4679.1000000000004</v>
      </c>
      <c r="G1426" s="205">
        <f t="shared" si="121"/>
        <v>0.34590818363273451</v>
      </c>
      <c r="H1426" s="207">
        <f t="shared" si="122"/>
        <v>0.42</v>
      </c>
      <c r="I1426" s="213">
        <v>40854</v>
      </c>
      <c r="J1426" s="213">
        <v>18.329999999999998</v>
      </c>
      <c r="K1426" s="212">
        <v>3268.32</v>
      </c>
      <c r="L1426" s="212">
        <v>3676.86</v>
      </c>
      <c r="M1426" s="239">
        <f t="shared" si="119"/>
        <v>0.48089999999996508</v>
      </c>
      <c r="N1426" s="239"/>
      <c r="O1426" s="178"/>
      <c r="P1426" s="178"/>
      <c r="Q1426" s="178"/>
      <c r="R1426" s="178"/>
      <c r="S1426" s="178"/>
      <c r="T1426" s="178"/>
      <c r="U1426" s="178"/>
      <c r="V1426" s="178"/>
      <c r="W1426" s="178"/>
      <c r="X1426" s="178"/>
      <c r="Y1426" s="210">
        <f t="shared" si="118"/>
        <v>0.27181636726546904</v>
      </c>
      <c r="Z1426" s="211">
        <f t="shared" si="120"/>
        <v>0.42</v>
      </c>
      <c r="AA1426" s="178"/>
      <c r="AB1426" s="178"/>
      <c r="AC1426" s="178"/>
    </row>
    <row r="1427" spans="2:29" x14ac:dyDescent="0.35">
      <c r="B1427" s="222">
        <v>150400</v>
      </c>
      <c r="C1427" s="208">
        <v>52032</v>
      </c>
      <c r="D1427" s="309">
        <v>2861.76</v>
      </c>
      <c r="E1427" s="206">
        <v>4162.5600000000004</v>
      </c>
      <c r="F1427" s="206">
        <v>4682.88</v>
      </c>
      <c r="G1427" s="205">
        <f t="shared" si="121"/>
        <v>0.34595744680851065</v>
      </c>
      <c r="H1427" s="207">
        <f t="shared" si="122"/>
        <v>0.42</v>
      </c>
      <c r="I1427" s="213">
        <v>40896</v>
      </c>
      <c r="J1427" s="213">
        <v>23.32</v>
      </c>
      <c r="K1427" s="212">
        <v>3271.68</v>
      </c>
      <c r="L1427" s="212">
        <v>3680.64</v>
      </c>
      <c r="M1427" s="239">
        <f t="shared" si="119"/>
        <v>0.48089999999999233</v>
      </c>
      <c r="N1427" s="239"/>
      <c r="O1427" s="178"/>
      <c r="P1427" s="178"/>
      <c r="Q1427" s="178"/>
      <c r="R1427" s="178"/>
      <c r="S1427" s="178"/>
      <c r="T1427" s="178"/>
      <c r="U1427" s="178"/>
      <c r="V1427" s="178"/>
      <c r="W1427" s="178"/>
      <c r="X1427" s="178"/>
      <c r="Y1427" s="210">
        <f t="shared" si="118"/>
        <v>0.27191489361702126</v>
      </c>
      <c r="Z1427" s="211">
        <f t="shared" si="120"/>
        <v>0.42</v>
      </c>
      <c r="AA1427" s="178"/>
      <c r="AB1427" s="178"/>
      <c r="AC1427" s="178"/>
    </row>
    <row r="1428" spans="2:29" x14ac:dyDescent="0.35">
      <c r="B1428" s="222">
        <v>150500</v>
      </c>
      <c r="C1428" s="208">
        <v>52074</v>
      </c>
      <c r="D1428" s="309">
        <v>2864.07</v>
      </c>
      <c r="E1428" s="206">
        <v>4165.92</v>
      </c>
      <c r="F1428" s="206">
        <v>4686.66</v>
      </c>
      <c r="G1428" s="205">
        <f t="shared" si="121"/>
        <v>0.3460066445182724</v>
      </c>
      <c r="H1428" s="207">
        <f t="shared" si="122"/>
        <v>0.42</v>
      </c>
      <c r="I1428" s="213">
        <v>40938</v>
      </c>
      <c r="J1428" s="213">
        <v>28.32</v>
      </c>
      <c r="K1428" s="212">
        <v>3275.04</v>
      </c>
      <c r="L1428" s="212">
        <v>3684.42</v>
      </c>
      <c r="M1428" s="239">
        <f t="shared" si="119"/>
        <v>0.48089999999995597</v>
      </c>
      <c r="N1428" s="239"/>
      <c r="O1428" s="178"/>
      <c r="P1428" s="178"/>
      <c r="Q1428" s="178"/>
      <c r="R1428" s="178"/>
      <c r="S1428" s="178"/>
      <c r="T1428" s="178"/>
      <c r="U1428" s="178"/>
      <c r="V1428" s="178"/>
      <c r="W1428" s="178"/>
      <c r="X1428" s="178"/>
      <c r="Y1428" s="210">
        <f t="shared" si="118"/>
        <v>0.27201328903654487</v>
      </c>
      <c r="Z1428" s="211">
        <f t="shared" si="120"/>
        <v>0.42</v>
      </c>
      <c r="AA1428" s="178"/>
      <c r="AB1428" s="178"/>
      <c r="AC1428" s="178"/>
    </row>
    <row r="1429" spans="2:29" x14ac:dyDescent="0.35">
      <c r="B1429" s="222">
        <v>150600</v>
      </c>
      <c r="C1429" s="208">
        <v>52116</v>
      </c>
      <c r="D1429" s="309">
        <v>2866.38</v>
      </c>
      <c r="E1429" s="206">
        <v>4169.28</v>
      </c>
      <c r="F1429" s="206">
        <v>4690.4399999999996</v>
      </c>
      <c r="G1429" s="205">
        <f t="shared" si="121"/>
        <v>0.34605577689243028</v>
      </c>
      <c r="H1429" s="207">
        <f t="shared" si="122"/>
        <v>0.42</v>
      </c>
      <c r="I1429" s="213">
        <v>40980</v>
      </c>
      <c r="J1429" s="213">
        <v>33.32</v>
      </c>
      <c r="K1429" s="212">
        <v>3278.4</v>
      </c>
      <c r="L1429" s="212">
        <v>3688.2</v>
      </c>
      <c r="M1429" s="239">
        <f t="shared" si="119"/>
        <v>0.48090000000000144</v>
      </c>
      <c r="N1429" s="239"/>
      <c r="O1429" s="178"/>
      <c r="P1429" s="178"/>
      <c r="Q1429" s="178"/>
      <c r="R1429" s="178"/>
      <c r="S1429" s="178"/>
      <c r="T1429" s="178"/>
      <c r="U1429" s="178"/>
      <c r="V1429" s="178"/>
      <c r="W1429" s="178"/>
      <c r="X1429" s="178"/>
      <c r="Y1429" s="210">
        <f t="shared" si="118"/>
        <v>0.27211155378486057</v>
      </c>
      <c r="Z1429" s="211">
        <f t="shared" si="120"/>
        <v>0.42</v>
      </c>
      <c r="AA1429" s="178"/>
      <c r="AB1429" s="178"/>
      <c r="AC1429" s="178"/>
    </row>
    <row r="1430" spans="2:29" x14ac:dyDescent="0.35">
      <c r="B1430" s="222">
        <v>150700</v>
      </c>
      <c r="C1430" s="208">
        <v>52158</v>
      </c>
      <c r="D1430" s="309">
        <v>2868.69</v>
      </c>
      <c r="E1430" s="206">
        <v>4172.6400000000003</v>
      </c>
      <c r="F1430" s="206">
        <v>4694.22</v>
      </c>
      <c r="G1430" s="205">
        <f t="shared" si="121"/>
        <v>0.34610484406104847</v>
      </c>
      <c r="H1430" s="207">
        <f t="shared" si="122"/>
        <v>0.42</v>
      </c>
      <c r="I1430" s="213">
        <v>41022</v>
      </c>
      <c r="J1430" s="213">
        <v>38.32</v>
      </c>
      <c r="K1430" s="212">
        <v>3281.76</v>
      </c>
      <c r="L1430" s="212">
        <v>3691.98</v>
      </c>
      <c r="M1430" s="239">
        <f t="shared" si="119"/>
        <v>0.48090000000003785</v>
      </c>
      <c r="N1430" s="239"/>
      <c r="O1430" s="178"/>
      <c r="P1430" s="178"/>
      <c r="Q1430" s="178"/>
      <c r="R1430" s="178"/>
      <c r="S1430" s="178"/>
      <c r="T1430" s="178"/>
      <c r="U1430" s="178"/>
      <c r="V1430" s="178"/>
      <c r="W1430" s="178"/>
      <c r="X1430" s="178"/>
      <c r="Y1430" s="210">
        <f t="shared" si="118"/>
        <v>0.27220968812209689</v>
      </c>
      <c r="Z1430" s="211">
        <f t="shared" si="120"/>
        <v>0.42</v>
      </c>
      <c r="AA1430" s="178"/>
      <c r="AB1430" s="178"/>
      <c r="AC1430" s="178"/>
    </row>
    <row r="1431" spans="2:29" x14ac:dyDescent="0.35">
      <c r="B1431" s="222">
        <v>150800</v>
      </c>
      <c r="C1431" s="208">
        <v>52200</v>
      </c>
      <c r="D1431" s="309">
        <v>2871</v>
      </c>
      <c r="E1431" s="206">
        <v>4176</v>
      </c>
      <c r="F1431" s="206">
        <v>4698</v>
      </c>
      <c r="G1431" s="205">
        <f t="shared" si="121"/>
        <v>0.34615384615384615</v>
      </c>
      <c r="H1431" s="207">
        <f t="shared" si="122"/>
        <v>0.42</v>
      </c>
      <c r="I1431" s="213">
        <v>41064</v>
      </c>
      <c r="J1431" s="213">
        <v>43.32</v>
      </c>
      <c r="K1431" s="212">
        <v>3285.12</v>
      </c>
      <c r="L1431" s="212">
        <v>3695.76</v>
      </c>
      <c r="M1431" s="239">
        <f t="shared" si="119"/>
        <v>0.48089999999999233</v>
      </c>
      <c r="N1431" s="239"/>
      <c r="O1431" s="178"/>
      <c r="P1431" s="178"/>
      <c r="Q1431" s="178"/>
      <c r="R1431" s="178"/>
      <c r="S1431" s="178"/>
      <c r="T1431" s="178"/>
      <c r="U1431" s="178"/>
      <c r="V1431" s="178"/>
      <c r="W1431" s="178"/>
      <c r="X1431" s="178"/>
      <c r="Y1431" s="210">
        <f t="shared" si="118"/>
        <v>0.27230769230769231</v>
      </c>
      <c r="Z1431" s="211">
        <f t="shared" si="120"/>
        <v>0.42</v>
      </c>
      <c r="AA1431" s="178"/>
      <c r="AB1431" s="178"/>
      <c r="AC1431" s="178"/>
    </row>
    <row r="1432" spans="2:29" x14ac:dyDescent="0.35">
      <c r="B1432" s="222">
        <v>150900</v>
      </c>
      <c r="C1432" s="208">
        <v>52242</v>
      </c>
      <c r="D1432" s="309">
        <v>2873.31</v>
      </c>
      <c r="E1432" s="206">
        <v>4179.3599999999997</v>
      </c>
      <c r="F1432" s="206">
        <v>4701.78</v>
      </c>
      <c r="G1432" s="205">
        <f t="shared" si="121"/>
        <v>0.34620278330019882</v>
      </c>
      <c r="H1432" s="207">
        <f t="shared" si="122"/>
        <v>0.42</v>
      </c>
      <c r="I1432" s="213">
        <v>41106</v>
      </c>
      <c r="J1432" s="213">
        <v>48.31</v>
      </c>
      <c r="K1432" s="212">
        <v>3288.48</v>
      </c>
      <c r="L1432" s="212">
        <v>3699.54</v>
      </c>
      <c r="M1432" s="239">
        <f t="shared" si="119"/>
        <v>0.48089999999996508</v>
      </c>
      <c r="N1432" s="239"/>
      <c r="O1432" s="178"/>
      <c r="P1432" s="178"/>
      <c r="Q1432" s="178"/>
      <c r="R1432" s="178"/>
      <c r="S1432" s="178"/>
      <c r="T1432" s="178"/>
      <c r="U1432" s="178"/>
      <c r="V1432" s="178"/>
      <c r="W1432" s="178"/>
      <c r="X1432" s="178"/>
      <c r="Y1432" s="210">
        <f t="shared" si="118"/>
        <v>0.27240556660039761</v>
      </c>
      <c r="Z1432" s="211">
        <f t="shared" si="120"/>
        <v>0.42</v>
      </c>
      <c r="AA1432" s="178"/>
      <c r="AB1432" s="178"/>
      <c r="AC1432" s="178"/>
    </row>
    <row r="1433" spans="2:29" x14ac:dyDescent="0.35">
      <c r="B1433" s="222">
        <v>151000</v>
      </c>
      <c r="C1433" s="208">
        <v>52284</v>
      </c>
      <c r="D1433" s="309">
        <v>2875.62</v>
      </c>
      <c r="E1433" s="206">
        <v>4182.72</v>
      </c>
      <c r="F1433" s="206">
        <v>4705.5600000000004</v>
      </c>
      <c r="G1433" s="205">
        <f t="shared" si="121"/>
        <v>0.34625165562913907</v>
      </c>
      <c r="H1433" s="207">
        <f t="shared" si="122"/>
        <v>0.42</v>
      </c>
      <c r="I1433" s="213">
        <v>41148</v>
      </c>
      <c r="J1433" s="213">
        <v>53.31</v>
      </c>
      <c r="K1433" s="212">
        <v>3291.84</v>
      </c>
      <c r="L1433" s="212">
        <v>3703.32</v>
      </c>
      <c r="M1433" s="239">
        <f t="shared" si="119"/>
        <v>0.48090000000001054</v>
      </c>
      <c r="N1433" s="239"/>
      <c r="O1433" s="178"/>
      <c r="P1433" s="178"/>
      <c r="Q1433" s="178"/>
      <c r="R1433" s="178"/>
      <c r="S1433" s="178"/>
      <c r="T1433" s="178"/>
      <c r="U1433" s="178"/>
      <c r="V1433" s="178"/>
      <c r="W1433" s="178"/>
      <c r="X1433" s="178"/>
      <c r="Y1433" s="210">
        <f t="shared" si="118"/>
        <v>0.27250331125827815</v>
      </c>
      <c r="Z1433" s="211">
        <f t="shared" si="120"/>
        <v>0.42</v>
      </c>
      <c r="AA1433" s="178"/>
      <c r="AB1433" s="178"/>
      <c r="AC1433" s="178"/>
    </row>
    <row r="1434" spans="2:29" x14ac:dyDescent="0.35">
      <c r="B1434" s="222">
        <v>151100</v>
      </c>
      <c r="C1434" s="208">
        <v>52326</v>
      </c>
      <c r="D1434" s="309">
        <v>2877.93</v>
      </c>
      <c r="E1434" s="206">
        <v>4186.08</v>
      </c>
      <c r="F1434" s="206">
        <v>4709.34</v>
      </c>
      <c r="G1434" s="205">
        <f t="shared" si="121"/>
        <v>0.34630046326935804</v>
      </c>
      <c r="H1434" s="207">
        <f t="shared" si="122"/>
        <v>0.42</v>
      </c>
      <c r="I1434" s="213">
        <v>41190</v>
      </c>
      <c r="J1434" s="213">
        <v>58.31</v>
      </c>
      <c r="K1434" s="212">
        <v>3295.2</v>
      </c>
      <c r="L1434" s="212">
        <v>3707.1</v>
      </c>
      <c r="M1434" s="239">
        <f t="shared" si="119"/>
        <v>0.48090000000003785</v>
      </c>
      <c r="N1434" s="239"/>
      <c r="O1434" s="178"/>
      <c r="P1434" s="178"/>
      <c r="Q1434" s="178"/>
      <c r="R1434" s="178"/>
      <c r="S1434" s="178"/>
      <c r="T1434" s="178"/>
      <c r="U1434" s="178"/>
      <c r="V1434" s="178"/>
      <c r="W1434" s="178"/>
      <c r="X1434" s="178"/>
      <c r="Y1434" s="210">
        <f t="shared" si="118"/>
        <v>0.27260092653871609</v>
      </c>
      <c r="Z1434" s="211">
        <f t="shared" si="120"/>
        <v>0.42</v>
      </c>
      <c r="AA1434" s="178"/>
      <c r="AB1434" s="178"/>
      <c r="AC1434" s="178"/>
    </row>
    <row r="1435" spans="2:29" x14ac:dyDescent="0.35">
      <c r="B1435" s="222">
        <v>151200</v>
      </c>
      <c r="C1435" s="208">
        <v>52368</v>
      </c>
      <c r="D1435" s="309">
        <v>2880.24</v>
      </c>
      <c r="E1435" s="206">
        <v>4189.4399999999996</v>
      </c>
      <c r="F1435" s="206">
        <v>4713.12</v>
      </c>
      <c r="G1435" s="205">
        <f t="shared" si="121"/>
        <v>0.34634920634920635</v>
      </c>
      <c r="H1435" s="207">
        <f t="shared" si="122"/>
        <v>0.42</v>
      </c>
      <c r="I1435" s="213">
        <v>41232</v>
      </c>
      <c r="J1435" s="213">
        <v>63.31</v>
      </c>
      <c r="K1435" s="212">
        <v>3298.56</v>
      </c>
      <c r="L1435" s="212">
        <v>3710.88</v>
      </c>
      <c r="M1435" s="239">
        <f t="shared" si="119"/>
        <v>0.48090000000000144</v>
      </c>
      <c r="N1435" s="239"/>
      <c r="O1435" s="178"/>
      <c r="P1435" s="178"/>
      <c r="Q1435" s="178"/>
      <c r="R1435" s="178"/>
      <c r="S1435" s="178"/>
      <c r="T1435" s="178"/>
      <c r="U1435" s="178"/>
      <c r="V1435" s="178"/>
      <c r="W1435" s="178"/>
      <c r="X1435" s="178"/>
      <c r="Y1435" s="210">
        <f t="shared" si="118"/>
        <v>0.27269841269841272</v>
      </c>
      <c r="Z1435" s="211">
        <f t="shared" si="120"/>
        <v>0.42</v>
      </c>
      <c r="AA1435" s="178"/>
      <c r="AB1435" s="178"/>
      <c r="AC1435" s="178"/>
    </row>
    <row r="1436" spans="2:29" x14ac:dyDescent="0.35">
      <c r="B1436" s="222">
        <v>151300</v>
      </c>
      <c r="C1436" s="208">
        <v>52410</v>
      </c>
      <c r="D1436" s="309">
        <v>2882.55</v>
      </c>
      <c r="E1436" s="206">
        <v>4192.8</v>
      </c>
      <c r="F1436" s="206">
        <v>4716.8999999999996</v>
      </c>
      <c r="G1436" s="205">
        <f t="shared" si="121"/>
        <v>0.34639788499669533</v>
      </c>
      <c r="H1436" s="207">
        <f t="shared" si="122"/>
        <v>0.42</v>
      </c>
      <c r="I1436" s="213">
        <v>41274</v>
      </c>
      <c r="J1436" s="213">
        <v>68.31</v>
      </c>
      <c r="K1436" s="212">
        <v>3301.92</v>
      </c>
      <c r="L1436" s="212">
        <v>3714.66</v>
      </c>
      <c r="M1436" s="239">
        <f t="shared" si="119"/>
        <v>0.48090000000004696</v>
      </c>
      <c r="N1436" s="239"/>
      <c r="O1436" s="178"/>
      <c r="P1436" s="178"/>
      <c r="Q1436" s="178"/>
      <c r="R1436" s="178"/>
      <c r="S1436" s="178"/>
      <c r="T1436" s="178"/>
      <c r="U1436" s="178"/>
      <c r="V1436" s="178"/>
      <c r="W1436" s="178"/>
      <c r="X1436" s="178"/>
      <c r="Y1436" s="210">
        <f t="shared" si="118"/>
        <v>0.27279576999339061</v>
      </c>
      <c r="Z1436" s="211">
        <f t="shared" si="120"/>
        <v>0.42</v>
      </c>
      <c r="AA1436" s="178"/>
      <c r="AB1436" s="178"/>
      <c r="AC1436" s="178"/>
    </row>
    <row r="1437" spans="2:29" x14ac:dyDescent="0.35">
      <c r="B1437" s="222">
        <v>151400</v>
      </c>
      <c r="C1437" s="208">
        <v>52452</v>
      </c>
      <c r="D1437" s="309">
        <v>2884.86</v>
      </c>
      <c r="E1437" s="206">
        <v>4196.16</v>
      </c>
      <c r="F1437" s="206">
        <v>4720.68</v>
      </c>
      <c r="G1437" s="205">
        <f t="shared" si="121"/>
        <v>0.346446499339498</v>
      </c>
      <c r="H1437" s="207">
        <f t="shared" si="122"/>
        <v>0.42</v>
      </c>
      <c r="I1437" s="213">
        <v>41316</v>
      </c>
      <c r="J1437" s="213">
        <v>73.3</v>
      </c>
      <c r="K1437" s="212">
        <v>3305.28</v>
      </c>
      <c r="L1437" s="212">
        <v>3718.44</v>
      </c>
      <c r="M1437" s="239">
        <f t="shared" si="119"/>
        <v>0.48090000000001054</v>
      </c>
      <c r="N1437" s="239"/>
      <c r="O1437" s="178"/>
      <c r="P1437" s="178"/>
      <c r="Q1437" s="178"/>
      <c r="R1437" s="178"/>
      <c r="S1437" s="178"/>
      <c r="T1437" s="178"/>
      <c r="U1437" s="178"/>
      <c r="V1437" s="178"/>
      <c r="W1437" s="178"/>
      <c r="X1437" s="178"/>
      <c r="Y1437" s="210">
        <f t="shared" si="118"/>
        <v>0.27289299867899602</v>
      </c>
      <c r="Z1437" s="211">
        <f t="shared" si="120"/>
        <v>0.42</v>
      </c>
      <c r="AA1437" s="178"/>
      <c r="AB1437" s="178"/>
      <c r="AC1437" s="178"/>
    </row>
    <row r="1438" spans="2:29" x14ac:dyDescent="0.35">
      <c r="B1438" s="222">
        <v>151500</v>
      </c>
      <c r="C1438" s="208">
        <v>52494</v>
      </c>
      <c r="D1438" s="309">
        <v>2887.17</v>
      </c>
      <c r="E1438" s="206">
        <v>4199.5200000000004</v>
      </c>
      <c r="F1438" s="206">
        <v>4724.46</v>
      </c>
      <c r="G1438" s="205">
        <f t="shared" si="121"/>
        <v>0.34649504950495047</v>
      </c>
      <c r="H1438" s="207">
        <f t="shared" si="122"/>
        <v>0.42</v>
      </c>
      <c r="I1438" s="213">
        <v>41358</v>
      </c>
      <c r="J1438" s="213">
        <v>78.3</v>
      </c>
      <c r="K1438" s="212">
        <v>3308.64</v>
      </c>
      <c r="L1438" s="212">
        <v>3722.22</v>
      </c>
      <c r="M1438" s="239">
        <f t="shared" si="119"/>
        <v>0.48089999999996508</v>
      </c>
      <c r="N1438" s="239"/>
      <c r="O1438" s="178"/>
      <c r="P1438" s="178"/>
      <c r="Q1438" s="178"/>
      <c r="R1438" s="178"/>
      <c r="S1438" s="178"/>
      <c r="T1438" s="178"/>
      <c r="U1438" s="178"/>
      <c r="V1438" s="178"/>
      <c r="W1438" s="178"/>
      <c r="X1438" s="178"/>
      <c r="Y1438" s="210">
        <f t="shared" si="118"/>
        <v>0.27299009900990101</v>
      </c>
      <c r="Z1438" s="211">
        <f t="shared" si="120"/>
        <v>0.42</v>
      </c>
      <c r="AA1438" s="178"/>
      <c r="AB1438" s="178"/>
      <c r="AC1438" s="178"/>
    </row>
    <row r="1439" spans="2:29" x14ac:dyDescent="0.35">
      <c r="B1439" s="222">
        <v>151600</v>
      </c>
      <c r="C1439" s="208">
        <v>52536</v>
      </c>
      <c r="D1439" s="309">
        <v>2889.48</v>
      </c>
      <c r="E1439" s="206">
        <v>4202.88</v>
      </c>
      <c r="F1439" s="206">
        <v>4728.24</v>
      </c>
      <c r="G1439" s="205">
        <f t="shared" si="121"/>
        <v>0.34654353562005275</v>
      </c>
      <c r="H1439" s="207">
        <f t="shared" si="122"/>
        <v>0.42</v>
      </c>
      <c r="I1439" s="213">
        <v>41400</v>
      </c>
      <c r="J1439" s="213">
        <v>83.3</v>
      </c>
      <c r="K1439" s="212">
        <v>3312</v>
      </c>
      <c r="L1439" s="212">
        <v>3726</v>
      </c>
      <c r="M1439" s="239">
        <f t="shared" si="119"/>
        <v>0.48090000000001054</v>
      </c>
      <c r="N1439" s="239"/>
      <c r="O1439" s="178"/>
      <c r="P1439" s="178"/>
      <c r="Q1439" s="178"/>
      <c r="R1439" s="178"/>
      <c r="S1439" s="178"/>
      <c r="T1439" s="178"/>
      <c r="U1439" s="178"/>
      <c r="V1439" s="178"/>
      <c r="W1439" s="178"/>
      <c r="X1439" s="178"/>
      <c r="Y1439" s="210">
        <f t="shared" si="118"/>
        <v>0.27308707124010556</v>
      </c>
      <c r="Z1439" s="211">
        <f t="shared" si="120"/>
        <v>0.42</v>
      </c>
      <c r="AA1439" s="178"/>
      <c r="AB1439" s="178"/>
      <c r="AC1439" s="178"/>
    </row>
    <row r="1440" spans="2:29" x14ac:dyDescent="0.35">
      <c r="B1440" s="222">
        <v>151700</v>
      </c>
      <c r="C1440" s="208">
        <v>52578</v>
      </c>
      <c r="D1440" s="309">
        <v>2891.79</v>
      </c>
      <c r="E1440" s="206">
        <v>4206.24</v>
      </c>
      <c r="F1440" s="206">
        <v>4732.0200000000004</v>
      </c>
      <c r="G1440" s="205">
        <f t="shared" si="121"/>
        <v>0.34659195781147001</v>
      </c>
      <c r="H1440" s="207">
        <f t="shared" si="122"/>
        <v>0.42</v>
      </c>
      <c r="I1440" s="213">
        <v>41442</v>
      </c>
      <c r="J1440" s="213">
        <v>88.3</v>
      </c>
      <c r="K1440" s="212">
        <v>3315.36</v>
      </c>
      <c r="L1440" s="212">
        <v>3729.78</v>
      </c>
      <c r="M1440" s="239">
        <f t="shared" si="119"/>
        <v>0.48089999999998329</v>
      </c>
      <c r="N1440" s="239"/>
      <c r="O1440" s="178"/>
      <c r="P1440" s="178"/>
      <c r="Q1440" s="178"/>
      <c r="R1440" s="178"/>
      <c r="S1440" s="178"/>
      <c r="T1440" s="178"/>
      <c r="U1440" s="178"/>
      <c r="V1440" s="178"/>
      <c r="W1440" s="178"/>
      <c r="X1440" s="178"/>
      <c r="Y1440" s="210">
        <f t="shared" si="118"/>
        <v>0.27318391562294003</v>
      </c>
      <c r="Z1440" s="211">
        <f t="shared" si="120"/>
        <v>0.42</v>
      </c>
      <c r="AA1440" s="178"/>
      <c r="AB1440" s="178"/>
      <c r="AC1440" s="178"/>
    </row>
    <row r="1441" spans="2:29" x14ac:dyDescent="0.35">
      <c r="B1441" s="222">
        <v>151800</v>
      </c>
      <c r="C1441" s="208">
        <v>52620</v>
      </c>
      <c r="D1441" s="309">
        <v>2894.1</v>
      </c>
      <c r="E1441" s="206">
        <v>4209.6000000000004</v>
      </c>
      <c r="F1441" s="206">
        <v>4735.8</v>
      </c>
      <c r="G1441" s="205">
        <f t="shared" si="121"/>
        <v>0.34664031620553359</v>
      </c>
      <c r="H1441" s="207">
        <f t="shared" si="122"/>
        <v>0.42</v>
      </c>
      <c r="I1441" s="213">
        <v>41484</v>
      </c>
      <c r="J1441" s="213">
        <v>93.3</v>
      </c>
      <c r="K1441" s="212">
        <v>3318.72</v>
      </c>
      <c r="L1441" s="212">
        <v>3733.56</v>
      </c>
      <c r="M1441" s="239">
        <f t="shared" si="119"/>
        <v>0.48090000000001054</v>
      </c>
      <c r="N1441" s="239"/>
      <c r="O1441" s="178"/>
      <c r="P1441" s="178"/>
      <c r="Q1441" s="178"/>
      <c r="R1441" s="178"/>
      <c r="S1441" s="178"/>
      <c r="T1441" s="178"/>
      <c r="U1441" s="178"/>
      <c r="V1441" s="178"/>
      <c r="W1441" s="178"/>
      <c r="X1441" s="178"/>
      <c r="Y1441" s="210">
        <f t="shared" si="118"/>
        <v>0.2732806324110672</v>
      </c>
      <c r="Z1441" s="211">
        <f t="shared" si="120"/>
        <v>0.42</v>
      </c>
      <c r="AA1441" s="178"/>
      <c r="AB1441" s="178"/>
      <c r="AC1441" s="178"/>
    </row>
    <row r="1442" spans="2:29" x14ac:dyDescent="0.35">
      <c r="B1442" s="222">
        <v>151900</v>
      </c>
      <c r="C1442" s="208">
        <v>52662</v>
      </c>
      <c r="D1442" s="309">
        <v>2896.41</v>
      </c>
      <c r="E1442" s="206">
        <v>4212.96</v>
      </c>
      <c r="F1442" s="206">
        <v>4739.58</v>
      </c>
      <c r="G1442" s="205">
        <f t="shared" si="121"/>
        <v>0.34668861092824227</v>
      </c>
      <c r="H1442" s="207">
        <f t="shared" si="122"/>
        <v>0.42</v>
      </c>
      <c r="I1442" s="213">
        <v>41526</v>
      </c>
      <c r="J1442" s="213">
        <v>98.29</v>
      </c>
      <c r="K1442" s="212">
        <v>3322.08</v>
      </c>
      <c r="L1442" s="212">
        <v>3737.34</v>
      </c>
      <c r="M1442" s="239">
        <f t="shared" si="119"/>
        <v>0.48090000000004696</v>
      </c>
      <c r="N1442" s="239"/>
      <c r="O1442" s="178"/>
      <c r="P1442" s="178"/>
      <c r="Q1442" s="178"/>
      <c r="R1442" s="178"/>
      <c r="S1442" s="178"/>
      <c r="T1442" s="178"/>
      <c r="U1442" s="178"/>
      <c r="V1442" s="178"/>
      <c r="W1442" s="178"/>
      <c r="X1442" s="178"/>
      <c r="Y1442" s="210">
        <f t="shared" si="118"/>
        <v>0.27337722185648455</v>
      </c>
      <c r="Z1442" s="211">
        <f t="shared" si="120"/>
        <v>0.42</v>
      </c>
      <c r="AA1442" s="178"/>
      <c r="AB1442" s="178"/>
      <c r="AC1442" s="178"/>
    </row>
    <row r="1443" spans="2:29" x14ac:dyDescent="0.35">
      <c r="B1443" s="222">
        <v>152000</v>
      </c>
      <c r="C1443" s="208">
        <v>52704</v>
      </c>
      <c r="D1443" s="309">
        <v>2898.72</v>
      </c>
      <c r="E1443" s="206">
        <v>4216.32</v>
      </c>
      <c r="F1443" s="206">
        <v>4743.3599999999997</v>
      </c>
      <c r="G1443" s="205">
        <f t="shared" si="121"/>
        <v>0.34673684210526318</v>
      </c>
      <c r="H1443" s="207">
        <f t="shared" si="122"/>
        <v>0.42</v>
      </c>
      <c r="I1443" s="213">
        <v>41568</v>
      </c>
      <c r="J1443" s="213">
        <v>103.29</v>
      </c>
      <c r="K1443" s="212">
        <v>3325.44</v>
      </c>
      <c r="L1443" s="212">
        <v>3741.12</v>
      </c>
      <c r="M1443" s="239">
        <f t="shared" si="119"/>
        <v>0.48090000000001965</v>
      </c>
      <c r="N1443" s="239"/>
      <c r="O1443" s="178"/>
      <c r="P1443" s="178"/>
      <c r="Q1443" s="178"/>
      <c r="R1443" s="178"/>
      <c r="S1443" s="178"/>
      <c r="T1443" s="178"/>
      <c r="U1443" s="178"/>
      <c r="V1443" s="178"/>
      <c r="W1443" s="178"/>
      <c r="X1443" s="178"/>
      <c r="Y1443" s="210">
        <f t="shared" si="118"/>
        <v>0.27347368421052631</v>
      </c>
      <c r="Z1443" s="211">
        <f t="shared" si="120"/>
        <v>0.42</v>
      </c>
      <c r="AA1443" s="178"/>
      <c r="AB1443" s="178"/>
      <c r="AC1443" s="178"/>
    </row>
    <row r="1444" spans="2:29" x14ac:dyDescent="0.35">
      <c r="B1444" s="222">
        <v>152100</v>
      </c>
      <c r="C1444" s="208">
        <v>52746</v>
      </c>
      <c r="D1444" s="309">
        <v>2901.03</v>
      </c>
      <c r="E1444" s="206">
        <v>4219.68</v>
      </c>
      <c r="F1444" s="206">
        <v>4747.1400000000003</v>
      </c>
      <c r="G1444" s="205">
        <f t="shared" si="121"/>
        <v>0.34678500986193295</v>
      </c>
      <c r="H1444" s="207">
        <f t="shared" si="122"/>
        <v>0.42</v>
      </c>
      <c r="I1444" s="213">
        <v>41610</v>
      </c>
      <c r="J1444" s="213">
        <v>108.29</v>
      </c>
      <c r="K1444" s="212">
        <v>3328.8</v>
      </c>
      <c r="L1444" s="212">
        <v>3744.9</v>
      </c>
      <c r="M1444" s="239">
        <f t="shared" si="119"/>
        <v>0.48089999999999233</v>
      </c>
      <c r="N1444" s="239"/>
      <c r="O1444" s="178"/>
      <c r="P1444" s="178"/>
      <c r="Q1444" s="178"/>
      <c r="R1444" s="178"/>
      <c r="S1444" s="178"/>
      <c r="T1444" s="178"/>
      <c r="U1444" s="178"/>
      <c r="V1444" s="178"/>
      <c r="W1444" s="178"/>
      <c r="X1444" s="178"/>
      <c r="Y1444" s="210">
        <f t="shared" si="118"/>
        <v>0.27357001972386585</v>
      </c>
      <c r="Z1444" s="211">
        <f t="shared" si="120"/>
        <v>0.42</v>
      </c>
      <c r="AA1444" s="178"/>
      <c r="AB1444" s="178"/>
      <c r="AC1444" s="178"/>
    </row>
    <row r="1445" spans="2:29" x14ac:dyDescent="0.35">
      <c r="B1445" s="222">
        <v>152200</v>
      </c>
      <c r="C1445" s="208">
        <v>52788</v>
      </c>
      <c r="D1445" s="309">
        <v>2903.34</v>
      </c>
      <c r="E1445" s="206">
        <v>4223.04</v>
      </c>
      <c r="F1445" s="206">
        <v>4750.92</v>
      </c>
      <c r="G1445" s="205">
        <f t="shared" si="121"/>
        <v>0.34683311432325886</v>
      </c>
      <c r="H1445" s="207">
        <f t="shared" si="122"/>
        <v>0.42</v>
      </c>
      <c r="I1445" s="213">
        <v>41652</v>
      </c>
      <c r="J1445" s="213">
        <v>113.29</v>
      </c>
      <c r="K1445" s="212">
        <v>3332.16</v>
      </c>
      <c r="L1445" s="212">
        <v>3748.68</v>
      </c>
      <c r="M1445" s="239">
        <f t="shared" si="119"/>
        <v>0.48089999999993777</v>
      </c>
      <c r="N1445" s="239"/>
      <c r="O1445" s="178"/>
      <c r="P1445" s="178"/>
      <c r="Q1445" s="178"/>
      <c r="R1445" s="178"/>
      <c r="S1445" s="178"/>
      <c r="T1445" s="178"/>
      <c r="U1445" s="178"/>
      <c r="V1445" s="178"/>
      <c r="W1445" s="178"/>
      <c r="X1445" s="178"/>
      <c r="Y1445" s="210">
        <f t="shared" si="118"/>
        <v>0.27366622864651774</v>
      </c>
      <c r="Z1445" s="211">
        <f t="shared" si="120"/>
        <v>0.42</v>
      </c>
      <c r="AA1445" s="178"/>
      <c r="AB1445" s="178"/>
      <c r="AC1445" s="178"/>
    </row>
    <row r="1446" spans="2:29" x14ac:dyDescent="0.35">
      <c r="B1446" s="222">
        <v>152300</v>
      </c>
      <c r="C1446" s="208">
        <v>52830</v>
      </c>
      <c r="D1446" s="309">
        <v>2905.65</v>
      </c>
      <c r="E1446" s="206">
        <v>4226.3999999999996</v>
      </c>
      <c r="F1446" s="206">
        <v>4754.7</v>
      </c>
      <c r="G1446" s="205">
        <f t="shared" si="121"/>
        <v>0.34688115561391991</v>
      </c>
      <c r="H1446" s="207">
        <f t="shared" si="122"/>
        <v>0.42</v>
      </c>
      <c r="I1446" s="213">
        <v>41694</v>
      </c>
      <c r="J1446" s="213">
        <v>118.29</v>
      </c>
      <c r="K1446" s="212">
        <v>3335.52</v>
      </c>
      <c r="L1446" s="212">
        <v>3752.46</v>
      </c>
      <c r="M1446" s="239">
        <f t="shared" si="119"/>
        <v>0.48089999999998329</v>
      </c>
      <c r="N1446" s="239"/>
      <c r="O1446" s="178"/>
      <c r="P1446" s="178"/>
      <c r="Q1446" s="178"/>
      <c r="R1446" s="178"/>
      <c r="S1446" s="178"/>
      <c r="T1446" s="178"/>
      <c r="U1446" s="178"/>
      <c r="V1446" s="178"/>
      <c r="W1446" s="178"/>
      <c r="X1446" s="178"/>
      <c r="Y1446" s="210">
        <f t="shared" si="118"/>
        <v>0.27376231122783978</v>
      </c>
      <c r="Z1446" s="211">
        <f t="shared" si="120"/>
        <v>0.42</v>
      </c>
      <c r="AA1446" s="178"/>
      <c r="AB1446" s="178"/>
      <c r="AC1446" s="178"/>
    </row>
    <row r="1447" spans="2:29" x14ac:dyDescent="0.35">
      <c r="B1447" s="222">
        <v>152400</v>
      </c>
      <c r="C1447" s="208">
        <v>52872</v>
      </c>
      <c r="D1447" s="309">
        <v>2907.96</v>
      </c>
      <c r="E1447" s="206">
        <v>4229.76</v>
      </c>
      <c r="F1447" s="206">
        <v>4758.4799999999996</v>
      </c>
      <c r="G1447" s="205">
        <f t="shared" si="121"/>
        <v>0.34692913385826774</v>
      </c>
      <c r="H1447" s="207">
        <f t="shared" si="122"/>
        <v>0.42</v>
      </c>
      <c r="I1447" s="213">
        <v>41736</v>
      </c>
      <c r="J1447" s="213">
        <v>123.28</v>
      </c>
      <c r="K1447" s="212">
        <v>3338.88</v>
      </c>
      <c r="L1447" s="212">
        <v>3756.24</v>
      </c>
      <c r="M1447" s="239">
        <f t="shared" si="119"/>
        <v>0.48090000000002875</v>
      </c>
      <c r="N1447" s="239"/>
      <c r="O1447" s="178"/>
      <c r="P1447" s="178"/>
      <c r="Q1447" s="178"/>
      <c r="R1447" s="178"/>
      <c r="S1447" s="178"/>
      <c r="T1447" s="178"/>
      <c r="U1447" s="178"/>
      <c r="V1447" s="178"/>
      <c r="W1447" s="178"/>
      <c r="X1447" s="178"/>
      <c r="Y1447" s="210">
        <f t="shared" si="118"/>
        <v>0.27385826771653543</v>
      </c>
      <c r="Z1447" s="211">
        <f t="shared" si="120"/>
        <v>0.42</v>
      </c>
      <c r="AA1447" s="178"/>
      <c r="AB1447" s="178"/>
      <c r="AC1447" s="178"/>
    </row>
    <row r="1448" spans="2:29" x14ac:dyDescent="0.35">
      <c r="B1448" s="222">
        <v>152500</v>
      </c>
      <c r="C1448" s="208">
        <v>52914</v>
      </c>
      <c r="D1448" s="309">
        <v>2910.27</v>
      </c>
      <c r="E1448" s="206">
        <v>4233.12</v>
      </c>
      <c r="F1448" s="206">
        <v>4762.26</v>
      </c>
      <c r="G1448" s="205">
        <f t="shared" si="121"/>
        <v>0.34697704918032785</v>
      </c>
      <c r="H1448" s="207">
        <f t="shared" si="122"/>
        <v>0.42</v>
      </c>
      <c r="I1448" s="213">
        <v>41778</v>
      </c>
      <c r="J1448" s="213">
        <v>128.28</v>
      </c>
      <c r="K1448" s="212">
        <v>3342.24</v>
      </c>
      <c r="L1448" s="212">
        <v>3760.02</v>
      </c>
      <c r="M1448" s="239">
        <f t="shared" si="119"/>
        <v>0.48089999999999233</v>
      </c>
      <c r="N1448" s="239"/>
      <c r="O1448" s="178"/>
      <c r="P1448" s="178"/>
      <c r="Q1448" s="178"/>
      <c r="R1448" s="178"/>
      <c r="S1448" s="178"/>
      <c r="T1448" s="178"/>
      <c r="U1448" s="178"/>
      <c r="V1448" s="178"/>
      <c r="W1448" s="178"/>
      <c r="X1448" s="178"/>
      <c r="Y1448" s="210">
        <f t="shared" si="118"/>
        <v>0.27395409836065576</v>
      </c>
      <c r="Z1448" s="211">
        <f t="shared" si="120"/>
        <v>0.42</v>
      </c>
      <c r="AA1448" s="178"/>
      <c r="AB1448" s="178"/>
      <c r="AC1448" s="178"/>
    </row>
    <row r="1449" spans="2:29" x14ac:dyDescent="0.35">
      <c r="B1449" s="222">
        <v>152600</v>
      </c>
      <c r="C1449" s="208">
        <v>52956</v>
      </c>
      <c r="D1449" s="309">
        <v>2912.58</v>
      </c>
      <c r="E1449" s="206">
        <v>4236.4799999999996</v>
      </c>
      <c r="F1449" s="206">
        <v>4766.04</v>
      </c>
      <c r="G1449" s="205">
        <f t="shared" si="121"/>
        <v>0.34702490170380079</v>
      </c>
      <c r="H1449" s="207">
        <f t="shared" si="122"/>
        <v>0.42</v>
      </c>
      <c r="I1449" s="213">
        <v>41820</v>
      </c>
      <c r="J1449" s="213">
        <v>133.28</v>
      </c>
      <c r="K1449" s="212">
        <v>3345.6</v>
      </c>
      <c r="L1449" s="212">
        <v>3763.8</v>
      </c>
      <c r="M1449" s="239">
        <f t="shared" si="119"/>
        <v>0.48090000000001965</v>
      </c>
      <c r="N1449" s="239"/>
      <c r="O1449" s="178"/>
      <c r="P1449" s="178"/>
      <c r="Q1449" s="178"/>
      <c r="R1449" s="178"/>
      <c r="S1449" s="178"/>
      <c r="T1449" s="178"/>
      <c r="U1449" s="178"/>
      <c r="V1449" s="178"/>
      <c r="W1449" s="178"/>
      <c r="X1449" s="178"/>
      <c r="Y1449" s="210">
        <f t="shared" si="118"/>
        <v>0.2740498034076016</v>
      </c>
      <c r="Z1449" s="211">
        <f t="shared" si="120"/>
        <v>0.42</v>
      </c>
      <c r="AA1449" s="178"/>
      <c r="AB1449" s="178"/>
      <c r="AC1449" s="178"/>
    </row>
    <row r="1450" spans="2:29" x14ac:dyDescent="0.35">
      <c r="B1450" s="222">
        <v>152700</v>
      </c>
      <c r="C1450" s="208">
        <v>52998</v>
      </c>
      <c r="D1450" s="309">
        <v>2914.89</v>
      </c>
      <c r="E1450" s="206">
        <v>4239.84</v>
      </c>
      <c r="F1450" s="206">
        <v>4769.82</v>
      </c>
      <c r="G1450" s="205">
        <f t="shared" si="121"/>
        <v>0.34707269155206288</v>
      </c>
      <c r="H1450" s="207">
        <f t="shared" si="122"/>
        <v>0.42</v>
      </c>
      <c r="I1450" s="213">
        <v>41862</v>
      </c>
      <c r="J1450" s="213">
        <v>138.28</v>
      </c>
      <c r="K1450" s="212">
        <v>3348.96</v>
      </c>
      <c r="L1450" s="212">
        <v>3767.58</v>
      </c>
      <c r="M1450" s="239">
        <f t="shared" si="119"/>
        <v>0.48089999999999233</v>
      </c>
      <c r="N1450" s="239"/>
      <c r="O1450" s="178"/>
      <c r="P1450" s="178"/>
      <c r="Q1450" s="178"/>
      <c r="R1450" s="178"/>
      <c r="S1450" s="178"/>
      <c r="T1450" s="178"/>
      <c r="U1450" s="178"/>
      <c r="V1450" s="178"/>
      <c r="W1450" s="178"/>
      <c r="X1450" s="178"/>
      <c r="Y1450" s="210">
        <f t="shared" si="118"/>
        <v>0.27414538310412573</v>
      </c>
      <c r="Z1450" s="211">
        <f t="shared" si="120"/>
        <v>0.42</v>
      </c>
      <c r="AA1450" s="178"/>
      <c r="AB1450" s="178"/>
      <c r="AC1450" s="178"/>
    </row>
    <row r="1451" spans="2:29" x14ac:dyDescent="0.35">
      <c r="B1451" s="222">
        <v>152800</v>
      </c>
      <c r="C1451" s="208">
        <v>53040</v>
      </c>
      <c r="D1451" s="309">
        <v>2917.2</v>
      </c>
      <c r="E1451" s="206">
        <v>4243.2</v>
      </c>
      <c r="F1451" s="206">
        <v>4773.6000000000004</v>
      </c>
      <c r="G1451" s="205">
        <f t="shared" si="121"/>
        <v>0.34712041884816752</v>
      </c>
      <c r="H1451" s="207">
        <f t="shared" si="122"/>
        <v>0.42</v>
      </c>
      <c r="I1451" s="213">
        <v>41904</v>
      </c>
      <c r="J1451" s="213">
        <v>143.28</v>
      </c>
      <c r="K1451" s="212">
        <v>3352.32</v>
      </c>
      <c r="L1451" s="212">
        <v>3771.36</v>
      </c>
      <c r="M1451" s="239">
        <f t="shared" si="119"/>
        <v>0.48089999999996508</v>
      </c>
      <c r="N1451" s="239"/>
      <c r="O1451" s="178"/>
      <c r="P1451" s="178"/>
      <c r="Q1451" s="178"/>
      <c r="R1451" s="178"/>
      <c r="S1451" s="178"/>
      <c r="T1451" s="178"/>
      <c r="U1451" s="178"/>
      <c r="V1451" s="178"/>
      <c r="W1451" s="178"/>
      <c r="X1451" s="178"/>
      <c r="Y1451" s="210">
        <f t="shared" si="118"/>
        <v>0.27424083769633506</v>
      </c>
      <c r="Z1451" s="211">
        <f t="shared" si="120"/>
        <v>0.42</v>
      </c>
      <c r="AA1451" s="178"/>
      <c r="AB1451" s="178"/>
      <c r="AC1451" s="178"/>
    </row>
    <row r="1452" spans="2:29" x14ac:dyDescent="0.35">
      <c r="B1452" s="222">
        <v>152900</v>
      </c>
      <c r="C1452" s="208">
        <v>53082</v>
      </c>
      <c r="D1452" s="309">
        <v>2919.51</v>
      </c>
      <c r="E1452" s="206">
        <v>4246.5600000000004</v>
      </c>
      <c r="F1452" s="206">
        <v>4777.38</v>
      </c>
      <c r="G1452" s="205">
        <f t="shared" si="121"/>
        <v>0.34716808371484631</v>
      </c>
      <c r="H1452" s="207">
        <f t="shared" si="122"/>
        <v>0.42</v>
      </c>
      <c r="I1452" s="213">
        <v>41946</v>
      </c>
      <c r="J1452" s="213">
        <v>148.27000000000001</v>
      </c>
      <c r="K1452" s="212">
        <v>3355.68</v>
      </c>
      <c r="L1452" s="212">
        <v>3775.14</v>
      </c>
      <c r="M1452" s="239">
        <f t="shared" si="119"/>
        <v>0.48089999999999233</v>
      </c>
      <c r="N1452" s="239"/>
      <c r="O1452" s="178"/>
      <c r="P1452" s="178"/>
      <c r="Q1452" s="178"/>
      <c r="R1452" s="178"/>
      <c r="S1452" s="178"/>
      <c r="T1452" s="178"/>
      <c r="U1452" s="178"/>
      <c r="V1452" s="178"/>
      <c r="W1452" s="178"/>
      <c r="X1452" s="178"/>
      <c r="Y1452" s="210">
        <f t="shared" si="118"/>
        <v>0.27433616742969263</v>
      </c>
      <c r="Z1452" s="211">
        <f t="shared" si="120"/>
        <v>0.42</v>
      </c>
      <c r="AA1452" s="178"/>
      <c r="AB1452" s="178"/>
      <c r="AC1452" s="178"/>
    </row>
    <row r="1453" spans="2:29" x14ac:dyDescent="0.35">
      <c r="B1453" s="222">
        <v>153000</v>
      </c>
      <c r="C1453" s="208">
        <v>53124</v>
      </c>
      <c r="D1453" s="309">
        <v>2921.82</v>
      </c>
      <c r="E1453" s="206">
        <v>4249.92</v>
      </c>
      <c r="F1453" s="206">
        <v>4781.16</v>
      </c>
      <c r="G1453" s="205">
        <f t="shared" si="121"/>
        <v>0.34721568627450983</v>
      </c>
      <c r="H1453" s="207">
        <f t="shared" si="122"/>
        <v>0.42</v>
      </c>
      <c r="I1453" s="213">
        <v>41988</v>
      </c>
      <c r="J1453" s="213">
        <v>153.27000000000001</v>
      </c>
      <c r="K1453" s="212">
        <v>3359.04</v>
      </c>
      <c r="L1453" s="212">
        <v>3778.92</v>
      </c>
      <c r="M1453" s="239">
        <f t="shared" si="119"/>
        <v>0.48089999999995597</v>
      </c>
      <c r="N1453" s="239"/>
      <c r="O1453" s="178"/>
      <c r="P1453" s="178"/>
      <c r="Q1453" s="178"/>
      <c r="R1453" s="178"/>
      <c r="S1453" s="178"/>
      <c r="T1453" s="178"/>
      <c r="U1453" s="178"/>
      <c r="V1453" s="178"/>
      <c r="W1453" s="178"/>
      <c r="X1453" s="178"/>
      <c r="Y1453" s="210">
        <f t="shared" si="118"/>
        <v>0.27443137254901961</v>
      </c>
      <c r="Z1453" s="211">
        <f t="shared" si="120"/>
        <v>0.42</v>
      </c>
      <c r="AA1453" s="178"/>
      <c r="AB1453" s="178"/>
      <c r="AC1453" s="178"/>
    </row>
    <row r="1454" spans="2:29" x14ac:dyDescent="0.35">
      <c r="B1454" s="222">
        <v>153100</v>
      </c>
      <c r="C1454" s="208">
        <v>53166</v>
      </c>
      <c r="D1454" s="309">
        <v>2924.13</v>
      </c>
      <c r="E1454" s="206">
        <v>4253.28</v>
      </c>
      <c r="F1454" s="206">
        <v>4784.9399999999996</v>
      </c>
      <c r="G1454" s="205">
        <f t="shared" si="121"/>
        <v>0.34726322664924886</v>
      </c>
      <c r="H1454" s="207">
        <f t="shared" si="122"/>
        <v>0.42</v>
      </c>
      <c r="I1454" s="213">
        <v>42030</v>
      </c>
      <c r="J1454" s="213">
        <v>158.27000000000001</v>
      </c>
      <c r="K1454" s="212">
        <v>3362.4</v>
      </c>
      <c r="L1454" s="212">
        <v>3782.7</v>
      </c>
      <c r="M1454" s="239">
        <f t="shared" si="119"/>
        <v>0.48090000000000144</v>
      </c>
      <c r="N1454" s="239"/>
      <c r="O1454" s="178"/>
      <c r="P1454" s="178"/>
      <c r="Q1454" s="178"/>
      <c r="R1454" s="178"/>
      <c r="S1454" s="178"/>
      <c r="T1454" s="178"/>
      <c r="U1454" s="178"/>
      <c r="V1454" s="178"/>
      <c r="W1454" s="178"/>
      <c r="X1454" s="178"/>
      <c r="Y1454" s="210">
        <f t="shared" si="118"/>
        <v>0.27452645329849773</v>
      </c>
      <c r="Z1454" s="211">
        <f t="shared" si="120"/>
        <v>0.42</v>
      </c>
      <c r="AA1454" s="178"/>
      <c r="AB1454" s="178"/>
      <c r="AC1454" s="178"/>
    </row>
    <row r="1455" spans="2:29" x14ac:dyDescent="0.35">
      <c r="B1455" s="222">
        <v>153200</v>
      </c>
      <c r="C1455" s="208">
        <v>53208</v>
      </c>
      <c r="D1455" s="309">
        <v>2926.44</v>
      </c>
      <c r="E1455" s="206">
        <v>4256.6400000000003</v>
      </c>
      <c r="F1455" s="206">
        <v>4788.72</v>
      </c>
      <c r="G1455" s="205">
        <f t="shared" si="121"/>
        <v>0.34731070496083549</v>
      </c>
      <c r="H1455" s="207">
        <f t="shared" si="122"/>
        <v>0.42</v>
      </c>
      <c r="I1455" s="213">
        <v>42072</v>
      </c>
      <c r="J1455" s="213">
        <v>163.27000000000001</v>
      </c>
      <c r="K1455" s="212">
        <v>3365.76</v>
      </c>
      <c r="L1455" s="212">
        <v>3786.48</v>
      </c>
      <c r="M1455" s="239">
        <f t="shared" si="119"/>
        <v>0.48090000000003785</v>
      </c>
      <c r="N1455" s="239"/>
      <c r="O1455" s="178"/>
      <c r="P1455" s="178"/>
      <c r="Q1455" s="178"/>
      <c r="R1455" s="178"/>
      <c r="S1455" s="178"/>
      <c r="T1455" s="178"/>
      <c r="U1455" s="178"/>
      <c r="V1455" s="178"/>
      <c r="W1455" s="178"/>
      <c r="X1455" s="178"/>
      <c r="Y1455" s="210">
        <f t="shared" si="118"/>
        <v>0.274621409921671</v>
      </c>
      <c r="Z1455" s="211">
        <f t="shared" si="120"/>
        <v>0.42</v>
      </c>
      <c r="AA1455" s="178"/>
      <c r="AB1455" s="178"/>
      <c r="AC1455" s="178"/>
    </row>
    <row r="1456" spans="2:29" x14ac:dyDescent="0.35">
      <c r="B1456" s="222">
        <v>153300</v>
      </c>
      <c r="C1456" s="208">
        <v>53250</v>
      </c>
      <c r="D1456" s="309">
        <v>2928.75</v>
      </c>
      <c r="E1456" s="206">
        <v>4260</v>
      </c>
      <c r="F1456" s="206">
        <v>4792.5</v>
      </c>
      <c r="G1456" s="205">
        <f t="shared" si="121"/>
        <v>0.34735812133072408</v>
      </c>
      <c r="H1456" s="207">
        <f t="shared" si="122"/>
        <v>0.42</v>
      </c>
      <c r="I1456" s="213">
        <v>42114</v>
      </c>
      <c r="J1456" s="213">
        <v>168.27</v>
      </c>
      <c r="K1456" s="212">
        <v>3369.12</v>
      </c>
      <c r="L1456" s="212">
        <v>3790.26</v>
      </c>
      <c r="M1456" s="239">
        <f t="shared" si="119"/>
        <v>0.48089999999999233</v>
      </c>
      <c r="N1456" s="239"/>
      <c r="O1456" s="178"/>
      <c r="P1456" s="178"/>
      <c r="Q1456" s="178"/>
      <c r="R1456" s="178"/>
      <c r="S1456" s="178"/>
      <c r="T1456" s="178"/>
      <c r="U1456" s="178"/>
      <c r="V1456" s="178"/>
      <c r="W1456" s="178"/>
      <c r="X1456" s="178"/>
      <c r="Y1456" s="210">
        <f t="shared" si="118"/>
        <v>0.27471624266144812</v>
      </c>
      <c r="Z1456" s="211">
        <f t="shared" si="120"/>
        <v>0.42</v>
      </c>
      <c r="AA1456" s="178"/>
      <c r="AB1456" s="178"/>
      <c r="AC1456" s="178"/>
    </row>
    <row r="1457" spans="2:29" x14ac:dyDescent="0.35">
      <c r="B1457" s="222">
        <v>153400</v>
      </c>
      <c r="C1457" s="208">
        <v>53292</v>
      </c>
      <c r="D1457" s="309">
        <v>2931.06</v>
      </c>
      <c r="E1457" s="206">
        <v>4263.3599999999997</v>
      </c>
      <c r="F1457" s="206">
        <v>4796.28</v>
      </c>
      <c r="G1457" s="205">
        <f t="shared" si="121"/>
        <v>0.34740547588005216</v>
      </c>
      <c r="H1457" s="207">
        <f t="shared" si="122"/>
        <v>0.42</v>
      </c>
      <c r="I1457" s="213">
        <v>42156</v>
      </c>
      <c r="J1457" s="213">
        <v>173.26</v>
      </c>
      <c r="K1457" s="212">
        <v>3372.48</v>
      </c>
      <c r="L1457" s="212">
        <v>3794.04</v>
      </c>
      <c r="M1457" s="239">
        <f t="shared" si="119"/>
        <v>0.48089999999996508</v>
      </c>
      <c r="N1457" s="239"/>
      <c r="O1457" s="178"/>
      <c r="P1457" s="178"/>
      <c r="Q1457" s="178"/>
      <c r="R1457" s="178"/>
      <c r="S1457" s="178"/>
      <c r="T1457" s="178"/>
      <c r="U1457" s="178"/>
      <c r="V1457" s="178"/>
      <c r="W1457" s="178"/>
      <c r="X1457" s="178"/>
      <c r="Y1457" s="210">
        <f t="shared" si="118"/>
        <v>0.27481095176010428</v>
      </c>
      <c r="Z1457" s="211">
        <f t="shared" si="120"/>
        <v>0.42</v>
      </c>
      <c r="AA1457" s="178"/>
      <c r="AB1457" s="178"/>
      <c r="AC1457" s="178"/>
    </row>
    <row r="1458" spans="2:29" x14ac:dyDescent="0.35">
      <c r="B1458" s="222">
        <v>153500</v>
      </c>
      <c r="C1458" s="208">
        <v>53334</v>
      </c>
      <c r="D1458" s="309">
        <v>2933.37</v>
      </c>
      <c r="E1458" s="206">
        <v>4266.72</v>
      </c>
      <c r="F1458" s="206">
        <v>4800.0600000000004</v>
      </c>
      <c r="G1458" s="205">
        <f t="shared" si="121"/>
        <v>0.3474527687296417</v>
      </c>
      <c r="H1458" s="207">
        <f t="shared" si="122"/>
        <v>0.42</v>
      </c>
      <c r="I1458" s="213">
        <v>42198</v>
      </c>
      <c r="J1458" s="213">
        <v>178.26</v>
      </c>
      <c r="K1458" s="212">
        <v>3375.84</v>
      </c>
      <c r="L1458" s="212">
        <v>3797.82</v>
      </c>
      <c r="M1458" s="239">
        <f t="shared" si="119"/>
        <v>0.48090000000001054</v>
      </c>
      <c r="N1458" s="239"/>
      <c r="O1458" s="178"/>
      <c r="P1458" s="178"/>
      <c r="Q1458" s="178"/>
      <c r="R1458" s="178"/>
      <c r="S1458" s="178"/>
      <c r="T1458" s="178"/>
      <c r="U1458" s="178"/>
      <c r="V1458" s="178"/>
      <c r="W1458" s="178"/>
      <c r="X1458" s="178"/>
      <c r="Y1458" s="210">
        <f t="shared" si="118"/>
        <v>0.27490553745928337</v>
      </c>
      <c r="Z1458" s="211">
        <f t="shared" si="120"/>
        <v>0.42</v>
      </c>
      <c r="AA1458" s="178"/>
      <c r="AB1458" s="178"/>
      <c r="AC1458" s="178"/>
    </row>
    <row r="1459" spans="2:29" x14ac:dyDescent="0.35">
      <c r="B1459" s="222">
        <v>153600</v>
      </c>
      <c r="C1459" s="208">
        <v>53376</v>
      </c>
      <c r="D1459" s="309">
        <v>2935.68</v>
      </c>
      <c r="E1459" s="206">
        <v>4270.08</v>
      </c>
      <c r="F1459" s="206">
        <v>4803.84</v>
      </c>
      <c r="G1459" s="205">
        <f t="shared" si="121"/>
        <v>0.34749999999999998</v>
      </c>
      <c r="H1459" s="207">
        <f t="shared" si="122"/>
        <v>0.42</v>
      </c>
      <c r="I1459" s="213">
        <v>42240</v>
      </c>
      <c r="J1459" s="213">
        <v>183.26</v>
      </c>
      <c r="K1459" s="212">
        <v>3379.2</v>
      </c>
      <c r="L1459" s="212">
        <v>3801.6</v>
      </c>
      <c r="M1459" s="239">
        <f t="shared" si="119"/>
        <v>0.48090000000003785</v>
      </c>
      <c r="N1459" s="239"/>
      <c r="O1459" s="178"/>
      <c r="P1459" s="178"/>
      <c r="Q1459" s="178"/>
      <c r="R1459" s="178"/>
      <c r="S1459" s="178"/>
      <c r="T1459" s="178"/>
      <c r="U1459" s="178"/>
      <c r="V1459" s="178"/>
      <c r="W1459" s="178"/>
      <c r="X1459" s="178"/>
      <c r="Y1459" s="210">
        <f t="shared" si="118"/>
        <v>0.27500000000000002</v>
      </c>
      <c r="Z1459" s="211">
        <f t="shared" si="120"/>
        <v>0.42</v>
      </c>
      <c r="AA1459" s="178"/>
      <c r="AB1459" s="178"/>
      <c r="AC1459" s="178"/>
    </row>
    <row r="1460" spans="2:29" x14ac:dyDescent="0.35">
      <c r="B1460" s="222">
        <v>153700</v>
      </c>
      <c r="C1460" s="208">
        <v>53418</v>
      </c>
      <c r="D1460" s="309">
        <v>2937.99</v>
      </c>
      <c r="E1460" s="206">
        <v>4273.4399999999996</v>
      </c>
      <c r="F1460" s="206">
        <v>4807.62</v>
      </c>
      <c r="G1460" s="205">
        <f t="shared" si="121"/>
        <v>0.34754716981132078</v>
      </c>
      <c r="H1460" s="207">
        <f t="shared" si="122"/>
        <v>0.42</v>
      </c>
      <c r="I1460" s="213">
        <v>42282</v>
      </c>
      <c r="J1460" s="213">
        <v>188.26</v>
      </c>
      <c r="K1460" s="212">
        <v>3382.56</v>
      </c>
      <c r="L1460" s="212">
        <v>3805.38</v>
      </c>
      <c r="M1460" s="239">
        <f t="shared" si="119"/>
        <v>0.48090000000000144</v>
      </c>
      <c r="N1460" s="239"/>
      <c r="O1460" s="178"/>
      <c r="P1460" s="178"/>
      <c r="Q1460" s="178"/>
      <c r="R1460" s="178"/>
      <c r="S1460" s="178"/>
      <c r="T1460" s="178"/>
      <c r="U1460" s="178"/>
      <c r="V1460" s="178"/>
      <c r="W1460" s="178"/>
      <c r="X1460" s="178"/>
      <c r="Y1460" s="210">
        <f t="shared" si="118"/>
        <v>0.27509433962264151</v>
      </c>
      <c r="Z1460" s="211">
        <f t="shared" si="120"/>
        <v>0.42</v>
      </c>
      <c r="AA1460" s="178"/>
      <c r="AB1460" s="178"/>
      <c r="AC1460" s="178"/>
    </row>
    <row r="1461" spans="2:29" x14ac:dyDescent="0.35">
      <c r="B1461" s="222">
        <v>153800</v>
      </c>
      <c r="C1461" s="208">
        <v>53460</v>
      </c>
      <c r="D1461" s="309">
        <v>2940.3</v>
      </c>
      <c r="E1461" s="206">
        <v>4276.8</v>
      </c>
      <c r="F1461" s="206">
        <v>4811.3999999999996</v>
      </c>
      <c r="G1461" s="205">
        <f t="shared" si="121"/>
        <v>0.34759427828348505</v>
      </c>
      <c r="H1461" s="207">
        <f t="shared" si="122"/>
        <v>0.42</v>
      </c>
      <c r="I1461" s="213">
        <v>42324</v>
      </c>
      <c r="J1461" s="213">
        <v>193.26</v>
      </c>
      <c r="K1461" s="212">
        <v>3385.92</v>
      </c>
      <c r="L1461" s="212">
        <v>3809.16</v>
      </c>
      <c r="M1461" s="239">
        <f t="shared" si="119"/>
        <v>0.48090000000004696</v>
      </c>
      <c r="N1461" s="239"/>
      <c r="O1461" s="178"/>
      <c r="P1461" s="178"/>
      <c r="Q1461" s="178"/>
      <c r="R1461" s="178"/>
      <c r="S1461" s="178"/>
      <c r="T1461" s="178"/>
      <c r="U1461" s="178"/>
      <c r="V1461" s="178"/>
      <c r="W1461" s="178"/>
      <c r="X1461" s="178"/>
      <c r="Y1461" s="210">
        <f t="shared" si="118"/>
        <v>0.27518855656697011</v>
      </c>
      <c r="Z1461" s="211">
        <f t="shared" si="120"/>
        <v>0.42</v>
      </c>
      <c r="AA1461" s="178"/>
      <c r="AB1461" s="178"/>
      <c r="AC1461" s="178"/>
    </row>
    <row r="1462" spans="2:29" x14ac:dyDescent="0.35">
      <c r="B1462" s="222">
        <v>153900</v>
      </c>
      <c r="C1462" s="208">
        <v>53502</v>
      </c>
      <c r="D1462" s="309">
        <v>2942.61</v>
      </c>
      <c r="E1462" s="206">
        <v>4280.16</v>
      </c>
      <c r="F1462" s="206">
        <v>4815.18</v>
      </c>
      <c r="G1462" s="205">
        <f t="shared" si="121"/>
        <v>0.34764132553606236</v>
      </c>
      <c r="H1462" s="207">
        <f t="shared" si="122"/>
        <v>0.42</v>
      </c>
      <c r="I1462" s="213">
        <v>42366</v>
      </c>
      <c r="J1462" s="213">
        <v>198.25</v>
      </c>
      <c r="K1462" s="212">
        <v>3389.28</v>
      </c>
      <c r="L1462" s="212">
        <v>3812.94</v>
      </c>
      <c r="M1462" s="239">
        <f t="shared" si="119"/>
        <v>0.48090000000001054</v>
      </c>
      <c r="N1462" s="239"/>
      <c r="O1462" s="178"/>
      <c r="P1462" s="178"/>
      <c r="Q1462" s="178"/>
      <c r="R1462" s="178"/>
      <c r="S1462" s="178"/>
      <c r="T1462" s="178"/>
      <c r="U1462" s="178"/>
      <c r="V1462" s="178"/>
      <c r="W1462" s="178"/>
      <c r="X1462" s="178"/>
      <c r="Y1462" s="210">
        <f t="shared" si="118"/>
        <v>0.27528265107212474</v>
      </c>
      <c r="Z1462" s="211">
        <f t="shared" si="120"/>
        <v>0.42</v>
      </c>
      <c r="AA1462" s="178"/>
      <c r="AB1462" s="178"/>
      <c r="AC1462" s="178"/>
    </row>
    <row r="1463" spans="2:29" x14ac:dyDescent="0.35">
      <c r="B1463" s="222">
        <v>154000</v>
      </c>
      <c r="C1463" s="208">
        <v>53544</v>
      </c>
      <c r="D1463" s="309">
        <v>2944.92</v>
      </c>
      <c r="E1463" s="206">
        <v>4283.5200000000004</v>
      </c>
      <c r="F1463" s="206">
        <v>4818.96</v>
      </c>
      <c r="G1463" s="205">
        <f t="shared" si="121"/>
        <v>0.34768831168831171</v>
      </c>
      <c r="H1463" s="207">
        <f t="shared" si="122"/>
        <v>0.42</v>
      </c>
      <c r="I1463" s="213">
        <v>42408</v>
      </c>
      <c r="J1463" s="213">
        <v>203.25</v>
      </c>
      <c r="K1463" s="212">
        <v>3392.64</v>
      </c>
      <c r="L1463" s="212">
        <v>3816.72</v>
      </c>
      <c r="M1463" s="239">
        <f t="shared" si="119"/>
        <v>0.48089999999996508</v>
      </c>
      <c r="N1463" s="239"/>
      <c r="O1463" s="178"/>
      <c r="P1463" s="178"/>
      <c r="Q1463" s="178"/>
      <c r="R1463" s="178"/>
      <c r="S1463" s="178"/>
      <c r="T1463" s="178"/>
      <c r="U1463" s="178"/>
      <c r="V1463" s="178"/>
      <c r="W1463" s="178"/>
      <c r="X1463" s="178"/>
      <c r="Y1463" s="210">
        <f t="shared" si="118"/>
        <v>0.27537662337662339</v>
      </c>
      <c r="Z1463" s="211">
        <f t="shared" si="120"/>
        <v>0.42</v>
      </c>
      <c r="AA1463" s="178"/>
      <c r="AB1463" s="178"/>
      <c r="AC1463" s="178"/>
    </row>
    <row r="1464" spans="2:29" x14ac:dyDescent="0.35">
      <c r="B1464" s="222">
        <v>154100</v>
      </c>
      <c r="C1464" s="208">
        <v>53586</v>
      </c>
      <c r="D1464" s="309">
        <v>2947.23</v>
      </c>
      <c r="E1464" s="206">
        <v>4286.88</v>
      </c>
      <c r="F1464" s="206">
        <v>4822.74</v>
      </c>
      <c r="G1464" s="205">
        <f t="shared" si="121"/>
        <v>0.34773523685918234</v>
      </c>
      <c r="H1464" s="207">
        <f t="shared" si="122"/>
        <v>0.42</v>
      </c>
      <c r="I1464" s="213">
        <v>42450</v>
      </c>
      <c r="J1464" s="213">
        <v>208.25</v>
      </c>
      <c r="K1464" s="212">
        <v>3396</v>
      </c>
      <c r="L1464" s="212">
        <v>3820.5</v>
      </c>
      <c r="M1464" s="239">
        <f t="shared" si="119"/>
        <v>0.48090000000001054</v>
      </c>
      <c r="N1464" s="239"/>
      <c r="O1464" s="178"/>
      <c r="P1464" s="178"/>
      <c r="Q1464" s="178"/>
      <c r="R1464" s="178"/>
      <c r="S1464" s="178"/>
      <c r="T1464" s="178"/>
      <c r="U1464" s="178"/>
      <c r="V1464" s="178"/>
      <c r="W1464" s="178"/>
      <c r="X1464" s="178"/>
      <c r="Y1464" s="210">
        <f t="shared" si="118"/>
        <v>0.27547047371836469</v>
      </c>
      <c r="Z1464" s="211">
        <f t="shared" si="120"/>
        <v>0.42</v>
      </c>
      <c r="AA1464" s="178"/>
      <c r="AB1464" s="178"/>
      <c r="AC1464" s="178"/>
    </row>
    <row r="1465" spans="2:29" x14ac:dyDescent="0.35">
      <c r="B1465" s="222">
        <v>154200</v>
      </c>
      <c r="C1465" s="208">
        <v>53628</v>
      </c>
      <c r="D1465" s="309">
        <v>2949.54</v>
      </c>
      <c r="E1465" s="206">
        <v>4290.24</v>
      </c>
      <c r="F1465" s="206">
        <v>4826.5200000000004</v>
      </c>
      <c r="G1465" s="205">
        <f t="shared" si="121"/>
        <v>0.34778210116731517</v>
      </c>
      <c r="H1465" s="207">
        <f t="shared" si="122"/>
        <v>0.42</v>
      </c>
      <c r="I1465" s="213">
        <v>42492</v>
      </c>
      <c r="J1465" s="213">
        <v>213.25</v>
      </c>
      <c r="K1465" s="212">
        <v>3399.36</v>
      </c>
      <c r="L1465" s="212">
        <v>3824.28</v>
      </c>
      <c r="M1465" s="239">
        <f t="shared" si="119"/>
        <v>0.48089999999998329</v>
      </c>
      <c r="N1465" s="239"/>
      <c r="O1465" s="178"/>
      <c r="P1465" s="178"/>
      <c r="Q1465" s="178"/>
      <c r="R1465" s="178"/>
      <c r="S1465" s="178"/>
      <c r="T1465" s="178"/>
      <c r="U1465" s="178"/>
      <c r="V1465" s="178"/>
      <c r="W1465" s="178"/>
      <c r="X1465" s="178"/>
      <c r="Y1465" s="210">
        <f t="shared" si="118"/>
        <v>0.27556420233463036</v>
      </c>
      <c r="Z1465" s="211">
        <f t="shared" si="120"/>
        <v>0.42</v>
      </c>
      <c r="AA1465" s="178"/>
      <c r="AB1465" s="178"/>
      <c r="AC1465" s="178"/>
    </row>
    <row r="1466" spans="2:29" x14ac:dyDescent="0.35">
      <c r="B1466" s="222">
        <v>154300</v>
      </c>
      <c r="C1466" s="208">
        <v>53670</v>
      </c>
      <c r="D1466" s="309">
        <v>2951.85</v>
      </c>
      <c r="E1466" s="206">
        <v>4293.6000000000004</v>
      </c>
      <c r="F1466" s="206">
        <v>4830.3</v>
      </c>
      <c r="G1466" s="205">
        <f t="shared" si="121"/>
        <v>0.34782890473104344</v>
      </c>
      <c r="H1466" s="207">
        <f t="shared" si="122"/>
        <v>0.42</v>
      </c>
      <c r="I1466" s="213">
        <v>42534</v>
      </c>
      <c r="J1466" s="213">
        <v>218.25</v>
      </c>
      <c r="K1466" s="212">
        <v>3402.72</v>
      </c>
      <c r="L1466" s="212">
        <v>3828.06</v>
      </c>
      <c r="M1466" s="239">
        <f t="shared" si="119"/>
        <v>0.48090000000001054</v>
      </c>
      <c r="N1466" s="239"/>
      <c r="O1466" s="178"/>
      <c r="P1466" s="178"/>
      <c r="Q1466" s="178"/>
      <c r="R1466" s="178"/>
      <c r="S1466" s="178"/>
      <c r="T1466" s="178"/>
      <c r="U1466" s="178"/>
      <c r="V1466" s="178"/>
      <c r="W1466" s="178"/>
      <c r="X1466" s="178"/>
      <c r="Y1466" s="210">
        <f t="shared" si="118"/>
        <v>0.27565780946208684</v>
      </c>
      <c r="Z1466" s="211">
        <f t="shared" si="120"/>
        <v>0.42</v>
      </c>
      <c r="AA1466" s="178"/>
      <c r="AB1466" s="178"/>
      <c r="AC1466" s="178"/>
    </row>
    <row r="1467" spans="2:29" x14ac:dyDescent="0.35">
      <c r="B1467" s="222">
        <v>154400</v>
      </c>
      <c r="C1467" s="208">
        <v>53712</v>
      </c>
      <c r="D1467" s="309">
        <v>2954.16</v>
      </c>
      <c r="E1467" s="206">
        <v>4296.96</v>
      </c>
      <c r="F1467" s="206">
        <v>4834.08</v>
      </c>
      <c r="G1467" s="205">
        <f t="shared" si="121"/>
        <v>0.34787564766839379</v>
      </c>
      <c r="H1467" s="207">
        <f t="shared" si="122"/>
        <v>0.42</v>
      </c>
      <c r="I1467" s="213">
        <v>42576</v>
      </c>
      <c r="J1467" s="213">
        <v>223.24</v>
      </c>
      <c r="K1467" s="212">
        <v>3406.08</v>
      </c>
      <c r="L1467" s="212">
        <v>3831.84</v>
      </c>
      <c r="M1467" s="239">
        <f t="shared" si="119"/>
        <v>0.48090000000004696</v>
      </c>
      <c r="N1467" s="239"/>
      <c r="O1467" s="178"/>
      <c r="P1467" s="178"/>
      <c r="Q1467" s="178"/>
      <c r="R1467" s="178"/>
      <c r="S1467" s="178"/>
      <c r="T1467" s="178"/>
      <c r="U1467" s="178"/>
      <c r="V1467" s="178"/>
      <c r="W1467" s="178"/>
      <c r="X1467" s="178"/>
      <c r="Y1467" s="210">
        <f t="shared" si="118"/>
        <v>0.27575129533678755</v>
      </c>
      <c r="Z1467" s="211">
        <f t="shared" si="120"/>
        <v>0.42</v>
      </c>
      <c r="AA1467" s="178"/>
      <c r="AB1467" s="178"/>
      <c r="AC1467" s="178"/>
    </row>
    <row r="1468" spans="2:29" x14ac:dyDescent="0.35">
      <c r="B1468" s="222">
        <v>154500</v>
      </c>
      <c r="C1468" s="208">
        <v>53754</v>
      </c>
      <c r="D1468" s="309">
        <v>2956.47</v>
      </c>
      <c r="E1468" s="206">
        <v>4300.32</v>
      </c>
      <c r="F1468" s="206">
        <v>4837.8599999999997</v>
      </c>
      <c r="G1468" s="205">
        <f t="shared" si="121"/>
        <v>0.3479223300970874</v>
      </c>
      <c r="H1468" s="207">
        <f t="shared" si="122"/>
        <v>0.42</v>
      </c>
      <c r="I1468" s="213">
        <v>42618</v>
      </c>
      <c r="J1468" s="213">
        <v>228.24</v>
      </c>
      <c r="K1468" s="212">
        <v>3409.44</v>
      </c>
      <c r="L1468" s="212">
        <v>3835.62</v>
      </c>
      <c r="M1468" s="239">
        <f t="shared" si="119"/>
        <v>0.48090000000001965</v>
      </c>
      <c r="N1468" s="239"/>
      <c r="O1468" s="178"/>
      <c r="P1468" s="178"/>
      <c r="Q1468" s="178"/>
      <c r="R1468" s="178"/>
      <c r="S1468" s="178"/>
      <c r="T1468" s="178"/>
      <c r="U1468" s="178"/>
      <c r="V1468" s="178"/>
      <c r="W1468" s="178"/>
      <c r="X1468" s="178"/>
      <c r="Y1468" s="210">
        <f t="shared" si="118"/>
        <v>0.27584466019417475</v>
      </c>
      <c r="Z1468" s="211">
        <f t="shared" si="120"/>
        <v>0.42</v>
      </c>
      <c r="AA1468" s="178"/>
      <c r="AB1468" s="178"/>
      <c r="AC1468" s="178"/>
    </row>
    <row r="1469" spans="2:29" x14ac:dyDescent="0.35">
      <c r="B1469" s="222">
        <v>154600</v>
      </c>
      <c r="C1469" s="208">
        <v>53796</v>
      </c>
      <c r="D1469" s="309">
        <v>2958.78</v>
      </c>
      <c r="E1469" s="206">
        <v>4303.68</v>
      </c>
      <c r="F1469" s="206">
        <v>4841.6400000000003</v>
      </c>
      <c r="G1469" s="205">
        <f t="shared" si="121"/>
        <v>0.34796895213454077</v>
      </c>
      <c r="H1469" s="207">
        <f t="shared" si="122"/>
        <v>0.42</v>
      </c>
      <c r="I1469" s="213">
        <v>42660</v>
      </c>
      <c r="J1469" s="213">
        <v>233.24</v>
      </c>
      <c r="K1469" s="212">
        <v>3412.8</v>
      </c>
      <c r="L1469" s="212">
        <v>3839.4</v>
      </c>
      <c r="M1469" s="239">
        <f t="shared" si="119"/>
        <v>0.48089999999999233</v>
      </c>
      <c r="N1469" s="239"/>
      <c r="O1469" s="178"/>
      <c r="P1469" s="178"/>
      <c r="Q1469" s="178"/>
      <c r="R1469" s="178"/>
      <c r="S1469" s="178"/>
      <c r="T1469" s="178"/>
      <c r="U1469" s="178"/>
      <c r="V1469" s="178"/>
      <c r="W1469" s="178"/>
      <c r="X1469" s="178"/>
      <c r="Y1469" s="210">
        <f t="shared" si="118"/>
        <v>0.27593790426908149</v>
      </c>
      <c r="Z1469" s="211">
        <f t="shared" si="120"/>
        <v>0.42</v>
      </c>
      <c r="AA1469" s="178"/>
      <c r="AB1469" s="178"/>
      <c r="AC1469" s="178"/>
    </row>
    <row r="1470" spans="2:29" x14ac:dyDescent="0.35">
      <c r="B1470" s="222">
        <v>154700</v>
      </c>
      <c r="C1470" s="208">
        <v>53838</v>
      </c>
      <c r="D1470" s="309">
        <v>2961.09</v>
      </c>
      <c r="E1470" s="206">
        <v>4307.04</v>
      </c>
      <c r="F1470" s="206">
        <v>4845.42</v>
      </c>
      <c r="G1470" s="205">
        <f t="shared" si="121"/>
        <v>0.34801551389786683</v>
      </c>
      <c r="H1470" s="207">
        <f t="shared" si="122"/>
        <v>0.42</v>
      </c>
      <c r="I1470" s="213">
        <v>42702</v>
      </c>
      <c r="J1470" s="213">
        <v>238.24</v>
      </c>
      <c r="K1470" s="212">
        <v>3416.16</v>
      </c>
      <c r="L1470" s="212">
        <v>3843.18</v>
      </c>
      <c r="M1470" s="239">
        <f t="shared" si="119"/>
        <v>0.48089999999993777</v>
      </c>
      <c r="N1470" s="239"/>
      <c r="O1470" s="178"/>
      <c r="P1470" s="178"/>
      <c r="Q1470" s="178"/>
      <c r="R1470" s="178"/>
      <c r="S1470" s="178"/>
      <c r="T1470" s="178"/>
      <c r="U1470" s="178"/>
      <c r="V1470" s="178"/>
      <c r="W1470" s="178"/>
      <c r="X1470" s="178"/>
      <c r="Y1470" s="210">
        <f t="shared" si="118"/>
        <v>0.27603102779573369</v>
      </c>
      <c r="Z1470" s="211">
        <f t="shared" si="120"/>
        <v>0.42</v>
      </c>
      <c r="AA1470" s="178"/>
      <c r="AB1470" s="178"/>
      <c r="AC1470" s="178"/>
    </row>
    <row r="1471" spans="2:29" x14ac:dyDescent="0.35">
      <c r="B1471" s="222">
        <v>154800</v>
      </c>
      <c r="C1471" s="208">
        <v>53880</v>
      </c>
      <c r="D1471" s="309">
        <v>2963.4</v>
      </c>
      <c r="E1471" s="206">
        <v>4310.3999999999996</v>
      </c>
      <c r="F1471" s="206">
        <v>4849.2</v>
      </c>
      <c r="G1471" s="205">
        <f t="shared" si="121"/>
        <v>0.34806201550387594</v>
      </c>
      <c r="H1471" s="207">
        <f t="shared" si="122"/>
        <v>0.42</v>
      </c>
      <c r="I1471" s="213">
        <v>42744</v>
      </c>
      <c r="J1471" s="213">
        <v>243.24</v>
      </c>
      <c r="K1471" s="212">
        <v>3419.52</v>
      </c>
      <c r="L1471" s="212">
        <v>3846.96</v>
      </c>
      <c r="M1471" s="239">
        <f t="shared" si="119"/>
        <v>0.48089999999998329</v>
      </c>
      <c r="N1471" s="239"/>
      <c r="O1471" s="178"/>
      <c r="P1471" s="178"/>
      <c r="Q1471" s="178"/>
      <c r="R1471" s="178"/>
      <c r="S1471" s="178"/>
      <c r="T1471" s="178"/>
      <c r="U1471" s="178"/>
      <c r="V1471" s="178"/>
      <c r="W1471" s="178"/>
      <c r="X1471" s="178"/>
      <c r="Y1471" s="210">
        <f t="shared" si="118"/>
        <v>0.27612403100775196</v>
      </c>
      <c r="Z1471" s="211">
        <f t="shared" si="120"/>
        <v>0.42</v>
      </c>
      <c r="AA1471" s="178"/>
      <c r="AB1471" s="178"/>
      <c r="AC1471" s="178"/>
    </row>
    <row r="1472" spans="2:29" x14ac:dyDescent="0.35">
      <c r="B1472" s="222">
        <v>154900</v>
      </c>
      <c r="C1472" s="208">
        <v>53922</v>
      </c>
      <c r="D1472" s="309">
        <v>2965.71</v>
      </c>
      <c r="E1472" s="206">
        <v>4313.76</v>
      </c>
      <c r="F1472" s="206">
        <v>4852.9799999999996</v>
      </c>
      <c r="G1472" s="205">
        <f t="shared" si="121"/>
        <v>0.34810845706907684</v>
      </c>
      <c r="H1472" s="207">
        <f t="shared" si="122"/>
        <v>0.42</v>
      </c>
      <c r="I1472" s="213">
        <v>42786</v>
      </c>
      <c r="J1472" s="213">
        <v>248.23</v>
      </c>
      <c r="K1472" s="212">
        <v>3422.88</v>
      </c>
      <c r="L1472" s="212">
        <v>3850.74</v>
      </c>
      <c r="M1472" s="239">
        <f t="shared" si="119"/>
        <v>0.48090000000002875</v>
      </c>
      <c r="N1472" s="239"/>
      <c r="O1472" s="178"/>
      <c r="P1472" s="178"/>
      <c r="Q1472" s="178"/>
      <c r="R1472" s="178"/>
      <c r="S1472" s="178"/>
      <c r="T1472" s="178"/>
      <c r="U1472" s="178"/>
      <c r="V1472" s="178"/>
      <c r="W1472" s="178"/>
      <c r="X1472" s="178"/>
      <c r="Y1472" s="210">
        <f t="shared" si="118"/>
        <v>0.27621691413815364</v>
      </c>
      <c r="Z1472" s="211">
        <f t="shared" si="120"/>
        <v>0.42</v>
      </c>
      <c r="AA1472" s="178"/>
      <c r="AB1472" s="178"/>
      <c r="AC1472" s="178"/>
    </row>
    <row r="1473" spans="2:29" x14ac:dyDescent="0.35">
      <c r="B1473" s="222">
        <v>155000</v>
      </c>
      <c r="C1473" s="208">
        <v>53964</v>
      </c>
      <c r="D1473" s="309">
        <v>2968.02</v>
      </c>
      <c r="E1473" s="206">
        <v>4317.12</v>
      </c>
      <c r="F1473" s="206">
        <v>4856.76</v>
      </c>
      <c r="G1473" s="205">
        <f t="shared" si="121"/>
        <v>0.34815483870967739</v>
      </c>
      <c r="H1473" s="207">
        <f t="shared" si="122"/>
        <v>0.42</v>
      </c>
      <c r="I1473" s="213">
        <v>42828</v>
      </c>
      <c r="J1473" s="213">
        <v>253.23</v>
      </c>
      <c r="K1473" s="212">
        <v>3426.24</v>
      </c>
      <c r="L1473" s="212">
        <v>3854.52</v>
      </c>
      <c r="M1473" s="239">
        <f t="shared" si="119"/>
        <v>0.48089999999999233</v>
      </c>
      <c r="N1473" s="239"/>
      <c r="O1473" s="178"/>
      <c r="P1473" s="178"/>
      <c r="Q1473" s="178"/>
      <c r="R1473" s="178"/>
      <c r="S1473" s="178"/>
      <c r="T1473" s="178"/>
      <c r="U1473" s="178"/>
      <c r="V1473" s="178"/>
      <c r="W1473" s="178"/>
      <c r="X1473" s="178"/>
      <c r="Y1473" s="210">
        <f t="shared" si="118"/>
        <v>0.27630967741935486</v>
      </c>
      <c r="Z1473" s="211">
        <f t="shared" si="120"/>
        <v>0.42</v>
      </c>
      <c r="AA1473" s="178"/>
      <c r="AB1473" s="178"/>
      <c r="AC1473" s="178"/>
    </row>
    <row r="1474" spans="2:29" x14ac:dyDescent="0.35">
      <c r="B1474" s="222">
        <v>155100</v>
      </c>
      <c r="C1474" s="208">
        <v>54006</v>
      </c>
      <c r="D1474" s="309">
        <v>2970.33</v>
      </c>
      <c r="E1474" s="206">
        <v>4320.4799999999996</v>
      </c>
      <c r="F1474" s="206">
        <v>4860.54</v>
      </c>
      <c r="G1474" s="205">
        <f t="shared" si="121"/>
        <v>0.34820116054158606</v>
      </c>
      <c r="H1474" s="207">
        <f t="shared" si="122"/>
        <v>0.42</v>
      </c>
      <c r="I1474" s="213">
        <v>42870</v>
      </c>
      <c r="J1474" s="213">
        <v>258.23</v>
      </c>
      <c r="K1474" s="212">
        <v>3429.6</v>
      </c>
      <c r="L1474" s="212">
        <v>3858.3</v>
      </c>
      <c r="M1474" s="239">
        <f t="shared" si="119"/>
        <v>0.48090000000001965</v>
      </c>
      <c r="N1474" s="239"/>
      <c r="O1474" s="178"/>
      <c r="P1474" s="178"/>
      <c r="Q1474" s="178"/>
      <c r="R1474" s="178"/>
      <c r="S1474" s="178"/>
      <c r="T1474" s="178"/>
      <c r="U1474" s="178"/>
      <c r="V1474" s="178"/>
      <c r="W1474" s="178"/>
      <c r="X1474" s="178"/>
      <c r="Y1474" s="210">
        <f t="shared" si="118"/>
        <v>0.27640232108317214</v>
      </c>
      <c r="Z1474" s="211">
        <f t="shared" si="120"/>
        <v>0.42</v>
      </c>
      <c r="AA1474" s="178"/>
      <c r="AB1474" s="178"/>
      <c r="AC1474" s="178"/>
    </row>
    <row r="1475" spans="2:29" x14ac:dyDescent="0.35">
      <c r="B1475" s="222">
        <v>155200</v>
      </c>
      <c r="C1475" s="208">
        <v>54048</v>
      </c>
      <c r="D1475" s="309">
        <v>2972.64</v>
      </c>
      <c r="E1475" s="206">
        <v>4323.84</v>
      </c>
      <c r="F1475" s="206">
        <v>4864.32</v>
      </c>
      <c r="G1475" s="205">
        <f t="shared" si="121"/>
        <v>0.34824742268041237</v>
      </c>
      <c r="H1475" s="207">
        <f t="shared" si="122"/>
        <v>0.42</v>
      </c>
      <c r="I1475" s="213">
        <v>42912</v>
      </c>
      <c r="J1475" s="213">
        <v>263.23</v>
      </c>
      <c r="K1475" s="212">
        <v>3432.96</v>
      </c>
      <c r="L1475" s="212">
        <v>3862.08</v>
      </c>
      <c r="M1475" s="239">
        <f t="shared" si="119"/>
        <v>0.48089999999999233</v>
      </c>
      <c r="N1475" s="239"/>
      <c r="O1475" s="178"/>
      <c r="P1475" s="178"/>
      <c r="Q1475" s="178"/>
      <c r="R1475" s="178"/>
      <c r="S1475" s="178"/>
      <c r="T1475" s="178"/>
      <c r="U1475" s="178"/>
      <c r="V1475" s="178"/>
      <c r="W1475" s="178"/>
      <c r="X1475" s="178"/>
      <c r="Y1475" s="210">
        <f t="shared" ref="Y1475:Y1538" si="123">I1475/$B1475</f>
        <v>0.27649484536082475</v>
      </c>
      <c r="Z1475" s="211">
        <f t="shared" si="120"/>
        <v>0.42</v>
      </c>
      <c r="AA1475" s="178"/>
      <c r="AB1475" s="178"/>
      <c r="AC1475" s="178"/>
    </row>
    <row r="1476" spans="2:29" x14ac:dyDescent="0.35">
      <c r="B1476" s="222">
        <v>155300</v>
      </c>
      <c r="C1476" s="208">
        <v>54090</v>
      </c>
      <c r="D1476" s="309">
        <v>2974.95</v>
      </c>
      <c r="E1476" s="206">
        <v>4327.2</v>
      </c>
      <c r="F1476" s="206">
        <v>4868.1000000000004</v>
      </c>
      <c r="G1476" s="205">
        <f t="shared" si="121"/>
        <v>0.34829362524146812</v>
      </c>
      <c r="H1476" s="207">
        <f t="shared" si="122"/>
        <v>0.42</v>
      </c>
      <c r="I1476" s="213">
        <v>42954</v>
      </c>
      <c r="J1476" s="213">
        <v>268.23</v>
      </c>
      <c r="K1476" s="212">
        <v>3436.32</v>
      </c>
      <c r="L1476" s="212">
        <v>3865.86</v>
      </c>
      <c r="M1476" s="239">
        <f t="shared" ref="M1476:M1539" si="124">(C1476+D1476+F1476-C1475-D1475-F1475)/100</f>
        <v>0.48089999999996508</v>
      </c>
      <c r="N1476" s="239"/>
      <c r="O1476" s="178"/>
      <c r="P1476" s="178"/>
      <c r="Q1476" s="178"/>
      <c r="R1476" s="178"/>
      <c r="S1476" s="178"/>
      <c r="T1476" s="178"/>
      <c r="U1476" s="178"/>
      <c r="V1476" s="178"/>
      <c r="W1476" s="178"/>
      <c r="X1476" s="178"/>
      <c r="Y1476" s="210">
        <f t="shared" si="123"/>
        <v>0.27658725048293625</v>
      </c>
      <c r="Z1476" s="211">
        <f t="shared" ref="Z1476:Z1539" si="125">(I1476-I1475)/($B1476-$B1475)</f>
        <v>0.42</v>
      </c>
      <c r="AA1476" s="178"/>
      <c r="AB1476" s="178"/>
      <c r="AC1476" s="178"/>
    </row>
    <row r="1477" spans="2:29" x14ac:dyDescent="0.35">
      <c r="B1477" s="222">
        <v>155400</v>
      </c>
      <c r="C1477" s="208">
        <v>54132</v>
      </c>
      <c r="D1477" s="309">
        <v>2977.26</v>
      </c>
      <c r="E1477" s="206">
        <v>4330.5600000000004</v>
      </c>
      <c r="F1477" s="206">
        <v>4871.88</v>
      </c>
      <c r="G1477" s="205">
        <f t="shared" ref="G1477:G1540" si="126">C1477/B1477</f>
        <v>0.34833976833976832</v>
      </c>
      <c r="H1477" s="207">
        <f t="shared" ref="H1477:H1540" si="127">(C1477-C1476)/(B1477-B1476)</f>
        <v>0.42</v>
      </c>
      <c r="I1477" s="213">
        <v>42996</v>
      </c>
      <c r="J1477" s="213">
        <v>273.22000000000003</v>
      </c>
      <c r="K1477" s="212">
        <v>3439.68</v>
      </c>
      <c r="L1477" s="212">
        <v>3869.64</v>
      </c>
      <c r="M1477" s="239">
        <f t="shared" si="124"/>
        <v>0.48089999999999233</v>
      </c>
      <c r="N1477" s="239"/>
      <c r="O1477" s="178"/>
      <c r="P1477" s="178"/>
      <c r="Q1477" s="178"/>
      <c r="R1477" s="178"/>
      <c r="S1477" s="178"/>
      <c r="T1477" s="178"/>
      <c r="U1477" s="178"/>
      <c r="V1477" s="178"/>
      <c r="W1477" s="178"/>
      <c r="X1477" s="178"/>
      <c r="Y1477" s="210">
        <f t="shared" si="123"/>
        <v>0.27667953667953665</v>
      </c>
      <c r="Z1477" s="211">
        <f t="shared" si="125"/>
        <v>0.42</v>
      </c>
      <c r="AA1477" s="178"/>
      <c r="AB1477" s="178"/>
      <c r="AC1477" s="178"/>
    </row>
    <row r="1478" spans="2:29" x14ac:dyDescent="0.35">
      <c r="B1478" s="222">
        <v>155500</v>
      </c>
      <c r="C1478" s="208">
        <v>54174</v>
      </c>
      <c r="D1478" s="309">
        <v>2979.57</v>
      </c>
      <c r="E1478" s="206">
        <v>4333.92</v>
      </c>
      <c r="F1478" s="206">
        <v>4875.66</v>
      </c>
      <c r="G1478" s="205">
        <f t="shared" si="126"/>
        <v>0.34838585209003214</v>
      </c>
      <c r="H1478" s="207">
        <f t="shared" si="127"/>
        <v>0.42</v>
      </c>
      <c r="I1478" s="213">
        <v>43038</v>
      </c>
      <c r="J1478" s="213">
        <v>278.22000000000003</v>
      </c>
      <c r="K1478" s="212">
        <v>3443.04</v>
      </c>
      <c r="L1478" s="212">
        <v>3873.42</v>
      </c>
      <c r="M1478" s="239">
        <f t="shared" si="124"/>
        <v>0.48089999999995597</v>
      </c>
      <c r="N1478" s="239"/>
      <c r="O1478" s="178"/>
      <c r="P1478" s="178"/>
      <c r="Q1478" s="178"/>
      <c r="R1478" s="178"/>
      <c r="S1478" s="178"/>
      <c r="T1478" s="178"/>
      <c r="U1478" s="178"/>
      <c r="V1478" s="178"/>
      <c r="W1478" s="178"/>
      <c r="X1478" s="178"/>
      <c r="Y1478" s="210">
        <f t="shared" si="123"/>
        <v>0.2767717041800643</v>
      </c>
      <c r="Z1478" s="211">
        <f t="shared" si="125"/>
        <v>0.42</v>
      </c>
      <c r="AA1478" s="178"/>
      <c r="AB1478" s="178"/>
      <c r="AC1478" s="178"/>
    </row>
    <row r="1479" spans="2:29" x14ac:dyDescent="0.35">
      <c r="B1479" s="222">
        <v>155600</v>
      </c>
      <c r="C1479" s="208">
        <v>54216</v>
      </c>
      <c r="D1479" s="309">
        <v>2981.88</v>
      </c>
      <c r="E1479" s="206">
        <v>4337.28</v>
      </c>
      <c r="F1479" s="206">
        <v>4879.4399999999996</v>
      </c>
      <c r="G1479" s="205">
        <f t="shared" si="126"/>
        <v>0.34843187660668379</v>
      </c>
      <c r="H1479" s="207">
        <f t="shared" si="127"/>
        <v>0.42</v>
      </c>
      <c r="I1479" s="213">
        <v>43080</v>
      </c>
      <c r="J1479" s="213">
        <v>283.22000000000003</v>
      </c>
      <c r="K1479" s="212">
        <v>3446.4</v>
      </c>
      <c r="L1479" s="212">
        <v>3877.2</v>
      </c>
      <c r="M1479" s="239">
        <f t="shared" si="124"/>
        <v>0.48090000000000144</v>
      </c>
      <c r="N1479" s="239"/>
      <c r="O1479" s="178"/>
      <c r="P1479" s="178"/>
      <c r="Q1479" s="178"/>
      <c r="R1479" s="178"/>
      <c r="S1479" s="178"/>
      <c r="T1479" s="178"/>
      <c r="U1479" s="178"/>
      <c r="V1479" s="178"/>
      <c r="W1479" s="178"/>
      <c r="X1479" s="178"/>
      <c r="Y1479" s="210">
        <f t="shared" si="123"/>
        <v>0.27686375321336759</v>
      </c>
      <c r="Z1479" s="211">
        <f t="shared" si="125"/>
        <v>0.42</v>
      </c>
      <c r="AA1479" s="178"/>
      <c r="AB1479" s="178"/>
      <c r="AC1479" s="178"/>
    </row>
    <row r="1480" spans="2:29" x14ac:dyDescent="0.35">
      <c r="B1480" s="222">
        <v>155700</v>
      </c>
      <c r="C1480" s="208">
        <v>54258</v>
      </c>
      <c r="D1480" s="309">
        <v>2984.19</v>
      </c>
      <c r="E1480" s="206">
        <v>4340.6400000000003</v>
      </c>
      <c r="F1480" s="206">
        <v>4883.22</v>
      </c>
      <c r="G1480" s="205">
        <f t="shared" si="126"/>
        <v>0.34847784200385357</v>
      </c>
      <c r="H1480" s="207">
        <f t="shared" si="127"/>
        <v>0.42</v>
      </c>
      <c r="I1480" s="213">
        <v>43122</v>
      </c>
      <c r="J1480" s="213">
        <v>288.22000000000003</v>
      </c>
      <c r="K1480" s="212">
        <v>3449.76</v>
      </c>
      <c r="L1480" s="212">
        <v>3880.98</v>
      </c>
      <c r="M1480" s="239">
        <f t="shared" si="124"/>
        <v>0.48090000000003785</v>
      </c>
      <c r="N1480" s="239"/>
      <c r="O1480" s="178"/>
      <c r="P1480" s="178"/>
      <c r="Q1480" s="178"/>
      <c r="R1480" s="178"/>
      <c r="S1480" s="178"/>
      <c r="T1480" s="178"/>
      <c r="U1480" s="178"/>
      <c r="V1480" s="178"/>
      <c r="W1480" s="178"/>
      <c r="X1480" s="178"/>
      <c r="Y1480" s="210">
        <f t="shared" si="123"/>
        <v>0.27695568400770715</v>
      </c>
      <c r="Z1480" s="211">
        <f t="shared" si="125"/>
        <v>0.42</v>
      </c>
      <c r="AA1480" s="178"/>
      <c r="AB1480" s="178"/>
      <c r="AC1480" s="178"/>
    </row>
    <row r="1481" spans="2:29" x14ac:dyDescent="0.35">
      <c r="B1481" s="222">
        <v>155800</v>
      </c>
      <c r="C1481" s="208">
        <v>54300</v>
      </c>
      <c r="D1481" s="309">
        <v>2986.5</v>
      </c>
      <c r="E1481" s="206">
        <v>4344</v>
      </c>
      <c r="F1481" s="206">
        <v>4887</v>
      </c>
      <c r="G1481" s="205">
        <f t="shared" si="126"/>
        <v>0.3485237483953787</v>
      </c>
      <c r="H1481" s="207">
        <f t="shared" si="127"/>
        <v>0.42</v>
      </c>
      <c r="I1481" s="213">
        <v>43164</v>
      </c>
      <c r="J1481" s="213">
        <v>293.22000000000003</v>
      </c>
      <c r="K1481" s="212">
        <v>3453.12</v>
      </c>
      <c r="L1481" s="212">
        <v>3884.76</v>
      </c>
      <c r="M1481" s="239">
        <f t="shared" si="124"/>
        <v>0.48089999999999233</v>
      </c>
      <c r="N1481" s="239"/>
      <c r="O1481" s="178"/>
      <c r="P1481" s="178"/>
      <c r="Q1481" s="178"/>
      <c r="R1481" s="178"/>
      <c r="S1481" s="178"/>
      <c r="T1481" s="178"/>
      <c r="U1481" s="178"/>
      <c r="V1481" s="178"/>
      <c r="W1481" s="178"/>
      <c r="X1481" s="178"/>
      <c r="Y1481" s="210">
        <f t="shared" si="123"/>
        <v>0.27704749679075741</v>
      </c>
      <c r="Z1481" s="211">
        <f t="shared" si="125"/>
        <v>0.42</v>
      </c>
      <c r="AA1481" s="178"/>
      <c r="AB1481" s="178"/>
      <c r="AC1481" s="178"/>
    </row>
    <row r="1482" spans="2:29" x14ac:dyDescent="0.35">
      <c r="B1482" s="222">
        <v>155900</v>
      </c>
      <c r="C1482" s="208">
        <v>54342</v>
      </c>
      <c r="D1482" s="309">
        <v>2988.81</v>
      </c>
      <c r="E1482" s="206">
        <v>4347.3599999999997</v>
      </c>
      <c r="F1482" s="206">
        <v>4890.78</v>
      </c>
      <c r="G1482" s="205">
        <f t="shared" si="126"/>
        <v>0.34856959589480435</v>
      </c>
      <c r="H1482" s="207">
        <f t="shared" si="127"/>
        <v>0.42</v>
      </c>
      <c r="I1482" s="213">
        <v>43206</v>
      </c>
      <c r="J1482" s="213">
        <v>298.20999999999998</v>
      </c>
      <c r="K1482" s="212">
        <v>3456.48</v>
      </c>
      <c r="L1482" s="212">
        <v>3888.54</v>
      </c>
      <c r="M1482" s="239">
        <f t="shared" si="124"/>
        <v>0.48089999999996508</v>
      </c>
      <c r="N1482" s="239"/>
      <c r="O1482" s="178"/>
      <c r="P1482" s="178"/>
      <c r="Q1482" s="178"/>
      <c r="R1482" s="178"/>
      <c r="S1482" s="178"/>
      <c r="T1482" s="178"/>
      <c r="U1482" s="178"/>
      <c r="V1482" s="178"/>
      <c r="W1482" s="178"/>
      <c r="X1482" s="178"/>
      <c r="Y1482" s="210">
        <f t="shared" si="123"/>
        <v>0.27713919178960872</v>
      </c>
      <c r="Z1482" s="211">
        <f t="shared" si="125"/>
        <v>0.42</v>
      </c>
      <c r="AA1482" s="178"/>
      <c r="AB1482" s="178"/>
      <c r="AC1482" s="178"/>
    </row>
    <row r="1483" spans="2:29" x14ac:dyDescent="0.35">
      <c r="B1483" s="222">
        <v>156000</v>
      </c>
      <c r="C1483" s="208">
        <v>54384</v>
      </c>
      <c r="D1483" s="309">
        <v>2991.12</v>
      </c>
      <c r="E1483" s="206">
        <v>4350.72</v>
      </c>
      <c r="F1483" s="206">
        <v>4894.5600000000004</v>
      </c>
      <c r="G1483" s="205">
        <f t="shared" si="126"/>
        <v>0.3486153846153846</v>
      </c>
      <c r="H1483" s="207">
        <f t="shared" si="127"/>
        <v>0.42</v>
      </c>
      <c r="I1483" s="213">
        <v>43248</v>
      </c>
      <c r="J1483" s="213">
        <v>303.20999999999998</v>
      </c>
      <c r="K1483" s="212">
        <v>3459.84</v>
      </c>
      <c r="L1483" s="212">
        <v>3892.32</v>
      </c>
      <c r="M1483" s="239">
        <f t="shared" si="124"/>
        <v>0.48090000000001054</v>
      </c>
      <c r="N1483" s="239"/>
      <c r="O1483" s="178"/>
      <c r="P1483" s="178"/>
      <c r="Q1483" s="178"/>
      <c r="R1483" s="178"/>
      <c r="S1483" s="178"/>
      <c r="T1483" s="178"/>
      <c r="U1483" s="178"/>
      <c r="V1483" s="178"/>
      <c r="W1483" s="178"/>
      <c r="X1483" s="178"/>
      <c r="Y1483" s="210">
        <f t="shared" si="123"/>
        <v>0.27723076923076923</v>
      </c>
      <c r="Z1483" s="211">
        <f t="shared" si="125"/>
        <v>0.42</v>
      </c>
      <c r="AA1483" s="178"/>
      <c r="AB1483" s="178"/>
      <c r="AC1483" s="178"/>
    </row>
    <row r="1484" spans="2:29" x14ac:dyDescent="0.35">
      <c r="B1484" s="222">
        <v>156100</v>
      </c>
      <c r="C1484" s="208">
        <v>54426</v>
      </c>
      <c r="D1484" s="309">
        <v>2993.43</v>
      </c>
      <c r="E1484" s="206">
        <v>4354.08</v>
      </c>
      <c r="F1484" s="206">
        <v>4898.34</v>
      </c>
      <c r="G1484" s="205">
        <f t="shared" si="126"/>
        <v>0.34866111467008326</v>
      </c>
      <c r="H1484" s="207">
        <f t="shared" si="127"/>
        <v>0.42</v>
      </c>
      <c r="I1484" s="213">
        <v>43290</v>
      </c>
      <c r="J1484" s="213">
        <v>308.20999999999998</v>
      </c>
      <c r="K1484" s="212">
        <v>3463.2</v>
      </c>
      <c r="L1484" s="212">
        <v>3896.1</v>
      </c>
      <c r="M1484" s="239">
        <f t="shared" si="124"/>
        <v>0.48090000000003785</v>
      </c>
      <c r="N1484" s="239"/>
      <c r="O1484" s="178"/>
      <c r="P1484" s="178"/>
      <c r="Q1484" s="178"/>
      <c r="R1484" s="178"/>
      <c r="S1484" s="178"/>
      <c r="T1484" s="178"/>
      <c r="U1484" s="178"/>
      <c r="V1484" s="178"/>
      <c r="W1484" s="178"/>
      <c r="X1484" s="178"/>
      <c r="Y1484" s="210">
        <f t="shared" si="123"/>
        <v>0.27732222934016654</v>
      </c>
      <c r="Z1484" s="211">
        <f t="shared" si="125"/>
        <v>0.42</v>
      </c>
      <c r="AA1484" s="178"/>
      <c r="AB1484" s="178"/>
      <c r="AC1484" s="178"/>
    </row>
    <row r="1485" spans="2:29" x14ac:dyDescent="0.35">
      <c r="B1485" s="222">
        <v>156200</v>
      </c>
      <c r="C1485" s="208">
        <v>54468</v>
      </c>
      <c r="D1485" s="309">
        <v>2995.74</v>
      </c>
      <c r="E1485" s="206">
        <v>4357.4399999999996</v>
      </c>
      <c r="F1485" s="206">
        <v>4902.12</v>
      </c>
      <c r="G1485" s="205">
        <f t="shared" si="126"/>
        <v>0.34870678617157491</v>
      </c>
      <c r="H1485" s="207">
        <f t="shared" si="127"/>
        <v>0.42</v>
      </c>
      <c r="I1485" s="213">
        <v>43332</v>
      </c>
      <c r="J1485" s="213">
        <v>313.20999999999998</v>
      </c>
      <c r="K1485" s="212">
        <v>3466.56</v>
      </c>
      <c r="L1485" s="212">
        <v>3899.88</v>
      </c>
      <c r="M1485" s="239">
        <f t="shared" si="124"/>
        <v>0.48090000000000144</v>
      </c>
      <c r="N1485" s="239"/>
      <c r="O1485" s="178"/>
      <c r="P1485" s="178"/>
      <c r="Q1485" s="178"/>
      <c r="R1485" s="178"/>
      <c r="S1485" s="178"/>
      <c r="T1485" s="178"/>
      <c r="U1485" s="178"/>
      <c r="V1485" s="178"/>
      <c r="W1485" s="178"/>
      <c r="X1485" s="178"/>
      <c r="Y1485" s="210">
        <f t="shared" si="123"/>
        <v>0.27741357234314978</v>
      </c>
      <c r="Z1485" s="211">
        <f t="shared" si="125"/>
        <v>0.42</v>
      </c>
      <c r="AA1485" s="178"/>
      <c r="AB1485" s="178"/>
      <c r="AC1485" s="178"/>
    </row>
    <row r="1486" spans="2:29" x14ac:dyDescent="0.35">
      <c r="B1486" s="222">
        <v>156300</v>
      </c>
      <c r="C1486" s="208">
        <v>54510</v>
      </c>
      <c r="D1486" s="309">
        <v>2998.05</v>
      </c>
      <c r="E1486" s="206">
        <v>4360.8</v>
      </c>
      <c r="F1486" s="206">
        <v>4905.8999999999996</v>
      </c>
      <c r="G1486" s="205">
        <f t="shared" si="126"/>
        <v>0.34875239923224566</v>
      </c>
      <c r="H1486" s="207">
        <f t="shared" si="127"/>
        <v>0.42</v>
      </c>
      <c r="I1486" s="213">
        <v>43374</v>
      </c>
      <c r="J1486" s="213">
        <v>318.20999999999998</v>
      </c>
      <c r="K1486" s="212">
        <v>3469.92</v>
      </c>
      <c r="L1486" s="212">
        <v>3903.66</v>
      </c>
      <c r="M1486" s="239">
        <f t="shared" si="124"/>
        <v>0.48090000000004696</v>
      </c>
      <c r="N1486" s="239"/>
      <c r="O1486" s="178"/>
      <c r="P1486" s="178"/>
      <c r="Q1486" s="178"/>
      <c r="R1486" s="178"/>
      <c r="S1486" s="178"/>
      <c r="T1486" s="178"/>
      <c r="U1486" s="178"/>
      <c r="V1486" s="178"/>
      <c r="W1486" s="178"/>
      <c r="X1486" s="178"/>
      <c r="Y1486" s="210">
        <f t="shared" si="123"/>
        <v>0.27750479846449139</v>
      </c>
      <c r="Z1486" s="211">
        <f t="shared" si="125"/>
        <v>0.42</v>
      </c>
      <c r="AA1486" s="178"/>
      <c r="AB1486" s="178"/>
      <c r="AC1486" s="178"/>
    </row>
    <row r="1487" spans="2:29" x14ac:dyDescent="0.35">
      <c r="B1487" s="222">
        <v>156400</v>
      </c>
      <c r="C1487" s="208">
        <v>54552</v>
      </c>
      <c r="D1487" s="309">
        <v>3000.36</v>
      </c>
      <c r="E1487" s="206">
        <v>4364.16</v>
      </c>
      <c r="F1487" s="206">
        <v>4909.68</v>
      </c>
      <c r="G1487" s="205">
        <f t="shared" si="126"/>
        <v>0.34879795396419438</v>
      </c>
      <c r="H1487" s="207">
        <f t="shared" si="127"/>
        <v>0.42</v>
      </c>
      <c r="I1487" s="213">
        <v>43416</v>
      </c>
      <c r="J1487" s="213">
        <v>323.2</v>
      </c>
      <c r="K1487" s="212">
        <v>3473.28</v>
      </c>
      <c r="L1487" s="212">
        <v>3907.44</v>
      </c>
      <c r="M1487" s="239">
        <f t="shared" si="124"/>
        <v>0.48090000000001054</v>
      </c>
      <c r="N1487" s="239"/>
      <c r="O1487" s="178"/>
      <c r="P1487" s="178"/>
      <c r="Q1487" s="178"/>
      <c r="R1487" s="178"/>
      <c r="S1487" s="178"/>
      <c r="T1487" s="178"/>
      <c r="U1487" s="178"/>
      <c r="V1487" s="178"/>
      <c r="W1487" s="178"/>
      <c r="X1487" s="178"/>
      <c r="Y1487" s="210">
        <f t="shared" si="123"/>
        <v>0.27759590792838873</v>
      </c>
      <c r="Z1487" s="211">
        <f t="shared" si="125"/>
        <v>0.42</v>
      </c>
      <c r="AA1487" s="178"/>
      <c r="AB1487" s="178"/>
      <c r="AC1487" s="178"/>
    </row>
    <row r="1488" spans="2:29" x14ac:dyDescent="0.35">
      <c r="B1488" s="222">
        <v>156500</v>
      </c>
      <c r="C1488" s="208">
        <v>54594</v>
      </c>
      <c r="D1488" s="309">
        <v>3002.67</v>
      </c>
      <c r="E1488" s="206">
        <v>4367.5200000000004</v>
      </c>
      <c r="F1488" s="206">
        <v>4913.46</v>
      </c>
      <c r="G1488" s="205">
        <f t="shared" si="126"/>
        <v>0.34884345047923321</v>
      </c>
      <c r="H1488" s="207">
        <f t="shared" si="127"/>
        <v>0.42</v>
      </c>
      <c r="I1488" s="213">
        <v>43458</v>
      </c>
      <c r="J1488" s="213">
        <v>328.2</v>
      </c>
      <c r="K1488" s="212">
        <v>3476.64</v>
      </c>
      <c r="L1488" s="212">
        <v>3911.22</v>
      </c>
      <c r="M1488" s="239">
        <f t="shared" si="124"/>
        <v>0.48089999999996508</v>
      </c>
      <c r="N1488" s="239"/>
      <c r="O1488" s="178"/>
      <c r="P1488" s="178"/>
      <c r="Q1488" s="178"/>
      <c r="R1488" s="178"/>
      <c r="S1488" s="178"/>
      <c r="T1488" s="178"/>
      <c r="U1488" s="178"/>
      <c r="V1488" s="178"/>
      <c r="W1488" s="178"/>
      <c r="X1488" s="178"/>
      <c r="Y1488" s="210">
        <f t="shared" si="123"/>
        <v>0.27768690095846643</v>
      </c>
      <c r="Z1488" s="211">
        <f t="shared" si="125"/>
        <v>0.42</v>
      </c>
      <c r="AA1488" s="178"/>
      <c r="AB1488" s="178"/>
      <c r="AC1488" s="178"/>
    </row>
    <row r="1489" spans="2:29" x14ac:dyDescent="0.35">
      <c r="B1489" s="222">
        <v>156600</v>
      </c>
      <c r="C1489" s="208">
        <v>54636</v>
      </c>
      <c r="D1489" s="309">
        <v>3004.98</v>
      </c>
      <c r="E1489" s="206">
        <v>4370.88</v>
      </c>
      <c r="F1489" s="206">
        <v>4917.24</v>
      </c>
      <c r="G1489" s="205">
        <f t="shared" si="126"/>
        <v>0.34888888888888892</v>
      </c>
      <c r="H1489" s="207">
        <f t="shared" si="127"/>
        <v>0.42</v>
      </c>
      <c r="I1489" s="213">
        <v>43500</v>
      </c>
      <c r="J1489" s="213">
        <v>333.2</v>
      </c>
      <c r="K1489" s="212">
        <v>3480</v>
      </c>
      <c r="L1489" s="212">
        <v>3915</v>
      </c>
      <c r="M1489" s="239">
        <f t="shared" si="124"/>
        <v>0.48090000000001054</v>
      </c>
      <c r="N1489" s="239"/>
      <c r="O1489" s="178"/>
      <c r="P1489" s="178"/>
      <c r="Q1489" s="178"/>
      <c r="R1489" s="178"/>
      <c r="S1489" s="178"/>
      <c r="T1489" s="178"/>
      <c r="U1489" s="178"/>
      <c r="V1489" s="178"/>
      <c r="W1489" s="178"/>
      <c r="X1489" s="178"/>
      <c r="Y1489" s="210">
        <f t="shared" si="123"/>
        <v>0.27777777777777779</v>
      </c>
      <c r="Z1489" s="211">
        <f t="shared" si="125"/>
        <v>0.42</v>
      </c>
      <c r="AA1489" s="178"/>
      <c r="AB1489" s="178"/>
      <c r="AC1489" s="178"/>
    </row>
    <row r="1490" spans="2:29" x14ac:dyDescent="0.35">
      <c r="B1490" s="222">
        <v>156700</v>
      </c>
      <c r="C1490" s="208">
        <v>54678</v>
      </c>
      <c r="D1490" s="309">
        <v>3007.29</v>
      </c>
      <c r="E1490" s="206">
        <v>4374.24</v>
      </c>
      <c r="F1490" s="206">
        <v>4921.0200000000004</v>
      </c>
      <c r="G1490" s="205">
        <f t="shared" si="126"/>
        <v>0.3489342693044033</v>
      </c>
      <c r="H1490" s="207">
        <f t="shared" si="127"/>
        <v>0.42</v>
      </c>
      <c r="I1490" s="213">
        <v>43542</v>
      </c>
      <c r="J1490" s="213">
        <v>338.2</v>
      </c>
      <c r="K1490" s="212">
        <v>3483.36</v>
      </c>
      <c r="L1490" s="212">
        <v>3918.78</v>
      </c>
      <c r="M1490" s="239">
        <f t="shared" si="124"/>
        <v>0.48089999999998329</v>
      </c>
      <c r="N1490" s="239"/>
      <c r="O1490" s="178"/>
      <c r="P1490" s="178"/>
      <c r="Q1490" s="178"/>
      <c r="R1490" s="178"/>
      <c r="S1490" s="178"/>
      <c r="T1490" s="178"/>
      <c r="U1490" s="178"/>
      <c r="V1490" s="178"/>
      <c r="W1490" s="178"/>
      <c r="X1490" s="178"/>
      <c r="Y1490" s="210">
        <f t="shared" si="123"/>
        <v>0.27786853860880661</v>
      </c>
      <c r="Z1490" s="211">
        <f t="shared" si="125"/>
        <v>0.42</v>
      </c>
      <c r="AA1490" s="178"/>
      <c r="AB1490" s="178"/>
      <c r="AC1490" s="178"/>
    </row>
    <row r="1491" spans="2:29" x14ac:dyDescent="0.35">
      <c r="B1491" s="222">
        <v>156800</v>
      </c>
      <c r="C1491" s="208">
        <v>54720</v>
      </c>
      <c r="D1491" s="309">
        <v>3009.6</v>
      </c>
      <c r="E1491" s="206">
        <v>4377.6000000000004</v>
      </c>
      <c r="F1491" s="206">
        <v>4924.8</v>
      </c>
      <c r="G1491" s="205">
        <f t="shared" si="126"/>
        <v>0.34897959183673471</v>
      </c>
      <c r="H1491" s="207">
        <f t="shared" si="127"/>
        <v>0.42</v>
      </c>
      <c r="I1491" s="213">
        <v>43584</v>
      </c>
      <c r="J1491" s="213">
        <v>343.2</v>
      </c>
      <c r="K1491" s="212">
        <v>3486.72</v>
      </c>
      <c r="L1491" s="212">
        <v>3922.56</v>
      </c>
      <c r="M1491" s="239">
        <f t="shared" si="124"/>
        <v>0.48090000000001054</v>
      </c>
      <c r="N1491" s="239"/>
      <c r="O1491" s="178"/>
      <c r="P1491" s="178"/>
      <c r="Q1491" s="178"/>
      <c r="R1491" s="178"/>
      <c r="S1491" s="178"/>
      <c r="T1491" s="178"/>
      <c r="U1491" s="178"/>
      <c r="V1491" s="178"/>
      <c r="W1491" s="178"/>
      <c r="X1491" s="178"/>
      <c r="Y1491" s="210">
        <f t="shared" si="123"/>
        <v>0.27795918367346939</v>
      </c>
      <c r="Z1491" s="211">
        <f t="shared" si="125"/>
        <v>0.42</v>
      </c>
      <c r="AA1491" s="178"/>
      <c r="AB1491" s="178"/>
      <c r="AC1491" s="178"/>
    </row>
    <row r="1492" spans="2:29" x14ac:dyDescent="0.35">
      <c r="B1492" s="222">
        <v>156900</v>
      </c>
      <c r="C1492" s="208">
        <v>54762</v>
      </c>
      <c r="D1492" s="309">
        <v>3011.91</v>
      </c>
      <c r="E1492" s="206">
        <v>4380.96</v>
      </c>
      <c r="F1492" s="206">
        <v>4928.58</v>
      </c>
      <c r="G1492" s="205">
        <f t="shared" si="126"/>
        <v>0.3490248565965583</v>
      </c>
      <c r="H1492" s="207">
        <f t="shared" si="127"/>
        <v>0.42</v>
      </c>
      <c r="I1492" s="213">
        <v>43626</v>
      </c>
      <c r="J1492" s="213">
        <v>348.19</v>
      </c>
      <c r="K1492" s="212">
        <v>3490.08</v>
      </c>
      <c r="L1492" s="212">
        <v>3926.34</v>
      </c>
      <c r="M1492" s="239">
        <f t="shared" si="124"/>
        <v>0.48090000000004696</v>
      </c>
      <c r="N1492" s="239"/>
      <c r="O1492" s="178"/>
      <c r="P1492" s="178"/>
      <c r="Q1492" s="178"/>
      <c r="R1492" s="178"/>
      <c r="S1492" s="178"/>
      <c r="T1492" s="178"/>
      <c r="U1492" s="178"/>
      <c r="V1492" s="178"/>
      <c r="W1492" s="178"/>
      <c r="X1492" s="178"/>
      <c r="Y1492" s="210">
        <f t="shared" si="123"/>
        <v>0.27804971319311661</v>
      </c>
      <c r="Z1492" s="211">
        <f t="shared" si="125"/>
        <v>0.42</v>
      </c>
      <c r="AA1492" s="178"/>
      <c r="AB1492" s="178"/>
      <c r="AC1492" s="178"/>
    </row>
    <row r="1493" spans="2:29" x14ac:dyDescent="0.35">
      <c r="B1493" s="222">
        <v>157000</v>
      </c>
      <c r="C1493" s="208">
        <v>54804</v>
      </c>
      <c r="D1493" s="309">
        <v>3014.22</v>
      </c>
      <c r="E1493" s="206">
        <v>4384.32</v>
      </c>
      <c r="F1493" s="206">
        <v>4932.3599999999997</v>
      </c>
      <c r="G1493" s="205">
        <f t="shared" si="126"/>
        <v>0.34907006369426752</v>
      </c>
      <c r="H1493" s="207">
        <f t="shared" si="127"/>
        <v>0.42</v>
      </c>
      <c r="I1493" s="213">
        <v>43668</v>
      </c>
      <c r="J1493" s="213">
        <v>353.19</v>
      </c>
      <c r="K1493" s="212">
        <v>3493.44</v>
      </c>
      <c r="L1493" s="212">
        <v>3930.12</v>
      </c>
      <c r="M1493" s="239">
        <f t="shared" si="124"/>
        <v>0.48090000000001965</v>
      </c>
      <c r="N1493" s="239"/>
      <c r="O1493" s="178"/>
      <c r="P1493" s="178"/>
      <c r="Q1493" s="178"/>
      <c r="R1493" s="178"/>
      <c r="S1493" s="178"/>
      <c r="T1493" s="178"/>
      <c r="U1493" s="178"/>
      <c r="V1493" s="178"/>
      <c r="W1493" s="178"/>
      <c r="X1493" s="178"/>
      <c r="Y1493" s="210">
        <f t="shared" si="123"/>
        <v>0.27814012738853505</v>
      </c>
      <c r="Z1493" s="211">
        <f t="shared" si="125"/>
        <v>0.42</v>
      </c>
      <c r="AA1493" s="178"/>
      <c r="AB1493" s="178"/>
      <c r="AC1493" s="178"/>
    </row>
    <row r="1494" spans="2:29" x14ac:dyDescent="0.35">
      <c r="B1494" s="222">
        <v>157100</v>
      </c>
      <c r="C1494" s="208">
        <v>54846</v>
      </c>
      <c r="D1494" s="309">
        <v>3016.53</v>
      </c>
      <c r="E1494" s="206">
        <v>4387.68</v>
      </c>
      <c r="F1494" s="206">
        <v>4936.1400000000003</v>
      </c>
      <c r="G1494" s="205">
        <f t="shared" si="126"/>
        <v>0.34911521323997452</v>
      </c>
      <c r="H1494" s="207">
        <f t="shared" si="127"/>
        <v>0.42</v>
      </c>
      <c r="I1494" s="213">
        <v>43710</v>
      </c>
      <c r="J1494" s="213">
        <v>358.19</v>
      </c>
      <c r="K1494" s="212">
        <v>3496.8</v>
      </c>
      <c r="L1494" s="212">
        <v>3933.9</v>
      </c>
      <c r="M1494" s="239">
        <f t="shared" si="124"/>
        <v>0.48089999999999233</v>
      </c>
      <c r="N1494" s="239"/>
      <c r="O1494" s="178"/>
      <c r="P1494" s="178"/>
      <c r="Q1494" s="178"/>
      <c r="R1494" s="178"/>
      <c r="S1494" s="178"/>
      <c r="T1494" s="178"/>
      <c r="U1494" s="178"/>
      <c r="V1494" s="178"/>
      <c r="W1494" s="178"/>
      <c r="X1494" s="178"/>
      <c r="Y1494" s="210">
        <f t="shared" si="123"/>
        <v>0.27823042647994906</v>
      </c>
      <c r="Z1494" s="211">
        <f t="shared" si="125"/>
        <v>0.42</v>
      </c>
      <c r="AA1494" s="178"/>
      <c r="AB1494" s="178"/>
      <c r="AC1494" s="178"/>
    </row>
    <row r="1495" spans="2:29" x14ac:dyDescent="0.35">
      <c r="B1495" s="222">
        <v>157200</v>
      </c>
      <c r="C1495" s="208">
        <v>54888</v>
      </c>
      <c r="D1495" s="309">
        <v>3018.84</v>
      </c>
      <c r="E1495" s="206">
        <v>4391.04</v>
      </c>
      <c r="F1495" s="206">
        <v>4939.92</v>
      </c>
      <c r="G1495" s="205">
        <f t="shared" si="126"/>
        <v>0.34916030534351145</v>
      </c>
      <c r="H1495" s="207">
        <f t="shared" si="127"/>
        <v>0.42</v>
      </c>
      <c r="I1495" s="213">
        <v>43752</v>
      </c>
      <c r="J1495" s="213">
        <v>363.19</v>
      </c>
      <c r="K1495" s="212">
        <v>3500.16</v>
      </c>
      <c r="L1495" s="212">
        <v>3937.68</v>
      </c>
      <c r="M1495" s="239">
        <f t="shared" si="124"/>
        <v>0.48089999999993777</v>
      </c>
      <c r="N1495" s="239"/>
      <c r="O1495" s="178"/>
      <c r="P1495" s="178"/>
      <c r="Q1495" s="178"/>
      <c r="R1495" s="178"/>
      <c r="S1495" s="178"/>
      <c r="T1495" s="178"/>
      <c r="U1495" s="178"/>
      <c r="V1495" s="178"/>
      <c r="W1495" s="178"/>
      <c r="X1495" s="178"/>
      <c r="Y1495" s="210">
        <f t="shared" si="123"/>
        <v>0.27832061068702291</v>
      </c>
      <c r="Z1495" s="211">
        <f t="shared" si="125"/>
        <v>0.42</v>
      </c>
      <c r="AA1495" s="178"/>
      <c r="AB1495" s="178"/>
      <c r="AC1495" s="178"/>
    </row>
    <row r="1496" spans="2:29" x14ac:dyDescent="0.35">
      <c r="B1496" s="222">
        <v>157300</v>
      </c>
      <c r="C1496" s="208">
        <v>54930</v>
      </c>
      <c r="D1496" s="309">
        <v>3021.15</v>
      </c>
      <c r="E1496" s="206">
        <v>4394.3999999999996</v>
      </c>
      <c r="F1496" s="206">
        <v>4943.7</v>
      </c>
      <c r="G1496" s="205">
        <f t="shared" si="126"/>
        <v>0.34920534011443105</v>
      </c>
      <c r="H1496" s="207">
        <f t="shared" si="127"/>
        <v>0.42</v>
      </c>
      <c r="I1496" s="213">
        <v>43794</v>
      </c>
      <c r="J1496" s="213">
        <v>368.19</v>
      </c>
      <c r="K1496" s="212">
        <v>3503.52</v>
      </c>
      <c r="L1496" s="212">
        <v>3941.46</v>
      </c>
      <c r="M1496" s="239">
        <f t="shared" si="124"/>
        <v>0.48089999999998329</v>
      </c>
      <c r="N1496" s="239"/>
      <c r="O1496" s="178"/>
      <c r="P1496" s="178"/>
      <c r="Q1496" s="178"/>
      <c r="R1496" s="178"/>
      <c r="S1496" s="178"/>
      <c r="T1496" s="178"/>
      <c r="U1496" s="178"/>
      <c r="V1496" s="178"/>
      <c r="W1496" s="178"/>
      <c r="X1496" s="178"/>
      <c r="Y1496" s="210">
        <f t="shared" si="123"/>
        <v>0.27841068022886206</v>
      </c>
      <c r="Z1496" s="211">
        <f t="shared" si="125"/>
        <v>0.42</v>
      </c>
      <c r="AA1496" s="178"/>
      <c r="AB1496" s="178"/>
      <c r="AC1496" s="178"/>
    </row>
    <row r="1497" spans="2:29" x14ac:dyDescent="0.35">
      <c r="B1497" s="222">
        <v>157400</v>
      </c>
      <c r="C1497" s="208">
        <v>54972</v>
      </c>
      <c r="D1497" s="309">
        <v>3023.46</v>
      </c>
      <c r="E1497" s="206">
        <v>4397.76</v>
      </c>
      <c r="F1497" s="206">
        <v>4947.4799999999996</v>
      </c>
      <c r="G1497" s="205">
        <f t="shared" si="126"/>
        <v>0.34925031766200765</v>
      </c>
      <c r="H1497" s="207">
        <f t="shared" si="127"/>
        <v>0.42</v>
      </c>
      <c r="I1497" s="213">
        <v>43836</v>
      </c>
      <c r="J1497" s="213">
        <v>373.18</v>
      </c>
      <c r="K1497" s="212">
        <v>3506.88</v>
      </c>
      <c r="L1497" s="212">
        <v>3945.24</v>
      </c>
      <c r="M1497" s="239">
        <f t="shared" si="124"/>
        <v>0.48090000000002875</v>
      </c>
      <c r="N1497" s="239"/>
      <c r="O1497" s="178"/>
      <c r="P1497" s="178"/>
      <c r="Q1497" s="178"/>
      <c r="R1497" s="178"/>
      <c r="S1497" s="178"/>
      <c r="T1497" s="178"/>
      <c r="U1497" s="178"/>
      <c r="V1497" s="178"/>
      <c r="W1497" s="178"/>
      <c r="X1497" s="178"/>
      <c r="Y1497" s="210">
        <f t="shared" si="123"/>
        <v>0.27850063532401526</v>
      </c>
      <c r="Z1497" s="211">
        <f t="shared" si="125"/>
        <v>0.42</v>
      </c>
      <c r="AA1497" s="178"/>
      <c r="AB1497" s="178"/>
      <c r="AC1497" s="178"/>
    </row>
    <row r="1498" spans="2:29" x14ac:dyDescent="0.35">
      <c r="B1498" s="222">
        <v>157500</v>
      </c>
      <c r="C1498" s="208">
        <v>55014</v>
      </c>
      <c r="D1498" s="309">
        <v>3025.77</v>
      </c>
      <c r="E1498" s="206">
        <v>4401.12</v>
      </c>
      <c r="F1498" s="206">
        <v>4951.26</v>
      </c>
      <c r="G1498" s="205">
        <f t="shared" si="126"/>
        <v>0.3492952380952381</v>
      </c>
      <c r="H1498" s="207">
        <f t="shared" si="127"/>
        <v>0.42</v>
      </c>
      <c r="I1498" s="213">
        <v>43878</v>
      </c>
      <c r="J1498" s="213">
        <v>378.18</v>
      </c>
      <c r="K1498" s="212">
        <v>3510.24</v>
      </c>
      <c r="L1498" s="212">
        <v>3949.02</v>
      </c>
      <c r="M1498" s="239">
        <f t="shared" si="124"/>
        <v>0.48089999999999233</v>
      </c>
      <c r="N1498" s="239"/>
      <c r="O1498" s="178"/>
      <c r="P1498" s="178"/>
      <c r="Q1498" s="178"/>
      <c r="R1498" s="178"/>
      <c r="S1498" s="178"/>
      <c r="T1498" s="178"/>
      <c r="U1498" s="178"/>
      <c r="V1498" s="178"/>
      <c r="W1498" s="178"/>
      <c r="X1498" s="178"/>
      <c r="Y1498" s="210">
        <f t="shared" si="123"/>
        <v>0.27859047619047617</v>
      </c>
      <c r="Z1498" s="211">
        <f t="shared" si="125"/>
        <v>0.42</v>
      </c>
      <c r="AA1498" s="178"/>
      <c r="AB1498" s="178"/>
      <c r="AC1498" s="178"/>
    </row>
    <row r="1499" spans="2:29" x14ac:dyDescent="0.35">
      <c r="B1499" s="222">
        <v>157600</v>
      </c>
      <c r="C1499" s="208">
        <v>55056</v>
      </c>
      <c r="D1499" s="309">
        <v>3028.08</v>
      </c>
      <c r="E1499" s="206">
        <v>4404.4799999999996</v>
      </c>
      <c r="F1499" s="206">
        <v>4955.04</v>
      </c>
      <c r="G1499" s="205">
        <f t="shared" si="126"/>
        <v>0.34934010152284262</v>
      </c>
      <c r="H1499" s="207">
        <f t="shared" si="127"/>
        <v>0.42</v>
      </c>
      <c r="I1499" s="213">
        <v>43920</v>
      </c>
      <c r="J1499" s="213">
        <v>383.18</v>
      </c>
      <c r="K1499" s="212">
        <v>3513.6</v>
      </c>
      <c r="L1499" s="212">
        <v>3952.8</v>
      </c>
      <c r="M1499" s="239">
        <f t="shared" si="124"/>
        <v>0.48090000000001965</v>
      </c>
      <c r="N1499" s="239"/>
      <c r="O1499" s="178"/>
      <c r="P1499" s="178"/>
      <c r="Q1499" s="178"/>
      <c r="R1499" s="178"/>
      <c r="S1499" s="178"/>
      <c r="T1499" s="178"/>
      <c r="U1499" s="178"/>
      <c r="V1499" s="178"/>
      <c r="W1499" s="178"/>
      <c r="X1499" s="178"/>
      <c r="Y1499" s="210">
        <f t="shared" si="123"/>
        <v>0.2786802030456853</v>
      </c>
      <c r="Z1499" s="211">
        <f t="shared" si="125"/>
        <v>0.42</v>
      </c>
      <c r="AA1499" s="178"/>
      <c r="AB1499" s="178"/>
      <c r="AC1499" s="178"/>
    </row>
    <row r="1500" spans="2:29" x14ac:dyDescent="0.35">
      <c r="B1500" s="222">
        <v>157700</v>
      </c>
      <c r="C1500" s="208">
        <v>55098</v>
      </c>
      <c r="D1500" s="309">
        <v>3030.39</v>
      </c>
      <c r="E1500" s="206">
        <v>4407.84</v>
      </c>
      <c r="F1500" s="206">
        <v>4958.82</v>
      </c>
      <c r="G1500" s="205">
        <f t="shared" si="126"/>
        <v>0.34938490805326572</v>
      </c>
      <c r="H1500" s="207">
        <f t="shared" si="127"/>
        <v>0.42</v>
      </c>
      <c r="I1500" s="213">
        <v>43962</v>
      </c>
      <c r="J1500" s="213">
        <v>388.18</v>
      </c>
      <c r="K1500" s="212">
        <v>3516.96</v>
      </c>
      <c r="L1500" s="212">
        <v>3956.58</v>
      </c>
      <c r="M1500" s="239">
        <f t="shared" si="124"/>
        <v>0.48089999999999233</v>
      </c>
      <c r="N1500" s="239"/>
      <c r="O1500" s="178"/>
      <c r="P1500" s="178"/>
      <c r="Q1500" s="178"/>
      <c r="R1500" s="178"/>
      <c r="S1500" s="178"/>
      <c r="T1500" s="178"/>
      <c r="U1500" s="178"/>
      <c r="V1500" s="178"/>
      <c r="W1500" s="178"/>
      <c r="X1500" s="178"/>
      <c r="Y1500" s="210">
        <f t="shared" si="123"/>
        <v>0.2787698161065314</v>
      </c>
      <c r="Z1500" s="211">
        <f t="shared" si="125"/>
        <v>0.42</v>
      </c>
      <c r="AA1500" s="178"/>
      <c r="AB1500" s="178"/>
      <c r="AC1500" s="178"/>
    </row>
    <row r="1501" spans="2:29" x14ac:dyDescent="0.35">
      <c r="B1501" s="222">
        <v>157800</v>
      </c>
      <c r="C1501" s="208">
        <v>55140</v>
      </c>
      <c r="D1501" s="309">
        <v>3032.7</v>
      </c>
      <c r="E1501" s="206">
        <v>4411.2</v>
      </c>
      <c r="F1501" s="206">
        <v>4962.6000000000004</v>
      </c>
      <c r="G1501" s="205">
        <f t="shared" si="126"/>
        <v>0.34942965779467683</v>
      </c>
      <c r="H1501" s="207">
        <f t="shared" si="127"/>
        <v>0.42</v>
      </c>
      <c r="I1501" s="213">
        <v>44004</v>
      </c>
      <c r="J1501" s="213">
        <v>393.18</v>
      </c>
      <c r="K1501" s="212">
        <v>3520.32</v>
      </c>
      <c r="L1501" s="212">
        <v>3960.36</v>
      </c>
      <c r="M1501" s="239">
        <f t="shared" si="124"/>
        <v>0.48089999999996508</v>
      </c>
      <c r="N1501" s="239"/>
      <c r="O1501" s="178"/>
      <c r="P1501" s="178"/>
      <c r="Q1501" s="178"/>
      <c r="R1501" s="178"/>
      <c r="S1501" s="178"/>
      <c r="T1501" s="178"/>
      <c r="U1501" s="178"/>
      <c r="V1501" s="178"/>
      <c r="W1501" s="178"/>
      <c r="X1501" s="178"/>
      <c r="Y1501" s="210">
        <f t="shared" si="123"/>
        <v>0.27885931558935362</v>
      </c>
      <c r="Z1501" s="211">
        <f t="shared" si="125"/>
        <v>0.42</v>
      </c>
      <c r="AA1501" s="178"/>
      <c r="AB1501" s="178"/>
      <c r="AC1501" s="178"/>
    </row>
    <row r="1502" spans="2:29" x14ac:dyDescent="0.35">
      <c r="B1502" s="222">
        <v>157900</v>
      </c>
      <c r="C1502" s="208">
        <v>55182</v>
      </c>
      <c r="D1502" s="309">
        <v>3035.01</v>
      </c>
      <c r="E1502" s="206">
        <v>4414.5600000000004</v>
      </c>
      <c r="F1502" s="206">
        <v>4966.38</v>
      </c>
      <c r="G1502" s="205">
        <f t="shared" si="126"/>
        <v>0.34947435085497153</v>
      </c>
      <c r="H1502" s="207">
        <f t="shared" si="127"/>
        <v>0.42</v>
      </c>
      <c r="I1502" s="213">
        <v>44046</v>
      </c>
      <c r="J1502" s="213">
        <v>398.17</v>
      </c>
      <c r="K1502" s="212">
        <v>3523.68</v>
      </c>
      <c r="L1502" s="212">
        <v>3964.14</v>
      </c>
      <c r="M1502" s="239">
        <f t="shared" si="124"/>
        <v>0.48089999999999233</v>
      </c>
      <c r="N1502" s="239"/>
      <c r="O1502" s="178"/>
      <c r="P1502" s="178"/>
      <c r="Q1502" s="178"/>
      <c r="R1502" s="178"/>
      <c r="S1502" s="178"/>
      <c r="T1502" s="178"/>
      <c r="U1502" s="178"/>
      <c r="V1502" s="178"/>
      <c r="W1502" s="178"/>
      <c r="X1502" s="178"/>
      <c r="Y1502" s="210">
        <f t="shared" si="123"/>
        <v>0.27894870170994301</v>
      </c>
      <c r="Z1502" s="211">
        <f t="shared" si="125"/>
        <v>0.42</v>
      </c>
      <c r="AA1502" s="178"/>
      <c r="AB1502" s="178"/>
      <c r="AC1502" s="178"/>
    </row>
    <row r="1503" spans="2:29" x14ac:dyDescent="0.35">
      <c r="B1503" s="222">
        <v>158000</v>
      </c>
      <c r="C1503" s="208">
        <v>55224</v>
      </c>
      <c r="D1503" s="309">
        <v>3037.32</v>
      </c>
      <c r="E1503" s="206">
        <v>4417.92</v>
      </c>
      <c r="F1503" s="206">
        <v>4970.16</v>
      </c>
      <c r="G1503" s="205">
        <f t="shared" si="126"/>
        <v>0.34951898734177217</v>
      </c>
      <c r="H1503" s="207">
        <f t="shared" si="127"/>
        <v>0.42</v>
      </c>
      <c r="I1503" s="213">
        <v>44088</v>
      </c>
      <c r="J1503" s="213">
        <v>403.17</v>
      </c>
      <c r="K1503" s="212">
        <v>3527.04</v>
      </c>
      <c r="L1503" s="212">
        <v>3967.92</v>
      </c>
      <c r="M1503" s="239">
        <f t="shared" si="124"/>
        <v>0.48089999999995597</v>
      </c>
      <c r="N1503" s="239"/>
      <c r="O1503" s="178"/>
      <c r="P1503" s="178"/>
      <c r="Q1503" s="178"/>
      <c r="R1503" s="178"/>
      <c r="S1503" s="178"/>
      <c r="T1503" s="178"/>
      <c r="U1503" s="178"/>
      <c r="V1503" s="178"/>
      <c r="W1503" s="178"/>
      <c r="X1503" s="178"/>
      <c r="Y1503" s="210">
        <f t="shared" si="123"/>
        <v>0.2790379746835443</v>
      </c>
      <c r="Z1503" s="211">
        <f t="shared" si="125"/>
        <v>0.42</v>
      </c>
      <c r="AA1503" s="178"/>
      <c r="AB1503" s="178"/>
      <c r="AC1503" s="178"/>
    </row>
    <row r="1504" spans="2:29" x14ac:dyDescent="0.35">
      <c r="B1504" s="222">
        <v>158100</v>
      </c>
      <c r="C1504" s="208">
        <v>55266</v>
      </c>
      <c r="D1504" s="309">
        <v>3039.63</v>
      </c>
      <c r="E1504" s="206">
        <v>4421.28</v>
      </c>
      <c r="F1504" s="206">
        <v>4973.9399999999996</v>
      </c>
      <c r="G1504" s="205">
        <f t="shared" si="126"/>
        <v>0.34956356736242883</v>
      </c>
      <c r="H1504" s="207">
        <f t="shared" si="127"/>
        <v>0.42</v>
      </c>
      <c r="I1504" s="213">
        <v>44130</v>
      </c>
      <c r="J1504" s="213">
        <v>408.17</v>
      </c>
      <c r="K1504" s="212">
        <v>3530.4</v>
      </c>
      <c r="L1504" s="212">
        <v>3971.7</v>
      </c>
      <c r="M1504" s="239">
        <f t="shared" si="124"/>
        <v>0.48090000000000144</v>
      </c>
      <c r="N1504" s="239"/>
      <c r="O1504" s="178"/>
      <c r="P1504" s="178"/>
      <c r="Q1504" s="178"/>
      <c r="R1504" s="178"/>
      <c r="S1504" s="178"/>
      <c r="T1504" s="178"/>
      <c r="U1504" s="178"/>
      <c r="V1504" s="178"/>
      <c r="W1504" s="178"/>
      <c r="X1504" s="178"/>
      <c r="Y1504" s="210">
        <f t="shared" si="123"/>
        <v>0.27912713472485767</v>
      </c>
      <c r="Z1504" s="211">
        <f t="shared" si="125"/>
        <v>0.42</v>
      </c>
      <c r="AA1504" s="178"/>
      <c r="AB1504" s="178"/>
      <c r="AC1504" s="178"/>
    </row>
    <row r="1505" spans="2:29" x14ac:dyDescent="0.35">
      <c r="B1505" s="222">
        <v>158200</v>
      </c>
      <c r="C1505" s="208">
        <v>55308</v>
      </c>
      <c r="D1505" s="309">
        <v>3041.94</v>
      </c>
      <c r="E1505" s="206">
        <v>4424.6400000000003</v>
      </c>
      <c r="F1505" s="206">
        <v>4977.72</v>
      </c>
      <c r="G1505" s="205">
        <f t="shared" si="126"/>
        <v>0.34960809102402024</v>
      </c>
      <c r="H1505" s="207">
        <f t="shared" si="127"/>
        <v>0.42</v>
      </c>
      <c r="I1505" s="213">
        <v>44172</v>
      </c>
      <c r="J1505" s="213">
        <v>413.17</v>
      </c>
      <c r="K1505" s="212">
        <v>3533.76</v>
      </c>
      <c r="L1505" s="212">
        <v>3975.48</v>
      </c>
      <c r="M1505" s="239">
        <f t="shared" si="124"/>
        <v>0.48090000000003785</v>
      </c>
      <c r="N1505" s="239"/>
      <c r="O1505" s="178"/>
      <c r="P1505" s="178"/>
      <c r="Q1505" s="178"/>
      <c r="R1505" s="178"/>
      <c r="S1505" s="178"/>
      <c r="T1505" s="178"/>
      <c r="U1505" s="178"/>
      <c r="V1505" s="178"/>
      <c r="W1505" s="178"/>
      <c r="X1505" s="178"/>
      <c r="Y1505" s="210">
        <f t="shared" si="123"/>
        <v>0.27921618204804044</v>
      </c>
      <c r="Z1505" s="211">
        <f t="shared" si="125"/>
        <v>0.42</v>
      </c>
      <c r="AA1505" s="178"/>
      <c r="AB1505" s="178"/>
      <c r="AC1505" s="178"/>
    </row>
    <row r="1506" spans="2:29" x14ac:dyDescent="0.35">
      <c r="B1506" s="222">
        <v>158300</v>
      </c>
      <c r="C1506" s="208">
        <v>55350</v>
      </c>
      <c r="D1506" s="309">
        <v>3044.25</v>
      </c>
      <c r="E1506" s="206">
        <v>4428</v>
      </c>
      <c r="F1506" s="206">
        <v>4981.5</v>
      </c>
      <c r="G1506" s="205">
        <f t="shared" si="126"/>
        <v>0.34965255843335441</v>
      </c>
      <c r="H1506" s="207">
        <f t="shared" si="127"/>
        <v>0.42</v>
      </c>
      <c r="I1506" s="213">
        <v>44214</v>
      </c>
      <c r="J1506" s="213">
        <v>418.17</v>
      </c>
      <c r="K1506" s="212">
        <v>3537.12</v>
      </c>
      <c r="L1506" s="212">
        <v>3979.26</v>
      </c>
      <c r="M1506" s="239">
        <f t="shared" si="124"/>
        <v>0.48089999999999233</v>
      </c>
      <c r="N1506" s="239"/>
      <c r="O1506" s="178"/>
      <c r="P1506" s="178"/>
      <c r="Q1506" s="178"/>
      <c r="R1506" s="178"/>
      <c r="S1506" s="178"/>
      <c r="T1506" s="178"/>
      <c r="U1506" s="178"/>
      <c r="V1506" s="178"/>
      <c r="W1506" s="178"/>
      <c r="X1506" s="178"/>
      <c r="Y1506" s="210">
        <f t="shared" si="123"/>
        <v>0.27930511686670878</v>
      </c>
      <c r="Z1506" s="211">
        <f t="shared" si="125"/>
        <v>0.42</v>
      </c>
      <c r="AA1506" s="178"/>
      <c r="AB1506" s="178"/>
      <c r="AC1506" s="178"/>
    </row>
    <row r="1507" spans="2:29" x14ac:dyDescent="0.35">
      <c r="B1507" s="222">
        <v>158400</v>
      </c>
      <c r="C1507" s="208">
        <v>55392</v>
      </c>
      <c r="D1507" s="309">
        <v>3046.56</v>
      </c>
      <c r="E1507" s="206">
        <v>4431.3599999999997</v>
      </c>
      <c r="F1507" s="206">
        <v>4985.28</v>
      </c>
      <c r="G1507" s="205">
        <f t="shared" si="126"/>
        <v>0.34969696969696967</v>
      </c>
      <c r="H1507" s="207">
        <f t="shared" si="127"/>
        <v>0.42</v>
      </c>
      <c r="I1507" s="213">
        <v>44256</v>
      </c>
      <c r="J1507" s="213">
        <v>423.16</v>
      </c>
      <c r="K1507" s="212">
        <v>3540.48</v>
      </c>
      <c r="L1507" s="212">
        <v>3983.04</v>
      </c>
      <c r="M1507" s="239">
        <f t="shared" si="124"/>
        <v>0.48089999999996508</v>
      </c>
      <c r="N1507" s="239"/>
      <c r="O1507" s="178"/>
      <c r="P1507" s="178"/>
      <c r="Q1507" s="178"/>
      <c r="R1507" s="178"/>
      <c r="S1507" s="178"/>
      <c r="T1507" s="178"/>
      <c r="U1507" s="178"/>
      <c r="V1507" s="178"/>
      <c r="W1507" s="178"/>
      <c r="X1507" s="178"/>
      <c r="Y1507" s="210">
        <f t="shared" si="123"/>
        <v>0.27939393939393942</v>
      </c>
      <c r="Z1507" s="211">
        <f t="shared" si="125"/>
        <v>0.42</v>
      </c>
      <c r="AA1507" s="178"/>
      <c r="AB1507" s="178"/>
      <c r="AC1507" s="178"/>
    </row>
    <row r="1508" spans="2:29" x14ac:dyDescent="0.35">
      <c r="B1508" s="222">
        <v>158500</v>
      </c>
      <c r="C1508" s="208">
        <v>55434</v>
      </c>
      <c r="D1508" s="309">
        <v>3048.87</v>
      </c>
      <c r="E1508" s="206">
        <v>4434.72</v>
      </c>
      <c r="F1508" s="206">
        <v>4989.0600000000004</v>
      </c>
      <c r="G1508" s="205">
        <f t="shared" si="126"/>
        <v>0.34974132492113563</v>
      </c>
      <c r="H1508" s="207">
        <f t="shared" si="127"/>
        <v>0.42</v>
      </c>
      <c r="I1508" s="213">
        <v>44298</v>
      </c>
      <c r="J1508" s="213">
        <v>428.16</v>
      </c>
      <c r="K1508" s="212">
        <v>3543.84</v>
      </c>
      <c r="L1508" s="212">
        <v>3986.82</v>
      </c>
      <c r="M1508" s="239">
        <f t="shared" si="124"/>
        <v>0.48090000000001054</v>
      </c>
      <c r="N1508" s="239"/>
      <c r="O1508" s="178"/>
      <c r="P1508" s="178"/>
      <c r="Q1508" s="178"/>
      <c r="R1508" s="178"/>
      <c r="S1508" s="178"/>
      <c r="T1508" s="178"/>
      <c r="U1508" s="178"/>
      <c r="V1508" s="178"/>
      <c r="W1508" s="178"/>
      <c r="X1508" s="178"/>
      <c r="Y1508" s="210">
        <f t="shared" si="123"/>
        <v>0.27948264984227128</v>
      </c>
      <c r="Z1508" s="211">
        <f t="shared" si="125"/>
        <v>0.42</v>
      </c>
      <c r="AA1508" s="178"/>
      <c r="AB1508" s="178"/>
      <c r="AC1508" s="178"/>
    </row>
    <row r="1509" spans="2:29" x14ac:dyDescent="0.35">
      <c r="B1509" s="222">
        <v>158600</v>
      </c>
      <c r="C1509" s="208">
        <v>55476</v>
      </c>
      <c r="D1509" s="309">
        <v>3051.18</v>
      </c>
      <c r="E1509" s="206">
        <v>4438.08</v>
      </c>
      <c r="F1509" s="206">
        <v>4992.84</v>
      </c>
      <c r="G1509" s="205">
        <f t="shared" si="126"/>
        <v>0.34978562421185372</v>
      </c>
      <c r="H1509" s="207">
        <f t="shared" si="127"/>
        <v>0.42</v>
      </c>
      <c r="I1509" s="213">
        <v>44340</v>
      </c>
      <c r="J1509" s="213">
        <v>433.16</v>
      </c>
      <c r="K1509" s="212">
        <v>3547.2</v>
      </c>
      <c r="L1509" s="212">
        <v>3990.6</v>
      </c>
      <c r="M1509" s="239">
        <f t="shared" si="124"/>
        <v>0.48090000000003785</v>
      </c>
      <c r="N1509" s="239"/>
      <c r="O1509" s="178"/>
      <c r="P1509" s="178"/>
      <c r="Q1509" s="178"/>
      <c r="R1509" s="178"/>
      <c r="S1509" s="178"/>
      <c r="T1509" s="178"/>
      <c r="U1509" s="178"/>
      <c r="V1509" s="178"/>
      <c r="W1509" s="178"/>
      <c r="X1509" s="178"/>
      <c r="Y1509" s="210">
        <f t="shared" si="123"/>
        <v>0.27957124842370745</v>
      </c>
      <c r="Z1509" s="211">
        <f t="shared" si="125"/>
        <v>0.42</v>
      </c>
      <c r="AA1509" s="178"/>
      <c r="AB1509" s="178"/>
      <c r="AC1509" s="178"/>
    </row>
    <row r="1510" spans="2:29" x14ac:dyDescent="0.35">
      <c r="B1510" s="222">
        <v>158700</v>
      </c>
      <c r="C1510" s="208">
        <v>55518</v>
      </c>
      <c r="D1510" s="309">
        <v>3053.49</v>
      </c>
      <c r="E1510" s="206">
        <v>4441.4399999999996</v>
      </c>
      <c r="F1510" s="206">
        <v>4996.62</v>
      </c>
      <c r="G1510" s="205">
        <f t="shared" si="126"/>
        <v>0.34982986767485824</v>
      </c>
      <c r="H1510" s="207">
        <f t="shared" si="127"/>
        <v>0.42</v>
      </c>
      <c r="I1510" s="213">
        <v>44382</v>
      </c>
      <c r="J1510" s="213">
        <v>438.16</v>
      </c>
      <c r="K1510" s="212">
        <v>3550.56</v>
      </c>
      <c r="L1510" s="212">
        <v>3994.38</v>
      </c>
      <c r="M1510" s="239">
        <f t="shared" si="124"/>
        <v>0.48090000000000144</v>
      </c>
      <c r="N1510" s="239"/>
      <c r="O1510" s="178"/>
      <c r="P1510" s="178"/>
      <c r="Q1510" s="178"/>
      <c r="R1510" s="178"/>
      <c r="S1510" s="178"/>
      <c r="T1510" s="178"/>
      <c r="U1510" s="178"/>
      <c r="V1510" s="178"/>
      <c r="W1510" s="178"/>
      <c r="X1510" s="178"/>
      <c r="Y1510" s="210">
        <f t="shared" si="123"/>
        <v>0.27965973534971644</v>
      </c>
      <c r="Z1510" s="211">
        <f t="shared" si="125"/>
        <v>0.42</v>
      </c>
      <c r="AA1510" s="178"/>
      <c r="AB1510" s="178"/>
      <c r="AC1510" s="178"/>
    </row>
    <row r="1511" spans="2:29" x14ac:dyDescent="0.35">
      <c r="B1511" s="222">
        <v>158800</v>
      </c>
      <c r="C1511" s="208">
        <v>55560</v>
      </c>
      <c r="D1511" s="309">
        <v>3055.8</v>
      </c>
      <c r="E1511" s="206">
        <v>4444.8</v>
      </c>
      <c r="F1511" s="206">
        <v>5000.3999999999996</v>
      </c>
      <c r="G1511" s="205">
        <f t="shared" si="126"/>
        <v>0.34987405541561711</v>
      </c>
      <c r="H1511" s="207">
        <f t="shared" si="127"/>
        <v>0.42</v>
      </c>
      <c r="I1511" s="213">
        <v>44424</v>
      </c>
      <c r="J1511" s="213">
        <v>443.16</v>
      </c>
      <c r="K1511" s="212">
        <v>3553.92</v>
      </c>
      <c r="L1511" s="212">
        <v>3998.16</v>
      </c>
      <c r="M1511" s="239">
        <f t="shared" si="124"/>
        <v>0.48090000000004696</v>
      </c>
      <c r="N1511" s="239"/>
      <c r="O1511" s="178"/>
      <c r="P1511" s="178"/>
      <c r="Q1511" s="178"/>
      <c r="R1511" s="178"/>
      <c r="S1511" s="178"/>
      <c r="T1511" s="178"/>
      <c r="U1511" s="178"/>
      <c r="V1511" s="178"/>
      <c r="W1511" s="178"/>
      <c r="X1511" s="178"/>
      <c r="Y1511" s="210">
        <f t="shared" si="123"/>
        <v>0.27974811083123424</v>
      </c>
      <c r="Z1511" s="211">
        <f t="shared" si="125"/>
        <v>0.42</v>
      </c>
      <c r="AA1511" s="178"/>
      <c r="AB1511" s="178"/>
      <c r="AC1511" s="178"/>
    </row>
    <row r="1512" spans="2:29" x14ac:dyDescent="0.35">
      <c r="B1512" s="222">
        <v>158900</v>
      </c>
      <c r="C1512" s="208">
        <v>55602</v>
      </c>
      <c r="D1512" s="309">
        <v>3058.11</v>
      </c>
      <c r="E1512" s="206">
        <v>4448.16</v>
      </c>
      <c r="F1512" s="206">
        <v>5004.18</v>
      </c>
      <c r="G1512" s="205">
        <f t="shared" si="126"/>
        <v>0.3499181875393329</v>
      </c>
      <c r="H1512" s="207">
        <f t="shared" si="127"/>
        <v>0.42</v>
      </c>
      <c r="I1512" s="213">
        <v>44466</v>
      </c>
      <c r="J1512" s="213">
        <v>448.15</v>
      </c>
      <c r="K1512" s="212">
        <v>3557.28</v>
      </c>
      <c r="L1512" s="212">
        <v>4001.94</v>
      </c>
      <c r="M1512" s="239">
        <f t="shared" si="124"/>
        <v>0.48090000000001054</v>
      </c>
      <c r="N1512" s="239"/>
      <c r="O1512" s="178"/>
      <c r="P1512" s="178"/>
      <c r="Q1512" s="178"/>
      <c r="R1512" s="178"/>
      <c r="S1512" s="178"/>
      <c r="T1512" s="178"/>
      <c r="U1512" s="178"/>
      <c r="V1512" s="178"/>
      <c r="W1512" s="178"/>
      <c r="X1512" s="178"/>
      <c r="Y1512" s="210">
        <f t="shared" si="123"/>
        <v>0.27983637507866582</v>
      </c>
      <c r="Z1512" s="211">
        <f t="shared" si="125"/>
        <v>0.42</v>
      </c>
      <c r="AA1512" s="178"/>
      <c r="AB1512" s="178"/>
      <c r="AC1512" s="178"/>
    </row>
    <row r="1513" spans="2:29" x14ac:dyDescent="0.35">
      <c r="B1513" s="222">
        <v>159000</v>
      </c>
      <c r="C1513" s="208">
        <v>55644</v>
      </c>
      <c r="D1513" s="309">
        <v>3060.42</v>
      </c>
      <c r="E1513" s="206">
        <v>4451.5200000000004</v>
      </c>
      <c r="F1513" s="206">
        <v>5007.96</v>
      </c>
      <c r="G1513" s="205">
        <f t="shared" si="126"/>
        <v>0.34996226415094339</v>
      </c>
      <c r="H1513" s="207">
        <f t="shared" si="127"/>
        <v>0.42</v>
      </c>
      <c r="I1513" s="213">
        <v>44508</v>
      </c>
      <c r="J1513" s="213">
        <v>453.15</v>
      </c>
      <c r="K1513" s="212">
        <v>3560.64</v>
      </c>
      <c r="L1513" s="212">
        <v>4005.72</v>
      </c>
      <c r="M1513" s="239">
        <f t="shared" si="124"/>
        <v>0.48089999999996508</v>
      </c>
      <c r="N1513" s="239"/>
      <c r="O1513" s="178"/>
      <c r="P1513" s="178"/>
      <c r="Q1513" s="178"/>
      <c r="R1513" s="178"/>
      <c r="S1513" s="178"/>
      <c r="T1513" s="178"/>
      <c r="U1513" s="178"/>
      <c r="V1513" s="178"/>
      <c r="W1513" s="178"/>
      <c r="X1513" s="178"/>
      <c r="Y1513" s="210">
        <f t="shared" si="123"/>
        <v>0.2799245283018868</v>
      </c>
      <c r="Z1513" s="211">
        <f t="shared" si="125"/>
        <v>0.42</v>
      </c>
      <c r="AA1513" s="178"/>
      <c r="AB1513" s="178"/>
      <c r="AC1513" s="178"/>
    </row>
    <row r="1514" spans="2:29" x14ac:dyDescent="0.35">
      <c r="B1514" s="222">
        <v>159100</v>
      </c>
      <c r="C1514" s="208">
        <v>55686</v>
      </c>
      <c r="D1514" s="309">
        <v>3062.73</v>
      </c>
      <c r="E1514" s="206">
        <v>4454.88</v>
      </c>
      <c r="F1514" s="206">
        <v>5011.74</v>
      </c>
      <c r="G1514" s="205">
        <f t="shared" si="126"/>
        <v>0.35000628535512257</v>
      </c>
      <c r="H1514" s="207">
        <f t="shared" si="127"/>
        <v>0.42</v>
      </c>
      <c r="I1514" s="213">
        <v>44550</v>
      </c>
      <c r="J1514" s="213">
        <v>458.15</v>
      </c>
      <c r="K1514" s="212">
        <v>3564</v>
      </c>
      <c r="L1514" s="212">
        <v>4009.5</v>
      </c>
      <c r="M1514" s="239">
        <f t="shared" si="124"/>
        <v>0.48090000000001054</v>
      </c>
      <c r="N1514" s="239"/>
      <c r="O1514" s="178"/>
      <c r="P1514" s="178"/>
      <c r="Q1514" s="178"/>
      <c r="R1514" s="178"/>
      <c r="S1514" s="178"/>
      <c r="T1514" s="178"/>
      <c r="U1514" s="178"/>
      <c r="V1514" s="178"/>
      <c r="W1514" s="178"/>
      <c r="X1514" s="178"/>
      <c r="Y1514" s="210">
        <f t="shared" si="123"/>
        <v>0.2800125707102451</v>
      </c>
      <c r="Z1514" s="211">
        <f t="shared" si="125"/>
        <v>0.42</v>
      </c>
      <c r="AA1514" s="178"/>
      <c r="AB1514" s="178"/>
      <c r="AC1514" s="178"/>
    </row>
    <row r="1515" spans="2:29" x14ac:dyDescent="0.35">
      <c r="B1515" s="222">
        <v>159200</v>
      </c>
      <c r="C1515" s="208">
        <v>55728</v>
      </c>
      <c r="D1515" s="309">
        <v>3065.04</v>
      </c>
      <c r="E1515" s="206">
        <v>4458.24</v>
      </c>
      <c r="F1515" s="206">
        <v>5015.5200000000004</v>
      </c>
      <c r="G1515" s="205">
        <f t="shared" si="126"/>
        <v>0.35005025125628142</v>
      </c>
      <c r="H1515" s="207">
        <f t="shared" si="127"/>
        <v>0.42</v>
      </c>
      <c r="I1515" s="213">
        <v>44592</v>
      </c>
      <c r="J1515" s="213">
        <v>463.15</v>
      </c>
      <c r="K1515" s="212">
        <v>3567.36</v>
      </c>
      <c r="L1515" s="212">
        <v>4013.28</v>
      </c>
      <c r="M1515" s="239">
        <f t="shared" si="124"/>
        <v>0.48089999999998329</v>
      </c>
      <c r="N1515" s="239"/>
      <c r="O1515" s="178"/>
      <c r="P1515" s="178"/>
      <c r="Q1515" s="178"/>
      <c r="R1515" s="178"/>
      <c r="S1515" s="178"/>
      <c r="T1515" s="178"/>
      <c r="U1515" s="178"/>
      <c r="V1515" s="178"/>
      <c r="W1515" s="178"/>
      <c r="X1515" s="178"/>
      <c r="Y1515" s="210">
        <f t="shared" si="123"/>
        <v>0.2801005025125628</v>
      </c>
      <c r="Z1515" s="211">
        <f t="shared" si="125"/>
        <v>0.42</v>
      </c>
      <c r="AA1515" s="178"/>
      <c r="AB1515" s="178"/>
      <c r="AC1515" s="178"/>
    </row>
    <row r="1516" spans="2:29" x14ac:dyDescent="0.35">
      <c r="B1516" s="222">
        <v>159300</v>
      </c>
      <c r="C1516" s="208">
        <v>55770</v>
      </c>
      <c r="D1516" s="309">
        <v>3067.35</v>
      </c>
      <c r="E1516" s="206">
        <v>4461.6000000000004</v>
      </c>
      <c r="F1516" s="206">
        <v>5019.3</v>
      </c>
      <c r="G1516" s="205">
        <f t="shared" si="126"/>
        <v>0.35009416195856874</v>
      </c>
      <c r="H1516" s="207">
        <f t="shared" si="127"/>
        <v>0.42</v>
      </c>
      <c r="I1516" s="213">
        <v>44634</v>
      </c>
      <c r="J1516" s="213">
        <v>468.15</v>
      </c>
      <c r="K1516" s="212">
        <v>3570.72</v>
      </c>
      <c r="L1516" s="212">
        <v>4017.06</v>
      </c>
      <c r="M1516" s="239">
        <f t="shared" si="124"/>
        <v>0.48090000000001054</v>
      </c>
      <c r="N1516" s="239"/>
      <c r="O1516" s="178"/>
      <c r="P1516" s="178"/>
      <c r="Q1516" s="178"/>
      <c r="R1516" s="178"/>
      <c r="S1516" s="178"/>
      <c r="T1516" s="178"/>
      <c r="U1516" s="178"/>
      <c r="V1516" s="178"/>
      <c r="W1516" s="178"/>
      <c r="X1516" s="178"/>
      <c r="Y1516" s="210">
        <f t="shared" si="123"/>
        <v>0.28018832391713749</v>
      </c>
      <c r="Z1516" s="211">
        <f t="shared" si="125"/>
        <v>0.42</v>
      </c>
      <c r="AA1516" s="178"/>
      <c r="AB1516" s="178"/>
      <c r="AC1516" s="178"/>
    </row>
    <row r="1517" spans="2:29" x14ac:dyDescent="0.35">
      <c r="B1517" s="222">
        <v>159400</v>
      </c>
      <c r="C1517" s="208">
        <v>55812</v>
      </c>
      <c r="D1517" s="309">
        <v>3069.66</v>
      </c>
      <c r="E1517" s="206">
        <v>4464.96</v>
      </c>
      <c r="F1517" s="206">
        <v>5023.08</v>
      </c>
      <c r="G1517" s="205">
        <f t="shared" si="126"/>
        <v>0.35013801756587204</v>
      </c>
      <c r="H1517" s="207">
        <f t="shared" si="127"/>
        <v>0.42</v>
      </c>
      <c r="I1517" s="213">
        <v>44676</v>
      </c>
      <c r="J1517" s="213">
        <v>473.14</v>
      </c>
      <c r="K1517" s="212">
        <v>3574.08</v>
      </c>
      <c r="L1517" s="212">
        <v>4020.84</v>
      </c>
      <c r="M1517" s="239">
        <f t="shared" si="124"/>
        <v>0.48090000000004696</v>
      </c>
      <c r="N1517" s="239"/>
      <c r="O1517" s="178"/>
      <c r="P1517" s="178"/>
      <c r="Q1517" s="178"/>
      <c r="R1517" s="178"/>
      <c r="S1517" s="178"/>
      <c r="T1517" s="178"/>
      <c r="U1517" s="178"/>
      <c r="V1517" s="178"/>
      <c r="W1517" s="178"/>
      <c r="X1517" s="178"/>
      <c r="Y1517" s="210">
        <f t="shared" si="123"/>
        <v>0.28027603513174404</v>
      </c>
      <c r="Z1517" s="211">
        <f t="shared" si="125"/>
        <v>0.42</v>
      </c>
      <c r="AA1517" s="178"/>
      <c r="AB1517" s="178"/>
      <c r="AC1517" s="178"/>
    </row>
    <row r="1518" spans="2:29" x14ac:dyDescent="0.35">
      <c r="B1518" s="222">
        <v>159500</v>
      </c>
      <c r="C1518" s="208">
        <v>55854</v>
      </c>
      <c r="D1518" s="309">
        <v>3071.97</v>
      </c>
      <c r="E1518" s="206">
        <v>4468.32</v>
      </c>
      <c r="F1518" s="206">
        <v>5026.8599999999997</v>
      </c>
      <c r="G1518" s="205">
        <f t="shared" si="126"/>
        <v>0.35018181818181821</v>
      </c>
      <c r="H1518" s="207">
        <f t="shared" si="127"/>
        <v>0.42</v>
      </c>
      <c r="I1518" s="213">
        <v>44718</v>
      </c>
      <c r="J1518" s="213">
        <v>478.14</v>
      </c>
      <c r="K1518" s="212">
        <v>3577.44</v>
      </c>
      <c r="L1518" s="212">
        <v>4024.62</v>
      </c>
      <c r="M1518" s="239">
        <f t="shared" si="124"/>
        <v>0.48090000000001965</v>
      </c>
      <c r="N1518" s="239"/>
      <c r="O1518" s="178"/>
      <c r="P1518" s="178"/>
      <c r="Q1518" s="178"/>
      <c r="R1518" s="178"/>
      <c r="S1518" s="178"/>
      <c r="T1518" s="178"/>
      <c r="U1518" s="178"/>
      <c r="V1518" s="178"/>
      <c r="W1518" s="178"/>
      <c r="X1518" s="178"/>
      <c r="Y1518" s="210">
        <f t="shared" si="123"/>
        <v>0.28036363636363637</v>
      </c>
      <c r="Z1518" s="211">
        <f t="shared" si="125"/>
        <v>0.42</v>
      </c>
      <c r="AA1518" s="178"/>
      <c r="AB1518" s="178"/>
      <c r="AC1518" s="178"/>
    </row>
    <row r="1519" spans="2:29" x14ac:dyDescent="0.35">
      <c r="B1519" s="222">
        <v>159600</v>
      </c>
      <c r="C1519" s="208">
        <v>55896</v>
      </c>
      <c r="D1519" s="309">
        <v>3074.28</v>
      </c>
      <c r="E1519" s="206">
        <v>4471.68</v>
      </c>
      <c r="F1519" s="206">
        <v>5030.6400000000003</v>
      </c>
      <c r="G1519" s="205">
        <f t="shared" si="126"/>
        <v>0.35022556390977444</v>
      </c>
      <c r="H1519" s="207">
        <f t="shared" si="127"/>
        <v>0.42</v>
      </c>
      <c r="I1519" s="213">
        <v>44760</v>
      </c>
      <c r="J1519" s="213">
        <v>483.14</v>
      </c>
      <c r="K1519" s="212">
        <v>3580.8</v>
      </c>
      <c r="L1519" s="212">
        <v>4028.4</v>
      </c>
      <c r="M1519" s="239">
        <f t="shared" si="124"/>
        <v>0.48089999999999233</v>
      </c>
      <c r="N1519" s="239"/>
      <c r="O1519" s="178"/>
      <c r="P1519" s="178"/>
      <c r="Q1519" s="178"/>
      <c r="R1519" s="178"/>
      <c r="S1519" s="178"/>
      <c r="T1519" s="178"/>
      <c r="U1519" s="178"/>
      <c r="V1519" s="178"/>
      <c r="W1519" s="178"/>
      <c r="X1519" s="178"/>
      <c r="Y1519" s="210">
        <f t="shared" si="123"/>
        <v>0.2804511278195489</v>
      </c>
      <c r="Z1519" s="211">
        <f t="shared" si="125"/>
        <v>0.42</v>
      </c>
      <c r="AA1519" s="178"/>
      <c r="AB1519" s="178"/>
      <c r="AC1519" s="178"/>
    </row>
    <row r="1520" spans="2:29" x14ac:dyDescent="0.35">
      <c r="B1520" s="222">
        <v>159700</v>
      </c>
      <c r="C1520" s="208">
        <v>55938</v>
      </c>
      <c r="D1520" s="309">
        <v>3076.59</v>
      </c>
      <c r="E1520" s="206">
        <v>4475.04</v>
      </c>
      <c r="F1520" s="206">
        <v>5034.42</v>
      </c>
      <c r="G1520" s="205">
        <f t="shared" si="126"/>
        <v>0.3502692548528491</v>
      </c>
      <c r="H1520" s="207">
        <f t="shared" si="127"/>
        <v>0.42</v>
      </c>
      <c r="I1520" s="213">
        <v>44802</v>
      </c>
      <c r="J1520" s="213">
        <v>488.14</v>
      </c>
      <c r="K1520" s="212">
        <v>3584.16</v>
      </c>
      <c r="L1520" s="212">
        <v>4032.18</v>
      </c>
      <c r="M1520" s="239">
        <f t="shared" si="124"/>
        <v>0.48089999999993777</v>
      </c>
      <c r="N1520" s="239"/>
      <c r="O1520" s="178"/>
      <c r="P1520" s="178"/>
      <c r="Q1520" s="178"/>
      <c r="R1520" s="178"/>
      <c r="S1520" s="178"/>
      <c r="T1520" s="178"/>
      <c r="U1520" s="178"/>
      <c r="V1520" s="178"/>
      <c r="W1520" s="178"/>
      <c r="X1520" s="178"/>
      <c r="Y1520" s="210">
        <f t="shared" si="123"/>
        <v>0.28053850970569816</v>
      </c>
      <c r="Z1520" s="211">
        <f t="shared" si="125"/>
        <v>0.42</v>
      </c>
      <c r="AA1520" s="178"/>
      <c r="AB1520" s="178"/>
      <c r="AC1520" s="178"/>
    </row>
    <row r="1521" spans="2:29" x14ac:dyDescent="0.35">
      <c r="B1521" s="222">
        <v>159800</v>
      </c>
      <c r="C1521" s="208">
        <v>55980</v>
      </c>
      <c r="D1521" s="309">
        <v>3078.9</v>
      </c>
      <c r="E1521" s="206">
        <v>4478.3999999999996</v>
      </c>
      <c r="F1521" s="206">
        <v>5038.2</v>
      </c>
      <c r="G1521" s="205">
        <f t="shared" si="126"/>
        <v>0.35031289111389236</v>
      </c>
      <c r="H1521" s="207">
        <f t="shared" si="127"/>
        <v>0.42</v>
      </c>
      <c r="I1521" s="213">
        <v>44844</v>
      </c>
      <c r="J1521" s="213">
        <v>493.14</v>
      </c>
      <c r="K1521" s="212">
        <v>3587.52</v>
      </c>
      <c r="L1521" s="212">
        <v>4035.96</v>
      </c>
      <c r="M1521" s="239">
        <f t="shared" si="124"/>
        <v>0.48089999999998329</v>
      </c>
      <c r="N1521" s="239"/>
      <c r="O1521" s="178"/>
      <c r="P1521" s="178"/>
      <c r="Q1521" s="178"/>
      <c r="R1521" s="178"/>
      <c r="S1521" s="178"/>
      <c r="T1521" s="178"/>
      <c r="U1521" s="178"/>
      <c r="V1521" s="178"/>
      <c r="W1521" s="178"/>
      <c r="X1521" s="178"/>
      <c r="Y1521" s="210">
        <f t="shared" si="123"/>
        <v>0.28062578222778473</v>
      </c>
      <c r="Z1521" s="211">
        <f t="shared" si="125"/>
        <v>0.42</v>
      </c>
      <c r="AA1521" s="178"/>
      <c r="AB1521" s="178"/>
      <c r="AC1521" s="178"/>
    </row>
    <row r="1522" spans="2:29" x14ac:dyDescent="0.35">
      <c r="B1522" s="222">
        <v>159900</v>
      </c>
      <c r="C1522" s="208">
        <v>56022</v>
      </c>
      <c r="D1522" s="309">
        <v>3081.21</v>
      </c>
      <c r="E1522" s="206">
        <v>4481.76</v>
      </c>
      <c r="F1522" s="206">
        <v>5041.9799999999996</v>
      </c>
      <c r="G1522" s="205">
        <f t="shared" si="126"/>
        <v>0.3503564727954972</v>
      </c>
      <c r="H1522" s="207">
        <f t="shared" si="127"/>
        <v>0.42</v>
      </c>
      <c r="I1522" s="213">
        <v>44886</v>
      </c>
      <c r="J1522" s="213">
        <v>498.13</v>
      </c>
      <c r="K1522" s="212">
        <v>3590.88</v>
      </c>
      <c r="L1522" s="212">
        <v>4039.74</v>
      </c>
      <c r="M1522" s="239">
        <f t="shared" si="124"/>
        <v>0.48090000000002875</v>
      </c>
      <c r="N1522" s="239"/>
      <c r="O1522" s="178"/>
      <c r="P1522" s="178"/>
      <c r="Q1522" s="178"/>
      <c r="R1522" s="178"/>
      <c r="S1522" s="178"/>
      <c r="T1522" s="178"/>
      <c r="U1522" s="178"/>
      <c r="V1522" s="178"/>
      <c r="W1522" s="178"/>
      <c r="X1522" s="178"/>
      <c r="Y1522" s="210">
        <f t="shared" si="123"/>
        <v>0.28071294559099436</v>
      </c>
      <c r="Z1522" s="211">
        <f t="shared" si="125"/>
        <v>0.42</v>
      </c>
      <c r="AA1522" s="178"/>
      <c r="AB1522" s="178"/>
      <c r="AC1522" s="178"/>
    </row>
    <row r="1523" spans="2:29" x14ac:dyDescent="0.35">
      <c r="B1523" s="222">
        <v>160000</v>
      </c>
      <c r="C1523" s="208">
        <v>56064</v>
      </c>
      <c r="D1523" s="309">
        <v>3083.52</v>
      </c>
      <c r="E1523" s="206">
        <v>4485.12</v>
      </c>
      <c r="F1523" s="206">
        <v>5045.76</v>
      </c>
      <c r="G1523" s="205">
        <f t="shared" si="126"/>
        <v>0.35039999999999999</v>
      </c>
      <c r="H1523" s="207">
        <f t="shared" si="127"/>
        <v>0.42</v>
      </c>
      <c r="I1523" s="213">
        <v>44928</v>
      </c>
      <c r="J1523" s="213">
        <v>503.13</v>
      </c>
      <c r="K1523" s="212">
        <v>3594.24</v>
      </c>
      <c r="L1523" s="212">
        <v>4043.52</v>
      </c>
      <c r="M1523" s="239">
        <f t="shared" si="124"/>
        <v>0.48089999999999233</v>
      </c>
      <c r="N1523" s="239"/>
      <c r="O1523" s="178"/>
      <c r="P1523" s="178"/>
      <c r="Q1523" s="178"/>
      <c r="R1523" s="178"/>
      <c r="S1523" s="178"/>
      <c r="T1523" s="178"/>
      <c r="U1523" s="178"/>
      <c r="V1523" s="178"/>
      <c r="W1523" s="178"/>
      <c r="X1523" s="178"/>
      <c r="Y1523" s="210">
        <f t="shared" si="123"/>
        <v>0.28079999999999999</v>
      </c>
      <c r="Z1523" s="211">
        <f t="shared" si="125"/>
        <v>0.42</v>
      </c>
      <c r="AA1523" s="178"/>
      <c r="AB1523" s="178"/>
      <c r="AC1523" s="178"/>
    </row>
    <row r="1524" spans="2:29" x14ac:dyDescent="0.35">
      <c r="B1524" s="222">
        <v>160100</v>
      </c>
      <c r="C1524" s="208">
        <v>56106</v>
      </c>
      <c r="D1524" s="309">
        <v>3085.83</v>
      </c>
      <c r="E1524" s="206">
        <v>4488.4799999999996</v>
      </c>
      <c r="F1524" s="206">
        <v>5049.54</v>
      </c>
      <c r="G1524" s="205">
        <f t="shared" si="126"/>
        <v>0.35044347282948157</v>
      </c>
      <c r="H1524" s="207">
        <f t="shared" si="127"/>
        <v>0.42</v>
      </c>
      <c r="I1524" s="213">
        <v>44970</v>
      </c>
      <c r="J1524" s="213">
        <v>508.13</v>
      </c>
      <c r="K1524" s="212">
        <v>3597.6</v>
      </c>
      <c r="L1524" s="212">
        <v>4047.3</v>
      </c>
      <c r="M1524" s="239">
        <f t="shared" si="124"/>
        <v>0.48090000000001965</v>
      </c>
      <c r="N1524" s="239"/>
      <c r="O1524" s="178"/>
      <c r="P1524" s="178"/>
      <c r="Q1524" s="178"/>
      <c r="R1524" s="178"/>
      <c r="S1524" s="178"/>
      <c r="T1524" s="178"/>
      <c r="U1524" s="178"/>
      <c r="V1524" s="178"/>
      <c r="W1524" s="178"/>
      <c r="X1524" s="178"/>
      <c r="Y1524" s="210">
        <f t="shared" si="123"/>
        <v>0.28088694565896316</v>
      </c>
      <c r="Z1524" s="211">
        <f t="shared" si="125"/>
        <v>0.42</v>
      </c>
      <c r="AA1524" s="178"/>
      <c r="AB1524" s="178"/>
      <c r="AC1524" s="178"/>
    </row>
    <row r="1525" spans="2:29" x14ac:dyDescent="0.35">
      <c r="B1525" s="222">
        <v>160200</v>
      </c>
      <c r="C1525" s="208">
        <v>56148</v>
      </c>
      <c r="D1525" s="309">
        <v>3088.14</v>
      </c>
      <c r="E1525" s="206">
        <v>4491.84</v>
      </c>
      <c r="F1525" s="206">
        <v>5053.32</v>
      </c>
      <c r="G1525" s="205">
        <f t="shared" si="126"/>
        <v>0.35048689138576777</v>
      </c>
      <c r="H1525" s="207">
        <f t="shared" si="127"/>
        <v>0.42</v>
      </c>
      <c r="I1525" s="213">
        <v>45012</v>
      </c>
      <c r="J1525" s="213">
        <v>513.13</v>
      </c>
      <c r="K1525" s="212">
        <v>3600.96</v>
      </c>
      <c r="L1525" s="212">
        <v>4051.08</v>
      </c>
      <c r="M1525" s="239">
        <f t="shared" si="124"/>
        <v>0.48089999999999233</v>
      </c>
      <c r="N1525" s="239"/>
      <c r="O1525" s="178"/>
      <c r="P1525" s="178"/>
      <c r="Q1525" s="178"/>
      <c r="R1525" s="178"/>
      <c r="S1525" s="178"/>
      <c r="T1525" s="178"/>
      <c r="U1525" s="178"/>
      <c r="V1525" s="178"/>
      <c r="W1525" s="178"/>
      <c r="X1525" s="178"/>
      <c r="Y1525" s="210">
        <f t="shared" si="123"/>
        <v>0.28097378277153556</v>
      </c>
      <c r="Z1525" s="211">
        <f t="shared" si="125"/>
        <v>0.42</v>
      </c>
      <c r="AA1525" s="178"/>
      <c r="AB1525" s="178"/>
      <c r="AC1525" s="178"/>
    </row>
    <row r="1526" spans="2:29" x14ac:dyDescent="0.35">
      <c r="B1526" s="222">
        <v>160300</v>
      </c>
      <c r="C1526" s="208">
        <v>56190</v>
      </c>
      <c r="D1526" s="309">
        <v>3090.45</v>
      </c>
      <c r="E1526" s="206">
        <v>4495.2</v>
      </c>
      <c r="F1526" s="206">
        <v>5057.1000000000004</v>
      </c>
      <c r="G1526" s="205">
        <f t="shared" si="126"/>
        <v>0.35053025577043045</v>
      </c>
      <c r="H1526" s="207">
        <f t="shared" si="127"/>
        <v>0.42</v>
      </c>
      <c r="I1526" s="213">
        <v>45054</v>
      </c>
      <c r="J1526" s="213">
        <v>518.13</v>
      </c>
      <c r="K1526" s="212">
        <v>3604.32</v>
      </c>
      <c r="L1526" s="212">
        <v>4054.86</v>
      </c>
      <c r="M1526" s="239">
        <f t="shared" si="124"/>
        <v>0.48089999999996508</v>
      </c>
      <c r="N1526" s="239"/>
      <c r="O1526" s="178"/>
      <c r="P1526" s="178"/>
      <c r="Q1526" s="178"/>
      <c r="R1526" s="178"/>
      <c r="S1526" s="178"/>
      <c r="T1526" s="178"/>
      <c r="U1526" s="178"/>
      <c r="V1526" s="178"/>
      <c r="W1526" s="178"/>
      <c r="X1526" s="178"/>
      <c r="Y1526" s="210">
        <f t="shared" si="123"/>
        <v>0.28106051154086087</v>
      </c>
      <c r="Z1526" s="211">
        <f t="shared" si="125"/>
        <v>0.42</v>
      </c>
      <c r="AA1526" s="178"/>
      <c r="AB1526" s="178"/>
      <c r="AC1526" s="178"/>
    </row>
    <row r="1527" spans="2:29" x14ac:dyDescent="0.35">
      <c r="B1527" s="222">
        <v>160400</v>
      </c>
      <c r="C1527" s="208">
        <v>56232</v>
      </c>
      <c r="D1527" s="309">
        <v>3092.76</v>
      </c>
      <c r="E1527" s="206">
        <v>4498.5600000000004</v>
      </c>
      <c r="F1527" s="206">
        <v>5060.88</v>
      </c>
      <c r="G1527" s="205">
        <f t="shared" si="126"/>
        <v>0.35057356608478801</v>
      </c>
      <c r="H1527" s="207">
        <f t="shared" si="127"/>
        <v>0.42</v>
      </c>
      <c r="I1527" s="213">
        <v>45096</v>
      </c>
      <c r="J1527" s="213">
        <v>523.12</v>
      </c>
      <c r="K1527" s="212">
        <v>3607.68</v>
      </c>
      <c r="L1527" s="212">
        <v>4058.64</v>
      </c>
      <c r="M1527" s="239">
        <f t="shared" si="124"/>
        <v>0.48089999999999233</v>
      </c>
      <c r="N1527" s="239"/>
      <c r="O1527" s="178"/>
      <c r="P1527" s="178"/>
      <c r="Q1527" s="178"/>
      <c r="R1527" s="178"/>
      <c r="S1527" s="178"/>
      <c r="T1527" s="178"/>
      <c r="U1527" s="178"/>
      <c r="V1527" s="178"/>
      <c r="W1527" s="178"/>
      <c r="X1527" s="178"/>
      <c r="Y1527" s="210">
        <f t="shared" si="123"/>
        <v>0.28114713216957604</v>
      </c>
      <c r="Z1527" s="211">
        <f t="shared" si="125"/>
        <v>0.42</v>
      </c>
      <c r="AA1527" s="178"/>
      <c r="AB1527" s="178"/>
      <c r="AC1527" s="178"/>
    </row>
    <row r="1528" spans="2:29" x14ac:dyDescent="0.35">
      <c r="B1528" s="222">
        <v>160500</v>
      </c>
      <c r="C1528" s="208">
        <v>56274</v>
      </c>
      <c r="D1528" s="309">
        <v>3095.07</v>
      </c>
      <c r="E1528" s="206">
        <v>4501.92</v>
      </c>
      <c r="F1528" s="206">
        <v>5064.66</v>
      </c>
      <c r="G1528" s="205">
        <f t="shared" si="126"/>
        <v>0.35061682242990655</v>
      </c>
      <c r="H1528" s="207">
        <f t="shared" si="127"/>
        <v>0.42</v>
      </c>
      <c r="I1528" s="213">
        <v>45138</v>
      </c>
      <c r="J1528" s="213">
        <v>528.12</v>
      </c>
      <c r="K1528" s="212">
        <v>3611.04</v>
      </c>
      <c r="L1528" s="212">
        <v>4062.42</v>
      </c>
      <c r="M1528" s="239">
        <f t="shared" si="124"/>
        <v>0.48089999999995597</v>
      </c>
      <c r="N1528" s="239"/>
      <c r="O1528" s="178"/>
      <c r="P1528" s="178"/>
      <c r="Q1528" s="178"/>
      <c r="R1528" s="178"/>
      <c r="S1528" s="178"/>
      <c r="T1528" s="178"/>
      <c r="U1528" s="178"/>
      <c r="V1528" s="178"/>
      <c r="W1528" s="178"/>
      <c r="X1528" s="178"/>
      <c r="Y1528" s="210">
        <f t="shared" si="123"/>
        <v>0.28123364485981306</v>
      </c>
      <c r="Z1528" s="211">
        <f t="shared" si="125"/>
        <v>0.42</v>
      </c>
      <c r="AA1528" s="178"/>
      <c r="AB1528" s="178"/>
      <c r="AC1528" s="178"/>
    </row>
    <row r="1529" spans="2:29" x14ac:dyDescent="0.35">
      <c r="B1529" s="222">
        <v>160600</v>
      </c>
      <c r="C1529" s="208">
        <v>56316</v>
      </c>
      <c r="D1529" s="309">
        <v>3097.38</v>
      </c>
      <c r="E1529" s="206">
        <v>4505.28</v>
      </c>
      <c r="F1529" s="206">
        <v>5068.4399999999996</v>
      </c>
      <c r="G1529" s="205">
        <f t="shared" si="126"/>
        <v>0.35066002490660025</v>
      </c>
      <c r="H1529" s="207">
        <f t="shared" si="127"/>
        <v>0.42</v>
      </c>
      <c r="I1529" s="213">
        <v>45180</v>
      </c>
      <c r="J1529" s="213">
        <v>533.12</v>
      </c>
      <c r="K1529" s="212">
        <v>3614.4</v>
      </c>
      <c r="L1529" s="212">
        <v>4066.2</v>
      </c>
      <c r="M1529" s="239">
        <f t="shared" si="124"/>
        <v>0.48090000000000144</v>
      </c>
      <c r="N1529" s="239"/>
      <c r="O1529" s="178"/>
      <c r="P1529" s="178"/>
      <c r="Q1529" s="178"/>
      <c r="R1529" s="178"/>
      <c r="S1529" s="178"/>
      <c r="T1529" s="178"/>
      <c r="U1529" s="178"/>
      <c r="V1529" s="178"/>
      <c r="W1529" s="178"/>
      <c r="X1529" s="178"/>
      <c r="Y1529" s="210">
        <f t="shared" si="123"/>
        <v>0.28132004981320052</v>
      </c>
      <c r="Z1529" s="211">
        <f t="shared" si="125"/>
        <v>0.42</v>
      </c>
      <c r="AA1529" s="178"/>
      <c r="AB1529" s="178"/>
      <c r="AC1529" s="178"/>
    </row>
    <row r="1530" spans="2:29" x14ac:dyDescent="0.35">
      <c r="B1530" s="222">
        <v>160700</v>
      </c>
      <c r="C1530" s="208">
        <v>56358</v>
      </c>
      <c r="D1530" s="309">
        <v>3099.69</v>
      </c>
      <c r="E1530" s="206">
        <v>4508.6400000000003</v>
      </c>
      <c r="F1530" s="206">
        <v>5072.22</v>
      </c>
      <c r="G1530" s="205">
        <f t="shared" si="126"/>
        <v>0.35070317361543246</v>
      </c>
      <c r="H1530" s="207">
        <f t="shared" si="127"/>
        <v>0.42</v>
      </c>
      <c r="I1530" s="213">
        <v>45222</v>
      </c>
      <c r="J1530" s="213">
        <v>538.12</v>
      </c>
      <c r="K1530" s="212">
        <v>3617.76</v>
      </c>
      <c r="L1530" s="212">
        <v>4069.98</v>
      </c>
      <c r="M1530" s="239">
        <f t="shared" si="124"/>
        <v>0.48090000000003785</v>
      </c>
      <c r="N1530" s="239"/>
      <c r="O1530" s="178"/>
      <c r="P1530" s="178"/>
      <c r="Q1530" s="178"/>
      <c r="R1530" s="178"/>
      <c r="S1530" s="178"/>
      <c r="T1530" s="178"/>
      <c r="U1530" s="178"/>
      <c r="V1530" s="178"/>
      <c r="W1530" s="178"/>
      <c r="X1530" s="178"/>
      <c r="Y1530" s="210">
        <f t="shared" si="123"/>
        <v>0.28140634723086494</v>
      </c>
      <c r="Z1530" s="211">
        <f t="shared" si="125"/>
        <v>0.42</v>
      </c>
      <c r="AA1530" s="178"/>
      <c r="AB1530" s="178"/>
      <c r="AC1530" s="178"/>
    </row>
    <row r="1531" spans="2:29" x14ac:dyDescent="0.35">
      <c r="B1531" s="222">
        <v>160800</v>
      </c>
      <c r="C1531" s="208">
        <v>56400</v>
      </c>
      <c r="D1531" s="309">
        <v>3102</v>
      </c>
      <c r="E1531" s="206">
        <v>4512</v>
      </c>
      <c r="F1531" s="206">
        <v>5076</v>
      </c>
      <c r="G1531" s="205">
        <f t="shared" si="126"/>
        <v>0.35074626865671643</v>
      </c>
      <c r="H1531" s="207">
        <f t="shared" si="127"/>
        <v>0.42</v>
      </c>
      <c r="I1531" s="213">
        <v>45264</v>
      </c>
      <c r="J1531" s="213">
        <v>543.12</v>
      </c>
      <c r="K1531" s="212">
        <v>3621.12</v>
      </c>
      <c r="L1531" s="212">
        <v>4073.76</v>
      </c>
      <c r="M1531" s="239">
        <f t="shared" si="124"/>
        <v>0.48089999999999233</v>
      </c>
      <c r="N1531" s="239"/>
      <c r="O1531" s="178"/>
      <c r="P1531" s="178"/>
      <c r="Q1531" s="178"/>
      <c r="R1531" s="178"/>
      <c r="S1531" s="178"/>
      <c r="T1531" s="178"/>
      <c r="U1531" s="178"/>
      <c r="V1531" s="178"/>
      <c r="W1531" s="178"/>
      <c r="X1531" s="178"/>
      <c r="Y1531" s="210">
        <f t="shared" si="123"/>
        <v>0.28149253731343282</v>
      </c>
      <c r="Z1531" s="211">
        <f t="shared" si="125"/>
        <v>0.42</v>
      </c>
      <c r="AA1531" s="178"/>
      <c r="AB1531" s="178"/>
      <c r="AC1531" s="178"/>
    </row>
    <row r="1532" spans="2:29" x14ac:dyDescent="0.35">
      <c r="B1532" s="222">
        <v>160900</v>
      </c>
      <c r="C1532" s="208">
        <v>56442</v>
      </c>
      <c r="D1532" s="309">
        <v>3104.31</v>
      </c>
      <c r="E1532" s="206">
        <v>4515.3599999999997</v>
      </c>
      <c r="F1532" s="206">
        <v>5079.78</v>
      </c>
      <c r="G1532" s="205">
        <f t="shared" si="126"/>
        <v>0.35078931013051584</v>
      </c>
      <c r="H1532" s="207">
        <f t="shared" si="127"/>
        <v>0.42</v>
      </c>
      <c r="I1532" s="213">
        <v>45306</v>
      </c>
      <c r="J1532" s="213">
        <v>548.11</v>
      </c>
      <c r="K1532" s="212">
        <v>3624.48</v>
      </c>
      <c r="L1532" s="212">
        <v>4077.54</v>
      </c>
      <c r="M1532" s="239">
        <f t="shared" si="124"/>
        <v>0.48089999999996508</v>
      </c>
      <c r="N1532" s="239"/>
      <c r="O1532" s="178"/>
      <c r="P1532" s="178"/>
      <c r="Q1532" s="178"/>
      <c r="R1532" s="178"/>
      <c r="S1532" s="178"/>
      <c r="T1532" s="178"/>
      <c r="U1532" s="178"/>
      <c r="V1532" s="178"/>
      <c r="W1532" s="178"/>
      <c r="X1532" s="178"/>
      <c r="Y1532" s="210">
        <f t="shared" si="123"/>
        <v>0.2815786202610317</v>
      </c>
      <c r="Z1532" s="211">
        <f t="shared" si="125"/>
        <v>0.42</v>
      </c>
      <c r="AA1532" s="178"/>
      <c r="AB1532" s="178"/>
      <c r="AC1532" s="178"/>
    </row>
    <row r="1533" spans="2:29" x14ac:dyDescent="0.35">
      <c r="B1533" s="222">
        <v>161000</v>
      </c>
      <c r="C1533" s="208">
        <v>56484</v>
      </c>
      <c r="D1533" s="309">
        <v>3106.62</v>
      </c>
      <c r="E1533" s="206">
        <v>4518.72</v>
      </c>
      <c r="F1533" s="206">
        <v>5083.5600000000004</v>
      </c>
      <c r="G1533" s="205">
        <f t="shared" si="126"/>
        <v>0.35083229813664596</v>
      </c>
      <c r="H1533" s="207">
        <f t="shared" si="127"/>
        <v>0.42</v>
      </c>
      <c r="I1533" s="213">
        <v>45348</v>
      </c>
      <c r="J1533" s="213">
        <v>553.11</v>
      </c>
      <c r="K1533" s="212">
        <v>3627.84</v>
      </c>
      <c r="L1533" s="212">
        <v>4081.32</v>
      </c>
      <c r="M1533" s="239">
        <f t="shared" si="124"/>
        <v>0.48090000000001054</v>
      </c>
      <c r="N1533" s="239"/>
      <c r="O1533" s="178"/>
      <c r="P1533" s="178"/>
      <c r="Q1533" s="178"/>
      <c r="R1533" s="178"/>
      <c r="S1533" s="178"/>
      <c r="T1533" s="178"/>
      <c r="U1533" s="178"/>
      <c r="V1533" s="178"/>
      <c r="W1533" s="178"/>
      <c r="X1533" s="178"/>
      <c r="Y1533" s="210">
        <f t="shared" si="123"/>
        <v>0.28166459627329193</v>
      </c>
      <c r="Z1533" s="211">
        <f t="shared" si="125"/>
        <v>0.42</v>
      </c>
      <c r="AA1533" s="178"/>
      <c r="AB1533" s="178"/>
      <c r="AC1533" s="178"/>
    </row>
    <row r="1534" spans="2:29" x14ac:dyDescent="0.35">
      <c r="B1534" s="222">
        <v>161100</v>
      </c>
      <c r="C1534" s="208">
        <v>56526</v>
      </c>
      <c r="D1534" s="309">
        <v>3108.93</v>
      </c>
      <c r="E1534" s="206">
        <v>4522.08</v>
      </c>
      <c r="F1534" s="206">
        <v>5087.34</v>
      </c>
      <c r="G1534" s="205">
        <f t="shared" si="126"/>
        <v>0.35087523277467414</v>
      </c>
      <c r="H1534" s="207">
        <f t="shared" si="127"/>
        <v>0.42</v>
      </c>
      <c r="I1534" s="213">
        <v>45390</v>
      </c>
      <c r="J1534" s="213">
        <v>558.11</v>
      </c>
      <c r="K1534" s="212">
        <v>3631.2</v>
      </c>
      <c r="L1534" s="212">
        <v>4085.1</v>
      </c>
      <c r="M1534" s="239">
        <f t="shared" si="124"/>
        <v>0.48090000000003785</v>
      </c>
      <c r="N1534" s="239"/>
      <c r="O1534" s="178"/>
      <c r="P1534" s="178"/>
      <c r="Q1534" s="178"/>
      <c r="R1534" s="178"/>
      <c r="S1534" s="178"/>
      <c r="T1534" s="178"/>
      <c r="U1534" s="178"/>
      <c r="V1534" s="178"/>
      <c r="W1534" s="178"/>
      <c r="X1534" s="178"/>
      <c r="Y1534" s="210">
        <f t="shared" si="123"/>
        <v>0.28175046554934824</v>
      </c>
      <c r="Z1534" s="211">
        <f t="shared" si="125"/>
        <v>0.42</v>
      </c>
      <c r="AA1534" s="178"/>
      <c r="AB1534" s="178"/>
      <c r="AC1534" s="178"/>
    </row>
    <row r="1535" spans="2:29" x14ac:dyDescent="0.35">
      <c r="B1535" s="222">
        <v>161200</v>
      </c>
      <c r="C1535" s="208">
        <v>56568</v>
      </c>
      <c r="D1535" s="309">
        <v>3111.24</v>
      </c>
      <c r="E1535" s="206">
        <v>4525.4399999999996</v>
      </c>
      <c r="F1535" s="206">
        <v>5091.12</v>
      </c>
      <c r="G1535" s="205">
        <f t="shared" si="126"/>
        <v>0.3509181141439206</v>
      </c>
      <c r="H1535" s="207">
        <f t="shared" si="127"/>
        <v>0.42</v>
      </c>
      <c r="I1535" s="213">
        <v>45432</v>
      </c>
      <c r="J1535" s="213">
        <v>563.11</v>
      </c>
      <c r="K1535" s="212">
        <v>3634.56</v>
      </c>
      <c r="L1535" s="212">
        <v>4088.88</v>
      </c>
      <c r="M1535" s="239">
        <f t="shared" si="124"/>
        <v>0.48090000000000144</v>
      </c>
      <c r="N1535" s="239"/>
      <c r="O1535" s="178"/>
      <c r="P1535" s="178"/>
      <c r="Q1535" s="178"/>
      <c r="R1535" s="178"/>
      <c r="S1535" s="178"/>
      <c r="T1535" s="178"/>
      <c r="U1535" s="178"/>
      <c r="V1535" s="178"/>
      <c r="W1535" s="178"/>
      <c r="X1535" s="178"/>
      <c r="Y1535" s="210">
        <f t="shared" si="123"/>
        <v>0.28183622828784122</v>
      </c>
      <c r="Z1535" s="211">
        <f t="shared" si="125"/>
        <v>0.42</v>
      </c>
      <c r="AA1535" s="178"/>
      <c r="AB1535" s="178"/>
      <c r="AC1535" s="178"/>
    </row>
    <row r="1536" spans="2:29" x14ac:dyDescent="0.35">
      <c r="B1536" s="222">
        <v>161300</v>
      </c>
      <c r="C1536" s="208">
        <v>56610</v>
      </c>
      <c r="D1536" s="309">
        <v>3113.55</v>
      </c>
      <c r="E1536" s="206">
        <v>4528.8</v>
      </c>
      <c r="F1536" s="206">
        <v>5094.8999999999996</v>
      </c>
      <c r="G1536" s="205">
        <f t="shared" si="126"/>
        <v>0.35096094234345937</v>
      </c>
      <c r="H1536" s="207">
        <f t="shared" si="127"/>
        <v>0.42</v>
      </c>
      <c r="I1536" s="213">
        <v>45474</v>
      </c>
      <c r="J1536" s="213">
        <v>568.11</v>
      </c>
      <c r="K1536" s="212">
        <v>3637.92</v>
      </c>
      <c r="L1536" s="212">
        <v>4092.66</v>
      </c>
      <c r="M1536" s="239">
        <f t="shared" si="124"/>
        <v>0.48090000000004696</v>
      </c>
      <c r="N1536" s="239"/>
      <c r="O1536" s="178"/>
      <c r="P1536" s="178"/>
      <c r="Q1536" s="178"/>
      <c r="R1536" s="178"/>
      <c r="S1536" s="178"/>
      <c r="T1536" s="178"/>
      <c r="U1536" s="178"/>
      <c r="V1536" s="178"/>
      <c r="W1536" s="178"/>
      <c r="X1536" s="178"/>
      <c r="Y1536" s="210">
        <f t="shared" si="123"/>
        <v>0.28192188468691881</v>
      </c>
      <c r="Z1536" s="211">
        <f t="shared" si="125"/>
        <v>0.42</v>
      </c>
      <c r="AA1536" s="178"/>
      <c r="AB1536" s="178"/>
      <c r="AC1536" s="178"/>
    </row>
    <row r="1537" spans="2:29" x14ac:dyDescent="0.35">
      <c r="B1537" s="222">
        <v>161400</v>
      </c>
      <c r="C1537" s="208">
        <v>56652</v>
      </c>
      <c r="D1537" s="309">
        <v>3115.86</v>
      </c>
      <c r="E1537" s="206">
        <v>4532.16</v>
      </c>
      <c r="F1537" s="206">
        <v>5098.68</v>
      </c>
      <c r="G1537" s="205">
        <f t="shared" si="126"/>
        <v>0.35100371747211895</v>
      </c>
      <c r="H1537" s="207">
        <f t="shared" si="127"/>
        <v>0.42</v>
      </c>
      <c r="I1537" s="213">
        <v>45516</v>
      </c>
      <c r="J1537" s="213">
        <v>573.1</v>
      </c>
      <c r="K1537" s="212">
        <v>3641.28</v>
      </c>
      <c r="L1537" s="212">
        <v>4096.4399999999996</v>
      </c>
      <c r="M1537" s="239">
        <f t="shared" si="124"/>
        <v>0.48090000000001054</v>
      </c>
      <c r="N1537" s="239"/>
      <c r="O1537" s="178"/>
      <c r="P1537" s="178"/>
      <c r="Q1537" s="178"/>
      <c r="R1537" s="178"/>
      <c r="S1537" s="178"/>
      <c r="T1537" s="178"/>
      <c r="U1537" s="178"/>
      <c r="V1537" s="178"/>
      <c r="W1537" s="178"/>
      <c r="X1537" s="178"/>
      <c r="Y1537" s="210">
        <f t="shared" si="123"/>
        <v>0.28200743494423791</v>
      </c>
      <c r="Z1537" s="211">
        <f t="shared" si="125"/>
        <v>0.42</v>
      </c>
      <c r="AA1537" s="178"/>
      <c r="AB1537" s="178"/>
      <c r="AC1537" s="178"/>
    </row>
    <row r="1538" spans="2:29" x14ac:dyDescent="0.35">
      <c r="B1538" s="222">
        <v>161500</v>
      </c>
      <c r="C1538" s="208">
        <v>56694</v>
      </c>
      <c r="D1538" s="309">
        <v>3118.17</v>
      </c>
      <c r="E1538" s="206">
        <v>4535.5200000000004</v>
      </c>
      <c r="F1538" s="206">
        <v>5102.46</v>
      </c>
      <c r="G1538" s="205">
        <f t="shared" si="126"/>
        <v>0.35104643962848298</v>
      </c>
      <c r="H1538" s="207">
        <f t="shared" si="127"/>
        <v>0.42</v>
      </c>
      <c r="I1538" s="213">
        <v>45558</v>
      </c>
      <c r="J1538" s="213">
        <v>578.1</v>
      </c>
      <c r="K1538" s="212">
        <v>3644.64</v>
      </c>
      <c r="L1538" s="212">
        <v>4100.22</v>
      </c>
      <c r="M1538" s="239">
        <f t="shared" si="124"/>
        <v>0.48089999999996508</v>
      </c>
      <c r="N1538" s="239"/>
      <c r="O1538" s="178"/>
      <c r="P1538" s="178"/>
      <c r="Q1538" s="178"/>
      <c r="R1538" s="178"/>
      <c r="S1538" s="178"/>
      <c r="T1538" s="178"/>
      <c r="U1538" s="178"/>
      <c r="V1538" s="178"/>
      <c r="W1538" s="178"/>
      <c r="X1538" s="178"/>
      <c r="Y1538" s="210">
        <f t="shared" si="123"/>
        <v>0.28209287925696597</v>
      </c>
      <c r="Z1538" s="211">
        <f t="shared" si="125"/>
        <v>0.42</v>
      </c>
      <c r="AA1538" s="178"/>
      <c r="AB1538" s="178"/>
      <c r="AC1538" s="178"/>
    </row>
    <row r="1539" spans="2:29" x14ac:dyDescent="0.35">
      <c r="B1539" s="222">
        <v>161600</v>
      </c>
      <c r="C1539" s="208">
        <v>56736</v>
      </c>
      <c r="D1539" s="309">
        <v>3120.48</v>
      </c>
      <c r="E1539" s="206">
        <v>4538.88</v>
      </c>
      <c r="F1539" s="206">
        <v>5106.24</v>
      </c>
      <c r="G1539" s="205">
        <f t="shared" si="126"/>
        <v>0.35108910891089107</v>
      </c>
      <c r="H1539" s="207">
        <f t="shared" si="127"/>
        <v>0.42</v>
      </c>
      <c r="I1539" s="213">
        <v>45600</v>
      </c>
      <c r="J1539" s="213">
        <v>583.1</v>
      </c>
      <c r="K1539" s="212">
        <v>3648</v>
      </c>
      <c r="L1539" s="212">
        <v>4104</v>
      </c>
      <c r="M1539" s="239">
        <f t="shared" si="124"/>
        <v>0.48090000000001054</v>
      </c>
      <c r="N1539" s="239"/>
      <c r="O1539" s="178"/>
      <c r="P1539" s="178"/>
      <c r="Q1539" s="178"/>
      <c r="R1539" s="178"/>
      <c r="S1539" s="178"/>
      <c r="T1539" s="178"/>
      <c r="U1539" s="178"/>
      <c r="V1539" s="178"/>
      <c r="W1539" s="178"/>
      <c r="X1539" s="178"/>
      <c r="Y1539" s="210">
        <f t="shared" ref="Y1539:Y1602" si="128">I1539/$B1539</f>
        <v>0.28217821782178215</v>
      </c>
      <c r="Z1539" s="211">
        <f t="shared" si="125"/>
        <v>0.42</v>
      </c>
      <c r="AA1539" s="178"/>
      <c r="AB1539" s="178"/>
      <c r="AC1539" s="178"/>
    </row>
    <row r="1540" spans="2:29" x14ac:dyDescent="0.35">
      <c r="B1540" s="222">
        <v>161700</v>
      </c>
      <c r="C1540" s="208">
        <v>56778</v>
      </c>
      <c r="D1540" s="309">
        <v>3122.79</v>
      </c>
      <c r="E1540" s="206">
        <v>4542.24</v>
      </c>
      <c r="F1540" s="206">
        <v>5110.0200000000004</v>
      </c>
      <c r="G1540" s="205">
        <f t="shared" si="126"/>
        <v>0.3511317254174397</v>
      </c>
      <c r="H1540" s="207">
        <f t="shared" si="127"/>
        <v>0.42</v>
      </c>
      <c r="I1540" s="213">
        <v>45642</v>
      </c>
      <c r="J1540" s="213">
        <v>588.1</v>
      </c>
      <c r="K1540" s="212">
        <v>3651.36</v>
      </c>
      <c r="L1540" s="212">
        <v>4107.78</v>
      </c>
      <c r="M1540" s="239">
        <f t="shared" ref="M1540:M1603" si="129">(C1540+D1540+F1540-C1539-D1539-F1539)/100</f>
        <v>0.48089999999998329</v>
      </c>
      <c r="N1540" s="239"/>
      <c r="O1540" s="178"/>
      <c r="P1540" s="178"/>
      <c r="Q1540" s="178"/>
      <c r="R1540" s="178"/>
      <c r="S1540" s="178"/>
      <c r="T1540" s="178"/>
      <c r="U1540" s="178"/>
      <c r="V1540" s="178"/>
      <c r="W1540" s="178"/>
      <c r="X1540" s="178"/>
      <c r="Y1540" s="210">
        <f t="shared" si="128"/>
        <v>0.28226345083487941</v>
      </c>
      <c r="Z1540" s="211">
        <f t="shared" ref="Z1540:Z1603" si="130">(I1540-I1539)/($B1540-$B1539)</f>
        <v>0.42</v>
      </c>
      <c r="AA1540" s="178"/>
      <c r="AB1540" s="178"/>
      <c r="AC1540" s="178"/>
    </row>
    <row r="1541" spans="2:29" x14ac:dyDescent="0.35">
      <c r="B1541" s="222">
        <v>161800</v>
      </c>
      <c r="C1541" s="208">
        <v>56820</v>
      </c>
      <c r="D1541" s="309">
        <v>3125.1</v>
      </c>
      <c r="E1541" s="206">
        <v>4545.6000000000004</v>
      </c>
      <c r="F1541" s="206">
        <v>5113.8</v>
      </c>
      <c r="G1541" s="205">
        <f t="shared" ref="G1541:G1604" si="131">C1541/B1541</f>
        <v>0.35117428924598271</v>
      </c>
      <c r="H1541" s="207">
        <f t="shared" ref="H1541:H1604" si="132">(C1541-C1540)/(B1541-B1540)</f>
        <v>0.42</v>
      </c>
      <c r="I1541" s="213">
        <v>45684</v>
      </c>
      <c r="J1541" s="213">
        <v>593.1</v>
      </c>
      <c r="K1541" s="212">
        <v>3654.72</v>
      </c>
      <c r="L1541" s="212">
        <v>4111.5600000000004</v>
      </c>
      <c r="M1541" s="239">
        <f t="shared" si="129"/>
        <v>0.48090000000001054</v>
      </c>
      <c r="N1541" s="239"/>
      <c r="O1541" s="178"/>
      <c r="P1541" s="178"/>
      <c r="Q1541" s="178"/>
      <c r="R1541" s="178"/>
      <c r="S1541" s="178"/>
      <c r="T1541" s="178"/>
      <c r="U1541" s="178"/>
      <c r="V1541" s="178"/>
      <c r="W1541" s="178"/>
      <c r="X1541" s="178"/>
      <c r="Y1541" s="210">
        <f t="shared" si="128"/>
        <v>0.28234857849196537</v>
      </c>
      <c r="Z1541" s="211">
        <f t="shared" si="130"/>
        <v>0.42</v>
      </c>
      <c r="AA1541" s="178"/>
      <c r="AB1541" s="178"/>
      <c r="AC1541" s="178"/>
    </row>
    <row r="1542" spans="2:29" x14ac:dyDescent="0.35">
      <c r="B1542" s="222">
        <v>161900</v>
      </c>
      <c r="C1542" s="208">
        <v>56862</v>
      </c>
      <c r="D1542" s="309">
        <v>3127.41</v>
      </c>
      <c r="E1542" s="206">
        <v>4548.96</v>
      </c>
      <c r="F1542" s="206">
        <v>5117.58</v>
      </c>
      <c r="G1542" s="205">
        <f t="shared" si="131"/>
        <v>0.35121680049413218</v>
      </c>
      <c r="H1542" s="207">
        <f t="shared" si="132"/>
        <v>0.42</v>
      </c>
      <c r="I1542" s="213">
        <v>45726</v>
      </c>
      <c r="J1542" s="213">
        <v>598.09</v>
      </c>
      <c r="K1542" s="212">
        <v>3658.08</v>
      </c>
      <c r="L1542" s="212">
        <v>4115.34</v>
      </c>
      <c r="M1542" s="239">
        <f t="shared" si="129"/>
        <v>0.48090000000004696</v>
      </c>
      <c r="N1542" s="239"/>
      <c r="O1542" s="178"/>
      <c r="P1542" s="178"/>
      <c r="Q1542" s="178"/>
      <c r="R1542" s="178"/>
      <c r="S1542" s="178"/>
      <c r="T1542" s="178"/>
      <c r="U1542" s="178"/>
      <c r="V1542" s="178"/>
      <c r="W1542" s="178"/>
      <c r="X1542" s="178"/>
      <c r="Y1542" s="210">
        <f t="shared" si="128"/>
        <v>0.28243360098826437</v>
      </c>
      <c r="Z1542" s="211">
        <f t="shared" si="130"/>
        <v>0.42</v>
      </c>
      <c r="AA1542" s="178"/>
      <c r="AB1542" s="178"/>
      <c r="AC1542" s="178"/>
    </row>
    <row r="1543" spans="2:29" x14ac:dyDescent="0.35">
      <c r="B1543" s="222">
        <v>162000</v>
      </c>
      <c r="C1543" s="208">
        <v>56904</v>
      </c>
      <c r="D1543" s="309">
        <v>3129.72</v>
      </c>
      <c r="E1543" s="206">
        <v>4552.32</v>
      </c>
      <c r="F1543" s="206">
        <v>5121.3599999999997</v>
      </c>
      <c r="G1543" s="205">
        <f t="shared" si="131"/>
        <v>0.35125925925925927</v>
      </c>
      <c r="H1543" s="207">
        <f t="shared" si="132"/>
        <v>0.42</v>
      </c>
      <c r="I1543" s="213">
        <v>45768</v>
      </c>
      <c r="J1543" s="213">
        <v>603.09</v>
      </c>
      <c r="K1543" s="212">
        <v>3661.44</v>
      </c>
      <c r="L1543" s="212">
        <v>4119.12</v>
      </c>
      <c r="M1543" s="239">
        <f t="shared" si="129"/>
        <v>0.48090000000001965</v>
      </c>
      <c r="N1543" s="239"/>
      <c r="O1543" s="178"/>
      <c r="P1543" s="178"/>
      <c r="Q1543" s="178"/>
      <c r="R1543" s="178"/>
      <c r="S1543" s="178"/>
      <c r="T1543" s="178"/>
      <c r="U1543" s="178"/>
      <c r="V1543" s="178"/>
      <c r="W1543" s="178"/>
      <c r="X1543" s="178"/>
      <c r="Y1543" s="210">
        <f t="shared" si="128"/>
        <v>0.2825185185185185</v>
      </c>
      <c r="Z1543" s="211">
        <f t="shared" si="130"/>
        <v>0.42</v>
      </c>
      <c r="AA1543" s="178"/>
      <c r="AB1543" s="178"/>
      <c r="AC1543" s="178"/>
    </row>
    <row r="1544" spans="2:29" x14ac:dyDescent="0.35">
      <c r="B1544" s="222">
        <v>162100</v>
      </c>
      <c r="C1544" s="208">
        <v>56946</v>
      </c>
      <c r="D1544" s="309">
        <v>3132.03</v>
      </c>
      <c r="E1544" s="206">
        <v>4555.68</v>
      </c>
      <c r="F1544" s="206">
        <v>5125.1400000000003</v>
      </c>
      <c r="G1544" s="205">
        <f t="shared" si="131"/>
        <v>0.35130166563849474</v>
      </c>
      <c r="H1544" s="207">
        <f t="shared" si="132"/>
        <v>0.42</v>
      </c>
      <c r="I1544" s="213">
        <v>45810</v>
      </c>
      <c r="J1544" s="213">
        <v>608.09</v>
      </c>
      <c r="K1544" s="212">
        <v>3664.8</v>
      </c>
      <c r="L1544" s="212">
        <v>4122.8999999999996</v>
      </c>
      <c r="M1544" s="239">
        <f t="shared" si="129"/>
        <v>0.48089999999999233</v>
      </c>
      <c r="N1544" s="239"/>
      <c r="O1544" s="178"/>
      <c r="P1544" s="178"/>
      <c r="Q1544" s="178"/>
      <c r="R1544" s="178"/>
      <c r="S1544" s="178"/>
      <c r="T1544" s="178"/>
      <c r="U1544" s="178"/>
      <c r="V1544" s="178"/>
      <c r="W1544" s="178"/>
      <c r="X1544" s="178"/>
      <c r="Y1544" s="210">
        <f t="shared" si="128"/>
        <v>0.2826033312769895</v>
      </c>
      <c r="Z1544" s="211">
        <f t="shared" si="130"/>
        <v>0.42</v>
      </c>
      <c r="AA1544" s="178"/>
      <c r="AB1544" s="178"/>
      <c r="AC1544" s="178"/>
    </row>
    <row r="1545" spans="2:29" x14ac:dyDescent="0.35">
      <c r="B1545" s="222">
        <v>162200</v>
      </c>
      <c r="C1545" s="208">
        <v>56988</v>
      </c>
      <c r="D1545" s="309">
        <v>3134.34</v>
      </c>
      <c r="E1545" s="206">
        <v>4559.04</v>
      </c>
      <c r="F1545" s="206">
        <v>5128.92</v>
      </c>
      <c r="G1545" s="205">
        <f t="shared" si="131"/>
        <v>0.35134401972872997</v>
      </c>
      <c r="H1545" s="207">
        <f t="shared" si="132"/>
        <v>0.42</v>
      </c>
      <c r="I1545" s="213">
        <v>45852</v>
      </c>
      <c r="J1545" s="213">
        <v>613.09</v>
      </c>
      <c r="K1545" s="212">
        <v>3668.16</v>
      </c>
      <c r="L1545" s="212">
        <v>4126.68</v>
      </c>
      <c r="M1545" s="239">
        <f t="shared" si="129"/>
        <v>0.48089999999993777</v>
      </c>
      <c r="N1545" s="239"/>
      <c r="O1545" s="178"/>
      <c r="P1545" s="178"/>
      <c r="Q1545" s="178"/>
      <c r="R1545" s="178"/>
      <c r="S1545" s="178"/>
      <c r="T1545" s="178"/>
      <c r="U1545" s="178"/>
      <c r="V1545" s="178"/>
      <c r="W1545" s="178"/>
      <c r="X1545" s="178"/>
      <c r="Y1545" s="210">
        <f t="shared" si="128"/>
        <v>0.28268803945745991</v>
      </c>
      <c r="Z1545" s="211">
        <f t="shared" si="130"/>
        <v>0.42</v>
      </c>
      <c r="AA1545" s="178"/>
      <c r="AB1545" s="178"/>
      <c r="AC1545" s="178"/>
    </row>
    <row r="1546" spans="2:29" x14ac:dyDescent="0.35">
      <c r="B1546" s="222">
        <v>162300</v>
      </c>
      <c r="C1546" s="208">
        <v>57030</v>
      </c>
      <c r="D1546" s="309">
        <v>3136.65</v>
      </c>
      <c r="E1546" s="206">
        <v>4562.3999999999996</v>
      </c>
      <c r="F1546" s="206">
        <v>5132.7</v>
      </c>
      <c r="G1546" s="205">
        <f t="shared" si="131"/>
        <v>0.35138632162661737</v>
      </c>
      <c r="H1546" s="207">
        <f t="shared" si="132"/>
        <v>0.42</v>
      </c>
      <c r="I1546" s="213">
        <v>45894</v>
      </c>
      <c r="J1546" s="213">
        <v>618.09</v>
      </c>
      <c r="K1546" s="212">
        <v>3671.52</v>
      </c>
      <c r="L1546" s="212">
        <v>4130.46</v>
      </c>
      <c r="M1546" s="239">
        <f t="shared" si="129"/>
        <v>0.48089999999998329</v>
      </c>
      <c r="N1546" s="239"/>
      <c r="O1546" s="178"/>
      <c r="P1546" s="178"/>
      <c r="Q1546" s="178"/>
      <c r="R1546" s="178"/>
      <c r="S1546" s="178"/>
      <c r="T1546" s="178"/>
      <c r="U1546" s="178"/>
      <c r="V1546" s="178"/>
      <c r="W1546" s="178"/>
      <c r="X1546" s="178"/>
      <c r="Y1546" s="210">
        <f t="shared" si="128"/>
        <v>0.28277264325323476</v>
      </c>
      <c r="Z1546" s="211">
        <f t="shared" si="130"/>
        <v>0.42</v>
      </c>
      <c r="AA1546" s="178"/>
      <c r="AB1546" s="178"/>
      <c r="AC1546" s="178"/>
    </row>
    <row r="1547" spans="2:29" x14ac:dyDescent="0.35">
      <c r="B1547" s="222">
        <v>162400</v>
      </c>
      <c r="C1547" s="208">
        <v>57072</v>
      </c>
      <c r="D1547" s="309">
        <v>3138.96</v>
      </c>
      <c r="E1547" s="206">
        <v>4565.76</v>
      </c>
      <c r="F1547" s="206">
        <v>5136.4799999999996</v>
      </c>
      <c r="G1547" s="205">
        <f t="shared" si="131"/>
        <v>0.35142857142857142</v>
      </c>
      <c r="H1547" s="207">
        <f t="shared" si="132"/>
        <v>0.42</v>
      </c>
      <c r="I1547" s="213">
        <v>45936</v>
      </c>
      <c r="J1547" s="213">
        <v>623.08000000000004</v>
      </c>
      <c r="K1547" s="212">
        <v>3674.88</v>
      </c>
      <c r="L1547" s="212">
        <v>4134.24</v>
      </c>
      <c r="M1547" s="239">
        <f t="shared" si="129"/>
        <v>0.48090000000002875</v>
      </c>
      <c r="N1547" s="239"/>
      <c r="O1547" s="178"/>
      <c r="P1547" s="178"/>
      <c r="Q1547" s="178"/>
      <c r="R1547" s="178"/>
      <c r="S1547" s="178"/>
      <c r="T1547" s="178"/>
      <c r="U1547" s="178"/>
      <c r="V1547" s="178"/>
      <c r="W1547" s="178"/>
      <c r="X1547" s="178"/>
      <c r="Y1547" s="210">
        <f t="shared" si="128"/>
        <v>0.28285714285714286</v>
      </c>
      <c r="Z1547" s="211">
        <f t="shared" si="130"/>
        <v>0.42</v>
      </c>
      <c r="AA1547" s="178"/>
      <c r="AB1547" s="178"/>
      <c r="AC1547" s="178"/>
    </row>
    <row r="1548" spans="2:29" x14ac:dyDescent="0.35">
      <c r="B1548" s="222">
        <v>162500</v>
      </c>
      <c r="C1548" s="208">
        <v>57114</v>
      </c>
      <c r="D1548" s="309">
        <v>3141.27</v>
      </c>
      <c r="E1548" s="206">
        <v>4569.12</v>
      </c>
      <c r="F1548" s="206">
        <v>5140.26</v>
      </c>
      <c r="G1548" s="205">
        <f t="shared" si="131"/>
        <v>0.35147076923076925</v>
      </c>
      <c r="H1548" s="207">
        <f t="shared" si="132"/>
        <v>0.42</v>
      </c>
      <c r="I1548" s="213">
        <v>45978</v>
      </c>
      <c r="J1548" s="213">
        <v>628.08000000000004</v>
      </c>
      <c r="K1548" s="212">
        <v>3678.24</v>
      </c>
      <c r="L1548" s="212">
        <v>4138.0200000000004</v>
      </c>
      <c r="M1548" s="239">
        <f t="shared" si="129"/>
        <v>0.48089999999999233</v>
      </c>
      <c r="N1548" s="239"/>
      <c r="O1548" s="178"/>
      <c r="P1548" s="178"/>
      <c r="Q1548" s="178"/>
      <c r="R1548" s="178"/>
      <c r="S1548" s="178"/>
      <c r="T1548" s="178"/>
      <c r="U1548" s="178"/>
      <c r="V1548" s="178"/>
      <c r="W1548" s="178"/>
      <c r="X1548" s="178"/>
      <c r="Y1548" s="210">
        <f t="shared" si="128"/>
        <v>0.28294153846153847</v>
      </c>
      <c r="Z1548" s="211">
        <f t="shared" si="130"/>
        <v>0.42</v>
      </c>
      <c r="AA1548" s="178"/>
      <c r="AB1548" s="178"/>
      <c r="AC1548" s="178"/>
    </row>
    <row r="1549" spans="2:29" x14ac:dyDescent="0.35">
      <c r="B1549" s="222">
        <v>162600</v>
      </c>
      <c r="C1549" s="208">
        <v>57156</v>
      </c>
      <c r="D1549" s="309">
        <v>3143.58</v>
      </c>
      <c r="E1549" s="206">
        <v>4572.4799999999996</v>
      </c>
      <c r="F1549" s="206">
        <v>5144.04</v>
      </c>
      <c r="G1549" s="205">
        <f t="shared" si="131"/>
        <v>0.35151291512915128</v>
      </c>
      <c r="H1549" s="207">
        <f t="shared" si="132"/>
        <v>0.42</v>
      </c>
      <c r="I1549" s="213">
        <v>46020</v>
      </c>
      <c r="J1549" s="213">
        <v>633.08000000000004</v>
      </c>
      <c r="K1549" s="212">
        <v>3681.6</v>
      </c>
      <c r="L1549" s="212">
        <v>4141.8</v>
      </c>
      <c r="M1549" s="239">
        <f t="shared" si="129"/>
        <v>0.48090000000001965</v>
      </c>
      <c r="N1549" s="239"/>
      <c r="O1549" s="178"/>
      <c r="P1549" s="178"/>
      <c r="Q1549" s="178"/>
      <c r="R1549" s="178"/>
      <c r="S1549" s="178"/>
      <c r="T1549" s="178"/>
      <c r="U1549" s="178"/>
      <c r="V1549" s="178"/>
      <c r="W1549" s="178"/>
      <c r="X1549" s="178"/>
      <c r="Y1549" s="210">
        <f t="shared" si="128"/>
        <v>0.28302583025830258</v>
      </c>
      <c r="Z1549" s="211">
        <f t="shared" si="130"/>
        <v>0.42</v>
      </c>
      <c r="AA1549" s="178"/>
      <c r="AB1549" s="178"/>
      <c r="AC1549" s="178"/>
    </row>
    <row r="1550" spans="2:29" x14ac:dyDescent="0.35">
      <c r="B1550" s="222">
        <v>162700</v>
      </c>
      <c r="C1550" s="208">
        <v>57198</v>
      </c>
      <c r="D1550" s="309">
        <v>3145.89</v>
      </c>
      <c r="E1550" s="206">
        <v>4575.84</v>
      </c>
      <c r="F1550" s="206">
        <v>5147.82</v>
      </c>
      <c r="G1550" s="205">
        <f t="shared" si="131"/>
        <v>0.35155500921942223</v>
      </c>
      <c r="H1550" s="207">
        <f t="shared" si="132"/>
        <v>0.42</v>
      </c>
      <c r="I1550" s="213">
        <v>46062</v>
      </c>
      <c r="J1550" s="213">
        <v>638.08000000000004</v>
      </c>
      <c r="K1550" s="212">
        <v>3684.96</v>
      </c>
      <c r="L1550" s="212">
        <v>4145.58</v>
      </c>
      <c r="M1550" s="239">
        <f t="shared" si="129"/>
        <v>0.48089999999999233</v>
      </c>
      <c r="N1550" s="239"/>
      <c r="O1550" s="178"/>
      <c r="P1550" s="178"/>
      <c r="Q1550" s="178"/>
      <c r="R1550" s="178"/>
      <c r="S1550" s="178"/>
      <c r="T1550" s="178"/>
      <c r="U1550" s="178"/>
      <c r="V1550" s="178"/>
      <c r="W1550" s="178"/>
      <c r="X1550" s="178"/>
      <c r="Y1550" s="210">
        <f t="shared" si="128"/>
        <v>0.28311001843884448</v>
      </c>
      <c r="Z1550" s="211">
        <f t="shared" si="130"/>
        <v>0.42</v>
      </c>
      <c r="AA1550" s="178"/>
      <c r="AB1550" s="178"/>
      <c r="AC1550" s="178"/>
    </row>
    <row r="1551" spans="2:29" x14ac:dyDescent="0.35">
      <c r="B1551" s="222">
        <v>162800</v>
      </c>
      <c r="C1551" s="208">
        <v>57240</v>
      </c>
      <c r="D1551" s="309">
        <v>3148.2</v>
      </c>
      <c r="E1551" s="206">
        <v>4579.2</v>
      </c>
      <c r="F1551" s="206">
        <v>5151.6000000000004</v>
      </c>
      <c r="G1551" s="205">
        <f t="shared" si="131"/>
        <v>0.35159705159705162</v>
      </c>
      <c r="H1551" s="207">
        <f t="shared" si="132"/>
        <v>0.42</v>
      </c>
      <c r="I1551" s="213">
        <v>46104</v>
      </c>
      <c r="J1551" s="213">
        <v>643.08000000000004</v>
      </c>
      <c r="K1551" s="212">
        <v>3688.32</v>
      </c>
      <c r="L1551" s="212">
        <v>4149.3599999999997</v>
      </c>
      <c r="M1551" s="239">
        <f t="shared" si="129"/>
        <v>0.48090000000003785</v>
      </c>
      <c r="N1551" s="239"/>
      <c r="O1551" s="178"/>
      <c r="P1551" s="178"/>
      <c r="Q1551" s="178"/>
      <c r="R1551" s="178"/>
      <c r="S1551" s="178"/>
      <c r="T1551" s="178"/>
      <c r="U1551" s="178"/>
      <c r="V1551" s="178"/>
      <c r="W1551" s="178"/>
      <c r="X1551" s="178"/>
      <c r="Y1551" s="210">
        <f t="shared" si="128"/>
        <v>0.28319410319410321</v>
      </c>
      <c r="Z1551" s="211">
        <f t="shared" si="130"/>
        <v>0.42</v>
      </c>
      <c r="AA1551" s="178"/>
      <c r="AB1551" s="178"/>
      <c r="AC1551" s="178"/>
    </row>
    <row r="1552" spans="2:29" x14ac:dyDescent="0.35">
      <c r="B1552" s="222">
        <v>162900</v>
      </c>
      <c r="C1552" s="208">
        <v>57282</v>
      </c>
      <c r="D1552" s="309">
        <v>3150.51</v>
      </c>
      <c r="E1552" s="206">
        <v>4582.5600000000004</v>
      </c>
      <c r="F1552" s="206">
        <v>5155.38</v>
      </c>
      <c r="G1552" s="205">
        <f t="shared" si="131"/>
        <v>0.35163904235727439</v>
      </c>
      <c r="H1552" s="207">
        <f t="shared" si="132"/>
        <v>0.42</v>
      </c>
      <c r="I1552" s="213">
        <v>46146</v>
      </c>
      <c r="J1552" s="213">
        <v>648.07000000000005</v>
      </c>
      <c r="K1552" s="212">
        <v>3691.68</v>
      </c>
      <c r="L1552" s="212">
        <v>4153.1400000000003</v>
      </c>
      <c r="M1552" s="239">
        <f t="shared" si="129"/>
        <v>0.48089999999999233</v>
      </c>
      <c r="N1552" s="239"/>
      <c r="O1552" s="178"/>
      <c r="P1552" s="178"/>
      <c r="Q1552" s="178"/>
      <c r="R1552" s="178"/>
      <c r="S1552" s="178"/>
      <c r="T1552" s="178"/>
      <c r="U1552" s="178"/>
      <c r="V1552" s="178"/>
      <c r="W1552" s="178"/>
      <c r="X1552" s="178"/>
      <c r="Y1552" s="210">
        <f t="shared" si="128"/>
        <v>0.28327808471454879</v>
      </c>
      <c r="Z1552" s="211">
        <f t="shared" si="130"/>
        <v>0.42</v>
      </c>
      <c r="AA1552" s="178"/>
      <c r="AB1552" s="178"/>
      <c r="AC1552" s="178"/>
    </row>
    <row r="1553" spans="2:29" x14ac:dyDescent="0.35">
      <c r="B1553" s="222">
        <v>163000</v>
      </c>
      <c r="C1553" s="208">
        <v>57324</v>
      </c>
      <c r="D1553" s="309">
        <v>3152.82</v>
      </c>
      <c r="E1553" s="206">
        <v>4585.92</v>
      </c>
      <c r="F1553" s="206">
        <v>5159.16</v>
      </c>
      <c r="G1553" s="205">
        <f t="shared" si="131"/>
        <v>0.35168098159509203</v>
      </c>
      <c r="H1553" s="207">
        <f t="shared" si="132"/>
        <v>0.42</v>
      </c>
      <c r="I1553" s="213">
        <v>46188</v>
      </c>
      <c r="J1553" s="213">
        <v>653.07000000000005</v>
      </c>
      <c r="K1553" s="212">
        <v>3695.04</v>
      </c>
      <c r="L1553" s="212">
        <v>4156.92</v>
      </c>
      <c r="M1553" s="239">
        <f t="shared" si="129"/>
        <v>0.48089999999995597</v>
      </c>
      <c r="N1553" s="239"/>
      <c r="O1553" s="178"/>
      <c r="P1553" s="178"/>
      <c r="Q1553" s="178"/>
      <c r="R1553" s="178"/>
      <c r="S1553" s="178"/>
      <c r="T1553" s="178"/>
      <c r="U1553" s="178"/>
      <c r="V1553" s="178"/>
      <c r="W1553" s="178"/>
      <c r="X1553" s="178"/>
      <c r="Y1553" s="210">
        <f t="shared" si="128"/>
        <v>0.28336196319018403</v>
      </c>
      <c r="Z1553" s="211">
        <f t="shared" si="130"/>
        <v>0.42</v>
      </c>
      <c r="AA1553" s="178"/>
      <c r="AB1553" s="178"/>
      <c r="AC1553" s="178"/>
    </row>
    <row r="1554" spans="2:29" x14ac:dyDescent="0.35">
      <c r="B1554" s="222">
        <v>163100</v>
      </c>
      <c r="C1554" s="208">
        <v>57366</v>
      </c>
      <c r="D1554" s="309">
        <v>3155.13</v>
      </c>
      <c r="E1554" s="206">
        <v>4589.28</v>
      </c>
      <c r="F1554" s="206">
        <v>5162.9399999999996</v>
      </c>
      <c r="G1554" s="205">
        <f t="shared" si="131"/>
        <v>0.35172286940527286</v>
      </c>
      <c r="H1554" s="207">
        <f t="shared" si="132"/>
        <v>0.42</v>
      </c>
      <c r="I1554" s="213">
        <v>46230</v>
      </c>
      <c r="J1554" s="213">
        <v>658.07</v>
      </c>
      <c r="K1554" s="212">
        <v>3698.4</v>
      </c>
      <c r="L1554" s="212">
        <v>4160.7</v>
      </c>
      <c r="M1554" s="239">
        <f t="shared" si="129"/>
        <v>0.48089999999992872</v>
      </c>
      <c r="N1554" s="239"/>
      <c r="O1554" s="178"/>
      <c r="P1554" s="178"/>
      <c r="Q1554" s="178"/>
      <c r="R1554" s="178"/>
      <c r="S1554" s="178"/>
      <c r="T1554" s="178"/>
      <c r="U1554" s="178"/>
      <c r="V1554" s="178"/>
      <c r="W1554" s="178"/>
      <c r="X1554" s="178"/>
      <c r="Y1554" s="210">
        <f t="shared" si="128"/>
        <v>0.28344573881054569</v>
      </c>
      <c r="Z1554" s="211">
        <f t="shared" si="130"/>
        <v>0.42</v>
      </c>
      <c r="AA1554" s="178"/>
      <c r="AB1554" s="178"/>
      <c r="AC1554" s="178"/>
    </row>
    <row r="1555" spans="2:29" x14ac:dyDescent="0.35">
      <c r="B1555" s="222">
        <v>163200</v>
      </c>
      <c r="C1555" s="208">
        <v>57408</v>
      </c>
      <c r="D1555" s="309">
        <v>3157.44</v>
      </c>
      <c r="E1555" s="206">
        <v>4592.6400000000003</v>
      </c>
      <c r="F1555" s="206">
        <v>5166.72</v>
      </c>
      <c r="G1555" s="205">
        <f t="shared" si="131"/>
        <v>0.35176470588235292</v>
      </c>
      <c r="H1555" s="207">
        <f t="shared" si="132"/>
        <v>0.42</v>
      </c>
      <c r="I1555" s="213">
        <v>46272</v>
      </c>
      <c r="J1555" s="213">
        <v>663.07</v>
      </c>
      <c r="K1555" s="212">
        <v>3701.76</v>
      </c>
      <c r="L1555" s="212">
        <v>4164.4799999999996</v>
      </c>
      <c r="M1555" s="239">
        <f t="shared" si="129"/>
        <v>0.48090000000003785</v>
      </c>
      <c r="N1555" s="239"/>
      <c r="O1555" s="178"/>
      <c r="P1555" s="178"/>
      <c r="Q1555" s="178"/>
      <c r="R1555" s="178"/>
      <c r="S1555" s="178"/>
      <c r="T1555" s="178"/>
      <c r="U1555" s="178"/>
      <c r="V1555" s="178"/>
      <c r="W1555" s="178"/>
      <c r="X1555" s="178"/>
      <c r="Y1555" s="210">
        <f t="shared" si="128"/>
        <v>0.28352941176470586</v>
      </c>
      <c r="Z1555" s="211">
        <f t="shared" si="130"/>
        <v>0.42</v>
      </c>
      <c r="AA1555" s="178"/>
      <c r="AB1555" s="178"/>
      <c r="AC1555" s="178"/>
    </row>
    <row r="1556" spans="2:29" x14ac:dyDescent="0.35">
      <c r="B1556" s="222">
        <v>163300</v>
      </c>
      <c r="C1556" s="208">
        <v>57450</v>
      </c>
      <c r="D1556" s="309">
        <v>3159.75</v>
      </c>
      <c r="E1556" s="206">
        <v>4596</v>
      </c>
      <c r="F1556" s="206">
        <v>5170.5</v>
      </c>
      <c r="G1556" s="205">
        <f t="shared" si="131"/>
        <v>0.35180649112063689</v>
      </c>
      <c r="H1556" s="207">
        <f t="shared" si="132"/>
        <v>0.42</v>
      </c>
      <c r="I1556" s="213">
        <v>46314</v>
      </c>
      <c r="J1556" s="213">
        <v>668.07</v>
      </c>
      <c r="K1556" s="212">
        <v>3705.12</v>
      </c>
      <c r="L1556" s="212">
        <v>4168.26</v>
      </c>
      <c r="M1556" s="239">
        <f t="shared" si="129"/>
        <v>0.48089999999999233</v>
      </c>
      <c r="N1556" s="239"/>
      <c r="O1556" s="178"/>
      <c r="P1556" s="178"/>
      <c r="Q1556" s="178"/>
      <c r="R1556" s="178"/>
      <c r="S1556" s="178"/>
      <c r="T1556" s="178"/>
      <c r="U1556" s="178"/>
      <c r="V1556" s="178"/>
      <c r="W1556" s="178"/>
      <c r="X1556" s="178"/>
      <c r="Y1556" s="210">
        <f t="shared" si="128"/>
        <v>0.28361298224127374</v>
      </c>
      <c r="Z1556" s="211">
        <f t="shared" si="130"/>
        <v>0.42</v>
      </c>
      <c r="AA1556" s="178"/>
      <c r="AB1556" s="178"/>
      <c r="AC1556" s="178"/>
    </row>
    <row r="1557" spans="2:29" x14ac:dyDescent="0.35">
      <c r="B1557" s="222">
        <v>163400</v>
      </c>
      <c r="C1557" s="208">
        <v>57492</v>
      </c>
      <c r="D1557" s="309">
        <v>3162.06</v>
      </c>
      <c r="E1557" s="206">
        <v>4599.3599999999997</v>
      </c>
      <c r="F1557" s="206">
        <v>5174.28</v>
      </c>
      <c r="G1557" s="205">
        <f t="shared" si="131"/>
        <v>0.35184822521419828</v>
      </c>
      <c r="H1557" s="207">
        <f t="shared" si="132"/>
        <v>0.42</v>
      </c>
      <c r="I1557" s="213">
        <v>46356</v>
      </c>
      <c r="J1557" s="213">
        <v>673.06</v>
      </c>
      <c r="K1557" s="212">
        <v>3708.48</v>
      </c>
      <c r="L1557" s="212">
        <v>4172.04</v>
      </c>
      <c r="M1557" s="239">
        <f t="shared" si="129"/>
        <v>0.48089999999996508</v>
      </c>
      <c r="N1557" s="239"/>
      <c r="O1557" s="178"/>
      <c r="P1557" s="178"/>
      <c r="Q1557" s="178"/>
      <c r="R1557" s="178"/>
      <c r="S1557" s="178"/>
      <c r="T1557" s="178"/>
      <c r="U1557" s="178"/>
      <c r="V1557" s="178"/>
      <c r="W1557" s="178"/>
      <c r="X1557" s="178"/>
      <c r="Y1557" s="210">
        <f t="shared" si="128"/>
        <v>0.28369645042839658</v>
      </c>
      <c r="Z1557" s="211">
        <f t="shared" si="130"/>
        <v>0.42</v>
      </c>
      <c r="AA1557" s="178"/>
      <c r="AB1557" s="178"/>
      <c r="AC1557" s="178"/>
    </row>
    <row r="1558" spans="2:29" x14ac:dyDescent="0.35">
      <c r="B1558" s="222">
        <v>163500</v>
      </c>
      <c r="C1558" s="208">
        <v>57534</v>
      </c>
      <c r="D1558" s="309">
        <v>3164.37</v>
      </c>
      <c r="E1558" s="206">
        <v>4602.72</v>
      </c>
      <c r="F1558" s="206">
        <v>5178.0600000000004</v>
      </c>
      <c r="G1558" s="205">
        <f t="shared" si="131"/>
        <v>0.35188990825688071</v>
      </c>
      <c r="H1558" s="207">
        <f t="shared" si="132"/>
        <v>0.42</v>
      </c>
      <c r="I1558" s="213">
        <v>46398</v>
      </c>
      <c r="J1558" s="213">
        <v>678.06</v>
      </c>
      <c r="K1558" s="212">
        <v>3711.84</v>
      </c>
      <c r="L1558" s="212">
        <v>4175.82</v>
      </c>
      <c r="M1558" s="239">
        <f t="shared" si="129"/>
        <v>0.48090000000008332</v>
      </c>
      <c r="N1558" s="239"/>
      <c r="O1558" s="178"/>
      <c r="P1558" s="178"/>
      <c r="Q1558" s="178"/>
      <c r="R1558" s="178"/>
      <c r="S1558" s="178"/>
      <c r="T1558" s="178"/>
      <c r="U1558" s="178"/>
      <c r="V1558" s="178"/>
      <c r="W1558" s="178"/>
      <c r="X1558" s="178"/>
      <c r="Y1558" s="210">
        <f t="shared" si="128"/>
        <v>0.28377981651376144</v>
      </c>
      <c r="Z1558" s="211">
        <f t="shared" si="130"/>
        <v>0.42</v>
      </c>
      <c r="AA1558" s="178"/>
      <c r="AB1558" s="178"/>
      <c r="AC1558" s="178"/>
    </row>
    <row r="1559" spans="2:29" x14ac:dyDescent="0.35">
      <c r="B1559" s="222">
        <v>163600</v>
      </c>
      <c r="C1559" s="208">
        <v>57576</v>
      </c>
      <c r="D1559" s="309">
        <v>3166.68</v>
      </c>
      <c r="E1559" s="206">
        <v>4606.08</v>
      </c>
      <c r="F1559" s="206">
        <v>5181.84</v>
      </c>
      <c r="G1559" s="205">
        <f t="shared" si="131"/>
        <v>0.35193154034229829</v>
      </c>
      <c r="H1559" s="207">
        <f t="shared" si="132"/>
        <v>0.42</v>
      </c>
      <c r="I1559" s="213">
        <v>46440</v>
      </c>
      <c r="J1559" s="213">
        <v>683.06</v>
      </c>
      <c r="K1559" s="212">
        <v>3715.2</v>
      </c>
      <c r="L1559" s="212">
        <v>4179.6000000000004</v>
      </c>
      <c r="M1559" s="239">
        <f t="shared" si="129"/>
        <v>0.48090000000003785</v>
      </c>
      <c r="N1559" s="239"/>
      <c r="O1559" s="178"/>
      <c r="P1559" s="178"/>
      <c r="Q1559" s="178"/>
      <c r="R1559" s="178"/>
      <c r="S1559" s="178"/>
      <c r="T1559" s="178"/>
      <c r="U1559" s="178"/>
      <c r="V1559" s="178"/>
      <c r="W1559" s="178"/>
      <c r="X1559" s="178"/>
      <c r="Y1559" s="210">
        <f t="shared" si="128"/>
        <v>0.28386308068459659</v>
      </c>
      <c r="Z1559" s="211">
        <f t="shared" si="130"/>
        <v>0.42</v>
      </c>
      <c r="AA1559" s="178"/>
      <c r="AB1559" s="178"/>
      <c r="AC1559" s="178"/>
    </row>
    <row r="1560" spans="2:29" x14ac:dyDescent="0.35">
      <c r="B1560" s="222">
        <v>163700</v>
      </c>
      <c r="C1560" s="208">
        <v>57618</v>
      </c>
      <c r="D1560" s="309">
        <v>3168.99</v>
      </c>
      <c r="E1560" s="206">
        <v>4609.4399999999996</v>
      </c>
      <c r="F1560" s="206">
        <v>5185.62</v>
      </c>
      <c r="G1560" s="205">
        <f t="shared" si="131"/>
        <v>0.35197312156383631</v>
      </c>
      <c r="H1560" s="207">
        <f t="shared" si="132"/>
        <v>0.42</v>
      </c>
      <c r="I1560" s="213">
        <v>46482</v>
      </c>
      <c r="J1560" s="213">
        <v>688.06</v>
      </c>
      <c r="K1560" s="212">
        <v>3718.56</v>
      </c>
      <c r="L1560" s="212">
        <v>4183.38</v>
      </c>
      <c r="M1560" s="239">
        <f t="shared" si="129"/>
        <v>0.48090000000000144</v>
      </c>
      <c r="N1560" s="239"/>
      <c r="O1560" s="178"/>
      <c r="P1560" s="178"/>
      <c r="Q1560" s="178"/>
      <c r="R1560" s="178"/>
      <c r="S1560" s="178"/>
      <c r="T1560" s="178"/>
      <c r="U1560" s="178"/>
      <c r="V1560" s="178"/>
      <c r="W1560" s="178"/>
      <c r="X1560" s="178"/>
      <c r="Y1560" s="210">
        <f t="shared" si="128"/>
        <v>0.28394624312767258</v>
      </c>
      <c r="Z1560" s="211">
        <f t="shared" si="130"/>
        <v>0.42</v>
      </c>
      <c r="AA1560" s="178"/>
      <c r="AB1560" s="178"/>
      <c r="AC1560" s="178"/>
    </row>
    <row r="1561" spans="2:29" x14ac:dyDescent="0.35">
      <c r="B1561" s="222">
        <v>163800</v>
      </c>
      <c r="C1561" s="208">
        <v>57660</v>
      </c>
      <c r="D1561" s="309">
        <v>3171.3</v>
      </c>
      <c r="E1561" s="206">
        <v>4612.8</v>
      </c>
      <c r="F1561" s="206">
        <v>5189.3999999999996</v>
      </c>
      <c r="G1561" s="205">
        <f t="shared" si="131"/>
        <v>0.35201465201465204</v>
      </c>
      <c r="H1561" s="207">
        <f t="shared" si="132"/>
        <v>0.42</v>
      </c>
      <c r="I1561" s="213">
        <v>46524</v>
      </c>
      <c r="J1561" s="213">
        <v>693.06</v>
      </c>
      <c r="K1561" s="212">
        <v>3721.92</v>
      </c>
      <c r="L1561" s="212">
        <v>4187.16</v>
      </c>
      <c r="M1561" s="239">
        <f t="shared" si="129"/>
        <v>0.48089999999997418</v>
      </c>
      <c r="N1561" s="239"/>
      <c r="O1561" s="178"/>
      <c r="P1561" s="178"/>
      <c r="Q1561" s="178"/>
      <c r="R1561" s="178"/>
      <c r="S1561" s="178"/>
      <c r="T1561" s="178"/>
      <c r="U1561" s="178"/>
      <c r="V1561" s="178"/>
      <c r="W1561" s="178"/>
      <c r="X1561" s="178"/>
      <c r="Y1561" s="210">
        <f t="shared" si="128"/>
        <v>0.28402930402930404</v>
      </c>
      <c r="Z1561" s="211">
        <f t="shared" si="130"/>
        <v>0.42</v>
      </c>
      <c r="AA1561" s="178"/>
      <c r="AB1561" s="178"/>
      <c r="AC1561" s="178"/>
    </row>
    <row r="1562" spans="2:29" x14ac:dyDescent="0.35">
      <c r="B1562" s="222">
        <v>163900</v>
      </c>
      <c r="C1562" s="208">
        <v>57702</v>
      </c>
      <c r="D1562" s="309">
        <v>3173.61</v>
      </c>
      <c r="E1562" s="206">
        <v>4616.16</v>
      </c>
      <c r="F1562" s="206">
        <v>5193.18</v>
      </c>
      <c r="G1562" s="205">
        <f t="shared" si="131"/>
        <v>0.35205613178767542</v>
      </c>
      <c r="H1562" s="207">
        <f t="shared" si="132"/>
        <v>0.42</v>
      </c>
      <c r="I1562" s="213">
        <v>46566</v>
      </c>
      <c r="J1562" s="213">
        <v>698.05</v>
      </c>
      <c r="K1562" s="212">
        <v>3725.28</v>
      </c>
      <c r="L1562" s="212">
        <v>4190.9399999999996</v>
      </c>
      <c r="M1562" s="239">
        <f t="shared" si="129"/>
        <v>0.48090000000008332</v>
      </c>
      <c r="N1562" s="239"/>
      <c r="O1562" s="178"/>
      <c r="P1562" s="178"/>
      <c r="Q1562" s="178"/>
      <c r="R1562" s="178"/>
      <c r="S1562" s="178"/>
      <c r="T1562" s="178"/>
      <c r="U1562" s="178"/>
      <c r="V1562" s="178"/>
      <c r="W1562" s="178"/>
      <c r="X1562" s="178"/>
      <c r="Y1562" s="210">
        <f t="shared" si="128"/>
        <v>0.2841122635753508</v>
      </c>
      <c r="Z1562" s="211">
        <f t="shared" si="130"/>
        <v>0.42</v>
      </c>
      <c r="AA1562" s="178"/>
      <c r="AB1562" s="178"/>
      <c r="AC1562" s="178"/>
    </row>
    <row r="1563" spans="2:29" x14ac:dyDescent="0.35">
      <c r="B1563" s="222">
        <v>164000</v>
      </c>
      <c r="C1563" s="208">
        <v>57744</v>
      </c>
      <c r="D1563" s="309">
        <v>3175.92</v>
      </c>
      <c r="E1563" s="206">
        <v>4619.5200000000004</v>
      </c>
      <c r="F1563" s="206">
        <v>5196.96</v>
      </c>
      <c r="G1563" s="205">
        <f t="shared" si="131"/>
        <v>0.35209756097560974</v>
      </c>
      <c r="H1563" s="207">
        <f t="shared" si="132"/>
        <v>0.42</v>
      </c>
      <c r="I1563" s="213">
        <v>46608</v>
      </c>
      <c r="J1563" s="213">
        <v>703.05</v>
      </c>
      <c r="K1563" s="212">
        <v>3728.64</v>
      </c>
      <c r="L1563" s="212">
        <v>4194.72</v>
      </c>
      <c r="M1563" s="239">
        <f t="shared" si="129"/>
        <v>0.48090000000003785</v>
      </c>
      <c r="N1563" s="239"/>
      <c r="O1563" s="178"/>
      <c r="P1563" s="178"/>
      <c r="Q1563" s="178"/>
      <c r="R1563" s="178"/>
      <c r="S1563" s="178"/>
      <c r="T1563" s="178"/>
      <c r="U1563" s="178"/>
      <c r="V1563" s="178"/>
      <c r="W1563" s="178"/>
      <c r="X1563" s="178"/>
      <c r="Y1563" s="210">
        <f t="shared" si="128"/>
        <v>0.28419512195121949</v>
      </c>
      <c r="Z1563" s="211">
        <f t="shared" si="130"/>
        <v>0.42</v>
      </c>
      <c r="AA1563" s="178"/>
      <c r="AB1563" s="178"/>
      <c r="AC1563" s="178"/>
    </row>
    <row r="1564" spans="2:29" x14ac:dyDescent="0.35">
      <c r="B1564" s="222">
        <v>164100</v>
      </c>
      <c r="C1564" s="208">
        <v>57786</v>
      </c>
      <c r="D1564" s="309">
        <v>3178.23</v>
      </c>
      <c r="E1564" s="206">
        <v>4622.88</v>
      </c>
      <c r="F1564" s="206">
        <v>5200.74</v>
      </c>
      <c r="G1564" s="205">
        <f t="shared" si="131"/>
        <v>0.35213893967093235</v>
      </c>
      <c r="H1564" s="207">
        <f t="shared" si="132"/>
        <v>0.42</v>
      </c>
      <c r="I1564" s="213">
        <v>46650</v>
      </c>
      <c r="J1564" s="213">
        <v>708.05</v>
      </c>
      <c r="K1564" s="212">
        <v>3732</v>
      </c>
      <c r="L1564" s="212">
        <v>4198.5</v>
      </c>
      <c r="M1564" s="239">
        <f t="shared" si="129"/>
        <v>0.48090000000001054</v>
      </c>
      <c r="N1564" s="239"/>
      <c r="O1564" s="178"/>
      <c r="P1564" s="178"/>
      <c r="Q1564" s="178"/>
      <c r="R1564" s="178"/>
      <c r="S1564" s="178"/>
      <c r="T1564" s="178"/>
      <c r="U1564" s="178"/>
      <c r="V1564" s="178"/>
      <c r="W1564" s="178"/>
      <c r="X1564" s="178"/>
      <c r="Y1564" s="210">
        <f t="shared" si="128"/>
        <v>0.28427787934186471</v>
      </c>
      <c r="Z1564" s="211">
        <f t="shared" si="130"/>
        <v>0.42</v>
      </c>
      <c r="AA1564" s="178"/>
      <c r="AB1564" s="178"/>
      <c r="AC1564" s="178"/>
    </row>
    <row r="1565" spans="2:29" x14ac:dyDescent="0.35">
      <c r="B1565" s="222">
        <v>164200</v>
      </c>
      <c r="C1565" s="208">
        <v>57828</v>
      </c>
      <c r="D1565" s="309">
        <v>3180.54</v>
      </c>
      <c r="E1565" s="206">
        <v>4626.24</v>
      </c>
      <c r="F1565" s="206">
        <v>5204.5200000000004</v>
      </c>
      <c r="G1565" s="205">
        <f t="shared" si="131"/>
        <v>0.35218026796589524</v>
      </c>
      <c r="H1565" s="207">
        <f t="shared" si="132"/>
        <v>0.42</v>
      </c>
      <c r="I1565" s="213">
        <v>46692</v>
      </c>
      <c r="J1565" s="213">
        <v>713.05</v>
      </c>
      <c r="K1565" s="212">
        <v>3735.36</v>
      </c>
      <c r="L1565" s="212">
        <v>4202.28</v>
      </c>
      <c r="M1565" s="239">
        <f t="shared" si="129"/>
        <v>0.48089999999998329</v>
      </c>
      <c r="N1565" s="239"/>
      <c r="O1565" s="178"/>
      <c r="P1565" s="178"/>
      <c r="Q1565" s="178"/>
      <c r="R1565" s="178"/>
      <c r="S1565" s="178"/>
      <c r="T1565" s="178"/>
      <c r="U1565" s="178"/>
      <c r="V1565" s="178"/>
      <c r="W1565" s="178"/>
      <c r="X1565" s="178"/>
      <c r="Y1565" s="210">
        <f t="shared" si="128"/>
        <v>0.2843605359317905</v>
      </c>
      <c r="Z1565" s="211">
        <f t="shared" si="130"/>
        <v>0.42</v>
      </c>
      <c r="AA1565" s="178"/>
      <c r="AB1565" s="178"/>
      <c r="AC1565" s="178"/>
    </row>
    <row r="1566" spans="2:29" x14ac:dyDescent="0.35">
      <c r="B1566" s="222">
        <v>164300</v>
      </c>
      <c r="C1566" s="208">
        <v>57870</v>
      </c>
      <c r="D1566" s="309">
        <v>3182.85</v>
      </c>
      <c r="E1566" s="206">
        <v>4629.6000000000004</v>
      </c>
      <c r="F1566" s="206">
        <v>5208.3</v>
      </c>
      <c r="G1566" s="205">
        <f t="shared" si="131"/>
        <v>0.35222154595252586</v>
      </c>
      <c r="H1566" s="207">
        <f t="shared" si="132"/>
        <v>0.42</v>
      </c>
      <c r="I1566" s="213">
        <v>46734</v>
      </c>
      <c r="J1566" s="213">
        <v>718.05</v>
      </c>
      <c r="K1566" s="212">
        <v>3738.72</v>
      </c>
      <c r="L1566" s="212">
        <v>4206.0600000000004</v>
      </c>
      <c r="M1566" s="239">
        <f t="shared" si="129"/>
        <v>0.48089999999993777</v>
      </c>
      <c r="N1566" s="239"/>
      <c r="O1566" s="178"/>
      <c r="P1566" s="178"/>
      <c r="Q1566" s="178"/>
      <c r="R1566" s="178"/>
      <c r="S1566" s="178"/>
      <c r="T1566" s="178"/>
      <c r="U1566" s="178"/>
      <c r="V1566" s="178"/>
      <c r="W1566" s="178"/>
      <c r="X1566" s="178"/>
      <c r="Y1566" s="210">
        <f t="shared" si="128"/>
        <v>0.28444309190505174</v>
      </c>
      <c r="Z1566" s="211">
        <f t="shared" si="130"/>
        <v>0.42</v>
      </c>
      <c r="AA1566" s="178"/>
      <c r="AB1566" s="178"/>
      <c r="AC1566" s="178"/>
    </row>
    <row r="1567" spans="2:29" x14ac:dyDescent="0.35">
      <c r="B1567" s="222">
        <v>164400</v>
      </c>
      <c r="C1567" s="208">
        <v>57912</v>
      </c>
      <c r="D1567" s="309">
        <v>3185.16</v>
      </c>
      <c r="E1567" s="206">
        <v>4632.96</v>
      </c>
      <c r="F1567" s="206">
        <v>5212.08</v>
      </c>
      <c r="G1567" s="205">
        <f t="shared" si="131"/>
        <v>0.35226277372262776</v>
      </c>
      <c r="H1567" s="207">
        <f t="shared" si="132"/>
        <v>0.42</v>
      </c>
      <c r="I1567" s="213">
        <v>46776</v>
      </c>
      <c r="J1567" s="213">
        <v>723.04</v>
      </c>
      <c r="K1567" s="212">
        <v>3742.08</v>
      </c>
      <c r="L1567" s="212">
        <v>4209.84</v>
      </c>
      <c r="M1567" s="239">
        <f t="shared" si="129"/>
        <v>0.48090000000004696</v>
      </c>
      <c r="N1567" s="239"/>
      <c r="O1567" s="178"/>
      <c r="P1567" s="178"/>
      <c r="Q1567" s="178"/>
      <c r="R1567" s="178"/>
      <c r="S1567" s="178"/>
      <c r="T1567" s="178"/>
      <c r="U1567" s="178"/>
      <c r="V1567" s="178"/>
      <c r="W1567" s="178"/>
      <c r="X1567" s="178"/>
      <c r="Y1567" s="210">
        <f t="shared" si="128"/>
        <v>0.28452554744525549</v>
      </c>
      <c r="Z1567" s="211">
        <f t="shared" si="130"/>
        <v>0.42</v>
      </c>
      <c r="AA1567" s="178"/>
      <c r="AB1567" s="178"/>
      <c r="AC1567" s="178"/>
    </row>
    <row r="1568" spans="2:29" x14ac:dyDescent="0.35">
      <c r="B1568" s="222">
        <v>164500</v>
      </c>
      <c r="C1568" s="208">
        <v>57954</v>
      </c>
      <c r="D1568" s="309">
        <v>3187.47</v>
      </c>
      <c r="E1568" s="206">
        <v>4636.32</v>
      </c>
      <c r="F1568" s="206">
        <v>5215.8599999999997</v>
      </c>
      <c r="G1568" s="205">
        <f t="shared" si="131"/>
        <v>0.35230395136778114</v>
      </c>
      <c r="H1568" s="207">
        <f t="shared" si="132"/>
        <v>0.42</v>
      </c>
      <c r="I1568" s="213">
        <v>46818</v>
      </c>
      <c r="J1568" s="213">
        <v>728.04</v>
      </c>
      <c r="K1568" s="212">
        <v>3745.44</v>
      </c>
      <c r="L1568" s="212">
        <v>4213.62</v>
      </c>
      <c r="M1568" s="239">
        <f t="shared" si="129"/>
        <v>0.48090000000001965</v>
      </c>
      <c r="N1568" s="239"/>
      <c r="O1568" s="178"/>
      <c r="P1568" s="178"/>
      <c r="Q1568" s="178"/>
      <c r="R1568" s="178"/>
      <c r="S1568" s="178"/>
      <c r="T1568" s="178"/>
      <c r="U1568" s="178"/>
      <c r="V1568" s="178"/>
      <c r="W1568" s="178"/>
      <c r="X1568" s="178"/>
      <c r="Y1568" s="210">
        <f t="shared" si="128"/>
        <v>0.2846079027355623</v>
      </c>
      <c r="Z1568" s="211">
        <f t="shared" si="130"/>
        <v>0.42</v>
      </c>
      <c r="AA1568" s="178"/>
      <c r="AB1568" s="178"/>
      <c r="AC1568" s="178"/>
    </row>
    <row r="1569" spans="2:29" x14ac:dyDescent="0.35">
      <c r="B1569" s="222">
        <v>164600</v>
      </c>
      <c r="C1569" s="208">
        <v>57996</v>
      </c>
      <c r="D1569" s="309">
        <v>3189.78</v>
      </c>
      <c r="E1569" s="206">
        <v>4639.68</v>
      </c>
      <c r="F1569" s="206">
        <v>5219.6400000000003</v>
      </c>
      <c r="G1569" s="205">
        <f t="shared" si="131"/>
        <v>0.35234507897934386</v>
      </c>
      <c r="H1569" s="207">
        <f t="shared" si="132"/>
        <v>0.42</v>
      </c>
      <c r="I1569" s="213">
        <v>46860</v>
      </c>
      <c r="J1569" s="213">
        <v>733.04</v>
      </c>
      <c r="K1569" s="212">
        <v>3748.8</v>
      </c>
      <c r="L1569" s="212">
        <v>4217.3999999999996</v>
      </c>
      <c r="M1569" s="239">
        <f t="shared" si="129"/>
        <v>0.48089999999999233</v>
      </c>
      <c r="N1569" s="239"/>
      <c r="O1569" s="178"/>
      <c r="P1569" s="178"/>
      <c r="Q1569" s="178"/>
      <c r="R1569" s="178"/>
      <c r="S1569" s="178"/>
      <c r="T1569" s="178"/>
      <c r="U1569" s="178"/>
      <c r="V1569" s="178"/>
      <c r="W1569" s="178"/>
      <c r="X1569" s="178"/>
      <c r="Y1569" s="210">
        <f t="shared" si="128"/>
        <v>0.28469015795868774</v>
      </c>
      <c r="Z1569" s="211">
        <f t="shared" si="130"/>
        <v>0.42</v>
      </c>
      <c r="AA1569" s="178"/>
      <c r="AB1569" s="178"/>
      <c r="AC1569" s="178"/>
    </row>
    <row r="1570" spans="2:29" x14ac:dyDescent="0.35">
      <c r="B1570" s="222">
        <v>164700</v>
      </c>
      <c r="C1570" s="208">
        <v>58038</v>
      </c>
      <c r="D1570" s="309">
        <v>3192.09</v>
      </c>
      <c r="E1570" s="206">
        <v>4643.04</v>
      </c>
      <c r="F1570" s="206">
        <v>5223.42</v>
      </c>
      <c r="G1570" s="205">
        <f t="shared" si="131"/>
        <v>0.35238615664845174</v>
      </c>
      <c r="H1570" s="207">
        <f t="shared" si="132"/>
        <v>0.42</v>
      </c>
      <c r="I1570" s="213">
        <v>46902</v>
      </c>
      <c r="J1570" s="213">
        <v>738.04</v>
      </c>
      <c r="K1570" s="212">
        <v>3752.16</v>
      </c>
      <c r="L1570" s="212">
        <v>4221.18</v>
      </c>
      <c r="M1570" s="239">
        <f t="shared" si="129"/>
        <v>0.48089999999993777</v>
      </c>
      <c r="N1570" s="239"/>
      <c r="O1570" s="178"/>
      <c r="P1570" s="178"/>
      <c r="Q1570" s="178"/>
      <c r="R1570" s="178"/>
      <c r="S1570" s="178"/>
      <c r="T1570" s="178"/>
      <c r="U1570" s="178"/>
      <c r="V1570" s="178"/>
      <c r="W1570" s="178"/>
      <c r="X1570" s="178"/>
      <c r="Y1570" s="210">
        <f t="shared" si="128"/>
        <v>0.28477231329690345</v>
      </c>
      <c r="Z1570" s="211">
        <f t="shared" si="130"/>
        <v>0.42</v>
      </c>
      <c r="AA1570" s="178"/>
      <c r="AB1570" s="178"/>
      <c r="AC1570" s="178"/>
    </row>
    <row r="1571" spans="2:29" x14ac:dyDescent="0.35">
      <c r="B1571" s="222">
        <v>164800</v>
      </c>
      <c r="C1571" s="208">
        <v>58080</v>
      </c>
      <c r="D1571" s="309">
        <v>3194.4</v>
      </c>
      <c r="E1571" s="206">
        <v>4646.3999999999996</v>
      </c>
      <c r="F1571" s="206">
        <v>5227.2</v>
      </c>
      <c r="G1571" s="205">
        <f t="shared" si="131"/>
        <v>0.35242718446601939</v>
      </c>
      <c r="H1571" s="207">
        <f t="shared" si="132"/>
        <v>0.42</v>
      </c>
      <c r="I1571" s="213">
        <v>46944</v>
      </c>
      <c r="J1571" s="213">
        <v>743.04</v>
      </c>
      <c r="K1571" s="212">
        <v>3755.52</v>
      </c>
      <c r="L1571" s="212">
        <v>4224.96</v>
      </c>
      <c r="M1571" s="239">
        <f t="shared" si="129"/>
        <v>0.480900000000056</v>
      </c>
      <c r="N1571" s="239"/>
      <c r="O1571" s="178"/>
      <c r="P1571" s="178"/>
      <c r="Q1571" s="178"/>
      <c r="R1571" s="178"/>
      <c r="S1571" s="178"/>
      <c r="T1571" s="178"/>
      <c r="U1571" s="178"/>
      <c r="V1571" s="178"/>
      <c r="W1571" s="178"/>
      <c r="X1571" s="178"/>
      <c r="Y1571" s="210">
        <f t="shared" si="128"/>
        <v>0.28485436893203886</v>
      </c>
      <c r="Z1571" s="211">
        <f t="shared" si="130"/>
        <v>0.42</v>
      </c>
      <c r="AA1571" s="178"/>
      <c r="AB1571" s="178"/>
      <c r="AC1571" s="178"/>
    </row>
    <row r="1572" spans="2:29" x14ac:dyDescent="0.35">
      <c r="B1572" s="222">
        <v>164900</v>
      </c>
      <c r="C1572" s="208">
        <v>58122</v>
      </c>
      <c r="D1572" s="309">
        <v>3196.71</v>
      </c>
      <c r="E1572" s="206">
        <v>4649.76</v>
      </c>
      <c r="F1572" s="206">
        <v>5230.9799999999996</v>
      </c>
      <c r="G1572" s="205">
        <f t="shared" si="131"/>
        <v>0.35246816252274105</v>
      </c>
      <c r="H1572" s="207">
        <f t="shared" si="132"/>
        <v>0.42</v>
      </c>
      <c r="I1572" s="213">
        <v>46986</v>
      </c>
      <c r="J1572" s="213">
        <v>748.03</v>
      </c>
      <c r="K1572" s="212">
        <v>3758.88</v>
      </c>
      <c r="L1572" s="212">
        <v>4228.74</v>
      </c>
      <c r="M1572" s="239">
        <f t="shared" si="129"/>
        <v>0.48090000000002875</v>
      </c>
      <c r="N1572" s="239"/>
      <c r="O1572" s="178"/>
      <c r="P1572" s="178"/>
      <c r="Q1572" s="178"/>
      <c r="R1572" s="178"/>
      <c r="S1572" s="178"/>
      <c r="T1572" s="178"/>
      <c r="U1572" s="178"/>
      <c r="V1572" s="178"/>
      <c r="W1572" s="178"/>
      <c r="X1572" s="178"/>
      <c r="Y1572" s="210">
        <f t="shared" si="128"/>
        <v>0.28493632504548211</v>
      </c>
      <c r="Z1572" s="211">
        <f t="shared" si="130"/>
        <v>0.42</v>
      </c>
      <c r="AA1572" s="178"/>
      <c r="AB1572" s="178"/>
      <c r="AC1572" s="178"/>
    </row>
    <row r="1573" spans="2:29" x14ac:dyDescent="0.35">
      <c r="B1573" s="222">
        <v>165000</v>
      </c>
      <c r="C1573" s="208">
        <v>58164</v>
      </c>
      <c r="D1573" s="309">
        <v>3199.02</v>
      </c>
      <c r="E1573" s="206">
        <v>4653.12</v>
      </c>
      <c r="F1573" s="206">
        <v>5234.76</v>
      </c>
      <c r="G1573" s="205">
        <f t="shared" si="131"/>
        <v>0.35250909090909088</v>
      </c>
      <c r="H1573" s="207">
        <f t="shared" si="132"/>
        <v>0.42</v>
      </c>
      <c r="I1573" s="213">
        <v>47028</v>
      </c>
      <c r="J1573" s="213">
        <v>753.03</v>
      </c>
      <c r="K1573" s="212">
        <v>3762.24</v>
      </c>
      <c r="L1573" s="212">
        <v>4232.5200000000004</v>
      </c>
      <c r="M1573" s="239">
        <f t="shared" si="129"/>
        <v>0.48089999999999233</v>
      </c>
      <c r="N1573" s="239"/>
      <c r="O1573" s="178"/>
      <c r="P1573" s="178"/>
      <c r="Q1573" s="178"/>
      <c r="R1573" s="178"/>
      <c r="S1573" s="178"/>
      <c r="T1573" s="178"/>
      <c r="U1573" s="178"/>
      <c r="V1573" s="178"/>
      <c r="W1573" s="178"/>
      <c r="X1573" s="178"/>
      <c r="Y1573" s="210">
        <f t="shared" si="128"/>
        <v>0.28501818181818184</v>
      </c>
      <c r="Z1573" s="211">
        <f t="shared" si="130"/>
        <v>0.42</v>
      </c>
      <c r="AA1573" s="178"/>
      <c r="AB1573" s="178"/>
      <c r="AC1573" s="178"/>
    </row>
    <row r="1574" spans="2:29" x14ac:dyDescent="0.35">
      <c r="B1574" s="222">
        <v>165100</v>
      </c>
      <c r="C1574" s="208">
        <v>58206</v>
      </c>
      <c r="D1574" s="309">
        <v>3201.33</v>
      </c>
      <c r="E1574" s="206">
        <v>4656.4799999999996</v>
      </c>
      <c r="F1574" s="206">
        <v>5238.54</v>
      </c>
      <c r="G1574" s="205">
        <f t="shared" si="131"/>
        <v>0.35254996971532404</v>
      </c>
      <c r="H1574" s="207">
        <f t="shared" si="132"/>
        <v>0.42</v>
      </c>
      <c r="I1574" s="213">
        <v>47070</v>
      </c>
      <c r="J1574" s="213">
        <v>758.03</v>
      </c>
      <c r="K1574" s="212">
        <v>3765.6</v>
      </c>
      <c r="L1574" s="212">
        <v>4236.3</v>
      </c>
      <c r="M1574" s="239">
        <f t="shared" si="129"/>
        <v>0.48089999999994687</v>
      </c>
      <c r="N1574" s="239"/>
      <c r="O1574" s="178"/>
      <c r="P1574" s="178"/>
      <c r="Q1574" s="178"/>
      <c r="R1574" s="178"/>
      <c r="S1574" s="178"/>
      <c r="T1574" s="178"/>
      <c r="U1574" s="178"/>
      <c r="V1574" s="178"/>
      <c r="W1574" s="178"/>
      <c r="X1574" s="178"/>
      <c r="Y1574" s="210">
        <f t="shared" si="128"/>
        <v>0.2850999394306481</v>
      </c>
      <c r="Z1574" s="211">
        <f t="shared" si="130"/>
        <v>0.42</v>
      </c>
      <c r="AA1574" s="178"/>
      <c r="AB1574" s="178"/>
      <c r="AC1574" s="178"/>
    </row>
    <row r="1575" spans="2:29" x14ac:dyDescent="0.35">
      <c r="B1575" s="222">
        <v>165200</v>
      </c>
      <c r="C1575" s="208">
        <v>58248</v>
      </c>
      <c r="D1575" s="309">
        <v>3203.64</v>
      </c>
      <c r="E1575" s="206">
        <v>4659.84</v>
      </c>
      <c r="F1575" s="206">
        <v>5242.32</v>
      </c>
      <c r="G1575" s="205">
        <f t="shared" si="131"/>
        <v>0.352590799031477</v>
      </c>
      <c r="H1575" s="207">
        <f t="shared" si="132"/>
        <v>0.42</v>
      </c>
      <c r="I1575" s="213">
        <v>47112</v>
      </c>
      <c r="J1575" s="213">
        <v>763.03</v>
      </c>
      <c r="K1575" s="212">
        <v>3768.96</v>
      </c>
      <c r="L1575" s="212">
        <v>4240.08</v>
      </c>
      <c r="M1575" s="239">
        <f t="shared" si="129"/>
        <v>0.48089999999991961</v>
      </c>
      <c r="N1575" s="239"/>
      <c r="O1575" s="178"/>
      <c r="P1575" s="178"/>
      <c r="Q1575" s="178"/>
      <c r="R1575" s="178"/>
      <c r="S1575" s="178"/>
      <c r="T1575" s="178"/>
      <c r="U1575" s="178"/>
      <c r="V1575" s="178"/>
      <c r="W1575" s="178"/>
      <c r="X1575" s="178"/>
      <c r="Y1575" s="210">
        <f t="shared" si="128"/>
        <v>0.28518159806295401</v>
      </c>
      <c r="Z1575" s="211">
        <f t="shared" si="130"/>
        <v>0.42</v>
      </c>
      <c r="AA1575" s="178"/>
      <c r="AB1575" s="178"/>
      <c r="AC1575" s="178"/>
    </row>
    <row r="1576" spans="2:29" x14ac:dyDescent="0.35">
      <c r="B1576" s="222">
        <v>165300</v>
      </c>
      <c r="C1576" s="208">
        <v>58290</v>
      </c>
      <c r="D1576" s="309">
        <v>3205.95</v>
      </c>
      <c r="E1576" s="206">
        <v>4663.2</v>
      </c>
      <c r="F1576" s="206">
        <v>5246.1</v>
      </c>
      <c r="G1576" s="205">
        <f t="shared" si="131"/>
        <v>0.35263157894736841</v>
      </c>
      <c r="H1576" s="207">
        <f t="shared" si="132"/>
        <v>0.42</v>
      </c>
      <c r="I1576" s="213">
        <v>47154</v>
      </c>
      <c r="J1576" s="213">
        <v>768.03</v>
      </c>
      <c r="K1576" s="212">
        <v>3772.32</v>
      </c>
      <c r="L1576" s="212">
        <v>4243.8599999999997</v>
      </c>
      <c r="M1576" s="239">
        <f t="shared" si="129"/>
        <v>0.48090000000003785</v>
      </c>
      <c r="N1576" s="239"/>
      <c r="O1576" s="178"/>
      <c r="P1576" s="178"/>
      <c r="Q1576" s="178"/>
      <c r="R1576" s="178"/>
      <c r="S1576" s="178"/>
      <c r="T1576" s="178"/>
      <c r="U1576" s="178"/>
      <c r="V1576" s="178"/>
      <c r="W1576" s="178"/>
      <c r="X1576" s="178"/>
      <c r="Y1576" s="210">
        <f t="shared" si="128"/>
        <v>0.28526315789473683</v>
      </c>
      <c r="Z1576" s="211">
        <f t="shared" si="130"/>
        <v>0.42</v>
      </c>
      <c r="AA1576" s="178"/>
      <c r="AB1576" s="178"/>
      <c r="AC1576" s="178"/>
    </row>
    <row r="1577" spans="2:29" x14ac:dyDescent="0.35">
      <c r="B1577" s="222">
        <v>165400</v>
      </c>
      <c r="C1577" s="208">
        <v>58332</v>
      </c>
      <c r="D1577" s="309">
        <v>3208.26</v>
      </c>
      <c r="E1577" s="206">
        <v>4666.5600000000004</v>
      </c>
      <c r="F1577" s="206">
        <v>5249.88</v>
      </c>
      <c r="G1577" s="205">
        <f t="shared" si="131"/>
        <v>0.35267230955259976</v>
      </c>
      <c r="H1577" s="207">
        <f t="shared" si="132"/>
        <v>0.42</v>
      </c>
      <c r="I1577" s="213">
        <v>47196</v>
      </c>
      <c r="J1577" s="213">
        <v>773.02</v>
      </c>
      <c r="K1577" s="212">
        <v>3775.68</v>
      </c>
      <c r="L1577" s="212">
        <v>4247.6400000000003</v>
      </c>
      <c r="M1577" s="239">
        <f t="shared" si="129"/>
        <v>0.48089999999999233</v>
      </c>
      <c r="N1577" s="239"/>
      <c r="O1577" s="178"/>
      <c r="P1577" s="178"/>
      <c r="Q1577" s="178"/>
      <c r="R1577" s="178"/>
      <c r="S1577" s="178"/>
      <c r="T1577" s="178"/>
      <c r="U1577" s="178"/>
      <c r="V1577" s="178"/>
      <c r="W1577" s="178"/>
      <c r="X1577" s="178"/>
      <c r="Y1577" s="210">
        <f t="shared" si="128"/>
        <v>0.28534461910519954</v>
      </c>
      <c r="Z1577" s="211">
        <f t="shared" si="130"/>
        <v>0.42</v>
      </c>
      <c r="AA1577" s="178"/>
      <c r="AB1577" s="178"/>
      <c r="AC1577" s="178"/>
    </row>
    <row r="1578" spans="2:29" x14ac:dyDescent="0.35">
      <c r="B1578" s="222">
        <v>165500</v>
      </c>
      <c r="C1578" s="208">
        <v>58374</v>
      </c>
      <c r="D1578" s="309">
        <v>3210.57</v>
      </c>
      <c r="E1578" s="206">
        <v>4669.92</v>
      </c>
      <c r="F1578" s="206">
        <v>5253.66</v>
      </c>
      <c r="G1578" s="205">
        <f t="shared" si="131"/>
        <v>0.35271299093655589</v>
      </c>
      <c r="H1578" s="207">
        <f t="shared" si="132"/>
        <v>0.42</v>
      </c>
      <c r="I1578" s="213">
        <v>47238</v>
      </c>
      <c r="J1578" s="213">
        <v>778.02</v>
      </c>
      <c r="K1578" s="212">
        <v>3779.04</v>
      </c>
      <c r="L1578" s="212">
        <v>4251.42</v>
      </c>
      <c r="M1578" s="239">
        <f t="shared" si="129"/>
        <v>0.48089999999995597</v>
      </c>
      <c r="N1578" s="239"/>
      <c r="O1578" s="178"/>
      <c r="P1578" s="178"/>
      <c r="Q1578" s="178"/>
      <c r="R1578" s="178"/>
      <c r="S1578" s="178"/>
      <c r="T1578" s="178"/>
      <c r="U1578" s="178"/>
      <c r="V1578" s="178"/>
      <c r="W1578" s="178"/>
      <c r="X1578" s="178"/>
      <c r="Y1578" s="210">
        <f t="shared" si="128"/>
        <v>0.2854259818731118</v>
      </c>
      <c r="Z1578" s="211">
        <f t="shared" si="130"/>
        <v>0.42</v>
      </c>
      <c r="AA1578" s="178"/>
      <c r="AB1578" s="178"/>
      <c r="AC1578" s="178"/>
    </row>
    <row r="1579" spans="2:29" x14ac:dyDescent="0.35">
      <c r="B1579" s="222">
        <v>165600</v>
      </c>
      <c r="C1579" s="208">
        <v>58416</v>
      </c>
      <c r="D1579" s="309">
        <v>3212.88</v>
      </c>
      <c r="E1579" s="206">
        <v>4673.28</v>
      </c>
      <c r="F1579" s="206">
        <v>5257.44</v>
      </c>
      <c r="G1579" s="205">
        <f t="shared" si="131"/>
        <v>0.35275362318840581</v>
      </c>
      <c r="H1579" s="207">
        <f t="shared" si="132"/>
        <v>0.42</v>
      </c>
      <c r="I1579" s="213">
        <v>47280</v>
      </c>
      <c r="J1579" s="213">
        <v>783.02</v>
      </c>
      <c r="K1579" s="212">
        <v>3782.4</v>
      </c>
      <c r="L1579" s="212">
        <v>4255.2</v>
      </c>
      <c r="M1579" s="239">
        <f t="shared" si="129"/>
        <v>0.48089999999992872</v>
      </c>
      <c r="N1579" s="239"/>
      <c r="O1579" s="178"/>
      <c r="P1579" s="178"/>
      <c r="Q1579" s="178"/>
      <c r="R1579" s="178"/>
      <c r="S1579" s="178"/>
      <c r="T1579" s="178"/>
      <c r="U1579" s="178"/>
      <c r="V1579" s="178"/>
      <c r="W1579" s="178"/>
      <c r="X1579" s="178"/>
      <c r="Y1579" s="210">
        <f t="shared" si="128"/>
        <v>0.28550724637681157</v>
      </c>
      <c r="Z1579" s="211">
        <f t="shared" si="130"/>
        <v>0.42</v>
      </c>
      <c r="AA1579" s="178"/>
      <c r="AB1579" s="178"/>
      <c r="AC1579" s="178"/>
    </row>
    <row r="1580" spans="2:29" x14ac:dyDescent="0.35">
      <c r="B1580" s="222">
        <v>165700</v>
      </c>
      <c r="C1580" s="208">
        <v>58458</v>
      </c>
      <c r="D1580" s="309">
        <v>3215.19</v>
      </c>
      <c r="E1580" s="206">
        <v>4676.6400000000003</v>
      </c>
      <c r="F1580" s="206">
        <v>5261.22</v>
      </c>
      <c r="G1580" s="205">
        <f t="shared" si="131"/>
        <v>0.35279420639710318</v>
      </c>
      <c r="H1580" s="207">
        <f t="shared" si="132"/>
        <v>0.42</v>
      </c>
      <c r="I1580" s="213">
        <v>47322</v>
      </c>
      <c r="J1580" s="213">
        <v>788.02</v>
      </c>
      <c r="K1580" s="212">
        <v>3785.76</v>
      </c>
      <c r="L1580" s="212">
        <v>4258.9799999999996</v>
      </c>
      <c r="M1580" s="239">
        <f t="shared" si="129"/>
        <v>0.48090000000003785</v>
      </c>
      <c r="N1580" s="239"/>
      <c r="O1580" s="178"/>
      <c r="P1580" s="178"/>
      <c r="Q1580" s="178"/>
      <c r="R1580" s="178"/>
      <c r="S1580" s="178"/>
      <c r="T1580" s="178"/>
      <c r="U1580" s="178"/>
      <c r="V1580" s="178"/>
      <c r="W1580" s="178"/>
      <c r="X1580" s="178"/>
      <c r="Y1580" s="210">
        <f t="shared" si="128"/>
        <v>0.28558841279420638</v>
      </c>
      <c r="Z1580" s="211">
        <f t="shared" si="130"/>
        <v>0.42</v>
      </c>
      <c r="AA1580" s="178"/>
      <c r="AB1580" s="178"/>
      <c r="AC1580" s="178"/>
    </row>
    <row r="1581" spans="2:29" x14ac:dyDescent="0.35">
      <c r="B1581" s="222">
        <v>165800</v>
      </c>
      <c r="C1581" s="208">
        <v>58500</v>
      </c>
      <c r="D1581" s="309">
        <v>3217.5</v>
      </c>
      <c r="E1581" s="206">
        <v>4680</v>
      </c>
      <c r="F1581" s="206">
        <v>5265</v>
      </c>
      <c r="G1581" s="205">
        <f t="shared" si="131"/>
        <v>0.3528347406513872</v>
      </c>
      <c r="H1581" s="207">
        <f t="shared" si="132"/>
        <v>0.42</v>
      </c>
      <c r="I1581" s="213">
        <v>47364</v>
      </c>
      <c r="J1581" s="213">
        <v>793.02</v>
      </c>
      <c r="K1581" s="212">
        <v>3789.12</v>
      </c>
      <c r="L1581" s="212">
        <v>4262.76</v>
      </c>
      <c r="M1581" s="239">
        <f t="shared" si="129"/>
        <v>0.48089999999999233</v>
      </c>
      <c r="N1581" s="239"/>
      <c r="O1581" s="178"/>
      <c r="P1581" s="178"/>
      <c r="Q1581" s="178"/>
      <c r="R1581" s="178"/>
      <c r="S1581" s="178"/>
      <c r="T1581" s="178"/>
      <c r="U1581" s="178"/>
      <c r="V1581" s="178"/>
      <c r="W1581" s="178"/>
      <c r="X1581" s="178"/>
      <c r="Y1581" s="210">
        <f t="shared" si="128"/>
        <v>0.28566948130277442</v>
      </c>
      <c r="Z1581" s="211">
        <f t="shared" si="130"/>
        <v>0.42</v>
      </c>
      <c r="AA1581" s="178"/>
      <c r="AB1581" s="178"/>
      <c r="AC1581" s="178"/>
    </row>
    <row r="1582" spans="2:29" x14ac:dyDescent="0.35">
      <c r="B1582" s="222">
        <v>165900</v>
      </c>
      <c r="C1582" s="208">
        <v>58542</v>
      </c>
      <c r="D1582" s="309">
        <v>3219.81</v>
      </c>
      <c r="E1582" s="206">
        <v>4683.3599999999997</v>
      </c>
      <c r="F1582" s="206">
        <v>5268.78</v>
      </c>
      <c r="G1582" s="205">
        <f t="shared" si="131"/>
        <v>0.352875226039783</v>
      </c>
      <c r="H1582" s="207">
        <f t="shared" si="132"/>
        <v>0.42</v>
      </c>
      <c r="I1582" s="213">
        <v>47406</v>
      </c>
      <c r="J1582" s="213">
        <v>798.01</v>
      </c>
      <c r="K1582" s="212">
        <v>3792.48</v>
      </c>
      <c r="L1582" s="212">
        <v>4266.54</v>
      </c>
      <c r="M1582" s="239">
        <f t="shared" si="129"/>
        <v>0.48089999999996508</v>
      </c>
      <c r="N1582" s="239"/>
      <c r="O1582" s="178"/>
      <c r="P1582" s="178"/>
      <c r="Q1582" s="178"/>
      <c r="R1582" s="178"/>
      <c r="S1582" s="178"/>
      <c r="T1582" s="178"/>
      <c r="U1582" s="178"/>
      <c r="V1582" s="178"/>
      <c r="W1582" s="178"/>
      <c r="X1582" s="178"/>
      <c r="Y1582" s="210">
        <f t="shared" si="128"/>
        <v>0.28575045207956601</v>
      </c>
      <c r="Z1582" s="211">
        <f t="shared" si="130"/>
        <v>0.42</v>
      </c>
      <c r="AA1582" s="178"/>
      <c r="AB1582" s="178"/>
      <c r="AC1582" s="178"/>
    </row>
    <row r="1583" spans="2:29" x14ac:dyDescent="0.35">
      <c r="B1583" s="222">
        <v>166000</v>
      </c>
      <c r="C1583" s="208">
        <v>58584</v>
      </c>
      <c r="D1583" s="309">
        <v>3222.12</v>
      </c>
      <c r="E1583" s="206">
        <v>4686.72</v>
      </c>
      <c r="F1583" s="206">
        <v>5272.56</v>
      </c>
      <c r="G1583" s="205">
        <f t="shared" si="131"/>
        <v>0.35291566265060242</v>
      </c>
      <c r="H1583" s="207">
        <f t="shared" si="132"/>
        <v>0.42</v>
      </c>
      <c r="I1583" s="213">
        <v>47448</v>
      </c>
      <c r="J1583" s="213">
        <v>803.01</v>
      </c>
      <c r="K1583" s="212">
        <v>3795.84</v>
      </c>
      <c r="L1583" s="212">
        <v>4270.32</v>
      </c>
      <c r="M1583" s="239">
        <f t="shared" si="129"/>
        <v>0.48090000000008332</v>
      </c>
      <c r="N1583" s="239"/>
      <c r="O1583" s="178"/>
      <c r="P1583" s="178"/>
      <c r="Q1583" s="178"/>
      <c r="R1583" s="178"/>
      <c r="S1583" s="178"/>
      <c r="T1583" s="178"/>
      <c r="U1583" s="178"/>
      <c r="V1583" s="178"/>
      <c r="W1583" s="178"/>
      <c r="X1583" s="178"/>
      <c r="Y1583" s="210">
        <f t="shared" si="128"/>
        <v>0.28583132530120481</v>
      </c>
      <c r="Z1583" s="211">
        <f t="shared" si="130"/>
        <v>0.42</v>
      </c>
      <c r="AA1583" s="178"/>
      <c r="AB1583" s="178"/>
      <c r="AC1583" s="178"/>
    </row>
    <row r="1584" spans="2:29" x14ac:dyDescent="0.35">
      <c r="B1584" s="222">
        <v>166100</v>
      </c>
      <c r="C1584" s="208">
        <v>58626</v>
      </c>
      <c r="D1584" s="309">
        <v>3224.43</v>
      </c>
      <c r="E1584" s="206">
        <v>4690.08</v>
      </c>
      <c r="F1584" s="206">
        <v>5276.34</v>
      </c>
      <c r="G1584" s="205">
        <f t="shared" si="131"/>
        <v>0.35295605057194462</v>
      </c>
      <c r="H1584" s="207">
        <f t="shared" si="132"/>
        <v>0.42</v>
      </c>
      <c r="I1584" s="213">
        <v>47490</v>
      </c>
      <c r="J1584" s="213">
        <v>808.01</v>
      </c>
      <c r="K1584" s="212">
        <v>3799.2</v>
      </c>
      <c r="L1584" s="212">
        <v>4274.1000000000004</v>
      </c>
      <c r="M1584" s="239">
        <f t="shared" si="129"/>
        <v>0.48090000000003785</v>
      </c>
      <c r="N1584" s="239"/>
      <c r="O1584" s="178"/>
      <c r="P1584" s="178"/>
      <c r="Q1584" s="178"/>
      <c r="R1584" s="178"/>
      <c r="S1584" s="178"/>
      <c r="T1584" s="178"/>
      <c r="U1584" s="178"/>
      <c r="V1584" s="178"/>
      <c r="W1584" s="178"/>
      <c r="X1584" s="178"/>
      <c r="Y1584" s="210">
        <f t="shared" si="128"/>
        <v>0.28591210114388921</v>
      </c>
      <c r="Z1584" s="211">
        <f t="shared" si="130"/>
        <v>0.42</v>
      </c>
      <c r="AA1584" s="178"/>
      <c r="AB1584" s="178"/>
      <c r="AC1584" s="178"/>
    </row>
    <row r="1585" spans="2:29" x14ac:dyDescent="0.35">
      <c r="B1585" s="222">
        <v>166200</v>
      </c>
      <c r="C1585" s="208">
        <v>58668</v>
      </c>
      <c r="D1585" s="309">
        <v>3226.74</v>
      </c>
      <c r="E1585" s="206">
        <v>4693.4399999999996</v>
      </c>
      <c r="F1585" s="206">
        <v>5280.12</v>
      </c>
      <c r="G1585" s="205">
        <f t="shared" si="131"/>
        <v>0.35299638989169674</v>
      </c>
      <c r="H1585" s="207">
        <f t="shared" si="132"/>
        <v>0.42</v>
      </c>
      <c r="I1585" s="213">
        <v>47532</v>
      </c>
      <c r="J1585" s="213">
        <v>813.01</v>
      </c>
      <c r="K1585" s="212">
        <v>3802.56</v>
      </c>
      <c r="L1585" s="212">
        <v>4277.88</v>
      </c>
      <c r="M1585" s="239">
        <f t="shared" si="129"/>
        <v>0.48090000000000144</v>
      </c>
      <c r="N1585" s="239"/>
      <c r="O1585" s="178"/>
      <c r="P1585" s="178"/>
      <c r="Q1585" s="178"/>
      <c r="R1585" s="178"/>
      <c r="S1585" s="178"/>
      <c r="T1585" s="178"/>
      <c r="U1585" s="178"/>
      <c r="V1585" s="178"/>
      <c r="W1585" s="178"/>
      <c r="X1585" s="178"/>
      <c r="Y1585" s="210">
        <f t="shared" si="128"/>
        <v>0.28599277978339349</v>
      </c>
      <c r="Z1585" s="211">
        <f t="shared" si="130"/>
        <v>0.42</v>
      </c>
      <c r="AA1585" s="178"/>
      <c r="AB1585" s="178"/>
      <c r="AC1585" s="178"/>
    </row>
    <row r="1586" spans="2:29" x14ac:dyDescent="0.35">
      <c r="B1586" s="222">
        <v>166300</v>
      </c>
      <c r="C1586" s="208">
        <v>58710</v>
      </c>
      <c r="D1586" s="309">
        <v>3229.05</v>
      </c>
      <c r="E1586" s="206">
        <v>4696.8</v>
      </c>
      <c r="F1586" s="206">
        <v>5283.9</v>
      </c>
      <c r="G1586" s="205">
        <f t="shared" si="131"/>
        <v>0.35303668069753458</v>
      </c>
      <c r="H1586" s="207">
        <f t="shared" si="132"/>
        <v>0.42</v>
      </c>
      <c r="I1586" s="213">
        <v>47574</v>
      </c>
      <c r="J1586" s="213">
        <v>818.01</v>
      </c>
      <c r="K1586" s="212">
        <v>3805.92</v>
      </c>
      <c r="L1586" s="212">
        <v>4281.66</v>
      </c>
      <c r="M1586" s="239">
        <f t="shared" si="129"/>
        <v>0.48089999999997418</v>
      </c>
      <c r="N1586" s="239"/>
      <c r="O1586" s="178"/>
      <c r="P1586" s="178"/>
      <c r="Q1586" s="178"/>
      <c r="R1586" s="178"/>
      <c r="S1586" s="178"/>
      <c r="T1586" s="178"/>
      <c r="U1586" s="178"/>
      <c r="V1586" s="178"/>
      <c r="W1586" s="178"/>
      <c r="X1586" s="178"/>
      <c r="Y1586" s="210">
        <f t="shared" si="128"/>
        <v>0.28607336139506917</v>
      </c>
      <c r="Z1586" s="211">
        <f t="shared" si="130"/>
        <v>0.42</v>
      </c>
      <c r="AA1586" s="178"/>
      <c r="AB1586" s="178"/>
      <c r="AC1586" s="178"/>
    </row>
    <row r="1587" spans="2:29" x14ac:dyDescent="0.35">
      <c r="B1587" s="222">
        <v>166400</v>
      </c>
      <c r="C1587" s="208">
        <v>58752</v>
      </c>
      <c r="D1587" s="309">
        <v>3231.36</v>
      </c>
      <c r="E1587" s="206">
        <v>4700.16</v>
      </c>
      <c r="F1587" s="206">
        <v>5287.68</v>
      </c>
      <c r="G1587" s="205">
        <f t="shared" si="131"/>
        <v>0.35307692307692307</v>
      </c>
      <c r="H1587" s="207">
        <f t="shared" si="132"/>
        <v>0.42</v>
      </c>
      <c r="I1587" s="213">
        <v>47616</v>
      </c>
      <c r="J1587" s="213">
        <v>823</v>
      </c>
      <c r="K1587" s="212">
        <v>3809.28</v>
      </c>
      <c r="L1587" s="212">
        <v>4285.4399999999996</v>
      </c>
      <c r="M1587" s="239">
        <f t="shared" si="129"/>
        <v>0.48090000000008332</v>
      </c>
      <c r="N1587" s="239"/>
      <c r="O1587" s="178"/>
      <c r="P1587" s="178"/>
      <c r="Q1587" s="178"/>
      <c r="R1587" s="178"/>
      <c r="S1587" s="178"/>
      <c r="T1587" s="178"/>
      <c r="U1587" s="178"/>
      <c r="V1587" s="178"/>
      <c r="W1587" s="178"/>
      <c r="X1587" s="178"/>
      <c r="Y1587" s="210">
        <f t="shared" si="128"/>
        <v>0.28615384615384615</v>
      </c>
      <c r="Z1587" s="211">
        <f t="shared" si="130"/>
        <v>0.42</v>
      </c>
      <c r="AA1587" s="178"/>
      <c r="AB1587" s="178"/>
      <c r="AC1587" s="178"/>
    </row>
    <row r="1588" spans="2:29" x14ac:dyDescent="0.35">
      <c r="B1588" s="222">
        <v>166500</v>
      </c>
      <c r="C1588" s="208">
        <v>58794</v>
      </c>
      <c r="D1588" s="309">
        <v>3233.67</v>
      </c>
      <c r="E1588" s="206">
        <v>4703.5200000000004</v>
      </c>
      <c r="F1588" s="206">
        <v>5291.46</v>
      </c>
      <c r="G1588" s="205">
        <f t="shared" si="131"/>
        <v>0.35311711711711713</v>
      </c>
      <c r="H1588" s="207">
        <f t="shared" si="132"/>
        <v>0.42</v>
      </c>
      <c r="I1588" s="213">
        <v>47658</v>
      </c>
      <c r="J1588" s="213">
        <v>828</v>
      </c>
      <c r="K1588" s="212">
        <v>3812.64</v>
      </c>
      <c r="L1588" s="212">
        <v>4289.22</v>
      </c>
      <c r="M1588" s="239">
        <f t="shared" si="129"/>
        <v>0.48090000000003785</v>
      </c>
      <c r="N1588" s="239"/>
      <c r="O1588" s="178"/>
      <c r="P1588" s="178"/>
      <c r="Q1588" s="178"/>
      <c r="R1588" s="178"/>
      <c r="S1588" s="178"/>
      <c r="T1588" s="178"/>
      <c r="U1588" s="178"/>
      <c r="V1588" s="178"/>
      <c r="W1588" s="178"/>
      <c r="X1588" s="178"/>
      <c r="Y1588" s="210">
        <f t="shared" si="128"/>
        <v>0.28623423423423422</v>
      </c>
      <c r="Z1588" s="211">
        <f t="shared" si="130"/>
        <v>0.42</v>
      </c>
      <c r="AA1588" s="178"/>
      <c r="AB1588" s="178"/>
      <c r="AC1588" s="178"/>
    </row>
    <row r="1589" spans="2:29" x14ac:dyDescent="0.35">
      <c r="B1589" s="222">
        <v>166600</v>
      </c>
      <c r="C1589" s="208">
        <v>58836</v>
      </c>
      <c r="D1589" s="309">
        <v>3235.98</v>
      </c>
      <c r="E1589" s="206">
        <v>4706.88</v>
      </c>
      <c r="F1589" s="206">
        <v>5295.24</v>
      </c>
      <c r="G1589" s="205">
        <f t="shared" si="131"/>
        <v>0.35315726290516208</v>
      </c>
      <c r="H1589" s="207">
        <f t="shared" si="132"/>
        <v>0.42</v>
      </c>
      <c r="I1589" s="213">
        <v>47700</v>
      </c>
      <c r="J1589" s="213">
        <v>833</v>
      </c>
      <c r="K1589" s="212">
        <v>3816</v>
      </c>
      <c r="L1589" s="212">
        <v>4293</v>
      </c>
      <c r="M1589" s="239">
        <f t="shared" si="129"/>
        <v>0.48090000000001054</v>
      </c>
      <c r="N1589" s="239"/>
      <c r="O1589" s="178"/>
      <c r="P1589" s="178"/>
      <c r="Q1589" s="178"/>
      <c r="R1589" s="178"/>
      <c r="S1589" s="178"/>
      <c r="T1589" s="178"/>
      <c r="U1589" s="178"/>
      <c r="V1589" s="178"/>
      <c r="W1589" s="178"/>
      <c r="X1589" s="178"/>
      <c r="Y1589" s="210">
        <f t="shared" si="128"/>
        <v>0.28631452581032413</v>
      </c>
      <c r="Z1589" s="211">
        <f t="shared" si="130"/>
        <v>0.42</v>
      </c>
      <c r="AA1589" s="178"/>
      <c r="AB1589" s="178"/>
      <c r="AC1589" s="178"/>
    </row>
    <row r="1590" spans="2:29" x14ac:dyDescent="0.35">
      <c r="B1590" s="222">
        <v>166700</v>
      </c>
      <c r="C1590" s="208">
        <v>58878</v>
      </c>
      <c r="D1590" s="309">
        <v>3238.29</v>
      </c>
      <c r="E1590" s="206">
        <v>4710.24</v>
      </c>
      <c r="F1590" s="206">
        <v>5299.02</v>
      </c>
      <c r="G1590" s="205">
        <f t="shared" si="131"/>
        <v>0.35319736052789441</v>
      </c>
      <c r="H1590" s="207">
        <f t="shared" si="132"/>
        <v>0.42</v>
      </c>
      <c r="I1590" s="213">
        <v>47742</v>
      </c>
      <c r="J1590" s="213">
        <v>838</v>
      </c>
      <c r="K1590" s="212">
        <v>3819.36</v>
      </c>
      <c r="L1590" s="212">
        <v>4296.78</v>
      </c>
      <c r="M1590" s="239">
        <f t="shared" si="129"/>
        <v>0.48089999999998329</v>
      </c>
      <c r="N1590" s="239"/>
      <c r="O1590" s="178"/>
      <c r="P1590" s="178"/>
      <c r="Q1590" s="178"/>
      <c r="R1590" s="178"/>
      <c r="S1590" s="178"/>
      <c r="T1590" s="178"/>
      <c r="U1590" s="178"/>
      <c r="V1590" s="178"/>
      <c r="W1590" s="178"/>
      <c r="X1590" s="178"/>
      <c r="Y1590" s="210">
        <f t="shared" si="128"/>
        <v>0.28639472105578884</v>
      </c>
      <c r="Z1590" s="211">
        <f t="shared" si="130"/>
        <v>0.42</v>
      </c>
      <c r="AA1590" s="178"/>
      <c r="AB1590" s="178"/>
      <c r="AC1590" s="178"/>
    </row>
    <row r="1591" spans="2:29" x14ac:dyDescent="0.35">
      <c r="B1591" s="222">
        <v>166800</v>
      </c>
      <c r="C1591" s="208">
        <v>58920</v>
      </c>
      <c r="D1591" s="309">
        <v>3240.6</v>
      </c>
      <c r="E1591" s="206">
        <v>4713.6000000000004</v>
      </c>
      <c r="F1591" s="206">
        <v>5302.8</v>
      </c>
      <c r="G1591" s="205">
        <f t="shared" si="131"/>
        <v>0.35323741007194243</v>
      </c>
      <c r="H1591" s="207">
        <f t="shared" si="132"/>
        <v>0.42</v>
      </c>
      <c r="I1591" s="213">
        <v>47784</v>
      </c>
      <c r="J1591" s="213">
        <v>843</v>
      </c>
      <c r="K1591" s="212">
        <v>3822.72</v>
      </c>
      <c r="L1591" s="212">
        <v>4300.5600000000004</v>
      </c>
      <c r="M1591" s="239">
        <f t="shared" si="129"/>
        <v>0.48089999999993777</v>
      </c>
      <c r="N1591" s="239"/>
      <c r="O1591" s="178"/>
      <c r="P1591" s="178"/>
      <c r="Q1591" s="178"/>
      <c r="R1591" s="178"/>
      <c r="S1591" s="178"/>
      <c r="T1591" s="178"/>
      <c r="U1591" s="178"/>
      <c r="V1591" s="178"/>
      <c r="W1591" s="178"/>
      <c r="X1591" s="178"/>
      <c r="Y1591" s="210">
        <f t="shared" si="128"/>
        <v>0.28647482014388487</v>
      </c>
      <c r="Z1591" s="211">
        <f t="shared" si="130"/>
        <v>0.42</v>
      </c>
      <c r="AA1591" s="178"/>
      <c r="AB1591" s="178"/>
      <c r="AC1591" s="178"/>
    </row>
    <row r="1592" spans="2:29" x14ac:dyDescent="0.35">
      <c r="B1592" s="222">
        <v>166900</v>
      </c>
      <c r="C1592" s="208">
        <v>58962</v>
      </c>
      <c r="D1592" s="309">
        <v>3242.91</v>
      </c>
      <c r="E1592" s="206">
        <v>4716.96</v>
      </c>
      <c r="F1592" s="206">
        <v>5306.58</v>
      </c>
      <c r="G1592" s="205">
        <f t="shared" si="131"/>
        <v>0.35327741162372678</v>
      </c>
      <c r="H1592" s="207">
        <f t="shared" si="132"/>
        <v>0.42</v>
      </c>
      <c r="I1592" s="213">
        <v>47826</v>
      </c>
      <c r="J1592" s="213">
        <v>847.99</v>
      </c>
      <c r="K1592" s="212">
        <v>3826.08</v>
      </c>
      <c r="L1592" s="212">
        <v>4304.34</v>
      </c>
      <c r="M1592" s="239">
        <f t="shared" si="129"/>
        <v>0.48090000000004696</v>
      </c>
      <c r="N1592" s="239"/>
      <c r="O1592" s="178"/>
      <c r="P1592" s="178"/>
      <c r="Q1592" s="178"/>
      <c r="R1592" s="178"/>
      <c r="S1592" s="178"/>
      <c r="T1592" s="178"/>
      <c r="U1592" s="178"/>
      <c r="V1592" s="178"/>
      <c r="W1592" s="178"/>
      <c r="X1592" s="178"/>
      <c r="Y1592" s="210">
        <f t="shared" si="128"/>
        <v>0.28655482324745357</v>
      </c>
      <c r="Z1592" s="211">
        <f t="shared" si="130"/>
        <v>0.42</v>
      </c>
      <c r="AA1592" s="178"/>
      <c r="AB1592" s="178"/>
      <c r="AC1592" s="178"/>
    </row>
    <row r="1593" spans="2:29" x14ac:dyDescent="0.35">
      <c r="B1593" s="222">
        <v>167000</v>
      </c>
      <c r="C1593" s="208">
        <v>59004</v>
      </c>
      <c r="D1593" s="309">
        <v>3245.22</v>
      </c>
      <c r="E1593" s="206">
        <v>4720.32</v>
      </c>
      <c r="F1593" s="206">
        <v>5310.36</v>
      </c>
      <c r="G1593" s="205">
        <f t="shared" si="131"/>
        <v>0.35331736526946106</v>
      </c>
      <c r="H1593" s="207">
        <f t="shared" si="132"/>
        <v>0.42</v>
      </c>
      <c r="I1593" s="213">
        <v>47868</v>
      </c>
      <c r="J1593" s="213">
        <v>852.99</v>
      </c>
      <c r="K1593" s="212">
        <v>3829.44</v>
      </c>
      <c r="L1593" s="212">
        <v>4308.12</v>
      </c>
      <c r="M1593" s="239">
        <f t="shared" si="129"/>
        <v>0.48090000000001965</v>
      </c>
      <c r="N1593" s="239"/>
      <c r="O1593" s="178"/>
      <c r="P1593" s="178"/>
      <c r="Q1593" s="178"/>
      <c r="R1593" s="178"/>
      <c r="S1593" s="178"/>
      <c r="T1593" s="178"/>
      <c r="U1593" s="178"/>
      <c r="V1593" s="178"/>
      <c r="W1593" s="178"/>
      <c r="X1593" s="178"/>
      <c r="Y1593" s="210">
        <f t="shared" si="128"/>
        <v>0.28663473053892213</v>
      </c>
      <c r="Z1593" s="211">
        <f t="shared" si="130"/>
        <v>0.42</v>
      </c>
      <c r="AA1593" s="178"/>
      <c r="AB1593" s="178"/>
      <c r="AC1593" s="178"/>
    </row>
    <row r="1594" spans="2:29" x14ac:dyDescent="0.35">
      <c r="B1594" s="222">
        <v>167100</v>
      </c>
      <c r="C1594" s="208">
        <v>59046</v>
      </c>
      <c r="D1594" s="309">
        <v>3247.53</v>
      </c>
      <c r="E1594" s="206">
        <v>4723.68</v>
      </c>
      <c r="F1594" s="206">
        <v>5314.14</v>
      </c>
      <c r="G1594" s="205">
        <f t="shared" si="131"/>
        <v>0.35335727109515258</v>
      </c>
      <c r="H1594" s="207">
        <f t="shared" si="132"/>
        <v>0.42</v>
      </c>
      <c r="I1594" s="213">
        <v>47910</v>
      </c>
      <c r="J1594" s="213">
        <v>857.99</v>
      </c>
      <c r="K1594" s="212">
        <v>3832.8</v>
      </c>
      <c r="L1594" s="212">
        <v>4311.8999999999996</v>
      </c>
      <c r="M1594" s="239">
        <f t="shared" si="129"/>
        <v>0.48089999999999233</v>
      </c>
      <c r="N1594" s="239"/>
      <c r="O1594" s="178"/>
      <c r="P1594" s="178"/>
      <c r="Q1594" s="178"/>
      <c r="R1594" s="178"/>
      <c r="S1594" s="178"/>
      <c r="T1594" s="178"/>
      <c r="U1594" s="178"/>
      <c r="V1594" s="178"/>
      <c r="W1594" s="178"/>
      <c r="X1594" s="178"/>
      <c r="Y1594" s="210">
        <f t="shared" si="128"/>
        <v>0.28671454219030523</v>
      </c>
      <c r="Z1594" s="211">
        <f t="shared" si="130"/>
        <v>0.42</v>
      </c>
      <c r="AA1594" s="178"/>
      <c r="AB1594" s="178"/>
      <c r="AC1594" s="178"/>
    </row>
    <row r="1595" spans="2:29" x14ac:dyDescent="0.35">
      <c r="B1595" s="222">
        <v>167200</v>
      </c>
      <c r="C1595" s="208">
        <v>59088</v>
      </c>
      <c r="D1595" s="309">
        <v>3249.84</v>
      </c>
      <c r="E1595" s="206">
        <v>4727.04</v>
      </c>
      <c r="F1595" s="206">
        <v>5317.92</v>
      </c>
      <c r="G1595" s="205">
        <f t="shared" si="131"/>
        <v>0.35339712918660288</v>
      </c>
      <c r="H1595" s="207">
        <f t="shared" si="132"/>
        <v>0.42</v>
      </c>
      <c r="I1595" s="213">
        <v>47952</v>
      </c>
      <c r="J1595" s="213">
        <v>862.99</v>
      </c>
      <c r="K1595" s="212">
        <v>3836.16</v>
      </c>
      <c r="L1595" s="212">
        <v>4315.68</v>
      </c>
      <c r="M1595" s="239">
        <f t="shared" si="129"/>
        <v>0.48089999999993777</v>
      </c>
      <c r="N1595" s="239"/>
      <c r="O1595" s="178"/>
      <c r="P1595" s="178"/>
      <c r="Q1595" s="178"/>
      <c r="R1595" s="178"/>
      <c r="S1595" s="178"/>
      <c r="T1595" s="178"/>
      <c r="U1595" s="178"/>
      <c r="V1595" s="178"/>
      <c r="W1595" s="178"/>
      <c r="X1595" s="178"/>
      <c r="Y1595" s="210">
        <f t="shared" si="128"/>
        <v>0.28679425837320577</v>
      </c>
      <c r="Z1595" s="211">
        <f t="shared" si="130"/>
        <v>0.42</v>
      </c>
      <c r="AA1595" s="178"/>
      <c r="AB1595" s="178"/>
      <c r="AC1595" s="178"/>
    </row>
    <row r="1596" spans="2:29" x14ac:dyDescent="0.35">
      <c r="B1596" s="222">
        <v>167300</v>
      </c>
      <c r="C1596" s="208">
        <v>59130</v>
      </c>
      <c r="D1596" s="309">
        <v>3252.15</v>
      </c>
      <c r="E1596" s="206">
        <v>4730.3999999999996</v>
      </c>
      <c r="F1596" s="206">
        <v>5321.7</v>
      </c>
      <c r="G1596" s="205">
        <f t="shared" si="131"/>
        <v>0.35343693962940825</v>
      </c>
      <c r="H1596" s="207">
        <f t="shared" si="132"/>
        <v>0.42</v>
      </c>
      <c r="I1596" s="213">
        <v>47994</v>
      </c>
      <c r="J1596" s="213">
        <v>867.99</v>
      </c>
      <c r="K1596" s="212">
        <v>3839.52</v>
      </c>
      <c r="L1596" s="212">
        <v>4319.46</v>
      </c>
      <c r="M1596" s="239">
        <f t="shared" si="129"/>
        <v>0.480900000000056</v>
      </c>
      <c r="N1596" s="239"/>
      <c r="O1596" s="178"/>
      <c r="P1596" s="178"/>
      <c r="Q1596" s="178"/>
      <c r="R1596" s="178"/>
      <c r="S1596" s="178"/>
      <c r="T1596" s="178"/>
      <c r="U1596" s="178"/>
      <c r="V1596" s="178"/>
      <c r="W1596" s="178"/>
      <c r="X1596" s="178"/>
      <c r="Y1596" s="210">
        <f t="shared" si="128"/>
        <v>0.28687387925881652</v>
      </c>
      <c r="Z1596" s="211">
        <f t="shared" si="130"/>
        <v>0.42</v>
      </c>
      <c r="AA1596" s="178"/>
      <c r="AB1596" s="178"/>
      <c r="AC1596" s="178"/>
    </row>
    <row r="1597" spans="2:29" x14ac:dyDescent="0.35">
      <c r="B1597" s="222">
        <v>167400</v>
      </c>
      <c r="C1597" s="208">
        <v>59172</v>
      </c>
      <c r="D1597" s="309">
        <v>3254.46</v>
      </c>
      <c r="E1597" s="206">
        <v>4733.76</v>
      </c>
      <c r="F1597" s="206">
        <v>5325.48</v>
      </c>
      <c r="G1597" s="205">
        <f t="shared" si="131"/>
        <v>0.35347670250896057</v>
      </c>
      <c r="H1597" s="207">
        <f t="shared" si="132"/>
        <v>0.42</v>
      </c>
      <c r="I1597" s="213">
        <v>48036</v>
      </c>
      <c r="J1597" s="213">
        <v>872.98</v>
      </c>
      <c r="K1597" s="212">
        <v>3842.88</v>
      </c>
      <c r="L1597" s="212">
        <v>4323.24</v>
      </c>
      <c r="M1597" s="239">
        <f t="shared" si="129"/>
        <v>0.48090000000002875</v>
      </c>
      <c r="N1597" s="239"/>
      <c r="O1597" s="178"/>
      <c r="P1597" s="178"/>
      <c r="Q1597" s="178"/>
      <c r="R1597" s="178"/>
      <c r="S1597" s="178"/>
      <c r="T1597" s="178"/>
      <c r="U1597" s="178"/>
      <c r="V1597" s="178"/>
      <c r="W1597" s="178"/>
      <c r="X1597" s="178"/>
      <c r="Y1597" s="210">
        <f t="shared" si="128"/>
        <v>0.28695340501792116</v>
      </c>
      <c r="Z1597" s="211">
        <f t="shared" si="130"/>
        <v>0.42</v>
      </c>
      <c r="AA1597" s="178"/>
      <c r="AB1597" s="178"/>
      <c r="AC1597" s="178"/>
    </row>
    <row r="1598" spans="2:29" x14ac:dyDescent="0.35">
      <c r="B1598" s="222">
        <v>167500</v>
      </c>
      <c r="C1598" s="208">
        <v>59214</v>
      </c>
      <c r="D1598" s="309">
        <v>3256.77</v>
      </c>
      <c r="E1598" s="206">
        <v>4737.12</v>
      </c>
      <c r="F1598" s="206">
        <v>5329.26</v>
      </c>
      <c r="G1598" s="205">
        <f t="shared" si="131"/>
        <v>0.35351641791044774</v>
      </c>
      <c r="H1598" s="207">
        <f t="shared" si="132"/>
        <v>0.42</v>
      </c>
      <c r="I1598" s="213">
        <v>48078</v>
      </c>
      <c r="J1598" s="213">
        <v>877.98</v>
      </c>
      <c r="K1598" s="212">
        <v>3846.24</v>
      </c>
      <c r="L1598" s="212">
        <v>4327.0200000000004</v>
      </c>
      <c r="M1598" s="239">
        <f t="shared" si="129"/>
        <v>0.48089999999999233</v>
      </c>
      <c r="N1598" s="239"/>
      <c r="O1598" s="178"/>
      <c r="P1598" s="178"/>
      <c r="Q1598" s="178"/>
      <c r="R1598" s="178"/>
      <c r="S1598" s="178"/>
      <c r="T1598" s="178"/>
      <c r="U1598" s="178"/>
      <c r="V1598" s="178"/>
      <c r="W1598" s="178"/>
      <c r="X1598" s="178"/>
      <c r="Y1598" s="210">
        <f t="shared" si="128"/>
        <v>0.2870328358208955</v>
      </c>
      <c r="Z1598" s="211">
        <f t="shared" si="130"/>
        <v>0.42</v>
      </c>
      <c r="AA1598" s="178"/>
      <c r="AB1598" s="178"/>
      <c r="AC1598" s="178"/>
    </row>
    <row r="1599" spans="2:29" x14ac:dyDescent="0.35">
      <c r="B1599" s="222">
        <v>167600</v>
      </c>
      <c r="C1599" s="208">
        <v>59256</v>
      </c>
      <c r="D1599" s="309">
        <v>3259.08</v>
      </c>
      <c r="E1599" s="206">
        <v>4740.4799999999996</v>
      </c>
      <c r="F1599" s="206">
        <v>5333.04</v>
      </c>
      <c r="G1599" s="205">
        <f t="shared" si="131"/>
        <v>0.3535560859188544</v>
      </c>
      <c r="H1599" s="207">
        <f t="shared" si="132"/>
        <v>0.42</v>
      </c>
      <c r="I1599" s="213">
        <v>48120</v>
      </c>
      <c r="J1599" s="213">
        <v>882.98</v>
      </c>
      <c r="K1599" s="212">
        <v>3849.6</v>
      </c>
      <c r="L1599" s="212">
        <v>4330.8</v>
      </c>
      <c r="M1599" s="239">
        <f t="shared" si="129"/>
        <v>0.48089999999994687</v>
      </c>
      <c r="N1599" s="239"/>
      <c r="O1599" s="178"/>
      <c r="P1599" s="178"/>
      <c r="Q1599" s="178"/>
      <c r="R1599" s="178"/>
      <c r="S1599" s="178"/>
      <c r="T1599" s="178"/>
      <c r="U1599" s="178"/>
      <c r="V1599" s="178"/>
      <c r="W1599" s="178"/>
      <c r="X1599" s="178"/>
      <c r="Y1599" s="210">
        <f t="shared" si="128"/>
        <v>0.28711217183770882</v>
      </c>
      <c r="Z1599" s="211">
        <f t="shared" si="130"/>
        <v>0.42</v>
      </c>
      <c r="AA1599" s="178"/>
      <c r="AB1599" s="178"/>
      <c r="AC1599" s="178"/>
    </row>
    <row r="1600" spans="2:29" x14ac:dyDescent="0.35">
      <c r="B1600" s="222">
        <v>167700</v>
      </c>
      <c r="C1600" s="208">
        <v>59298</v>
      </c>
      <c r="D1600" s="309">
        <v>3261.39</v>
      </c>
      <c r="E1600" s="206">
        <v>4743.84</v>
      </c>
      <c r="F1600" s="206">
        <v>5336.82</v>
      </c>
      <c r="G1600" s="205">
        <f t="shared" si="131"/>
        <v>0.35359570661896245</v>
      </c>
      <c r="H1600" s="207">
        <f t="shared" si="132"/>
        <v>0.42</v>
      </c>
      <c r="I1600" s="213">
        <v>48162</v>
      </c>
      <c r="J1600" s="213">
        <v>887.98</v>
      </c>
      <c r="K1600" s="212">
        <v>3852.96</v>
      </c>
      <c r="L1600" s="212">
        <v>4334.58</v>
      </c>
      <c r="M1600" s="239">
        <f t="shared" si="129"/>
        <v>0.48089999999991961</v>
      </c>
      <c r="N1600" s="239"/>
      <c r="O1600" s="178"/>
      <c r="P1600" s="178"/>
      <c r="Q1600" s="178"/>
      <c r="R1600" s="178"/>
      <c r="S1600" s="178"/>
      <c r="T1600" s="178"/>
      <c r="U1600" s="178"/>
      <c r="V1600" s="178"/>
      <c r="W1600" s="178"/>
      <c r="X1600" s="178"/>
      <c r="Y1600" s="210">
        <f t="shared" si="128"/>
        <v>0.28719141323792485</v>
      </c>
      <c r="Z1600" s="211">
        <f t="shared" si="130"/>
        <v>0.42</v>
      </c>
      <c r="AA1600" s="178"/>
      <c r="AB1600" s="178"/>
      <c r="AC1600" s="178"/>
    </row>
    <row r="1601" spans="2:29" x14ac:dyDescent="0.35">
      <c r="B1601" s="222">
        <v>167800</v>
      </c>
      <c r="C1601" s="208">
        <v>59340</v>
      </c>
      <c r="D1601" s="309">
        <v>3263.7</v>
      </c>
      <c r="E1601" s="206">
        <v>4747.2</v>
      </c>
      <c r="F1601" s="206">
        <v>5340.6</v>
      </c>
      <c r="G1601" s="205">
        <f t="shared" si="131"/>
        <v>0.35363528009535161</v>
      </c>
      <c r="H1601" s="207">
        <f t="shared" si="132"/>
        <v>0.42</v>
      </c>
      <c r="I1601" s="213">
        <v>48204</v>
      </c>
      <c r="J1601" s="213">
        <v>892.98</v>
      </c>
      <c r="K1601" s="212">
        <v>3856.32</v>
      </c>
      <c r="L1601" s="212">
        <v>4338.3599999999997</v>
      </c>
      <c r="M1601" s="239">
        <f t="shared" si="129"/>
        <v>0.48090000000003785</v>
      </c>
      <c r="N1601" s="239"/>
      <c r="O1601" s="178"/>
      <c r="P1601" s="178"/>
      <c r="Q1601" s="178"/>
      <c r="R1601" s="178"/>
      <c r="S1601" s="178"/>
      <c r="T1601" s="178"/>
      <c r="U1601" s="178"/>
      <c r="V1601" s="178"/>
      <c r="W1601" s="178"/>
      <c r="X1601" s="178"/>
      <c r="Y1601" s="210">
        <f t="shared" si="128"/>
        <v>0.28727056019070324</v>
      </c>
      <c r="Z1601" s="211">
        <f t="shared" si="130"/>
        <v>0.42</v>
      </c>
      <c r="AA1601" s="178"/>
      <c r="AB1601" s="178"/>
      <c r="AC1601" s="178"/>
    </row>
    <row r="1602" spans="2:29" x14ac:dyDescent="0.35">
      <c r="B1602" s="222">
        <v>167900</v>
      </c>
      <c r="C1602" s="208">
        <v>59382</v>
      </c>
      <c r="D1602" s="309">
        <v>3266.01</v>
      </c>
      <c r="E1602" s="206">
        <v>4750.5600000000004</v>
      </c>
      <c r="F1602" s="206">
        <v>5344.38</v>
      </c>
      <c r="G1602" s="205">
        <f t="shared" si="131"/>
        <v>0.35367480643240023</v>
      </c>
      <c r="H1602" s="207">
        <f t="shared" si="132"/>
        <v>0.42</v>
      </c>
      <c r="I1602" s="213">
        <v>48246</v>
      </c>
      <c r="J1602" s="213">
        <v>897.97</v>
      </c>
      <c r="K1602" s="212">
        <v>3859.68</v>
      </c>
      <c r="L1602" s="212">
        <v>4342.1400000000003</v>
      </c>
      <c r="M1602" s="239">
        <f t="shared" si="129"/>
        <v>0.48089999999999233</v>
      </c>
      <c r="N1602" s="239"/>
      <c r="O1602" s="178"/>
      <c r="P1602" s="178"/>
      <c r="Q1602" s="178"/>
      <c r="R1602" s="178"/>
      <c r="S1602" s="178"/>
      <c r="T1602" s="178"/>
      <c r="U1602" s="178"/>
      <c r="V1602" s="178"/>
      <c r="W1602" s="178"/>
      <c r="X1602" s="178"/>
      <c r="Y1602" s="210">
        <f t="shared" si="128"/>
        <v>0.28734961286480049</v>
      </c>
      <c r="Z1602" s="211">
        <f t="shared" si="130"/>
        <v>0.42</v>
      </c>
      <c r="AA1602" s="178"/>
      <c r="AB1602" s="178"/>
      <c r="AC1602" s="178"/>
    </row>
    <row r="1603" spans="2:29" x14ac:dyDescent="0.35">
      <c r="B1603" s="222">
        <v>168000</v>
      </c>
      <c r="C1603" s="208">
        <v>59424</v>
      </c>
      <c r="D1603" s="309">
        <v>3268.32</v>
      </c>
      <c r="E1603" s="206">
        <v>4753.92</v>
      </c>
      <c r="F1603" s="206">
        <v>5348.16</v>
      </c>
      <c r="G1603" s="205">
        <f t="shared" si="131"/>
        <v>0.3537142857142857</v>
      </c>
      <c r="H1603" s="207">
        <f t="shared" si="132"/>
        <v>0.42</v>
      </c>
      <c r="I1603" s="213">
        <v>48288</v>
      </c>
      <c r="J1603" s="213">
        <v>902.97</v>
      </c>
      <c r="K1603" s="212">
        <v>3863.04</v>
      </c>
      <c r="L1603" s="212">
        <v>4345.92</v>
      </c>
      <c r="M1603" s="239">
        <f t="shared" si="129"/>
        <v>0.48089999999995597</v>
      </c>
      <c r="N1603" s="239"/>
      <c r="O1603" s="178"/>
      <c r="P1603" s="178"/>
      <c r="Q1603" s="178"/>
      <c r="R1603" s="178"/>
      <c r="S1603" s="178"/>
      <c r="T1603" s="178"/>
      <c r="U1603" s="178"/>
      <c r="V1603" s="178"/>
      <c r="W1603" s="178"/>
      <c r="X1603" s="178"/>
      <c r="Y1603" s="210">
        <f t="shared" ref="Y1603:Y1666" si="133">I1603/$B1603</f>
        <v>0.28742857142857142</v>
      </c>
      <c r="Z1603" s="211">
        <f t="shared" si="130"/>
        <v>0.42</v>
      </c>
      <c r="AA1603" s="178"/>
      <c r="AB1603" s="178"/>
      <c r="AC1603" s="178"/>
    </row>
    <row r="1604" spans="2:29" x14ac:dyDescent="0.35">
      <c r="B1604" s="222">
        <v>168100</v>
      </c>
      <c r="C1604" s="208">
        <v>59466</v>
      </c>
      <c r="D1604" s="309">
        <v>3270.63</v>
      </c>
      <c r="E1604" s="206">
        <v>4757.28</v>
      </c>
      <c r="F1604" s="206">
        <v>5351.94</v>
      </c>
      <c r="G1604" s="205">
        <f t="shared" si="131"/>
        <v>0.35375371802498512</v>
      </c>
      <c r="H1604" s="207">
        <f t="shared" si="132"/>
        <v>0.42</v>
      </c>
      <c r="I1604" s="213">
        <v>48330</v>
      </c>
      <c r="J1604" s="213">
        <v>907.97</v>
      </c>
      <c r="K1604" s="212">
        <v>3866.4</v>
      </c>
      <c r="L1604" s="212">
        <v>4349.7</v>
      </c>
      <c r="M1604" s="239">
        <f t="shared" ref="M1604:M1667" si="134">(C1604+D1604+F1604-C1603-D1603-F1603)/100</f>
        <v>0.48089999999992872</v>
      </c>
      <c r="N1604" s="239"/>
      <c r="O1604" s="178"/>
      <c r="P1604" s="178"/>
      <c r="Q1604" s="178"/>
      <c r="R1604" s="178"/>
      <c r="S1604" s="178"/>
      <c r="T1604" s="178"/>
      <c r="U1604" s="178"/>
      <c r="V1604" s="178"/>
      <c r="W1604" s="178"/>
      <c r="X1604" s="178"/>
      <c r="Y1604" s="210">
        <f t="shared" si="133"/>
        <v>0.28750743604997026</v>
      </c>
      <c r="Z1604" s="211">
        <f t="shared" ref="Z1604:Z1667" si="135">(I1604-I1603)/($B1604-$B1603)</f>
        <v>0.42</v>
      </c>
      <c r="AA1604" s="178"/>
      <c r="AB1604" s="178"/>
      <c r="AC1604" s="178"/>
    </row>
    <row r="1605" spans="2:29" x14ac:dyDescent="0.35">
      <c r="B1605" s="222">
        <v>168200</v>
      </c>
      <c r="C1605" s="208">
        <v>59508</v>
      </c>
      <c r="D1605" s="309">
        <v>3272.94</v>
      </c>
      <c r="E1605" s="206">
        <v>4760.6400000000003</v>
      </c>
      <c r="F1605" s="206">
        <v>5355.72</v>
      </c>
      <c r="G1605" s="205">
        <f t="shared" ref="G1605:G1668" si="136">C1605/B1605</f>
        <v>0.35379310344827586</v>
      </c>
      <c r="H1605" s="207">
        <f t="shared" ref="H1605:H1668" si="137">(C1605-C1604)/(B1605-B1604)</f>
        <v>0.42</v>
      </c>
      <c r="I1605" s="213">
        <v>48372</v>
      </c>
      <c r="J1605" s="213">
        <v>912.97</v>
      </c>
      <c r="K1605" s="212">
        <v>3869.76</v>
      </c>
      <c r="L1605" s="212">
        <v>4353.4799999999996</v>
      </c>
      <c r="M1605" s="239">
        <f t="shared" si="134"/>
        <v>0.48090000000003785</v>
      </c>
      <c r="N1605" s="239"/>
      <c r="O1605" s="178"/>
      <c r="P1605" s="178"/>
      <c r="Q1605" s="178"/>
      <c r="R1605" s="178"/>
      <c r="S1605" s="178"/>
      <c r="T1605" s="178"/>
      <c r="U1605" s="178"/>
      <c r="V1605" s="178"/>
      <c r="W1605" s="178"/>
      <c r="X1605" s="178"/>
      <c r="Y1605" s="210">
        <f t="shared" si="133"/>
        <v>0.28758620689655173</v>
      </c>
      <c r="Z1605" s="211">
        <f t="shared" si="135"/>
        <v>0.42</v>
      </c>
      <c r="AA1605" s="178"/>
      <c r="AB1605" s="178"/>
      <c r="AC1605" s="178"/>
    </row>
    <row r="1606" spans="2:29" x14ac:dyDescent="0.35">
      <c r="B1606" s="222">
        <v>168300</v>
      </c>
      <c r="C1606" s="208">
        <v>59550</v>
      </c>
      <c r="D1606" s="309">
        <v>3275.25</v>
      </c>
      <c r="E1606" s="206">
        <v>4764</v>
      </c>
      <c r="F1606" s="206">
        <v>5359.5</v>
      </c>
      <c r="G1606" s="205">
        <f t="shared" si="136"/>
        <v>0.35383244206773617</v>
      </c>
      <c r="H1606" s="207">
        <f t="shared" si="137"/>
        <v>0.42</v>
      </c>
      <c r="I1606" s="213">
        <v>48414</v>
      </c>
      <c r="J1606" s="213">
        <v>917.97</v>
      </c>
      <c r="K1606" s="212">
        <v>3873.12</v>
      </c>
      <c r="L1606" s="212">
        <v>4357.26</v>
      </c>
      <c r="M1606" s="239">
        <f t="shared" si="134"/>
        <v>0.48089999999999233</v>
      </c>
      <c r="N1606" s="239"/>
      <c r="O1606" s="178"/>
      <c r="P1606" s="178"/>
      <c r="Q1606" s="178"/>
      <c r="R1606" s="178"/>
      <c r="S1606" s="178"/>
      <c r="T1606" s="178"/>
      <c r="U1606" s="178"/>
      <c r="V1606" s="178"/>
      <c r="W1606" s="178"/>
      <c r="X1606" s="178"/>
      <c r="Y1606" s="210">
        <f t="shared" si="133"/>
        <v>0.28766488413547237</v>
      </c>
      <c r="Z1606" s="211">
        <f t="shared" si="135"/>
        <v>0.42</v>
      </c>
      <c r="AA1606" s="178"/>
      <c r="AB1606" s="178"/>
      <c r="AC1606" s="178"/>
    </row>
    <row r="1607" spans="2:29" x14ac:dyDescent="0.35">
      <c r="B1607" s="222">
        <v>168400</v>
      </c>
      <c r="C1607" s="208">
        <v>59592</v>
      </c>
      <c r="D1607" s="309">
        <v>3277.56</v>
      </c>
      <c r="E1607" s="206">
        <v>4767.3599999999997</v>
      </c>
      <c r="F1607" s="206">
        <v>5363.28</v>
      </c>
      <c r="G1607" s="205">
        <f t="shared" si="136"/>
        <v>0.35387173396674582</v>
      </c>
      <c r="H1607" s="207">
        <f t="shared" si="137"/>
        <v>0.42</v>
      </c>
      <c r="I1607" s="213">
        <v>48456</v>
      </c>
      <c r="J1607" s="213">
        <v>922.96</v>
      </c>
      <c r="K1607" s="212">
        <v>3876.48</v>
      </c>
      <c r="L1607" s="212">
        <v>4361.04</v>
      </c>
      <c r="M1607" s="239">
        <f t="shared" si="134"/>
        <v>0.48089999999996508</v>
      </c>
      <c r="N1607" s="239"/>
      <c r="O1607" s="178"/>
      <c r="P1607" s="178"/>
      <c r="Q1607" s="178"/>
      <c r="R1607" s="178"/>
      <c r="S1607" s="178"/>
      <c r="T1607" s="178"/>
      <c r="U1607" s="178"/>
      <c r="V1607" s="178"/>
      <c r="W1607" s="178"/>
      <c r="X1607" s="178"/>
      <c r="Y1607" s="210">
        <f t="shared" si="133"/>
        <v>0.2877434679334917</v>
      </c>
      <c r="Z1607" s="211">
        <f t="shared" si="135"/>
        <v>0.42</v>
      </c>
      <c r="AA1607" s="178"/>
      <c r="AB1607" s="178"/>
      <c r="AC1607" s="178"/>
    </row>
    <row r="1608" spans="2:29" x14ac:dyDescent="0.35">
      <c r="B1608" s="222">
        <v>168500</v>
      </c>
      <c r="C1608" s="208">
        <v>59634</v>
      </c>
      <c r="D1608" s="309">
        <v>3279.87</v>
      </c>
      <c r="E1608" s="206">
        <v>4770.72</v>
      </c>
      <c r="F1608" s="206">
        <v>5367.06</v>
      </c>
      <c r="G1608" s="205">
        <f t="shared" si="136"/>
        <v>0.35391097922848663</v>
      </c>
      <c r="H1608" s="207">
        <f t="shared" si="137"/>
        <v>0.42</v>
      </c>
      <c r="I1608" s="213">
        <v>48498</v>
      </c>
      <c r="J1608" s="213">
        <v>927.96</v>
      </c>
      <c r="K1608" s="212">
        <v>3879.84</v>
      </c>
      <c r="L1608" s="212">
        <v>4364.82</v>
      </c>
      <c r="M1608" s="239">
        <f t="shared" si="134"/>
        <v>0.48090000000008332</v>
      </c>
      <c r="N1608" s="239"/>
      <c r="O1608" s="178"/>
      <c r="P1608" s="178"/>
      <c r="Q1608" s="178"/>
      <c r="R1608" s="178"/>
      <c r="S1608" s="178"/>
      <c r="T1608" s="178"/>
      <c r="U1608" s="178"/>
      <c r="V1608" s="178"/>
      <c r="W1608" s="178"/>
      <c r="X1608" s="178"/>
      <c r="Y1608" s="210">
        <f t="shared" si="133"/>
        <v>0.28782195845697328</v>
      </c>
      <c r="Z1608" s="211">
        <f t="shared" si="135"/>
        <v>0.42</v>
      </c>
      <c r="AA1608" s="178"/>
      <c r="AB1608" s="178"/>
      <c r="AC1608" s="178"/>
    </row>
    <row r="1609" spans="2:29" x14ac:dyDescent="0.35">
      <c r="B1609" s="222">
        <v>168600</v>
      </c>
      <c r="C1609" s="208">
        <v>59676</v>
      </c>
      <c r="D1609" s="309">
        <v>3282.18</v>
      </c>
      <c r="E1609" s="206">
        <v>4774.08</v>
      </c>
      <c r="F1609" s="206">
        <v>5370.84</v>
      </c>
      <c r="G1609" s="205">
        <f t="shared" si="136"/>
        <v>0.35395017793594308</v>
      </c>
      <c r="H1609" s="207">
        <f t="shared" si="137"/>
        <v>0.42</v>
      </c>
      <c r="I1609" s="213">
        <v>48540</v>
      </c>
      <c r="J1609" s="213">
        <v>932.96</v>
      </c>
      <c r="K1609" s="212">
        <v>3883.2</v>
      </c>
      <c r="L1609" s="212">
        <v>4368.6000000000004</v>
      </c>
      <c r="M1609" s="239">
        <f t="shared" si="134"/>
        <v>0.48090000000003785</v>
      </c>
      <c r="N1609" s="239"/>
      <c r="O1609" s="178"/>
      <c r="P1609" s="178"/>
      <c r="Q1609" s="178"/>
      <c r="R1609" s="178"/>
      <c r="S1609" s="178"/>
      <c r="T1609" s="178"/>
      <c r="U1609" s="178"/>
      <c r="V1609" s="178"/>
      <c r="W1609" s="178"/>
      <c r="X1609" s="178"/>
      <c r="Y1609" s="210">
        <f t="shared" si="133"/>
        <v>0.28790035587188612</v>
      </c>
      <c r="Z1609" s="211">
        <f t="shared" si="135"/>
        <v>0.42</v>
      </c>
      <c r="AA1609" s="178"/>
      <c r="AB1609" s="178"/>
      <c r="AC1609" s="178"/>
    </row>
    <row r="1610" spans="2:29" x14ac:dyDescent="0.35">
      <c r="B1610" s="222">
        <v>168700</v>
      </c>
      <c r="C1610" s="208">
        <v>59718</v>
      </c>
      <c r="D1610" s="309">
        <v>3284.49</v>
      </c>
      <c r="E1610" s="206">
        <v>4777.4399999999996</v>
      </c>
      <c r="F1610" s="206">
        <v>5374.62</v>
      </c>
      <c r="G1610" s="205">
        <f t="shared" si="136"/>
        <v>0.35398933017190276</v>
      </c>
      <c r="H1610" s="207">
        <f t="shared" si="137"/>
        <v>0.42</v>
      </c>
      <c r="I1610" s="213">
        <v>48582</v>
      </c>
      <c r="J1610" s="213">
        <v>937.96</v>
      </c>
      <c r="K1610" s="212">
        <v>3886.56</v>
      </c>
      <c r="L1610" s="212">
        <v>4372.38</v>
      </c>
      <c r="M1610" s="239">
        <f t="shared" si="134"/>
        <v>0.48090000000000144</v>
      </c>
      <c r="N1610" s="239"/>
      <c r="O1610" s="178"/>
      <c r="P1610" s="178"/>
      <c r="Q1610" s="178"/>
      <c r="R1610" s="178"/>
      <c r="S1610" s="178"/>
      <c r="T1610" s="178"/>
      <c r="U1610" s="178"/>
      <c r="V1610" s="178"/>
      <c r="W1610" s="178"/>
      <c r="X1610" s="178"/>
      <c r="Y1610" s="210">
        <f t="shared" si="133"/>
        <v>0.28797866034380559</v>
      </c>
      <c r="Z1610" s="211">
        <f t="shared" si="135"/>
        <v>0.42</v>
      </c>
      <c r="AA1610" s="178"/>
      <c r="AB1610" s="178"/>
      <c r="AC1610" s="178"/>
    </row>
    <row r="1611" spans="2:29" x14ac:dyDescent="0.35">
      <c r="B1611" s="222">
        <v>168800</v>
      </c>
      <c r="C1611" s="208">
        <v>59760</v>
      </c>
      <c r="D1611" s="309">
        <v>3286.8</v>
      </c>
      <c r="E1611" s="206">
        <v>4780.8</v>
      </c>
      <c r="F1611" s="206">
        <v>5378.4</v>
      </c>
      <c r="G1611" s="205">
        <f t="shared" si="136"/>
        <v>0.35402843601895734</v>
      </c>
      <c r="H1611" s="207">
        <f t="shared" si="137"/>
        <v>0.42</v>
      </c>
      <c r="I1611" s="213">
        <v>48624</v>
      </c>
      <c r="J1611" s="213">
        <v>942.96</v>
      </c>
      <c r="K1611" s="212">
        <v>3889.92</v>
      </c>
      <c r="L1611" s="212">
        <v>4376.16</v>
      </c>
      <c r="M1611" s="239">
        <f t="shared" si="134"/>
        <v>0.48089999999997418</v>
      </c>
      <c r="N1611" s="239"/>
      <c r="O1611" s="178"/>
      <c r="P1611" s="178"/>
      <c r="Q1611" s="178"/>
      <c r="R1611" s="178"/>
      <c r="S1611" s="178"/>
      <c r="T1611" s="178"/>
      <c r="U1611" s="178"/>
      <c r="V1611" s="178"/>
      <c r="W1611" s="178"/>
      <c r="X1611" s="178"/>
      <c r="Y1611" s="210">
        <f t="shared" si="133"/>
        <v>0.28805687203791469</v>
      </c>
      <c r="Z1611" s="211">
        <f t="shared" si="135"/>
        <v>0.42</v>
      </c>
      <c r="AA1611" s="178"/>
      <c r="AB1611" s="178"/>
      <c r="AC1611" s="178"/>
    </row>
    <row r="1612" spans="2:29" x14ac:dyDescent="0.35">
      <c r="B1612" s="222">
        <v>168900</v>
      </c>
      <c r="C1612" s="208">
        <v>59802</v>
      </c>
      <c r="D1612" s="309">
        <v>3289.11</v>
      </c>
      <c r="E1612" s="206">
        <v>4784.16</v>
      </c>
      <c r="F1612" s="206">
        <v>5382.18</v>
      </c>
      <c r="G1612" s="205">
        <f t="shared" si="136"/>
        <v>0.35406749555950268</v>
      </c>
      <c r="H1612" s="207">
        <f t="shared" si="137"/>
        <v>0.42</v>
      </c>
      <c r="I1612" s="213">
        <v>48666</v>
      </c>
      <c r="J1612" s="213">
        <v>947.95</v>
      </c>
      <c r="K1612" s="212">
        <v>3893.28</v>
      </c>
      <c r="L1612" s="212">
        <v>4379.9399999999996</v>
      </c>
      <c r="M1612" s="239">
        <f t="shared" si="134"/>
        <v>0.48090000000008332</v>
      </c>
      <c r="N1612" s="239"/>
      <c r="O1612" s="178"/>
      <c r="P1612" s="178"/>
      <c r="Q1612" s="178"/>
      <c r="R1612" s="178"/>
      <c r="S1612" s="178"/>
      <c r="T1612" s="178"/>
      <c r="U1612" s="178"/>
      <c r="V1612" s="178"/>
      <c r="W1612" s="178"/>
      <c r="X1612" s="178"/>
      <c r="Y1612" s="210">
        <f t="shared" si="133"/>
        <v>0.28813499111900531</v>
      </c>
      <c r="Z1612" s="211">
        <f t="shared" si="135"/>
        <v>0.42</v>
      </c>
      <c r="AA1612" s="178"/>
      <c r="AB1612" s="178"/>
      <c r="AC1612" s="178"/>
    </row>
    <row r="1613" spans="2:29" x14ac:dyDescent="0.35">
      <c r="B1613" s="222">
        <v>169000</v>
      </c>
      <c r="C1613" s="208">
        <v>59844</v>
      </c>
      <c r="D1613" s="309">
        <v>3291.42</v>
      </c>
      <c r="E1613" s="206">
        <v>4787.5200000000004</v>
      </c>
      <c r="F1613" s="206">
        <v>5385.96</v>
      </c>
      <c r="G1613" s="205">
        <f t="shared" si="136"/>
        <v>0.35410650887573963</v>
      </c>
      <c r="H1613" s="207">
        <f t="shared" si="137"/>
        <v>0.42</v>
      </c>
      <c r="I1613" s="213">
        <v>48708</v>
      </c>
      <c r="J1613" s="213">
        <v>952.95</v>
      </c>
      <c r="K1613" s="212">
        <v>3896.64</v>
      </c>
      <c r="L1613" s="212">
        <v>4383.72</v>
      </c>
      <c r="M1613" s="239">
        <f t="shared" si="134"/>
        <v>0.48090000000003785</v>
      </c>
      <c r="N1613" s="239"/>
      <c r="O1613" s="178"/>
      <c r="P1613" s="178"/>
      <c r="Q1613" s="178"/>
      <c r="R1613" s="178"/>
      <c r="S1613" s="178"/>
      <c r="T1613" s="178"/>
      <c r="U1613" s="178"/>
      <c r="V1613" s="178"/>
      <c r="W1613" s="178"/>
      <c r="X1613" s="178"/>
      <c r="Y1613" s="210">
        <f t="shared" si="133"/>
        <v>0.28821301775147928</v>
      </c>
      <c r="Z1613" s="211">
        <f t="shared" si="135"/>
        <v>0.42</v>
      </c>
      <c r="AA1613" s="178"/>
      <c r="AB1613" s="178"/>
      <c r="AC1613" s="178"/>
    </row>
    <row r="1614" spans="2:29" x14ac:dyDescent="0.35">
      <c r="B1614" s="222">
        <v>169100</v>
      </c>
      <c r="C1614" s="208">
        <v>59886</v>
      </c>
      <c r="D1614" s="309">
        <v>3293.73</v>
      </c>
      <c r="E1614" s="206">
        <v>4790.88</v>
      </c>
      <c r="F1614" s="206">
        <v>5389.74</v>
      </c>
      <c r="G1614" s="205">
        <f t="shared" si="136"/>
        <v>0.35414547604967472</v>
      </c>
      <c r="H1614" s="207">
        <f t="shared" si="137"/>
        <v>0.42</v>
      </c>
      <c r="I1614" s="213">
        <v>48750</v>
      </c>
      <c r="J1614" s="213">
        <v>957.95</v>
      </c>
      <c r="K1614" s="212">
        <v>3900</v>
      </c>
      <c r="L1614" s="212">
        <v>4387.5</v>
      </c>
      <c r="M1614" s="239">
        <f t="shared" si="134"/>
        <v>0.48090000000001054</v>
      </c>
      <c r="N1614" s="239"/>
      <c r="O1614" s="178"/>
      <c r="P1614" s="178"/>
      <c r="Q1614" s="178"/>
      <c r="R1614" s="178"/>
      <c r="S1614" s="178"/>
      <c r="T1614" s="178"/>
      <c r="U1614" s="178"/>
      <c r="V1614" s="178"/>
      <c r="W1614" s="178"/>
      <c r="X1614" s="178"/>
      <c r="Y1614" s="210">
        <f t="shared" si="133"/>
        <v>0.28829095209934952</v>
      </c>
      <c r="Z1614" s="211">
        <f t="shared" si="135"/>
        <v>0.42</v>
      </c>
      <c r="AA1614" s="178"/>
      <c r="AB1614" s="178"/>
      <c r="AC1614" s="178"/>
    </row>
    <row r="1615" spans="2:29" x14ac:dyDescent="0.35">
      <c r="B1615" s="222">
        <v>169200</v>
      </c>
      <c r="C1615" s="208">
        <v>59928</v>
      </c>
      <c r="D1615" s="309">
        <v>3296.04</v>
      </c>
      <c r="E1615" s="206">
        <v>4794.24</v>
      </c>
      <c r="F1615" s="206">
        <v>5393.52</v>
      </c>
      <c r="G1615" s="205">
        <f t="shared" si="136"/>
        <v>0.35418439716312056</v>
      </c>
      <c r="H1615" s="207">
        <f t="shared" si="137"/>
        <v>0.42</v>
      </c>
      <c r="I1615" s="213">
        <v>48792</v>
      </c>
      <c r="J1615" s="213">
        <v>962.95</v>
      </c>
      <c r="K1615" s="212">
        <v>3903.36</v>
      </c>
      <c r="L1615" s="212">
        <v>4391.28</v>
      </c>
      <c r="M1615" s="239">
        <f t="shared" si="134"/>
        <v>0.48089999999998329</v>
      </c>
      <c r="N1615" s="239"/>
      <c r="O1615" s="178"/>
      <c r="P1615" s="178"/>
      <c r="Q1615" s="178"/>
      <c r="R1615" s="178"/>
      <c r="S1615" s="178"/>
      <c r="T1615" s="178"/>
      <c r="U1615" s="178"/>
      <c r="V1615" s="178"/>
      <c r="W1615" s="178"/>
      <c r="X1615" s="178"/>
      <c r="Y1615" s="210">
        <f t="shared" si="133"/>
        <v>0.28836879432624113</v>
      </c>
      <c r="Z1615" s="211">
        <f t="shared" si="135"/>
        <v>0.42</v>
      </c>
      <c r="AA1615" s="178"/>
      <c r="AB1615" s="178"/>
      <c r="AC1615" s="178"/>
    </row>
    <row r="1616" spans="2:29" x14ac:dyDescent="0.35">
      <c r="B1616" s="222">
        <v>169300</v>
      </c>
      <c r="C1616" s="208">
        <v>59970</v>
      </c>
      <c r="D1616" s="309">
        <v>3298.35</v>
      </c>
      <c r="E1616" s="206">
        <v>4797.6000000000004</v>
      </c>
      <c r="F1616" s="206">
        <v>5397.3</v>
      </c>
      <c r="G1616" s="205">
        <f t="shared" si="136"/>
        <v>0.3542232722976964</v>
      </c>
      <c r="H1616" s="207">
        <f t="shared" si="137"/>
        <v>0.42</v>
      </c>
      <c r="I1616" s="213">
        <v>48834</v>
      </c>
      <c r="J1616" s="213">
        <v>967.95</v>
      </c>
      <c r="K1616" s="212">
        <v>3906.72</v>
      </c>
      <c r="L1616" s="212">
        <v>4395.0600000000004</v>
      </c>
      <c r="M1616" s="239">
        <f t="shared" si="134"/>
        <v>0.48089999999993777</v>
      </c>
      <c r="N1616" s="239"/>
      <c r="O1616" s="178"/>
      <c r="P1616" s="178"/>
      <c r="Q1616" s="178"/>
      <c r="R1616" s="178"/>
      <c r="S1616" s="178"/>
      <c r="T1616" s="178"/>
      <c r="U1616" s="178"/>
      <c r="V1616" s="178"/>
      <c r="W1616" s="178"/>
      <c r="X1616" s="178"/>
      <c r="Y1616" s="210">
        <f t="shared" si="133"/>
        <v>0.28844654459539282</v>
      </c>
      <c r="Z1616" s="211">
        <f t="shared" si="135"/>
        <v>0.42</v>
      </c>
      <c r="AA1616" s="178"/>
      <c r="AB1616" s="178"/>
      <c r="AC1616" s="178"/>
    </row>
    <row r="1617" spans="2:29" x14ac:dyDescent="0.35">
      <c r="B1617" s="222">
        <v>169400</v>
      </c>
      <c r="C1617" s="208">
        <v>60012</v>
      </c>
      <c r="D1617" s="309">
        <v>3300.66</v>
      </c>
      <c r="E1617" s="206">
        <v>4800.96</v>
      </c>
      <c r="F1617" s="206">
        <v>5401.08</v>
      </c>
      <c r="G1617" s="205">
        <f t="shared" si="136"/>
        <v>0.35426210153482879</v>
      </c>
      <c r="H1617" s="207">
        <f t="shared" si="137"/>
        <v>0.42</v>
      </c>
      <c r="I1617" s="213">
        <v>48876</v>
      </c>
      <c r="J1617" s="213">
        <v>972.94</v>
      </c>
      <c r="K1617" s="212">
        <v>3910.08</v>
      </c>
      <c r="L1617" s="212">
        <v>4398.84</v>
      </c>
      <c r="M1617" s="239">
        <f t="shared" si="134"/>
        <v>0.48090000000004696</v>
      </c>
      <c r="N1617" s="239"/>
      <c r="O1617" s="178"/>
      <c r="P1617" s="178"/>
      <c r="Q1617" s="178"/>
      <c r="R1617" s="178"/>
      <c r="S1617" s="178"/>
      <c r="T1617" s="178"/>
      <c r="U1617" s="178"/>
      <c r="V1617" s="178"/>
      <c r="W1617" s="178"/>
      <c r="X1617" s="178"/>
      <c r="Y1617" s="210">
        <f t="shared" si="133"/>
        <v>0.28852420306965759</v>
      </c>
      <c r="Z1617" s="211">
        <f t="shared" si="135"/>
        <v>0.42</v>
      </c>
      <c r="AA1617" s="178"/>
      <c r="AB1617" s="178"/>
      <c r="AC1617" s="178"/>
    </row>
    <row r="1618" spans="2:29" x14ac:dyDescent="0.35">
      <c r="B1618" s="222">
        <v>169500</v>
      </c>
      <c r="C1618" s="208">
        <v>60054</v>
      </c>
      <c r="D1618" s="309">
        <v>3302.97</v>
      </c>
      <c r="E1618" s="206">
        <v>4804.32</v>
      </c>
      <c r="F1618" s="206">
        <v>5404.86</v>
      </c>
      <c r="G1618" s="205">
        <f t="shared" si="136"/>
        <v>0.35430088495575224</v>
      </c>
      <c r="H1618" s="207">
        <f t="shared" si="137"/>
        <v>0.42</v>
      </c>
      <c r="I1618" s="213">
        <v>48918</v>
      </c>
      <c r="J1618" s="213">
        <v>977.94</v>
      </c>
      <c r="K1618" s="212">
        <v>3913.44</v>
      </c>
      <c r="L1618" s="212">
        <v>4402.62</v>
      </c>
      <c r="M1618" s="239">
        <f t="shared" si="134"/>
        <v>0.48090000000001965</v>
      </c>
      <c r="N1618" s="239"/>
      <c r="O1618" s="178"/>
      <c r="P1618" s="178"/>
      <c r="Q1618" s="178"/>
      <c r="R1618" s="178"/>
      <c r="S1618" s="178"/>
      <c r="T1618" s="178"/>
      <c r="U1618" s="178"/>
      <c r="V1618" s="178"/>
      <c r="W1618" s="178"/>
      <c r="X1618" s="178"/>
      <c r="Y1618" s="210">
        <f t="shared" si="133"/>
        <v>0.28860176991150444</v>
      </c>
      <c r="Z1618" s="211">
        <f t="shared" si="135"/>
        <v>0.42</v>
      </c>
      <c r="AA1618" s="178"/>
      <c r="AB1618" s="178"/>
      <c r="AC1618" s="178"/>
    </row>
    <row r="1619" spans="2:29" x14ac:dyDescent="0.35">
      <c r="B1619" s="222">
        <v>169600</v>
      </c>
      <c r="C1619" s="208">
        <v>60096</v>
      </c>
      <c r="D1619" s="309">
        <v>3305.28</v>
      </c>
      <c r="E1619" s="206">
        <v>4807.68</v>
      </c>
      <c r="F1619" s="206">
        <v>5408.64</v>
      </c>
      <c r="G1619" s="205">
        <f t="shared" si="136"/>
        <v>0.35433962264150942</v>
      </c>
      <c r="H1619" s="207">
        <f t="shared" si="137"/>
        <v>0.42</v>
      </c>
      <c r="I1619" s="213">
        <v>48960</v>
      </c>
      <c r="J1619" s="213">
        <v>982.94</v>
      </c>
      <c r="K1619" s="212">
        <v>3916.8</v>
      </c>
      <c r="L1619" s="212">
        <v>4406.3999999999996</v>
      </c>
      <c r="M1619" s="239">
        <f t="shared" si="134"/>
        <v>0.48089999999999233</v>
      </c>
      <c r="N1619" s="239"/>
      <c r="O1619" s="178"/>
      <c r="P1619" s="178"/>
      <c r="Q1619" s="178"/>
      <c r="R1619" s="178"/>
      <c r="S1619" s="178"/>
      <c r="T1619" s="178"/>
      <c r="U1619" s="178"/>
      <c r="V1619" s="178"/>
      <c r="W1619" s="178"/>
      <c r="X1619" s="178"/>
      <c r="Y1619" s="210">
        <f t="shared" si="133"/>
        <v>0.28867924528301886</v>
      </c>
      <c r="Z1619" s="211">
        <f t="shared" si="135"/>
        <v>0.42</v>
      </c>
      <c r="AA1619" s="178"/>
      <c r="AB1619" s="178"/>
      <c r="AC1619" s="178"/>
    </row>
    <row r="1620" spans="2:29" x14ac:dyDescent="0.35">
      <c r="B1620" s="222">
        <v>169700</v>
      </c>
      <c r="C1620" s="208">
        <v>60138</v>
      </c>
      <c r="D1620" s="309">
        <v>3307.59</v>
      </c>
      <c r="E1620" s="206">
        <v>4811.04</v>
      </c>
      <c r="F1620" s="206">
        <v>5412.42</v>
      </c>
      <c r="G1620" s="205">
        <f t="shared" si="136"/>
        <v>0.35437831467295228</v>
      </c>
      <c r="H1620" s="207">
        <f t="shared" si="137"/>
        <v>0.42</v>
      </c>
      <c r="I1620" s="213">
        <v>49002</v>
      </c>
      <c r="J1620" s="213">
        <v>987.94</v>
      </c>
      <c r="K1620" s="212">
        <v>3920.16</v>
      </c>
      <c r="L1620" s="212">
        <v>4410.18</v>
      </c>
      <c r="M1620" s="239">
        <f t="shared" si="134"/>
        <v>0.48089999999993777</v>
      </c>
      <c r="N1620" s="239"/>
      <c r="O1620" s="178"/>
      <c r="P1620" s="178"/>
      <c r="Q1620" s="178"/>
      <c r="R1620" s="178"/>
      <c r="S1620" s="178"/>
      <c r="T1620" s="178"/>
      <c r="U1620" s="178"/>
      <c r="V1620" s="178"/>
      <c r="W1620" s="178"/>
      <c r="X1620" s="178"/>
      <c r="Y1620" s="210">
        <f t="shared" si="133"/>
        <v>0.28875662934590451</v>
      </c>
      <c r="Z1620" s="211">
        <f t="shared" si="135"/>
        <v>0.42</v>
      </c>
      <c r="AA1620" s="178"/>
      <c r="AB1620" s="178"/>
      <c r="AC1620" s="178"/>
    </row>
    <row r="1621" spans="2:29" x14ac:dyDescent="0.35">
      <c r="B1621" s="222">
        <v>169800</v>
      </c>
      <c r="C1621" s="208">
        <v>60180</v>
      </c>
      <c r="D1621" s="309">
        <v>3309.9</v>
      </c>
      <c r="E1621" s="206">
        <v>4814.3999999999996</v>
      </c>
      <c r="F1621" s="206">
        <v>5416.2</v>
      </c>
      <c r="G1621" s="205">
        <f t="shared" si="136"/>
        <v>0.35441696113074206</v>
      </c>
      <c r="H1621" s="207">
        <f t="shared" si="137"/>
        <v>0.42</v>
      </c>
      <c r="I1621" s="213">
        <v>49044</v>
      </c>
      <c r="J1621" s="213">
        <v>992.94</v>
      </c>
      <c r="K1621" s="212">
        <v>3923.52</v>
      </c>
      <c r="L1621" s="212">
        <v>4413.96</v>
      </c>
      <c r="M1621" s="239">
        <f t="shared" si="134"/>
        <v>0.480900000000056</v>
      </c>
      <c r="N1621" s="239"/>
      <c r="O1621" s="178"/>
      <c r="P1621" s="178"/>
      <c r="Q1621" s="178"/>
      <c r="R1621" s="178"/>
      <c r="S1621" s="178"/>
      <c r="T1621" s="178"/>
      <c r="U1621" s="178"/>
      <c r="V1621" s="178"/>
      <c r="W1621" s="178"/>
      <c r="X1621" s="178"/>
      <c r="Y1621" s="210">
        <f t="shared" si="133"/>
        <v>0.28883392226148408</v>
      </c>
      <c r="Z1621" s="211">
        <f t="shared" si="135"/>
        <v>0.42</v>
      </c>
      <c r="AA1621" s="178"/>
      <c r="AB1621" s="178"/>
      <c r="AC1621" s="178"/>
    </row>
    <row r="1622" spans="2:29" x14ac:dyDescent="0.35">
      <c r="B1622" s="222">
        <v>169900</v>
      </c>
      <c r="C1622" s="208">
        <v>60222</v>
      </c>
      <c r="D1622" s="309">
        <v>3312.21</v>
      </c>
      <c r="E1622" s="206">
        <v>4817.76</v>
      </c>
      <c r="F1622" s="206">
        <v>5419.98</v>
      </c>
      <c r="G1622" s="205">
        <f t="shared" si="136"/>
        <v>0.35445556209535023</v>
      </c>
      <c r="H1622" s="207">
        <f t="shared" si="137"/>
        <v>0.42</v>
      </c>
      <c r="I1622" s="213">
        <v>49086</v>
      </c>
      <c r="J1622" s="213">
        <v>997.93</v>
      </c>
      <c r="K1622" s="212">
        <v>3926.88</v>
      </c>
      <c r="L1622" s="212">
        <v>4417.74</v>
      </c>
      <c r="M1622" s="239">
        <f t="shared" si="134"/>
        <v>0.48090000000002875</v>
      </c>
      <c r="N1622" s="239"/>
      <c r="O1622" s="178"/>
      <c r="P1622" s="178"/>
      <c r="Q1622" s="178"/>
      <c r="R1622" s="178"/>
      <c r="S1622" s="178"/>
      <c r="T1622" s="178"/>
      <c r="U1622" s="178"/>
      <c r="V1622" s="178"/>
      <c r="W1622" s="178"/>
      <c r="X1622" s="178"/>
      <c r="Y1622" s="210">
        <f t="shared" si="133"/>
        <v>0.28891112419070042</v>
      </c>
      <c r="Z1622" s="211">
        <f t="shared" si="135"/>
        <v>0.42</v>
      </c>
      <c r="AA1622" s="178"/>
      <c r="AB1622" s="178"/>
      <c r="AC1622" s="178"/>
    </row>
    <row r="1623" spans="2:29" x14ac:dyDescent="0.35">
      <c r="B1623" s="222">
        <v>170000</v>
      </c>
      <c r="C1623" s="208">
        <v>60264</v>
      </c>
      <c r="D1623" s="309">
        <v>3314.52</v>
      </c>
      <c r="E1623" s="206">
        <v>4821.12</v>
      </c>
      <c r="F1623" s="206">
        <v>5423.76</v>
      </c>
      <c r="G1623" s="205">
        <f t="shared" si="136"/>
        <v>0.35449411764705885</v>
      </c>
      <c r="H1623" s="207">
        <f t="shared" si="137"/>
        <v>0.42</v>
      </c>
      <c r="I1623" s="213">
        <v>49128</v>
      </c>
      <c r="J1623" s="213">
        <v>1002.93</v>
      </c>
      <c r="K1623" s="212">
        <v>3930.24</v>
      </c>
      <c r="L1623" s="212">
        <v>4421.5200000000004</v>
      </c>
      <c r="M1623" s="239">
        <f t="shared" si="134"/>
        <v>0.48089999999999233</v>
      </c>
      <c r="N1623" s="239"/>
      <c r="O1623" s="178"/>
      <c r="P1623" s="178"/>
      <c r="Q1623" s="178"/>
      <c r="R1623" s="178"/>
      <c r="S1623" s="178"/>
      <c r="T1623" s="178"/>
      <c r="U1623" s="178"/>
      <c r="V1623" s="178"/>
      <c r="W1623" s="178"/>
      <c r="X1623" s="178"/>
      <c r="Y1623" s="210">
        <f t="shared" si="133"/>
        <v>0.28898823529411766</v>
      </c>
      <c r="Z1623" s="211">
        <f t="shared" si="135"/>
        <v>0.42</v>
      </c>
      <c r="AA1623" s="178"/>
      <c r="AB1623" s="178"/>
      <c r="AC1623" s="178"/>
    </row>
    <row r="1624" spans="2:29" x14ac:dyDescent="0.35">
      <c r="B1624" s="222">
        <v>170100</v>
      </c>
      <c r="C1624" s="208">
        <v>60306</v>
      </c>
      <c r="D1624" s="309">
        <v>3316.83</v>
      </c>
      <c r="E1624" s="206">
        <v>4824.4799999999996</v>
      </c>
      <c r="F1624" s="206">
        <v>5427.54</v>
      </c>
      <c r="G1624" s="205">
        <f t="shared" si="136"/>
        <v>0.35453262786596118</v>
      </c>
      <c r="H1624" s="207">
        <f t="shared" si="137"/>
        <v>0.42</v>
      </c>
      <c r="I1624" s="213">
        <v>49170</v>
      </c>
      <c r="J1624" s="213">
        <v>1007.93</v>
      </c>
      <c r="K1624" s="212">
        <v>3933.6</v>
      </c>
      <c r="L1624" s="212">
        <v>4425.3</v>
      </c>
      <c r="M1624" s="239">
        <f t="shared" si="134"/>
        <v>0.48089999999994687</v>
      </c>
      <c r="N1624" s="239"/>
      <c r="O1624" s="178"/>
      <c r="P1624" s="178"/>
      <c r="Q1624" s="178"/>
      <c r="R1624" s="178"/>
      <c r="S1624" s="178"/>
      <c r="T1624" s="178"/>
      <c r="U1624" s="178"/>
      <c r="V1624" s="178"/>
      <c r="W1624" s="178"/>
      <c r="X1624" s="178"/>
      <c r="Y1624" s="210">
        <f t="shared" si="133"/>
        <v>0.28906525573192238</v>
      </c>
      <c r="Z1624" s="211">
        <f t="shared" si="135"/>
        <v>0.42</v>
      </c>
      <c r="AA1624" s="178"/>
      <c r="AB1624" s="178"/>
      <c r="AC1624" s="178"/>
    </row>
    <row r="1625" spans="2:29" x14ac:dyDescent="0.35">
      <c r="B1625" s="222">
        <v>170200</v>
      </c>
      <c r="C1625" s="208">
        <v>60348</v>
      </c>
      <c r="D1625" s="309">
        <v>3319.14</v>
      </c>
      <c r="E1625" s="206">
        <v>4827.84</v>
      </c>
      <c r="F1625" s="206">
        <v>5431.32</v>
      </c>
      <c r="G1625" s="205">
        <f t="shared" si="136"/>
        <v>0.35457109283196242</v>
      </c>
      <c r="H1625" s="207">
        <f t="shared" si="137"/>
        <v>0.42</v>
      </c>
      <c r="I1625" s="213">
        <v>49212</v>
      </c>
      <c r="J1625" s="213">
        <v>1012.93</v>
      </c>
      <c r="K1625" s="212">
        <v>3936.96</v>
      </c>
      <c r="L1625" s="212">
        <v>4429.08</v>
      </c>
      <c r="M1625" s="239">
        <f t="shared" si="134"/>
        <v>0.48089999999991961</v>
      </c>
      <c r="N1625" s="239"/>
      <c r="O1625" s="178"/>
      <c r="P1625" s="178"/>
      <c r="Q1625" s="178"/>
      <c r="R1625" s="178"/>
      <c r="S1625" s="178"/>
      <c r="T1625" s="178"/>
      <c r="U1625" s="178"/>
      <c r="V1625" s="178"/>
      <c r="W1625" s="178"/>
      <c r="X1625" s="178"/>
      <c r="Y1625" s="210">
        <f t="shared" si="133"/>
        <v>0.2891421856639248</v>
      </c>
      <c r="Z1625" s="211">
        <f t="shared" si="135"/>
        <v>0.42</v>
      </c>
      <c r="AA1625" s="178"/>
      <c r="AB1625" s="178"/>
      <c r="AC1625" s="178"/>
    </row>
    <row r="1626" spans="2:29" x14ac:dyDescent="0.35">
      <c r="B1626" s="222">
        <v>170300</v>
      </c>
      <c r="C1626" s="208">
        <v>60390</v>
      </c>
      <c r="D1626" s="309">
        <v>3321.45</v>
      </c>
      <c r="E1626" s="206">
        <v>4831.2</v>
      </c>
      <c r="F1626" s="206">
        <v>5435.1</v>
      </c>
      <c r="G1626" s="205">
        <f t="shared" si="136"/>
        <v>0.3546095126247798</v>
      </c>
      <c r="H1626" s="207">
        <f t="shared" si="137"/>
        <v>0.42</v>
      </c>
      <c r="I1626" s="213">
        <v>49254</v>
      </c>
      <c r="J1626" s="213">
        <v>1017.93</v>
      </c>
      <c r="K1626" s="212">
        <v>3940.32</v>
      </c>
      <c r="L1626" s="212">
        <v>4432.8599999999997</v>
      </c>
      <c r="M1626" s="239">
        <f t="shared" si="134"/>
        <v>0.48090000000003785</v>
      </c>
      <c r="N1626" s="239"/>
      <c r="O1626" s="178"/>
      <c r="P1626" s="178"/>
      <c r="Q1626" s="178"/>
      <c r="R1626" s="178"/>
      <c r="S1626" s="178"/>
      <c r="T1626" s="178"/>
      <c r="U1626" s="178"/>
      <c r="V1626" s="178"/>
      <c r="W1626" s="178"/>
      <c r="X1626" s="178"/>
      <c r="Y1626" s="210">
        <f t="shared" si="133"/>
        <v>0.28921902524955961</v>
      </c>
      <c r="Z1626" s="211">
        <f t="shared" si="135"/>
        <v>0.42</v>
      </c>
      <c r="AA1626" s="178"/>
      <c r="AB1626" s="178"/>
      <c r="AC1626" s="178"/>
    </row>
    <row r="1627" spans="2:29" x14ac:dyDescent="0.35">
      <c r="B1627" s="222">
        <v>170400</v>
      </c>
      <c r="C1627" s="208">
        <v>60432</v>
      </c>
      <c r="D1627" s="309">
        <v>3323.76</v>
      </c>
      <c r="E1627" s="206">
        <v>4834.5600000000004</v>
      </c>
      <c r="F1627" s="206">
        <v>5438.88</v>
      </c>
      <c r="G1627" s="205">
        <f t="shared" si="136"/>
        <v>0.35464788732394364</v>
      </c>
      <c r="H1627" s="207">
        <f t="shared" si="137"/>
        <v>0.42</v>
      </c>
      <c r="I1627" s="213">
        <v>49296</v>
      </c>
      <c r="J1627" s="213">
        <v>1022.92</v>
      </c>
      <c r="K1627" s="212">
        <v>3943.68</v>
      </c>
      <c r="L1627" s="212">
        <v>4436.6400000000003</v>
      </c>
      <c r="M1627" s="239">
        <f t="shared" si="134"/>
        <v>0.48089999999999233</v>
      </c>
      <c r="N1627" s="239"/>
      <c r="O1627" s="178"/>
      <c r="P1627" s="178"/>
      <c r="Q1627" s="178"/>
      <c r="R1627" s="178"/>
      <c r="S1627" s="178"/>
      <c r="T1627" s="178"/>
      <c r="U1627" s="178"/>
      <c r="V1627" s="178"/>
      <c r="W1627" s="178"/>
      <c r="X1627" s="178"/>
      <c r="Y1627" s="210">
        <f t="shared" si="133"/>
        <v>0.2892957746478873</v>
      </c>
      <c r="Z1627" s="211">
        <f t="shared" si="135"/>
        <v>0.42</v>
      </c>
      <c r="AA1627" s="178"/>
      <c r="AB1627" s="178"/>
      <c r="AC1627" s="178"/>
    </row>
    <row r="1628" spans="2:29" x14ac:dyDescent="0.35">
      <c r="B1628" s="222">
        <v>170500</v>
      </c>
      <c r="C1628" s="208">
        <v>60474</v>
      </c>
      <c r="D1628" s="309">
        <v>3326.07</v>
      </c>
      <c r="E1628" s="206">
        <v>4837.92</v>
      </c>
      <c r="F1628" s="206">
        <v>5442.66</v>
      </c>
      <c r="G1628" s="205">
        <f t="shared" si="136"/>
        <v>0.35468621700879766</v>
      </c>
      <c r="H1628" s="207">
        <f t="shared" si="137"/>
        <v>0.42</v>
      </c>
      <c r="I1628" s="213">
        <v>49338</v>
      </c>
      <c r="J1628" s="213">
        <v>1027.92</v>
      </c>
      <c r="K1628" s="212">
        <v>3947.04</v>
      </c>
      <c r="L1628" s="212">
        <v>4440.42</v>
      </c>
      <c r="M1628" s="239">
        <f t="shared" si="134"/>
        <v>0.48089999999995597</v>
      </c>
      <c r="N1628" s="239"/>
      <c r="O1628" s="178"/>
      <c r="P1628" s="178"/>
      <c r="Q1628" s="178"/>
      <c r="R1628" s="178"/>
      <c r="S1628" s="178"/>
      <c r="T1628" s="178"/>
      <c r="U1628" s="178"/>
      <c r="V1628" s="178"/>
      <c r="W1628" s="178"/>
      <c r="X1628" s="178"/>
      <c r="Y1628" s="210">
        <f t="shared" si="133"/>
        <v>0.28937243401759533</v>
      </c>
      <c r="Z1628" s="211">
        <f t="shared" si="135"/>
        <v>0.42</v>
      </c>
      <c r="AA1628" s="178"/>
      <c r="AB1628" s="178"/>
      <c r="AC1628" s="178"/>
    </row>
    <row r="1629" spans="2:29" x14ac:dyDescent="0.35">
      <c r="B1629" s="222">
        <v>170600</v>
      </c>
      <c r="C1629" s="208">
        <v>60516</v>
      </c>
      <c r="D1629" s="309">
        <v>3328.38</v>
      </c>
      <c r="E1629" s="206">
        <v>4841.28</v>
      </c>
      <c r="F1629" s="206">
        <v>5446.44</v>
      </c>
      <c r="G1629" s="205">
        <f t="shared" si="136"/>
        <v>0.3547245017584994</v>
      </c>
      <c r="H1629" s="207">
        <f t="shared" si="137"/>
        <v>0.42</v>
      </c>
      <c r="I1629" s="213">
        <v>49380</v>
      </c>
      <c r="J1629" s="213">
        <v>1032.92</v>
      </c>
      <c r="K1629" s="212">
        <v>3950.4</v>
      </c>
      <c r="L1629" s="212">
        <v>4444.2</v>
      </c>
      <c r="M1629" s="239">
        <f t="shared" si="134"/>
        <v>0.48089999999992872</v>
      </c>
      <c r="N1629" s="239"/>
      <c r="O1629" s="178"/>
      <c r="P1629" s="178"/>
      <c r="Q1629" s="178"/>
      <c r="R1629" s="178"/>
      <c r="S1629" s="178"/>
      <c r="T1629" s="178"/>
      <c r="U1629" s="178"/>
      <c r="V1629" s="178"/>
      <c r="W1629" s="178"/>
      <c r="X1629" s="178"/>
      <c r="Y1629" s="210">
        <f t="shared" si="133"/>
        <v>0.28944900351699882</v>
      </c>
      <c r="Z1629" s="211">
        <f t="shared" si="135"/>
        <v>0.42</v>
      </c>
      <c r="AA1629" s="178"/>
      <c r="AB1629" s="178"/>
      <c r="AC1629" s="178"/>
    </row>
    <row r="1630" spans="2:29" x14ac:dyDescent="0.35">
      <c r="B1630" s="222">
        <v>170700</v>
      </c>
      <c r="C1630" s="208">
        <v>60558</v>
      </c>
      <c r="D1630" s="309">
        <v>3330.69</v>
      </c>
      <c r="E1630" s="206">
        <v>4844.6400000000003</v>
      </c>
      <c r="F1630" s="206">
        <v>5450.22</v>
      </c>
      <c r="G1630" s="205">
        <f t="shared" si="136"/>
        <v>0.3547627416520211</v>
      </c>
      <c r="H1630" s="207">
        <f t="shared" si="137"/>
        <v>0.42</v>
      </c>
      <c r="I1630" s="213">
        <v>49422</v>
      </c>
      <c r="J1630" s="213">
        <v>1037.92</v>
      </c>
      <c r="K1630" s="212">
        <v>3953.76</v>
      </c>
      <c r="L1630" s="212">
        <v>4447.9799999999996</v>
      </c>
      <c r="M1630" s="239">
        <f t="shared" si="134"/>
        <v>0.48090000000003785</v>
      </c>
      <c r="N1630" s="239"/>
      <c r="O1630" s="178"/>
      <c r="P1630" s="178"/>
      <c r="Q1630" s="178"/>
      <c r="R1630" s="178"/>
      <c r="S1630" s="178"/>
      <c r="T1630" s="178"/>
      <c r="U1630" s="178"/>
      <c r="V1630" s="178"/>
      <c r="W1630" s="178"/>
      <c r="X1630" s="178"/>
      <c r="Y1630" s="210">
        <f t="shared" si="133"/>
        <v>0.28952548330404215</v>
      </c>
      <c r="Z1630" s="211">
        <f t="shared" si="135"/>
        <v>0.42</v>
      </c>
      <c r="AA1630" s="178"/>
      <c r="AB1630" s="178"/>
      <c r="AC1630" s="178"/>
    </row>
    <row r="1631" spans="2:29" x14ac:dyDescent="0.35">
      <c r="B1631" s="222">
        <v>170800</v>
      </c>
      <c r="C1631" s="208">
        <v>60600</v>
      </c>
      <c r="D1631" s="309">
        <v>3333</v>
      </c>
      <c r="E1631" s="206">
        <v>4848</v>
      </c>
      <c r="F1631" s="206">
        <v>5454</v>
      </c>
      <c r="G1631" s="205">
        <f t="shared" si="136"/>
        <v>0.35480093676814989</v>
      </c>
      <c r="H1631" s="207">
        <f t="shared" si="137"/>
        <v>0.42</v>
      </c>
      <c r="I1631" s="213">
        <v>49464</v>
      </c>
      <c r="J1631" s="213">
        <v>1042.92</v>
      </c>
      <c r="K1631" s="212">
        <v>3957.12</v>
      </c>
      <c r="L1631" s="212">
        <v>4451.76</v>
      </c>
      <c r="M1631" s="239">
        <f t="shared" si="134"/>
        <v>0.48089999999999233</v>
      </c>
      <c r="N1631" s="239"/>
      <c r="O1631" s="178"/>
      <c r="P1631" s="178"/>
      <c r="Q1631" s="178"/>
      <c r="R1631" s="178"/>
      <c r="S1631" s="178"/>
      <c r="T1631" s="178"/>
      <c r="U1631" s="178"/>
      <c r="V1631" s="178"/>
      <c r="W1631" s="178"/>
      <c r="X1631" s="178"/>
      <c r="Y1631" s="210">
        <f t="shared" si="133"/>
        <v>0.28960187353629979</v>
      </c>
      <c r="Z1631" s="211">
        <f t="shared" si="135"/>
        <v>0.42</v>
      </c>
      <c r="AA1631" s="178"/>
      <c r="AB1631" s="178"/>
      <c r="AC1631" s="178"/>
    </row>
    <row r="1632" spans="2:29" x14ac:dyDescent="0.35">
      <c r="B1632" s="222">
        <v>170900</v>
      </c>
      <c r="C1632" s="208">
        <v>60642</v>
      </c>
      <c r="D1632" s="309">
        <v>3335.31</v>
      </c>
      <c r="E1632" s="206">
        <v>4851.3599999999997</v>
      </c>
      <c r="F1632" s="206">
        <v>5457.78</v>
      </c>
      <c r="G1632" s="205">
        <f t="shared" si="136"/>
        <v>0.35483908718548857</v>
      </c>
      <c r="H1632" s="207">
        <f t="shared" si="137"/>
        <v>0.42</v>
      </c>
      <c r="I1632" s="213">
        <v>49506</v>
      </c>
      <c r="J1632" s="213">
        <v>1047.9100000000001</v>
      </c>
      <c r="K1632" s="212">
        <v>3960.48</v>
      </c>
      <c r="L1632" s="212">
        <v>4455.54</v>
      </c>
      <c r="M1632" s="239">
        <f t="shared" si="134"/>
        <v>0.48089999999996508</v>
      </c>
      <c r="N1632" s="239"/>
      <c r="O1632" s="178"/>
      <c r="P1632" s="178"/>
      <c r="Q1632" s="178"/>
      <c r="R1632" s="178"/>
      <c r="S1632" s="178"/>
      <c r="T1632" s="178"/>
      <c r="U1632" s="178"/>
      <c r="V1632" s="178"/>
      <c r="W1632" s="178"/>
      <c r="X1632" s="178"/>
      <c r="Y1632" s="210">
        <f t="shared" si="133"/>
        <v>0.2896781743709772</v>
      </c>
      <c r="Z1632" s="211">
        <f t="shared" si="135"/>
        <v>0.42</v>
      </c>
      <c r="AA1632" s="178"/>
      <c r="AB1632" s="178"/>
      <c r="AC1632" s="178"/>
    </row>
    <row r="1633" spans="2:29" x14ac:dyDescent="0.35">
      <c r="B1633" s="222">
        <v>171000</v>
      </c>
      <c r="C1633" s="208">
        <v>60684</v>
      </c>
      <c r="D1633" s="309">
        <v>3337.62</v>
      </c>
      <c r="E1633" s="206">
        <v>4854.72</v>
      </c>
      <c r="F1633" s="206">
        <v>5461.56</v>
      </c>
      <c r="G1633" s="205">
        <f t="shared" si="136"/>
        <v>0.35487719298245612</v>
      </c>
      <c r="H1633" s="207">
        <f t="shared" si="137"/>
        <v>0.42</v>
      </c>
      <c r="I1633" s="213">
        <v>49548</v>
      </c>
      <c r="J1633" s="213">
        <v>1052.9100000000001</v>
      </c>
      <c r="K1633" s="212">
        <v>3963.84</v>
      </c>
      <c r="L1633" s="212">
        <v>4459.32</v>
      </c>
      <c r="M1633" s="239">
        <f t="shared" si="134"/>
        <v>0.48090000000008332</v>
      </c>
      <c r="N1633" s="239"/>
      <c r="O1633" s="178"/>
      <c r="P1633" s="178"/>
      <c r="Q1633" s="178"/>
      <c r="R1633" s="178"/>
      <c r="S1633" s="178"/>
      <c r="T1633" s="178"/>
      <c r="U1633" s="178"/>
      <c r="V1633" s="178"/>
      <c r="W1633" s="178"/>
      <c r="X1633" s="178"/>
      <c r="Y1633" s="210">
        <f t="shared" si="133"/>
        <v>0.28975438596491226</v>
      </c>
      <c r="Z1633" s="211">
        <f t="shared" si="135"/>
        <v>0.42</v>
      </c>
      <c r="AA1633" s="178"/>
      <c r="AB1633" s="178"/>
      <c r="AC1633" s="178"/>
    </row>
    <row r="1634" spans="2:29" x14ac:dyDescent="0.35">
      <c r="B1634" s="222">
        <v>171100</v>
      </c>
      <c r="C1634" s="208">
        <v>60726</v>
      </c>
      <c r="D1634" s="309">
        <v>3339.93</v>
      </c>
      <c r="E1634" s="206">
        <v>4858.08</v>
      </c>
      <c r="F1634" s="206">
        <v>5465.34</v>
      </c>
      <c r="G1634" s="205">
        <f t="shared" si="136"/>
        <v>0.35491525423728815</v>
      </c>
      <c r="H1634" s="207">
        <f t="shared" si="137"/>
        <v>0.42</v>
      </c>
      <c r="I1634" s="213">
        <v>49590</v>
      </c>
      <c r="J1634" s="213">
        <v>1057.9100000000001</v>
      </c>
      <c r="K1634" s="212">
        <v>3967.2</v>
      </c>
      <c r="L1634" s="212">
        <v>4463.1000000000004</v>
      </c>
      <c r="M1634" s="239">
        <f t="shared" si="134"/>
        <v>0.48090000000003785</v>
      </c>
      <c r="N1634" s="239"/>
      <c r="O1634" s="178"/>
      <c r="P1634" s="178"/>
      <c r="Q1634" s="178"/>
      <c r="R1634" s="178"/>
      <c r="S1634" s="178"/>
      <c r="T1634" s="178"/>
      <c r="U1634" s="178"/>
      <c r="V1634" s="178"/>
      <c r="W1634" s="178"/>
      <c r="X1634" s="178"/>
      <c r="Y1634" s="210">
        <f t="shared" si="133"/>
        <v>0.28983050847457625</v>
      </c>
      <c r="Z1634" s="211">
        <f t="shared" si="135"/>
        <v>0.42</v>
      </c>
      <c r="AA1634" s="178"/>
      <c r="AB1634" s="178"/>
      <c r="AC1634" s="178"/>
    </row>
    <row r="1635" spans="2:29" x14ac:dyDescent="0.35">
      <c r="B1635" s="222">
        <v>171200</v>
      </c>
      <c r="C1635" s="208">
        <v>60768</v>
      </c>
      <c r="D1635" s="309">
        <v>3342.24</v>
      </c>
      <c r="E1635" s="206">
        <v>4861.4399999999996</v>
      </c>
      <c r="F1635" s="206">
        <v>5469.12</v>
      </c>
      <c r="G1635" s="205">
        <f t="shared" si="136"/>
        <v>0.35495327102803736</v>
      </c>
      <c r="H1635" s="207">
        <f t="shared" si="137"/>
        <v>0.42</v>
      </c>
      <c r="I1635" s="213">
        <v>49632</v>
      </c>
      <c r="J1635" s="213">
        <v>1062.9100000000001</v>
      </c>
      <c r="K1635" s="212">
        <v>3970.56</v>
      </c>
      <c r="L1635" s="212">
        <v>4466.88</v>
      </c>
      <c r="M1635" s="239">
        <f t="shared" si="134"/>
        <v>0.48090000000000144</v>
      </c>
      <c r="N1635" s="239"/>
      <c r="O1635" s="178"/>
      <c r="P1635" s="178"/>
      <c r="Q1635" s="178"/>
      <c r="R1635" s="178"/>
      <c r="S1635" s="178"/>
      <c r="T1635" s="178"/>
      <c r="U1635" s="178"/>
      <c r="V1635" s="178"/>
      <c r="W1635" s="178"/>
      <c r="X1635" s="178"/>
      <c r="Y1635" s="210">
        <f t="shared" si="133"/>
        <v>0.28990654205607475</v>
      </c>
      <c r="Z1635" s="211">
        <f t="shared" si="135"/>
        <v>0.42</v>
      </c>
      <c r="AA1635" s="178"/>
      <c r="AB1635" s="178"/>
      <c r="AC1635" s="178"/>
    </row>
    <row r="1636" spans="2:29" x14ac:dyDescent="0.35">
      <c r="B1636" s="222">
        <v>171300</v>
      </c>
      <c r="C1636" s="208">
        <v>60810</v>
      </c>
      <c r="D1636" s="309">
        <v>3344.55</v>
      </c>
      <c r="E1636" s="206">
        <v>4864.8</v>
      </c>
      <c r="F1636" s="206">
        <v>5472.9</v>
      </c>
      <c r="G1636" s="205">
        <f t="shared" si="136"/>
        <v>0.35499124343257443</v>
      </c>
      <c r="H1636" s="207">
        <f t="shared" si="137"/>
        <v>0.42</v>
      </c>
      <c r="I1636" s="213">
        <v>49674</v>
      </c>
      <c r="J1636" s="213">
        <v>1067.9100000000001</v>
      </c>
      <c r="K1636" s="212">
        <v>3973.92</v>
      </c>
      <c r="L1636" s="212">
        <v>4470.66</v>
      </c>
      <c r="M1636" s="239">
        <f t="shared" si="134"/>
        <v>0.48089999999997418</v>
      </c>
      <c r="N1636" s="239"/>
      <c r="O1636" s="178"/>
      <c r="P1636" s="178"/>
      <c r="Q1636" s="178"/>
      <c r="R1636" s="178"/>
      <c r="S1636" s="178"/>
      <c r="T1636" s="178"/>
      <c r="U1636" s="178"/>
      <c r="V1636" s="178"/>
      <c r="W1636" s="178"/>
      <c r="X1636" s="178"/>
      <c r="Y1636" s="210">
        <f t="shared" si="133"/>
        <v>0.28998248686514888</v>
      </c>
      <c r="Z1636" s="211">
        <f t="shared" si="135"/>
        <v>0.42</v>
      </c>
      <c r="AA1636" s="178"/>
      <c r="AB1636" s="178"/>
      <c r="AC1636" s="178"/>
    </row>
    <row r="1637" spans="2:29" x14ac:dyDescent="0.35">
      <c r="B1637" s="222">
        <v>171400</v>
      </c>
      <c r="C1637" s="208">
        <v>60852</v>
      </c>
      <c r="D1637" s="309">
        <v>3346.86</v>
      </c>
      <c r="E1637" s="206">
        <v>4868.16</v>
      </c>
      <c r="F1637" s="206">
        <v>5476.68</v>
      </c>
      <c r="G1637" s="205">
        <f t="shared" si="136"/>
        <v>0.35502917152858809</v>
      </c>
      <c r="H1637" s="207">
        <f t="shared" si="137"/>
        <v>0.42</v>
      </c>
      <c r="I1637" s="213">
        <v>49716</v>
      </c>
      <c r="J1637" s="213">
        <v>1072.9000000000001</v>
      </c>
      <c r="K1637" s="212">
        <v>3977.28</v>
      </c>
      <c r="L1637" s="212">
        <v>4474.4399999999996</v>
      </c>
      <c r="M1637" s="239">
        <f t="shared" si="134"/>
        <v>0.48090000000008332</v>
      </c>
      <c r="N1637" s="239"/>
      <c r="O1637" s="178"/>
      <c r="P1637" s="178"/>
      <c r="Q1637" s="178"/>
      <c r="R1637" s="178"/>
      <c r="S1637" s="178"/>
      <c r="T1637" s="178"/>
      <c r="U1637" s="178"/>
      <c r="V1637" s="178"/>
      <c r="W1637" s="178"/>
      <c r="X1637" s="178"/>
      <c r="Y1637" s="210">
        <f t="shared" si="133"/>
        <v>0.2900583430571762</v>
      </c>
      <c r="Z1637" s="211">
        <f t="shared" si="135"/>
        <v>0.42</v>
      </c>
      <c r="AA1637" s="178"/>
      <c r="AB1637" s="178"/>
      <c r="AC1637" s="178"/>
    </row>
    <row r="1638" spans="2:29" x14ac:dyDescent="0.35">
      <c r="B1638" s="222">
        <v>171500</v>
      </c>
      <c r="C1638" s="208">
        <v>60894</v>
      </c>
      <c r="D1638" s="309">
        <v>3349.17</v>
      </c>
      <c r="E1638" s="206">
        <v>4871.5200000000004</v>
      </c>
      <c r="F1638" s="206">
        <v>5480.46</v>
      </c>
      <c r="G1638" s="205">
        <f t="shared" si="136"/>
        <v>0.35506705539358602</v>
      </c>
      <c r="H1638" s="207">
        <f t="shared" si="137"/>
        <v>0.42</v>
      </c>
      <c r="I1638" s="213">
        <v>49758</v>
      </c>
      <c r="J1638" s="213">
        <v>1077.9000000000001</v>
      </c>
      <c r="K1638" s="212">
        <v>3980.64</v>
      </c>
      <c r="L1638" s="212">
        <v>4478.22</v>
      </c>
      <c r="M1638" s="239">
        <f t="shared" si="134"/>
        <v>0.48090000000003785</v>
      </c>
      <c r="N1638" s="239"/>
      <c r="O1638" s="178"/>
      <c r="P1638" s="178"/>
      <c r="Q1638" s="178"/>
      <c r="R1638" s="178"/>
      <c r="S1638" s="178"/>
      <c r="T1638" s="178"/>
      <c r="U1638" s="178"/>
      <c r="V1638" s="178"/>
      <c r="W1638" s="178"/>
      <c r="X1638" s="178"/>
      <c r="Y1638" s="210">
        <f t="shared" si="133"/>
        <v>0.29013411078717199</v>
      </c>
      <c r="Z1638" s="211">
        <f t="shared" si="135"/>
        <v>0.42</v>
      </c>
      <c r="AA1638" s="178"/>
      <c r="AB1638" s="178"/>
      <c r="AC1638" s="178"/>
    </row>
    <row r="1639" spans="2:29" x14ac:dyDescent="0.35">
      <c r="B1639" s="222">
        <v>171600</v>
      </c>
      <c r="C1639" s="208">
        <v>60936</v>
      </c>
      <c r="D1639" s="309">
        <v>3351.48</v>
      </c>
      <c r="E1639" s="206">
        <v>4874.88</v>
      </c>
      <c r="F1639" s="206">
        <v>5484.24</v>
      </c>
      <c r="G1639" s="205">
        <f t="shared" si="136"/>
        <v>0.35510489510489512</v>
      </c>
      <c r="H1639" s="207">
        <f t="shared" si="137"/>
        <v>0.42</v>
      </c>
      <c r="I1639" s="213">
        <v>49800</v>
      </c>
      <c r="J1639" s="213">
        <v>1082.9000000000001</v>
      </c>
      <c r="K1639" s="212">
        <v>3984</v>
      </c>
      <c r="L1639" s="212">
        <v>4482</v>
      </c>
      <c r="M1639" s="239">
        <f t="shared" si="134"/>
        <v>0.48090000000001054</v>
      </c>
      <c r="N1639" s="239"/>
      <c r="O1639" s="178"/>
      <c r="P1639" s="178"/>
      <c r="Q1639" s="178"/>
      <c r="R1639" s="178"/>
      <c r="S1639" s="178"/>
      <c r="T1639" s="178"/>
      <c r="U1639" s="178"/>
      <c r="V1639" s="178"/>
      <c r="W1639" s="178"/>
      <c r="X1639" s="178"/>
      <c r="Y1639" s="210">
        <f t="shared" si="133"/>
        <v>0.29020979020979021</v>
      </c>
      <c r="Z1639" s="211">
        <f t="shared" si="135"/>
        <v>0.42</v>
      </c>
      <c r="AA1639" s="178"/>
      <c r="AB1639" s="178"/>
      <c r="AC1639" s="178"/>
    </row>
    <row r="1640" spans="2:29" x14ac:dyDescent="0.35">
      <c r="B1640" s="222">
        <v>171700</v>
      </c>
      <c r="C1640" s="208">
        <v>60978</v>
      </c>
      <c r="D1640" s="309">
        <v>3353.79</v>
      </c>
      <c r="E1640" s="206">
        <v>4878.24</v>
      </c>
      <c r="F1640" s="206">
        <v>5488.02</v>
      </c>
      <c r="G1640" s="205">
        <f t="shared" si="136"/>
        <v>0.3551426907396622</v>
      </c>
      <c r="H1640" s="207">
        <f t="shared" si="137"/>
        <v>0.42</v>
      </c>
      <c r="I1640" s="213">
        <v>49842</v>
      </c>
      <c r="J1640" s="213">
        <v>1087.9000000000001</v>
      </c>
      <c r="K1640" s="212">
        <v>3987.36</v>
      </c>
      <c r="L1640" s="212">
        <v>4485.78</v>
      </c>
      <c r="M1640" s="239">
        <f t="shared" si="134"/>
        <v>0.48089999999998329</v>
      </c>
      <c r="N1640" s="239"/>
      <c r="O1640" s="178"/>
      <c r="P1640" s="178"/>
      <c r="Q1640" s="178"/>
      <c r="R1640" s="178"/>
      <c r="S1640" s="178"/>
      <c r="T1640" s="178"/>
      <c r="U1640" s="178"/>
      <c r="V1640" s="178"/>
      <c r="W1640" s="178"/>
      <c r="X1640" s="178"/>
      <c r="Y1640" s="210">
        <f t="shared" si="133"/>
        <v>0.29028538147932442</v>
      </c>
      <c r="Z1640" s="211">
        <f t="shared" si="135"/>
        <v>0.42</v>
      </c>
      <c r="AA1640" s="178"/>
      <c r="AB1640" s="178"/>
      <c r="AC1640" s="178"/>
    </row>
    <row r="1641" spans="2:29" x14ac:dyDescent="0.35">
      <c r="B1641" s="222">
        <v>171800</v>
      </c>
      <c r="C1641" s="208">
        <v>61020</v>
      </c>
      <c r="D1641" s="309">
        <v>3356.1</v>
      </c>
      <c r="E1641" s="206">
        <v>4881.6000000000004</v>
      </c>
      <c r="F1641" s="206">
        <v>5491.8</v>
      </c>
      <c r="G1641" s="205">
        <f t="shared" si="136"/>
        <v>0.35518044237485447</v>
      </c>
      <c r="H1641" s="207">
        <f t="shared" si="137"/>
        <v>0.42</v>
      </c>
      <c r="I1641" s="213">
        <v>49884</v>
      </c>
      <c r="J1641" s="213">
        <v>1092.9000000000001</v>
      </c>
      <c r="K1641" s="212">
        <v>3990.72</v>
      </c>
      <c r="L1641" s="212">
        <v>4489.5600000000004</v>
      </c>
      <c r="M1641" s="239">
        <f t="shared" si="134"/>
        <v>0.48089999999993777</v>
      </c>
      <c r="N1641" s="239"/>
      <c r="O1641" s="178"/>
      <c r="P1641" s="178"/>
      <c r="Q1641" s="178"/>
      <c r="R1641" s="178"/>
      <c r="S1641" s="178"/>
      <c r="T1641" s="178"/>
      <c r="U1641" s="178"/>
      <c r="V1641" s="178"/>
      <c r="W1641" s="178"/>
      <c r="X1641" s="178"/>
      <c r="Y1641" s="210">
        <f t="shared" si="133"/>
        <v>0.29036088474970895</v>
      </c>
      <c r="Z1641" s="211">
        <f t="shared" si="135"/>
        <v>0.42</v>
      </c>
      <c r="AA1641" s="178"/>
      <c r="AB1641" s="178"/>
      <c r="AC1641" s="178"/>
    </row>
    <row r="1642" spans="2:29" x14ac:dyDescent="0.35">
      <c r="B1642" s="222">
        <v>171900</v>
      </c>
      <c r="C1642" s="208">
        <v>61062</v>
      </c>
      <c r="D1642" s="309">
        <v>3358.41</v>
      </c>
      <c r="E1642" s="206">
        <v>4884.96</v>
      </c>
      <c r="F1642" s="206">
        <v>5495.58</v>
      </c>
      <c r="G1642" s="205">
        <f t="shared" si="136"/>
        <v>0.35521815008726004</v>
      </c>
      <c r="H1642" s="207">
        <f t="shared" si="137"/>
        <v>0.42</v>
      </c>
      <c r="I1642" s="213">
        <v>49926</v>
      </c>
      <c r="J1642" s="213">
        <v>1097.8900000000001</v>
      </c>
      <c r="K1642" s="212">
        <v>3994.08</v>
      </c>
      <c r="L1642" s="212">
        <v>4493.34</v>
      </c>
      <c r="M1642" s="239">
        <f t="shared" si="134"/>
        <v>0.48090000000004696</v>
      </c>
      <c r="N1642" s="239"/>
      <c r="O1642" s="178"/>
      <c r="P1642" s="178"/>
      <c r="Q1642" s="178"/>
      <c r="R1642" s="178"/>
      <c r="S1642" s="178"/>
      <c r="T1642" s="178"/>
      <c r="U1642" s="178"/>
      <c r="V1642" s="178"/>
      <c r="W1642" s="178"/>
      <c r="X1642" s="178"/>
      <c r="Y1642" s="210">
        <f t="shared" si="133"/>
        <v>0.29043630017452005</v>
      </c>
      <c r="Z1642" s="211">
        <f t="shared" si="135"/>
        <v>0.42</v>
      </c>
      <c r="AA1642" s="178"/>
      <c r="AB1642" s="178"/>
      <c r="AC1642" s="178"/>
    </row>
    <row r="1643" spans="2:29" x14ac:dyDescent="0.35">
      <c r="B1643" s="222">
        <v>172000</v>
      </c>
      <c r="C1643" s="208">
        <v>61104</v>
      </c>
      <c r="D1643" s="309">
        <v>3360.72</v>
      </c>
      <c r="E1643" s="206">
        <v>4888.32</v>
      </c>
      <c r="F1643" s="206">
        <v>5499.36</v>
      </c>
      <c r="G1643" s="205">
        <f t="shared" si="136"/>
        <v>0.35525581395348838</v>
      </c>
      <c r="H1643" s="207">
        <f t="shared" si="137"/>
        <v>0.42</v>
      </c>
      <c r="I1643" s="213">
        <v>49968</v>
      </c>
      <c r="J1643" s="213">
        <v>1102.8900000000001</v>
      </c>
      <c r="K1643" s="212">
        <v>3997.44</v>
      </c>
      <c r="L1643" s="212">
        <v>4497.12</v>
      </c>
      <c r="M1643" s="239">
        <f t="shared" si="134"/>
        <v>0.48090000000001965</v>
      </c>
      <c r="N1643" s="239"/>
      <c r="O1643" s="178"/>
      <c r="P1643" s="178"/>
      <c r="Q1643" s="178"/>
      <c r="R1643" s="178"/>
      <c r="S1643" s="178"/>
      <c r="T1643" s="178"/>
      <c r="U1643" s="178"/>
      <c r="V1643" s="178"/>
      <c r="W1643" s="178"/>
      <c r="X1643" s="178"/>
      <c r="Y1643" s="210">
        <f t="shared" si="133"/>
        <v>0.29051162790697677</v>
      </c>
      <c r="Z1643" s="211">
        <f t="shared" si="135"/>
        <v>0.42</v>
      </c>
      <c r="AA1643" s="178"/>
      <c r="AB1643" s="178"/>
      <c r="AC1643" s="178"/>
    </row>
    <row r="1644" spans="2:29" x14ac:dyDescent="0.35">
      <c r="B1644" s="222">
        <v>172100</v>
      </c>
      <c r="C1644" s="208">
        <v>61146</v>
      </c>
      <c r="D1644" s="309">
        <v>3363.03</v>
      </c>
      <c r="E1644" s="206">
        <v>4891.68</v>
      </c>
      <c r="F1644" s="206">
        <v>5503.14</v>
      </c>
      <c r="G1644" s="205">
        <f t="shared" si="136"/>
        <v>0.35529343404997094</v>
      </c>
      <c r="H1644" s="207">
        <f t="shared" si="137"/>
        <v>0.42</v>
      </c>
      <c r="I1644" s="213">
        <v>50010</v>
      </c>
      <c r="J1644" s="213">
        <v>1107.8900000000001</v>
      </c>
      <c r="K1644" s="212">
        <v>4000.8</v>
      </c>
      <c r="L1644" s="212">
        <v>4500.8999999999996</v>
      </c>
      <c r="M1644" s="239">
        <f t="shared" si="134"/>
        <v>0.48089999999999233</v>
      </c>
      <c r="N1644" s="239"/>
      <c r="O1644" s="178"/>
      <c r="P1644" s="178"/>
      <c r="Q1644" s="178"/>
      <c r="R1644" s="178"/>
      <c r="S1644" s="178"/>
      <c r="T1644" s="178"/>
      <c r="U1644" s="178"/>
      <c r="V1644" s="178"/>
      <c r="W1644" s="178"/>
      <c r="X1644" s="178"/>
      <c r="Y1644" s="210">
        <f t="shared" si="133"/>
        <v>0.29058686809994189</v>
      </c>
      <c r="Z1644" s="211">
        <f t="shared" si="135"/>
        <v>0.42</v>
      </c>
      <c r="AA1644" s="178"/>
      <c r="AB1644" s="178"/>
      <c r="AC1644" s="178"/>
    </row>
    <row r="1645" spans="2:29" x14ac:dyDescent="0.35">
      <c r="B1645" s="222">
        <v>172200</v>
      </c>
      <c r="C1645" s="208">
        <v>61188</v>
      </c>
      <c r="D1645" s="309">
        <v>3365.34</v>
      </c>
      <c r="E1645" s="206">
        <v>4895.04</v>
      </c>
      <c r="F1645" s="206">
        <v>5506.92</v>
      </c>
      <c r="G1645" s="205">
        <f t="shared" si="136"/>
        <v>0.35533101045296167</v>
      </c>
      <c r="H1645" s="207">
        <f t="shared" si="137"/>
        <v>0.42</v>
      </c>
      <c r="I1645" s="213">
        <v>50052</v>
      </c>
      <c r="J1645" s="213">
        <v>1112.8900000000001</v>
      </c>
      <c r="K1645" s="212">
        <v>4004.16</v>
      </c>
      <c r="L1645" s="212">
        <v>4504.68</v>
      </c>
      <c r="M1645" s="239">
        <f t="shared" si="134"/>
        <v>0.48089999999993777</v>
      </c>
      <c r="N1645" s="239"/>
      <c r="O1645" s="178"/>
      <c r="P1645" s="178"/>
      <c r="Q1645" s="178"/>
      <c r="R1645" s="178"/>
      <c r="S1645" s="178"/>
      <c r="T1645" s="178"/>
      <c r="U1645" s="178"/>
      <c r="V1645" s="178"/>
      <c r="W1645" s="178"/>
      <c r="X1645" s="178"/>
      <c r="Y1645" s="210">
        <f t="shared" si="133"/>
        <v>0.29066202090592336</v>
      </c>
      <c r="Z1645" s="211">
        <f t="shared" si="135"/>
        <v>0.42</v>
      </c>
      <c r="AA1645" s="178"/>
      <c r="AB1645" s="178"/>
      <c r="AC1645" s="178"/>
    </row>
    <row r="1646" spans="2:29" x14ac:dyDescent="0.35">
      <c r="B1646" s="222">
        <v>172300</v>
      </c>
      <c r="C1646" s="208">
        <v>61230</v>
      </c>
      <c r="D1646" s="309">
        <v>3367.65</v>
      </c>
      <c r="E1646" s="206">
        <v>4898.3999999999996</v>
      </c>
      <c r="F1646" s="206">
        <v>5510.7</v>
      </c>
      <c r="G1646" s="205">
        <f t="shared" si="136"/>
        <v>0.35536854323853745</v>
      </c>
      <c r="H1646" s="207">
        <f t="shared" si="137"/>
        <v>0.42</v>
      </c>
      <c r="I1646" s="213">
        <v>50094</v>
      </c>
      <c r="J1646" s="213">
        <v>1117.8900000000001</v>
      </c>
      <c r="K1646" s="212">
        <v>4007.52</v>
      </c>
      <c r="L1646" s="212">
        <v>4508.46</v>
      </c>
      <c r="M1646" s="239">
        <f t="shared" si="134"/>
        <v>0.480900000000056</v>
      </c>
      <c r="N1646" s="239"/>
      <c r="O1646" s="178"/>
      <c r="P1646" s="178"/>
      <c r="Q1646" s="178"/>
      <c r="R1646" s="178"/>
      <c r="S1646" s="178"/>
      <c r="T1646" s="178"/>
      <c r="U1646" s="178"/>
      <c r="V1646" s="178"/>
      <c r="W1646" s="178"/>
      <c r="X1646" s="178"/>
      <c r="Y1646" s="210">
        <f t="shared" si="133"/>
        <v>0.29073708647707486</v>
      </c>
      <c r="Z1646" s="211">
        <f t="shared" si="135"/>
        <v>0.42</v>
      </c>
      <c r="AA1646" s="178"/>
      <c r="AB1646" s="178"/>
      <c r="AC1646" s="178"/>
    </row>
    <row r="1647" spans="2:29" x14ac:dyDescent="0.35">
      <c r="B1647" s="222">
        <v>172400</v>
      </c>
      <c r="C1647" s="208">
        <v>61272</v>
      </c>
      <c r="D1647" s="309">
        <v>3369.96</v>
      </c>
      <c r="E1647" s="206">
        <v>4901.76</v>
      </c>
      <c r="F1647" s="206">
        <v>5514.48</v>
      </c>
      <c r="G1647" s="205">
        <f t="shared" si="136"/>
        <v>0.35540603248259861</v>
      </c>
      <c r="H1647" s="207">
        <f t="shared" si="137"/>
        <v>0.42</v>
      </c>
      <c r="I1647" s="213">
        <v>50136</v>
      </c>
      <c r="J1647" s="213">
        <v>1122.8800000000001</v>
      </c>
      <c r="K1647" s="212">
        <v>4010.88</v>
      </c>
      <c r="L1647" s="212">
        <v>4512.24</v>
      </c>
      <c r="M1647" s="239">
        <f t="shared" si="134"/>
        <v>0.48090000000002875</v>
      </c>
      <c r="N1647" s="239"/>
      <c r="O1647" s="178"/>
      <c r="P1647" s="178"/>
      <c r="Q1647" s="178"/>
      <c r="R1647" s="178"/>
      <c r="S1647" s="178"/>
      <c r="T1647" s="178"/>
      <c r="U1647" s="178"/>
      <c r="V1647" s="178"/>
      <c r="W1647" s="178"/>
      <c r="X1647" s="178"/>
      <c r="Y1647" s="210">
        <f t="shared" si="133"/>
        <v>0.29081206496519724</v>
      </c>
      <c r="Z1647" s="211">
        <f t="shared" si="135"/>
        <v>0.42</v>
      </c>
      <c r="AA1647" s="178"/>
      <c r="AB1647" s="178"/>
      <c r="AC1647" s="178"/>
    </row>
    <row r="1648" spans="2:29" x14ac:dyDescent="0.35">
      <c r="B1648" s="222">
        <v>172500</v>
      </c>
      <c r="C1648" s="208">
        <v>61314</v>
      </c>
      <c r="D1648" s="309">
        <v>3372.27</v>
      </c>
      <c r="E1648" s="206">
        <v>4905.12</v>
      </c>
      <c r="F1648" s="206">
        <v>5518.26</v>
      </c>
      <c r="G1648" s="205">
        <f t="shared" si="136"/>
        <v>0.35544347826086958</v>
      </c>
      <c r="H1648" s="207">
        <f t="shared" si="137"/>
        <v>0.42</v>
      </c>
      <c r="I1648" s="213">
        <v>50178</v>
      </c>
      <c r="J1648" s="213">
        <v>1127.8800000000001</v>
      </c>
      <c r="K1648" s="212">
        <v>4014.24</v>
      </c>
      <c r="L1648" s="212">
        <v>4516.0200000000004</v>
      </c>
      <c r="M1648" s="239">
        <f t="shared" si="134"/>
        <v>0.48089999999999233</v>
      </c>
      <c r="N1648" s="239"/>
      <c r="O1648" s="178"/>
      <c r="P1648" s="178"/>
      <c r="Q1648" s="178"/>
      <c r="R1648" s="178"/>
      <c r="S1648" s="178"/>
      <c r="T1648" s="178"/>
      <c r="U1648" s="178"/>
      <c r="V1648" s="178"/>
      <c r="W1648" s="178"/>
      <c r="X1648" s="178"/>
      <c r="Y1648" s="210">
        <f t="shared" si="133"/>
        <v>0.29088695652173913</v>
      </c>
      <c r="Z1648" s="211">
        <f t="shared" si="135"/>
        <v>0.42</v>
      </c>
      <c r="AA1648" s="178"/>
      <c r="AB1648" s="178"/>
      <c r="AC1648" s="178"/>
    </row>
    <row r="1649" spans="2:29" x14ac:dyDescent="0.35">
      <c r="B1649" s="222">
        <v>172600</v>
      </c>
      <c r="C1649" s="208">
        <v>61356</v>
      </c>
      <c r="D1649" s="309">
        <v>3374.58</v>
      </c>
      <c r="E1649" s="206">
        <v>4908.4799999999996</v>
      </c>
      <c r="F1649" s="206">
        <v>5522.04</v>
      </c>
      <c r="G1649" s="205">
        <f t="shared" si="136"/>
        <v>0.35548088064889921</v>
      </c>
      <c r="H1649" s="207">
        <f t="shared" si="137"/>
        <v>0.42</v>
      </c>
      <c r="I1649" s="213">
        <v>50220</v>
      </c>
      <c r="J1649" s="213">
        <v>1132.8800000000001</v>
      </c>
      <c r="K1649" s="212">
        <v>4017.6</v>
      </c>
      <c r="L1649" s="212">
        <v>4519.8</v>
      </c>
      <c r="M1649" s="239">
        <f t="shared" si="134"/>
        <v>0.48089999999994687</v>
      </c>
      <c r="N1649" s="239"/>
      <c r="O1649" s="178"/>
      <c r="P1649" s="178"/>
      <c r="Q1649" s="178"/>
      <c r="R1649" s="178"/>
      <c r="S1649" s="178"/>
      <c r="T1649" s="178"/>
      <c r="U1649" s="178"/>
      <c r="V1649" s="178"/>
      <c r="W1649" s="178"/>
      <c r="X1649" s="178"/>
      <c r="Y1649" s="210">
        <f t="shared" si="133"/>
        <v>0.29096176129779838</v>
      </c>
      <c r="Z1649" s="211">
        <f t="shared" si="135"/>
        <v>0.42</v>
      </c>
      <c r="AA1649" s="178"/>
      <c r="AB1649" s="178"/>
      <c r="AC1649" s="178"/>
    </row>
    <row r="1650" spans="2:29" x14ac:dyDescent="0.35">
      <c r="B1650" s="222">
        <v>172700</v>
      </c>
      <c r="C1650" s="208">
        <v>61398</v>
      </c>
      <c r="D1650" s="309">
        <v>3376.89</v>
      </c>
      <c r="E1650" s="206">
        <v>4911.84</v>
      </c>
      <c r="F1650" s="206">
        <v>5525.82</v>
      </c>
      <c r="G1650" s="205">
        <f t="shared" si="136"/>
        <v>0.35551823972206137</v>
      </c>
      <c r="H1650" s="207">
        <f t="shared" si="137"/>
        <v>0.42</v>
      </c>
      <c r="I1650" s="213">
        <v>50262</v>
      </c>
      <c r="J1650" s="213">
        <v>1137.8800000000001</v>
      </c>
      <c r="K1650" s="212">
        <v>4020.96</v>
      </c>
      <c r="L1650" s="212">
        <v>4523.58</v>
      </c>
      <c r="M1650" s="239">
        <f t="shared" si="134"/>
        <v>0.48089999999991961</v>
      </c>
      <c r="N1650" s="239"/>
      <c r="O1650" s="178"/>
      <c r="P1650" s="178"/>
      <c r="Q1650" s="178"/>
      <c r="R1650" s="178"/>
      <c r="S1650" s="178"/>
      <c r="T1650" s="178"/>
      <c r="U1650" s="178"/>
      <c r="V1650" s="178"/>
      <c r="W1650" s="178"/>
      <c r="X1650" s="178"/>
      <c r="Y1650" s="210">
        <f t="shared" si="133"/>
        <v>0.29103647944412275</v>
      </c>
      <c r="Z1650" s="211">
        <f t="shared" si="135"/>
        <v>0.42</v>
      </c>
      <c r="AA1650" s="178"/>
      <c r="AB1650" s="178"/>
      <c r="AC1650" s="178"/>
    </row>
    <row r="1651" spans="2:29" x14ac:dyDescent="0.35">
      <c r="B1651" s="222">
        <v>172800</v>
      </c>
      <c r="C1651" s="208">
        <v>61440</v>
      </c>
      <c r="D1651" s="309">
        <v>3379.2</v>
      </c>
      <c r="E1651" s="206">
        <v>4915.2</v>
      </c>
      <c r="F1651" s="206">
        <v>5529.6</v>
      </c>
      <c r="G1651" s="205">
        <f t="shared" si="136"/>
        <v>0.35555555555555557</v>
      </c>
      <c r="H1651" s="207">
        <f t="shared" si="137"/>
        <v>0.42</v>
      </c>
      <c r="I1651" s="213">
        <v>50304</v>
      </c>
      <c r="J1651" s="213">
        <v>1142.8800000000001</v>
      </c>
      <c r="K1651" s="212">
        <v>4024.32</v>
      </c>
      <c r="L1651" s="212">
        <v>4527.3599999999997</v>
      </c>
      <c r="M1651" s="239">
        <f t="shared" si="134"/>
        <v>0.48090000000003785</v>
      </c>
      <c r="N1651" s="239"/>
      <c r="O1651" s="178"/>
      <c r="P1651" s="178"/>
      <c r="Q1651" s="178"/>
      <c r="R1651" s="178"/>
      <c r="S1651" s="178"/>
      <c r="T1651" s="178"/>
      <c r="U1651" s="178"/>
      <c r="V1651" s="178"/>
      <c r="W1651" s="178"/>
      <c r="X1651" s="178"/>
      <c r="Y1651" s="210">
        <f t="shared" si="133"/>
        <v>0.2911111111111111</v>
      </c>
      <c r="Z1651" s="211">
        <f t="shared" si="135"/>
        <v>0.42</v>
      </c>
      <c r="AA1651" s="178"/>
      <c r="AB1651" s="178"/>
      <c r="AC1651" s="178"/>
    </row>
    <row r="1652" spans="2:29" x14ac:dyDescent="0.35">
      <c r="B1652" s="222">
        <v>172900</v>
      </c>
      <c r="C1652" s="208">
        <v>61482</v>
      </c>
      <c r="D1652" s="309">
        <v>3381.51</v>
      </c>
      <c r="E1652" s="206">
        <v>4918.5600000000004</v>
      </c>
      <c r="F1652" s="206">
        <v>5533.38</v>
      </c>
      <c r="G1652" s="205">
        <f t="shared" si="136"/>
        <v>0.35559282822440719</v>
      </c>
      <c r="H1652" s="207">
        <f t="shared" si="137"/>
        <v>0.42</v>
      </c>
      <c r="I1652" s="213">
        <v>50346</v>
      </c>
      <c r="J1652" s="213">
        <v>1147.8699999999999</v>
      </c>
      <c r="K1652" s="212">
        <v>4027.68</v>
      </c>
      <c r="L1652" s="212">
        <v>4531.1400000000003</v>
      </c>
      <c r="M1652" s="239">
        <f t="shared" si="134"/>
        <v>0.48089999999999233</v>
      </c>
      <c r="N1652" s="239"/>
      <c r="O1652" s="178"/>
      <c r="P1652" s="178"/>
      <c r="Q1652" s="178"/>
      <c r="R1652" s="178"/>
      <c r="S1652" s="178"/>
      <c r="T1652" s="178"/>
      <c r="U1652" s="178"/>
      <c r="V1652" s="178"/>
      <c r="W1652" s="178"/>
      <c r="X1652" s="178"/>
      <c r="Y1652" s="210">
        <f t="shared" si="133"/>
        <v>0.29118565644881433</v>
      </c>
      <c r="Z1652" s="211">
        <f t="shared" si="135"/>
        <v>0.42</v>
      </c>
      <c r="AA1652" s="178"/>
      <c r="AB1652" s="178"/>
      <c r="AC1652" s="178"/>
    </row>
    <row r="1653" spans="2:29" x14ac:dyDescent="0.35">
      <c r="B1653" s="222">
        <v>173000</v>
      </c>
      <c r="C1653" s="208">
        <v>61524</v>
      </c>
      <c r="D1653" s="309">
        <v>3383.82</v>
      </c>
      <c r="E1653" s="206">
        <v>4921.92</v>
      </c>
      <c r="F1653" s="206">
        <v>5537.16</v>
      </c>
      <c r="G1653" s="205">
        <f t="shared" si="136"/>
        <v>0.35563005780346824</v>
      </c>
      <c r="H1653" s="207">
        <f t="shared" si="137"/>
        <v>0.42</v>
      </c>
      <c r="I1653" s="213">
        <v>50388</v>
      </c>
      <c r="J1653" s="213">
        <v>1152.8699999999999</v>
      </c>
      <c r="K1653" s="212">
        <v>4031.04</v>
      </c>
      <c r="L1653" s="212">
        <v>4534.92</v>
      </c>
      <c r="M1653" s="239">
        <f t="shared" si="134"/>
        <v>0.48089999999995597</v>
      </c>
      <c r="N1653" s="239"/>
      <c r="O1653" s="178"/>
      <c r="P1653" s="178"/>
      <c r="Q1653" s="178"/>
      <c r="R1653" s="178"/>
      <c r="S1653" s="178"/>
      <c r="T1653" s="178"/>
      <c r="U1653" s="178"/>
      <c r="V1653" s="178"/>
      <c r="W1653" s="178"/>
      <c r="X1653" s="178"/>
      <c r="Y1653" s="210">
        <f t="shared" si="133"/>
        <v>0.29126011560693643</v>
      </c>
      <c r="Z1653" s="211">
        <f t="shared" si="135"/>
        <v>0.42</v>
      </c>
      <c r="AA1653" s="178"/>
      <c r="AB1653" s="178"/>
      <c r="AC1653" s="178"/>
    </row>
    <row r="1654" spans="2:29" x14ac:dyDescent="0.35">
      <c r="B1654" s="222">
        <v>173100</v>
      </c>
      <c r="C1654" s="208">
        <v>61566</v>
      </c>
      <c r="D1654" s="309">
        <v>3386.13</v>
      </c>
      <c r="E1654" s="206">
        <v>4925.28</v>
      </c>
      <c r="F1654" s="206">
        <v>5540.94</v>
      </c>
      <c r="G1654" s="205">
        <f t="shared" si="136"/>
        <v>0.3556672443674177</v>
      </c>
      <c r="H1654" s="207">
        <f t="shared" si="137"/>
        <v>0.42</v>
      </c>
      <c r="I1654" s="213">
        <v>50430</v>
      </c>
      <c r="J1654" s="213">
        <v>1157.8699999999999</v>
      </c>
      <c r="K1654" s="212">
        <v>4034.4</v>
      </c>
      <c r="L1654" s="212">
        <v>4538.7</v>
      </c>
      <c r="M1654" s="239">
        <f t="shared" si="134"/>
        <v>0.48089999999992872</v>
      </c>
      <c r="N1654" s="239"/>
      <c r="O1654" s="178"/>
      <c r="P1654" s="178"/>
      <c r="Q1654" s="178"/>
      <c r="R1654" s="178"/>
      <c r="S1654" s="178"/>
      <c r="T1654" s="178"/>
      <c r="U1654" s="178"/>
      <c r="V1654" s="178"/>
      <c r="W1654" s="178"/>
      <c r="X1654" s="178"/>
      <c r="Y1654" s="210">
        <f t="shared" si="133"/>
        <v>0.29133448873483536</v>
      </c>
      <c r="Z1654" s="211">
        <f t="shared" si="135"/>
        <v>0.42</v>
      </c>
      <c r="AA1654" s="178"/>
      <c r="AB1654" s="178"/>
      <c r="AC1654" s="178"/>
    </row>
    <row r="1655" spans="2:29" x14ac:dyDescent="0.35">
      <c r="B1655" s="222">
        <v>173200</v>
      </c>
      <c r="C1655" s="208">
        <v>61608</v>
      </c>
      <c r="D1655" s="309">
        <v>3388.44</v>
      </c>
      <c r="E1655" s="206">
        <v>4928.6400000000003</v>
      </c>
      <c r="F1655" s="206">
        <v>5544.72</v>
      </c>
      <c r="G1655" s="205">
        <f t="shared" si="136"/>
        <v>0.35570438799076215</v>
      </c>
      <c r="H1655" s="207">
        <f t="shared" si="137"/>
        <v>0.42</v>
      </c>
      <c r="I1655" s="213">
        <v>50472</v>
      </c>
      <c r="J1655" s="213">
        <v>1162.8699999999999</v>
      </c>
      <c r="K1655" s="212">
        <v>4037.76</v>
      </c>
      <c r="L1655" s="212">
        <v>4542.4799999999996</v>
      </c>
      <c r="M1655" s="239">
        <f t="shared" si="134"/>
        <v>0.48090000000003785</v>
      </c>
      <c r="N1655" s="239"/>
      <c r="O1655" s="178"/>
      <c r="P1655" s="178"/>
      <c r="Q1655" s="178"/>
      <c r="R1655" s="178"/>
      <c r="S1655" s="178"/>
      <c r="T1655" s="178"/>
      <c r="U1655" s="178"/>
      <c r="V1655" s="178"/>
      <c r="W1655" s="178"/>
      <c r="X1655" s="178"/>
      <c r="Y1655" s="210">
        <f t="shared" si="133"/>
        <v>0.29140877598152426</v>
      </c>
      <c r="Z1655" s="211">
        <f t="shared" si="135"/>
        <v>0.42</v>
      </c>
      <c r="AA1655" s="178"/>
      <c r="AB1655" s="178"/>
      <c r="AC1655" s="178"/>
    </row>
    <row r="1656" spans="2:29" x14ac:dyDescent="0.35">
      <c r="B1656" s="222">
        <v>173300</v>
      </c>
      <c r="C1656" s="208">
        <v>61650</v>
      </c>
      <c r="D1656" s="309">
        <v>3390.75</v>
      </c>
      <c r="E1656" s="206">
        <v>4932</v>
      </c>
      <c r="F1656" s="206">
        <v>5548.5</v>
      </c>
      <c r="G1656" s="205">
        <f t="shared" si="136"/>
        <v>0.35574148874783612</v>
      </c>
      <c r="H1656" s="207">
        <f t="shared" si="137"/>
        <v>0.42</v>
      </c>
      <c r="I1656" s="213">
        <v>50514</v>
      </c>
      <c r="J1656" s="213">
        <v>1167.8699999999999</v>
      </c>
      <c r="K1656" s="212">
        <v>4041.12</v>
      </c>
      <c r="L1656" s="212">
        <v>4546.26</v>
      </c>
      <c r="M1656" s="239">
        <f t="shared" si="134"/>
        <v>0.48089999999999233</v>
      </c>
      <c r="N1656" s="239"/>
      <c r="O1656" s="178"/>
      <c r="P1656" s="178"/>
      <c r="Q1656" s="178"/>
      <c r="R1656" s="178"/>
      <c r="S1656" s="178"/>
      <c r="T1656" s="178"/>
      <c r="U1656" s="178"/>
      <c r="V1656" s="178"/>
      <c r="W1656" s="178"/>
      <c r="X1656" s="178"/>
      <c r="Y1656" s="210">
        <f t="shared" si="133"/>
        <v>0.29148297749567226</v>
      </c>
      <c r="Z1656" s="211">
        <f t="shared" si="135"/>
        <v>0.42</v>
      </c>
      <c r="AA1656" s="178"/>
      <c r="AB1656" s="178"/>
      <c r="AC1656" s="178"/>
    </row>
    <row r="1657" spans="2:29" x14ac:dyDescent="0.35">
      <c r="B1657" s="222">
        <v>173400</v>
      </c>
      <c r="C1657" s="208">
        <v>61692</v>
      </c>
      <c r="D1657" s="309">
        <v>3393.06</v>
      </c>
      <c r="E1657" s="206">
        <v>4935.3599999999997</v>
      </c>
      <c r="F1657" s="206">
        <v>5552.28</v>
      </c>
      <c r="G1657" s="205">
        <f t="shared" si="136"/>
        <v>0.35577854671280279</v>
      </c>
      <c r="H1657" s="207">
        <f t="shared" si="137"/>
        <v>0.42</v>
      </c>
      <c r="I1657" s="213">
        <v>50556</v>
      </c>
      <c r="J1657" s="213">
        <v>1172.8599999999999</v>
      </c>
      <c r="K1657" s="212">
        <v>4044.48</v>
      </c>
      <c r="L1657" s="212">
        <v>4550.04</v>
      </c>
      <c r="M1657" s="239">
        <f t="shared" si="134"/>
        <v>0.48089999999996508</v>
      </c>
      <c r="N1657" s="239"/>
      <c r="O1657" s="178"/>
      <c r="P1657" s="178"/>
      <c r="Q1657" s="178"/>
      <c r="R1657" s="178"/>
      <c r="S1657" s="178"/>
      <c r="T1657" s="178"/>
      <c r="U1657" s="178"/>
      <c r="V1657" s="178"/>
      <c r="W1657" s="178"/>
      <c r="X1657" s="178"/>
      <c r="Y1657" s="210">
        <f t="shared" si="133"/>
        <v>0.29155709342560554</v>
      </c>
      <c r="Z1657" s="211">
        <f t="shared" si="135"/>
        <v>0.42</v>
      </c>
      <c r="AA1657" s="178"/>
      <c r="AB1657" s="178"/>
      <c r="AC1657" s="178"/>
    </row>
    <row r="1658" spans="2:29" x14ac:dyDescent="0.35">
      <c r="B1658" s="222">
        <v>173500</v>
      </c>
      <c r="C1658" s="208">
        <v>61734</v>
      </c>
      <c r="D1658" s="309">
        <v>3395.37</v>
      </c>
      <c r="E1658" s="206">
        <v>4938.72</v>
      </c>
      <c r="F1658" s="206">
        <v>5556.06</v>
      </c>
      <c r="G1658" s="205">
        <f t="shared" si="136"/>
        <v>0.35581556195965419</v>
      </c>
      <c r="H1658" s="207">
        <f t="shared" si="137"/>
        <v>0.42</v>
      </c>
      <c r="I1658" s="213">
        <v>50598</v>
      </c>
      <c r="J1658" s="213">
        <v>1177.8599999999999</v>
      </c>
      <c r="K1658" s="212">
        <v>4047.84</v>
      </c>
      <c r="L1658" s="212">
        <v>4553.82</v>
      </c>
      <c r="M1658" s="239">
        <f t="shared" si="134"/>
        <v>0.48090000000008332</v>
      </c>
      <c r="N1658" s="239"/>
      <c r="O1658" s="178"/>
      <c r="P1658" s="178"/>
      <c r="Q1658" s="178"/>
      <c r="R1658" s="178"/>
      <c r="S1658" s="178"/>
      <c r="T1658" s="178"/>
      <c r="U1658" s="178"/>
      <c r="V1658" s="178"/>
      <c r="W1658" s="178"/>
      <c r="X1658" s="178"/>
      <c r="Y1658" s="210">
        <f t="shared" si="133"/>
        <v>0.29163112391930834</v>
      </c>
      <c r="Z1658" s="211">
        <f t="shared" si="135"/>
        <v>0.42</v>
      </c>
      <c r="AA1658" s="178"/>
      <c r="AB1658" s="178"/>
      <c r="AC1658" s="178"/>
    </row>
    <row r="1659" spans="2:29" x14ac:dyDescent="0.35">
      <c r="B1659" s="222">
        <v>173600</v>
      </c>
      <c r="C1659" s="208">
        <v>61776</v>
      </c>
      <c r="D1659" s="309">
        <v>3397.68</v>
      </c>
      <c r="E1659" s="206">
        <v>4942.08</v>
      </c>
      <c r="F1659" s="206">
        <v>5559.84</v>
      </c>
      <c r="G1659" s="205">
        <f t="shared" si="136"/>
        <v>0.355852534562212</v>
      </c>
      <c r="H1659" s="207">
        <f t="shared" si="137"/>
        <v>0.42</v>
      </c>
      <c r="I1659" s="213">
        <v>50640</v>
      </c>
      <c r="J1659" s="213">
        <v>1182.8599999999999</v>
      </c>
      <c r="K1659" s="212">
        <v>4051.2</v>
      </c>
      <c r="L1659" s="212">
        <v>4557.6000000000004</v>
      </c>
      <c r="M1659" s="239">
        <f t="shared" si="134"/>
        <v>0.48090000000003785</v>
      </c>
      <c r="N1659" s="239"/>
      <c r="O1659" s="178"/>
      <c r="P1659" s="178"/>
      <c r="Q1659" s="178"/>
      <c r="R1659" s="178"/>
      <c r="S1659" s="178"/>
      <c r="T1659" s="178"/>
      <c r="U1659" s="178"/>
      <c r="V1659" s="178"/>
      <c r="W1659" s="178"/>
      <c r="X1659" s="178"/>
      <c r="Y1659" s="210">
        <f t="shared" si="133"/>
        <v>0.29170506912442395</v>
      </c>
      <c r="Z1659" s="211">
        <f t="shared" si="135"/>
        <v>0.42</v>
      </c>
      <c r="AA1659" s="178"/>
      <c r="AB1659" s="178"/>
      <c r="AC1659" s="178"/>
    </row>
    <row r="1660" spans="2:29" x14ac:dyDescent="0.35">
      <c r="B1660" s="222">
        <v>173700</v>
      </c>
      <c r="C1660" s="208">
        <v>61818</v>
      </c>
      <c r="D1660" s="309">
        <v>3399.99</v>
      </c>
      <c r="E1660" s="206">
        <v>4945.4399999999996</v>
      </c>
      <c r="F1660" s="206">
        <v>5563.62</v>
      </c>
      <c r="G1660" s="205">
        <f t="shared" si="136"/>
        <v>0.35588946459412779</v>
      </c>
      <c r="H1660" s="207">
        <f t="shared" si="137"/>
        <v>0.42</v>
      </c>
      <c r="I1660" s="213">
        <v>50682</v>
      </c>
      <c r="J1660" s="213">
        <v>1187.8599999999999</v>
      </c>
      <c r="K1660" s="212">
        <v>4054.56</v>
      </c>
      <c r="L1660" s="212">
        <v>4561.38</v>
      </c>
      <c r="M1660" s="239">
        <f t="shared" si="134"/>
        <v>0.48090000000000144</v>
      </c>
      <c r="N1660" s="239"/>
      <c r="O1660" s="178"/>
      <c r="P1660" s="178"/>
      <c r="Q1660" s="178"/>
      <c r="R1660" s="178"/>
      <c r="S1660" s="178"/>
      <c r="T1660" s="178"/>
      <c r="U1660" s="178"/>
      <c r="V1660" s="178"/>
      <c r="W1660" s="178"/>
      <c r="X1660" s="178"/>
      <c r="Y1660" s="210">
        <f t="shared" si="133"/>
        <v>0.2917789291882556</v>
      </c>
      <c r="Z1660" s="211">
        <f t="shared" si="135"/>
        <v>0.42</v>
      </c>
      <c r="AA1660" s="178"/>
      <c r="AB1660" s="178"/>
      <c r="AC1660" s="178"/>
    </row>
    <row r="1661" spans="2:29" x14ac:dyDescent="0.35">
      <c r="B1661" s="222">
        <v>173800</v>
      </c>
      <c r="C1661" s="208">
        <v>61860</v>
      </c>
      <c r="D1661" s="309">
        <v>3402.3</v>
      </c>
      <c r="E1661" s="206">
        <v>4948.8</v>
      </c>
      <c r="F1661" s="206">
        <v>5567.4</v>
      </c>
      <c r="G1661" s="205">
        <f t="shared" si="136"/>
        <v>0.35592635212888379</v>
      </c>
      <c r="H1661" s="207">
        <f t="shared" si="137"/>
        <v>0.42</v>
      </c>
      <c r="I1661" s="213">
        <v>50724</v>
      </c>
      <c r="J1661" s="213">
        <v>1192.8599999999999</v>
      </c>
      <c r="K1661" s="212">
        <v>4057.92</v>
      </c>
      <c r="L1661" s="212">
        <v>4565.16</v>
      </c>
      <c r="M1661" s="239">
        <f t="shared" si="134"/>
        <v>0.48089999999997418</v>
      </c>
      <c r="N1661" s="239"/>
      <c r="O1661" s="178"/>
      <c r="P1661" s="178"/>
      <c r="Q1661" s="178"/>
      <c r="R1661" s="178"/>
      <c r="S1661" s="178"/>
      <c r="T1661" s="178"/>
      <c r="U1661" s="178"/>
      <c r="V1661" s="178"/>
      <c r="W1661" s="178"/>
      <c r="X1661" s="178"/>
      <c r="Y1661" s="210">
        <f t="shared" si="133"/>
        <v>0.29185270425776755</v>
      </c>
      <c r="Z1661" s="211">
        <f t="shared" si="135"/>
        <v>0.42</v>
      </c>
      <c r="AA1661" s="178"/>
      <c r="AB1661" s="178"/>
      <c r="AC1661" s="178"/>
    </row>
    <row r="1662" spans="2:29" x14ac:dyDescent="0.35">
      <c r="B1662" s="222">
        <v>173900</v>
      </c>
      <c r="C1662" s="208">
        <v>61902</v>
      </c>
      <c r="D1662" s="309">
        <v>3404.61</v>
      </c>
      <c r="E1662" s="206">
        <v>4952.16</v>
      </c>
      <c r="F1662" s="206">
        <v>5571.18</v>
      </c>
      <c r="G1662" s="205">
        <f t="shared" si="136"/>
        <v>0.35596319723979297</v>
      </c>
      <c r="H1662" s="207">
        <f t="shared" si="137"/>
        <v>0.42</v>
      </c>
      <c r="I1662" s="213">
        <v>50766</v>
      </c>
      <c r="J1662" s="213">
        <v>1197.8499999999999</v>
      </c>
      <c r="K1662" s="212">
        <v>4061.28</v>
      </c>
      <c r="L1662" s="212">
        <v>4568.9399999999996</v>
      </c>
      <c r="M1662" s="239">
        <f t="shared" si="134"/>
        <v>0.48090000000008332</v>
      </c>
      <c r="N1662" s="239"/>
      <c r="O1662" s="178"/>
      <c r="P1662" s="178"/>
      <c r="Q1662" s="178"/>
      <c r="R1662" s="178"/>
      <c r="S1662" s="178"/>
      <c r="T1662" s="178"/>
      <c r="U1662" s="178"/>
      <c r="V1662" s="178"/>
      <c r="W1662" s="178"/>
      <c r="X1662" s="178"/>
      <c r="Y1662" s="210">
        <f t="shared" si="133"/>
        <v>0.29192639447958596</v>
      </c>
      <c r="Z1662" s="211">
        <f t="shared" si="135"/>
        <v>0.42</v>
      </c>
      <c r="AA1662" s="178"/>
      <c r="AB1662" s="178"/>
      <c r="AC1662" s="178"/>
    </row>
    <row r="1663" spans="2:29" x14ac:dyDescent="0.35">
      <c r="B1663" s="222">
        <v>174000</v>
      </c>
      <c r="C1663" s="208">
        <v>61944</v>
      </c>
      <c r="D1663" s="309">
        <v>3406.92</v>
      </c>
      <c r="E1663" s="206">
        <v>4955.5200000000004</v>
      </c>
      <c r="F1663" s="206">
        <v>5574.96</v>
      </c>
      <c r="G1663" s="205">
        <f t="shared" si="136"/>
        <v>0.35599999999999998</v>
      </c>
      <c r="H1663" s="207">
        <f t="shared" si="137"/>
        <v>0.42</v>
      </c>
      <c r="I1663" s="213">
        <v>50808</v>
      </c>
      <c r="J1663" s="213">
        <v>1202.8499999999999</v>
      </c>
      <c r="K1663" s="212">
        <v>4064.64</v>
      </c>
      <c r="L1663" s="212">
        <v>4572.72</v>
      </c>
      <c r="M1663" s="239">
        <f t="shared" si="134"/>
        <v>0.48090000000003785</v>
      </c>
      <c r="N1663" s="239"/>
      <c r="O1663" s="178"/>
      <c r="P1663" s="178"/>
      <c r="Q1663" s="178"/>
      <c r="R1663" s="178"/>
      <c r="S1663" s="178"/>
      <c r="T1663" s="178"/>
      <c r="U1663" s="178"/>
      <c r="V1663" s="178"/>
      <c r="W1663" s="178"/>
      <c r="X1663" s="178"/>
      <c r="Y1663" s="210">
        <f t="shared" si="133"/>
        <v>0.29199999999999998</v>
      </c>
      <c r="Z1663" s="211">
        <f t="shared" si="135"/>
        <v>0.42</v>
      </c>
      <c r="AA1663" s="178"/>
      <c r="AB1663" s="178"/>
      <c r="AC1663" s="178"/>
    </row>
    <row r="1664" spans="2:29" x14ac:dyDescent="0.35">
      <c r="B1664" s="222">
        <v>174100</v>
      </c>
      <c r="C1664" s="208">
        <v>61986</v>
      </c>
      <c r="D1664" s="309">
        <v>3409.23</v>
      </c>
      <c r="E1664" s="206">
        <v>4958.88</v>
      </c>
      <c r="F1664" s="206">
        <v>5578.74</v>
      </c>
      <c r="G1664" s="205">
        <f t="shared" si="136"/>
        <v>0.35603676048248134</v>
      </c>
      <c r="H1664" s="207">
        <f t="shared" si="137"/>
        <v>0.42</v>
      </c>
      <c r="I1664" s="213">
        <v>50850</v>
      </c>
      <c r="J1664" s="213">
        <v>1207.8499999999999</v>
      </c>
      <c r="K1664" s="212">
        <v>4068</v>
      </c>
      <c r="L1664" s="212">
        <v>4576.5</v>
      </c>
      <c r="M1664" s="239">
        <f t="shared" si="134"/>
        <v>0.48090000000001054</v>
      </c>
      <c r="N1664" s="239"/>
      <c r="O1664" s="178"/>
      <c r="P1664" s="178"/>
      <c r="Q1664" s="178"/>
      <c r="R1664" s="178"/>
      <c r="S1664" s="178"/>
      <c r="T1664" s="178"/>
      <c r="U1664" s="178"/>
      <c r="V1664" s="178"/>
      <c r="W1664" s="178"/>
      <c r="X1664" s="178"/>
      <c r="Y1664" s="210">
        <f t="shared" si="133"/>
        <v>0.29207352096496264</v>
      </c>
      <c r="Z1664" s="211">
        <f t="shared" si="135"/>
        <v>0.42</v>
      </c>
      <c r="AA1664" s="178"/>
      <c r="AB1664" s="178"/>
      <c r="AC1664" s="178"/>
    </row>
    <row r="1665" spans="2:29" x14ac:dyDescent="0.35">
      <c r="B1665" s="222">
        <v>174200</v>
      </c>
      <c r="C1665" s="208">
        <v>62028</v>
      </c>
      <c r="D1665" s="309">
        <v>3411.54</v>
      </c>
      <c r="E1665" s="206">
        <v>4962.24</v>
      </c>
      <c r="F1665" s="206">
        <v>5582.52</v>
      </c>
      <c r="G1665" s="205">
        <f t="shared" si="136"/>
        <v>0.35607347876004591</v>
      </c>
      <c r="H1665" s="207">
        <f t="shared" si="137"/>
        <v>0.42</v>
      </c>
      <c r="I1665" s="213">
        <v>50892</v>
      </c>
      <c r="J1665" s="213">
        <v>1212.8499999999999</v>
      </c>
      <c r="K1665" s="212">
        <v>4071.36</v>
      </c>
      <c r="L1665" s="212">
        <v>4580.28</v>
      </c>
      <c r="M1665" s="239">
        <f t="shared" si="134"/>
        <v>0.48089999999998329</v>
      </c>
      <c r="N1665" s="239"/>
      <c r="O1665" s="178"/>
      <c r="P1665" s="178"/>
      <c r="Q1665" s="178"/>
      <c r="R1665" s="178"/>
      <c r="S1665" s="178"/>
      <c r="T1665" s="178"/>
      <c r="U1665" s="178"/>
      <c r="V1665" s="178"/>
      <c r="W1665" s="178"/>
      <c r="X1665" s="178"/>
      <c r="Y1665" s="210">
        <f t="shared" si="133"/>
        <v>0.29214695752009184</v>
      </c>
      <c r="Z1665" s="211">
        <f t="shared" si="135"/>
        <v>0.42</v>
      </c>
      <c r="AA1665" s="178"/>
      <c r="AB1665" s="178"/>
      <c r="AC1665" s="178"/>
    </row>
    <row r="1666" spans="2:29" x14ac:dyDescent="0.35">
      <c r="B1666" s="222">
        <v>174300</v>
      </c>
      <c r="C1666" s="208">
        <v>62070</v>
      </c>
      <c r="D1666" s="309">
        <v>3413.85</v>
      </c>
      <c r="E1666" s="206">
        <v>4965.6000000000004</v>
      </c>
      <c r="F1666" s="206">
        <v>5586.3</v>
      </c>
      <c r="G1666" s="205">
        <f t="shared" si="136"/>
        <v>0.35611015490533565</v>
      </c>
      <c r="H1666" s="207">
        <f t="shared" si="137"/>
        <v>0.42</v>
      </c>
      <c r="I1666" s="213">
        <v>50934</v>
      </c>
      <c r="J1666" s="213">
        <v>1217.8499999999999</v>
      </c>
      <c r="K1666" s="212">
        <v>4074.72</v>
      </c>
      <c r="L1666" s="212">
        <v>4584.0600000000004</v>
      </c>
      <c r="M1666" s="239">
        <f t="shared" si="134"/>
        <v>0.48089999999993777</v>
      </c>
      <c r="N1666" s="239"/>
      <c r="O1666" s="178"/>
      <c r="P1666" s="178"/>
      <c r="Q1666" s="178"/>
      <c r="R1666" s="178"/>
      <c r="S1666" s="178"/>
      <c r="T1666" s="178"/>
      <c r="U1666" s="178"/>
      <c r="V1666" s="178"/>
      <c r="W1666" s="178"/>
      <c r="X1666" s="178"/>
      <c r="Y1666" s="210">
        <f t="shared" si="133"/>
        <v>0.29222030981067126</v>
      </c>
      <c r="Z1666" s="211">
        <f t="shared" si="135"/>
        <v>0.42</v>
      </c>
      <c r="AA1666" s="178"/>
      <c r="AB1666" s="178"/>
      <c r="AC1666" s="178"/>
    </row>
    <row r="1667" spans="2:29" x14ac:dyDescent="0.35">
      <c r="B1667" s="222">
        <v>174400</v>
      </c>
      <c r="C1667" s="208">
        <v>62112</v>
      </c>
      <c r="D1667" s="309">
        <v>3416.16</v>
      </c>
      <c r="E1667" s="206">
        <v>4968.96</v>
      </c>
      <c r="F1667" s="206">
        <v>5590.08</v>
      </c>
      <c r="G1667" s="205">
        <f t="shared" si="136"/>
        <v>0.35614678899082569</v>
      </c>
      <c r="H1667" s="207">
        <f t="shared" si="137"/>
        <v>0.42</v>
      </c>
      <c r="I1667" s="213">
        <v>50976</v>
      </c>
      <c r="J1667" s="213">
        <v>1222.8399999999999</v>
      </c>
      <c r="K1667" s="212">
        <v>4078.08</v>
      </c>
      <c r="L1667" s="212">
        <v>4587.84</v>
      </c>
      <c r="M1667" s="239">
        <f t="shared" si="134"/>
        <v>0.48090000000004696</v>
      </c>
      <c r="N1667" s="239"/>
      <c r="O1667" s="178"/>
      <c r="P1667" s="178"/>
      <c r="Q1667" s="178"/>
      <c r="R1667" s="178"/>
      <c r="S1667" s="178"/>
      <c r="T1667" s="178"/>
      <c r="U1667" s="178"/>
      <c r="V1667" s="178"/>
      <c r="W1667" s="178"/>
      <c r="X1667" s="178"/>
      <c r="Y1667" s="210">
        <f t="shared" ref="Y1667:Y1730" si="138">I1667/$B1667</f>
        <v>0.2922935779816514</v>
      </c>
      <c r="Z1667" s="211">
        <f t="shared" si="135"/>
        <v>0.42</v>
      </c>
      <c r="AA1667" s="178"/>
      <c r="AB1667" s="178"/>
      <c r="AC1667" s="178"/>
    </row>
    <row r="1668" spans="2:29" x14ac:dyDescent="0.35">
      <c r="B1668" s="222">
        <v>174500</v>
      </c>
      <c r="C1668" s="208">
        <v>62154</v>
      </c>
      <c r="D1668" s="309">
        <v>3418.47</v>
      </c>
      <c r="E1668" s="206">
        <v>4972.32</v>
      </c>
      <c r="F1668" s="206">
        <v>5593.86</v>
      </c>
      <c r="G1668" s="205">
        <f t="shared" si="136"/>
        <v>0.35618338108882519</v>
      </c>
      <c r="H1668" s="207">
        <f t="shared" si="137"/>
        <v>0.42</v>
      </c>
      <c r="I1668" s="213">
        <v>51018</v>
      </c>
      <c r="J1668" s="213">
        <v>1227.8399999999999</v>
      </c>
      <c r="K1668" s="212">
        <v>4081.44</v>
      </c>
      <c r="L1668" s="212">
        <v>4591.62</v>
      </c>
      <c r="M1668" s="239">
        <f t="shared" ref="M1668:M1731" si="139">(C1668+D1668+F1668-C1667-D1667-F1667)/100</f>
        <v>0.48090000000001965</v>
      </c>
      <c r="N1668" s="239"/>
      <c r="O1668" s="178"/>
      <c r="P1668" s="178"/>
      <c r="Q1668" s="178"/>
      <c r="R1668" s="178"/>
      <c r="S1668" s="178"/>
      <c r="T1668" s="178"/>
      <c r="U1668" s="178"/>
      <c r="V1668" s="178"/>
      <c r="W1668" s="178"/>
      <c r="X1668" s="178"/>
      <c r="Y1668" s="210">
        <f t="shared" si="138"/>
        <v>0.29236676217765045</v>
      </c>
      <c r="Z1668" s="211">
        <f t="shared" ref="Z1668:Z1731" si="140">(I1668-I1667)/($B1668-$B1667)</f>
        <v>0.42</v>
      </c>
      <c r="AA1668" s="178"/>
      <c r="AB1668" s="178"/>
      <c r="AC1668" s="178"/>
    </row>
    <row r="1669" spans="2:29" x14ac:dyDescent="0.35">
      <c r="B1669" s="222">
        <v>174600</v>
      </c>
      <c r="C1669" s="208">
        <v>62196</v>
      </c>
      <c r="D1669" s="309">
        <v>3420.78</v>
      </c>
      <c r="E1669" s="206">
        <v>4975.68</v>
      </c>
      <c r="F1669" s="206">
        <v>5597.64</v>
      </c>
      <c r="G1669" s="205">
        <f t="shared" ref="G1669:G1732" si="141">C1669/B1669</f>
        <v>0.35621993127147766</v>
      </c>
      <c r="H1669" s="207">
        <f t="shared" ref="H1669:H1732" si="142">(C1669-C1668)/(B1669-B1668)</f>
        <v>0.42</v>
      </c>
      <c r="I1669" s="213">
        <v>51060</v>
      </c>
      <c r="J1669" s="213">
        <v>1232.8399999999999</v>
      </c>
      <c r="K1669" s="212">
        <v>4084.8</v>
      </c>
      <c r="L1669" s="212">
        <v>4595.3999999999996</v>
      </c>
      <c r="M1669" s="239">
        <f t="shared" si="139"/>
        <v>0.48089999999999233</v>
      </c>
      <c r="N1669" s="239"/>
      <c r="O1669" s="178"/>
      <c r="P1669" s="178"/>
      <c r="Q1669" s="178"/>
      <c r="R1669" s="178"/>
      <c r="S1669" s="178"/>
      <c r="T1669" s="178"/>
      <c r="U1669" s="178"/>
      <c r="V1669" s="178"/>
      <c r="W1669" s="178"/>
      <c r="X1669" s="178"/>
      <c r="Y1669" s="210">
        <f t="shared" si="138"/>
        <v>0.29243986254295534</v>
      </c>
      <c r="Z1669" s="211">
        <f t="shared" si="140"/>
        <v>0.42</v>
      </c>
      <c r="AA1669" s="178"/>
      <c r="AB1669" s="178"/>
      <c r="AC1669" s="178"/>
    </row>
    <row r="1670" spans="2:29" x14ac:dyDescent="0.35">
      <c r="B1670" s="222">
        <v>174700</v>
      </c>
      <c r="C1670" s="208">
        <v>62238</v>
      </c>
      <c r="D1670" s="309">
        <v>3423.09</v>
      </c>
      <c r="E1670" s="206">
        <v>4979.04</v>
      </c>
      <c r="F1670" s="206">
        <v>5601.42</v>
      </c>
      <c r="G1670" s="205">
        <f t="shared" si="141"/>
        <v>0.35625643961076131</v>
      </c>
      <c r="H1670" s="207">
        <f t="shared" si="142"/>
        <v>0.42</v>
      </c>
      <c r="I1670" s="213">
        <v>51102</v>
      </c>
      <c r="J1670" s="213">
        <v>1237.8399999999999</v>
      </c>
      <c r="K1670" s="212">
        <v>4088.16</v>
      </c>
      <c r="L1670" s="212">
        <v>4599.18</v>
      </c>
      <c r="M1670" s="239">
        <f t="shared" si="139"/>
        <v>0.48089999999993777</v>
      </c>
      <c r="N1670" s="239"/>
      <c r="O1670" s="178"/>
      <c r="P1670" s="178"/>
      <c r="Q1670" s="178"/>
      <c r="R1670" s="178"/>
      <c r="S1670" s="178"/>
      <c r="T1670" s="178"/>
      <c r="U1670" s="178"/>
      <c r="V1670" s="178"/>
      <c r="W1670" s="178"/>
      <c r="X1670" s="178"/>
      <c r="Y1670" s="210">
        <f t="shared" si="138"/>
        <v>0.29251287922152264</v>
      </c>
      <c r="Z1670" s="211">
        <f t="shared" si="140"/>
        <v>0.42</v>
      </c>
      <c r="AA1670" s="178"/>
      <c r="AB1670" s="178"/>
      <c r="AC1670" s="178"/>
    </row>
    <row r="1671" spans="2:29" x14ac:dyDescent="0.35">
      <c r="B1671" s="222">
        <v>174800</v>
      </c>
      <c r="C1671" s="208">
        <v>62280</v>
      </c>
      <c r="D1671" s="309">
        <v>3425.4</v>
      </c>
      <c r="E1671" s="206">
        <v>4982.3999999999996</v>
      </c>
      <c r="F1671" s="206">
        <v>5605.2</v>
      </c>
      <c r="G1671" s="205">
        <f t="shared" si="141"/>
        <v>0.35629290617848969</v>
      </c>
      <c r="H1671" s="207">
        <f t="shared" si="142"/>
        <v>0.42</v>
      </c>
      <c r="I1671" s="213">
        <v>51144</v>
      </c>
      <c r="J1671" s="213">
        <v>1242.8399999999999</v>
      </c>
      <c r="K1671" s="212">
        <v>4091.52</v>
      </c>
      <c r="L1671" s="212">
        <v>4602.96</v>
      </c>
      <c r="M1671" s="239">
        <f t="shared" si="139"/>
        <v>0.48089999999991051</v>
      </c>
      <c r="N1671" s="239"/>
      <c r="O1671" s="178"/>
      <c r="P1671" s="178"/>
      <c r="Q1671" s="178"/>
      <c r="R1671" s="178"/>
      <c r="S1671" s="178"/>
      <c r="T1671" s="178"/>
      <c r="U1671" s="178"/>
      <c r="V1671" s="178"/>
      <c r="W1671" s="178"/>
      <c r="X1671" s="178"/>
      <c r="Y1671" s="210">
        <f t="shared" si="138"/>
        <v>0.29258581235697939</v>
      </c>
      <c r="Z1671" s="211">
        <f t="shared" si="140"/>
        <v>0.42</v>
      </c>
      <c r="AA1671" s="178"/>
      <c r="AB1671" s="178"/>
      <c r="AC1671" s="178"/>
    </row>
    <row r="1672" spans="2:29" x14ac:dyDescent="0.35">
      <c r="B1672" s="222">
        <v>174900</v>
      </c>
      <c r="C1672" s="208">
        <v>62322</v>
      </c>
      <c r="D1672" s="309">
        <v>3427.71</v>
      </c>
      <c r="E1672" s="206">
        <v>4985.76</v>
      </c>
      <c r="F1672" s="206">
        <v>5608.98</v>
      </c>
      <c r="G1672" s="205">
        <f t="shared" si="141"/>
        <v>0.3563293310463122</v>
      </c>
      <c r="H1672" s="207">
        <f t="shared" si="142"/>
        <v>0.42</v>
      </c>
      <c r="I1672" s="213">
        <v>51186</v>
      </c>
      <c r="J1672" s="213">
        <v>1247.83</v>
      </c>
      <c r="K1672" s="212">
        <v>4094.88</v>
      </c>
      <c r="L1672" s="212">
        <v>4606.74</v>
      </c>
      <c r="M1672" s="239">
        <f t="shared" si="139"/>
        <v>0.48090000000002875</v>
      </c>
      <c r="N1672" s="239"/>
      <c r="O1672" s="178"/>
      <c r="P1672" s="178"/>
      <c r="Q1672" s="178"/>
      <c r="R1672" s="178"/>
      <c r="S1672" s="178"/>
      <c r="T1672" s="178"/>
      <c r="U1672" s="178"/>
      <c r="V1672" s="178"/>
      <c r="W1672" s="178"/>
      <c r="X1672" s="178"/>
      <c r="Y1672" s="210">
        <f t="shared" si="138"/>
        <v>0.29265866209262437</v>
      </c>
      <c r="Z1672" s="211">
        <f t="shared" si="140"/>
        <v>0.42</v>
      </c>
      <c r="AA1672" s="178"/>
      <c r="AB1672" s="178"/>
      <c r="AC1672" s="178"/>
    </row>
    <row r="1673" spans="2:29" x14ac:dyDescent="0.35">
      <c r="B1673" s="222">
        <v>175000</v>
      </c>
      <c r="C1673" s="208">
        <v>62364</v>
      </c>
      <c r="D1673" s="309">
        <v>3430.02</v>
      </c>
      <c r="E1673" s="206">
        <v>4989.12</v>
      </c>
      <c r="F1673" s="206">
        <v>5612.76</v>
      </c>
      <c r="G1673" s="205">
        <f t="shared" si="141"/>
        <v>0.35636571428571429</v>
      </c>
      <c r="H1673" s="207">
        <f t="shared" si="142"/>
        <v>0.42</v>
      </c>
      <c r="I1673" s="213">
        <v>51228</v>
      </c>
      <c r="J1673" s="213">
        <v>1252.83</v>
      </c>
      <c r="K1673" s="212">
        <v>4098.24</v>
      </c>
      <c r="L1673" s="212">
        <v>4610.5200000000004</v>
      </c>
      <c r="M1673" s="239">
        <f t="shared" si="139"/>
        <v>0.48089999999999233</v>
      </c>
      <c r="N1673" s="239"/>
      <c r="O1673" s="178"/>
      <c r="P1673" s="178"/>
      <c r="Q1673" s="178"/>
      <c r="R1673" s="178"/>
      <c r="S1673" s="178"/>
      <c r="T1673" s="178"/>
      <c r="U1673" s="178"/>
      <c r="V1673" s="178"/>
      <c r="W1673" s="178"/>
      <c r="X1673" s="178"/>
      <c r="Y1673" s="210">
        <f t="shared" si="138"/>
        <v>0.29273142857142859</v>
      </c>
      <c r="Z1673" s="211">
        <f t="shared" si="140"/>
        <v>0.42</v>
      </c>
      <c r="AA1673" s="178"/>
      <c r="AB1673" s="178"/>
      <c r="AC1673" s="178"/>
    </row>
    <row r="1674" spans="2:29" x14ac:dyDescent="0.35">
      <c r="B1674" s="222">
        <v>175100</v>
      </c>
      <c r="C1674" s="208">
        <v>62406</v>
      </c>
      <c r="D1674" s="309">
        <v>3432.33</v>
      </c>
      <c r="E1674" s="206">
        <v>4992.4799999999996</v>
      </c>
      <c r="F1674" s="206">
        <v>5616.54</v>
      </c>
      <c r="G1674" s="205">
        <f t="shared" si="141"/>
        <v>0.35640205596801827</v>
      </c>
      <c r="H1674" s="207">
        <f t="shared" si="142"/>
        <v>0.42</v>
      </c>
      <c r="I1674" s="213">
        <v>51270</v>
      </c>
      <c r="J1674" s="213">
        <v>1257.83</v>
      </c>
      <c r="K1674" s="212">
        <v>4101.6000000000004</v>
      </c>
      <c r="L1674" s="212">
        <v>4614.3</v>
      </c>
      <c r="M1674" s="239">
        <f t="shared" si="139"/>
        <v>0.48089999999994687</v>
      </c>
      <c r="N1674" s="239"/>
      <c r="O1674" s="178"/>
      <c r="P1674" s="178"/>
      <c r="Q1674" s="178"/>
      <c r="R1674" s="178"/>
      <c r="S1674" s="178"/>
      <c r="T1674" s="178"/>
      <c r="U1674" s="178"/>
      <c r="V1674" s="178"/>
      <c r="W1674" s="178"/>
      <c r="X1674" s="178"/>
      <c r="Y1674" s="210">
        <f t="shared" si="138"/>
        <v>0.29280411193603656</v>
      </c>
      <c r="Z1674" s="211">
        <f t="shared" si="140"/>
        <v>0.42</v>
      </c>
      <c r="AA1674" s="178"/>
      <c r="AB1674" s="178"/>
      <c r="AC1674" s="178"/>
    </row>
    <row r="1675" spans="2:29" x14ac:dyDescent="0.35">
      <c r="B1675" s="222">
        <v>175200</v>
      </c>
      <c r="C1675" s="208">
        <v>62448</v>
      </c>
      <c r="D1675" s="309">
        <v>3434.64</v>
      </c>
      <c r="E1675" s="206">
        <v>4995.84</v>
      </c>
      <c r="F1675" s="206">
        <v>5620.32</v>
      </c>
      <c r="G1675" s="205">
        <f t="shared" si="141"/>
        <v>0.35643835616438357</v>
      </c>
      <c r="H1675" s="207">
        <f t="shared" si="142"/>
        <v>0.42</v>
      </c>
      <c r="I1675" s="213">
        <v>51312</v>
      </c>
      <c r="J1675" s="213">
        <v>1262.83</v>
      </c>
      <c r="K1675" s="212">
        <v>4104.96</v>
      </c>
      <c r="L1675" s="212">
        <v>4618.08</v>
      </c>
      <c r="M1675" s="239">
        <f t="shared" si="139"/>
        <v>0.48089999999991961</v>
      </c>
      <c r="N1675" s="239"/>
      <c r="O1675" s="178"/>
      <c r="P1675" s="178"/>
      <c r="Q1675" s="178"/>
      <c r="R1675" s="178"/>
      <c r="S1675" s="178"/>
      <c r="T1675" s="178"/>
      <c r="U1675" s="178"/>
      <c r="V1675" s="178"/>
      <c r="W1675" s="178"/>
      <c r="X1675" s="178"/>
      <c r="Y1675" s="210">
        <f t="shared" si="138"/>
        <v>0.29287671232876711</v>
      </c>
      <c r="Z1675" s="211">
        <f t="shared" si="140"/>
        <v>0.42</v>
      </c>
      <c r="AA1675" s="178"/>
      <c r="AB1675" s="178"/>
      <c r="AC1675" s="178"/>
    </row>
    <row r="1676" spans="2:29" x14ac:dyDescent="0.35">
      <c r="B1676" s="222">
        <v>175300</v>
      </c>
      <c r="C1676" s="208">
        <v>62490</v>
      </c>
      <c r="D1676" s="309">
        <v>3436.95</v>
      </c>
      <c r="E1676" s="206">
        <v>4999.2</v>
      </c>
      <c r="F1676" s="206">
        <v>5624.1</v>
      </c>
      <c r="G1676" s="205">
        <f t="shared" si="141"/>
        <v>0.35647461494580718</v>
      </c>
      <c r="H1676" s="207">
        <f t="shared" si="142"/>
        <v>0.42</v>
      </c>
      <c r="I1676" s="213">
        <v>51354</v>
      </c>
      <c r="J1676" s="213">
        <v>1267.83</v>
      </c>
      <c r="K1676" s="212">
        <v>4108.32</v>
      </c>
      <c r="L1676" s="212">
        <v>4621.8599999999997</v>
      </c>
      <c r="M1676" s="239">
        <f t="shared" si="139"/>
        <v>0.48090000000003785</v>
      </c>
      <c r="N1676" s="239"/>
      <c r="O1676" s="178"/>
      <c r="P1676" s="178"/>
      <c r="Q1676" s="178"/>
      <c r="R1676" s="178"/>
      <c r="S1676" s="178"/>
      <c r="T1676" s="178"/>
      <c r="U1676" s="178"/>
      <c r="V1676" s="178"/>
      <c r="W1676" s="178"/>
      <c r="X1676" s="178"/>
      <c r="Y1676" s="210">
        <f t="shared" si="138"/>
        <v>0.29294922989161437</v>
      </c>
      <c r="Z1676" s="211">
        <f t="shared" si="140"/>
        <v>0.42</v>
      </c>
      <c r="AA1676" s="178"/>
      <c r="AB1676" s="178"/>
      <c r="AC1676" s="178"/>
    </row>
    <row r="1677" spans="2:29" x14ac:dyDescent="0.35">
      <c r="B1677" s="222">
        <v>175400</v>
      </c>
      <c r="C1677" s="208">
        <v>62532</v>
      </c>
      <c r="D1677" s="309">
        <v>3439.26</v>
      </c>
      <c r="E1677" s="206">
        <v>5002.5600000000004</v>
      </c>
      <c r="F1677" s="206">
        <v>5627.88</v>
      </c>
      <c r="G1677" s="205">
        <f t="shared" si="141"/>
        <v>0.35651083238312431</v>
      </c>
      <c r="H1677" s="207">
        <f t="shared" si="142"/>
        <v>0.42</v>
      </c>
      <c r="I1677" s="213">
        <v>51396</v>
      </c>
      <c r="J1677" s="213">
        <v>1272.82</v>
      </c>
      <c r="K1677" s="212">
        <v>4111.68</v>
      </c>
      <c r="L1677" s="212">
        <v>4625.6400000000003</v>
      </c>
      <c r="M1677" s="239">
        <f t="shared" si="139"/>
        <v>0.48089999999999233</v>
      </c>
      <c r="N1677" s="239"/>
      <c r="O1677" s="178"/>
      <c r="P1677" s="178"/>
      <c r="Q1677" s="178"/>
      <c r="R1677" s="178"/>
      <c r="S1677" s="178"/>
      <c r="T1677" s="178"/>
      <c r="U1677" s="178"/>
      <c r="V1677" s="178"/>
      <c r="W1677" s="178"/>
      <c r="X1677" s="178"/>
      <c r="Y1677" s="210">
        <f t="shared" si="138"/>
        <v>0.29302166476624858</v>
      </c>
      <c r="Z1677" s="211">
        <f t="shared" si="140"/>
        <v>0.42</v>
      </c>
      <c r="AA1677" s="178"/>
      <c r="AB1677" s="178"/>
      <c r="AC1677" s="178"/>
    </row>
    <row r="1678" spans="2:29" x14ac:dyDescent="0.35">
      <c r="B1678" s="222">
        <v>175500</v>
      </c>
      <c r="C1678" s="208">
        <v>62574</v>
      </c>
      <c r="D1678" s="309">
        <v>3441.57</v>
      </c>
      <c r="E1678" s="206">
        <v>5005.92</v>
      </c>
      <c r="F1678" s="206">
        <v>5631.66</v>
      </c>
      <c r="G1678" s="205">
        <f t="shared" si="141"/>
        <v>0.35654700854700855</v>
      </c>
      <c r="H1678" s="207">
        <f t="shared" si="142"/>
        <v>0.42</v>
      </c>
      <c r="I1678" s="213">
        <v>51438</v>
      </c>
      <c r="J1678" s="213">
        <v>1277.82</v>
      </c>
      <c r="K1678" s="212">
        <v>4115.04</v>
      </c>
      <c r="L1678" s="212">
        <v>4629.42</v>
      </c>
      <c r="M1678" s="239">
        <f t="shared" si="139"/>
        <v>0.48090000000010152</v>
      </c>
      <c r="N1678" s="239"/>
      <c r="O1678" s="178"/>
      <c r="P1678" s="178"/>
      <c r="Q1678" s="178"/>
      <c r="R1678" s="178"/>
      <c r="S1678" s="178"/>
      <c r="T1678" s="178"/>
      <c r="U1678" s="178"/>
      <c r="V1678" s="178"/>
      <c r="W1678" s="178"/>
      <c r="X1678" s="178"/>
      <c r="Y1678" s="210">
        <f t="shared" si="138"/>
        <v>0.29309401709401711</v>
      </c>
      <c r="Z1678" s="211">
        <f t="shared" si="140"/>
        <v>0.42</v>
      </c>
      <c r="AA1678" s="178"/>
      <c r="AB1678" s="178"/>
      <c r="AC1678" s="178"/>
    </row>
    <row r="1679" spans="2:29" x14ac:dyDescent="0.35">
      <c r="B1679" s="222">
        <v>175600</v>
      </c>
      <c r="C1679" s="208">
        <v>62616</v>
      </c>
      <c r="D1679" s="309">
        <v>3443.88</v>
      </c>
      <c r="E1679" s="206">
        <v>5009.28</v>
      </c>
      <c r="F1679" s="206">
        <v>5635.44</v>
      </c>
      <c r="G1679" s="205">
        <f t="shared" si="141"/>
        <v>0.35658314350797266</v>
      </c>
      <c r="H1679" s="207">
        <f t="shared" si="142"/>
        <v>0.42</v>
      </c>
      <c r="I1679" s="213">
        <v>51480</v>
      </c>
      <c r="J1679" s="213">
        <v>1282.82</v>
      </c>
      <c r="K1679" s="212">
        <v>4118.3999999999996</v>
      </c>
      <c r="L1679" s="212">
        <v>4633.2</v>
      </c>
      <c r="M1679" s="239">
        <f t="shared" si="139"/>
        <v>0.48090000000007421</v>
      </c>
      <c r="N1679" s="239"/>
      <c r="O1679" s="178"/>
      <c r="P1679" s="178"/>
      <c r="Q1679" s="178"/>
      <c r="R1679" s="178"/>
      <c r="S1679" s="178"/>
      <c r="T1679" s="178"/>
      <c r="U1679" s="178"/>
      <c r="V1679" s="178"/>
      <c r="W1679" s="178"/>
      <c r="X1679" s="178"/>
      <c r="Y1679" s="210">
        <f t="shared" si="138"/>
        <v>0.29316628701594533</v>
      </c>
      <c r="Z1679" s="211">
        <f t="shared" si="140"/>
        <v>0.42</v>
      </c>
      <c r="AA1679" s="178"/>
      <c r="AB1679" s="178"/>
      <c r="AC1679" s="178"/>
    </row>
    <row r="1680" spans="2:29" x14ac:dyDescent="0.35">
      <c r="B1680" s="222">
        <v>175700</v>
      </c>
      <c r="C1680" s="208">
        <v>62658</v>
      </c>
      <c r="D1680" s="309">
        <v>3446.19</v>
      </c>
      <c r="E1680" s="206">
        <v>5012.6400000000003</v>
      </c>
      <c r="F1680" s="206">
        <v>5639.22</v>
      </c>
      <c r="G1680" s="205">
        <f t="shared" si="141"/>
        <v>0.3566192373363688</v>
      </c>
      <c r="H1680" s="207">
        <f t="shared" si="142"/>
        <v>0.42</v>
      </c>
      <c r="I1680" s="213">
        <v>51522</v>
      </c>
      <c r="J1680" s="213">
        <v>1287.82</v>
      </c>
      <c r="K1680" s="212">
        <v>4121.76</v>
      </c>
      <c r="L1680" s="212">
        <v>4636.9799999999996</v>
      </c>
      <c r="M1680" s="239">
        <f t="shared" si="139"/>
        <v>0.48090000000003785</v>
      </c>
      <c r="N1680" s="239"/>
      <c r="O1680" s="178"/>
      <c r="P1680" s="178"/>
      <c r="Q1680" s="178"/>
      <c r="R1680" s="178"/>
      <c r="S1680" s="178"/>
      <c r="T1680" s="178"/>
      <c r="U1680" s="178"/>
      <c r="V1680" s="178"/>
      <c r="W1680" s="178"/>
      <c r="X1680" s="178"/>
      <c r="Y1680" s="210">
        <f t="shared" si="138"/>
        <v>0.29323847467273761</v>
      </c>
      <c r="Z1680" s="211">
        <f t="shared" si="140"/>
        <v>0.42</v>
      </c>
      <c r="AA1680" s="178"/>
      <c r="AB1680" s="178"/>
      <c r="AC1680" s="178"/>
    </row>
    <row r="1681" spans="2:29" x14ac:dyDescent="0.35">
      <c r="B1681" s="222">
        <v>175800</v>
      </c>
      <c r="C1681" s="208">
        <v>62700</v>
      </c>
      <c r="D1681" s="309">
        <v>3448.5</v>
      </c>
      <c r="E1681" s="206">
        <v>5016</v>
      </c>
      <c r="F1681" s="206">
        <v>5643</v>
      </c>
      <c r="G1681" s="205">
        <f t="shared" si="141"/>
        <v>0.35665529010238906</v>
      </c>
      <c r="H1681" s="207">
        <f t="shared" si="142"/>
        <v>0.42</v>
      </c>
      <c r="I1681" s="213">
        <v>51564</v>
      </c>
      <c r="J1681" s="213">
        <v>1292.82</v>
      </c>
      <c r="K1681" s="212">
        <v>4125.12</v>
      </c>
      <c r="L1681" s="212">
        <v>4640.76</v>
      </c>
      <c r="M1681" s="239">
        <f t="shared" si="139"/>
        <v>0.48089999999999233</v>
      </c>
      <c r="N1681" s="239"/>
      <c r="O1681" s="178"/>
      <c r="P1681" s="178"/>
      <c r="Q1681" s="178"/>
      <c r="R1681" s="178"/>
      <c r="S1681" s="178"/>
      <c r="T1681" s="178"/>
      <c r="U1681" s="178"/>
      <c r="V1681" s="178"/>
      <c r="W1681" s="178"/>
      <c r="X1681" s="178"/>
      <c r="Y1681" s="210">
        <f t="shared" si="138"/>
        <v>0.29331058020477818</v>
      </c>
      <c r="Z1681" s="211">
        <f t="shared" si="140"/>
        <v>0.42</v>
      </c>
      <c r="AA1681" s="178"/>
      <c r="AB1681" s="178"/>
      <c r="AC1681" s="178"/>
    </row>
    <row r="1682" spans="2:29" x14ac:dyDescent="0.35">
      <c r="B1682" s="222">
        <v>175900</v>
      </c>
      <c r="C1682" s="208">
        <v>62742</v>
      </c>
      <c r="D1682" s="309">
        <v>3450.81</v>
      </c>
      <c r="E1682" s="206">
        <v>5019.3599999999997</v>
      </c>
      <c r="F1682" s="206">
        <v>5646.78</v>
      </c>
      <c r="G1682" s="205">
        <f t="shared" si="141"/>
        <v>0.35669130187606596</v>
      </c>
      <c r="H1682" s="207">
        <f t="shared" si="142"/>
        <v>0.42</v>
      </c>
      <c r="I1682" s="213">
        <v>51606</v>
      </c>
      <c r="J1682" s="213">
        <v>1297.81</v>
      </c>
      <c r="K1682" s="212">
        <v>4128.4799999999996</v>
      </c>
      <c r="L1682" s="212">
        <v>4644.54</v>
      </c>
      <c r="M1682" s="239">
        <f t="shared" si="139"/>
        <v>0.48089999999996508</v>
      </c>
      <c r="N1682" s="239"/>
      <c r="O1682" s="178"/>
      <c r="P1682" s="178"/>
      <c r="Q1682" s="178"/>
      <c r="R1682" s="178"/>
      <c r="S1682" s="178"/>
      <c r="T1682" s="178"/>
      <c r="U1682" s="178"/>
      <c r="V1682" s="178"/>
      <c r="W1682" s="178"/>
      <c r="X1682" s="178"/>
      <c r="Y1682" s="210">
        <f t="shared" si="138"/>
        <v>0.29338260375213188</v>
      </c>
      <c r="Z1682" s="211">
        <f t="shared" si="140"/>
        <v>0.42</v>
      </c>
      <c r="AA1682" s="178"/>
      <c r="AB1682" s="178"/>
      <c r="AC1682" s="178"/>
    </row>
    <row r="1683" spans="2:29" x14ac:dyDescent="0.35">
      <c r="B1683" s="222">
        <v>176000</v>
      </c>
      <c r="C1683" s="208">
        <v>62784</v>
      </c>
      <c r="D1683" s="309">
        <v>3453.12</v>
      </c>
      <c r="E1683" s="206">
        <v>5022.72</v>
      </c>
      <c r="F1683" s="206">
        <v>5650.56</v>
      </c>
      <c r="G1683" s="205">
        <f t="shared" si="141"/>
        <v>0.35672727272727273</v>
      </c>
      <c r="H1683" s="207">
        <f t="shared" si="142"/>
        <v>0.42</v>
      </c>
      <c r="I1683" s="213">
        <v>51648</v>
      </c>
      <c r="J1683" s="213">
        <v>1302.81</v>
      </c>
      <c r="K1683" s="212">
        <v>4131.84</v>
      </c>
      <c r="L1683" s="212">
        <v>4648.32</v>
      </c>
      <c r="M1683" s="239">
        <f t="shared" si="139"/>
        <v>0.48089999999993777</v>
      </c>
      <c r="N1683" s="239"/>
      <c r="O1683" s="178"/>
      <c r="P1683" s="178"/>
      <c r="Q1683" s="178"/>
      <c r="R1683" s="178"/>
      <c r="S1683" s="178"/>
      <c r="T1683" s="178"/>
      <c r="U1683" s="178"/>
      <c r="V1683" s="178"/>
      <c r="W1683" s="178"/>
      <c r="X1683" s="178"/>
      <c r="Y1683" s="210">
        <f t="shared" si="138"/>
        <v>0.29345454545454547</v>
      </c>
      <c r="Z1683" s="211">
        <f t="shared" si="140"/>
        <v>0.42</v>
      </c>
      <c r="AA1683" s="178"/>
      <c r="AB1683" s="178"/>
      <c r="AC1683" s="178"/>
    </row>
    <row r="1684" spans="2:29" x14ac:dyDescent="0.35">
      <c r="B1684" s="222">
        <v>176100</v>
      </c>
      <c r="C1684" s="208">
        <v>62826</v>
      </c>
      <c r="D1684" s="309">
        <v>3455.43</v>
      </c>
      <c r="E1684" s="206">
        <v>5026.08</v>
      </c>
      <c r="F1684" s="206">
        <v>5654.34</v>
      </c>
      <c r="G1684" s="205">
        <f t="shared" si="141"/>
        <v>0.35676320272572404</v>
      </c>
      <c r="H1684" s="207">
        <f t="shared" si="142"/>
        <v>0.42</v>
      </c>
      <c r="I1684" s="213">
        <v>51690</v>
      </c>
      <c r="J1684" s="213">
        <v>1307.81</v>
      </c>
      <c r="K1684" s="212">
        <v>4135.2</v>
      </c>
      <c r="L1684" s="212">
        <v>4652.1000000000004</v>
      </c>
      <c r="M1684" s="239">
        <f t="shared" si="139"/>
        <v>0.4808999999998923</v>
      </c>
      <c r="N1684" s="239"/>
      <c r="O1684" s="178"/>
      <c r="P1684" s="178"/>
      <c r="Q1684" s="178"/>
      <c r="R1684" s="178"/>
      <c r="S1684" s="178"/>
      <c r="T1684" s="178"/>
      <c r="U1684" s="178"/>
      <c r="V1684" s="178"/>
      <c r="W1684" s="178"/>
      <c r="X1684" s="178"/>
      <c r="Y1684" s="210">
        <f t="shared" si="138"/>
        <v>0.29352640545144804</v>
      </c>
      <c r="Z1684" s="211">
        <f t="shared" si="140"/>
        <v>0.42</v>
      </c>
      <c r="AA1684" s="178"/>
      <c r="AB1684" s="178"/>
      <c r="AC1684" s="178"/>
    </row>
    <row r="1685" spans="2:29" x14ac:dyDescent="0.35">
      <c r="B1685" s="222">
        <v>176200</v>
      </c>
      <c r="C1685" s="208">
        <v>62868</v>
      </c>
      <c r="D1685" s="309">
        <v>3457.74</v>
      </c>
      <c r="E1685" s="206">
        <v>5029.4399999999996</v>
      </c>
      <c r="F1685" s="206">
        <v>5658.12</v>
      </c>
      <c r="G1685" s="205">
        <f t="shared" si="141"/>
        <v>0.35679909194097614</v>
      </c>
      <c r="H1685" s="207">
        <f t="shared" si="142"/>
        <v>0.42</v>
      </c>
      <c r="I1685" s="213">
        <v>51732</v>
      </c>
      <c r="J1685" s="213">
        <v>1312.81</v>
      </c>
      <c r="K1685" s="212">
        <v>4138.5600000000004</v>
      </c>
      <c r="L1685" s="212">
        <v>4655.88</v>
      </c>
      <c r="M1685" s="239">
        <f t="shared" si="139"/>
        <v>0.48090000000000144</v>
      </c>
      <c r="N1685" s="239"/>
      <c r="O1685" s="178"/>
      <c r="P1685" s="178"/>
      <c r="Q1685" s="178"/>
      <c r="R1685" s="178"/>
      <c r="S1685" s="178"/>
      <c r="T1685" s="178"/>
      <c r="U1685" s="178"/>
      <c r="V1685" s="178"/>
      <c r="W1685" s="178"/>
      <c r="X1685" s="178"/>
      <c r="Y1685" s="210">
        <f t="shared" si="138"/>
        <v>0.2935981838819523</v>
      </c>
      <c r="Z1685" s="211">
        <f t="shared" si="140"/>
        <v>0.42</v>
      </c>
      <c r="AA1685" s="178"/>
      <c r="AB1685" s="178"/>
      <c r="AC1685" s="178"/>
    </row>
    <row r="1686" spans="2:29" x14ac:dyDescent="0.35">
      <c r="B1686" s="222">
        <v>176300</v>
      </c>
      <c r="C1686" s="208">
        <v>62910</v>
      </c>
      <c r="D1686" s="309">
        <v>3460.05</v>
      </c>
      <c r="E1686" s="206">
        <v>5032.8</v>
      </c>
      <c r="F1686" s="206">
        <v>5661.9</v>
      </c>
      <c r="G1686" s="205">
        <f t="shared" si="141"/>
        <v>0.35683494044242769</v>
      </c>
      <c r="H1686" s="207">
        <f t="shared" si="142"/>
        <v>0.42</v>
      </c>
      <c r="I1686" s="213">
        <v>51774</v>
      </c>
      <c r="J1686" s="213">
        <v>1317.81</v>
      </c>
      <c r="K1686" s="212">
        <v>4141.92</v>
      </c>
      <c r="L1686" s="212">
        <v>4659.66</v>
      </c>
      <c r="M1686" s="239">
        <f t="shared" si="139"/>
        <v>0.48089999999997418</v>
      </c>
      <c r="N1686" s="239"/>
      <c r="O1686" s="178"/>
      <c r="P1686" s="178"/>
      <c r="Q1686" s="178"/>
      <c r="R1686" s="178"/>
      <c r="S1686" s="178"/>
      <c r="T1686" s="178"/>
      <c r="U1686" s="178"/>
      <c r="V1686" s="178"/>
      <c r="W1686" s="178"/>
      <c r="X1686" s="178"/>
      <c r="Y1686" s="210">
        <f t="shared" si="138"/>
        <v>0.29366988088485535</v>
      </c>
      <c r="Z1686" s="211">
        <f t="shared" si="140"/>
        <v>0.42</v>
      </c>
      <c r="AA1686" s="178"/>
      <c r="AB1686" s="178"/>
      <c r="AC1686" s="178"/>
    </row>
    <row r="1687" spans="2:29" x14ac:dyDescent="0.35">
      <c r="B1687" s="222">
        <v>176400</v>
      </c>
      <c r="C1687" s="208">
        <v>62952</v>
      </c>
      <c r="D1687" s="309">
        <v>3462.36</v>
      </c>
      <c r="E1687" s="206">
        <v>5036.16</v>
      </c>
      <c r="F1687" s="206">
        <v>5665.68</v>
      </c>
      <c r="G1687" s="205">
        <f t="shared" si="141"/>
        <v>0.35687074829931975</v>
      </c>
      <c r="H1687" s="207">
        <f t="shared" si="142"/>
        <v>0.42</v>
      </c>
      <c r="I1687" s="213">
        <v>51816</v>
      </c>
      <c r="J1687" s="213">
        <v>1322.8</v>
      </c>
      <c r="K1687" s="212">
        <v>4145.28</v>
      </c>
      <c r="L1687" s="212">
        <v>4663.4399999999996</v>
      </c>
      <c r="M1687" s="239">
        <f t="shared" si="139"/>
        <v>0.48090000000008332</v>
      </c>
      <c r="N1687" s="239"/>
      <c r="O1687" s="178"/>
      <c r="P1687" s="178"/>
      <c r="Q1687" s="178"/>
      <c r="R1687" s="178"/>
      <c r="S1687" s="178"/>
      <c r="T1687" s="178"/>
      <c r="U1687" s="178"/>
      <c r="V1687" s="178"/>
      <c r="W1687" s="178"/>
      <c r="X1687" s="178"/>
      <c r="Y1687" s="210">
        <f t="shared" si="138"/>
        <v>0.29374149659863946</v>
      </c>
      <c r="Z1687" s="211">
        <f t="shared" si="140"/>
        <v>0.42</v>
      </c>
      <c r="AA1687" s="178"/>
      <c r="AB1687" s="178"/>
      <c r="AC1687" s="178"/>
    </row>
    <row r="1688" spans="2:29" x14ac:dyDescent="0.35">
      <c r="B1688" s="222">
        <v>176500</v>
      </c>
      <c r="C1688" s="208">
        <v>62994</v>
      </c>
      <c r="D1688" s="309">
        <v>3464.67</v>
      </c>
      <c r="E1688" s="206">
        <v>5039.5200000000004</v>
      </c>
      <c r="F1688" s="206">
        <v>5669.46</v>
      </c>
      <c r="G1688" s="205">
        <f t="shared" si="141"/>
        <v>0.35690651558073655</v>
      </c>
      <c r="H1688" s="207">
        <f t="shared" si="142"/>
        <v>0.42</v>
      </c>
      <c r="I1688" s="213">
        <v>51858</v>
      </c>
      <c r="J1688" s="213">
        <v>1327.8</v>
      </c>
      <c r="K1688" s="212">
        <v>4148.6400000000003</v>
      </c>
      <c r="L1688" s="212">
        <v>4667.22</v>
      </c>
      <c r="M1688" s="239">
        <f t="shared" si="139"/>
        <v>0.48090000000003785</v>
      </c>
      <c r="N1688" s="239"/>
      <c r="O1688" s="178"/>
      <c r="P1688" s="178"/>
      <c r="Q1688" s="178"/>
      <c r="R1688" s="178"/>
      <c r="S1688" s="178"/>
      <c r="T1688" s="178"/>
      <c r="U1688" s="178"/>
      <c r="V1688" s="178"/>
      <c r="W1688" s="178"/>
      <c r="X1688" s="178"/>
      <c r="Y1688" s="210">
        <f t="shared" si="138"/>
        <v>0.29381303116147311</v>
      </c>
      <c r="Z1688" s="211">
        <f t="shared" si="140"/>
        <v>0.42</v>
      </c>
      <c r="AA1688" s="178"/>
      <c r="AB1688" s="178"/>
      <c r="AC1688" s="178"/>
    </row>
    <row r="1689" spans="2:29" x14ac:dyDescent="0.35">
      <c r="B1689" s="222">
        <v>176600</v>
      </c>
      <c r="C1689" s="208">
        <v>63036</v>
      </c>
      <c r="D1689" s="309">
        <v>3466.98</v>
      </c>
      <c r="E1689" s="206">
        <v>5042.88</v>
      </c>
      <c r="F1689" s="206">
        <v>5673.24</v>
      </c>
      <c r="G1689" s="205">
        <f t="shared" si="141"/>
        <v>0.3569422423556059</v>
      </c>
      <c r="H1689" s="207">
        <f t="shared" si="142"/>
        <v>0.42</v>
      </c>
      <c r="I1689" s="213">
        <v>51900</v>
      </c>
      <c r="J1689" s="213">
        <v>1332.8</v>
      </c>
      <c r="K1689" s="212">
        <v>4152</v>
      </c>
      <c r="L1689" s="212">
        <v>4671</v>
      </c>
      <c r="M1689" s="239">
        <f t="shared" si="139"/>
        <v>0.48090000000001054</v>
      </c>
      <c r="N1689" s="239"/>
      <c r="O1689" s="178"/>
      <c r="P1689" s="178"/>
      <c r="Q1689" s="178"/>
      <c r="R1689" s="178"/>
      <c r="S1689" s="178"/>
      <c r="T1689" s="178"/>
      <c r="U1689" s="178"/>
      <c r="V1689" s="178"/>
      <c r="W1689" s="178"/>
      <c r="X1689" s="178"/>
      <c r="Y1689" s="210">
        <f t="shared" si="138"/>
        <v>0.29388448471121176</v>
      </c>
      <c r="Z1689" s="211">
        <f t="shared" si="140"/>
        <v>0.42</v>
      </c>
      <c r="AA1689" s="178"/>
      <c r="AB1689" s="178"/>
      <c r="AC1689" s="178"/>
    </row>
    <row r="1690" spans="2:29" x14ac:dyDescent="0.35">
      <c r="B1690" s="222">
        <v>176700</v>
      </c>
      <c r="C1690" s="208">
        <v>63078</v>
      </c>
      <c r="D1690" s="309">
        <v>3469.29</v>
      </c>
      <c r="E1690" s="206">
        <v>5046.24</v>
      </c>
      <c r="F1690" s="206">
        <v>5677.02</v>
      </c>
      <c r="G1690" s="205">
        <f t="shared" si="141"/>
        <v>0.35697792869269951</v>
      </c>
      <c r="H1690" s="207">
        <f t="shared" si="142"/>
        <v>0.42</v>
      </c>
      <c r="I1690" s="213">
        <v>51942</v>
      </c>
      <c r="J1690" s="213">
        <v>1337.8</v>
      </c>
      <c r="K1690" s="212">
        <v>4155.3599999999997</v>
      </c>
      <c r="L1690" s="212">
        <v>4674.78</v>
      </c>
      <c r="M1690" s="239">
        <f t="shared" si="139"/>
        <v>0.48089999999998329</v>
      </c>
      <c r="N1690" s="239"/>
      <c r="O1690" s="178"/>
      <c r="P1690" s="178"/>
      <c r="Q1690" s="178"/>
      <c r="R1690" s="178"/>
      <c r="S1690" s="178"/>
      <c r="T1690" s="178"/>
      <c r="U1690" s="178"/>
      <c r="V1690" s="178"/>
      <c r="W1690" s="178"/>
      <c r="X1690" s="178"/>
      <c r="Y1690" s="210">
        <f t="shared" si="138"/>
        <v>0.29395585738539898</v>
      </c>
      <c r="Z1690" s="211">
        <f t="shared" si="140"/>
        <v>0.42</v>
      </c>
      <c r="AA1690" s="178"/>
      <c r="AB1690" s="178"/>
      <c r="AC1690" s="178"/>
    </row>
    <row r="1691" spans="2:29" x14ac:dyDescent="0.35">
      <c r="B1691" s="222">
        <v>176800</v>
      </c>
      <c r="C1691" s="208">
        <v>63120</v>
      </c>
      <c r="D1691" s="309">
        <v>3471.6</v>
      </c>
      <c r="E1691" s="206">
        <v>5049.6000000000004</v>
      </c>
      <c r="F1691" s="206">
        <v>5680.8</v>
      </c>
      <c r="G1691" s="205">
        <f t="shared" si="141"/>
        <v>0.35701357466063349</v>
      </c>
      <c r="H1691" s="207">
        <f t="shared" si="142"/>
        <v>0.42</v>
      </c>
      <c r="I1691" s="213">
        <v>51984</v>
      </c>
      <c r="J1691" s="213">
        <v>1342.8</v>
      </c>
      <c r="K1691" s="212">
        <v>4158.72</v>
      </c>
      <c r="L1691" s="212">
        <v>4678.5600000000004</v>
      </c>
      <c r="M1691" s="239">
        <f t="shared" si="139"/>
        <v>0.48090000000008332</v>
      </c>
      <c r="N1691" s="239"/>
      <c r="O1691" s="178"/>
      <c r="P1691" s="178"/>
      <c r="Q1691" s="178"/>
      <c r="R1691" s="178"/>
      <c r="S1691" s="178"/>
      <c r="T1691" s="178"/>
      <c r="U1691" s="178"/>
      <c r="V1691" s="178"/>
      <c r="W1691" s="178"/>
      <c r="X1691" s="178"/>
      <c r="Y1691" s="210">
        <f t="shared" si="138"/>
        <v>0.29402714932126695</v>
      </c>
      <c r="Z1691" s="211">
        <f t="shared" si="140"/>
        <v>0.42</v>
      </c>
      <c r="AA1691" s="178"/>
      <c r="AB1691" s="178"/>
      <c r="AC1691" s="178"/>
    </row>
    <row r="1692" spans="2:29" x14ac:dyDescent="0.35">
      <c r="B1692" s="222">
        <v>176900</v>
      </c>
      <c r="C1692" s="208">
        <v>63162</v>
      </c>
      <c r="D1692" s="309">
        <v>3473.91</v>
      </c>
      <c r="E1692" s="206">
        <v>5052.96</v>
      </c>
      <c r="F1692" s="206">
        <v>5684.58</v>
      </c>
      <c r="G1692" s="205">
        <f t="shared" si="141"/>
        <v>0.35704918032786886</v>
      </c>
      <c r="H1692" s="207">
        <f t="shared" si="142"/>
        <v>0.42</v>
      </c>
      <c r="I1692" s="213">
        <v>52026</v>
      </c>
      <c r="J1692" s="213">
        <v>1347.79</v>
      </c>
      <c r="K1692" s="212">
        <v>4162.08</v>
      </c>
      <c r="L1692" s="212">
        <v>4682.34</v>
      </c>
      <c r="M1692" s="239">
        <f t="shared" si="139"/>
        <v>0.48090000000004696</v>
      </c>
      <c r="N1692" s="239"/>
      <c r="O1692" s="178"/>
      <c r="P1692" s="178"/>
      <c r="Q1692" s="178"/>
      <c r="R1692" s="178"/>
      <c r="S1692" s="178"/>
      <c r="T1692" s="178"/>
      <c r="U1692" s="178"/>
      <c r="V1692" s="178"/>
      <c r="W1692" s="178"/>
      <c r="X1692" s="178"/>
      <c r="Y1692" s="210">
        <f t="shared" si="138"/>
        <v>0.29409836065573769</v>
      </c>
      <c r="Z1692" s="211">
        <f t="shared" si="140"/>
        <v>0.42</v>
      </c>
      <c r="AA1692" s="178"/>
      <c r="AB1692" s="178"/>
      <c r="AC1692" s="178"/>
    </row>
    <row r="1693" spans="2:29" x14ac:dyDescent="0.35">
      <c r="B1693" s="222">
        <v>177000</v>
      </c>
      <c r="C1693" s="208">
        <v>63204</v>
      </c>
      <c r="D1693" s="309">
        <v>3476.22</v>
      </c>
      <c r="E1693" s="206">
        <v>5056.32</v>
      </c>
      <c r="F1693" s="206">
        <v>5688.36</v>
      </c>
      <c r="G1693" s="205">
        <f t="shared" si="141"/>
        <v>0.35708474576271187</v>
      </c>
      <c r="H1693" s="207">
        <f t="shared" si="142"/>
        <v>0.42</v>
      </c>
      <c r="I1693" s="213">
        <v>52068</v>
      </c>
      <c r="J1693" s="213">
        <v>1352.79</v>
      </c>
      <c r="K1693" s="212">
        <v>4165.4399999999996</v>
      </c>
      <c r="L1693" s="212">
        <v>4686.12</v>
      </c>
      <c r="M1693" s="239">
        <f t="shared" si="139"/>
        <v>0.48090000000001965</v>
      </c>
      <c r="N1693" s="239"/>
      <c r="O1693" s="178"/>
      <c r="P1693" s="178"/>
      <c r="Q1693" s="178"/>
      <c r="R1693" s="178"/>
      <c r="S1693" s="178"/>
      <c r="T1693" s="178"/>
      <c r="U1693" s="178"/>
      <c r="V1693" s="178"/>
      <c r="W1693" s="178"/>
      <c r="X1693" s="178"/>
      <c r="Y1693" s="210">
        <f t="shared" si="138"/>
        <v>0.29416949152542371</v>
      </c>
      <c r="Z1693" s="211">
        <f t="shared" si="140"/>
        <v>0.42</v>
      </c>
      <c r="AA1693" s="178"/>
      <c r="AB1693" s="178"/>
      <c r="AC1693" s="178"/>
    </row>
    <row r="1694" spans="2:29" x14ac:dyDescent="0.35">
      <c r="B1694" s="222">
        <v>177100</v>
      </c>
      <c r="C1694" s="208">
        <v>63246</v>
      </c>
      <c r="D1694" s="309">
        <v>3478.53</v>
      </c>
      <c r="E1694" s="206">
        <v>5059.68</v>
      </c>
      <c r="F1694" s="206">
        <v>5692.14</v>
      </c>
      <c r="G1694" s="205">
        <f t="shared" si="141"/>
        <v>0.35712027103331451</v>
      </c>
      <c r="H1694" s="207">
        <f t="shared" si="142"/>
        <v>0.42</v>
      </c>
      <c r="I1694" s="213">
        <v>52110</v>
      </c>
      <c r="J1694" s="213">
        <v>1357.79</v>
      </c>
      <c r="K1694" s="212">
        <v>4168.8</v>
      </c>
      <c r="L1694" s="212">
        <v>4689.8999999999996</v>
      </c>
      <c r="M1694" s="239">
        <f t="shared" si="139"/>
        <v>0.48089999999999233</v>
      </c>
      <c r="N1694" s="239"/>
      <c r="O1694" s="178"/>
      <c r="P1694" s="178"/>
      <c r="Q1694" s="178"/>
      <c r="R1694" s="178"/>
      <c r="S1694" s="178"/>
      <c r="T1694" s="178"/>
      <c r="U1694" s="178"/>
      <c r="V1694" s="178"/>
      <c r="W1694" s="178"/>
      <c r="X1694" s="178"/>
      <c r="Y1694" s="210">
        <f t="shared" si="138"/>
        <v>0.29424054206662903</v>
      </c>
      <c r="Z1694" s="211">
        <f t="shared" si="140"/>
        <v>0.42</v>
      </c>
      <c r="AA1694" s="178"/>
      <c r="AB1694" s="178"/>
      <c r="AC1694" s="178"/>
    </row>
    <row r="1695" spans="2:29" x14ac:dyDescent="0.35">
      <c r="B1695" s="222">
        <v>177200</v>
      </c>
      <c r="C1695" s="208">
        <v>63288</v>
      </c>
      <c r="D1695" s="309">
        <v>3480.84</v>
      </c>
      <c r="E1695" s="206">
        <v>5063.04</v>
      </c>
      <c r="F1695" s="206">
        <v>5695.92</v>
      </c>
      <c r="G1695" s="205">
        <f t="shared" si="141"/>
        <v>0.35715575620767492</v>
      </c>
      <c r="H1695" s="207">
        <f t="shared" si="142"/>
        <v>0.42</v>
      </c>
      <c r="I1695" s="213">
        <v>52152</v>
      </c>
      <c r="J1695" s="213">
        <v>1362.79</v>
      </c>
      <c r="K1695" s="212">
        <v>4172.16</v>
      </c>
      <c r="L1695" s="212">
        <v>4693.68</v>
      </c>
      <c r="M1695" s="239">
        <f t="shared" si="139"/>
        <v>0.48089999999993777</v>
      </c>
      <c r="N1695" s="239"/>
      <c r="O1695" s="178"/>
      <c r="P1695" s="178"/>
      <c r="Q1695" s="178"/>
      <c r="R1695" s="178"/>
      <c r="S1695" s="178"/>
      <c r="T1695" s="178"/>
      <c r="U1695" s="178"/>
      <c r="V1695" s="178"/>
      <c r="W1695" s="178"/>
      <c r="X1695" s="178"/>
      <c r="Y1695" s="210">
        <f t="shared" si="138"/>
        <v>0.29431151241534986</v>
      </c>
      <c r="Z1695" s="211">
        <f t="shared" si="140"/>
        <v>0.42</v>
      </c>
      <c r="AA1695" s="178"/>
      <c r="AB1695" s="178"/>
      <c r="AC1695" s="178"/>
    </row>
    <row r="1696" spans="2:29" x14ac:dyDescent="0.35">
      <c r="B1696" s="222">
        <v>177300</v>
      </c>
      <c r="C1696" s="208">
        <v>63330</v>
      </c>
      <c r="D1696" s="309">
        <v>3483.15</v>
      </c>
      <c r="E1696" s="206">
        <v>5066.3999999999996</v>
      </c>
      <c r="F1696" s="206">
        <v>5699.7</v>
      </c>
      <c r="G1696" s="205">
        <f t="shared" si="141"/>
        <v>0.35719120135363791</v>
      </c>
      <c r="H1696" s="207">
        <f t="shared" si="142"/>
        <v>0.42</v>
      </c>
      <c r="I1696" s="213">
        <v>52194</v>
      </c>
      <c r="J1696" s="213">
        <v>1367.79</v>
      </c>
      <c r="K1696" s="212">
        <v>4175.5200000000004</v>
      </c>
      <c r="L1696" s="212">
        <v>4697.46</v>
      </c>
      <c r="M1696" s="239">
        <f t="shared" si="139"/>
        <v>0.48089999999991051</v>
      </c>
      <c r="N1696" s="239"/>
      <c r="O1696" s="178"/>
      <c r="P1696" s="178"/>
      <c r="Q1696" s="178"/>
      <c r="R1696" s="178"/>
      <c r="S1696" s="178"/>
      <c r="T1696" s="178"/>
      <c r="U1696" s="178"/>
      <c r="V1696" s="178"/>
      <c r="W1696" s="178"/>
      <c r="X1696" s="178"/>
      <c r="Y1696" s="210">
        <f t="shared" si="138"/>
        <v>0.29438240270727578</v>
      </c>
      <c r="Z1696" s="211">
        <f t="shared" si="140"/>
        <v>0.42</v>
      </c>
      <c r="AA1696" s="178"/>
      <c r="AB1696" s="178"/>
      <c r="AC1696" s="178"/>
    </row>
    <row r="1697" spans="2:29" x14ac:dyDescent="0.35">
      <c r="B1697" s="222">
        <v>177400</v>
      </c>
      <c r="C1697" s="208">
        <v>63372</v>
      </c>
      <c r="D1697" s="309">
        <v>3485.46</v>
      </c>
      <c r="E1697" s="206">
        <v>5069.76</v>
      </c>
      <c r="F1697" s="206">
        <v>5703.48</v>
      </c>
      <c r="G1697" s="205">
        <f t="shared" si="141"/>
        <v>0.35722660653889515</v>
      </c>
      <c r="H1697" s="207">
        <f t="shared" si="142"/>
        <v>0.42</v>
      </c>
      <c r="I1697" s="213">
        <v>52236</v>
      </c>
      <c r="J1697" s="213">
        <v>1372.78</v>
      </c>
      <c r="K1697" s="212">
        <v>4178.88</v>
      </c>
      <c r="L1697" s="212">
        <v>4701.24</v>
      </c>
      <c r="M1697" s="239">
        <f t="shared" si="139"/>
        <v>0.48090000000002875</v>
      </c>
      <c r="N1697" s="239"/>
      <c r="O1697" s="178"/>
      <c r="P1697" s="178"/>
      <c r="Q1697" s="178"/>
      <c r="R1697" s="178"/>
      <c r="S1697" s="178"/>
      <c r="T1697" s="178"/>
      <c r="U1697" s="178"/>
      <c r="V1697" s="178"/>
      <c r="W1697" s="178"/>
      <c r="X1697" s="178"/>
      <c r="Y1697" s="210">
        <f t="shared" si="138"/>
        <v>0.29445321307779032</v>
      </c>
      <c r="Z1697" s="211">
        <f t="shared" si="140"/>
        <v>0.42</v>
      </c>
      <c r="AA1697" s="178"/>
      <c r="AB1697" s="178"/>
      <c r="AC1697" s="178"/>
    </row>
    <row r="1698" spans="2:29" x14ac:dyDescent="0.35">
      <c r="B1698" s="222">
        <v>177500</v>
      </c>
      <c r="C1698" s="208">
        <v>63414</v>
      </c>
      <c r="D1698" s="309">
        <v>3487.77</v>
      </c>
      <c r="E1698" s="206">
        <v>5073.12</v>
      </c>
      <c r="F1698" s="206">
        <v>5707.26</v>
      </c>
      <c r="G1698" s="205">
        <f t="shared" si="141"/>
        <v>0.3572619718309859</v>
      </c>
      <c r="H1698" s="207">
        <f t="shared" si="142"/>
        <v>0.42</v>
      </c>
      <c r="I1698" s="213">
        <v>52278</v>
      </c>
      <c r="J1698" s="213">
        <v>1377.78</v>
      </c>
      <c r="K1698" s="212">
        <v>4182.24</v>
      </c>
      <c r="L1698" s="212">
        <v>4705.0200000000004</v>
      </c>
      <c r="M1698" s="239">
        <f t="shared" si="139"/>
        <v>0.48089999999999233</v>
      </c>
      <c r="N1698" s="239"/>
      <c r="O1698" s="178"/>
      <c r="P1698" s="178"/>
      <c r="Q1698" s="178"/>
      <c r="R1698" s="178"/>
      <c r="S1698" s="178"/>
      <c r="T1698" s="178"/>
      <c r="U1698" s="178"/>
      <c r="V1698" s="178"/>
      <c r="W1698" s="178"/>
      <c r="X1698" s="178"/>
      <c r="Y1698" s="210">
        <f t="shared" si="138"/>
        <v>0.29452394366197182</v>
      </c>
      <c r="Z1698" s="211">
        <f t="shared" si="140"/>
        <v>0.42</v>
      </c>
      <c r="AA1698" s="178"/>
      <c r="AB1698" s="178"/>
      <c r="AC1698" s="178"/>
    </row>
    <row r="1699" spans="2:29" x14ac:dyDescent="0.35">
      <c r="B1699" s="222">
        <v>177600</v>
      </c>
      <c r="C1699" s="208">
        <v>63456</v>
      </c>
      <c r="D1699" s="309">
        <v>3490.08</v>
      </c>
      <c r="E1699" s="206">
        <v>5076.4799999999996</v>
      </c>
      <c r="F1699" s="206">
        <v>5711.04</v>
      </c>
      <c r="G1699" s="205">
        <f t="shared" si="141"/>
        <v>0.35729729729729731</v>
      </c>
      <c r="H1699" s="207">
        <f t="shared" si="142"/>
        <v>0.42</v>
      </c>
      <c r="I1699" s="213">
        <v>52320</v>
      </c>
      <c r="J1699" s="213">
        <v>1382.78</v>
      </c>
      <c r="K1699" s="212">
        <v>4185.6000000000004</v>
      </c>
      <c r="L1699" s="212">
        <v>4708.8</v>
      </c>
      <c r="M1699" s="239">
        <f t="shared" si="139"/>
        <v>0.48089999999994687</v>
      </c>
      <c r="N1699" s="239"/>
      <c r="O1699" s="178"/>
      <c r="P1699" s="178"/>
      <c r="Q1699" s="178"/>
      <c r="R1699" s="178"/>
      <c r="S1699" s="178"/>
      <c r="T1699" s="178"/>
      <c r="U1699" s="178"/>
      <c r="V1699" s="178"/>
      <c r="W1699" s="178"/>
      <c r="X1699" s="178"/>
      <c r="Y1699" s="210">
        <f t="shared" si="138"/>
        <v>0.29459459459459458</v>
      </c>
      <c r="Z1699" s="211">
        <f t="shared" si="140"/>
        <v>0.42</v>
      </c>
      <c r="AA1699" s="178"/>
      <c r="AB1699" s="178"/>
      <c r="AC1699" s="178"/>
    </row>
    <row r="1700" spans="2:29" x14ac:dyDescent="0.35">
      <c r="B1700" s="222">
        <v>177700</v>
      </c>
      <c r="C1700" s="208">
        <v>63498</v>
      </c>
      <c r="D1700" s="309">
        <v>3492.39</v>
      </c>
      <c r="E1700" s="206">
        <v>5079.84</v>
      </c>
      <c r="F1700" s="206">
        <v>5714.82</v>
      </c>
      <c r="G1700" s="205">
        <f t="shared" si="141"/>
        <v>0.35733258300506471</v>
      </c>
      <c r="H1700" s="207">
        <f t="shared" si="142"/>
        <v>0.42</v>
      </c>
      <c r="I1700" s="213">
        <v>52362</v>
      </c>
      <c r="J1700" s="213">
        <v>1387.78</v>
      </c>
      <c r="K1700" s="212">
        <v>4188.96</v>
      </c>
      <c r="L1700" s="212">
        <v>4712.58</v>
      </c>
      <c r="M1700" s="239">
        <f t="shared" si="139"/>
        <v>0.48089999999991961</v>
      </c>
      <c r="N1700" s="239"/>
      <c r="O1700" s="178"/>
      <c r="P1700" s="178"/>
      <c r="Q1700" s="178"/>
      <c r="R1700" s="178"/>
      <c r="S1700" s="178"/>
      <c r="T1700" s="178"/>
      <c r="U1700" s="178"/>
      <c r="V1700" s="178"/>
      <c r="W1700" s="178"/>
      <c r="X1700" s="178"/>
      <c r="Y1700" s="210">
        <f t="shared" si="138"/>
        <v>0.29466516601012943</v>
      </c>
      <c r="Z1700" s="211">
        <f t="shared" si="140"/>
        <v>0.42</v>
      </c>
      <c r="AA1700" s="178"/>
      <c r="AB1700" s="178"/>
      <c r="AC1700" s="178"/>
    </row>
    <row r="1701" spans="2:29" x14ac:dyDescent="0.35">
      <c r="B1701" s="222">
        <v>177800</v>
      </c>
      <c r="C1701" s="208">
        <v>63540</v>
      </c>
      <c r="D1701" s="309">
        <v>3494.7</v>
      </c>
      <c r="E1701" s="206">
        <v>5083.2</v>
      </c>
      <c r="F1701" s="206">
        <v>5718.6</v>
      </c>
      <c r="G1701" s="205">
        <f t="shared" si="141"/>
        <v>0.35736782902137232</v>
      </c>
      <c r="H1701" s="207">
        <f t="shared" si="142"/>
        <v>0.42</v>
      </c>
      <c r="I1701" s="213">
        <v>52404</v>
      </c>
      <c r="J1701" s="213">
        <v>1392.78</v>
      </c>
      <c r="K1701" s="212">
        <v>4192.32</v>
      </c>
      <c r="L1701" s="212">
        <v>4716.3599999999997</v>
      </c>
      <c r="M1701" s="239">
        <f t="shared" si="139"/>
        <v>0.48090000000003785</v>
      </c>
      <c r="N1701" s="239"/>
      <c r="O1701" s="178"/>
      <c r="P1701" s="178"/>
      <c r="Q1701" s="178"/>
      <c r="R1701" s="178"/>
      <c r="S1701" s="178"/>
      <c r="T1701" s="178"/>
      <c r="U1701" s="178"/>
      <c r="V1701" s="178"/>
      <c r="W1701" s="178"/>
      <c r="X1701" s="178"/>
      <c r="Y1701" s="210">
        <f t="shared" si="138"/>
        <v>0.29473565804274465</v>
      </c>
      <c r="Z1701" s="211">
        <f t="shared" si="140"/>
        <v>0.42</v>
      </c>
      <c r="AA1701" s="178"/>
      <c r="AB1701" s="178"/>
      <c r="AC1701" s="178"/>
    </row>
    <row r="1702" spans="2:29" x14ac:dyDescent="0.35">
      <c r="B1702" s="222">
        <v>177900</v>
      </c>
      <c r="C1702" s="208">
        <v>63582</v>
      </c>
      <c r="D1702" s="309">
        <v>3497.01</v>
      </c>
      <c r="E1702" s="206">
        <v>5086.5600000000004</v>
      </c>
      <c r="F1702" s="206">
        <v>5722.38</v>
      </c>
      <c r="G1702" s="205">
        <f t="shared" si="141"/>
        <v>0.35740303541315344</v>
      </c>
      <c r="H1702" s="207">
        <f t="shared" si="142"/>
        <v>0.42</v>
      </c>
      <c r="I1702" s="213">
        <v>52446</v>
      </c>
      <c r="J1702" s="213">
        <v>1397.77</v>
      </c>
      <c r="K1702" s="212">
        <v>4195.68</v>
      </c>
      <c r="L1702" s="212">
        <v>4720.1400000000003</v>
      </c>
      <c r="M1702" s="239">
        <f t="shared" si="139"/>
        <v>0.48089999999999233</v>
      </c>
      <c r="N1702" s="239"/>
      <c r="O1702" s="178"/>
      <c r="P1702" s="178"/>
      <c r="Q1702" s="178"/>
      <c r="R1702" s="178"/>
      <c r="S1702" s="178"/>
      <c r="T1702" s="178"/>
      <c r="U1702" s="178"/>
      <c r="V1702" s="178"/>
      <c r="W1702" s="178"/>
      <c r="X1702" s="178"/>
      <c r="Y1702" s="210">
        <f t="shared" si="138"/>
        <v>0.29480607082630689</v>
      </c>
      <c r="Z1702" s="211">
        <f t="shared" si="140"/>
        <v>0.42</v>
      </c>
      <c r="AA1702" s="178"/>
      <c r="AB1702" s="178"/>
      <c r="AC1702" s="178"/>
    </row>
    <row r="1703" spans="2:29" x14ac:dyDescent="0.35">
      <c r="B1703" s="222">
        <v>178000</v>
      </c>
      <c r="C1703" s="208">
        <v>63624</v>
      </c>
      <c r="D1703" s="309">
        <v>3499.32</v>
      </c>
      <c r="E1703" s="206">
        <v>5089.92</v>
      </c>
      <c r="F1703" s="206">
        <v>5726.16</v>
      </c>
      <c r="G1703" s="205">
        <f t="shared" si="141"/>
        <v>0.35743820224719103</v>
      </c>
      <c r="H1703" s="207">
        <f t="shared" si="142"/>
        <v>0.42</v>
      </c>
      <c r="I1703" s="213">
        <v>52488</v>
      </c>
      <c r="J1703" s="213">
        <v>1402.77</v>
      </c>
      <c r="K1703" s="212">
        <v>4199.04</v>
      </c>
      <c r="L1703" s="212">
        <v>4723.92</v>
      </c>
      <c r="M1703" s="239">
        <f t="shared" si="139"/>
        <v>0.48090000000010152</v>
      </c>
      <c r="N1703" s="239"/>
      <c r="O1703" s="178"/>
      <c r="P1703" s="178"/>
      <c r="Q1703" s="178"/>
      <c r="R1703" s="178"/>
      <c r="S1703" s="178"/>
      <c r="T1703" s="178"/>
      <c r="U1703" s="178"/>
      <c r="V1703" s="178"/>
      <c r="W1703" s="178"/>
      <c r="X1703" s="178"/>
      <c r="Y1703" s="210">
        <f t="shared" si="138"/>
        <v>0.29487640449438202</v>
      </c>
      <c r="Z1703" s="211">
        <f t="shared" si="140"/>
        <v>0.42</v>
      </c>
      <c r="AA1703" s="178"/>
      <c r="AB1703" s="178"/>
      <c r="AC1703" s="178"/>
    </row>
    <row r="1704" spans="2:29" x14ac:dyDescent="0.35">
      <c r="B1704" s="222">
        <v>178100</v>
      </c>
      <c r="C1704" s="208">
        <v>63666</v>
      </c>
      <c r="D1704" s="309">
        <v>3501.63</v>
      </c>
      <c r="E1704" s="206">
        <v>5093.28</v>
      </c>
      <c r="F1704" s="206">
        <v>5729.94</v>
      </c>
      <c r="G1704" s="205">
        <f t="shared" si="141"/>
        <v>0.35747332959011791</v>
      </c>
      <c r="H1704" s="207">
        <f t="shared" si="142"/>
        <v>0.42</v>
      </c>
      <c r="I1704" s="213">
        <v>52530</v>
      </c>
      <c r="J1704" s="213">
        <v>1407.77</v>
      </c>
      <c r="K1704" s="212">
        <v>4202.3999999999996</v>
      </c>
      <c r="L1704" s="212">
        <v>4727.7</v>
      </c>
      <c r="M1704" s="239">
        <f t="shared" si="139"/>
        <v>0.48090000000007421</v>
      </c>
      <c r="N1704" s="239"/>
      <c r="O1704" s="178"/>
      <c r="P1704" s="178"/>
      <c r="Q1704" s="178"/>
      <c r="R1704" s="178"/>
      <c r="S1704" s="178"/>
      <c r="T1704" s="178"/>
      <c r="U1704" s="178"/>
      <c r="V1704" s="178"/>
      <c r="W1704" s="178"/>
      <c r="X1704" s="178"/>
      <c r="Y1704" s="210">
        <f t="shared" si="138"/>
        <v>0.29494665918023583</v>
      </c>
      <c r="Z1704" s="211">
        <f t="shared" si="140"/>
        <v>0.42</v>
      </c>
      <c r="AA1704" s="178"/>
      <c r="AB1704" s="178"/>
      <c r="AC1704" s="178"/>
    </row>
    <row r="1705" spans="2:29" x14ac:dyDescent="0.35">
      <c r="B1705" s="222">
        <v>178200</v>
      </c>
      <c r="C1705" s="208">
        <v>63708</v>
      </c>
      <c r="D1705" s="309">
        <v>3503.94</v>
      </c>
      <c r="E1705" s="206">
        <v>5096.6400000000003</v>
      </c>
      <c r="F1705" s="206">
        <v>5733.72</v>
      </c>
      <c r="G1705" s="205">
        <f t="shared" si="141"/>
        <v>0.3575084175084175</v>
      </c>
      <c r="H1705" s="207">
        <f t="shared" si="142"/>
        <v>0.42</v>
      </c>
      <c r="I1705" s="213">
        <v>52572</v>
      </c>
      <c r="J1705" s="213">
        <v>1412.77</v>
      </c>
      <c r="K1705" s="212">
        <v>4205.76</v>
      </c>
      <c r="L1705" s="212">
        <v>4731.4799999999996</v>
      </c>
      <c r="M1705" s="239">
        <f t="shared" si="139"/>
        <v>0.48090000000003785</v>
      </c>
      <c r="N1705" s="239"/>
      <c r="O1705" s="178"/>
      <c r="P1705" s="178"/>
      <c r="Q1705" s="178"/>
      <c r="R1705" s="178"/>
      <c r="S1705" s="178"/>
      <c r="T1705" s="178"/>
      <c r="U1705" s="178"/>
      <c r="V1705" s="178"/>
      <c r="W1705" s="178"/>
      <c r="X1705" s="178"/>
      <c r="Y1705" s="210">
        <f t="shared" si="138"/>
        <v>0.29501683501683501</v>
      </c>
      <c r="Z1705" s="211">
        <f t="shared" si="140"/>
        <v>0.42</v>
      </c>
      <c r="AA1705" s="178"/>
      <c r="AB1705" s="178"/>
      <c r="AC1705" s="178"/>
    </row>
    <row r="1706" spans="2:29" x14ac:dyDescent="0.35">
      <c r="B1706" s="222">
        <v>178300</v>
      </c>
      <c r="C1706" s="208">
        <v>63750</v>
      </c>
      <c r="D1706" s="309">
        <v>3506.25</v>
      </c>
      <c r="E1706" s="206">
        <v>5100</v>
      </c>
      <c r="F1706" s="206">
        <v>5737.5</v>
      </c>
      <c r="G1706" s="205">
        <f t="shared" si="141"/>
        <v>0.35754346606842402</v>
      </c>
      <c r="H1706" s="207">
        <f t="shared" si="142"/>
        <v>0.42</v>
      </c>
      <c r="I1706" s="213">
        <v>52614</v>
      </c>
      <c r="J1706" s="213">
        <v>1417.77</v>
      </c>
      <c r="K1706" s="212">
        <v>4209.12</v>
      </c>
      <c r="L1706" s="212">
        <v>4735.26</v>
      </c>
      <c r="M1706" s="239">
        <f t="shared" si="139"/>
        <v>0.48089999999999233</v>
      </c>
      <c r="N1706" s="239"/>
      <c r="O1706" s="178"/>
      <c r="P1706" s="178"/>
      <c r="Q1706" s="178"/>
      <c r="R1706" s="178"/>
      <c r="S1706" s="178"/>
      <c r="T1706" s="178"/>
      <c r="U1706" s="178"/>
      <c r="V1706" s="178"/>
      <c r="W1706" s="178"/>
      <c r="X1706" s="178"/>
      <c r="Y1706" s="210">
        <f t="shared" si="138"/>
        <v>0.295086932136848</v>
      </c>
      <c r="Z1706" s="211">
        <f t="shared" si="140"/>
        <v>0.42</v>
      </c>
      <c r="AA1706" s="178"/>
      <c r="AB1706" s="178"/>
      <c r="AC1706" s="178"/>
    </row>
    <row r="1707" spans="2:29" x14ac:dyDescent="0.35">
      <c r="B1707" s="222">
        <v>178400</v>
      </c>
      <c r="C1707" s="208">
        <v>63792</v>
      </c>
      <c r="D1707" s="309">
        <v>3508.56</v>
      </c>
      <c r="E1707" s="206">
        <v>5103.3599999999997</v>
      </c>
      <c r="F1707" s="206">
        <v>5741.28</v>
      </c>
      <c r="G1707" s="205">
        <f t="shared" si="141"/>
        <v>0.35757847533632287</v>
      </c>
      <c r="H1707" s="207">
        <f t="shared" si="142"/>
        <v>0.42</v>
      </c>
      <c r="I1707" s="213">
        <v>52656</v>
      </c>
      <c r="J1707" s="213">
        <v>1422.76</v>
      </c>
      <c r="K1707" s="212">
        <v>4212.4799999999996</v>
      </c>
      <c r="L1707" s="212">
        <v>4739.04</v>
      </c>
      <c r="M1707" s="239">
        <f t="shared" si="139"/>
        <v>0.48089999999996508</v>
      </c>
      <c r="N1707" s="239"/>
      <c r="O1707" s="178"/>
      <c r="P1707" s="178"/>
      <c r="Q1707" s="178"/>
      <c r="R1707" s="178"/>
      <c r="S1707" s="178"/>
      <c r="T1707" s="178"/>
      <c r="U1707" s="178"/>
      <c r="V1707" s="178"/>
      <c r="W1707" s="178"/>
      <c r="X1707" s="178"/>
      <c r="Y1707" s="210">
        <f t="shared" si="138"/>
        <v>0.29515695067264575</v>
      </c>
      <c r="Z1707" s="211">
        <f t="shared" si="140"/>
        <v>0.42</v>
      </c>
      <c r="AA1707" s="178"/>
      <c r="AB1707" s="178"/>
      <c r="AC1707" s="178"/>
    </row>
    <row r="1708" spans="2:29" x14ac:dyDescent="0.35">
      <c r="B1708" s="222">
        <v>178500</v>
      </c>
      <c r="C1708" s="208">
        <v>63834</v>
      </c>
      <c r="D1708" s="309">
        <v>3510.87</v>
      </c>
      <c r="E1708" s="206">
        <v>5106.72</v>
      </c>
      <c r="F1708" s="206">
        <v>5745.06</v>
      </c>
      <c r="G1708" s="205">
        <f t="shared" si="141"/>
        <v>0.35761344537815126</v>
      </c>
      <c r="H1708" s="207">
        <f t="shared" si="142"/>
        <v>0.42</v>
      </c>
      <c r="I1708" s="213">
        <v>52698</v>
      </c>
      <c r="J1708" s="213">
        <v>1427.76</v>
      </c>
      <c r="K1708" s="212">
        <v>4215.84</v>
      </c>
      <c r="L1708" s="212">
        <v>4742.82</v>
      </c>
      <c r="M1708" s="239">
        <f t="shared" si="139"/>
        <v>0.48089999999993777</v>
      </c>
      <c r="N1708" s="239"/>
      <c r="O1708" s="178"/>
      <c r="P1708" s="178"/>
      <c r="Q1708" s="178"/>
      <c r="R1708" s="178"/>
      <c r="S1708" s="178"/>
      <c r="T1708" s="178"/>
      <c r="U1708" s="178"/>
      <c r="V1708" s="178"/>
      <c r="W1708" s="178"/>
      <c r="X1708" s="178"/>
      <c r="Y1708" s="210">
        <f t="shared" si="138"/>
        <v>0.29522689075630254</v>
      </c>
      <c r="Z1708" s="211">
        <f t="shared" si="140"/>
        <v>0.42</v>
      </c>
      <c r="AA1708" s="178"/>
      <c r="AB1708" s="178"/>
      <c r="AC1708" s="178"/>
    </row>
    <row r="1709" spans="2:29" x14ac:dyDescent="0.35">
      <c r="B1709" s="222">
        <v>178600</v>
      </c>
      <c r="C1709" s="208">
        <v>63876</v>
      </c>
      <c r="D1709" s="309">
        <v>3513.18</v>
      </c>
      <c r="E1709" s="206">
        <v>5110.08</v>
      </c>
      <c r="F1709" s="206">
        <v>5748.84</v>
      </c>
      <c r="G1709" s="205">
        <f t="shared" si="141"/>
        <v>0.35764837625979845</v>
      </c>
      <c r="H1709" s="207">
        <f t="shared" si="142"/>
        <v>0.42</v>
      </c>
      <c r="I1709" s="213">
        <v>52740</v>
      </c>
      <c r="J1709" s="213">
        <v>1432.76</v>
      </c>
      <c r="K1709" s="212">
        <v>4219.2</v>
      </c>
      <c r="L1709" s="212">
        <v>4746.6000000000004</v>
      </c>
      <c r="M1709" s="239">
        <f t="shared" si="139"/>
        <v>0.4808999999998923</v>
      </c>
      <c r="N1709" s="239"/>
      <c r="O1709" s="178"/>
      <c r="P1709" s="178"/>
      <c r="Q1709" s="178"/>
      <c r="R1709" s="178"/>
      <c r="S1709" s="178"/>
      <c r="T1709" s="178"/>
      <c r="U1709" s="178"/>
      <c r="V1709" s="178"/>
      <c r="W1709" s="178"/>
      <c r="X1709" s="178"/>
      <c r="Y1709" s="210">
        <f t="shared" si="138"/>
        <v>0.29529675251959686</v>
      </c>
      <c r="Z1709" s="211">
        <f t="shared" si="140"/>
        <v>0.42</v>
      </c>
      <c r="AA1709" s="178"/>
      <c r="AB1709" s="178"/>
      <c r="AC1709" s="178"/>
    </row>
    <row r="1710" spans="2:29" x14ac:dyDescent="0.35">
      <c r="B1710" s="222">
        <v>178700</v>
      </c>
      <c r="C1710" s="208">
        <v>63918</v>
      </c>
      <c r="D1710" s="309">
        <v>3515.49</v>
      </c>
      <c r="E1710" s="206">
        <v>5113.4399999999996</v>
      </c>
      <c r="F1710" s="206">
        <v>5752.62</v>
      </c>
      <c r="G1710" s="205">
        <f t="shared" si="141"/>
        <v>0.35768326804700618</v>
      </c>
      <c r="H1710" s="207">
        <f t="shared" si="142"/>
        <v>0.42</v>
      </c>
      <c r="I1710" s="213">
        <v>52782</v>
      </c>
      <c r="J1710" s="213">
        <v>1437.76</v>
      </c>
      <c r="K1710" s="212">
        <v>4222.5600000000004</v>
      </c>
      <c r="L1710" s="212">
        <v>4750.38</v>
      </c>
      <c r="M1710" s="239">
        <f t="shared" si="139"/>
        <v>0.48090000000000144</v>
      </c>
      <c r="N1710" s="239"/>
      <c r="O1710" s="178"/>
      <c r="P1710" s="178"/>
      <c r="Q1710" s="178"/>
      <c r="R1710" s="178"/>
      <c r="S1710" s="178"/>
      <c r="T1710" s="178"/>
      <c r="U1710" s="178"/>
      <c r="V1710" s="178"/>
      <c r="W1710" s="178"/>
      <c r="X1710" s="178"/>
      <c r="Y1710" s="210">
        <f t="shared" si="138"/>
        <v>0.29536653609401231</v>
      </c>
      <c r="Z1710" s="211">
        <f t="shared" si="140"/>
        <v>0.42</v>
      </c>
      <c r="AA1710" s="178"/>
      <c r="AB1710" s="178"/>
      <c r="AC1710" s="178"/>
    </row>
    <row r="1711" spans="2:29" x14ac:dyDescent="0.35">
      <c r="B1711" s="222">
        <v>178800</v>
      </c>
      <c r="C1711" s="208">
        <v>63960</v>
      </c>
      <c r="D1711" s="309">
        <v>3517.8</v>
      </c>
      <c r="E1711" s="206">
        <v>5116.8</v>
      </c>
      <c r="F1711" s="206">
        <v>5756.4</v>
      </c>
      <c r="G1711" s="205">
        <f t="shared" si="141"/>
        <v>0.35771812080536913</v>
      </c>
      <c r="H1711" s="207">
        <f t="shared" si="142"/>
        <v>0.42</v>
      </c>
      <c r="I1711" s="213">
        <v>52824</v>
      </c>
      <c r="J1711" s="213">
        <v>1442.76</v>
      </c>
      <c r="K1711" s="212">
        <v>4225.92</v>
      </c>
      <c r="L1711" s="212">
        <v>4754.16</v>
      </c>
      <c r="M1711" s="239">
        <f t="shared" si="139"/>
        <v>0.48089999999997418</v>
      </c>
      <c r="N1711" s="239"/>
      <c r="O1711" s="178"/>
      <c r="P1711" s="178"/>
      <c r="Q1711" s="178"/>
      <c r="R1711" s="178"/>
      <c r="S1711" s="178"/>
      <c r="T1711" s="178"/>
      <c r="U1711" s="178"/>
      <c r="V1711" s="178"/>
      <c r="W1711" s="178"/>
      <c r="X1711" s="178"/>
      <c r="Y1711" s="210">
        <f t="shared" si="138"/>
        <v>0.29543624161073828</v>
      </c>
      <c r="Z1711" s="211">
        <f t="shared" si="140"/>
        <v>0.42</v>
      </c>
      <c r="AA1711" s="178"/>
      <c r="AB1711" s="178"/>
      <c r="AC1711" s="178"/>
    </row>
    <row r="1712" spans="2:29" x14ac:dyDescent="0.35">
      <c r="B1712" s="222">
        <v>178900</v>
      </c>
      <c r="C1712" s="208">
        <v>64002</v>
      </c>
      <c r="D1712" s="309">
        <v>3520.11</v>
      </c>
      <c r="E1712" s="206">
        <v>5120.16</v>
      </c>
      <c r="F1712" s="206">
        <v>5760.18</v>
      </c>
      <c r="G1712" s="205">
        <f t="shared" si="141"/>
        <v>0.35775293460033536</v>
      </c>
      <c r="H1712" s="207">
        <f t="shared" si="142"/>
        <v>0.42</v>
      </c>
      <c r="I1712" s="213">
        <v>52866</v>
      </c>
      <c r="J1712" s="213">
        <v>1447.75</v>
      </c>
      <c r="K1712" s="212">
        <v>4229.28</v>
      </c>
      <c r="L1712" s="212">
        <v>4757.9399999999996</v>
      </c>
      <c r="M1712" s="239">
        <f t="shared" si="139"/>
        <v>0.48090000000008332</v>
      </c>
      <c r="N1712" s="239"/>
      <c r="O1712" s="178"/>
      <c r="P1712" s="178"/>
      <c r="Q1712" s="178"/>
      <c r="R1712" s="178"/>
      <c r="S1712" s="178"/>
      <c r="T1712" s="178"/>
      <c r="U1712" s="178"/>
      <c r="V1712" s="178"/>
      <c r="W1712" s="178"/>
      <c r="X1712" s="178"/>
      <c r="Y1712" s="210">
        <f t="shared" si="138"/>
        <v>0.29550586920067079</v>
      </c>
      <c r="Z1712" s="211">
        <f t="shared" si="140"/>
        <v>0.42</v>
      </c>
      <c r="AA1712" s="178"/>
      <c r="AB1712" s="178"/>
      <c r="AC1712" s="178"/>
    </row>
    <row r="1713" spans="2:29" x14ac:dyDescent="0.35">
      <c r="B1713" s="222">
        <v>179000</v>
      </c>
      <c r="C1713" s="208">
        <v>64044</v>
      </c>
      <c r="D1713" s="309">
        <v>3522.42</v>
      </c>
      <c r="E1713" s="206">
        <v>5123.5200000000004</v>
      </c>
      <c r="F1713" s="206">
        <v>5763.96</v>
      </c>
      <c r="G1713" s="205">
        <f t="shared" si="141"/>
        <v>0.35778770949720673</v>
      </c>
      <c r="H1713" s="207">
        <f t="shared" si="142"/>
        <v>0.42</v>
      </c>
      <c r="I1713" s="213">
        <v>52908</v>
      </c>
      <c r="J1713" s="213">
        <v>1452.75</v>
      </c>
      <c r="K1713" s="212">
        <v>4232.6400000000003</v>
      </c>
      <c r="L1713" s="212">
        <v>4761.72</v>
      </c>
      <c r="M1713" s="239">
        <f t="shared" si="139"/>
        <v>0.48090000000003785</v>
      </c>
      <c r="N1713" s="239"/>
      <c r="O1713" s="178"/>
      <c r="P1713" s="178"/>
      <c r="Q1713" s="178"/>
      <c r="R1713" s="178"/>
      <c r="S1713" s="178"/>
      <c r="T1713" s="178"/>
      <c r="U1713" s="178"/>
      <c r="V1713" s="178"/>
      <c r="W1713" s="178"/>
      <c r="X1713" s="178"/>
      <c r="Y1713" s="210">
        <f t="shared" si="138"/>
        <v>0.29557541899441342</v>
      </c>
      <c r="Z1713" s="211">
        <f t="shared" si="140"/>
        <v>0.42</v>
      </c>
      <c r="AA1713" s="178"/>
      <c r="AB1713" s="178"/>
      <c r="AC1713" s="178"/>
    </row>
    <row r="1714" spans="2:29" x14ac:dyDescent="0.35">
      <c r="B1714" s="222">
        <v>179100</v>
      </c>
      <c r="C1714" s="208">
        <v>64086</v>
      </c>
      <c r="D1714" s="309">
        <v>3524.73</v>
      </c>
      <c r="E1714" s="206">
        <v>5126.88</v>
      </c>
      <c r="F1714" s="206">
        <v>5767.74</v>
      </c>
      <c r="G1714" s="205">
        <f t="shared" si="141"/>
        <v>0.35782244556113901</v>
      </c>
      <c r="H1714" s="207">
        <f t="shared" si="142"/>
        <v>0.42</v>
      </c>
      <c r="I1714" s="213">
        <v>52950</v>
      </c>
      <c r="J1714" s="213">
        <v>1457.75</v>
      </c>
      <c r="K1714" s="212">
        <v>4236</v>
      </c>
      <c r="L1714" s="212">
        <v>4765.5</v>
      </c>
      <c r="M1714" s="239">
        <f t="shared" si="139"/>
        <v>0.48090000000001054</v>
      </c>
      <c r="N1714" s="239"/>
      <c r="O1714" s="178"/>
      <c r="P1714" s="178"/>
      <c r="Q1714" s="178"/>
      <c r="R1714" s="178"/>
      <c r="S1714" s="178"/>
      <c r="T1714" s="178"/>
      <c r="U1714" s="178"/>
      <c r="V1714" s="178"/>
      <c r="W1714" s="178"/>
      <c r="X1714" s="178"/>
      <c r="Y1714" s="210">
        <f t="shared" si="138"/>
        <v>0.29564489112227804</v>
      </c>
      <c r="Z1714" s="211">
        <f t="shared" si="140"/>
        <v>0.42</v>
      </c>
      <c r="AA1714" s="178"/>
      <c r="AB1714" s="178"/>
      <c r="AC1714" s="178"/>
    </row>
    <row r="1715" spans="2:29" x14ac:dyDescent="0.35">
      <c r="B1715" s="222">
        <v>179200</v>
      </c>
      <c r="C1715" s="208">
        <v>64128</v>
      </c>
      <c r="D1715" s="309">
        <v>3527.04</v>
      </c>
      <c r="E1715" s="206">
        <v>5130.24</v>
      </c>
      <c r="F1715" s="206">
        <v>5771.52</v>
      </c>
      <c r="G1715" s="205">
        <f t="shared" si="141"/>
        <v>0.35785714285714287</v>
      </c>
      <c r="H1715" s="207">
        <f t="shared" si="142"/>
        <v>0.42</v>
      </c>
      <c r="I1715" s="213">
        <v>52992</v>
      </c>
      <c r="J1715" s="213">
        <v>1462.75</v>
      </c>
      <c r="K1715" s="212">
        <v>4239.3599999999997</v>
      </c>
      <c r="L1715" s="212">
        <v>4769.28</v>
      </c>
      <c r="M1715" s="239">
        <f t="shared" si="139"/>
        <v>0.48089999999998329</v>
      </c>
      <c r="N1715" s="239"/>
      <c r="O1715" s="178"/>
      <c r="P1715" s="178"/>
      <c r="Q1715" s="178"/>
      <c r="R1715" s="178"/>
      <c r="S1715" s="178"/>
      <c r="T1715" s="178"/>
      <c r="U1715" s="178"/>
      <c r="V1715" s="178"/>
      <c r="W1715" s="178"/>
      <c r="X1715" s="178"/>
      <c r="Y1715" s="210">
        <f t="shared" si="138"/>
        <v>0.29571428571428571</v>
      </c>
      <c r="Z1715" s="211">
        <f t="shared" si="140"/>
        <v>0.42</v>
      </c>
      <c r="AA1715" s="178"/>
      <c r="AB1715" s="178"/>
      <c r="AC1715" s="178"/>
    </row>
    <row r="1716" spans="2:29" x14ac:dyDescent="0.35">
      <c r="B1716" s="222">
        <v>179300</v>
      </c>
      <c r="C1716" s="208">
        <v>64170</v>
      </c>
      <c r="D1716" s="309">
        <v>3529.35</v>
      </c>
      <c r="E1716" s="206">
        <v>5133.6000000000004</v>
      </c>
      <c r="F1716" s="206">
        <v>5775.3</v>
      </c>
      <c r="G1716" s="205">
        <f t="shared" si="141"/>
        <v>0.35789180145008365</v>
      </c>
      <c r="H1716" s="207">
        <f t="shared" si="142"/>
        <v>0.42</v>
      </c>
      <c r="I1716" s="213">
        <v>53034</v>
      </c>
      <c r="J1716" s="213">
        <v>1467.75</v>
      </c>
      <c r="K1716" s="212">
        <v>4242.72</v>
      </c>
      <c r="L1716" s="212">
        <v>4773.0600000000004</v>
      </c>
      <c r="M1716" s="239">
        <f t="shared" si="139"/>
        <v>0.48090000000008332</v>
      </c>
      <c r="N1716" s="239"/>
      <c r="O1716" s="178"/>
      <c r="P1716" s="178"/>
      <c r="Q1716" s="178"/>
      <c r="R1716" s="178"/>
      <c r="S1716" s="178"/>
      <c r="T1716" s="178"/>
      <c r="U1716" s="178"/>
      <c r="V1716" s="178"/>
      <c r="W1716" s="178"/>
      <c r="X1716" s="178"/>
      <c r="Y1716" s="210">
        <f t="shared" si="138"/>
        <v>0.29578360290016731</v>
      </c>
      <c r="Z1716" s="211">
        <f t="shared" si="140"/>
        <v>0.42</v>
      </c>
      <c r="AA1716" s="178"/>
      <c r="AB1716" s="178"/>
      <c r="AC1716" s="178"/>
    </row>
    <row r="1717" spans="2:29" x14ac:dyDescent="0.35">
      <c r="B1717" s="222">
        <v>179400</v>
      </c>
      <c r="C1717" s="208">
        <v>64212</v>
      </c>
      <c r="D1717" s="309">
        <v>3531.66</v>
      </c>
      <c r="E1717" s="206">
        <v>5136.96</v>
      </c>
      <c r="F1717" s="206">
        <v>5779.08</v>
      </c>
      <c r="G1717" s="205">
        <f t="shared" si="141"/>
        <v>0.35792642140468228</v>
      </c>
      <c r="H1717" s="207">
        <f t="shared" si="142"/>
        <v>0.42</v>
      </c>
      <c r="I1717" s="213">
        <v>53076</v>
      </c>
      <c r="J1717" s="213">
        <v>1472.74</v>
      </c>
      <c r="K1717" s="212">
        <v>4246.08</v>
      </c>
      <c r="L1717" s="212">
        <v>4776.84</v>
      </c>
      <c r="M1717" s="239">
        <f t="shared" si="139"/>
        <v>0.48090000000004696</v>
      </c>
      <c r="N1717" s="239"/>
      <c r="O1717" s="178"/>
      <c r="P1717" s="178"/>
      <c r="Q1717" s="178"/>
      <c r="R1717" s="178"/>
      <c r="S1717" s="178"/>
      <c r="T1717" s="178"/>
      <c r="U1717" s="178"/>
      <c r="V1717" s="178"/>
      <c r="W1717" s="178"/>
      <c r="X1717" s="178"/>
      <c r="Y1717" s="210">
        <f t="shared" si="138"/>
        <v>0.29585284280936452</v>
      </c>
      <c r="Z1717" s="211">
        <f t="shared" si="140"/>
        <v>0.42</v>
      </c>
      <c r="AA1717" s="178"/>
      <c r="AB1717" s="178"/>
      <c r="AC1717" s="178"/>
    </row>
    <row r="1718" spans="2:29" x14ac:dyDescent="0.35">
      <c r="B1718" s="222">
        <v>179500</v>
      </c>
      <c r="C1718" s="208">
        <v>64254</v>
      </c>
      <c r="D1718" s="309">
        <v>3533.97</v>
      </c>
      <c r="E1718" s="206">
        <v>5140.32</v>
      </c>
      <c r="F1718" s="206">
        <v>5782.86</v>
      </c>
      <c r="G1718" s="205">
        <f t="shared" si="141"/>
        <v>0.35796100278551535</v>
      </c>
      <c r="H1718" s="207">
        <f t="shared" si="142"/>
        <v>0.42</v>
      </c>
      <c r="I1718" s="213">
        <v>53118</v>
      </c>
      <c r="J1718" s="213">
        <v>1477.74</v>
      </c>
      <c r="K1718" s="212">
        <v>4249.4399999999996</v>
      </c>
      <c r="L1718" s="212">
        <v>4780.62</v>
      </c>
      <c r="M1718" s="239">
        <f t="shared" si="139"/>
        <v>0.48090000000001965</v>
      </c>
      <c r="N1718" s="239"/>
      <c r="O1718" s="178"/>
      <c r="P1718" s="178"/>
      <c r="Q1718" s="178"/>
      <c r="R1718" s="178"/>
      <c r="S1718" s="178"/>
      <c r="T1718" s="178"/>
      <c r="U1718" s="178"/>
      <c r="V1718" s="178"/>
      <c r="W1718" s="178"/>
      <c r="X1718" s="178"/>
      <c r="Y1718" s="210">
        <f t="shared" si="138"/>
        <v>0.29592200557103066</v>
      </c>
      <c r="Z1718" s="211">
        <f t="shared" si="140"/>
        <v>0.42</v>
      </c>
      <c r="AA1718" s="178"/>
      <c r="AB1718" s="178"/>
      <c r="AC1718" s="178"/>
    </row>
    <row r="1719" spans="2:29" x14ac:dyDescent="0.35">
      <c r="B1719" s="222">
        <v>179600</v>
      </c>
      <c r="C1719" s="208">
        <v>64296</v>
      </c>
      <c r="D1719" s="309">
        <v>3536.28</v>
      </c>
      <c r="E1719" s="206">
        <v>5143.68</v>
      </c>
      <c r="F1719" s="206">
        <v>5786.64</v>
      </c>
      <c r="G1719" s="205">
        <f t="shared" si="141"/>
        <v>0.35799554565701558</v>
      </c>
      <c r="H1719" s="207">
        <f t="shared" si="142"/>
        <v>0.42</v>
      </c>
      <c r="I1719" s="213">
        <v>53160</v>
      </c>
      <c r="J1719" s="213">
        <v>1482.74</v>
      </c>
      <c r="K1719" s="212">
        <v>4252.8</v>
      </c>
      <c r="L1719" s="212">
        <v>4784.3999999999996</v>
      </c>
      <c r="M1719" s="239">
        <f t="shared" si="139"/>
        <v>0.48089999999999233</v>
      </c>
      <c r="N1719" s="239"/>
      <c r="O1719" s="178"/>
      <c r="P1719" s="178"/>
      <c r="Q1719" s="178"/>
      <c r="R1719" s="178"/>
      <c r="S1719" s="178"/>
      <c r="T1719" s="178"/>
      <c r="U1719" s="178"/>
      <c r="V1719" s="178"/>
      <c r="W1719" s="178"/>
      <c r="X1719" s="178"/>
      <c r="Y1719" s="210">
        <f t="shared" si="138"/>
        <v>0.29599109131403117</v>
      </c>
      <c r="Z1719" s="211">
        <f t="shared" si="140"/>
        <v>0.42</v>
      </c>
      <c r="AA1719" s="178"/>
      <c r="AB1719" s="178"/>
      <c r="AC1719" s="178"/>
    </row>
    <row r="1720" spans="2:29" x14ac:dyDescent="0.35">
      <c r="B1720" s="222">
        <v>179700</v>
      </c>
      <c r="C1720" s="208">
        <v>64338</v>
      </c>
      <c r="D1720" s="309">
        <v>3538.59</v>
      </c>
      <c r="E1720" s="206">
        <v>5147.04</v>
      </c>
      <c r="F1720" s="206">
        <v>5790.42</v>
      </c>
      <c r="G1720" s="205">
        <f t="shared" si="141"/>
        <v>0.35803005008347244</v>
      </c>
      <c r="H1720" s="207">
        <f t="shared" si="142"/>
        <v>0.42</v>
      </c>
      <c r="I1720" s="213">
        <v>53202</v>
      </c>
      <c r="J1720" s="213">
        <v>1487.74</v>
      </c>
      <c r="K1720" s="212">
        <v>4256.16</v>
      </c>
      <c r="L1720" s="212">
        <v>4788.18</v>
      </c>
      <c r="M1720" s="239">
        <f t="shared" si="139"/>
        <v>0.48089999999993777</v>
      </c>
      <c r="N1720" s="239"/>
      <c r="O1720" s="178"/>
      <c r="P1720" s="178"/>
      <c r="Q1720" s="178"/>
      <c r="R1720" s="178"/>
      <c r="S1720" s="178"/>
      <c r="T1720" s="178"/>
      <c r="U1720" s="178"/>
      <c r="V1720" s="178"/>
      <c r="W1720" s="178"/>
      <c r="X1720" s="178"/>
      <c r="Y1720" s="210">
        <f t="shared" si="138"/>
        <v>0.2960601001669449</v>
      </c>
      <c r="Z1720" s="211">
        <f t="shared" si="140"/>
        <v>0.42</v>
      </c>
      <c r="AA1720" s="178"/>
      <c r="AB1720" s="178"/>
      <c r="AC1720" s="178"/>
    </row>
    <row r="1721" spans="2:29" x14ac:dyDescent="0.35">
      <c r="B1721" s="222">
        <v>179800</v>
      </c>
      <c r="C1721" s="208">
        <v>64380</v>
      </c>
      <c r="D1721" s="309">
        <v>3540.9</v>
      </c>
      <c r="E1721" s="206">
        <v>5150.3999999999996</v>
      </c>
      <c r="F1721" s="206">
        <v>5794.2</v>
      </c>
      <c r="G1721" s="205">
        <f t="shared" si="141"/>
        <v>0.35806451612903228</v>
      </c>
      <c r="H1721" s="207">
        <f t="shared" si="142"/>
        <v>0.42</v>
      </c>
      <c r="I1721" s="213">
        <v>53244</v>
      </c>
      <c r="J1721" s="213">
        <v>1492.74</v>
      </c>
      <c r="K1721" s="212">
        <v>4259.5200000000004</v>
      </c>
      <c r="L1721" s="212">
        <v>4791.96</v>
      </c>
      <c r="M1721" s="239">
        <f t="shared" si="139"/>
        <v>0.48089999999991051</v>
      </c>
      <c r="N1721" s="239"/>
      <c r="O1721" s="178"/>
      <c r="P1721" s="178"/>
      <c r="Q1721" s="178"/>
      <c r="R1721" s="178"/>
      <c r="S1721" s="178"/>
      <c r="T1721" s="178"/>
      <c r="U1721" s="178"/>
      <c r="V1721" s="178"/>
      <c r="W1721" s="178"/>
      <c r="X1721" s="178"/>
      <c r="Y1721" s="210">
        <f t="shared" si="138"/>
        <v>0.29612903225806453</v>
      </c>
      <c r="Z1721" s="211">
        <f t="shared" si="140"/>
        <v>0.42</v>
      </c>
      <c r="AA1721" s="178"/>
      <c r="AB1721" s="178"/>
      <c r="AC1721" s="178"/>
    </row>
    <row r="1722" spans="2:29" x14ac:dyDescent="0.35">
      <c r="B1722" s="222">
        <v>179900</v>
      </c>
      <c r="C1722" s="208">
        <v>64422</v>
      </c>
      <c r="D1722" s="309">
        <v>3543.21</v>
      </c>
      <c r="E1722" s="206">
        <v>5153.76</v>
      </c>
      <c r="F1722" s="206">
        <v>5797.98</v>
      </c>
      <c r="G1722" s="205">
        <f t="shared" si="141"/>
        <v>0.35809894385769875</v>
      </c>
      <c r="H1722" s="207">
        <f t="shared" si="142"/>
        <v>0.42</v>
      </c>
      <c r="I1722" s="213">
        <v>53286</v>
      </c>
      <c r="J1722" s="213">
        <v>1497.73</v>
      </c>
      <c r="K1722" s="212">
        <v>4262.88</v>
      </c>
      <c r="L1722" s="212">
        <v>4795.74</v>
      </c>
      <c r="M1722" s="239">
        <f t="shared" si="139"/>
        <v>0.48090000000002875</v>
      </c>
      <c r="N1722" s="239"/>
      <c r="O1722" s="178"/>
      <c r="P1722" s="178"/>
      <c r="Q1722" s="178"/>
      <c r="R1722" s="178"/>
      <c r="S1722" s="178"/>
      <c r="T1722" s="178"/>
      <c r="U1722" s="178"/>
      <c r="V1722" s="178"/>
      <c r="W1722" s="178"/>
      <c r="X1722" s="178"/>
      <c r="Y1722" s="210">
        <f t="shared" si="138"/>
        <v>0.29619788771539746</v>
      </c>
      <c r="Z1722" s="211">
        <f t="shared" si="140"/>
        <v>0.42</v>
      </c>
      <c r="AA1722" s="178"/>
      <c r="AB1722" s="178"/>
      <c r="AC1722" s="178"/>
    </row>
    <row r="1723" spans="2:29" x14ac:dyDescent="0.35">
      <c r="B1723" s="222">
        <v>180000</v>
      </c>
      <c r="C1723" s="208">
        <v>64464</v>
      </c>
      <c r="D1723" s="309">
        <v>3545.52</v>
      </c>
      <c r="E1723" s="206">
        <v>5157.12</v>
      </c>
      <c r="F1723" s="206">
        <v>5801.76</v>
      </c>
      <c r="G1723" s="205">
        <f t="shared" si="141"/>
        <v>0.35813333333333336</v>
      </c>
      <c r="H1723" s="207">
        <f t="shared" si="142"/>
        <v>0.42</v>
      </c>
      <c r="I1723" s="213">
        <v>53328</v>
      </c>
      <c r="J1723" s="213">
        <v>1502.73</v>
      </c>
      <c r="K1723" s="212">
        <v>4266.24</v>
      </c>
      <c r="L1723" s="212">
        <v>4799.5200000000004</v>
      </c>
      <c r="M1723" s="239">
        <f t="shared" si="139"/>
        <v>0.48089999999999233</v>
      </c>
      <c r="N1723" s="239"/>
      <c r="O1723" s="178"/>
      <c r="P1723" s="178"/>
      <c r="Q1723" s="178"/>
      <c r="R1723" s="178"/>
      <c r="S1723" s="178"/>
      <c r="T1723" s="178"/>
      <c r="U1723" s="178"/>
      <c r="V1723" s="178"/>
      <c r="W1723" s="178"/>
      <c r="X1723" s="178"/>
      <c r="Y1723" s="210">
        <f t="shared" si="138"/>
        <v>0.29626666666666668</v>
      </c>
      <c r="Z1723" s="211">
        <f t="shared" si="140"/>
        <v>0.42</v>
      </c>
      <c r="AA1723" s="178"/>
      <c r="AB1723" s="178"/>
      <c r="AC1723" s="178"/>
    </row>
    <row r="1724" spans="2:29" x14ac:dyDescent="0.35">
      <c r="B1724" s="222">
        <v>180100</v>
      </c>
      <c r="C1724" s="208">
        <v>64506</v>
      </c>
      <c r="D1724" s="309">
        <v>3547.83</v>
      </c>
      <c r="E1724" s="206">
        <v>5160.4799999999996</v>
      </c>
      <c r="F1724" s="206">
        <v>5805.54</v>
      </c>
      <c r="G1724" s="205">
        <f t="shared" si="141"/>
        <v>0.35816768461965576</v>
      </c>
      <c r="H1724" s="207">
        <f t="shared" si="142"/>
        <v>0.42</v>
      </c>
      <c r="I1724" s="213">
        <v>53370</v>
      </c>
      <c r="J1724" s="213">
        <v>1507.73</v>
      </c>
      <c r="K1724" s="212">
        <v>4269.6000000000004</v>
      </c>
      <c r="L1724" s="212">
        <v>4803.3</v>
      </c>
      <c r="M1724" s="239">
        <f t="shared" si="139"/>
        <v>0.48089999999994687</v>
      </c>
      <c r="N1724" s="239"/>
      <c r="O1724" s="178"/>
      <c r="P1724" s="178"/>
      <c r="Q1724" s="178"/>
      <c r="R1724" s="178"/>
      <c r="S1724" s="178"/>
      <c r="T1724" s="178"/>
      <c r="U1724" s="178"/>
      <c r="V1724" s="178"/>
      <c r="W1724" s="178"/>
      <c r="X1724" s="178"/>
      <c r="Y1724" s="210">
        <f t="shared" si="138"/>
        <v>0.29633536923931147</v>
      </c>
      <c r="Z1724" s="211">
        <f t="shared" si="140"/>
        <v>0.42</v>
      </c>
      <c r="AA1724" s="178"/>
      <c r="AB1724" s="178"/>
      <c r="AC1724" s="178"/>
    </row>
    <row r="1725" spans="2:29" x14ac:dyDescent="0.35">
      <c r="B1725" s="222">
        <v>180200</v>
      </c>
      <c r="C1725" s="208">
        <v>64548</v>
      </c>
      <c r="D1725" s="309">
        <v>3550.14</v>
      </c>
      <c r="E1725" s="206">
        <v>5163.84</v>
      </c>
      <c r="F1725" s="206">
        <v>5809.32</v>
      </c>
      <c r="G1725" s="205">
        <f t="shared" si="141"/>
        <v>0.3582019977802442</v>
      </c>
      <c r="H1725" s="207">
        <f t="shared" si="142"/>
        <v>0.42</v>
      </c>
      <c r="I1725" s="213">
        <v>53412</v>
      </c>
      <c r="J1725" s="213">
        <v>1512.73</v>
      </c>
      <c r="K1725" s="212">
        <v>4272.96</v>
      </c>
      <c r="L1725" s="212">
        <v>4807.08</v>
      </c>
      <c r="M1725" s="239">
        <f t="shared" si="139"/>
        <v>0.48089999999991961</v>
      </c>
      <c r="N1725" s="239"/>
      <c r="O1725" s="178"/>
      <c r="P1725" s="178"/>
      <c r="Q1725" s="178"/>
      <c r="R1725" s="178"/>
      <c r="S1725" s="178"/>
      <c r="T1725" s="178"/>
      <c r="U1725" s="178"/>
      <c r="V1725" s="178"/>
      <c r="W1725" s="178"/>
      <c r="X1725" s="178"/>
      <c r="Y1725" s="210">
        <f t="shared" si="138"/>
        <v>0.29640399556048835</v>
      </c>
      <c r="Z1725" s="211">
        <f t="shared" si="140"/>
        <v>0.42</v>
      </c>
      <c r="AA1725" s="178"/>
      <c r="AB1725" s="178"/>
      <c r="AC1725" s="178"/>
    </row>
    <row r="1726" spans="2:29" x14ac:dyDescent="0.35">
      <c r="B1726" s="222">
        <v>180300</v>
      </c>
      <c r="C1726" s="208">
        <v>64590</v>
      </c>
      <c r="D1726" s="309">
        <v>3552.45</v>
      </c>
      <c r="E1726" s="206">
        <v>5167.2</v>
      </c>
      <c r="F1726" s="206">
        <v>5813.1</v>
      </c>
      <c r="G1726" s="205">
        <f t="shared" si="141"/>
        <v>0.35823627287853577</v>
      </c>
      <c r="H1726" s="207">
        <f t="shared" si="142"/>
        <v>0.42</v>
      </c>
      <c r="I1726" s="213">
        <v>53454</v>
      </c>
      <c r="J1726" s="213">
        <v>1517.73</v>
      </c>
      <c r="K1726" s="212">
        <v>4276.32</v>
      </c>
      <c r="L1726" s="212">
        <v>4810.8599999999997</v>
      </c>
      <c r="M1726" s="239">
        <f t="shared" si="139"/>
        <v>0.48090000000003785</v>
      </c>
      <c r="N1726" s="239"/>
      <c r="O1726" s="178"/>
      <c r="P1726" s="178"/>
      <c r="Q1726" s="178"/>
      <c r="R1726" s="178"/>
      <c r="S1726" s="178"/>
      <c r="T1726" s="178"/>
      <c r="U1726" s="178"/>
      <c r="V1726" s="178"/>
      <c r="W1726" s="178"/>
      <c r="X1726" s="178"/>
      <c r="Y1726" s="210">
        <f t="shared" si="138"/>
        <v>0.29647254575707155</v>
      </c>
      <c r="Z1726" s="211">
        <f t="shared" si="140"/>
        <v>0.42</v>
      </c>
      <c r="AA1726" s="178"/>
      <c r="AB1726" s="178"/>
      <c r="AC1726" s="178"/>
    </row>
    <row r="1727" spans="2:29" x14ac:dyDescent="0.35">
      <c r="B1727" s="222">
        <v>180400</v>
      </c>
      <c r="C1727" s="208">
        <v>64632</v>
      </c>
      <c r="D1727" s="309">
        <v>3554.76</v>
      </c>
      <c r="E1727" s="206">
        <v>5170.5600000000004</v>
      </c>
      <c r="F1727" s="206">
        <v>5816.88</v>
      </c>
      <c r="G1727" s="205">
        <f t="shared" si="141"/>
        <v>0.35827050997782706</v>
      </c>
      <c r="H1727" s="207">
        <f t="shared" si="142"/>
        <v>0.42</v>
      </c>
      <c r="I1727" s="213">
        <v>53496</v>
      </c>
      <c r="J1727" s="213">
        <v>1522.72</v>
      </c>
      <c r="K1727" s="212">
        <v>4279.68</v>
      </c>
      <c r="L1727" s="212">
        <v>4814.6400000000003</v>
      </c>
      <c r="M1727" s="239">
        <f t="shared" si="139"/>
        <v>0.48089999999999233</v>
      </c>
      <c r="N1727" s="239"/>
      <c r="O1727" s="178"/>
      <c r="P1727" s="178"/>
      <c r="Q1727" s="178"/>
      <c r="R1727" s="178"/>
      <c r="S1727" s="178"/>
      <c r="T1727" s="178"/>
      <c r="U1727" s="178"/>
      <c r="V1727" s="178"/>
      <c r="W1727" s="178"/>
      <c r="X1727" s="178"/>
      <c r="Y1727" s="210">
        <f t="shared" si="138"/>
        <v>0.29654101995565413</v>
      </c>
      <c r="Z1727" s="211">
        <f t="shared" si="140"/>
        <v>0.42</v>
      </c>
      <c r="AA1727" s="178"/>
      <c r="AB1727" s="178"/>
      <c r="AC1727" s="178"/>
    </row>
    <row r="1728" spans="2:29" x14ac:dyDescent="0.35">
      <c r="B1728" s="222">
        <v>180500</v>
      </c>
      <c r="C1728" s="208">
        <v>64674</v>
      </c>
      <c r="D1728" s="309">
        <v>3557.07</v>
      </c>
      <c r="E1728" s="206">
        <v>5173.92</v>
      </c>
      <c r="F1728" s="206">
        <v>5820.66</v>
      </c>
      <c r="G1728" s="205">
        <f t="shared" si="141"/>
        <v>0.35830470914127421</v>
      </c>
      <c r="H1728" s="207">
        <f t="shared" si="142"/>
        <v>0.42</v>
      </c>
      <c r="I1728" s="213">
        <v>53538</v>
      </c>
      <c r="J1728" s="213">
        <v>1527.72</v>
      </c>
      <c r="K1728" s="212">
        <v>4283.04</v>
      </c>
      <c r="L1728" s="212">
        <v>4818.42</v>
      </c>
      <c r="M1728" s="239">
        <f t="shared" si="139"/>
        <v>0.48090000000010152</v>
      </c>
      <c r="N1728" s="239"/>
      <c r="O1728" s="178"/>
      <c r="P1728" s="178"/>
      <c r="Q1728" s="178"/>
      <c r="R1728" s="178"/>
      <c r="S1728" s="178"/>
      <c r="T1728" s="178"/>
      <c r="U1728" s="178"/>
      <c r="V1728" s="178"/>
      <c r="W1728" s="178"/>
      <c r="X1728" s="178"/>
      <c r="Y1728" s="210">
        <f t="shared" si="138"/>
        <v>0.2966094182825485</v>
      </c>
      <c r="Z1728" s="211">
        <f t="shared" si="140"/>
        <v>0.42</v>
      </c>
      <c r="AA1728" s="178"/>
      <c r="AB1728" s="178"/>
      <c r="AC1728" s="178"/>
    </row>
    <row r="1729" spans="2:29" x14ac:dyDescent="0.35">
      <c r="B1729" s="222">
        <v>180600</v>
      </c>
      <c r="C1729" s="208">
        <v>64716</v>
      </c>
      <c r="D1729" s="309">
        <v>3559.38</v>
      </c>
      <c r="E1729" s="206">
        <v>5177.28</v>
      </c>
      <c r="F1729" s="206">
        <v>5824.44</v>
      </c>
      <c r="G1729" s="205">
        <f t="shared" si="141"/>
        <v>0.35833887043189366</v>
      </c>
      <c r="H1729" s="207">
        <f t="shared" si="142"/>
        <v>0.42</v>
      </c>
      <c r="I1729" s="213">
        <v>53580</v>
      </c>
      <c r="J1729" s="213">
        <v>1532.72</v>
      </c>
      <c r="K1729" s="212">
        <v>4286.3999999999996</v>
      </c>
      <c r="L1729" s="212">
        <v>4822.2</v>
      </c>
      <c r="M1729" s="239">
        <f t="shared" si="139"/>
        <v>0.48090000000007421</v>
      </c>
      <c r="N1729" s="239"/>
      <c r="O1729" s="178"/>
      <c r="P1729" s="178"/>
      <c r="Q1729" s="178"/>
      <c r="R1729" s="178"/>
      <c r="S1729" s="178"/>
      <c r="T1729" s="178"/>
      <c r="U1729" s="178"/>
      <c r="V1729" s="178"/>
      <c r="W1729" s="178"/>
      <c r="X1729" s="178"/>
      <c r="Y1729" s="210">
        <f t="shared" si="138"/>
        <v>0.2966777408637874</v>
      </c>
      <c r="Z1729" s="211">
        <f t="shared" si="140"/>
        <v>0.42</v>
      </c>
      <c r="AA1729" s="178"/>
      <c r="AB1729" s="178"/>
      <c r="AC1729" s="178"/>
    </row>
    <row r="1730" spans="2:29" x14ac:dyDescent="0.35">
      <c r="B1730" s="222">
        <v>180700</v>
      </c>
      <c r="C1730" s="208">
        <v>64758</v>
      </c>
      <c r="D1730" s="309">
        <v>3561.69</v>
      </c>
      <c r="E1730" s="206">
        <v>5180.6400000000003</v>
      </c>
      <c r="F1730" s="206">
        <v>5828.22</v>
      </c>
      <c r="G1730" s="205">
        <f t="shared" si="141"/>
        <v>0.35837299391256228</v>
      </c>
      <c r="H1730" s="207">
        <f t="shared" si="142"/>
        <v>0.42</v>
      </c>
      <c r="I1730" s="213">
        <v>53622</v>
      </c>
      <c r="J1730" s="213">
        <v>1537.72</v>
      </c>
      <c r="K1730" s="212">
        <v>4289.76</v>
      </c>
      <c r="L1730" s="212">
        <v>4825.9799999999996</v>
      </c>
      <c r="M1730" s="239">
        <f t="shared" si="139"/>
        <v>0.48090000000003785</v>
      </c>
      <c r="N1730" s="239"/>
      <c r="O1730" s="178"/>
      <c r="P1730" s="178"/>
      <c r="Q1730" s="178"/>
      <c r="R1730" s="178"/>
      <c r="S1730" s="178"/>
      <c r="T1730" s="178"/>
      <c r="U1730" s="178"/>
      <c r="V1730" s="178"/>
      <c r="W1730" s="178"/>
      <c r="X1730" s="178"/>
      <c r="Y1730" s="210">
        <f t="shared" si="138"/>
        <v>0.29674598782512451</v>
      </c>
      <c r="Z1730" s="211">
        <f t="shared" si="140"/>
        <v>0.42</v>
      </c>
      <c r="AA1730" s="178"/>
      <c r="AB1730" s="178"/>
      <c r="AC1730" s="178"/>
    </row>
    <row r="1731" spans="2:29" x14ac:dyDescent="0.35">
      <c r="B1731" s="222">
        <v>180800</v>
      </c>
      <c r="C1731" s="208">
        <v>64800</v>
      </c>
      <c r="D1731" s="309">
        <v>3564</v>
      </c>
      <c r="E1731" s="206">
        <v>5184</v>
      </c>
      <c r="F1731" s="206">
        <v>5832</v>
      </c>
      <c r="G1731" s="205">
        <f t="shared" si="141"/>
        <v>0.3584070796460177</v>
      </c>
      <c r="H1731" s="207">
        <f t="shared" si="142"/>
        <v>0.42</v>
      </c>
      <c r="I1731" s="213">
        <v>53664</v>
      </c>
      <c r="J1731" s="213">
        <v>1542.72</v>
      </c>
      <c r="K1731" s="212">
        <v>4293.12</v>
      </c>
      <c r="L1731" s="212">
        <v>4829.76</v>
      </c>
      <c r="M1731" s="239">
        <f t="shared" si="139"/>
        <v>0.48089999999999233</v>
      </c>
      <c r="N1731" s="239"/>
      <c r="O1731" s="178"/>
      <c r="P1731" s="178"/>
      <c r="Q1731" s="178"/>
      <c r="R1731" s="178"/>
      <c r="S1731" s="178"/>
      <c r="T1731" s="178"/>
      <c r="U1731" s="178"/>
      <c r="V1731" s="178"/>
      <c r="W1731" s="178"/>
      <c r="X1731" s="178"/>
      <c r="Y1731" s="210">
        <f t="shared" ref="Y1731:Y1794" si="143">I1731/$B1731</f>
        <v>0.29681415929203542</v>
      </c>
      <c r="Z1731" s="211">
        <f t="shared" si="140"/>
        <v>0.42</v>
      </c>
      <c r="AA1731" s="178"/>
      <c r="AB1731" s="178"/>
      <c r="AC1731" s="178"/>
    </row>
    <row r="1732" spans="2:29" x14ac:dyDescent="0.35">
      <c r="B1732" s="222">
        <v>180900</v>
      </c>
      <c r="C1732" s="208">
        <v>64842</v>
      </c>
      <c r="D1732" s="309">
        <v>3566.31</v>
      </c>
      <c r="E1732" s="206">
        <v>5187.3599999999997</v>
      </c>
      <c r="F1732" s="206">
        <v>5835.78</v>
      </c>
      <c r="G1732" s="205">
        <f t="shared" si="141"/>
        <v>0.35844112769485903</v>
      </c>
      <c r="H1732" s="207">
        <f t="shared" si="142"/>
        <v>0.42</v>
      </c>
      <c r="I1732" s="213">
        <v>53706</v>
      </c>
      <c r="J1732" s="213">
        <v>1547.71</v>
      </c>
      <c r="K1732" s="212">
        <v>4296.4799999999996</v>
      </c>
      <c r="L1732" s="212">
        <v>4833.54</v>
      </c>
      <c r="M1732" s="239">
        <f t="shared" ref="M1732:M1795" si="144">(C1732+D1732+F1732-C1731-D1731-F1731)/100</f>
        <v>0.48089999999996508</v>
      </c>
      <c r="N1732" s="239"/>
      <c r="O1732" s="178"/>
      <c r="P1732" s="178"/>
      <c r="Q1732" s="178"/>
      <c r="R1732" s="178"/>
      <c r="S1732" s="178"/>
      <c r="T1732" s="178"/>
      <c r="U1732" s="178"/>
      <c r="V1732" s="178"/>
      <c r="W1732" s="178"/>
      <c r="X1732" s="178"/>
      <c r="Y1732" s="210">
        <f t="shared" si="143"/>
        <v>0.29688225538971807</v>
      </c>
      <c r="Z1732" s="211">
        <f t="shared" ref="Z1732:Z1795" si="145">(I1732-I1731)/($B1732-$B1731)</f>
        <v>0.42</v>
      </c>
      <c r="AA1732" s="178"/>
      <c r="AB1732" s="178"/>
      <c r="AC1732" s="178"/>
    </row>
    <row r="1733" spans="2:29" x14ac:dyDescent="0.35">
      <c r="B1733" s="222">
        <v>181000</v>
      </c>
      <c r="C1733" s="208">
        <v>64884</v>
      </c>
      <c r="D1733" s="309">
        <v>3568.62</v>
      </c>
      <c r="E1733" s="206">
        <v>5190.72</v>
      </c>
      <c r="F1733" s="206">
        <v>5839.56</v>
      </c>
      <c r="G1733" s="205">
        <f t="shared" ref="G1733:G1796" si="146">C1733/B1733</f>
        <v>0.35847513812154697</v>
      </c>
      <c r="H1733" s="207">
        <f t="shared" ref="H1733:H1796" si="147">(C1733-C1732)/(B1733-B1732)</f>
        <v>0.42</v>
      </c>
      <c r="I1733" s="213">
        <v>53748</v>
      </c>
      <c r="J1733" s="213">
        <v>1552.71</v>
      </c>
      <c r="K1733" s="212">
        <v>4299.84</v>
      </c>
      <c r="L1733" s="212">
        <v>4837.32</v>
      </c>
      <c r="M1733" s="239">
        <f t="shared" si="144"/>
        <v>0.48089999999993777</v>
      </c>
      <c r="N1733" s="239"/>
      <c r="O1733" s="178"/>
      <c r="P1733" s="178"/>
      <c r="Q1733" s="178"/>
      <c r="R1733" s="178"/>
      <c r="S1733" s="178"/>
      <c r="T1733" s="178"/>
      <c r="U1733" s="178"/>
      <c r="V1733" s="178"/>
      <c r="W1733" s="178"/>
      <c r="X1733" s="178"/>
      <c r="Y1733" s="210">
        <f t="shared" si="143"/>
        <v>0.29695027624309395</v>
      </c>
      <c r="Z1733" s="211">
        <f t="shared" si="145"/>
        <v>0.42</v>
      </c>
      <c r="AA1733" s="178"/>
      <c r="AB1733" s="178"/>
      <c r="AC1733" s="178"/>
    </row>
    <row r="1734" spans="2:29" x14ac:dyDescent="0.35">
      <c r="B1734" s="222">
        <v>181100</v>
      </c>
      <c r="C1734" s="208">
        <v>64926</v>
      </c>
      <c r="D1734" s="309">
        <v>3570.93</v>
      </c>
      <c r="E1734" s="206">
        <v>5194.08</v>
      </c>
      <c r="F1734" s="206">
        <v>5843.34</v>
      </c>
      <c r="G1734" s="205">
        <f t="shared" si="146"/>
        <v>0.35850911098840421</v>
      </c>
      <c r="H1734" s="207">
        <f t="shared" si="147"/>
        <v>0.42</v>
      </c>
      <c r="I1734" s="213">
        <v>53790</v>
      </c>
      <c r="J1734" s="213">
        <v>1557.71</v>
      </c>
      <c r="K1734" s="212">
        <v>4303.2</v>
      </c>
      <c r="L1734" s="212">
        <v>4841.1000000000004</v>
      </c>
      <c r="M1734" s="239">
        <f t="shared" si="144"/>
        <v>0.4808999999998923</v>
      </c>
      <c r="N1734" s="239"/>
      <c r="O1734" s="178"/>
      <c r="P1734" s="178"/>
      <c r="Q1734" s="178"/>
      <c r="R1734" s="178"/>
      <c r="S1734" s="178"/>
      <c r="T1734" s="178"/>
      <c r="U1734" s="178"/>
      <c r="V1734" s="178"/>
      <c r="W1734" s="178"/>
      <c r="X1734" s="178"/>
      <c r="Y1734" s="210">
        <f t="shared" si="143"/>
        <v>0.29701822197680838</v>
      </c>
      <c r="Z1734" s="211">
        <f t="shared" si="145"/>
        <v>0.42</v>
      </c>
      <c r="AA1734" s="178"/>
      <c r="AB1734" s="178"/>
      <c r="AC1734" s="178"/>
    </row>
    <row r="1735" spans="2:29" x14ac:dyDescent="0.35">
      <c r="B1735" s="222">
        <v>181200</v>
      </c>
      <c r="C1735" s="208">
        <v>64968</v>
      </c>
      <c r="D1735" s="309">
        <v>3573.24</v>
      </c>
      <c r="E1735" s="206">
        <v>5197.4399999999996</v>
      </c>
      <c r="F1735" s="206">
        <v>5847.12</v>
      </c>
      <c r="G1735" s="205">
        <f t="shared" si="146"/>
        <v>0.35854304635761591</v>
      </c>
      <c r="H1735" s="207">
        <f t="shared" si="147"/>
        <v>0.42</v>
      </c>
      <c r="I1735" s="213">
        <v>53832</v>
      </c>
      <c r="J1735" s="213">
        <v>1562.71</v>
      </c>
      <c r="K1735" s="212">
        <v>4306.5600000000004</v>
      </c>
      <c r="L1735" s="212">
        <v>4844.88</v>
      </c>
      <c r="M1735" s="239">
        <f t="shared" si="144"/>
        <v>0.48090000000000144</v>
      </c>
      <c r="N1735" s="239"/>
      <c r="O1735" s="178"/>
      <c r="P1735" s="178"/>
      <c r="Q1735" s="178"/>
      <c r="R1735" s="178"/>
      <c r="S1735" s="178"/>
      <c r="T1735" s="178"/>
      <c r="U1735" s="178"/>
      <c r="V1735" s="178"/>
      <c r="W1735" s="178"/>
      <c r="X1735" s="178"/>
      <c r="Y1735" s="210">
        <f t="shared" si="143"/>
        <v>0.29708609271523179</v>
      </c>
      <c r="Z1735" s="211">
        <f t="shared" si="145"/>
        <v>0.42</v>
      </c>
      <c r="AA1735" s="178"/>
      <c r="AB1735" s="178"/>
      <c r="AC1735" s="178"/>
    </row>
    <row r="1736" spans="2:29" x14ac:dyDescent="0.35">
      <c r="B1736" s="222">
        <v>181300</v>
      </c>
      <c r="C1736" s="208">
        <v>65010</v>
      </c>
      <c r="D1736" s="309">
        <v>3575.55</v>
      </c>
      <c r="E1736" s="206">
        <v>5200.8</v>
      </c>
      <c r="F1736" s="206">
        <v>5850.9</v>
      </c>
      <c r="G1736" s="205">
        <f t="shared" si="146"/>
        <v>0.35857694429122999</v>
      </c>
      <c r="H1736" s="207">
        <f t="shared" si="147"/>
        <v>0.42</v>
      </c>
      <c r="I1736" s="213">
        <v>53874</v>
      </c>
      <c r="J1736" s="213">
        <v>1567.71</v>
      </c>
      <c r="K1736" s="212">
        <v>4309.92</v>
      </c>
      <c r="L1736" s="212">
        <v>4848.66</v>
      </c>
      <c r="M1736" s="239">
        <f t="shared" si="144"/>
        <v>0.48089999999997418</v>
      </c>
      <c r="N1736" s="239"/>
      <c r="O1736" s="178"/>
      <c r="P1736" s="178"/>
      <c r="Q1736" s="178"/>
      <c r="R1736" s="178"/>
      <c r="S1736" s="178"/>
      <c r="T1736" s="178"/>
      <c r="U1736" s="178"/>
      <c r="V1736" s="178"/>
      <c r="W1736" s="178"/>
      <c r="X1736" s="178"/>
      <c r="Y1736" s="210">
        <f t="shared" si="143"/>
        <v>0.29715388858246</v>
      </c>
      <c r="Z1736" s="211">
        <f t="shared" si="145"/>
        <v>0.42</v>
      </c>
      <c r="AA1736" s="178"/>
      <c r="AB1736" s="178"/>
      <c r="AC1736" s="178"/>
    </row>
    <row r="1737" spans="2:29" x14ac:dyDescent="0.35">
      <c r="B1737" s="222">
        <v>181400</v>
      </c>
      <c r="C1737" s="208">
        <v>65052</v>
      </c>
      <c r="D1737" s="309">
        <v>3577.86</v>
      </c>
      <c r="E1737" s="206">
        <v>5204.16</v>
      </c>
      <c r="F1737" s="206">
        <v>5854.68</v>
      </c>
      <c r="G1737" s="205">
        <f t="shared" si="146"/>
        <v>0.35861080485115765</v>
      </c>
      <c r="H1737" s="207">
        <f t="shared" si="147"/>
        <v>0.42</v>
      </c>
      <c r="I1737" s="213">
        <v>53916</v>
      </c>
      <c r="J1737" s="213">
        <v>1572.7</v>
      </c>
      <c r="K1737" s="212">
        <v>4313.28</v>
      </c>
      <c r="L1737" s="212">
        <v>4852.4399999999996</v>
      </c>
      <c r="M1737" s="239">
        <f t="shared" si="144"/>
        <v>0.48090000000008332</v>
      </c>
      <c r="N1737" s="239"/>
      <c r="O1737" s="178"/>
      <c r="P1737" s="178"/>
      <c r="Q1737" s="178"/>
      <c r="R1737" s="178"/>
      <c r="S1737" s="178"/>
      <c r="T1737" s="178"/>
      <c r="U1737" s="178"/>
      <c r="V1737" s="178"/>
      <c r="W1737" s="178"/>
      <c r="X1737" s="178"/>
      <c r="Y1737" s="210">
        <f t="shared" si="143"/>
        <v>0.29722160970231531</v>
      </c>
      <c r="Z1737" s="211">
        <f t="shared" si="145"/>
        <v>0.42</v>
      </c>
      <c r="AA1737" s="178"/>
      <c r="AB1737" s="178"/>
      <c r="AC1737" s="178"/>
    </row>
    <row r="1738" spans="2:29" x14ac:dyDescent="0.35">
      <c r="B1738" s="222">
        <v>181500</v>
      </c>
      <c r="C1738" s="208">
        <v>65094</v>
      </c>
      <c r="D1738" s="309">
        <v>3580.17</v>
      </c>
      <c r="E1738" s="206">
        <v>5207.5200000000004</v>
      </c>
      <c r="F1738" s="206">
        <v>5858.46</v>
      </c>
      <c r="G1738" s="205">
        <f t="shared" si="146"/>
        <v>0.35864462809917358</v>
      </c>
      <c r="H1738" s="207">
        <f t="shared" si="147"/>
        <v>0.42</v>
      </c>
      <c r="I1738" s="213">
        <v>53958</v>
      </c>
      <c r="J1738" s="213">
        <v>1577.7</v>
      </c>
      <c r="K1738" s="212">
        <v>4316.6400000000003</v>
      </c>
      <c r="L1738" s="212">
        <v>4856.22</v>
      </c>
      <c r="M1738" s="239">
        <f t="shared" si="144"/>
        <v>0.48090000000003785</v>
      </c>
      <c r="N1738" s="239"/>
      <c r="O1738" s="178"/>
      <c r="P1738" s="178"/>
      <c r="Q1738" s="178"/>
      <c r="R1738" s="178"/>
      <c r="S1738" s="178"/>
      <c r="T1738" s="178"/>
      <c r="U1738" s="178"/>
      <c r="V1738" s="178"/>
      <c r="W1738" s="178"/>
      <c r="X1738" s="178"/>
      <c r="Y1738" s="210">
        <f t="shared" si="143"/>
        <v>0.29728925619834712</v>
      </c>
      <c r="Z1738" s="211">
        <f t="shared" si="145"/>
        <v>0.42</v>
      </c>
      <c r="AA1738" s="178"/>
      <c r="AB1738" s="178"/>
      <c r="AC1738" s="178"/>
    </row>
    <row r="1739" spans="2:29" x14ac:dyDescent="0.35">
      <c r="B1739" s="222">
        <v>181600</v>
      </c>
      <c r="C1739" s="208">
        <v>65136</v>
      </c>
      <c r="D1739" s="309">
        <v>3582.48</v>
      </c>
      <c r="E1739" s="206">
        <v>5210.88</v>
      </c>
      <c r="F1739" s="206">
        <v>5862.24</v>
      </c>
      <c r="G1739" s="205">
        <f t="shared" si="146"/>
        <v>0.35867841409691631</v>
      </c>
      <c r="H1739" s="207">
        <f t="shared" si="147"/>
        <v>0.42</v>
      </c>
      <c r="I1739" s="213">
        <v>54000</v>
      </c>
      <c r="J1739" s="213">
        <v>1582.7</v>
      </c>
      <c r="K1739" s="212">
        <v>4320</v>
      </c>
      <c r="L1739" s="212">
        <v>4860</v>
      </c>
      <c r="M1739" s="239">
        <f t="shared" si="144"/>
        <v>0.48090000000001054</v>
      </c>
      <c r="N1739" s="239"/>
      <c r="O1739" s="178"/>
      <c r="P1739" s="178"/>
      <c r="Q1739" s="178"/>
      <c r="R1739" s="178"/>
      <c r="S1739" s="178"/>
      <c r="T1739" s="178"/>
      <c r="U1739" s="178"/>
      <c r="V1739" s="178"/>
      <c r="W1739" s="178"/>
      <c r="X1739" s="178"/>
      <c r="Y1739" s="210">
        <f t="shared" si="143"/>
        <v>0.29735682819383258</v>
      </c>
      <c r="Z1739" s="211">
        <f t="shared" si="145"/>
        <v>0.42</v>
      </c>
      <c r="AA1739" s="178"/>
      <c r="AB1739" s="178"/>
      <c r="AC1739" s="178"/>
    </row>
    <row r="1740" spans="2:29" x14ac:dyDescent="0.35">
      <c r="B1740" s="222">
        <v>181700</v>
      </c>
      <c r="C1740" s="208">
        <v>65178</v>
      </c>
      <c r="D1740" s="309">
        <v>3584.79</v>
      </c>
      <c r="E1740" s="206">
        <v>5214.24</v>
      </c>
      <c r="F1740" s="206">
        <v>5866.02</v>
      </c>
      <c r="G1740" s="205">
        <f t="shared" si="146"/>
        <v>0.35871216290588881</v>
      </c>
      <c r="H1740" s="207">
        <f t="shared" si="147"/>
        <v>0.42</v>
      </c>
      <c r="I1740" s="213">
        <v>54042</v>
      </c>
      <c r="J1740" s="213">
        <v>1587.7</v>
      </c>
      <c r="K1740" s="212">
        <v>4323.3599999999997</v>
      </c>
      <c r="L1740" s="212">
        <v>4863.78</v>
      </c>
      <c r="M1740" s="239">
        <f t="shared" si="144"/>
        <v>0.48089999999998329</v>
      </c>
      <c r="N1740" s="239"/>
      <c r="O1740" s="178"/>
      <c r="P1740" s="178"/>
      <c r="Q1740" s="178"/>
      <c r="R1740" s="178"/>
      <c r="S1740" s="178"/>
      <c r="T1740" s="178"/>
      <c r="U1740" s="178"/>
      <c r="V1740" s="178"/>
      <c r="W1740" s="178"/>
      <c r="X1740" s="178"/>
      <c r="Y1740" s="210">
        <f t="shared" si="143"/>
        <v>0.29742432581177763</v>
      </c>
      <c r="Z1740" s="211">
        <f t="shared" si="145"/>
        <v>0.42</v>
      </c>
      <c r="AA1740" s="178"/>
      <c r="AB1740" s="178"/>
      <c r="AC1740" s="178"/>
    </row>
    <row r="1741" spans="2:29" x14ac:dyDescent="0.35">
      <c r="B1741" s="222">
        <v>181800</v>
      </c>
      <c r="C1741" s="208">
        <v>65220</v>
      </c>
      <c r="D1741" s="309">
        <v>3587.1</v>
      </c>
      <c r="E1741" s="206">
        <v>5217.6000000000004</v>
      </c>
      <c r="F1741" s="206">
        <v>5869.8</v>
      </c>
      <c r="G1741" s="205">
        <f t="shared" si="146"/>
        <v>0.35874587458745877</v>
      </c>
      <c r="H1741" s="207">
        <f t="shared" si="147"/>
        <v>0.42</v>
      </c>
      <c r="I1741" s="213">
        <v>54084</v>
      </c>
      <c r="J1741" s="213">
        <v>1592.7</v>
      </c>
      <c r="K1741" s="212">
        <v>4326.72</v>
      </c>
      <c r="L1741" s="212">
        <v>4867.5600000000004</v>
      </c>
      <c r="M1741" s="239">
        <f t="shared" si="144"/>
        <v>0.48090000000008332</v>
      </c>
      <c r="N1741" s="239"/>
      <c r="O1741" s="178"/>
      <c r="P1741" s="178"/>
      <c r="Q1741" s="178"/>
      <c r="R1741" s="178"/>
      <c r="S1741" s="178"/>
      <c r="T1741" s="178"/>
      <c r="U1741" s="178"/>
      <c r="V1741" s="178"/>
      <c r="W1741" s="178"/>
      <c r="X1741" s="178"/>
      <c r="Y1741" s="210">
        <f t="shared" si="143"/>
        <v>0.2974917491749175</v>
      </c>
      <c r="Z1741" s="211">
        <f t="shared" si="145"/>
        <v>0.42</v>
      </c>
      <c r="AA1741" s="178"/>
      <c r="AB1741" s="178"/>
      <c r="AC1741" s="178"/>
    </row>
    <row r="1742" spans="2:29" x14ac:dyDescent="0.35">
      <c r="B1742" s="222">
        <v>181900</v>
      </c>
      <c r="C1742" s="208">
        <v>65262</v>
      </c>
      <c r="D1742" s="309">
        <v>3589.41</v>
      </c>
      <c r="E1742" s="206">
        <v>5220.96</v>
      </c>
      <c r="F1742" s="206">
        <v>5873.58</v>
      </c>
      <c r="G1742" s="205">
        <f t="shared" si="146"/>
        <v>0.35877954920285871</v>
      </c>
      <c r="H1742" s="207">
        <f t="shared" si="147"/>
        <v>0.42</v>
      </c>
      <c r="I1742" s="213">
        <v>54126</v>
      </c>
      <c r="J1742" s="213">
        <v>1597.69</v>
      </c>
      <c r="K1742" s="212">
        <v>4330.08</v>
      </c>
      <c r="L1742" s="212">
        <v>4871.34</v>
      </c>
      <c r="M1742" s="239">
        <f t="shared" si="144"/>
        <v>0.48090000000004696</v>
      </c>
      <c r="N1742" s="239"/>
      <c r="O1742" s="178"/>
      <c r="P1742" s="178"/>
      <c r="Q1742" s="178"/>
      <c r="R1742" s="178"/>
      <c r="S1742" s="178"/>
      <c r="T1742" s="178"/>
      <c r="U1742" s="178"/>
      <c r="V1742" s="178"/>
      <c r="W1742" s="178"/>
      <c r="X1742" s="178"/>
      <c r="Y1742" s="210">
        <f t="shared" si="143"/>
        <v>0.29755909840571743</v>
      </c>
      <c r="Z1742" s="211">
        <f t="shared" si="145"/>
        <v>0.42</v>
      </c>
      <c r="AA1742" s="178"/>
      <c r="AB1742" s="178"/>
      <c r="AC1742" s="178"/>
    </row>
    <row r="1743" spans="2:29" x14ac:dyDescent="0.35">
      <c r="B1743" s="222">
        <v>182000</v>
      </c>
      <c r="C1743" s="208">
        <v>65304</v>
      </c>
      <c r="D1743" s="309">
        <v>3591.72</v>
      </c>
      <c r="E1743" s="206">
        <v>5224.32</v>
      </c>
      <c r="F1743" s="206">
        <v>5877.36</v>
      </c>
      <c r="G1743" s="205">
        <f t="shared" si="146"/>
        <v>0.3588131868131868</v>
      </c>
      <c r="H1743" s="207">
        <f t="shared" si="147"/>
        <v>0.42</v>
      </c>
      <c r="I1743" s="213">
        <v>54168</v>
      </c>
      <c r="J1743" s="213">
        <v>1602.69</v>
      </c>
      <c r="K1743" s="212">
        <v>4333.4399999999996</v>
      </c>
      <c r="L1743" s="212">
        <v>4875.12</v>
      </c>
      <c r="M1743" s="239">
        <f t="shared" si="144"/>
        <v>0.48090000000001965</v>
      </c>
      <c r="N1743" s="239"/>
      <c r="O1743" s="178"/>
      <c r="P1743" s="178"/>
      <c r="Q1743" s="178"/>
      <c r="R1743" s="178"/>
      <c r="S1743" s="178"/>
      <c r="T1743" s="178"/>
      <c r="U1743" s="178"/>
      <c r="V1743" s="178"/>
      <c r="W1743" s="178"/>
      <c r="X1743" s="178"/>
      <c r="Y1743" s="210">
        <f t="shared" si="143"/>
        <v>0.29762637362637362</v>
      </c>
      <c r="Z1743" s="211">
        <f t="shared" si="145"/>
        <v>0.42</v>
      </c>
      <c r="AA1743" s="178"/>
      <c r="AB1743" s="178"/>
      <c r="AC1743" s="178"/>
    </row>
    <row r="1744" spans="2:29" x14ac:dyDescent="0.35">
      <c r="B1744" s="222">
        <v>182100</v>
      </c>
      <c r="C1744" s="208">
        <v>65346</v>
      </c>
      <c r="D1744" s="309">
        <v>3594.03</v>
      </c>
      <c r="E1744" s="206">
        <v>5227.68</v>
      </c>
      <c r="F1744" s="206">
        <v>5881.14</v>
      </c>
      <c r="G1744" s="205">
        <f t="shared" si="146"/>
        <v>0.3588467874794069</v>
      </c>
      <c r="H1744" s="207">
        <f t="shared" si="147"/>
        <v>0.42</v>
      </c>
      <c r="I1744" s="213">
        <v>54210</v>
      </c>
      <c r="J1744" s="213">
        <v>1607.69</v>
      </c>
      <c r="K1744" s="212">
        <v>4336.8</v>
      </c>
      <c r="L1744" s="212">
        <v>4878.8999999999996</v>
      </c>
      <c r="M1744" s="239">
        <f t="shared" si="144"/>
        <v>0.48089999999999233</v>
      </c>
      <c r="N1744" s="239"/>
      <c r="O1744" s="178"/>
      <c r="P1744" s="178"/>
      <c r="Q1744" s="178"/>
      <c r="R1744" s="178"/>
      <c r="S1744" s="178"/>
      <c r="T1744" s="178"/>
      <c r="U1744" s="178"/>
      <c r="V1744" s="178"/>
      <c r="W1744" s="178"/>
      <c r="X1744" s="178"/>
      <c r="Y1744" s="210">
        <f t="shared" si="143"/>
        <v>0.29769357495881382</v>
      </c>
      <c r="Z1744" s="211">
        <f t="shared" si="145"/>
        <v>0.42</v>
      </c>
      <c r="AA1744" s="178"/>
      <c r="AB1744" s="178"/>
      <c r="AC1744" s="178"/>
    </row>
    <row r="1745" spans="2:29" x14ac:dyDescent="0.35">
      <c r="B1745" s="222">
        <v>182200</v>
      </c>
      <c r="C1745" s="208">
        <v>65388</v>
      </c>
      <c r="D1745" s="309">
        <v>3596.34</v>
      </c>
      <c r="E1745" s="206">
        <v>5231.04</v>
      </c>
      <c r="F1745" s="206">
        <v>5884.92</v>
      </c>
      <c r="G1745" s="205">
        <f t="shared" si="146"/>
        <v>0.35888035126234907</v>
      </c>
      <c r="H1745" s="207">
        <f t="shared" si="147"/>
        <v>0.42</v>
      </c>
      <c r="I1745" s="213">
        <v>54252</v>
      </c>
      <c r="J1745" s="213">
        <v>1612.69</v>
      </c>
      <c r="K1745" s="212">
        <v>4340.16</v>
      </c>
      <c r="L1745" s="212">
        <v>4882.68</v>
      </c>
      <c r="M1745" s="239">
        <f t="shared" si="144"/>
        <v>0.48089999999993777</v>
      </c>
      <c r="N1745" s="239"/>
      <c r="O1745" s="178"/>
      <c r="P1745" s="178"/>
      <c r="Q1745" s="178"/>
      <c r="R1745" s="178"/>
      <c r="S1745" s="178"/>
      <c r="T1745" s="178"/>
      <c r="U1745" s="178"/>
      <c r="V1745" s="178"/>
      <c r="W1745" s="178"/>
      <c r="X1745" s="178"/>
      <c r="Y1745" s="210">
        <f t="shared" si="143"/>
        <v>0.29776070252469811</v>
      </c>
      <c r="Z1745" s="211">
        <f t="shared" si="145"/>
        <v>0.42</v>
      </c>
      <c r="AA1745" s="178"/>
      <c r="AB1745" s="178"/>
      <c r="AC1745" s="178"/>
    </row>
    <row r="1746" spans="2:29" x14ac:dyDescent="0.35">
      <c r="B1746" s="222">
        <v>182300</v>
      </c>
      <c r="C1746" s="208">
        <v>65430</v>
      </c>
      <c r="D1746" s="309">
        <v>3598.65</v>
      </c>
      <c r="E1746" s="206">
        <v>5234.3999999999996</v>
      </c>
      <c r="F1746" s="206">
        <v>5888.7</v>
      </c>
      <c r="G1746" s="205">
        <f t="shared" si="146"/>
        <v>0.35891387822270981</v>
      </c>
      <c r="H1746" s="207">
        <f t="shared" si="147"/>
        <v>0.42</v>
      </c>
      <c r="I1746" s="213">
        <v>54294</v>
      </c>
      <c r="J1746" s="213">
        <v>1617.69</v>
      </c>
      <c r="K1746" s="212">
        <v>4343.5200000000004</v>
      </c>
      <c r="L1746" s="212">
        <v>4886.46</v>
      </c>
      <c r="M1746" s="239">
        <f t="shared" si="144"/>
        <v>0.48089999999991051</v>
      </c>
      <c r="N1746" s="239"/>
      <c r="O1746" s="178"/>
      <c r="P1746" s="178"/>
      <c r="Q1746" s="178"/>
      <c r="R1746" s="178"/>
      <c r="S1746" s="178"/>
      <c r="T1746" s="178"/>
      <c r="U1746" s="178"/>
      <c r="V1746" s="178"/>
      <c r="W1746" s="178"/>
      <c r="X1746" s="178"/>
      <c r="Y1746" s="210">
        <f t="shared" si="143"/>
        <v>0.29782775644541964</v>
      </c>
      <c r="Z1746" s="211">
        <f t="shared" si="145"/>
        <v>0.42</v>
      </c>
      <c r="AA1746" s="178"/>
      <c r="AB1746" s="178"/>
      <c r="AC1746" s="178"/>
    </row>
    <row r="1747" spans="2:29" x14ac:dyDescent="0.35">
      <c r="B1747" s="222">
        <v>182400</v>
      </c>
      <c r="C1747" s="208">
        <v>65472</v>
      </c>
      <c r="D1747" s="309">
        <v>3600.96</v>
      </c>
      <c r="E1747" s="206">
        <v>5237.76</v>
      </c>
      <c r="F1747" s="206">
        <v>5892.48</v>
      </c>
      <c r="G1747" s="205">
        <f t="shared" si="146"/>
        <v>0.35894736842105263</v>
      </c>
      <c r="H1747" s="207">
        <f t="shared" si="147"/>
        <v>0.42</v>
      </c>
      <c r="I1747" s="213">
        <v>54336</v>
      </c>
      <c r="J1747" s="213">
        <v>1622.68</v>
      </c>
      <c r="K1747" s="212">
        <v>4346.88</v>
      </c>
      <c r="L1747" s="212">
        <v>4890.24</v>
      </c>
      <c r="M1747" s="239">
        <f t="shared" si="144"/>
        <v>0.48090000000002875</v>
      </c>
      <c r="N1747" s="239"/>
      <c r="O1747" s="178"/>
      <c r="P1747" s="178"/>
      <c r="Q1747" s="178"/>
      <c r="R1747" s="178"/>
      <c r="S1747" s="178"/>
      <c r="T1747" s="178"/>
      <c r="U1747" s="178"/>
      <c r="V1747" s="178"/>
      <c r="W1747" s="178"/>
      <c r="X1747" s="178"/>
      <c r="Y1747" s="210">
        <f t="shared" si="143"/>
        <v>0.29789473684210527</v>
      </c>
      <c r="Z1747" s="211">
        <f t="shared" si="145"/>
        <v>0.42</v>
      </c>
      <c r="AA1747" s="178"/>
      <c r="AB1747" s="178"/>
      <c r="AC1747" s="178"/>
    </row>
    <row r="1748" spans="2:29" x14ac:dyDescent="0.35">
      <c r="B1748" s="222">
        <v>182500</v>
      </c>
      <c r="C1748" s="208">
        <v>65514</v>
      </c>
      <c r="D1748" s="309">
        <v>3603.27</v>
      </c>
      <c r="E1748" s="206">
        <v>5241.12</v>
      </c>
      <c r="F1748" s="206">
        <v>5896.26</v>
      </c>
      <c r="G1748" s="205">
        <f t="shared" si="146"/>
        <v>0.35898082191780822</v>
      </c>
      <c r="H1748" s="207">
        <f t="shared" si="147"/>
        <v>0.42</v>
      </c>
      <c r="I1748" s="213">
        <v>54378</v>
      </c>
      <c r="J1748" s="213">
        <v>1627.68</v>
      </c>
      <c r="K1748" s="212">
        <v>4350.24</v>
      </c>
      <c r="L1748" s="212">
        <v>4894.0200000000004</v>
      </c>
      <c r="M1748" s="239">
        <f t="shared" si="144"/>
        <v>0.48089999999999233</v>
      </c>
      <c r="N1748" s="239"/>
      <c r="O1748" s="178"/>
      <c r="P1748" s="178"/>
      <c r="Q1748" s="178"/>
      <c r="R1748" s="178"/>
      <c r="S1748" s="178"/>
      <c r="T1748" s="178"/>
      <c r="U1748" s="178"/>
      <c r="V1748" s="178"/>
      <c r="W1748" s="178"/>
      <c r="X1748" s="178"/>
      <c r="Y1748" s="210">
        <f t="shared" si="143"/>
        <v>0.29796164383561646</v>
      </c>
      <c r="Z1748" s="211">
        <f t="shared" si="145"/>
        <v>0.42</v>
      </c>
      <c r="AA1748" s="178"/>
      <c r="AB1748" s="178"/>
      <c r="AC1748" s="178"/>
    </row>
    <row r="1749" spans="2:29" x14ac:dyDescent="0.35">
      <c r="B1749" s="222">
        <v>182600</v>
      </c>
      <c r="C1749" s="208">
        <v>65556</v>
      </c>
      <c r="D1749" s="309">
        <v>3605.58</v>
      </c>
      <c r="E1749" s="206">
        <v>5244.48</v>
      </c>
      <c r="F1749" s="206">
        <v>5900.04</v>
      </c>
      <c r="G1749" s="205">
        <f t="shared" si="146"/>
        <v>0.35901423877327493</v>
      </c>
      <c r="H1749" s="207">
        <f t="shared" si="147"/>
        <v>0.42</v>
      </c>
      <c r="I1749" s="213">
        <v>54420</v>
      </c>
      <c r="J1749" s="213">
        <v>1632.68</v>
      </c>
      <c r="K1749" s="212">
        <v>4353.6000000000004</v>
      </c>
      <c r="L1749" s="212">
        <v>4897.8</v>
      </c>
      <c r="M1749" s="239">
        <f t="shared" si="144"/>
        <v>0.48089999999994687</v>
      </c>
      <c r="N1749" s="239"/>
      <c r="O1749" s="178"/>
      <c r="P1749" s="178"/>
      <c r="Q1749" s="178"/>
      <c r="R1749" s="178"/>
      <c r="S1749" s="178"/>
      <c r="T1749" s="178"/>
      <c r="U1749" s="178"/>
      <c r="V1749" s="178"/>
      <c r="W1749" s="178"/>
      <c r="X1749" s="178"/>
      <c r="Y1749" s="210">
        <f t="shared" si="143"/>
        <v>0.29802847754654982</v>
      </c>
      <c r="Z1749" s="211">
        <f t="shared" si="145"/>
        <v>0.42</v>
      </c>
      <c r="AA1749" s="178"/>
      <c r="AB1749" s="178"/>
      <c r="AC1749" s="178"/>
    </row>
    <row r="1750" spans="2:29" x14ac:dyDescent="0.35">
      <c r="B1750" s="222">
        <v>182700</v>
      </c>
      <c r="C1750" s="208">
        <v>65598</v>
      </c>
      <c r="D1750" s="309">
        <v>3607.89</v>
      </c>
      <c r="E1750" s="206">
        <v>5247.84</v>
      </c>
      <c r="F1750" s="206">
        <v>5903.82</v>
      </c>
      <c r="G1750" s="205">
        <f t="shared" si="146"/>
        <v>0.35904761904761906</v>
      </c>
      <c r="H1750" s="207">
        <f t="shared" si="147"/>
        <v>0.42</v>
      </c>
      <c r="I1750" s="213">
        <v>54462</v>
      </c>
      <c r="J1750" s="213">
        <v>1637.68</v>
      </c>
      <c r="K1750" s="212">
        <v>4356.96</v>
      </c>
      <c r="L1750" s="212">
        <v>4901.58</v>
      </c>
      <c r="M1750" s="239">
        <f t="shared" si="144"/>
        <v>0.48089999999991961</v>
      </c>
      <c r="N1750" s="239"/>
      <c r="O1750" s="178"/>
      <c r="P1750" s="178"/>
      <c r="Q1750" s="178"/>
      <c r="R1750" s="178"/>
      <c r="S1750" s="178"/>
      <c r="T1750" s="178"/>
      <c r="U1750" s="178"/>
      <c r="V1750" s="178"/>
      <c r="W1750" s="178"/>
      <c r="X1750" s="178"/>
      <c r="Y1750" s="210">
        <f t="shared" si="143"/>
        <v>0.29809523809523808</v>
      </c>
      <c r="Z1750" s="211">
        <f t="shared" si="145"/>
        <v>0.42</v>
      </c>
      <c r="AA1750" s="178"/>
      <c r="AB1750" s="178"/>
      <c r="AC1750" s="178"/>
    </row>
    <row r="1751" spans="2:29" x14ac:dyDescent="0.35">
      <c r="B1751" s="222">
        <v>182800</v>
      </c>
      <c r="C1751" s="208">
        <v>65640</v>
      </c>
      <c r="D1751" s="309">
        <v>3610.2</v>
      </c>
      <c r="E1751" s="206">
        <v>5251.2</v>
      </c>
      <c r="F1751" s="206">
        <v>5907.6</v>
      </c>
      <c r="G1751" s="205">
        <f t="shared" si="146"/>
        <v>0.35908096280087526</v>
      </c>
      <c r="H1751" s="207">
        <f t="shared" si="147"/>
        <v>0.42</v>
      </c>
      <c r="I1751" s="213">
        <v>54504</v>
      </c>
      <c r="J1751" s="213">
        <v>1642.68</v>
      </c>
      <c r="K1751" s="212">
        <v>4360.32</v>
      </c>
      <c r="L1751" s="212">
        <v>4905.3599999999997</v>
      </c>
      <c r="M1751" s="239">
        <f t="shared" si="144"/>
        <v>0.48090000000003785</v>
      </c>
      <c r="N1751" s="239"/>
      <c r="O1751" s="178"/>
      <c r="P1751" s="178"/>
      <c r="Q1751" s="178"/>
      <c r="R1751" s="178"/>
      <c r="S1751" s="178"/>
      <c r="T1751" s="178"/>
      <c r="U1751" s="178"/>
      <c r="V1751" s="178"/>
      <c r="W1751" s="178"/>
      <c r="X1751" s="178"/>
      <c r="Y1751" s="210">
        <f t="shared" si="143"/>
        <v>0.29816192560175053</v>
      </c>
      <c r="Z1751" s="211">
        <f t="shared" si="145"/>
        <v>0.42</v>
      </c>
      <c r="AA1751" s="178"/>
      <c r="AB1751" s="178"/>
      <c r="AC1751" s="178"/>
    </row>
    <row r="1752" spans="2:29" x14ac:dyDescent="0.35">
      <c r="B1752" s="222">
        <v>182900</v>
      </c>
      <c r="C1752" s="208">
        <v>65682</v>
      </c>
      <c r="D1752" s="309">
        <v>3612.51</v>
      </c>
      <c r="E1752" s="206">
        <v>5254.56</v>
      </c>
      <c r="F1752" s="206">
        <v>5911.38</v>
      </c>
      <c r="G1752" s="205">
        <f t="shared" si="146"/>
        <v>0.35911427009294694</v>
      </c>
      <c r="H1752" s="207">
        <f t="shared" si="147"/>
        <v>0.42</v>
      </c>
      <c r="I1752" s="213">
        <v>54546</v>
      </c>
      <c r="J1752" s="213">
        <v>1647.67</v>
      </c>
      <c r="K1752" s="212">
        <v>4363.68</v>
      </c>
      <c r="L1752" s="212">
        <v>4909.1400000000003</v>
      </c>
      <c r="M1752" s="239">
        <f t="shared" si="144"/>
        <v>0.48089999999999233</v>
      </c>
      <c r="N1752" s="239"/>
      <c r="O1752" s="178"/>
      <c r="P1752" s="178"/>
      <c r="Q1752" s="178"/>
      <c r="R1752" s="178"/>
      <c r="S1752" s="178"/>
      <c r="T1752" s="178"/>
      <c r="U1752" s="178"/>
      <c r="V1752" s="178"/>
      <c r="W1752" s="178"/>
      <c r="X1752" s="178"/>
      <c r="Y1752" s="210">
        <f t="shared" si="143"/>
        <v>0.29822854018589395</v>
      </c>
      <c r="Z1752" s="211">
        <f t="shared" si="145"/>
        <v>0.42</v>
      </c>
      <c r="AA1752" s="178"/>
      <c r="AB1752" s="178"/>
      <c r="AC1752" s="178"/>
    </row>
    <row r="1753" spans="2:29" x14ac:dyDescent="0.35">
      <c r="B1753" s="222">
        <v>183000</v>
      </c>
      <c r="C1753" s="208">
        <v>65724</v>
      </c>
      <c r="D1753" s="309">
        <v>3614.82</v>
      </c>
      <c r="E1753" s="206">
        <v>5257.92</v>
      </c>
      <c r="F1753" s="206">
        <v>5915.16</v>
      </c>
      <c r="G1753" s="205">
        <f t="shared" si="146"/>
        <v>0.35914754098360657</v>
      </c>
      <c r="H1753" s="207">
        <f t="shared" si="147"/>
        <v>0.42</v>
      </c>
      <c r="I1753" s="213">
        <v>54588</v>
      </c>
      <c r="J1753" s="213">
        <v>1652.67</v>
      </c>
      <c r="K1753" s="212">
        <v>4367.04</v>
      </c>
      <c r="L1753" s="212">
        <v>4912.92</v>
      </c>
      <c r="M1753" s="239">
        <f t="shared" si="144"/>
        <v>0.48090000000010152</v>
      </c>
      <c r="N1753" s="239"/>
      <c r="O1753" s="178"/>
      <c r="P1753" s="178"/>
      <c r="Q1753" s="178"/>
      <c r="R1753" s="178"/>
      <c r="S1753" s="178"/>
      <c r="T1753" s="178"/>
      <c r="U1753" s="178"/>
      <c r="V1753" s="178"/>
      <c r="W1753" s="178"/>
      <c r="X1753" s="178"/>
      <c r="Y1753" s="210">
        <f t="shared" si="143"/>
        <v>0.2982950819672131</v>
      </c>
      <c r="Z1753" s="211">
        <f t="shared" si="145"/>
        <v>0.42</v>
      </c>
      <c r="AA1753" s="178"/>
      <c r="AB1753" s="178"/>
      <c r="AC1753" s="178"/>
    </row>
    <row r="1754" spans="2:29" x14ac:dyDescent="0.35">
      <c r="B1754" s="222">
        <v>183100</v>
      </c>
      <c r="C1754" s="208">
        <v>65766</v>
      </c>
      <c r="D1754" s="309">
        <v>3617.13</v>
      </c>
      <c r="E1754" s="206">
        <v>5261.28</v>
      </c>
      <c r="F1754" s="206">
        <v>5918.94</v>
      </c>
      <c r="G1754" s="205">
        <f t="shared" si="146"/>
        <v>0.35918077553249589</v>
      </c>
      <c r="H1754" s="207">
        <f t="shared" si="147"/>
        <v>0.42</v>
      </c>
      <c r="I1754" s="213">
        <v>54630</v>
      </c>
      <c r="J1754" s="213">
        <v>1657.67</v>
      </c>
      <c r="K1754" s="212">
        <v>4370.3999999999996</v>
      </c>
      <c r="L1754" s="212">
        <v>4916.7</v>
      </c>
      <c r="M1754" s="239">
        <f t="shared" si="144"/>
        <v>0.48090000000007421</v>
      </c>
      <c r="N1754" s="239"/>
      <c r="O1754" s="178"/>
      <c r="P1754" s="178"/>
      <c r="Q1754" s="178"/>
      <c r="R1754" s="178"/>
      <c r="S1754" s="178"/>
      <c r="T1754" s="178"/>
      <c r="U1754" s="178"/>
      <c r="V1754" s="178"/>
      <c r="W1754" s="178"/>
      <c r="X1754" s="178"/>
      <c r="Y1754" s="210">
        <f t="shared" si="143"/>
        <v>0.29836155106499179</v>
      </c>
      <c r="Z1754" s="211">
        <f t="shared" si="145"/>
        <v>0.42</v>
      </c>
      <c r="AA1754" s="178"/>
      <c r="AB1754" s="178"/>
      <c r="AC1754" s="178"/>
    </row>
    <row r="1755" spans="2:29" x14ac:dyDescent="0.35">
      <c r="B1755" s="222">
        <v>183200</v>
      </c>
      <c r="C1755" s="208">
        <v>65808</v>
      </c>
      <c r="D1755" s="309">
        <v>3619.44</v>
      </c>
      <c r="E1755" s="206">
        <v>5264.64</v>
      </c>
      <c r="F1755" s="206">
        <v>5922.72</v>
      </c>
      <c r="G1755" s="205">
        <f t="shared" si="146"/>
        <v>0.35921397379912662</v>
      </c>
      <c r="H1755" s="207">
        <f t="shared" si="147"/>
        <v>0.42</v>
      </c>
      <c r="I1755" s="213">
        <v>54672</v>
      </c>
      <c r="J1755" s="213">
        <v>1662.67</v>
      </c>
      <c r="K1755" s="212">
        <v>4373.76</v>
      </c>
      <c r="L1755" s="212">
        <v>4920.4799999999996</v>
      </c>
      <c r="M1755" s="239">
        <f t="shared" si="144"/>
        <v>0.48090000000003785</v>
      </c>
      <c r="N1755" s="239"/>
      <c r="O1755" s="178"/>
      <c r="P1755" s="178"/>
      <c r="Q1755" s="178"/>
      <c r="R1755" s="178"/>
      <c r="S1755" s="178"/>
      <c r="T1755" s="178"/>
      <c r="U1755" s="178"/>
      <c r="V1755" s="178"/>
      <c r="W1755" s="178"/>
      <c r="X1755" s="178"/>
      <c r="Y1755" s="210">
        <f t="shared" si="143"/>
        <v>0.29842794759825325</v>
      </c>
      <c r="Z1755" s="211">
        <f t="shared" si="145"/>
        <v>0.42</v>
      </c>
      <c r="AA1755" s="178"/>
      <c r="AB1755" s="178"/>
      <c r="AC1755" s="178"/>
    </row>
    <row r="1756" spans="2:29" x14ac:dyDescent="0.35">
      <c r="B1756" s="222">
        <v>183300</v>
      </c>
      <c r="C1756" s="208">
        <v>65850</v>
      </c>
      <c r="D1756" s="309">
        <v>3621.75</v>
      </c>
      <c r="E1756" s="206">
        <v>5268</v>
      </c>
      <c r="F1756" s="206">
        <v>5926.5</v>
      </c>
      <c r="G1756" s="205">
        <f t="shared" si="146"/>
        <v>0.35924713584288054</v>
      </c>
      <c r="H1756" s="207">
        <f t="shared" si="147"/>
        <v>0.42</v>
      </c>
      <c r="I1756" s="213">
        <v>54714</v>
      </c>
      <c r="J1756" s="213">
        <v>1667.67</v>
      </c>
      <c r="K1756" s="212">
        <v>4377.12</v>
      </c>
      <c r="L1756" s="212">
        <v>4924.26</v>
      </c>
      <c r="M1756" s="239">
        <f t="shared" si="144"/>
        <v>0.48089999999999233</v>
      </c>
      <c r="N1756" s="239"/>
      <c r="O1756" s="178"/>
      <c r="P1756" s="178"/>
      <c r="Q1756" s="178"/>
      <c r="R1756" s="178"/>
      <c r="S1756" s="178"/>
      <c r="T1756" s="178"/>
      <c r="U1756" s="178"/>
      <c r="V1756" s="178"/>
      <c r="W1756" s="178"/>
      <c r="X1756" s="178"/>
      <c r="Y1756" s="210">
        <f t="shared" si="143"/>
        <v>0.29849427168576104</v>
      </c>
      <c r="Z1756" s="211">
        <f t="shared" si="145"/>
        <v>0.42</v>
      </c>
      <c r="AA1756" s="178"/>
      <c r="AB1756" s="178"/>
      <c r="AC1756" s="178"/>
    </row>
    <row r="1757" spans="2:29" x14ac:dyDescent="0.35">
      <c r="B1757" s="222">
        <v>183400</v>
      </c>
      <c r="C1757" s="208">
        <v>65892</v>
      </c>
      <c r="D1757" s="309">
        <v>3624.06</v>
      </c>
      <c r="E1757" s="206">
        <v>5271.36</v>
      </c>
      <c r="F1757" s="206">
        <v>5930.28</v>
      </c>
      <c r="G1757" s="205">
        <f t="shared" si="146"/>
        <v>0.35928026172300981</v>
      </c>
      <c r="H1757" s="207">
        <f t="shared" si="147"/>
        <v>0.42</v>
      </c>
      <c r="I1757" s="213">
        <v>54756</v>
      </c>
      <c r="J1757" s="213">
        <v>1672.66</v>
      </c>
      <c r="K1757" s="212">
        <v>4380.4799999999996</v>
      </c>
      <c r="L1757" s="212">
        <v>4928.04</v>
      </c>
      <c r="M1757" s="239">
        <f t="shared" si="144"/>
        <v>0.48089999999996508</v>
      </c>
      <c r="N1757" s="239"/>
      <c r="O1757" s="178"/>
      <c r="P1757" s="178"/>
      <c r="Q1757" s="178"/>
      <c r="R1757" s="178"/>
      <c r="S1757" s="178"/>
      <c r="T1757" s="178"/>
      <c r="U1757" s="178"/>
      <c r="V1757" s="178"/>
      <c r="W1757" s="178"/>
      <c r="X1757" s="178"/>
      <c r="Y1757" s="210">
        <f t="shared" si="143"/>
        <v>0.29856052344601963</v>
      </c>
      <c r="Z1757" s="211">
        <f t="shared" si="145"/>
        <v>0.42</v>
      </c>
      <c r="AA1757" s="178"/>
      <c r="AB1757" s="178"/>
      <c r="AC1757" s="178"/>
    </row>
    <row r="1758" spans="2:29" x14ac:dyDescent="0.35">
      <c r="B1758" s="222">
        <v>183500</v>
      </c>
      <c r="C1758" s="208">
        <v>65934</v>
      </c>
      <c r="D1758" s="309">
        <v>3626.37</v>
      </c>
      <c r="E1758" s="206">
        <v>5274.72</v>
      </c>
      <c r="F1758" s="206">
        <v>5934.06</v>
      </c>
      <c r="G1758" s="205">
        <f t="shared" si="146"/>
        <v>0.35931335149863758</v>
      </c>
      <c r="H1758" s="207">
        <f t="shared" si="147"/>
        <v>0.42</v>
      </c>
      <c r="I1758" s="213">
        <v>54798</v>
      </c>
      <c r="J1758" s="213">
        <v>1677.66</v>
      </c>
      <c r="K1758" s="212">
        <v>4383.84</v>
      </c>
      <c r="L1758" s="212">
        <v>4931.82</v>
      </c>
      <c r="M1758" s="239">
        <f t="shared" si="144"/>
        <v>0.48089999999993777</v>
      </c>
      <c r="N1758" s="239"/>
      <c r="O1758" s="178"/>
      <c r="P1758" s="178"/>
      <c r="Q1758" s="178"/>
      <c r="R1758" s="178"/>
      <c r="S1758" s="178"/>
      <c r="T1758" s="178"/>
      <c r="U1758" s="178"/>
      <c r="V1758" s="178"/>
      <c r="W1758" s="178"/>
      <c r="X1758" s="178"/>
      <c r="Y1758" s="210">
        <f t="shared" si="143"/>
        <v>0.29862670299727523</v>
      </c>
      <c r="Z1758" s="211">
        <f t="shared" si="145"/>
        <v>0.42</v>
      </c>
      <c r="AA1758" s="178"/>
      <c r="AB1758" s="178"/>
      <c r="AC1758" s="178"/>
    </row>
    <row r="1759" spans="2:29" x14ac:dyDescent="0.35">
      <c r="B1759" s="222">
        <v>183600</v>
      </c>
      <c r="C1759" s="208">
        <v>65976</v>
      </c>
      <c r="D1759" s="309">
        <v>3628.68</v>
      </c>
      <c r="E1759" s="206">
        <v>5278.08</v>
      </c>
      <c r="F1759" s="206">
        <v>5937.84</v>
      </c>
      <c r="G1759" s="205">
        <f t="shared" si="146"/>
        <v>0.35934640522875816</v>
      </c>
      <c r="H1759" s="207">
        <f t="shared" si="147"/>
        <v>0.42</v>
      </c>
      <c r="I1759" s="213">
        <v>54840</v>
      </c>
      <c r="J1759" s="213">
        <v>1682.66</v>
      </c>
      <c r="K1759" s="212">
        <v>4387.2</v>
      </c>
      <c r="L1759" s="212">
        <v>4935.6000000000004</v>
      </c>
      <c r="M1759" s="239">
        <f t="shared" si="144"/>
        <v>0.4808999999998923</v>
      </c>
      <c r="N1759" s="239"/>
      <c r="O1759" s="178"/>
      <c r="P1759" s="178"/>
      <c r="Q1759" s="178"/>
      <c r="R1759" s="178"/>
      <c r="S1759" s="178"/>
      <c r="T1759" s="178"/>
      <c r="U1759" s="178"/>
      <c r="V1759" s="178"/>
      <c r="W1759" s="178"/>
      <c r="X1759" s="178"/>
      <c r="Y1759" s="210">
        <f t="shared" si="143"/>
        <v>0.29869281045751633</v>
      </c>
      <c r="Z1759" s="211">
        <f t="shared" si="145"/>
        <v>0.42</v>
      </c>
      <c r="AA1759" s="178"/>
      <c r="AB1759" s="178"/>
      <c r="AC1759" s="178"/>
    </row>
    <row r="1760" spans="2:29" x14ac:dyDescent="0.35">
      <c r="B1760" s="222">
        <v>183700</v>
      </c>
      <c r="C1760" s="208">
        <v>66018</v>
      </c>
      <c r="D1760" s="309">
        <v>3630.99</v>
      </c>
      <c r="E1760" s="206">
        <v>5281.44</v>
      </c>
      <c r="F1760" s="206">
        <v>5941.62</v>
      </c>
      <c r="G1760" s="205">
        <f t="shared" si="146"/>
        <v>0.35937942297223735</v>
      </c>
      <c r="H1760" s="207">
        <f t="shared" si="147"/>
        <v>0.42</v>
      </c>
      <c r="I1760" s="213">
        <v>54882</v>
      </c>
      <c r="J1760" s="213">
        <v>1687.66</v>
      </c>
      <c r="K1760" s="212">
        <v>4390.5600000000004</v>
      </c>
      <c r="L1760" s="212">
        <v>4939.38</v>
      </c>
      <c r="M1760" s="239">
        <f t="shared" si="144"/>
        <v>0.48090000000000144</v>
      </c>
      <c r="N1760" s="239"/>
      <c r="O1760" s="178"/>
      <c r="P1760" s="178"/>
      <c r="Q1760" s="178"/>
      <c r="R1760" s="178"/>
      <c r="S1760" s="178"/>
      <c r="T1760" s="178"/>
      <c r="U1760" s="178"/>
      <c r="V1760" s="178"/>
      <c r="W1760" s="178"/>
      <c r="X1760" s="178"/>
      <c r="Y1760" s="210">
        <f t="shared" si="143"/>
        <v>0.29875884594447466</v>
      </c>
      <c r="Z1760" s="211">
        <f t="shared" si="145"/>
        <v>0.42</v>
      </c>
      <c r="AA1760" s="178"/>
      <c r="AB1760" s="178"/>
      <c r="AC1760" s="178"/>
    </row>
    <row r="1761" spans="2:29" x14ac:dyDescent="0.35">
      <c r="B1761" s="222">
        <v>183800</v>
      </c>
      <c r="C1761" s="208">
        <v>66060</v>
      </c>
      <c r="D1761" s="309">
        <v>3633.3</v>
      </c>
      <c r="E1761" s="206">
        <v>5284.8</v>
      </c>
      <c r="F1761" s="206">
        <v>5945.4</v>
      </c>
      <c r="G1761" s="205">
        <f t="shared" si="146"/>
        <v>0.35941240478781283</v>
      </c>
      <c r="H1761" s="207">
        <f t="shared" si="147"/>
        <v>0.42</v>
      </c>
      <c r="I1761" s="213">
        <v>54924</v>
      </c>
      <c r="J1761" s="213">
        <v>1692.66</v>
      </c>
      <c r="K1761" s="212">
        <v>4393.92</v>
      </c>
      <c r="L1761" s="212">
        <v>4943.16</v>
      </c>
      <c r="M1761" s="239">
        <f t="shared" si="144"/>
        <v>0.48089999999997418</v>
      </c>
      <c r="N1761" s="239"/>
      <c r="O1761" s="178"/>
      <c r="P1761" s="178"/>
      <c r="Q1761" s="178"/>
      <c r="R1761" s="178"/>
      <c r="S1761" s="178"/>
      <c r="T1761" s="178"/>
      <c r="U1761" s="178"/>
      <c r="V1761" s="178"/>
      <c r="W1761" s="178"/>
      <c r="X1761" s="178"/>
      <c r="Y1761" s="210">
        <f t="shared" si="143"/>
        <v>0.29882480957562568</v>
      </c>
      <c r="Z1761" s="211">
        <f t="shared" si="145"/>
        <v>0.42</v>
      </c>
      <c r="AA1761" s="178"/>
      <c r="AB1761" s="178"/>
      <c r="AC1761" s="178"/>
    </row>
    <row r="1762" spans="2:29" x14ac:dyDescent="0.35">
      <c r="B1762" s="222">
        <v>183900</v>
      </c>
      <c r="C1762" s="208">
        <v>66102</v>
      </c>
      <c r="D1762" s="309">
        <v>3635.61</v>
      </c>
      <c r="E1762" s="206">
        <v>5288.16</v>
      </c>
      <c r="F1762" s="206">
        <v>5949.18</v>
      </c>
      <c r="G1762" s="205">
        <f t="shared" si="146"/>
        <v>0.35944535073409462</v>
      </c>
      <c r="H1762" s="207">
        <f t="shared" si="147"/>
        <v>0.42</v>
      </c>
      <c r="I1762" s="213">
        <v>54966</v>
      </c>
      <c r="J1762" s="213">
        <v>1697.65</v>
      </c>
      <c r="K1762" s="212">
        <v>4397.28</v>
      </c>
      <c r="L1762" s="212">
        <v>4946.9399999999996</v>
      </c>
      <c r="M1762" s="239">
        <f t="shared" si="144"/>
        <v>0.48090000000008332</v>
      </c>
      <c r="N1762" s="239"/>
      <c r="O1762" s="178"/>
      <c r="P1762" s="178"/>
      <c r="Q1762" s="178"/>
      <c r="R1762" s="178"/>
      <c r="S1762" s="178"/>
      <c r="T1762" s="178"/>
      <c r="U1762" s="178"/>
      <c r="V1762" s="178"/>
      <c r="W1762" s="178"/>
      <c r="X1762" s="178"/>
      <c r="Y1762" s="210">
        <f t="shared" si="143"/>
        <v>0.29889070146818925</v>
      </c>
      <c r="Z1762" s="211">
        <f t="shared" si="145"/>
        <v>0.42</v>
      </c>
      <c r="AA1762" s="178"/>
      <c r="AB1762" s="178"/>
      <c r="AC1762" s="178"/>
    </row>
    <row r="1763" spans="2:29" x14ac:dyDescent="0.35">
      <c r="B1763" s="222">
        <v>184000</v>
      </c>
      <c r="C1763" s="208">
        <v>66144</v>
      </c>
      <c r="D1763" s="309">
        <v>3637.92</v>
      </c>
      <c r="E1763" s="206">
        <v>5291.52</v>
      </c>
      <c r="F1763" s="206">
        <v>5952.96</v>
      </c>
      <c r="G1763" s="205">
        <f t="shared" si="146"/>
        <v>0.35947826086956519</v>
      </c>
      <c r="H1763" s="207">
        <f t="shared" si="147"/>
        <v>0.42</v>
      </c>
      <c r="I1763" s="213">
        <v>55008</v>
      </c>
      <c r="J1763" s="213">
        <v>1702.65</v>
      </c>
      <c r="K1763" s="212">
        <v>4400.6400000000003</v>
      </c>
      <c r="L1763" s="212">
        <v>4950.72</v>
      </c>
      <c r="M1763" s="239">
        <f t="shared" si="144"/>
        <v>0.48090000000003785</v>
      </c>
      <c r="N1763" s="239"/>
      <c r="O1763" s="178"/>
      <c r="P1763" s="178"/>
      <c r="Q1763" s="178"/>
      <c r="R1763" s="178"/>
      <c r="S1763" s="178"/>
      <c r="T1763" s="178"/>
      <c r="U1763" s="178"/>
      <c r="V1763" s="178"/>
      <c r="W1763" s="178"/>
      <c r="X1763" s="178"/>
      <c r="Y1763" s="210">
        <f t="shared" si="143"/>
        <v>0.29895652173913045</v>
      </c>
      <c r="Z1763" s="211">
        <f t="shared" si="145"/>
        <v>0.42</v>
      </c>
      <c r="AA1763" s="178"/>
      <c r="AB1763" s="178"/>
      <c r="AC1763" s="178"/>
    </row>
    <row r="1764" spans="2:29" x14ac:dyDescent="0.35">
      <c r="B1764" s="222">
        <v>184100</v>
      </c>
      <c r="C1764" s="208">
        <v>66186</v>
      </c>
      <c r="D1764" s="309">
        <v>3640.23</v>
      </c>
      <c r="E1764" s="206">
        <v>5294.88</v>
      </c>
      <c r="F1764" s="206">
        <v>5956.74</v>
      </c>
      <c r="G1764" s="205">
        <f t="shared" si="146"/>
        <v>0.35951113525258011</v>
      </c>
      <c r="H1764" s="207">
        <f t="shared" si="147"/>
        <v>0.42</v>
      </c>
      <c r="I1764" s="213">
        <v>55050</v>
      </c>
      <c r="J1764" s="213">
        <v>1707.65</v>
      </c>
      <c r="K1764" s="212">
        <v>4404</v>
      </c>
      <c r="L1764" s="212">
        <v>4954.5</v>
      </c>
      <c r="M1764" s="239">
        <f t="shared" si="144"/>
        <v>0.48090000000001054</v>
      </c>
      <c r="N1764" s="239"/>
      <c r="O1764" s="178"/>
      <c r="P1764" s="178"/>
      <c r="Q1764" s="178"/>
      <c r="R1764" s="178"/>
      <c r="S1764" s="178"/>
      <c r="T1764" s="178"/>
      <c r="U1764" s="178"/>
      <c r="V1764" s="178"/>
      <c r="W1764" s="178"/>
      <c r="X1764" s="178"/>
      <c r="Y1764" s="210">
        <f t="shared" si="143"/>
        <v>0.29902227050516023</v>
      </c>
      <c r="Z1764" s="211">
        <f t="shared" si="145"/>
        <v>0.42</v>
      </c>
      <c r="AA1764" s="178"/>
      <c r="AB1764" s="178"/>
      <c r="AC1764" s="178"/>
    </row>
    <row r="1765" spans="2:29" x14ac:dyDescent="0.35">
      <c r="B1765" s="222">
        <v>184200</v>
      </c>
      <c r="C1765" s="208">
        <v>66228</v>
      </c>
      <c r="D1765" s="309">
        <v>3642.54</v>
      </c>
      <c r="E1765" s="206">
        <v>5298.24</v>
      </c>
      <c r="F1765" s="206">
        <v>5960.52</v>
      </c>
      <c r="G1765" s="205">
        <f t="shared" si="146"/>
        <v>0.35954397394136806</v>
      </c>
      <c r="H1765" s="207">
        <f t="shared" si="147"/>
        <v>0.42</v>
      </c>
      <c r="I1765" s="213">
        <v>55092</v>
      </c>
      <c r="J1765" s="213">
        <v>1712.65</v>
      </c>
      <c r="K1765" s="212">
        <v>4407.3599999999997</v>
      </c>
      <c r="L1765" s="212">
        <v>4958.28</v>
      </c>
      <c r="M1765" s="239">
        <f t="shared" si="144"/>
        <v>0.48089999999998329</v>
      </c>
      <c r="N1765" s="239"/>
      <c r="O1765" s="178"/>
      <c r="P1765" s="178"/>
      <c r="Q1765" s="178"/>
      <c r="R1765" s="178"/>
      <c r="S1765" s="178"/>
      <c r="T1765" s="178"/>
      <c r="U1765" s="178"/>
      <c r="V1765" s="178"/>
      <c r="W1765" s="178"/>
      <c r="X1765" s="178"/>
      <c r="Y1765" s="210">
        <f t="shared" si="143"/>
        <v>0.29908794788273618</v>
      </c>
      <c r="Z1765" s="211">
        <f t="shared" si="145"/>
        <v>0.42</v>
      </c>
      <c r="AA1765" s="178"/>
      <c r="AB1765" s="178"/>
      <c r="AC1765" s="178"/>
    </row>
    <row r="1766" spans="2:29" x14ac:dyDescent="0.35">
      <c r="B1766" s="222">
        <v>184300</v>
      </c>
      <c r="C1766" s="208">
        <v>66270</v>
      </c>
      <c r="D1766" s="309">
        <v>3644.85</v>
      </c>
      <c r="E1766" s="206">
        <v>5301.6</v>
      </c>
      <c r="F1766" s="206">
        <v>5964.3</v>
      </c>
      <c r="G1766" s="205">
        <f t="shared" si="146"/>
        <v>0.35957677699403146</v>
      </c>
      <c r="H1766" s="207">
        <f t="shared" si="147"/>
        <v>0.42</v>
      </c>
      <c r="I1766" s="213">
        <v>55134</v>
      </c>
      <c r="J1766" s="213">
        <v>1717.65</v>
      </c>
      <c r="K1766" s="212">
        <v>4410.72</v>
      </c>
      <c r="L1766" s="212">
        <v>4962.0600000000004</v>
      </c>
      <c r="M1766" s="239">
        <f t="shared" si="144"/>
        <v>0.48090000000008332</v>
      </c>
      <c r="N1766" s="239"/>
      <c r="O1766" s="178"/>
      <c r="P1766" s="178"/>
      <c r="Q1766" s="178"/>
      <c r="R1766" s="178"/>
      <c r="S1766" s="178"/>
      <c r="T1766" s="178"/>
      <c r="U1766" s="178"/>
      <c r="V1766" s="178"/>
      <c r="W1766" s="178"/>
      <c r="X1766" s="178"/>
      <c r="Y1766" s="210">
        <f t="shared" si="143"/>
        <v>0.29915355398806293</v>
      </c>
      <c r="Z1766" s="211">
        <f t="shared" si="145"/>
        <v>0.42</v>
      </c>
      <c r="AA1766" s="178"/>
      <c r="AB1766" s="178"/>
      <c r="AC1766" s="178"/>
    </row>
    <row r="1767" spans="2:29" x14ac:dyDescent="0.35">
      <c r="B1767" s="222">
        <v>184400</v>
      </c>
      <c r="C1767" s="208">
        <v>66312</v>
      </c>
      <c r="D1767" s="309">
        <v>3647.16</v>
      </c>
      <c r="E1767" s="206">
        <v>5304.96</v>
      </c>
      <c r="F1767" s="206">
        <v>5968.08</v>
      </c>
      <c r="G1767" s="205">
        <f t="shared" si="146"/>
        <v>0.35960954446854665</v>
      </c>
      <c r="H1767" s="207">
        <f t="shared" si="147"/>
        <v>0.42</v>
      </c>
      <c r="I1767" s="213">
        <v>55176</v>
      </c>
      <c r="J1767" s="213">
        <v>1722.64</v>
      </c>
      <c r="K1767" s="212">
        <v>4414.08</v>
      </c>
      <c r="L1767" s="212">
        <v>4965.84</v>
      </c>
      <c r="M1767" s="239">
        <f t="shared" si="144"/>
        <v>0.48090000000004696</v>
      </c>
      <c r="N1767" s="239"/>
      <c r="O1767" s="178"/>
      <c r="P1767" s="178"/>
      <c r="Q1767" s="178"/>
      <c r="R1767" s="178"/>
      <c r="S1767" s="178"/>
      <c r="T1767" s="178"/>
      <c r="U1767" s="178"/>
      <c r="V1767" s="178"/>
      <c r="W1767" s="178"/>
      <c r="X1767" s="178"/>
      <c r="Y1767" s="210">
        <f t="shared" si="143"/>
        <v>0.29921908893709326</v>
      </c>
      <c r="Z1767" s="211">
        <f t="shared" si="145"/>
        <v>0.42</v>
      </c>
      <c r="AA1767" s="178"/>
      <c r="AB1767" s="178"/>
      <c r="AC1767" s="178"/>
    </row>
    <row r="1768" spans="2:29" x14ac:dyDescent="0.35">
      <c r="B1768" s="222">
        <v>184500</v>
      </c>
      <c r="C1768" s="208">
        <v>66354</v>
      </c>
      <c r="D1768" s="309">
        <v>3649.47</v>
      </c>
      <c r="E1768" s="206">
        <v>5308.32</v>
      </c>
      <c r="F1768" s="206">
        <v>5971.86</v>
      </c>
      <c r="G1768" s="205">
        <f t="shared" si="146"/>
        <v>0.35964227642276425</v>
      </c>
      <c r="H1768" s="207">
        <f t="shared" si="147"/>
        <v>0.42</v>
      </c>
      <c r="I1768" s="213">
        <v>55218</v>
      </c>
      <c r="J1768" s="213">
        <v>1727.64</v>
      </c>
      <c r="K1768" s="212">
        <v>4417.4399999999996</v>
      </c>
      <c r="L1768" s="212">
        <v>4969.62</v>
      </c>
      <c r="M1768" s="239">
        <f t="shared" si="144"/>
        <v>0.48090000000001965</v>
      </c>
      <c r="N1768" s="239"/>
      <c r="O1768" s="178"/>
      <c r="P1768" s="178"/>
      <c r="Q1768" s="178"/>
      <c r="R1768" s="178"/>
      <c r="S1768" s="178"/>
      <c r="T1768" s="178"/>
      <c r="U1768" s="178"/>
      <c r="V1768" s="178"/>
      <c r="W1768" s="178"/>
      <c r="X1768" s="178"/>
      <c r="Y1768" s="210">
        <f t="shared" si="143"/>
        <v>0.29928455284552846</v>
      </c>
      <c r="Z1768" s="211">
        <f t="shared" si="145"/>
        <v>0.42</v>
      </c>
      <c r="AA1768" s="178"/>
      <c r="AB1768" s="178"/>
      <c r="AC1768" s="178"/>
    </row>
    <row r="1769" spans="2:29" x14ac:dyDescent="0.35">
      <c r="B1769" s="222">
        <v>184600</v>
      </c>
      <c r="C1769" s="208">
        <v>66396</v>
      </c>
      <c r="D1769" s="309">
        <v>3651.78</v>
      </c>
      <c r="E1769" s="206">
        <v>5311.68</v>
      </c>
      <c r="F1769" s="206">
        <v>5975.64</v>
      </c>
      <c r="G1769" s="205">
        <f t="shared" si="146"/>
        <v>0.35967497291440953</v>
      </c>
      <c r="H1769" s="207">
        <f t="shared" si="147"/>
        <v>0.42</v>
      </c>
      <c r="I1769" s="213">
        <v>55260</v>
      </c>
      <c r="J1769" s="213">
        <v>1732.64</v>
      </c>
      <c r="K1769" s="212">
        <v>4420.8</v>
      </c>
      <c r="L1769" s="212">
        <v>4973.3999999999996</v>
      </c>
      <c r="M1769" s="239">
        <f t="shared" si="144"/>
        <v>0.48089999999999233</v>
      </c>
      <c r="N1769" s="239"/>
      <c r="O1769" s="178"/>
      <c r="P1769" s="178"/>
      <c r="Q1769" s="178"/>
      <c r="R1769" s="178"/>
      <c r="S1769" s="178"/>
      <c r="T1769" s="178"/>
      <c r="U1769" s="178"/>
      <c r="V1769" s="178"/>
      <c r="W1769" s="178"/>
      <c r="X1769" s="178"/>
      <c r="Y1769" s="210">
        <f t="shared" si="143"/>
        <v>0.29934994582881908</v>
      </c>
      <c r="Z1769" s="211">
        <f t="shared" si="145"/>
        <v>0.42</v>
      </c>
      <c r="AA1769" s="178"/>
      <c r="AB1769" s="178"/>
      <c r="AC1769" s="178"/>
    </row>
    <row r="1770" spans="2:29" x14ac:dyDescent="0.35">
      <c r="B1770" s="222">
        <v>184700</v>
      </c>
      <c r="C1770" s="208">
        <v>66438</v>
      </c>
      <c r="D1770" s="309">
        <v>3654.09</v>
      </c>
      <c r="E1770" s="206">
        <v>5315.04</v>
      </c>
      <c r="F1770" s="206">
        <v>5979.42</v>
      </c>
      <c r="G1770" s="205">
        <f t="shared" si="146"/>
        <v>0.35970763400108285</v>
      </c>
      <c r="H1770" s="207">
        <f t="shared" si="147"/>
        <v>0.42</v>
      </c>
      <c r="I1770" s="213">
        <v>55302</v>
      </c>
      <c r="J1770" s="213">
        <v>1737.64</v>
      </c>
      <c r="K1770" s="212">
        <v>4424.16</v>
      </c>
      <c r="L1770" s="212">
        <v>4977.18</v>
      </c>
      <c r="M1770" s="239">
        <f t="shared" si="144"/>
        <v>0.48089999999993777</v>
      </c>
      <c r="N1770" s="239"/>
      <c r="O1770" s="178"/>
      <c r="P1770" s="178"/>
      <c r="Q1770" s="178"/>
      <c r="R1770" s="178"/>
      <c r="S1770" s="178"/>
      <c r="T1770" s="178"/>
      <c r="U1770" s="178"/>
      <c r="V1770" s="178"/>
      <c r="W1770" s="178"/>
      <c r="X1770" s="178"/>
      <c r="Y1770" s="210">
        <f t="shared" si="143"/>
        <v>0.29941526800216567</v>
      </c>
      <c r="Z1770" s="211">
        <f t="shared" si="145"/>
        <v>0.42</v>
      </c>
      <c r="AA1770" s="178"/>
      <c r="AB1770" s="178"/>
      <c r="AC1770" s="178"/>
    </row>
    <row r="1771" spans="2:29" x14ac:dyDescent="0.35">
      <c r="B1771" s="222">
        <v>184800</v>
      </c>
      <c r="C1771" s="208">
        <v>66480</v>
      </c>
      <c r="D1771" s="309">
        <v>3656.4</v>
      </c>
      <c r="E1771" s="206">
        <v>5318.4</v>
      </c>
      <c r="F1771" s="206">
        <v>5983.2</v>
      </c>
      <c r="G1771" s="205">
        <f t="shared" si="146"/>
        <v>0.35974025974025975</v>
      </c>
      <c r="H1771" s="207">
        <f t="shared" si="147"/>
        <v>0.42</v>
      </c>
      <c r="I1771" s="213">
        <v>55344</v>
      </c>
      <c r="J1771" s="213">
        <v>1742.64</v>
      </c>
      <c r="K1771" s="212">
        <v>4427.5200000000004</v>
      </c>
      <c r="L1771" s="212">
        <v>4980.96</v>
      </c>
      <c r="M1771" s="239">
        <f t="shared" si="144"/>
        <v>0.48089999999991051</v>
      </c>
      <c r="N1771" s="239"/>
      <c r="O1771" s="178"/>
      <c r="P1771" s="178"/>
      <c r="Q1771" s="178"/>
      <c r="R1771" s="178"/>
      <c r="S1771" s="178"/>
      <c r="T1771" s="178"/>
      <c r="U1771" s="178"/>
      <c r="V1771" s="178"/>
      <c r="W1771" s="178"/>
      <c r="X1771" s="178"/>
      <c r="Y1771" s="210">
        <f t="shared" si="143"/>
        <v>0.29948051948051946</v>
      </c>
      <c r="Z1771" s="211">
        <f t="shared" si="145"/>
        <v>0.42</v>
      </c>
      <c r="AA1771" s="178"/>
      <c r="AB1771" s="178"/>
      <c r="AC1771" s="178"/>
    </row>
    <row r="1772" spans="2:29" x14ac:dyDescent="0.35">
      <c r="B1772" s="222">
        <v>184900</v>
      </c>
      <c r="C1772" s="208">
        <v>66522</v>
      </c>
      <c r="D1772" s="309">
        <v>3658.71</v>
      </c>
      <c r="E1772" s="206">
        <v>5321.76</v>
      </c>
      <c r="F1772" s="206">
        <v>5986.98</v>
      </c>
      <c r="G1772" s="205">
        <f t="shared" si="146"/>
        <v>0.3597728501892915</v>
      </c>
      <c r="H1772" s="207">
        <f t="shared" si="147"/>
        <v>0.42</v>
      </c>
      <c r="I1772" s="213">
        <v>55386</v>
      </c>
      <c r="J1772" s="213">
        <v>1747.63</v>
      </c>
      <c r="K1772" s="212">
        <v>4430.88</v>
      </c>
      <c r="L1772" s="212">
        <v>4984.74</v>
      </c>
      <c r="M1772" s="239">
        <f t="shared" si="144"/>
        <v>0.48090000000002875</v>
      </c>
      <c r="N1772" s="239"/>
      <c r="O1772" s="178"/>
      <c r="P1772" s="178"/>
      <c r="Q1772" s="178"/>
      <c r="R1772" s="178"/>
      <c r="S1772" s="178"/>
      <c r="T1772" s="178"/>
      <c r="U1772" s="178"/>
      <c r="V1772" s="178"/>
      <c r="W1772" s="178"/>
      <c r="X1772" s="178"/>
      <c r="Y1772" s="210">
        <f t="shared" si="143"/>
        <v>0.29954570037858302</v>
      </c>
      <c r="Z1772" s="211">
        <f t="shared" si="145"/>
        <v>0.42</v>
      </c>
      <c r="AA1772" s="178"/>
      <c r="AB1772" s="178"/>
      <c r="AC1772" s="178"/>
    </row>
    <row r="1773" spans="2:29" x14ac:dyDescent="0.35">
      <c r="B1773" s="222">
        <v>185000</v>
      </c>
      <c r="C1773" s="208">
        <v>66564</v>
      </c>
      <c r="D1773" s="309">
        <v>3661.02</v>
      </c>
      <c r="E1773" s="206">
        <v>5325.12</v>
      </c>
      <c r="F1773" s="206">
        <v>5990.76</v>
      </c>
      <c r="G1773" s="205">
        <f t="shared" si="146"/>
        <v>0.3598054054054054</v>
      </c>
      <c r="H1773" s="207">
        <f t="shared" si="147"/>
        <v>0.42</v>
      </c>
      <c r="I1773" s="213">
        <v>55428</v>
      </c>
      <c r="J1773" s="213">
        <v>1752.63</v>
      </c>
      <c r="K1773" s="212">
        <v>4434.24</v>
      </c>
      <c r="L1773" s="212">
        <v>4988.5200000000004</v>
      </c>
      <c r="M1773" s="239">
        <f t="shared" si="144"/>
        <v>0.48089999999999233</v>
      </c>
      <c r="N1773" s="239"/>
      <c r="O1773" s="178"/>
      <c r="P1773" s="178"/>
      <c r="Q1773" s="178"/>
      <c r="R1773" s="178"/>
      <c r="S1773" s="178"/>
      <c r="T1773" s="178"/>
      <c r="U1773" s="178"/>
      <c r="V1773" s="178"/>
      <c r="W1773" s="178"/>
      <c r="X1773" s="178"/>
      <c r="Y1773" s="210">
        <f t="shared" si="143"/>
        <v>0.29961081081081081</v>
      </c>
      <c r="Z1773" s="211">
        <f t="shared" si="145"/>
        <v>0.42</v>
      </c>
      <c r="AA1773" s="178"/>
      <c r="AB1773" s="178"/>
      <c r="AC1773" s="178"/>
    </row>
    <row r="1774" spans="2:29" x14ac:dyDescent="0.35">
      <c r="B1774" s="222">
        <v>185100</v>
      </c>
      <c r="C1774" s="208">
        <v>66606</v>
      </c>
      <c r="D1774" s="309">
        <v>3663.33</v>
      </c>
      <c r="E1774" s="206">
        <v>5328.48</v>
      </c>
      <c r="F1774" s="206">
        <v>5994.54</v>
      </c>
      <c r="G1774" s="205">
        <f t="shared" si="146"/>
        <v>0.35983792544570503</v>
      </c>
      <c r="H1774" s="207">
        <f t="shared" si="147"/>
        <v>0.42</v>
      </c>
      <c r="I1774" s="213">
        <v>55470</v>
      </c>
      <c r="J1774" s="213">
        <v>1757.63</v>
      </c>
      <c r="K1774" s="212">
        <v>4437.6000000000004</v>
      </c>
      <c r="L1774" s="212">
        <v>4992.3</v>
      </c>
      <c r="M1774" s="239">
        <f t="shared" si="144"/>
        <v>0.48089999999994687</v>
      </c>
      <c r="N1774" s="239"/>
      <c r="O1774" s="178"/>
      <c r="P1774" s="178"/>
      <c r="Q1774" s="178"/>
      <c r="R1774" s="178"/>
      <c r="S1774" s="178"/>
      <c r="T1774" s="178"/>
      <c r="U1774" s="178"/>
      <c r="V1774" s="178"/>
      <c r="W1774" s="178"/>
      <c r="X1774" s="178"/>
      <c r="Y1774" s="210">
        <f t="shared" si="143"/>
        <v>0.29967585089141002</v>
      </c>
      <c r="Z1774" s="211">
        <f t="shared" si="145"/>
        <v>0.42</v>
      </c>
      <c r="AA1774" s="178"/>
      <c r="AB1774" s="178"/>
      <c r="AC1774" s="178"/>
    </row>
    <row r="1775" spans="2:29" x14ac:dyDescent="0.35">
      <c r="B1775" s="222">
        <v>185200</v>
      </c>
      <c r="C1775" s="208">
        <v>66648</v>
      </c>
      <c r="D1775" s="309">
        <v>3665.64</v>
      </c>
      <c r="E1775" s="206">
        <v>5331.84</v>
      </c>
      <c r="F1775" s="206">
        <v>5998.32</v>
      </c>
      <c r="G1775" s="205">
        <f t="shared" si="146"/>
        <v>0.3598704103671706</v>
      </c>
      <c r="H1775" s="207">
        <f t="shared" si="147"/>
        <v>0.42</v>
      </c>
      <c r="I1775" s="213">
        <v>55512</v>
      </c>
      <c r="J1775" s="213">
        <v>1762.63</v>
      </c>
      <c r="K1775" s="212">
        <v>4440.96</v>
      </c>
      <c r="L1775" s="212">
        <v>4996.08</v>
      </c>
      <c r="M1775" s="239">
        <f t="shared" si="144"/>
        <v>0.48089999999991961</v>
      </c>
      <c r="N1775" s="239"/>
      <c r="O1775" s="178"/>
      <c r="P1775" s="178"/>
      <c r="Q1775" s="178"/>
      <c r="R1775" s="178"/>
      <c r="S1775" s="178"/>
      <c r="T1775" s="178"/>
      <c r="U1775" s="178"/>
      <c r="V1775" s="178"/>
      <c r="W1775" s="178"/>
      <c r="X1775" s="178"/>
      <c r="Y1775" s="210">
        <f t="shared" si="143"/>
        <v>0.29974082073434127</v>
      </c>
      <c r="Z1775" s="211">
        <f t="shared" si="145"/>
        <v>0.42</v>
      </c>
      <c r="AA1775" s="178"/>
      <c r="AB1775" s="178"/>
      <c r="AC1775" s="178"/>
    </row>
    <row r="1776" spans="2:29" x14ac:dyDescent="0.35">
      <c r="B1776" s="222">
        <v>185300</v>
      </c>
      <c r="C1776" s="208">
        <v>66690</v>
      </c>
      <c r="D1776" s="309">
        <v>3667.95</v>
      </c>
      <c r="E1776" s="206">
        <v>5335.2</v>
      </c>
      <c r="F1776" s="206">
        <v>6002.1</v>
      </c>
      <c r="G1776" s="205">
        <f t="shared" si="146"/>
        <v>0.35990286022665946</v>
      </c>
      <c r="H1776" s="207">
        <f t="shared" si="147"/>
        <v>0.42</v>
      </c>
      <c r="I1776" s="213">
        <v>55554</v>
      </c>
      <c r="J1776" s="213">
        <v>1767.63</v>
      </c>
      <c r="K1776" s="212">
        <v>4444.32</v>
      </c>
      <c r="L1776" s="212">
        <v>4999.8599999999997</v>
      </c>
      <c r="M1776" s="239">
        <f t="shared" si="144"/>
        <v>0.48090000000003785</v>
      </c>
      <c r="N1776" s="239"/>
      <c r="O1776" s="178"/>
      <c r="P1776" s="178"/>
      <c r="Q1776" s="178"/>
      <c r="R1776" s="178"/>
      <c r="S1776" s="178"/>
      <c r="T1776" s="178"/>
      <c r="U1776" s="178"/>
      <c r="V1776" s="178"/>
      <c r="W1776" s="178"/>
      <c r="X1776" s="178"/>
      <c r="Y1776" s="210">
        <f t="shared" si="143"/>
        <v>0.29980572045331894</v>
      </c>
      <c r="Z1776" s="211">
        <f t="shared" si="145"/>
        <v>0.42</v>
      </c>
      <c r="AA1776" s="178"/>
      <c r="AB1776" s="178"/>
      <c r="AC1776" s="178"/>
    </row>
    <row r="1777" spans="2:29" x14ac:dyDescent="0.35">
      <c r="B1777" s="222">
        <v>185400</v>
      </c>
      <c r="C1777" s="208">
        <v>66732</v>
      </c>
      <c r="D1777" s="309">
        <v>3670.26</v>
      </c>
      <c r="E1777" s="206">
        <v>5338.56</v>
      </c>
      <c r="F1777" s="206">
        <v>6005.88</v>
      </c>
      <c r="G1777" s="205">
        <f t="shared" si="146"/>
        <v>0.35993527508090617</v>
      </c>
      <c r="H1777" s="207">
        <f t="shared" si="147"/>
        <v>0.42</v>
      </c>
      <c r="I1777" s="213">
        <v>55596</v>
      </c>
      <c r="J1777" s="213">
        <v>1772.62</v>
      </c>
      <c r="K1777" s="212">
        <v>4447.68</v>
      </c>
      <c r="L1777" s="212">
        <v>5003.6400000000003</v>
      </c>
      <c r="M1777" s="239">
        <f t="shared" si="144"/>
        <v>0.48089999999999233</v>
      </c>
      <c r="N1777" s="239"/>
      <c r="O1777" s="178"/>
      <c r="P1777" s="178"/>
      <c r="Q1777" s="178"/>
      <c r="R1777" s="178"/>
      <c r="S1777" s="178"/>
      <c r="T1777" s="178"/>
      <c r="U1777" s="178"/>
      <c r="V1777" s="178"/>
      <c r="W1777" s="178"/>
      <c r="X1777" s="178"/>
      <c r="Y1777" s="210">
        <f t="shared" si="143"/>
        <v>0.2998705501618123</v>
      </c>
      <c r="Z1777" s="211">
        <f t="shared" si="145"/>
        <v>0.42</v>
      </c>
      <c r="AA1777" s="178"/>
      <c r="AB1777" s="178"/>
      <c r="AC1777" s="178"/>
    </row>
    <row r="1778" spans="2:29" x14ac:dyDescent="0.35">
      <c r="B1778" s="222">
        <v>185500</v>
      </c>
      <c r="C1778" s="208">
        <v>66774</v>
      </c>
      <c r="D1778" s="309">
        <v>3672.57</v>
      </c>
      <c r="E1778" s="206">
        <v>5341.92</v>
      </c>
      <c r="F1778" s="206">
        <v>6009.66</v>
      </c>
      <c r="G1778" s="205">
        <f t="shared" si="146"/>
        <v>0.35996765498652289</v>
      </c>
      <c r="H1778" s="207">
        <f t="shared" si="147"/>
        <v>0.42</v>
      </c>
      <c r="I1778" s="213">
        <v>55638</v>
      </c>
      <c r="J1778" s="213">
        <v>1777.62</v>
      </c>
      <c r="K1778" s="212">
        <v>4451.04</v>
      </c>
      <c r="L1778" s="212">
        <v>5007.42</v>
      </c>
      <c r="M1778" s="239">
        <f t="shared" si="144"/>
        <v>0.48090000000010152</v>
      </c>
      <c r="N1778" s="239"/>
      <c r="O1778" s="178"/>
      <c r="P1778" s="178"/>
      <c r="Q1778" s="178"/>
      <c r="R1778" s="178"/>
      <c r="S1778" s="178"/>
      <c r="T1778" s="178"/>
      <c r="U1778" s="178"/>
      <c r="V1778" s="178"/>
      <c r="W1778" s="178"/>
      <c r="X1778" s="178"/>
      <c r="Y1778" s="210">
        <f t="shared" si="143"/>
        <v>0.29993530997304585</v>
      </c>
      <c r="Z1778" s="211">
        <f t="shared" si="145"/>
        <v>0.42</v>
      </c>
      <c r="AA1778" s="178"/>
      <c r="AB1778" s="178"/>
      <c r="AC1778" s="178"/>
    </row>
    <row r="1779" spans="2:29" x14ac:dyDescent="0.35">
      <c r="B1779" s="222">
        <v>185600</v>
      </c>
      <c r="C1779" s="208">
        <v>66816</v>
      </c>
      <c r="D1779" s="309">
        <v>3674.88</v>
      </c>
      <c r="E1779" s="206">
        <v>5345.28</v>
      </c>
      <c r="F1779" s="206">
        <v>6013.44</v>
      </c>
      <c r="G1779" s="205">
        <f t="shared" si="146"/>
        <v>0.36</v>
      </c>
      <c r="H1779" s="207">
        <f t="shared" si="147"/>
        <v>0.42</v>
      </c>
      <c r="I1779" s="213">
        <v>55680</v>
      </c>
      <c r="J1779" s="213">
        <v>1782.62</v>
      </c>
      <c r="K1779" s="212">
        <v>4454.3999999999996</v>
      </c>
      <c r="L1779" s="212">
        <v>5011.2</v>
      </c>
      <c r="M1779" s="239">
        <f t="shared" si="144"/>
        <v>0.48090000000007421</v>
      </c>
      <c r="N1779" s="239"/>
      <c r="O1779" s="178"/>
      <c r="P1779" s="178"/>
      <c r="Q1779" s="178"/>
      <c r="R1779" s="178"/>
      <c r="S1779" s="178"/>
      <c r="T1779" s="178"/>
      <c r="U1779" s="178"/>
      <c r="V1779" s="178"/>
      <c r="W1779" s="178"/>
      <c r="X1779" s="178"/>
      <c r="Y1779" s="210">
        <f t="shared" si="143"/>
        <v>0.3</v>
      </c>
      <c r="Z1779" s="211">
        <f t="shared" si="145"/>
        <v>0.42</v>
      </c>
      <c r="AA1779" s="178"/>
      <c r="AB1779" s="178"/>
      <c r="AC1779" s="178"/>
    </row>
    <row r="1780" spans="2:29" x14ac:dyDescent="0.35">
      <c r="B1780" s="222">
        <v>185700</v>
      </c>
      <c r="C1780" s="208">
        <v>66858</v>
      </c>
      <c r="D1780" s="309">
        <v>3677.19</v>
      </c>
      <c r="E1780" s="206">
        <v>5348.64</v>
      </c>
      <c r="F1780" s="206">
        <v>6017.22</v>
      </c>
      <c r="G1780" s="205">
        <f t="shared" si="146"/>
        <v>0.36003231017770598</v>
      </c>
      <c r="H1780" s="207">
        <f t="shared" si="147"/>
        <v>0.42</v>
      </c>
      <c r="I1780" s="213">
        <v>55722</v>
      </c>
      <c r="J1780" s="213">
        <v>1787.62</v>
      </c>
      <c r="K1780" s="212">
        <v>4457.76</v>
      </c>
      <c r="L1780" s="212">
        <v>5014.9799999999996</v>
      </c>
      <c r="M1780" s="239">
        <f t="shared" si="144"/>
        <v>0.48090000000003785</v>
      </c>
      <c r="N1780" s="239"/>
      <c r="O1780" s="178"/>
      <c r="P1780" s="178"/>
      <c r="Q1780" s="178"/>
      <c r="R1780" s="178"/>
      <c r="S1780" s="178"/>
      <c r="T1780" s="178"/>
      <c r="U1780" s="178"/>
      <c r="V1780" s="178"/>
      <c r="W1780" s="178"/>
      <c r="X1780" s="178"/>
      <c r="Y1780" s="210">
        <f t="shared" si="143"/>
        <v>0.30006462035541198</v>
      </c>
      <c r="Z1780" s="211">
        <f t="shared" si="145"/>
        <v>0.42</v>
      </c>
      <c r="AA1780" s="178"/>
      <c r="AB1780" s="178"/>
      <c r="AC1780" s="178"/>
    </row>
    <row r="1781" spans="2:29" x14ac:dyDescent="0.35">
      <c r="B1781" s="222">
        <v>185800</v>
      </c>
      <c r="C1781" s="208">
        <v>66900</v>
      </c>
      <c r="D1781" s="309">
        <v>3679.5</v>
      </c>
      <c r="E1781" s="206">
        <v>5352</v>
      </c>
      <c r="F1781" s="206">
        <v>6021</v>
      </c>
      <c r="G1781" s="205">
        <f t="shared" si="146"/>
        <v>0.36006458557588805</v>
      </c>
      <c r="H1781" s="207">
        <f t="shared" si="147"/>
        <v>0.42</v>
      </c>
      <c r="I1781" s="213">
        <v>55764</v>
      </c>
      <c r="J1781" s="213">
        <v>1792.62</v>
      </c>
      <c r="K1781" s="212">
        <v>4461.12</v>
      </c>
      <c r="L1781" s="212">
        <v>5018.76</v>
      </c>
      <c r="M1781" s="239">
        <f t="shared" si="144"/>
        <v>0.48089999999999233</v>
      </c>
      <c r="N1781" s="239"/>
      <c r="O1781" s="178"/>
      <c r="P1781" s="178"/>
      <c r="Q1781" s="178"/>
      <c r="R1781" s="178"/>
      <c r="S1781" s="178"/>
      <c r="T1781" s="178"/>
      <c r="U1781" s="178"/>
      <c r="V1781" s="178"/>
      <c r="W1781" s="178"/>
      <c r="X1781" s="178"/>
      <c r="Y1781" s="210">
        <f t="shared" si="143"/>
        <v>0.30012917115177612</v>
      </c>
      <c r="Z1781" s="211">
        <f t="shared" si="145"/>
        <v>0.42</v>
      </c>
      <c r="AA1781" s="178"/>
      <c r="AB1781" s="178"/>
      <c r="AC1781" s="178"/>
    </row>
    <row r="1782" spans="2:29" x14ac:dyDescent="0.35">
      <c r="B1782" s="222">
        <v>185900</v>
      </c>
      <c r="C1782" s="208">
        <v>66942</v>
      </c>
      <c r="D1782" s="309">
        <v>3681.81</v>
      </c>
      <c r="E1782" s="206">
        <v>5355.36</v>
      </c>
      <c r="F1782" s="206">
        <v>6024.78</v>
      </c>
      <c r="G1782" s="205">
        <f t="shared" si="146"/>
        <v>0.36009682625067241</v>
      </c>
      <c r="H1782" s="207">
        <f t="shared" si="147"/>
        <v>0.42</v>
      </c>
      <c r="I1782" s="213">
        <v>55806</v>
      </c>
      <c r="J1782" s="213">
        <v>1797.61</v>
      </c>
      <c r="K1782" s="212">
        <v>4464.4799999999996</v>
      </c>
      <c r="L1782" s="212">
        <v>5022.54</v>
      </c>
      <c r="M1782" s="239">
        <f t="shared" si="144"/>
        <v>0.48089999999996508</v>
      </c>
      <c r="N1782" s="239"/>
      <c r="O1782" s="178"/>
      <c r="P1782" s="178"/>
      <c r="Q1782" s="178"/>
      <c r="R1782" s="178"/>
      <c r="S1782" s="178"/>
      <c r="T1782" s="178"/>
      <c r="U1782" s="178"/>
      <c r="V1782" s="178"/>
      <c r="W1782" s="178"/>
      <c r="X1782" s="178"/>
      <c r="Y1782" s="210">
        <f t="shared" si="143"/>
        <v>0.30019365250134483</v>
      </c>
      <c r="Z1782" s="211">
        <f t="shared" si="145"/>
        <v>0.42</v>
      </c>
      <c r="AA1782" s="178"/>
      <c r="AB1782" s="178"/>
      <c r="AC1782" s="178"/>
    </row>
    <row r="1783" spans="2:29" x14ac:dyDescent="0.35">
      <c r="B1783" s="222">
        <v>186000</v>
      </c>
      <c r="C1783" s="208">
        <v>66984</v>
      </c>
      <c r="D1783" s="309">
        <v>3684.12</v>
      </c>
      <c r="E1783" s="206">
        <v>5358.72</v>
      </c>
      <c r="F1783" s="206">
        <v>6028.56</v>
      </c>
      <c r="G1783" s="205">
        <f t="shared" si="146"/>
        <v>0.36012903225806453</v>
      </c>
      <c r="H1783" s="207">
        <f t="shared" si="147"/>
        <v>0.42</v>
      </c>
      <c r="I1783" s="213">
        <v>55848</v>
      </c>
      <c r="J1783" s="213">
        <v>1802.61</v>
      </c>
      <c r="K1783" s="212">
        <v>4467.84</v>
      </c>
      <c r="L1783" s="212">
        <v>5026.32</v>
      </c>
      <c r="M1783" s="239">
        <f t="shared" si="144"/>
        <v>0.48089999999993777</v>
      </c>
      <c r="N1783" s="239"/>
      <c r="O1783" s="178"/>
      <c r="P1783" s="178"/>
      <c r="Q1783" s="178"/>
      <c r="R1783" s="178"/>
      <c r="S1783" s="178"/>
      <c r="T1783" s="178"/>
      <c r="U1783" s="178"/>
      <c r="V1783" s="178"/>
      <c r="W1783" s="178"/>
      <c r="X1783" s="178"/>
      <c r="Y1783" s="210">
        <f t="shared" si="143"/>
        <v>0.30025806451612902</v>
      </c>
      <c r="Z1783" s="211">
        <f t="shared" si="145"/>
        <v>0.42</v>
      </c>
      <c r="AA1783" s="178"/>
      <c r="AB1783" s="178"/>
      <c r="AC1783" s="178"/>
    </row>
    <row r="1784" spans="2:29" x14ac:dyDescent="0.35">
      <c r="B1784" s="222">
        <v>186100</v>
      </c>
      <c r="C1784" s="208">
        <v>67026</v>
      </c>
      <c r="D1784" s="309">
        <v>3686.43</v>
      </c>
      <c r="E1784" s="206">
        <v>5362.08</v>
      </c>
      <c r="F1784" s="206">
        <v>6032.34</v>
      </c>
      <c r="G1784" s="205">
        <f t="shared" si="146"/>
        <v>0.36016120365394949</v>
      </c>
      <c r="H1784" s="207">
        <f t="shared" si="147"/>
        <v>0.42</v>
      </c>
      <c r="I1784" s="213">
        <v>55890</v>
      </c>
      <c r="J1784" s="213">
        <v>1807.61</v>
      </c>
      <c r="K1784" s="212">
        <v>4471.2</v>
      </c>
      <c r="L1784" s="212">
        <v>5030.1000000000004</v>
      </c>
      <c r="M1784" s="239">
        <f t="shared" si="144"/>
        <v>0.4808999999998923</v>
      </c>
      <c r="N1784" s="239"/>
      <c r="O1784" s="178"/>
      <c r="P1784" s="178"/>
      <c r="Q1784" s="178"/>
      <c r="R1784" s="178"/>
      <c r="S1784" s="178"/>
      <c r="T1784" s="178"/>
      <c r="U1784" s="178"/>
      <c r="V1784" s="178"/>
      <c r="W1784" s="178"/>
      <c r="X1784" s="178"/>
      <c r="Y1784" s="210">
        <f t="shared" si="143"/>
        <v>0.300322407307899</v>
      </c>
      <c r="Z1784" s="211">
        <f t="shared" si="145"/>
        <v>0.42</v>
      </c>
      <c r="AA1784" s="178"/>
      <c r="AB1784" s="178"/>
      <c r="AC1784" s="178"/>
    </row>
    <row r="1785" spans="2:29" x14ac:dyDescent="0.35">
      <c r="B1785" s="222">
        <v>186200</v>
      </c>
      <c r="C1785" s="208">
        <v>67068</v>
      </c>
      <c r="D1785" s="309">
        <v>3688.74</v>
      </c>
      <c r="E1785" s="206">
        <v>5365.44</v>
      </c>
      <c r="F1785" s="206">
        <v>6036.12</v>
      </c>
      <c r="G1785" s="205">
        <f t="shared" si="146"/>
        <v>0.36019334049409235</v>
      </c>
      <c r="H1785" s="207">
        <f t="shared" si="147"/>
        <v>0.42</v>
      </c>
      <c r="I1785" s="213">
        <v>55932</v>
      </c>
      <c r="J1785" s="213">
        <v>1812.61</v>
      </c>
      <c r="K1785" s="212">
        <v>4474.5600000000004</v>
      </c>
      <c r="L1785" s="212">
        <v>5033.88</v>
      </c>
      <c r="M1785" s="239">
        <f t="shared" si="144"/>
        <v>0.48090000000000144</v>
      </c>
      <c r="N1785" s="239"/>
      <c r="O1785" s="178"/>
      <c r="P1785" s="178"/>
      <c r="Q1785" s="178"/>
      <c r="R1785" s="178"/>
      <c r="S1785" s="178"/>
      <c r="T1785" s="178"/>
      <c r="U1785" s="178"/>
      <c r="V1785" s="178"/>
      <c r="W1785" s="178"/>
      <c r="X1785" s="178"/>
      <c r="Y1785" s="210">
        <f t="shared" si="143"/>
        <v>0.30038668098818477</v>
      </c>
      <c r="Z1785" s="211">
        <f t="shared" si="145"/>
        <v>0.42</v>
      </c>
      <c r="AA1785" s="178"/>
      <c r="AB1785" s="178"/>
      <c r="AC1785" s="178"/>
    </row>
    <row r="1786" spans="2:29" x14ac:dyDescent="0.35">
      <c r="B1786" s="222">
        <v>186300</v>
      </c>
      <c r="C1786" s="208">
        <v>67110</v>
      </c>
      <c r="D1786" s="309">
        <v>3691.05</v>
      </c>
      <c r="E1786" s="206">
        <v>5368.8</v>
      </c>
      <c r="F1786" s="206">
        <v>6039.9</v>
      </c>
      <c r="G1786" s="205">
        <f t="shared" si="146"/>
        <v>0.36022544283413849</v>
      </c>
      <c r="H1786" s="207">
        <f t="shared" si="147"/>
        <v>0.42</v>
      </c>
      <c r="I1786" s="213">
        <v>55974</v>
      </c>
      <c r="J1786" s="213">
        <v>1817.61</v>
      </c>
      <c r="K1786" s="212">
        <v>4477.92</v>
      </c>
      <c r="L1786" s="212">
        <v>5037.66</v>
      </c>
      <c r="M1786" s="239">
        <f t="shared" si="144"/>
        <v>0.48089999999997418</v>
      </c>
      <c r="N1786" s="239"/>
      <c r="O1786" s="178"/>
      <c r="P1786" s="178"/>
      <c r="Q1786" s="178"/>
      <c r="R1786" s="178"/>
      <c r="S1786" s="178"/>
      <c r="T1786" s="178"/>
      <c r="U1786" s="178"/>
      <c r="V1786" s="178"/>
      <c r="W1786" s="178"/>
      <c r="X1786" s="178"/>
      <c r="Y1786" s="210">
        <f t="shared" si="143"/>
        <v>0.30045088566827699</v>
      </c>
      <c r="Z1786" s="211">
        <f t="shared" si="145"/>
        <v>0.42</v>
      </c>
      <c r="AA1786" s="178"/>
      <c r="AB1786" s="178"/>
      <c r="AC1786" s="178"/>
    </row>
    <row r="1787" spans="2:29" x14ac:dyDescent="0.35">
      <c r="B1787" s="222">
        <v>186400</v>
      </c>
      <c r="C1787" s="208">
        <v>67152</v>
      </c>
      <c r="D1787" s="309">
        <v>3693.36</v>
      </c>
      <c r="E1787" s="206">
        <v>5372.16</v>
      </c>
      <c r="F1787" s="206">
        <v>6043.68</v>
      </c>
      <c r="G1787" s="205">
        <f t="shared" si="146"/>
        <v>0.36025751072961376</v>
      </c>
      <c r="H1787" s="207">
        <f t="shared" si="147"/>
        <v>0.42</v>
      </c>
      <c r="I1787" s="213">
        <v>56016</v>
      </c>
      <c r="J1787" s="213">
        <v>1822.6</v>
      </c>
      <c r="K1787" s="212">
        <v>4481.28</v>
      </c>
      <c r="L1787" s="212">
        <v>5041.4399999999996</v>
      </c>
      <c r="M1787" s="239">
        <f t="shared" si="144"/>
        <v>0.48090000000008332</v>
      </c>
      <c r="N1787" s="239"/>
      <c r="O1787" s="178"/>
      <c r="P1787" s="178"/>
      <c r="Q1787" s="178"/>
      <c r="R1787" s="178"/>
      <c r="S1787" s="178"/>
      <c r="T1787" s="178"/>
      <c r="U1787" s="178"/>
      <c r="V1787" s="178"/>
      <c r="W1787" s="178"/>
      <c r="X1787" s="178"/>
      <c r="Y1787" s="210">
        <f t="shared" si="143"/>
        <v>0.30051502145922748</v>
      </c>
      <c r="Z1787" s="211">
        <f t="shared" si="145"/>
        <v>0.42</v>
      </c>
      <c r="AA1787" s="178"/>
      <c r="AB1787" s="178"/>
      <c r="AC1787" s="178"/>
    </row>
    <row r="1788" spans="2:29" x14ac:dyDescent="0.35">
      <c r="B1788" s="222">
        <v>186500</v>
      </c>
      <c r="C1788" s="208">
        <v>67194</v>
      </c>
      <c r="D1788" s="309">
        <v>3695.67</v>
      </c>
      <c r="E1788" s="206">
        <v>5375.52</v>
      </c>
      <c r="F1788" s="206">
        <v>6047.46</v>
      </c>
      <c r="G1788" s="205">
        <f t="shared" si="146"/>
        <v>0.36028954423592491</v>
      </c>
      <c r="H1788" s="207">
        <f t="shared" si="147"/>
        <v>0.42</v>
      </c>
      <c r="I1788" s="213">
        <v>56058</v>
      </c>
      <c r="J1788" s="213">
        <v>1827.6</v>
      </c>
      <c r="K1788" s="212">
        <v>4484.6400000000003</v>
      </c>
      <c r="L1788" s="212">
        <v>5045.22</v>
      </c>
      <c r="M1788" s="239">
        <f t="shared" si="144"/>
        <v>0.48090000000003785</v>
      </c>
      <c r="N1788" s="239"/>
      <c r="O1788" s="178"/>
      <c r="P1788" s="178"/>
      <c r="Q1788" s="178"/>
      <c r="R1788" s="178"/>
      <c r="S1788" s="178"/>
      <c r="T1788" s="178"/>
      <c r="U1788" s="178"/>
      <c r="V1788" s="178"/>
      <c r="W1788" s="178"/>
      <c r="X1788" s="178"/>
      <c r="Y1788" s="210">
        <f t="shared" si="143"/>
        <v>0.30057908847184989</v>
      </c>
      <c r="Z1788" s="211">
        <f t="shared" si="145"/>
        <v>0.42</v>
      </c>
      <c r="AA1788" s="178"/>
      <c r="AB1788" s="178"/>
      <c r="AC1788" s="178"/>
    </row>
    <row r="1789" spans="2:29" x14ac:dyDescent="0.35">
      <c r="B1789" s="222">
        <v>186600</v>
      </c>
      <c r="C1789" s="208">
        <v>67236</v>
      </c>
      <c r="D1789" s="309">
        <v>3697.98</v>
      </c>
      <c r="E1789" s="206">
        <v>5378.88</v>
      </c>
      <c r="F1789" s="206">
        <v>6051.24</v>
      </c>
      <c r="G1789" s="205">
        <f t="shared" si="146"/>
        <v>0.36032154340836015</v>
      </c>
      <c r="H1789" s="207">
        <f t="shared" si="147"/>
        <v>0.42</v>
      </c>
      <c r="I1789" s="213">
        <v>56100</v>
      </c>
      <c r="J1789" s="213">
        <v>1832.6</v>
      </c>
      <c r="K1789" s="212">
        <v>4488</v>
      </c>
      <c r="L1789" s="212">
        <v>5049</v>
      </c>
      <c r="M1789" s="239">
        <f t="shared" si="144"/>
        <v>0.48090000000001054</v>
      </c>
      <c r="N1789" s="239"/>
      <c r="O1789" s="178"/>
      <c r="P1789" s="178"/>
      <c r="Q1789" s="178"/>
      <c r="R1789" s="178"/>
      <c r="S1789" s="178"/>
      <c r="T1789" s="178"/>
      <c r="U1789" s="178"/>
      <c r="V1789" s="178"/>
      <c r="W1789" s="178"/>
      <c r="X1789" s="178"/>
      <c r="Y1789" s="210">
        <f t="shared" si="143"/>
        <v>0.30064308681672025</v>
      </c>
      <c r="Z1789" s="211">
        <f t="shared" si="145"/>
        <v>0.42</v>
      </c>
      <c r="AA1789" s="178"/>
      <c r="AB1789" s="178"/>
      <c r="AC1789" s="178"/>
    </row>
    <row r="1790" spans="2:29" x14ac:dyDescent="0.35">
      <c r="B1790" s="222">
        <v>186700</v>
      </c>
      <c r="C1790" s="208">
        <v>67278</v>
      </c>
      <c r="D1790" s="309">
        <v>3700.29</v>
      </c>
      <c r="E1790" s="206">
        <v>5382.24</v>
      </c>
      <c r="F1790" s="206">
        <v>6055.02</v>
      </c>
      <c r="G1790" s="205">
        <f t="shared" si="146"/>
        <v>0.3603535083020889</v>
      </c>
      <c r="H1790" s="207">
        <f t="shared" si="147"/>
        <v>0.42</v>
      </c>
      <c r="I1790" s="213">
        <v>56142</v>
      </c>
      <c r="J1790" s="213">
        <v>1837.6</v>
      </c>
      <c r="K1790" s="212">
        <v>4491.3599999999997</v>
      </c>
      <c r="L1790" s="212">
        <v>5052.78</v>
      </c>
      <c r="M1790" s="239">
        <f t="shared" si="144"/>
        <v>0.48089999999998329</v>
      </c>
      <c r="N1790" s="239"/>
      <c r="O1790" s="178"/>
      <c r="P1790" s="178"/>
      <c r="Q1790" s="178"/>
      <c r="R1790" s="178"/>
      <c r="S1790" s="178"/>
      <c r="T1790" s="178"/>
      <c r="U1790" s="178"/>
      <c r="V1790" s="178"/>
      <c r="W1790" s="178"/>
      <c r="X1790" s="178"/>
      <c r="Y1790" s="210">
        <f t="shared" si="143"/>
        <v>0.30070701660417781</v>
      </c>
      <c r="Z1790" s="211">
        <f t="shared" si="145"/>
        <v>0.42</v>
      </c>
      <c r="AA1790" s="178"/>
      <c r="AB1790" s="178"/>
      <c r="AC1790" s="178"/>
    </row>
    <row r="1791" spans="2:29" x14ac:dyDescent="0.35">
      <c r="B1791" s="222">
        <v>186800</v>
      </c>
      <c r="C1791" s="208">
        <v>67320</v>
      </c>
      <c r="D1791" s="309">
        <v>3702.6</v>
      </c>
      <c r="E1791" s="206">
        <v>5385.6</v>
      </c>
      <c r="F1791" s="206">
        <v>6058.8</v>
      </c>
      <c r="G1791" s="205">
        <f t="shared" si="146"/>
        <v>0.36038543897216274</v>
      </c>
      <c r="H1791" s="207">
        <f t="shared" si="147"/>
        <v>0.42</v>
      </c>
      <c r="I1791" s="213">
        <v>56184</v>
      </c>
      <c r="J1791" s="213">
        <v>1842.6</v>
      </c>
      <c r="K1791" s="212">
        <v>4494.72</v>
      </c>
      <c r="L1791" s="212">
        <v>5056.5600000000004</v>
      </c>
      <c r="M1791" s="239">
        <f t="shared" si="144"/>
        <v>0.48090000000008332</v>
      </c>
      <c r="N1791" s="239"/>
      <c r="O1791" s="178"/>
      <c r="P1791" s="178"/>
      <c r="Q1791" s="178"/>
      <c r="R1791" s="178"/>
      <c r="S1791" s="178"/>
      <c r="T1791" s="178"/>
      <c r="U1791" s="178"/>
      <c r="V1791" s="178"/>
      <c r="W1791" s="178"/>
      <c r="X1791" s="178"/>
      <c r="Y1791" s="210">
        <f t="shared" si="143"/>
        <v>0.3007708779443255</v>
      </c>
      <c r="Z1791" s="211">
        <f t="shared" si="145"/>
        <v>0.42</v>
      </c>
      <c r="AA1791" s="178"/>
      <c r="AB1791" s="178"/>
      <c r="AC1791" s="178"/>
    </row>
    <row r="1792" spans="2:29" x14ac:dyDescent="0.35">
      <c r="B1792" s="222">
        <v>186900</v>
      </c>
      <c r="C1792" s="208">
        <v>67362</v>
      </c>
      <c r="D1792" s="309">
        <v>3704.91</v>
      </c>
      <c r="E1792" s="206">
        <v>5388.96</v>
      </c>
      <c r="F1792" s="206">
        <v>6062.58</v>
      </c>
      <c r="G1792" s="205">
        <f t="shared" si="146"/>
        <v>0.36041733547351523</v>
      </c>
      <c r="H1792" s="207">
        <f t="shared" si="147"/>
        <v>0.42</v>
      </c>
      <c r="I1792" s="213">
        <v>56226</v>
      </c>
      <c r="J1792" s="213">
        <v>1847.59</v>
      </c>
      <c r="K1792" s="212">
        <v>4498.08</v>
      </c>
      <c r="L1792" s="212">
        <v>5060.34</v>
      </c>
      <c r="M1792" s="239">
        <f t="shared" si="144"/>
        <v>0.48090000000004696</v>
      </c>
      <c r="N1792" s="239"/>
      <c r="O1792" s="178"/>
      <c r="P1792" s="178"/>
      <c r="Q1792" s="178"/>
      <c r="R1792" s="178"/>
      <c r="S1792" s="178"/>
      <c r="T1792" s="178"/>
      <c r="U1792" s="178"/>
      <c r="V1792" s="178"/>
      <c r="W1792" s="178"/>
      <c r="X1792" s="178"/>
      <c r="Y1792" s="210">
        <f t="shared" si="143"/>
        <v>0.30083467094703048</v>
      </c>
      <c r="Z1792" s="211">
        <f t="shared" si="145"/>
        <v>0.42</v>
      </c>
      <c r="AA1792" s="178"/>
      <c r="AB1792" s="178"/>
      <c r="AC1792" s="178"/>
    </row>
    <row r="1793" spans="2:29" x14ac:dyDescent="0.35">
      <c r="B1793" s="222">
        <v>187000</v>
      </c>
      <c r="C1793" s="208">
        <v>67404</v>
      </c>
      <c r="D1793" s="309">
        <v>3707.22</v>
      </c>
      <c r="E1793" s="206">
        <v>5392.32</v>
      </c>
      <c r="F1793" s="206">
        <v>6066.36</v>
      </c>
      <c r="G1793" s="205">
        <f t="shared" si="146"/>
        <v>0.36044919786096258</v>
      </c>
      <c r="H1793" s="207">
        <f t="shared" si="147"/>
        <v>0.42</v>
      </c>
      <c r="I1793" s="213">
        <v>56268</v>
      </c>
      <c r="J1793" s="213">
        <v>1852.59</v>
      </c>
      <c r="K1793" s="212">
        <v>4501.4399999999996</v>
      </c>
      <c r="L1793" s="212">
        <v>5064.12</v>
      </c>
      <c r="M1793" s="239">
        <f t="shared" si="144"/>
        <v>0.48090000000001965</v>
      </c>
      <c r="N1793" s="239"/>
      <c r="O1793" s="178"/>
      <c r="P1793" s="178"/>
      <c r="Q1793" s="178"/>
      <c r="R1793" s="178"/>
      <c r="S1793" s="178"/>
      <c r="T1793" s="178"/>
      <c r="U1793" s="178"/>
      <c r="V1793" s="178"/>
      <c r="W1793" s="178"/>
      <c r="X1793" s="178"/>
      <c r="Y1793" s="210">
        <f t="shared" si="143"/>
        <v>0.30089839572192512</v>
      </c>
      <c r="Z1793" s="211">
        <f t="shared" si="145"/>
        <v>0.42</v>
      </c>
      <c r="AA1793" s="178"/>
      <c r="AB1793" s="178"/>
      <c r="AC1793" s="178"/>
    </row>
    <row r="1794" spans="2:29" x14ac:dyDescent="0.35">
      <c r="B1794" s="222">
        <v>187100</v>
      </c>
      <c r="C1794" s="208">
        <v>67446</v>
      </c>
      <c r="D1794" s="309">
        <v>3709.53</v>
      </c>
      <c r="E1794" s="206">
        <v>5395.68</v>
      </c>
      <c r="F1794" s="206">
        <v>6070.14</v>
      </c>
      <c r="G1794" s="205">
        <f t="shared" si="146"/>
        <v>0.36048102618920363</v>
      </c>
      <c r="H1794" s="207">
        <f t="shared" si="147"/>
        <v>0.42</v>
      </c>
      <c r="I1794" s="213">
        <v>56310</v>
      </c>
      <c r="J1794" s="213">
        <v>1857.59</v>
      </c>
      <c r="K1794" s="212">
        <v>4504.8</v>
      </c>
      <c r="L1794" s="212">
        <v>5067.8999999999996</v>
      </c>
      <c r="M1794" s="239">
        <f t="shared" si="144"/>
        <v>0.48089999999999233</v>
      </c>
      <c r="N1794" s="239"/>
      <c r="O1794" s="178"/>
      <c r="P1794" s="178"/>
      <c r="Q1794" s="178"/>
      <c r="R1794" s="178"/>
      <c r="S1794" s="178"/>
      <c r="T1794" s="178"/>
      <c r="U1794" s="178"/>
      <c r="V1794" s="178"/>
      <c r="W1794" s="178"/>
      <c r="X1794" s="178"/>
      <c r="Y1794" s="210">
        <f t="shared" si="143"/>
        <v>0.30096205237840729</v>
      </c>
      <c r="Z1794" s="211">
        <f t="shared" si="145"/>
        <v>0.42</v>
      </c>
      <c r="AA1794" s="178"/>
      <c r="AB1794" s="178"/>
      <c r="AC1794" s="178"/>
    </row>
    <row r="1795" spans="2:29" x14ac:dyDescent="0.35">
      <c r="B1795" s="222">
        <v>187200</v>
      </c>
      <c r="C1795" s="208">
        <v>67488</v>
      </c>
      <c r="D1795" s="309">
        <v>3711.84</v>
      </c>
      <c r="E1795" s="206">
        <v>5399.04</v>
      </c>
      <c r="F1795" s="206">
        <v>6073.92</v>
      </c>
      <c r="G1795" s="205">
        <f t="shared" si="146"/>
        <v>0.36051282051282052</v>
      </c>
      <c r="H1795" s="207">
        <f t="shared" si="147"/>
        <v>0.42</v>
      </c>
      <c r="I1795" s="213">
        <v>56352</v>
      </c>
      <c r="J1795" s="213">
        <v>1862.59</v>
      </c>
      <c r="K1795" s="212">
        <v>4508.16</v>
      </c>
      <c r="L1795" s="212">
        <v>5071.68</v>
      </c>
      <c r="M1795" s="239">
        <f t="shared" si="144"/>
        <v>0.48089999999993777</v>
      </c>
      <c r="N1795" s="239"/>
      <c r="O1795" s="178"/>
      <c r="P1795" s="178"/>
      <c r="Q1795" s="178"/>
      <c r="R1795" s="178"/>
      <c r="S1795" s="178"/>
      <c r="T1795" s="178"/>
      <c r="U1795" s="178"/>
      <c r="V1795" s="178"/>
      <c r="W1795" s="178"/>
      <c r="X1795" s="178"/>
      <c r="Y1795" s="210">
        <f t="shared" ref="Y1795:Y1858" si="148">I1795/$B1795</f>
        <v>0.301025641025641</v>
      </c>
      <c r="Z1795" s="211">
        <f t="shared" si="145"/>
        <v>0.42</v>
      </c>
      <c r="AA1795" s="178"/>
      <c r="AB1795" s="178"/>
      <c r="AC1795" s="178"/>
    </row>
    <row r="1796" spans="2:29" x14ac:dyDescent="0.35">
      <c r="B1796" s="222">
        <v>187300</v>
      </c>
      <c r="C1796" s="208">
        <v>67530</v>
      </c>
      <c r="D1796" s="309">
        <v>3714.15</v>
      </c>
      <c r="E1796" s="206">
        <v>5402.4</v>
      </c>
      <c r="F1796" s="206">
        <v>6077.7</v>
      </c>
      <c r="G1796" s="205">
        <f t="shared" si="146"/>
        <v>0.36054458088627872</v>
      </c>
      <c r="H1796" s="207">
        <f t="shared" si="147"/>
        <v>0.42</v>
      </c>
      <c r="I1796" s="213">
        <v>56394</v>
      </c>
      <c r="J1796" s="213">
        <v>1867.59</v>
      </c>
      <c r="K1796" s="212">
        <v>4511.5200000000004</v>
      </c>
      <c r="L1796" s="212">
        <v>5075.46</v>
      </c>
      <c r="M1796" s="239">
        <f t="shared" ref="M1796:M1859" si="149">(C1796+D1796+F1796-C1795-D1795-F1795)/100</f>
        <v>0.48089999999991051</v>
      </c>
      <c r="N1796" s="239"/>
      <c r="O1796" s="178"/>
      <c r="P1796" s="178"/>
      <c r="Q1796" s="178"/>
      <c r="R1796" s="178"/>
      <c r="S1796" s="178"/>
      <c r="T1796" s="178"/>
      <c r="U1796" s="178"/>
      <c r="V1796" s="178"/>
      <c r="W1796" s="178"/>
      <c r="X1796" s="178"/>
      <c r="Y1796" s="210">
        <f t="shared" si="148"/>
        <v>0.3010891617725574</v>
      </c>
      <c r="Z1796" s="211">
        <f t="shared" ref="Z1796:Z1859" si="150">(I1796-I1795)/($B1796-$B1795)</f>
        <v>0.42</v>
      </c>
      <c r="AA1796" s="178"/>
      <c r="AB1796" s="178"/>
      <c r="AC1796" s="178"/>
    </row>
    <row r="1797" spans="2:29" x14ac:dyDescent="0.35">
      <c r="B1797" s="222">
        <v>187400</v>
      </c>
      <c r="C1797" s="208">
        <v>67572</v>
      </c>
      <c r="D1797" s="309">
        <v>3716.46</v>
      </c>
      <c r="E1797" s="206">
        <v>5405.76</v>
      </c>
      <c r="F1797" s="206">
        <v>6081.48</v>
      </c>
      <c r="G1797" s="205">
        <f t="shared" ref="G1797:G1860" si="151">C1797/B1797</f>
        <v>0.36057630736392743</v>
      </c>
      <c r="H1797" s="207">
        <f t="shared" ref="H1797:H1860" si="152">(C1797-C1796)/(B1797-B1796)</f>
        <v>0.42</v>
      </c>
      <c r="I1797" s="213">
        <v>56436</v>
      </c>
      <c r="J1797" s="213">
        <v>1872.58</v>
      </c>
      <c r="K1797" s="212">
        <v>4514.88</v>
      </c>
      <c r="L1797" s="212">
        <v>5079.24</v>
      </c>
      <c r="M1797" s="239">
        <f t="shared" si="149"/>
        <v>0.48090000000002875</v>
      </c>
      <c r="N1797" s="239"/>
      <c r="O1797" s="178"/>
      <c r="P1797" s="178"/>
      <c r="Q1797" s="178"/>
      <c r="R1797" s="178"/>
      <c r="S1797" s="178"/>
      <c r="T1797" s="178"/>
      <c r="U1797" s="178"/>
      <c r="V1797" s="178"/>
      <c r="W1797" s="178"/>
      <c r="X1797" s="178"/>
      <c r="Y1797" s="210">
        <f t="shared" si="148"/>
        <v>0.30115261472785487</v>
      </c>
      <c r="Z1797" s="211">
        <f t="shared" si="150"/>
        <v>0.42</v>
      </c>
      <c r="AA1797" s="178"/>
      <c r="AB1797" s="178"/>
      <c r="AC1797" s="178"/>
    </row>
    <row r="1798" spans="2:29" x14ac:dyDescent="0.35">
      <c r="B1798" s="222">
        <v>187500</v>
      </c>
      <c r="C1798" s="208">
        <v>67614</v>
      </c>
      <c r="D1798" s="309">
        <v>3718.77</v>
      </c>
      <c r="E1798" s="206">
        <v>5409.12</v>
      </c>
      <c r="F1798" s="206">
        <v>6085.26</v>
      </c>
      <c r="G1798" s="205">
        <f t="shared" si="151"/>
        <v>0.36060799999999998</v>
      </c>
      <c r="H1798" s="207">
        <f t="shared" si="152"/>
        <v>0.42</v>
      </c>
      <c r="I1798" s="213">
        <v>56478</v>
      </c>
      <c r="J1798" s="213">
        <v>1877.58</v>
      </c>
      <c r="K1798" s="212">
        <v>4518.24</v>
      </c>
      <c r="L1798" s="212">
        <v>5083.0200000000004</v>
      </c>
      <c r="M1798" s="239">
        <f t="shared" si="149"/>
        <v>0.48089999999999233</v>
      </c>
      <c r="N1798" s="239"/>
      <c r="O1798" s="178"/>
      <c r="P1798" s="178"/>
      <c r="Q1798" s="178"/>
      <c r="R1798" s="178"/>
      <c r="S1798" s="178"/>
      <c r="T1798" s="178"/>
      <c r="U1798" s="178"/>
      <c r="V1798" s="178"/>
      <c r="W1798" s="178"/>
      <c r="X1798" s="178"/>
      <c r="Y1798" s="210">
        <f t="shared" si="148"/>
        <v>0.30121599999999998</v>
      </c>
      <c r="Z1798" s="211">
        <f t="shared" si="150"/>
        <v>0.42</v>
      </c>
      <c r="AA1798" s="178"/>
      <c r="AB1798" s="178"/>
      <c r="AC1798" s="178"/>
    </row>
    <row r="1799" spans="2:29" x14ac:dyDescent="0.35">
      <c r="B1799" s="222">
        <v>187600</v>
      </c>
      <c r="C1799" s="208">
        <v>67656</v>
      </c>
      <c r="D1799" s="309">
        <v>3721.08</v>
      </c>
      <c r="E1799" s="206">
        <v>5412.48</v>
      </c>
      <c r="F1799" s="206">
        <v>6089.04</v>
      </c>
      <c r="G1799" s="205">
        <f t="shared" si="151"/>
        <v>0.3606396588486141</v>
      </c>
      <c r="H1799" s="207">
        <f t="shared" si="152"/>
        <v>0.42</v>
      </c>
      <c r="I1799" s="213">
        <v>56520</v>
      </c>
      <c r="J1799" s="213">
        <v>1882.58</v>
      </c>
      <c r="K1799" s="212">
        <v>4521.6000000000004</v>
      </c>
      <c r="L1799" s="212">
        <v>5086.8</v>
      </c>
      <c r="M1799" s="239">
        <f t="shared" si="149"/>
        <v>0.48089999999994687</v>
      </c>
      <c r="N1799" s="239"/>
      <c r="O1799" s="178"/>
      <c r="P1799" s="178"/>
      <c r="Q1799" s="178"/>
      <c r="R1799" s="178"/>
      <c r="S1799" s="178"/>
      <c r="T1799" s="178"/>
      <c r="U1799" s="178"/>
      <c r="V1799" s="178"/>
      <c r="W1799" s="178"/>
      <c r="X1799" s="178"/>
      <c r="Y1799" s="210">
        <f t="shared" si="148"/>
        <v>0.30127931769722816</v>
      </c>
      <c r="Z1799" s="211">
        <f t="shared" si="150"/>
        <v>0.42</v>
      </c>
      <c r="AA1799" s="178"/>
      <c r="AB1799" s="178"/>
      <c r="AC1799" s="178"/>
    </row>
    <row r="1800" spans="2:29" x14ac:dyDescent="0.35">
      <c r="B1800" s="222">
        <v>187700</v>
      </c>
      <c r="C1800" s="208">
        <v>67698</v>
      </c>
      <c r="D1800" s="309">
        <v>3723.39</v>
      </c>
      <c r="E1800" s="206">
        <v>5415.84</v>
      </c>
      <c r="F1800" s="206">
        <v>6092.82</v>
      </c>
      <c r="G1800" s="205">
        <f t="shared" si="151"/>
        <v>0.36067128396377196</v>
      </c>
      <c r="H1800" s="207">
        <f t="shared" si="152"/>
        <v>0.42</v>
      </c>
      <c r="I1800" s="213">
        <v>56562</v>
      </c>
      <c r="J1800" s="213">
        <v>1887.58</v>
      </c>
      <c r="K1800" s="212">
        <v>4524.96</v>
      </c>
      <c r="L1800" s="212">
        <v>5090.58</v>
      </c>
      <c r="M1800" s="239">
        <f t="shared" si="149"/>
        <v>0.48089999999991961</v>
      </c>
      <c r="N1800" s="239"/>
      <c r="O1800" s="178"/>
      <c r="P1800" s="178"/>
      <c r="Q1800" s="178"/>
      <c r="R1800" s="178"/>
      <c r="S1800" s="178"/>
      <c r="T1800" s="178"/>
      <c r="U1800" s="178"/>
      <c r="V1800" s="178"/>
      <c r="W1800" s="178"/>
      <c r="X1800" s="178"/>
      <c r="Y1800" s="210">
        <f t="shared" si="148"/>
        <v>0.30134256792754394</v>
      </c>
      <c r="Z1800" s="211">
        <f t="shared" si="150"/>
        <v>0.42</v>
      </c>
      <c r="AA1800" s="178"/>
      <c r="AB1800" s="178"/>
      <c r="AC1800" s="178"/>
    </row>
    <row r="1801" spans="2:29" x14ac:dyDescent="0.35">
      <c r="B1801" s="222">
        <v>187800</v>
      </c>
      <c r="C1801" s="208">
        <v>67740</v>
      </c>
      <c r="D1801" s="309">
        <v>3725.7</v>
      </c>
      <c r="E1801" s="206">
        <v>5419.2</v>
      </c>
      <c r="F1801" s="206">
        <v>6096.6</v>
      </c>
      <c r="G1801" s="205">
        <f t="shared" si="151"/>
        <v>0.36070287539936102</v>
      </c>
      <c r="H1801" s="207">
        <f t="shared" si="152"/>
        <v>0.42</v>
      </c>
      <c r="I1801" s="213">
        <v>56604</v>
      </c>
      <c r="J1801" s="213">
        <v>1892.58</v>
      </c>
      <c r="K1801" s="212">
        <v>4528.32</v>
      </c>
      <c r="L1801" s="212">
        <v>5094.3599999999997</v>
      </c>
      <c r="M1801" s="239">
        <f t="shared" si="149"/>
        <v>0.48090000000003785</v>
      </c>
      <c r="N1801" s="239"/>
      <c r="O1801" s="178"/>
      <c r="P1801" s="178"/>
      <c r="Q1801" s="178"/>
      <c r="R1801" s="178"/>
      <c r="S1801" s="178"/>
      <c r="T1801" s="178"/>
      <c r="U1801" s="178"/>
      <c r="V1801" s="178"/>
      <c r="W1801" s="178"/>
      <c r="X1801" s="178"/>
      <c r="Y1801" s="210">
        <f t="shared" si="148"/>
        <v>0.30140575079872206</v>
      </c>
      <c r="Z1801" s="211">
        <f t="shared" si="150"/>
        <v>0.42</v>
      </c>
      <c r="AA1801" s="178"/>
      <c r="AB1801" s="178"/>
      <c r="AC1801" s="178"/>
    </row>
    <row r="1802" spans="2:29" x14ac:dyDescent="0.35">
      <c r="B1802" s="222">
        <v>187900</v>
      </c>
      <c r="C1802" s="208">
        <v>67782</v>
      </c>
      <c r="D1802" s="309">
        <v>3728.01</v>
      </c>
      <c r="E1802" s="206">
        <v>5422.56</v>
      </c>
      <c r="F1802" s="206">
        <v>6100.38</v>
      </c>
      <c r="G1802" s="205">
        <f t="shared" si="151"/>
        <v>0.36073443320915383</v>
      </c>
      <c r="H1802" s="207">
        <f t="shared" si="152"/>
        <v>0.42</v>
      </c>
      <c r="I1802" s="213">
        <v>56646</v>
      </c>
      <c r="J1802" s="213">
        <v>1897.57</v>
      </c>
      <c r="K1802" s="212">
        <v>4531.68</v>
      </c>
      <c r="L1802" s="212">
        <v>5098.1400000000003</v>
      </c>
      <c r="M1802" s="239">
        <f t="shared" si="149"/>
        <v>0.48089999999999233</v>
      </c>
      <c r="N1802" s="239"/>
      <c r="O1802" s="178"/>
      <c r="P1802" s="178"/>
      <c r="Q1802" s="178"/>
      <c r="R1802" s="178"/>
      <c r="S1802" s="178"/>
      <c r="T1802" s="178"/>
      <c r="U1802" s="178"/>
      <c r="V1802" s="178"/>
      <c r="W1802" s="178"/>
      <c r="X1802" s="178"/>
      <c r="Y1802" s="210">
        <f t="shared" si="148"/>
        <v>0.30146886641830761</v>
      </c>
      <c r="Z1802" s="211">
        <f t="shared" si="150"/>
        <v>0.42</v>
      </c>
      <c r="AA1802" s="178"/>
      <c r="AB1802" s="178"/>
      <c r="AC1802" s="178"/>
    </row>
    <row r="1803" spans="2:29" x14ac:dyDescent="0.35">
      <c r="B1803" s="222">
        <v>188000</v>
      </c>
      <c r="C1803" s="208">
        <v>67824</v>
      </c>
      <c r="D1803" s="309">
        <v>3730.32</v>
      </c>
      <c r="E1803" s="206">
        <v>5425.92</v>
      </c>
      <c r="F1803" s="206">
        <v>6104.16</v>
      </c>
      <c r="G1803" s="205">
        <f t="shared" si="151"/>
        <v>0.36076595744680851</v>
      </c>
      <c r="H1803" s="207">
        <f t="shared" si="152"/>
        <v>0.42</v>
      </c>
      <c r="I1803" s="213">
        <v>56688</v>
      </c>
      <c r="J1803" s="213">
        <v>1902.57</v>
      </c>
      <c r="K1803" s="212">
        <v>4535.04</v>
      </c>
      <c r="L1803" s="212">
        <v>5101.92</v>
      </c>
      <c r="M1803" s="239">
        <f t="shared" si="149"/>
        <v>0.48090000000010152</v>
      </c>
      <c r="N1803" s="239"/>
      <c r="O1803" s="178"/>
      <c r="P1803" s="178"/>
      <c r="Q1803" s="178"/>
      <c r="R1803" s="178"/>
      <c r="S1803" s="178"/>
      <c r="T1803" s="178"/>
      <c r="U1803" s="178"/>
      <c r="V1803" s="178"/>
      <c r="W1803" s="178"/>
      <c r="X1803" s="178"/>
      <c r="Y1803" s="210">
        <f t="shared" si="148"/>
        <v>0.30153191489361703</v>
      </c>
      <c r="Z1803" s="211">
        <f t="shared" si="150"/>
        <v>0.42</v>
      </c>
      <c r="AA1803" s="178"/>
      <c r="AB1803" s="178"/>
      <c r="AC1803" s="178"/>
    </row>
    <row r="1804" spans="2:29" x14ac:dyDescent="0.35">
      <c r="B1804" s="222">
        <v>188100</v>
      </c>
      <c r="C1804" s="208">
        <v>67866</v>
      </c>
      <c r="D1804" s="309">
        <v>3732.63</v>
      </c>
      <c r="E1804" s="206">
        <v>5429.28</v>
      </c>
      <c r="F1804" s="206">
        <v>6107.94</v>
      </c>
      <c r="G1804" s="205">
        <f t="shared" si="151"/>
        <v>0.36079744816586923</v>
      </c>
      <c r="H1804" s="207">
        <f t="shared" si="152"/>
        <v>0.42</v>
      </c>
      <c r="I1804" s="213">
        <v>56730</v>
      </c>
      <c r="J1804" s="213">
        <v>1907.57</v>
      </c>
      <c r="K1804" s="212">
        <v>4538.3999999999996</v>
      </c>
      <c r="L1804" s="212">
        <v>5105.7</v>
      </c>
      <c r="M1804" s="239">
        <f t="shared" si="149"/>
        <v>0.48090000000007421</v>
      </c>
      <c r="N1804" s="239"/>
      <c r="O1804" s="178"/>
      <c r="P1804" s="178"/>
      <c r="Q1804" s="178"/>
      <c r="R1804" s="178"/>
      <c r="S1804" s="178"/>
      <c r="T1804" s="178"/>
      <c r="U1804" s="178"/>
      <c r="V1804" s="178"/>
      <c r="W1804" s="178"/>
      <c r="X1804" s="178"/>
      <c r="Y1804" s="210">
        <f t="shared" si="148"/>
        <v>0.30159489633173842</v>
      </c>
      <c r="Z1804" s="211">
        <f t="shared" si="150"/>
        <v>0.42</v>
      </c>
      <c r="AA1804" s="178"/>
      <c r="AB1804" s="178"/>
      <c r="AC1804" s="178"/>
    </row>
    <row r="1805" spans="2:29" x14ac:dyDescent="0.35">
      <c r="B1805" s="222">
        <v>188200</v>
      </c>
      <c r="C1805" s="208">
        <v>67908</v>
      </c>
      <c r="D1805" s="309">
        <v>3734.94</v>
      </c>
      <c r="E1805" s="206">
        <v>5432.64</v>
      </c>
      <c r="F1805" s="206">
        <v>6111.72</v>
      </c>
      <c r="G1805" s="205">
        <f t="shared" si="151"/>
        <v>0.3608289054197662</v>
      </c>
      <c r="H1805" s="207">
        <f t="shared" si="152"/>
        <v>0.42</v>
      </c>
      <c r="I1805" s="213">
        <v>56772</v>
      </c>
      <c r="J1805" s="213">
        <v>1912.57</v>
      </c>
      <c r="K1805" s="212">
        <v>4541.76</v>
      </c>
      <c r="L1805" s="212">
        <v>5109.4799999999996</v>
      </c>
      <c r="M1805" s="239">
        <f t="shared" si="149"/>
        <v>0.48090000000003785</v>
      </c>
      <c r="N1805" s="239"/>
      <c r="O1805" s="178"/>
      <c r="P1805" s="178"/>
      <c r="Q1805" s="178"/>
      <c r="R1805" s="178"/>
      <c r="S1805" s="178"/>
      <c r="T1805" s="178"/>
      <c r="U1805" s="178"/>
      <c r="V1805" s="178"/>
      <c r="W1805" s="178"/>
      <c r="X1805" s="178"/>
      <c r="Y1805" s="210">
        <f t="shared" si="148"/>
        <v>0.30165781083953241</v>
      </c>
      <c r="Z1805" s="211">
        <f t="shared" si="150"/>
        <v>0.42</v>
      </c>
      <c r="AA1805" s="178"/>
      <c r="AB1805" s="178"/>
      <c r="AC1805" s="178"/>
    </row>
    <row r="1806" spans="2:29" x14ac:dyDescent="0.35">
      <c r="B1806" s="222">
        <v>188300</v>
      </c>
      <c r="C1806" s="208">
        <v>67950</v>
      </c>
      <c r="D1806" s="309">
        <v>3737.25</v>
      </c>
      <c r="E1806" s="206">
        <v>5436</v>
      </c>
      <c r="F1806" s="206">
        <v>6115.5</v>
      </c>
      <c r="G1806" s="205">
        <f t="shared" si="151"/>
        <v>0.36086032926181627</v>
      </c>
      <c r="H1806" s="207">
        <f t="shared" si="152"/>
        <v>0.42</v>
      </c>
      <c r="I1806" s="213">
        <v>56814</v>
      </c>
      <c r="J1806" s="213">
        <v>1917.57</v>
      </c>
      <c r="K1806" s="212">
        <v>4545.12</v>
      </c>
      <c r="L1806" s="212">
        <v>5113.26</v>
      </c>
      <c r="M1806" s="239">
        <f t="shared" si="149"/>
        <v>0.48089999999999233</v>
      </c>
      <c r="N1806" s="239"/>
      <c r="O1806" s="178"/>
      <c r="P1806" s="178"/>
      <c r="Q1806" s="178"/>
      <c r="R1806" s="178"/>
      <c r="S1806" s="178"/>
      <c r="T1806" s="178"/>
      <c r="U1806" s="178"/>
      <c r="V1806" s="178"/>
      <c r="W1806" s="178"/>
      <c r="X1806" s="178"/>
      <c r="Y1806" s="210">
        <f t="shared" si="148"/>
        <v>0.3017206585236325</v>
      </c>
      <c r="Z1806" s="211">
        <f t="shared" si="150"/>
        <v>0.42</v>
      </c>
      <c r="AA1806" s="178"/>
      <c r="AB1806" s="178"/>
      <c r="AC1806" s="178"/>
    </row>
    <row r="1807" spans="2:29" x14ac:dyDescent="0.35">
      <c r="B1807" s="222">
        <v>188400</v>
      </c>
      <c r="C1807" s="208">
        <v>67992</v>
      </c>
      <c r="D1807" s="309">
        <v>3739.56</v>
      </c>
      <c r="E1807" s="206">
        <v>5439.36</v>
      </c>
      <c r="F1807" s="206">
        <v>6119.28</v>
      </c>
      <c r="G1807" s="205">
        <f t="shared" si="151"/>
        <v>0.36089171974522294</v>
      </c>
      <c r="H1807" s="207">
        <f t="shared" si="152"/>
        <v>0.42</v>
      </c>
      <c r="I1807" s="213">
        <v>56856</v>
      </c>
      <c r="J1807" s="213">
        <v>1922.56</v>
      </c>
      <c r="K1807" s="212">
        <v>4548.4799999999996</v>
      </c>
      <c r="L1807" s="212">
        <v>5117.04</v>
      </c>
      <c r="M1807" s="239">
        <f t="shared" si="149"/>
        <v>0.48089999999996508</v>
      </c>
      <c r="N1807" s="239"/>
      <c r="O1807" s="178"/>
      <c r="P1807" s="178"/>
      <c r="Q1807" s="178"/>
      <c r="R1807" s="178"/>
      <c r="S1807" s="178"/>
      <c r="T1807" s="178"/>
      <c r="U1807" s="178"/>
      <c r="V1807" s="178"/>
      <c r="W1807" s="178"/>
      <c r="X1807" s="178"/>
      <c r="Y1807" s="210">
        <f t="shared" si="148"/>
        <v>0.30178343949044584</v>
      </c>
      <c r="Z1807" s="211">
        <f t="shared" si="150"/>
        <v>0.42</v>
      </c>
      <c r="AA1807" s="178"/>
      <c r="AB1807" s="178"/>
      <c r="AC1807" s="178"/>
    </row>
    <row r="1808" spans="2:29" x14ac:dyDescent="0.35">
      <c r="B1808" s="222">
        <v>188500</v>
      </c>
      <c r="C1808" s="208">
        <v>68034</v>
      </c>
      <c r="D1808" s="309">
        <v>3741.87</v>
      </c>
      <c r="E1808" s="206">
        <v>5442.72</v>
      </c>
      <c r="F1808" s="206">
        <v>6123.06</v>
      </c>
      <c r="G1808" s="205">
        <f t="shared" si="151"/>
        <v>0.3609230769230769</v>
      </c>
      <c r="H1808" s="207">
        <f t="shared" si="152"/>
        <v>0.42</v>
      </c>
      <c r="I1808" s="213">
        <v>56898</v>
      </c>
      <c r="J1808" s="213">
        <v>1927.56</v>
      </c>
      <c r="K1808" s="212">
        <v>4551.84</v>
      </c>
      <c r="L1808" s="212">
        <v>5120.82</v>
      </c>
      <c r="M1808" s="239">
        <f t="shared" si="149"/>
        <v>0.48089999999993777</v>
      </c>
      <c r="N1808" s="239"/>
      <c r="O1808" s="178"/>
      <c r="P1808" s="178"/>
      <c r="Q1808" s="178"/>
      <c r="R1808" s="178"/>
      <c r="S1808" s="178"/>
      <c r="T1808" s="178"/>
      <c r="U1808" s="178"/>
      <c r="V1808" s="178"/>
      <c r="W1808" s="178"/>
      <c r="X1808" s="178"/>
      <c r="Y1808" s="210">
        <f t="shared" si="148"/>
        <v>0.30184615384615382</v>
      </c>
      <c r="Z1808" s="211">
        <f t="shared" si="150"/>
        <v>0.42</v>
      </c>
      <c r="AA1808" s="178"/>
      <c r="AB1808" s="178"/>
      <c r="AC1808" s="178"/>
    </row>
    <row r="1809" spans="2:29" x14ac:dyDescent="0.35">
      <c r="B1809" s="222">
        <v>188600</v>
      </c>
      <c r="C1809" s="208">
        <v>68076</v>
      </c>
      <c r="D1809" s="309">
        <v>3744.18</v>
      </c>
      <c r="E1809" s="206">
        <v>5446.08</v>
      </c>
      <c r="F1809" s="206">
        <v>6126.84</v>
      </c>
      <c r="G1809" s="205">
        <f t="shared" si="151"/>
        <v>0.36095440084835628</v>
      </c>
      <c r="H1809" s="207">
        <f t="shared" si="152"/>
        <v>0.42</v>
      </c>
      <c r="I1809" s="213">
        <v>56940</v>
      </c>
      <c r="J1809" s="213">
        <v>1932.56</v>
      </c>
      <c r="K1809" s="212">
        <v>4555.2</v>
      </c>
      <c r="L1809" s="212">
        <v>5124.6000000000004</v>
      </c>
      <c r="M1809" s="239">
        <f t="shared" si="149"/>
        <v>0.4808999999998923</v>
      </c>
      <c r="N1809" s="239"/>
      <c r="O1809" s="178"/>
      <c r="P1809" s="178"/>
      <c r="Q1809" s="178"/>
      <c r="R1809" s="178"/>
      <c r="S1809" s="178"/>
      <c r="T1809" s="178"/>
      <c r="U1809" s="178"/>
      <c r="V1809" s="178"/>
      <c r="W1809" s="178"/>
      <c r="X1809" s="178"/>
      <c r="Y1809" s="210">
        <f t="shared" si="148"/>
        <v>0.30190880169671264</v>
      </c>
      <c r="Z1809" s="211">
        <f t="shared" si="150"/>
        <v>0.42</v>
      </c>
      <c r="AA1809" s="178"/>
      <c r="AB1809" s="178"/>
      <c r="AC1809" s="178"/>
    </row>
    <row r="1810" spans="2:29" x14ac:dyDescent="0.35">
      <c r="B1810" s="222">
        <v>188700</v>
      </c>
      <c r="C1810" s="208">
        <v>68118</v>
      </c>
      <c r="D1810" s="309">
        <v>3746.49</v>
      </c>
      <c r="E1810" s="206">
        <v>5449.44</v>
      </c>
      <c r="F1810" s="206">
        <v>6130.62</v>
      </c>
      <c r="G1810" s="205">
        <f t="shared" si="151"/>
        <v>0.36098569157392685</v>
      </c>
      <c r="H1810" s="207">
        <f t="shared" si="152"/>
        <v>0.42</v>
      </c>
      <c r="I1810" s="213">
        <v>56982</v>
      </c>
      <c r="J1810" s="213">
        <v>1937.56</v>
      </c>
      <c r="K1810" s="212">
        <v>4558.5600000000004</v>
      </c>
      <c r="L1810" s="212">
        <v>5128.38</v>
      </c>
      <c r="M1810" s="239">
        <f t="shared" si="149"/>
        <v>0.48090000000000144</v>
      </c>
      <c r="N1810" s="239"/>
      <c r="O1810" s="178"/>
      <c r="P1810" s="178"/>
      <c r="Q1810" s="178"/>
      <c r="R1810" s="178"/>
      <c r="S1810" s="178"/>
      <c r="T1810" s="178"/>
      <c r="U1810" s="178"/>
      <c r="V1810" s="178"/>
      <c r="W1810" s="178"/>
      <c r="X1810" s="178"/>
      <c r="Y1810" s="210">
        <f t="shared" si="148"/>
        <v>0.30197138314785371</v>
      </c>
      <c r="Z1810" s="211">
        <f t="shared" si="150"/>
        <v>0.42</v>
      </c>
      <c r="AA1810" s="178"/>
      <c r="AB1810" s="178"/>
      <c r="AC1810" s="178"/>
    </row>
    <row r="1811" spans="2:29" x14ac:dyDescent="0.35">
      <c r="B1811" s="222">
        <v>188800</v>
      </c>
      <c r="C1811" s="208">
        <v>68160</v>
      </c>
      <c r="D1811" s="309">
        <v>3748.8</v>
      </c>
      <c r="E1811" s="206">
        <v>5452.8</v>
      </c>
      <c r="F1811" s="206">
        <v>6134.4</v>
      </c>
      <c r="G1811" s="205">
        <f t="shared" si="151"/>
        <v>0.3610169491525424</v>
      </c>
      <c r="H1811" s="207">
        <f t="shared" si="152"/>
        <v>0.42</v>
      </c>
      <c r="I1811" s="213">
        <v>57024</v>
      </c>
      <c r="J1811" s="213">
        <v>1942.56</v>
      </c>
      <c r="K1811" s="212">
        <v>4561.92</v>
      </c>
      <c r="L1811" s="212">
        <v>5132.16</v>
      </c>
      <c r="M1811" s="239">
        <f t="shared" si="149"/>
        <v>0.48089999999997418</v>
      </c>
      <c r="N1811" s="239"/>
      <c r="O1811" s="178"/>
      <c r="P1811" s="178"/>
      <c r="Q1811" s="178"/>
      <c r="R1811" s="178"/>
      <c r="S1811" s="178"/>
      <c r="T1811" s="178"/>
      <c r="U1811" s="178"/>
      <c r="V1811" s="178"/>
      <c r="W1811" s="178"/>
      <c r="X1811" s="178"/>
      <c r="Y1811" s="210">
        <f t="shared" si="148"/>
        <v>0.30203389830508476</v>
      </c>
      <c r="Z1811" s="211">
        <f t="shared" si="150"/>
        <v>0.42</v>
      </c>
      <c r="AA1811" s="178"/>
      <c r="AB1811" s="178"/>
      <c r="AC1811" s="178"/>
    </row>
    <row r="1812" spans="2:29" x14ac:dyDescent="0.35">
      <c r="B1812" s="222">
        <v>188900</v>
      </c>
      <c r="C1812" s="208">
        <v>68202</v>
      </c>
      <c r="D1812" s="309">
        <v>3751.11</v>
      </c>
      <c r="E1812" s="206">
        <v>5456.16</v>
      </c>
      <c r="F1812" s="206">
        <v>6138.18</v>
      </c>
      <c r="G1812" s="205">
        <f t="shared" si="151"/>
        <v>0.36104817363684488</v>
      </c>
      <c r="H1812" s="207">
        <f t="shared" si="152"/>
        <v>0.42</v>
      </c>
      <c r="I1812" s="213">
        <v>57066</v>
      </c>
      <c r="J1812" s="213">
        <v>1947.55</v>
      </c>
      <c r="K1812" s="212">
        <v>4565.28</v>
      </c>
      <c r="L1812" s="212">
        <v>5135.9399999999996</v>
      </c>
      <c r="M1812" s="239">
        <f t="shared" si="149"/>
        <v>0.48090000000008332</v>
      </c>
      <c r="N1812" s="239"/>
      <c r="O1812" s="178"/>
      <c r="P1812" s="178"/>
      <c r="Q1812" s="178"/>
      <c r="R1812" s="178"/>
      <c r="S1812" s="178"/>
      <c r="T1812" s="178"/>
      <c r="U1812" s="178"/>
      <c r="V1812" s="178"/>
      <c r="W1812" s="178"/>
      <c r="X1812" s="178"/>
      <c r="Y1812" s="210">
        <f t="shared" si="148"/>
        <v>0.30209634727368978</v>
      </c>
      <c r="Z1812" s="211">
        <f t="shared" si="150"/>
        <v>0.42</v>
      </c>
      <c r="AA1812" s="178"/>
      <c r="AB1812" s="178"/>
      <c r="AC1812" s="178"/>
    </row>
    <row r="1813" spans="2:29" x14ac:dyDescent="0.35">
      <c r="B1813" s="222">
        <v>189000</v>
      </c>
      <c r="C1813" s="208">
        <v>68244</v>
      </c>
      <c r="D1813" s="309">
        <v>3753.42</v>
      </c>
      <c r="E1813" s="206">
        <v>5459.52</v>
      </c>
      <c r="F1813" s="206">
        <v>6141.96</v>
      </c>
      <c r="G1813" s="205">
        <f t="shared" si="151"/>
        <v>0.36107936507936506</v>
      </c>
      <c r="H1813" s="207">
        <f t="shared" si="152"/>
        <v>0.42</v>
      </c>
      <c r="I1813" s="213">
        <v>57108</v>
      </c>
      <c r="J1813" s="213">
        <v>1952.55</v>
      </c>
      <c r="K1813" s="212">
        <v>4568.6400000000003</v>
      </c>
      <c r="L1813" s="212">
        <v>5139.72</v>
      </c>
      <c r="M1813" s="239">
        <f t="shared" si="149"/>
        <v>0.48090000000003785</v>
      </c>
      <c r="N1813" s="239"/>
      <c r="O1813" s="178"/>
      <c r="P1813" s="178"/>
      <c r="Q1813" s="178"/>
      <c r="R1813" s="178"/>
      <c r="S1813" s="178"/>
      <c r="T1813" s="178"/>
      <c r="U1813" s="178"/>
      <c r="V1813" s="178"/>
      <c r="W1813" s="178"/>
      <c r="X1813" s="178"/>
      <c r="Y1813" s="210">
        <f t="shared" si="148"/>
        <v>0.30215873015873018</v>
      </c>
      <c r="Z1813" s="211">
        <f t="shared" si="150"/>
        <v>0.42</v>
      </c>
      <c r="AA1813" s="178"/>
      <c r="AB1813" s="178"/>
      <c r="AC1813" s="178"/>
    </row>
    <row r="1814" spans="2:29" x14ac:dyDescent="0.35">
      <c r="B1814" s="222">
        <v>189100</v>
      </c>
      <c r="C1814" s="208">
        <v>68286</v>
      </c>
      <c r="D1814" s="309">
        <v>3755.73</v>
      </c>
      <c r="E1814" s="206">
        <v>5462.88</v>
      </c>
      <c r="F1814" s="206">
        <v>6145.74</v>
      </c>
      <c r="G1814" s="205">
        <f t="shared" si="151"/>
        <v>0.36111052353252249</v>
      </c>
      <c r="H1814" s="207">
        <f t="shared" si="152"/>
        <v>0.42</v>
      </c>
      <c r="I1814" s="213">
        <v>57150</v>
      </c>
      <c r="J1814" s="213">
        <v>1957.55</v>
      </c>
      <c r="K1814" s="212">
        <v>4572</v>
      </c>
      <c r="L1814" s="212">
        <v>5143.5</v>
      </c>
      <c r="M1814" s="239">
        <f t="shared" si="149"/>
        <v>0.48090000000001054</v>
      </c>
      <c r="N1814" s="239"/>
      <c r="O1814" s="178"/>
      <c r="P1814" s="178"/>
      <c r="Q1814" s="178"/>
      <c r="R1814" s="178"/>
      <c r="S1814" s="178"/>
      <c r="T1814" s="178"/>
      <c r="U1814" s="178"/>
      <c r="V1814" s="178"/>
      <c r="W1814" s="178"/>
      <c r="X1814" s="178"/>
      <c r="Y1814" s="210">
        <f t="shared" si="148"/>
        <v>0.30222104706504493</v>
      </c>
      <c r="Z1814" s="211">
        <f t="shared" si="150"/>
        <v>0.42</v>
      </c>
      <c r="AA1814" s="178"/>
      <c r="AB1814" s="178"/>
      <c r="AC1814" s="178"/>
    </row>
    <row r="1815" spans="2:29" x14ac:dyDescent="0.35">
      <c r="B1815" s="222">
        <v>189200</v>
      </c>
      <c r="C1815" s="208">
        <v>68328</v>
      </c>
      <c r="D1815" s="309">
        <v>3758.04</v>
      </c>
      <c r="E1815" s="206">
        <v>5466.24</v>
      </c>
      <c r="F1815" s="206">
        <v>6149.52</v>
      </c>
      <c r="G1815" s="205">
        <f t="shared" si="151"/>
        <v>0.36114164904862578</v>
      </c>
      <c r="H1815" s="207">
        <f t="shared" si="152"/>
        <v>0.42</v>
      </c>
      <c r="I1815" s="213">
        <v>57192</v>
      </c>
      <c r="J1815" s="213">
        <v>1962.55</v>
      </c>
      <c r="K1815" s="212">
        <v>4575.3599999999997</v>
      </c>
      <c r="L1815" s="212">
        <v>5147.28</v>
      </c>
      <c r="M1815" s="239">
        <f t="shared" si="149"/>
        <v>0.48089999999998329</v>
      </c>
      <c r="N1815" s="239"/>
      <c r="O1815" s="178"/>
      <c r="P1815" s="178"/>
      <c r="Q1815" s="178"/>
      <c r="R1815" s="178"/>
      <c r="S1815" s="178"/>
      <c r="T1815" s="178"/>
      <c r="U1815" s="178"/>
      <c r="V1815" s="178"/>
      <c r="W1815" s="178"/>
      <c r="X1815" s="178"/>
      <c r="Y1815" s="210">
        <f t="shared" si="148"/>
        <v>0.30228329809725157</v>
      </c>
      <c r="Z1815" s="211">
        <f t="shared" si="150"/>
        <v>0.42</v>
      </c>
      <c r="AA1815" s="178"/>
      <c r="AB1815" s="178"/>
      <c r="AC1815" s="178"/>
    </row>
    <row r="1816" spans="2:29" x14ac:dyDescent="0.35">
      <c r="B1816" s="222">
        <v>189300</v>
      </c>
      <c r="C1816" s="208">
        <v>68370</v>
      </c>
      <c r="D1816" s="309">
        <v>3760.35</v>
      </c>
      <c r="E1816" s="206">
        <v>5469.6</v>
      </c>
      <c r="F1816" s="206">
        <v>6153.3</v>
      </c>
      <c r="G1816" s="205">
        <f t="shared" si="151"/>
        <v>0.36117274167987323</v>
      </c>
      <c r="H1816" s="207">
        <f t="shared" si="152"/>
        <v>0.42</v>
      </c>
      <c r="I1816" s="213">
        <v>57234</v>
      </c>
      <c r="J1816" s="213">
        <v>1967.55</v>
      </c>
      <c r="K1816" s="212">
        <v>4578.72</v>
      </c>
      <c r="L1816" s="212">
        <v>5151.0600000000004</v>
      </c>
      <c r="M1816" s="239">
        <f t="shared" si="149"/>
        <v>0.48090000000008332</v>
      </c>
      <c r="N1816" s="239"/>
      <c r="O1816" s="178"/>
      <c r="P1816" s="178"/>
      <c r="Q1816" s="178"/>
      <c r="R1816" s="178"/>
      <c r="S1816" s="178"/>
      <c r="T1816" s="178"/>
      <c r="U1816" s="178"/>
      <c r="V1816" s="178"/>
      <c r="W1816" s="178"/>
      <c r="X1816" s="178"/>
      <c r="Y1816" s="210">
        <f t="shared" si="148"/>
        <v>0.30234548335974643</v>
      </c>
      <c r="Z1816" s="211">
        <f t="shared" si="150"/>
        <v>0.42</v>
      </c>
      <c r="AA1816" s="178"/>
      <c r="AB1816" s="178"/>
      <c r="AC1816" s="178"/>
    </row>
    <row r="1817" spans="2:29" x14ac:dyDescent="0.35">
      <c r="B1817" s="222">
        <v>189400</v>
      </c>
      <c r="C1817" s="208">
        <v>68412</v>
      </c>
      <c r="D1817" s="309">
        <v>3762.66</v>
      </c>
      <c r="E1817" s="206">
        <v>5472.96</v>
      </c>
      <c r="F1817" s="206">
        <v>6157.08</v>
      </c>
      <c r="G1817" s="205">
        <f t="shared" si="151"/>
        <v>0.36120380147835268</v>
      </c>
      <c r="H1817" s="207">
        <f t="shared" si="152"/>
        <v>0.42</v>
      </c>
      <c r="I1817" s="213">
        <v>57276</v>
      </c>
      <c r="J1817" s="213">
        <v>1972.54</v>
      </c>
      <c r="K1817" s="212">
        <v>4582.08</v>
      </c>
      <c r="L1817" s="212">
        <v>5154.84</v>
      </c>
      <c r="M1817" s="239">
        <f t="shared" si="149"/>
        <v>0.48090000000004696</v>
      </c>
      <c r="N1817" s="239"/>
      <c r="O1817" s="178"/>
      <c r="P1817" s="178"/>
      <c r="Q1817" s="178"/>
      <c r="R1817" s="178"/>
      <c r="S1817" s="178"/>
      <c r="T1817" s="178"/>
      <c r="U1817" s="178"/>
      <c r="V1817" s="178"/>
      <c r="W1817" s="178"/>
      <c r="X1817" s="178"/>
      <c r="Y1817" s="210">
        <f t="shared" si="148"/>
        <v>0.30240760295670538</v>
      </c>
      <c r="Z1817" s="211">
        <f t="shared" si="150"/>
        <v>0.42</v>
      </c>
      <c r="AA1817" s="178"/>
      <c r="AB1817" s="178"/>
      <c r="AC1817" s="178"/>
    </row>
    <row r="1818" spans="2:29" x14ac:dyDescent="0.35">
      <c r="B1818" s="222">
        <v>189500</v>
      </c>
      <c r="C1818" s="208">
        <v>68454</v>
      </c>
      <c r="D1818" s="309">
        <v>3764.97</v>
      </c>
      <c r="E1818" s="206">
        <v>5476.32</v>
      </c>
      <c r="F1818" s="206">
        <v>6160.86</v>
      </c>
      <c r="G1818" s="205">
        <f t="shared" si="151"/>
        <v>0.36123482849604222</v>
      </c>
      <c r="H1818" s="207">
        <f t="shared" si="152"/>
        <v>0.42</v>
      </c>
      <c r="I1818" s="213">
        <v>57318</v>
      </c>
      <c r="J1818" s="213">
        <v>1977.54</v>
      </c>
      <c r="K1818" s="212">
        <v>4585.4399999999996</v>
      </c>
      <c r="L1818" s="212">
        <v>5158.62</v>
      </c>
      <c r="M1818" s="239">
        <f t="shared" si="149"/>
        <v>0.48090000000001965</v>
      </c>
      <c r="N1818" s="239"/>
      <c r="O1818" s="178"/>
      <c r="P1818" s="178"/>
      <c r="Q1818" s="178"/>
      <c r="R1818" s="178"/>
      <c r="S1818" s="178"/>
      <c r="T1818" s="178"/>
      <c r="U1818" s="178"/>
      <c r="V1818" s="178"/>
      <c r="W1818" s="178"/>
      <c r="X1818" s="178"/>
      <c r="Y1818" s="210">
        <f t="shared" si="148"/>
        <v>0.30246965699208445</v>
      </c>
      <c r="Z1818" s="211">
        <f t="shared" si="150"/>
        <v>0.42</v>
      </c>
      <c r="AA1818" s="178"/>
      <c r="AB1818" s="178"/>
      <c r="AC1818" s="178"/>
    </row>
    <row r="1819" spans="2:29" x14ac:dyDescent="0.35">
      <c r="B1819" s="222">
        <v>189600</v>
      </c>
      <c r="C1819" s="208">
        <v>68496</v>
      </c>
      <c r="D1819" s="309">
        <v>3767.28</v>
      </c>
      <c r="E1819" s="206">
        <v>5479.68</v>
      </c>
      <c r="F1819" s="206">
        <v>6164.64</v>
      </c>
      <c r="G1819" s="205">
        <f t="shared" si="151"/>
        <v>0.36126582278481012</v>
      </c>
      <c r="H1819" s="207">
        <f t="shared" si="152"/>
        <v>0.42</v>
      </c>
      <c r="I1819" s="213">
        <v>57360</v>
      </c>
      <c r="J1819" s="213">
        <v>1982.54</v>
      </c>
      <c r="K1819" s="212">
        <v>4588.8</v>
      </c>
      <c r="L1819" s="212">
        <v>5162.3999999999996</v>
      </c>
      <c r="M1819" s="239">
        <f t="shared" si="149"/>
        <v>0.48089999999999233</v>
      </c>
      <c r="N1819" s="239"/>
      <c r="O1819" s="178"/>
      <c r="P1819" s="178"/>
      <c r="Q1819" s="178"/>
      <c r="R1819" s="178"/>
      <c r="S1819" s="178"/>
      <c r="T1819" s="178"/>
      <c r="U1819" s="178"/>
      <c r="V1819" s="178"/>
      <c r="W1819" s="178"/>
      <c r="X1819" s="178"/>
      <c r="Y1819" s="210">
        <f t="shared" si="148"/>
        <v>0.30253164556962026</v>
      </c>
      <c r="Z1819" s="211">
        <f t="shared" si="150"/>
        <v>0.42</v>
      </c>
      <c r="AA1819" s="178"/>
      <c r="AB1819" s="178"/>
      <c r="AC1819" s="178"/>
    </row>
    <row r="1820" spans="2:29" x14ac:dyDescent="0.35">
      <c r="B1820" s="222">
        <v>189700</v>
      </c>
      <c r="C1820" s="208">
        <v>68538</v>
      </c>
      <c r="D1820" s="309">
        <v>3769.59</v>
      </c>
      <c r="E1820" s="206">
        <v>5483.04</v>
      </c>
      <c r="F1820" s="206">
        <v>6168.42</v>
      </c>
      <c r="G1820" s="205">
        <f t="shared" si="151"/>
        <v>0.36129678439641538</v>
      </c>
      <c r="H1820" s="207">
        <f t="shared" si="152"/>
        <v>0.42</v>
      </c>
      <c r="I1820" s="213">
        <v>57402</v>
      </c>
      <c r="J1820" s="213">
        <v>1987.54</v>
      </c>
      <c r="K1820" s="212">
        <v>4592.16</v>
      </c>
      <c r="L1820" s="212">
        <v>5166.18</v>
      </c>
      <c r="M1820" s="239">
        <f t="shared" si="149"/>
        <v>0.48089999999993777</v>
      </c>
      <c r="N1820" s="239"/>
      <c r="O1820" s="178"/>
      <c r="P1820" s="178"/>
      <c r="Q1820" s="178"/>
      <c r="R1820" s="178"/>
      <c r="S1820" s="178"/>
      <c r="T1820" s="178"/>
      <c r="U1820" s="178"/>
      <c r="V1820" s="178"/>
      <c r="W1820" s="178"/>
      <c r="X1820" s="178"/>
      <c r="Y1820" s="210">
        <f t="shared" si="148"/>
        <v>0.30259356879283078</v>
      </c>
      <c r="Z1820" s="211">
        <f t="shared" si="150"/>
        <v>0.42</v>
      </c>
      <c r="AA1820" s="178"/>
      <c r="AB1820" s="178"/>
      <c r="AC1820" s="178"/>
    </row>
    <row r="1821" spans="2:29" x14ac:dyDescent="0.35">
      <c r="B1821" s="222">
        <v>189800</v>
      </c>
      <c r="C1821" s="208">
        <v>68580</v>
      </c>
      <c r="D1821" s="309">
        <v>3771.9</v>
      </c>
      <c r="E1821" s="206">
        <v>5486.4</v>
      </c>
      <c r="F1821" s="206">
        <v>6172.2</v>
      </c>
      <c r="G1821" s="205">
        <f t="shared" si="151"/>
        <v>0.36132771338250791</v>
      </c>
      <c r="H1821" s="207">
        <f t="shared" si="152"/>
        <v>0.42</v>
      </c>
      <c r="I1821" s="213">
        <v>57444</v>
      </c>
      <c r="J1821" s="213">
        <v>1992.54</v>
      </c>
      <c r="K1821" s="212">
        <v>4595.5200000000004</v>
      </c>
      <c r="L1821" s="212">
        <v>5169.96</v>
      </c>
      <c r="M1821" s="239">
        <f t="shared" si="149"/>
        <v>0.48089999999991051</v>
      </c>
      <c r="N1821" s="239"/>
      <c r="O1821" s="178"/>
      <c r="P1821" s="178"/>
      <c r="Q1821" s="178"/>
      <c r="R1821" s="178"/>
      <c r="S1821" s="178"/>
      <c r="T1821" s="178"/>
      <c r="U1821" s="178"/>
      <c r="V1821" s="178"/>
      <c r="W1821" s="178"/>
      <c r="X1821" s="178"/>
      <c r="Y1821" s="210">
        <f t="shared" si="148"/>
        <v>0.30265542676501583</v>
      </c>
      <c r="Z1821" s="211">
        <f t="shared" si="150"/>
        <v>0.42</v>
      </c>
      <c r="AA1821" s="178"/>
      <c r="AB1821" s="178"/>
      <c r="AC1821" s="178"/>
    </row>
    <row r="1822" spans="2:29" x14ac:dyDescent="0.35">
      <c r="B1822" s="222">
        <v>189900</v>
      </c>
      <c r="C1822" s="208">
        <v>68622</v>
      </c>
      <c r="D1822" s="309">
        <v>3774.21</v>
      </c>
      <c r="E1822" s="206">
        <v>5489.76</v>
      </c>
      <c r="F1822" s="206">
        <v>6175.98</v>
      </c>
      <c r="G1822" s="205">
        <f t="shared" si="151"/>
        <v>0.36135860979462875</v>
      </c>
      <c r="H1822" s="207">
        <f t="shared" si="152"/>
        <v>0.42</v>
      </c>
      <c r="I1822" s="213">
        <v>57486</v>
      </c>
      <c r="J1822" s="213">
        <v>1997.53</v>
      </c>
      <c r="K1822" s="212">
        <v>4598.88</v>
      </c>
      <c r="L1822" s="212">
        <v>5173.74</v>
      </c>
      <c r="M1822" s="239">
        <f t="shared" si="149"/>
        <v>0.48090000000002875</v>
      </c>
      <c r="N1822" s="239"/>
      <c r="O1822" s="178"/>
      <c r="P1822" s="178"/>
      <c r="Q1822" s="178"/>
      <c r="R1822" s="178"/>
      <c r="S1822" s="178"/>
      <c r="T1822" s="178"/>
      <c r="U1822" s="178"/>
      <c r="V1822" s="178"/>
      <c r="W1822" s="178"/>
      <c r="X1822" s="178"/>
      <c r="Y1822" s="210">
        <f t="shared" si="148"/>
        <v>0.30271721958925751</v>
      </c>
      <c r="Z1822" s="211">
        <f t="shared" si="150"/>
        <v>0.42</v>
      </c>
      <c r="AA1822" s="178"/>
      <c r="AB1822" s="178"/>
      <c r="AC1822" s="178"/>
    </row>
    <row r="1823" spans="2:29" x14ac:dyDescent="0.35">
      <c r="B1823" s="222">
        <v>190000</v>
      </c>
      <c r="C1823" s="208">
        <v>68664</v>
      </c>
      <c r="D1823" s="309">
        <v>3776.52</v>
      </c>
      <c r="E1823" s="206">
        <v>5493.12</v>
      </c>
      <c r="F1823" s="206">
        <v>6179.76</v>
      </c>
      <c r="G1823" s="205">
        <f t="shared" si="151"/>
        <v>0.36138947368421054</v>
      </c>
      <c r="H1823" s="207">
        <f t="shared" si="152"/>
        <v>0.42</v>
      </c>
      <c r="I1823" s="213">
        <v>57528</v>
      </c>
      <c r="J1823" s="213">
        <v>2002.53</v>
      </c>
      <c r="K1823" s="212">
        <v>4602.24</v>
      </c>
      <c r="L1823" s="212">
        <v>5177.5200000000004</v>
      </c>
      <c r="M1823" s="239">
        <f t="shared" si="149"/>
        <v>0.48089999999999233</v>
      </c>
      <c r="N1823" s="239"/>
      <c r="O1823" s="178"/>
      <c r="P1823" s="178"/>
      <c r="Q1823" s="178"/>
      <c r="R1823" s="178"/>
      <c r="S1823" s="178"/>
      <c r="T1823" s="178"/>
      <c r="U1823" s="178"/>
      <c r="V1823" s="178"/>
      <c r="W1823" s="178"/>
      <c r="X1823" s="178"/>
      <c r="Y1823" s="210">
        <f t="shared" si="148"/>
        <v>0.30277894736842104</v>
      </c>
      <c r="Z1823" s="211">
        <f t="shared" si="150"/>
        <v>0.42</v>
      </c>
      <c r="AA1823" s="178"/>
      <c r="AB1823" s="178"/>
      <c r="AC1823" s="178"/>
    </row>
    <row r="1824" spans="2:29" x14ac:dyDescent="0.35">
      <c r="B1824" s="222">
        <v>190100</v>
      </c>
      <c r="C1824" s="208">
        <v>68706</v>
      </c>
      <c r="D1824" s="309">
        <v>3778.83</v>
      </c>
      <c r="E1824" s="206">
        <v>5496.48</v>
      </c>
      <c r="F1824" s="206">
        <v>6183.54</v>
      </c>
      <c r="G1824" s="205">
        <f t="shared" si="151"/>
        <v>0.36142030510257761</v>
      </c>
      <c r="H1824" s="207">
        <f t="shared" si="152"/>
        <v>0.42</v>
      </c>
      <c r="I1824" s="213">
        <v>57570</v>
      </c>
      <c r="J1824" s="213">
        <v>2007.53</v>
      </c>
      <c r="K1824" s="212">
        <v>4605.6000000000004</v>
      </c>
      <c r="L1824" s="212">
        <v>5181.3</v>
      </c>
      <c r="M1824" s="239">
        <f t="shared" si="149"/>
        <v>0.48089999999994687</v>
      </c>
      <c r="N1824" s="239"/>
      <c r="O1824" s="178"/>
      <c r="P1824" s="178"/>
      <c r="Q1824" s="178"/>
      <c r="R1824" s="178"/>
      <c r="S1824" s="178"/>
      <c r="T1824" s="178"/>
      <c r="U1824" s="178"/>
      <c r="V1824" s="178"/>
      <c r="W1824" s="178"/>
      <c r="X1824" s="178"/>
      <c r="Y1824" s="210">
        <f t="shared" si="148"/>
        <v>0.30284061020515518</v>
      </c>
      <c r="Z1824" s="211">
        <f t="shared" si="150"/>
        <v>0.42</v>
      </c>
      <c r="AA1824" s="178"/>
      <c r="AB1824" s="178"/>
      <c r="AC1824" s="178"/>
    </row>
    <row r="1825" spans="2:29" x14ac:dyDescent="0.35">
      <c r="B1825" s="222">
        <v>190200</v>
      </c>
      <c r="C1825" s="208">
        <v>68748</v>
      </c>
      <c r="D1825" s="309">
        <v>3781.14</v>
      </c>
      <c r="E1825" s="206">
        <v>5499.84</v>
      </c>
      <c r="F1825" s="206">
        <v>6187.32</v>
      </c>
      <c r="G1825" s="205">
        <f t="shared" si="151"/>
        <v>0.36145110410094639</v>
      </c>
      <c r="H1825" s="207">
        <f t="shared" si="152"/>
        <v>0.42</v>
      </c>
      <c r="I1825" s="213">
        <v>57612</v>
      </c>
      <c r="J1825" s="213">
        <v>2012.53</v>
      </c>
      <c r="K1825" s="212">
        <v>4608.96</v>
      </c>
      <c r="L1825" s="212">
        <v>5185.08</v>
      </c>
      <c r="M1825" s="239">
        <f t="shared" si="149"/>
        <v>0.48089999999991961</v>
      </c>
      <c r="N1825" s="239"/>
      <c r="O1825" s="178"/>
      <c r="P1825" s="178"/>
      <c r="Q1825" s="178"/>
      <c r="R1825" s="178"/>
      <c r="S1825" s="178"/>
      <c r="T1825" s="178"/>
      <c r="U1825" s="178"/>
      <c r="V1825" s="178"/>
      <c r="W1825" s="178"/>
      <c r="X1825" s="178"/>
      <c r="Y1825" s="210">
        <f t="shared" si="148"/>
        <v>0.30290220820189273</v>
      </c>
      <c r="Z1825" s="211">
        <f t="shared" si="150"/>
        <v>0.42</v>
      </c>
      <c r="AA1825" s="178"/>
      <c r="AB1825" s="178"/>
      <c r="AC1825" s="178"/>
    </row>
    <row r="1826" spans="2:29" x14ac:dyDescent="0.35">
      <c r="B1826" s="222">
        <v>190300</v>
      </c>
      <c r="C1826" s="208">
        <v>68790</v>
      </c>
      <c r="D1826" s="309">
        <v>3783.45</v>
      </c>
      <c r="E1826" s="206">
        <v>5503.2</v>
      </c>
      <c r="F1826" s="206">
        <v>6191.1</v>
      </c>
      <c r="G1826" s="205">
        <f t="shared" si="151"/>
        <v>0.36148187073042565</v>
      </c>
      <c r="H1826" s="207">
        <f t="shared" si="152"/>
        <v>0.42</v>
      </c>
      <c r="I1826" s="213">
        <v>57654</v>
      </c>
      <c r="J1826" s="213">
        <v>2017.53</v>
      </c>
      <c r="K1826" s="212">
        <v>4612.32</v>
      </c>
      <c r="L1826" s="212">
        <v>5188.8599999999997</v>
      </c>
      <c r="M1826" s="239">
        <f t="shared" si="149"/>
        <v>0.48090000000003785</v>
      </c>
      <c r="N1826" s="239"/>
      <c r="O1826" s="178"/>
      <c r="P1826" s="178"/>
      <c r="Q1826" s="178"/>
      <c r="R1826" s="178"/>
      <c r="S1826" s="178"/>
      <c r="T1826" s="178"/>
      <c r="U1826" s="178"/>
      <c r="V1826" s="178"/>
      <c r="W1826" s="178"/>
      <c r="X1826" s="178"/>
      <c r="Y1826" s="210">
        <f t="shared" si="148"/>
        <v>0.30296374146085131</v>
      </c>
      <c r="Z1826" s="211">
        <f t="shared" si="150"/>
        <v>0.42</v>
      </c>
      <c r="AA1826" s="178"/>
      <c r="AB1826" s="178"/>
      <c r="AC1826" s="178"/>
    </row>
    <row r="1827" spans="2:29" x14ac:dyDescent="0.35">
      <c r="B1827" s="222">
        <v>190400</v>
      </c>
      <c r="C1827" s="208">
        <v>68832</v>
      </c>
      <c r="D1827" s="309">
        <v>3785.76</v>
      </c>
      <c r="E1827" s="206">
        <v>5506.56</v>
      </c>
      <c r="F1827" s="206">
        <v>6194.88</v>
      </c>
      <c r="G1827" s="205">
        <f t="shared" si="151"/>
        <v>0.36151260504201682</v>
      </c>
      <c r="H1827" s="207">
        <f t="shared" si="152"/>
        <v>0.42</v>
      </c>
      <c r="I1827" s="213">
        <v>57696</v>
      </c>
      <c r="J1827" s="213">
        <v>2022.52</v>
      </c>
      <c r="K1827" s="212">
        <v>4615.68</v>
      </c>
      <c r="L1827" s="212">
        <v>5192.6400000000003</v>
      </c>
      <c r="M1827" s="239">
        <f t="shared" si="149"/>
        <v>0.48089999999999233</v>
      </c>
      <c r="N1827" s="239"/>
      <c r="O1827" s="178"/>
      <c r="P1827" s="178"/>
      <c r="Q1827" s="178"/>
      <c r="R1827" s="178"/>
      <c r="S1827" s="178"/>
      <c r="T1827" s="178"/>
      <c r="U1827" s="178"/>
      <c r="V1827" s="178"/>
      <c r="W1827" s="178"/>
      <c r="X1827" s="178"/>
      <c r="Y1827" s="210">
        <f t="shared" si="148"/>
        <v>0.3030252100840336</v>
      </c>
      <c r="Z1827" s="211">
        <f t="shared" si="150"/>
        <v>0.42</v>
      </c>
      <c r="AA1827" s="178"/>
      <c r="AB1827" s="178"/>
      <c r="AC1827" s="178"/>
    </row>
    <row r="1828" spans="2:29" x14ac:dyDescent="0.35">
      <c r="B1828" s="222">
        <v>190500</v>
      </c>
      <c r="C1828" s="208">
        <v>68874</v>
      </c>
      <c r="D1828" s="309">
        <v>3788.07</v>
      </c>
      <c r="E1828" s="206">
        <v>5509.92</v>
      </c>
      <c r="F1828" s="206">
        <v>6198.66</v>
      </c>
      <c r="G1828" s="205">
        <f t="shared" si="151"/>
        <v>0.3615433070866142</v>
      </c>
      <c r="H1828" s="207">
        <f t="shared" si="152"/>
        <v>0.42</v>
      </c>
      <c r="I1828" s="213">
        <v>57738</v>
      </c>
      <c r="J1828" s="213">
        <v>2027.52</v>
      </c>
      <c r="K1828" s="212">
        <v>4619.04</v>
      </c>
      <c r="L1828" s="212">
        <v>5196.42</v>
      </c>
      <c r="M1828" s="239">
        <f t="shared" si="149"/>
        <v>0.48090000000010152</v>
      </c>
      <c r="N1828" s="239"/>
      <c r="O1828" s="178"/>
      <c r="P1828" s="178"/>
      <c r="Q1828" s="178"/>
      <c r="R1828" s="178"/>
      <c r="S1828" s="178"/>
      <c r="T1828" s="178"/>
      <c r="U1828" s="178"/>
      <c r="V1828" s="178"/>
      <c r="W1828" s="178"/>
      <c r="X1828" s="178"/>
      <c r="Y1828" s="210">
        <f t="shared" si="148"/>
        <v>0.30308661417322835</v>
      </c>
      <c r="Z1828" s="211">
        <f t="shared" si="150"/>
        <v>0.42</v>
      </c>
      <c r="AA1828" s="178"/>
      <c r="AB1828" s="178"/>
      <c r="AC1828" s="178"/>
    </row>
    <row r="1829" spans="2:29" x14ac:dyDescent="0.35">
      <c r="B1829" s="222">
        <v>190600</v>
      </c>
      <c r="C1829" s="208">
        <v>68916</v>
      </c>
      <c r="D1829" s="309">
        <v>3790.38</v>
      </c>
      <c r="E1829" s="206">
        <v>5513.28</v>
      </c>
      <c r="F1829" s="206">
        <v>6202.44</v>
      </c>
      <c r="G1829" s="205">
        <f t="shared" si="151"/>
        <v>0.36157397691500526</v>
      </c>
      <c r="H1829" s="207">
        <f t="shared" si="152"/>
        <v>0.42</v>
      </c>
      <c r="I1829" s="213">
        <v>57780</v>
      </c>
      <c r="J1829" s="213">
        <v>2032.52</v>
      </c>
      <c r="K1829" s="212">
        <v>4622.3999999999996</v>
      </c>
      <c r="L1829" s="212">
        <v>5200.2</v>
      </c>
      <c r="M1829" s="239">
        <f t="shared" si="149"/>
        <v>0.48090000000007421</v>
      </c>
      <c r="N1829" s="239"/>
      <c r="O1829" s="178"/>
      <c r="P1829" s="178"/>
      <c r="Q1829" s="178"/>
      <c r="R1829" s="178"/>
      <c r="S1829" s="178"/>
      <c r="T1829" s="178"/>
      <c r="U1829" s="178"/>
      <c r="V1829" s="178"/>
      <c r="W1829" s="178"/>
      <c r="X1829" s="178"/>
      <c r="Y1829" s="210">
        <f t="shared" si="148"/>
        <v>0.30314795383001047</v>
      </c>
      <c r="Z1829" s="211">
        <f t="shared" si="150"/>
        <v>0.42</v>
      </c>
      <c r="AA1829" s="178"/>
      <c r="AB1829" s="178"/>
      <c r="AC1829" s="178"/>
    </row>
    <row r="1830" spans="2:29" x14ac:dyDescent="0.35">
      <c r="B1830" s="222">
        <v>190700</v>
      </c>
      <c r="C1830" s="208">
        <v>68958</v>
      </c>
      <c r="D1830" s="309">
        <v>3792.69</v>
      </c>
      <c r="E1830" s="206">
        <v>5516.64</v>
      </c>
      <c r="F1830" s="206">
        <v>6206.22</v>
      </c>
      <c r="G1830" s="205">
        <f t="shared" si="151"/>
        <v>0.36160461457787102</v>
      </c>
      <c r="H1830" s="207">
        <f t="shared" si="152"/>
        <v>0.42</v>
      </c>
      <c r="I1830" s="213">
        <v>57822</v>
      </c>
      <c r="J1830" s="213">
        <v>2037.52</v>
      </c>
      <c r="K1830" s="212">
        <v>4625.76</v>
      </c>
      <c r="L1830" s="212">
        <v>5203.9799999999996</v>
      </c>
      <c r="M1830" s="239">
        <f t="shared" si="149"/>
        <v>0.48090000000003785</v>
      </c>
      <c r="N1830" s="239"/>
      <c r="O1830" s="178"/>
      <c r="P1830" s="178"/>
      <c r="Q1830" s="178"/>
      <c r="R1830" s="178"/>
      <c r="S1830" s="178"/>
      <c r="T1830" s="178"/>
      <c r="U1830" s="178"/>
      <c r="V1830" s="178"/>
      <c r="W1830" s="178"/>
      <c r="X1830" s="178"/>
      <c r="Y1830" s="210">
        <f t="shared" si="148"/>
        <v>0.303209229155742</v>
      </c>
      <c r="Z1830" s="211">
        <f t="shared" si="150"/>
        <v>0.42</v>
      </c>
      <c r="AA1830" s="178"/>
      <c r="AB1830" s="178"/>
      <c r="AC1830" s="178"/>
    </row>
    <row r="1831" spans="2:29" x14ac:dyDescent="0.35">
      <c r="B1831" s="222">
        <v>190800</v>
      </c>
      <c r="C1831" s="208">
        <v>69000</v>
      </c>
      <c r="D1831" s="309">
        <v>3795</v>
      </c>
      <c r="E1831" s="206">
        <v>5520</v>
      </c>
      <c r="F1831" s="206">
        <v>6210</v>
      </c>
      <c r="G1831" s="205">
        <f t="shared" si="151"/>
        <v>0.36163522012578614</v>
      </c>
      <c r="H1831" s="207">
        <f t="shared" si="152"/>
        <v>0.42</v>
      </c>
      <c r="I1831" s="213">
        <v>57864</v>
      </c>
      <c r="J1831" s="213">
        <v>2042.52</v>
      </c>
      <c r="K1831" s="212">
        <v>4629.12</v>
      </c>
      <c r="L1831" s="212">
        <v>5207.76</v>
      </c>
      <c r="M1831" s="239">
        <f t="shared" si="149"/>
        <v>0.48089999999999233</v>
      </c>
      <c r="N1831" s="239"/>
      <c r="O1831" s="178"/>
      <c r="P1831" s="178"/>
      <c r="Q1831" s="178"/>
      <c r="R1831" s="178"/>
      <c r="S1831" s="178"/>
      <c r="T1831" s="178"/>
      <c r="U1831" s="178"/>
      <c r="V1831" s="178"/>
      <c r="W1831" s="178"/>
      <c r="X1831" s="178"/>
      <c r="Y1831" s="210">
        <f t="shared" si="148"/>
        <v>0.30327044025157235</v>
      </c>
      <c r="Z1831" s="211">
        <f t="shared" si="150"/>
        <v>0.42</v>
      </c>
      <c r="AA1831" s="178"/>
      <c r="AB1831" s="178"/>
      <c r="AC1831" s="178"/>
    </row>
    <row r="1832" spans="2:29" x14ac:dyDescent="0.35">
      <c r="B1832" s="222">
        <v>190900</v>
      </c>
      <c r="C1832" s="208">
        <v>69042</v>
      </c>
      <c r="D1832" s="309">
        <v>3797.31</v>
      </c>
      <c r="E1832" s="206">
        <v>5523.36</v>
      </c>
      <c r="F1832" s="206">
        <v>6213.78</v>
      </c>
      <c r="G1832" s="205">
        <f t="shared" si="151"/>
        <v>0.36166579360921947</v>
      </c>
      <c r="H1832" s="207">
        <f t="shared" si="152"/>
        <v>0.42</v>
      </c>
      <c r="I1832" s="213">
        <v>57906</v>
      </c>
      <c r="J1832" s="213">
        <v>2047.51</v>
      </c>
      <c r="K1832" s="212">
        <v>4632.4799999999996</v>
      </c>
      <c r="L1832" s="212">
        <v>5211.54</v>
      </c>
      <c r="M1832" s="239">
        <f t="shared" si="149"/>
        <v>0.48089999999996508</v>
      </c>
      <c r="N1832" s="239"/>
      <c r="O1832" s="178"/>
      <c r="P1832" s="178"/>
      <c r="Q1832" s="178"/>
      <c r="R1832" s="178"/>
      <c r="S1832" s="178"/>
      <c r="T1832" s="178"/>
      <c r="U1832" s="178"/>
      <c r="V1832" s="178"/>
      <c r="W1832" s="178"/>
      <c r="X1832" s="178"/>
      <c r="Y1832" s="210">
        <f t="shared" si="148"/>
        <v>0.30333158721843895</v>
      </c>
      <c r="Z1832" s="211">
        <f t="shared" si="150"/>
        <v>0.42</v>
      </c>
      <c r="AA1832" s="178"/>
      <c r="AB1832" s="178"/>
      <c r="AC1832" s="178"/>
    </row>
    <row r="1833" spans="2:29" x14ac:dyDescent="0.35">
      <c r="B1833" s="222">
        <v>191000</v>
      </c>
      <c r="C1833" s="208">
        <v>69084</v>
      </c>
      <c r="D1833" s="309">
        <v>3799.62</v>
      </c>
      <c r="E1833" s="206">
        <v>5526.72</v>
      </c>
      <c r="F1833" s="206">
        <v>6217.56</v>
      </c>
      <c r="G1833" s="205">
        <f t="shared" si="151"/>
        <v>0.36169633507853405</v>
      </c>
      <c r="H1833" s="207">
        <f t="shared" si="152"/>
        <v>0.42</v>
      </c>
      <c r="I1833" s="213">
        <v>57948</v>
      </c>
      <c r="J1833" s="213">
        <v>2052.5100000000002</v>
      </c>
      <c r="K1833" s="212">
        <v>4635.84</v>
      </c>
      <c r="L1833" s="212">
        <v>5215.32</v>
      </c>
      <c r="M1833" s="239">
        <f t="shared" si="149"/>
        <v>0.48089999999993777</v>
      </c>
      <c r="N1833" s="239"/>
      <c r="O1833" s="178"/>
      <c r="P1833" s="178"/>
      <c r="Q1833" s="178"/>
      <c r="R1833" s="178"/>
      <c r="S1833" s="178"/>
      <c r="T1833" s="178"/>
      <c r="U1833" s="178"/>
      <c r="V1833" s="178"/>
      <c r="W1833" s="178"/>
      <c r="X1833" s="178"/>
      <c r="Y1833" s="210">
        <f t="shared" si="148"/>
        <v>0.30339267015706806</v>
      </c>
      <c r="Z1833" s="211">
        <f t="shared" si="150"/>
        <v>0.42</v>
      </c>
      <c r="AA1833" s="178"/>
      <c r="AB1833" s="178"/>
      <c r="AC1833" s="178"/>
    </row>
    <row r="1834" spans="2:29" x14ac:dyDescent="0.35">
      <c r="B1834" s="222">
        <v>191100</v>
      </c>
      <c r="C1834" s="208">
        <v>69126</v>
      </c>
      <c r="D1834" s="309">
        <v>3801.93</v>
      </c>
      <c r="E1834" s="206">
        <v>5530.08</v>
      </c>
      <c r="F1834" s="206">
        <v>6221.34</v>
      </c>
      <c r="G1834" s="205">
        <f t="shared" si="151"/>
        <v>0.36172684458398746</v>
      </c>
      <c r="H1834" s="207">
        <f t="shared" si="152"/>
        <v>0.42</v>
      </c>
      <c r="I1834" s="213">
        <v>57990</v>
      </c>
      <c r="J1834" s="213">
        <v>2057.5100000000002</v>
      </c>
      <c r="K1834" s="212">
        <v>4639.2</v>
      </c>
      <c r="L1834" s="212">
        <v>5219.1000000000004</v>
      </c>
      <c r="M1834" s="239">
        <f t="shared" si="149"/>
        <v>0.4808999999998923</v>
      </c>
      <c r="N1834" s="239"/>
      <c r="O1834" s="178"/>
      <c r="P1834" s="178"/>
      <c r="Q1834" s="178"/>
      <c r="R1834" s="178"/>
      <c r="S1834" s="178"/>
      <c r="T1834" s="178"/>
      <c r="U1834" s="178"/>
      <c r="V1834" s="178"/>
      <c r="W1834" s="178"/>
      <c r="X1834" s="178"/>
      <c r="Y1834" s="210">
        <f t="shared" si="148"/>
        <v>0.30345368916797488</v>
      </c>
      <c r="Z1834" s="211">
        <f t="shared" si="150"/>
        <v>0.42</v>
      </c>
      <c r="AA1834" s="178"/>
      <c r="AB1834" s="178"/>
      <c r="AC1834" s="178"/>
    </row>
    <row r="1835" spans="2:29" x14ac:dyDescent="0.35">
      <c r="B1835" s="222">
        <v>191200</v>
      </c>
      <c r="C1835" s="208">
        <v>69168</v>
      </c>
      <c r="D1835" s="309">
        <v>3804.24</v>
      </c>
      <c r="E1835" s="206">
        <v>5533.44</v>
      </c>
      <c r="F1835" s="206">
        <v>6225.12</v>
      </c>
      <c r="G1835" s="205">
        <f t="shared" si="151"/>
        <v>0.3617573221757322</v>
      </c>
      <c r="H1835" s="207">
        <f t="shared" si="152"/>
        <v>0.42</v>
      </c>
      <c r="I1835" s="213">
        <v>58032</v>
      </c>
      <c r="J1835" s="213">
        <v>2062.5100000000002</v>
      </c>
      <c r="K1835" s="212">
        <v>4642.5600000000004</v>
      </c>
      <c r="L1835" s="212">
        <v>5222.88</v>
      </c>
      <c r="M1835" s="239">
        <f t="shared" si="149"/>
        <v>0.48090000000000144</v>
      </c>
      <c r="N1835" s="239"/>
      <c r="O1835" s="178"/>
      <c r="P1835" s="178"/>
      <c r="Q1835" s="178"/>
      <c r="R1835" s="178"/>
      <c r="S1835" s="178"/>
      <c r="T1835" s="178"/>
      <c r="U1835" s="178"/>
      <c r="V1835" s="178"/>
      <c r="W1835" s="178"/>
      <c r="X1835" s="178"/>
      <c r="Y1835" s="210">
        <f t="shared" si="148"/>
        <v>0.30351464435146441</v>
      </c>
      <c r="Z1835" s="211">
        <f t="shared" si="150"/>
        <v>0.42</v>
      </c>
      <c r="AA1835" s="178"/>
      <c r="AB1835" s="178"/>
      <c r="AC1835" s="178"/>
    </row>
    <row r="1836" spans="2:29" x14ac:dyDescent="0.35">
      <c r="B1836" s="222">
        <v>191300</v>
      </c>
      <c r="C1836" s="208">
        <v>69210</v>
      </c>
      <c r="D1836" s="309">
        <v>3806.55</v>
      </c>
      <c r="E1836" s="206">
        <v>5536.8</v>
      </c>
      <c r="F1836" s="206">
        <v>6228.9</v>
      </c>
      <c r="G1836" s="205">
        <f t="shared" si="151"/>
        <v>0.361787767903816</v>
      </c>
      <c r="H1836" s="207">
        <f t="shared" si="152"/>
        <v>0.42</v>
      </c>
      <c r="I1836" s="213">
        <v>58074</v>
      </c>
      <c r="J1836" s="213">
        <v>2067.5100000000002</v>
      </c>
      <c r="K1836" s="212">
        <v>4645.92</v>
      </c>
      <c r="L1836" s="212">
        <v>5226.66</v>
      </c>
      <c r="M1836" s="239">
        <f t="shared" si="149"/>
        <v>0.48089999999997418</v>
      </c>
      <c r="N1836" s="239"/>
      <c r="O1836" s="178"/>
      <c r="P1836" s="178"/>
      <c r="Q1836" s="178"/>
      <c r="R1836" s="178"/>
      <c r="S1836" s="178"/>
      <c r="T1836" s="178"/>
      <c r="U1836" s="178"/>
      <c r="V1836" s="178"/>
      <c r="W1836" s="178"/>
      <c r="X1836" s="178"/>
      <c r="Y1836" s="210">
        <f t="shared" si="148"/>
        <v>0.30357553580763197</v>
      </c>
      <c r="Z1836" s="211">
        <f t="shared" si="150"/>
        <v>0.42</v>
      </c>
      <c r="AA1836" s="178"/>
      <c r="AB1836" s="178"/>
      <c r="AC1836" s="178"/>
    </row>
    <row r="1837" spans="2:29" x14ac:dyDescent="0.35">
      <c r="B1837" s="222">
        <v>191400</v>
      </c>
      <c r="C1837" s="208">
        <v>69252</v>
      </c>
      <c r="D1837" s="309">
        <v>3808.86</v>
      </c>
      <c r="E1837" s="206">
        <v>5540.16</v>
      </c>
      <c r="F1837" s="206">
        <v>6232.68</v>
      </c>
      <c r="G1837" s="205">
        <f t="shared" si="151"/>
        <v>0.36181818181818182</v>
      </c>
      <c r="H1837" s="207">
        <f t="shared" si="152"/>
        <v>0.42</v>
      </c>
      <c r="I1837" s="213">
        <v>58116</v>
      </c>
      <c r="J1837" s="213">
        <v>2072.5</v>
      </c>
      <c r="K1837" s="212">
        <v>4649.28</v>
      </c>
      <c r="L1837" s="212">
        <v>5230.4399999999996</v>
      </c>
      <c r="M1837" s="239">
        <f t="shared" si="149"/>
        <v>0.48090000000008332</v>
      </c>
      <c r="N1837" s="239"/>
      <c r="O1837" s="178"/>
      <c r="P1837" s="178"/>
      <c r="Q1837" s="178"/>
      <c r="R1837" s="178"/>
      <c r="S1837" s="178"/>
      <c r="T1837" s="178"/>
      <c r="U1837" s="178"/>
      <c r="V1837" s="178"/>
      <c r="W1837" s="178"/>
      <c r="X1837" s="178"/>
      <c r="Y1837" s="210">
        <f t="shared" si="148"/>
        <v>0.30363636363636365</v>
      </c>
      <c r="Z1837" s="211">
        <f t="shared" si="150"/>
        <v>0.42</v>
      </c>
      <c r="AA1837" s="178"/>
      <c r="AB1837" s="178"/>
      <c r="AC1837" s="178"/>
    </row>
    <row r="1838" spans="2:29" x14ac:dyDescent="0.35">
      <c r="B1838" s="222">
        <v>191500</v>
      </c>
      <c r="C1838" s="208">
        <v>69294</v>
      </c>
      <c r="D1838" s="309">
        <v>3811.17</v>
      </c>
      <c r="E1838" s="206">
        <v>5543.52</v>
      </c>
      <c r="F1838" s="206">
        <v>6236.46</v>
      </c>
      <c r="G1838" s="205">
        <f t="shared" si="151"/>
        <v>0.36184856396866838</v>
      </c>
      <c r="H1838" s="207">
        <f t="shared" si="152"/>
        <v>0.42</v>
      </c>
      <c r="I1838" s="213">
        <v>58158</v>
      </c>
      <c r="J1838" s="213">
        <v>2077.5</v>
      </c>
      <c r="K1838" s="212">
        <v>4652.6400000000003</v>
      </c>
      <c r="L1838" s="212">
        <v>5234.22</v>
      </c>
      <c r="M1838" s="239">
        <f t="shared" si="149"/>
        <v>0.48090000000003785</v>
      </c>
      <c r="N1838" s="239"/>
      <c r="O1838" s="178"/>
      <c r="P1838" s="178"/>
      <c r="Q1838" s="178"/>
      <c r="R1838" s="178"/>
      <c r="S1838" s="178"/>
      <c r="T1838" s="178"/>
      <c r="U1838" s="178"/>
      <c r="V1838" s="178"/>
      <c r="W1838" s="178"/>
      <c r="X1838" s="178"/>
      <c r="Y1838" s="210">
        <f t="shared" si="148"/>
        <v>0.30369712793733683</v>
      </c>
      <c r="Z1838" s="211">
        <f t="shared" si="150"/>
        <v>0.42</v>
      </c>
      <c r="AA1838" s="178"/>
      <c r="AB1838" s="178"/>
      <c r="AC1838" s="178"/>
    </row>
    <row r="1839" spans="2:29" x14ac:dyDescent="0.35">
      <c r="B1839" s="222">
        <v>191600</v>
      </c>
      <c r="C1839" s="208">
        <v>69336</v>
      </c>
      <c r="D1839" s="309">
        <v>3813.48</v>
      </c>
      <c r="E1839" s="206">
        <v>5546.88</v>
      </c>
      <c r="F1839" s="206">
        <v>6240.24</v>
      </c>
      <c r="G1839" s="205">
        <f t="shared" si="151"/>
        <v>0.36187891440501047</v>
      </c>
      <c r="H1839" s="207">
        <f t="shared" si="152"/>
        <v>0.42</v>
      </c>
      <c r="I1839" s="213">
        <v>58200</v>
      </c>
      <c r="J1839" s="213">
        <v>2082.5</v>
      </c>
      <c r="K1839" s="212">
        <v>4656</v>
      </c>
      <c r="L1839" s="212">
        <v>5238</v>
      </c>
      <c r="M1839" s="239">
        <f t="shared" si="149"/>
        <v>0.48090000000001054</v>
      </c>
      <c r="N1839" s="239"/>
      <c r="O1839" s="178"/>
      <c r="P1839" s="178"/>
      <c r="Q1839" s="178"/>
      <c r="R1839" s="178"/>
      <c r="S1839" s="178"/>
      <c r="T1839" s="178"/>
      <c r="U1839" s="178"/>
      <c r="V1839" s="178"/>
      <c r="W1839" s="178"/>
      <c r="X1839" s="178"/>
      <c r="Y1839" s="210">
        <f t="shared" si="148"/>
        <v>0.30375782881002089</v>
      </c>
      <c r="Z1839" s="211">
        <f t="shared" si="150"/>
        <v>0.42</v>
      </c>
      <c r="AA1839" s="178"/>
      <c r="AB1839" s="178"/>
      <c r="AC1839" s="178"/>
    </row>
    <row r="1840" spans="2:29" x14ac:dyDescent="0.35">
      <c r="B1840" s="222">
        <v>191700</v>
      </c>
      <c r="C1840" s="208">
        <v>69378</v>
      </c>
      <c r="D1840" s="309">
        <v>3815.79</v>
      </c>
      <c r="E1840" s="206">
        <v>5550.24</v>
      </c>
      <c r="F1840" s="206">
        <v>6244.02</v>
      </c>
      <c r="G1840" s="205">
        <f t="shared" si="151"/>
        <v>0.36190923317683882</v>
      </c>
      <c r="H1840" s="207">
        <f t="shared" si="152"/>
        <v>0.42</v>
      </c>
      <c r="I1840" s="213">
        <v>58242</v>
      </c>
      <c r="J1840" s="213">
        <v>2087.5</v>
      </c>
      <c r="K1840" s="212">
        <v>4659.3599999999997</v>
      </c>
      <c r="L1840" s="212">
        <v>5241.78</v>
      </c>
      <c r="M1840" s="239">
        <f t="shared" si="149"/>
        <v>0.48089999999998329</v>
      </c>
      <c r="N1840" s="239"/>
      <c r="O1840" s="178"/>
      <c r="P1840" s="178"/>
      <c r="Q1840" s="178"/>
      <c r="R1840" s="178"/>
      <c r="S1840" s="178"/>
      <c r="T1840" s="178"/>
      <c r="U1840" s="178"/>
      <c r="V1840" s="178"/>
      <c r="W1840" s="178"/>
      <c r="X1840" s="178"/>
      <c r="Y1840" s="210">
        <f t="shared" si="148"/>
        <v>0.3038184663536776</v>
      </c>
      <c r="Z1840" s="211">
        <f t="shared" si="150"/>
        <v>0.42</v>
      </c>
      <c r="AA1840" s="178"/>
      <c r="AB1840" s="178"/>
      <c r="AC1840" s="178"/>
    </row>
    <row r="1841" spans="2:29" x14ac:dyDescent="0.35">
      <c r="B1841" s="222">
        <v>191800</v>
      </c>
      <c r="C1841" s="208">
        <v>69420</v>
      </c>
      <c r="D1841" s="309">
        <v>3818.1</v>
      </c>
      <c r="E1841" s="206">
        <v>5553.6</v>
      </c>
      <c r="F1841" s="206">
        <v>6247.8</v>
      </c>
      <c r="G1841" s="205">
        <f t="shared" si="151"/>
        <v>0.36193952033368093</v>
      </c>
      <c r="H1841" s="207">
        <f t="shared" si="152"/>
        <v>0.42</v>
      </c>
      <c r="I1841" s="213">
        <v>58284</v>
      </c>
      <c r="J1841" s="213">
        <v>2092.5</v>
      </c>
      <c r="K1841" s="212">
        <v>4662.72</v>
      </c>
      <c r="L1841" s="212">
        <v>5245.56</v>
      </c>
      <c r="M1841" s="239">
        <f t="shared" si="149"/>
        <v>0.48090000000008332</v>
      </c>
      <c r="N1841" s="239"/>
      <c r="O1841" s="178"/>
      <c r="P1841" s="178"/>
      <c r="Q1841" s="178"/>
      <c r="R1841" s="178"/>
      <c r="S1841" s="178"/>
      <c r="T1841" s="178"/>
      <c r="U1841" s="178"/>
      <c r="V1841" s="178"/>
      <c r="W1841" s="178"/>
      <c r="X1841" s="178"/>
      <c r="Y1841" s="210">
        <f t="shared" si="148"/>
        <v>0.30387904066736182</v>
      </c>
      <c r="Z1841" s="211">
        <f t="shared" si="150"/>
        <v>0.42</v>
      </c>
      <c r="AA1841" s="178"/>
      <c r="AB1841" s="178"/>
      <c r="AC1841" s="178"/>
    </row>
    <row r="1842" spans="2:29" x14ac:dyDescent="0.35">
      <c r="B1842" s="222">
        <v>191900</v>
      </c>
      <c r="C1842" s="208">
        <v>69462</v>
      </c>
      <c r="D1842" s="309">
        <v>3820.41</v>
      </c>
      <c r="E1842" s="206">
        <v>5556.96</v>
      </c>
      <c r="F1842" s="206">
        <v>6251.58</v>
      </c>
      <c r="G1842" s="205">
        <f t="shared" si="151"/>
        <v>0.36196977592496093</v>
      </c>
      <c r="H1842" s="207">
        <f t="shared" si="152"/>
        <v>0.42</v>
      </c>
      <c r="I1842" s="213">
        <v>58326</v>
      </c>
      <c r="J1842" s="213">
        <v>2097.4899999999998</v>
      </c>
      <c r="K1842" s="212">
        <v>4666.08</v>
      </c>
      <c r="L1842" s="212">
        <v>5249.34</v>
      </c>
      <c r="M1842" s="239">
        <f t="shared" si="149"/>
        <v>0.48090000000004696</v>
      </c>
      <c r="N1842" s="239"/>
      <c r="O1842" s="178"/>
      <c r="P1842" s="178"/>
      <c r="Q1842" s="178"/>
      <c r="R1842" s="178"/>
      <c r="S1842" s="178"/>
      <c r="T1842" s="178"/>
      <c r="U1842" s="178"/>
      <c r="V1842" s="178"/>
      <c r="W1842" s="178"/>
      <c r="X1842" s="178"/>
      <c r="Y1842" s="210">
        <f t="shared" si="148"/>
        <v>0.30393955184992183</v>
      </c>
      <c r="Z1842" s="211">
        <f t="shared" si="150"/>
        <v>0.42</v>
      </c>
      <c r="AA1842" s="178"/>
      <c r="AB1842" s="178"/>
      <c r="AC1842" s="178"/>
    </row>
    <row r="1843" spans="2:29" x14ac:dyDescent="0.35">
      <c r="B1843" s="222">
        <v>192000</v>
      </c>
      <c r="C1843" s="208">
        <v>69504</v>
      </c>
      <c r="D1843" s="309">
        <v>3822.72</v>
      </c>
      <c r="E1843" s="206">
        <v>5560.32</v>
      </c>
      <c r="F1843" s="206">
        <v>6255.36</v>
      </c>
      <c r="G1843" s="205">
        <f t="shared" si="151"/>
        <v>0.36199999999999999</v>
      </c>
      <c r="H1843" s="207">
        <f t="shared" si="152"/>
        <v>0.42</v>
      </c>
      <c r="I1843" s="213">
        <v>58368</v>
      </c>
      <c r="J1843" s="213">
        <v>2102.4899999999998</v>
      </c>
      <c r="K1843" s="212">
        <v>4669.4399999999996</v>
      </c>
      <c r="L1843" s="212">
        <v>5253.12</v>
      </c>
      <c r="M1843" s="239">
        <f t="shared" si="149"/>
        <v>0.48090000000001965</v>
      </c>
      <c r="N1843" s="239"/>
      <c r="O1843" s="178"/>
      <c r="P1843" s="178"/>
      <c r="Q1843" s="178"/>
      <c r="R1843" s="178"/>
      <c r="S1843" s="178"/>
      <c r="T1843" s="178"/>
      <c r="U1843" s="178"/>
      <c r="V1843" s="178"/>
      <c r="W1843" s="178"/>
      <c r="X1843" s="178"/>
      <c r="Y1843" s="210">
        <f t="shared" si="148"/>
        <v>0.30399999999999999</v>
      </c>
      <c r="Z1843" s="211">
        <f t="shared" si="150"/>
        <v>0.42</v>
      </c>
      <c r="AA1843" s="178"/>
      <c r="AB1843" s="178"/>
      <c r="AC1843" s="178"/>
    </row>
    <row r="1844" spans="2:29" x14ac:dyDescent="0.35">
      <c r="B1844" s="222">
        <v>192100</v>
      </c>
      <c r="C1844" s="208">
        <v>69546</v>
      </c>
      <c r="D1844" s="309">
        <v>3825.03</v>
      </c>
      <c r="E1844" s="206">
        <v>5563.68</v>
      </c>
      <c r="F1844" s="206">
        <v>6259.14</v>
      </c>
      <c r="G1844" s="205">
        <f t="shared" si="151"/>
        <v>0.36203019260801667</v>
      </c>
      <c r="H1844" s="207">
        <f t="shared" si="152"/>
        <v>0.42</v>
      </c>
      <c r="I1844" s="213">
        <v>58410</v>
      </c>
      <c r="J1844" s="213">
        <v>2107.4899999999998</v>
      </c>
      <c r="K1844" s="212">
        <v>4672.8</v>
      </c>
      <c r="L1844" s="212">
        <v>5256.9</v>
      </c>
      <c r="M1844" s="239">
        <f t="shared" si="149"/>
        <v>0.48089999999999233</v>
      </c>
      <c r="N1844" s="239"/>
      <c r="O1844" s="178"/>
      <c r="P1844" s="178"/>
      <c r="Q1844" s="178"/>
      <c r="R1844" s="178"/>
      <c r="S1844" s="178"/>
      <c r="T1844" s="178"/>
      <c r="U1844" s="178"/>
      <c r="V1844" s="178"/>
      <c r="W1844" s="178"/>
      <c r="X1844" s="178"/>
      <c r="Y1844" s="210">
        <f t="shared" si="148"/>
        <v>0.30406038521603329</v>
      </c>
      <c r="Z1844" s="211">
        <f t="shared" si="150"/>
        <v>0.42</v>
      </c>
      <c r="AA1844" s="178"/>
      <c r="AB1844" s="178"/>
      <c r="AC1844" s="178"/>
    </row>
    <row r="1845" spans="2:29" x14ac:dyDescent="0.35">
      <c r="B1845" s="222">
        <v>192200</v>
      </c>
      <c r="C1845" s="208">
        <v>69588</v>
      </c>
      <c r="D1845" s="309">
        <v>3827.34</v>
      </c>
      <c r="E1845" s="206">
        <v>5567.04</v>
      </c>
      <c r="F1845" s="206">
        <v>6262.92</v>
      </c>
      <c r="G1845" s="205">
        <f t="shared" si="151"/>
        <v>0.36206035379812695</v>
      </c>
      <c r="H1845" s="207">
        <f t="shared" si="152"/>
        <v>0.42</v>
      </c>
      <c r="I1845" s="213">
        <v>58452</v>
      </c>
      <c r="J1845" s="213">
        <v>2112.4899999999998</v>
      </c>
      <c r="K1845" s="212">
        <v>4676.16</v>
      </c>
      <c r="L1845" s="212">
        <v>5260.68</v>
      </c>
      <c r="M1845" s="239">
        <f t="shared" si="149"/>
        <v>0.48089999999993777</v>
      </c>
      <c r="N1845" s="239"/>
      <c r="O1845" s="178"/>
      <c r="P1845" s="178"/>
      <c r="Q1845" s="178"/>
      <c r="R1845" s="178"/>
      <c r="S1845" s="178"/>
      <c r="T1845" s="178"/>
      <c r="U1845" s="178"/>
      <c r="V1845" s="178"/>
      <c r="W1845" s="178"/>
      <c r="X1845" s="178"/>
      <c r="Y1845" s="210">
        <f t="shared" si="148"/>
        <v>0.30412070759625393</v>
      </c>
      <c r="Z1845" s="211">
        <f t="shared" si="150"/>
        <v>0.42</v>
      </c>
      <c r="AA1845" s="178"/>
      <c r="AB1845" s="178"/>
      <c r="AC1845" s="178"/>
    </row>
    <row r="1846" spans="2:29" x14ac:dyDescent="0.35">
      <c r="B1846" s="222">
        <v>192300</v>
      </c>
      <c r="C1846" s="208">
        <v>69630</v>
      </c>
      <c r="D1846" s="309">
        <v>3829.65</v>
      </c>
      <c r="E1846" s="206">
        <v>5570.4</v>
      </c>
      <c r="F1846" s="206">
        <v>6266.7</v>
      </c>
      <c r="G1846" s="205">
        <f t="shared" si="151"/>
        <v>0.36209048361934476</v>
      </c>
      <c r="H1846" s="207">
        <f t="shared" si="152"/>
        <v>0.42</v>
      </c>
      <c r="I1846" s="213">
        <v>58494</v>
      </c>
      <c r="J1846" s="213">
        <v>2117.4899999999998</v>
      </c>
      <c r="K1846" s="212">
        <v>4679.5200000000004</v>
      </c>
      <c r="L1846" s="212">
        <v>5264.46</v>
      </c>
      <c r="M1846" s="239">
        <f t="shared" si="149"/>
        <v>0.48089999999991051</v>
      </c>
      <c r="N1846" s="239"/>
      <c r="O1846" s="178"/>
      <c r="P1846" s="178"/>
      <c r="Q1846" s="178"/>
      <c r="R1846" s="178"/>
      <c r="S1846" s="178"/>
      <c r="T1846" s="178"/>
      <c r="U1846" s="178"/>
      <c r="V1846" s="178"/>
      <c r="W1846" s="178"/>
      <c r="X1846" s="178"/>
      <c r="Y1846" s="210">
        <f t="shared" si="148"/>
        <v>0.30418096723868954</v>
      </c>
      <c r="Z1846" s="211">
        <f t="shared" si="150"/>
        <v>0.42</v>
      </c>
      <c r="AA1846" s="178"/>
      <c r="AB1846" s="178"/>
      <c r="AC1846" s="178"/>
    </row>
    <row r="1847" spans="2:29" x14ac:dyDescent="0.35">
      <c r="B1847" s="222">
        <v>192400</v>
      </c>
      <c r="C1847" s="208">
        <v>69672</v>
      </c>
      <c r="D1847" s="309">
        <v>3831.96</v>
      </c>
      <c r="E1847" s="206">
        <v>5573.76</v>
      </c>
      <c r="F1847" s="206">
        <v>6270.48</v>
      </c>
      <c r="G1847" s="205">
        <f t="shared" si="151"/>
        <v>0.36212058212058212</v>
      </c>
      <c r="H1847" s="207">
        <f t="shared" si="152"/>
        <v>0.42</v>
      </c>
      <c r="I1847" s="213">
        <v>58536</v>
      </c>
      <c r="J1847" s="213">
        <v>2122.48</v>
      </c>
      <c r="K1847" s="212">
        <v>4682.88</v>
      </c>
      <c r="L1847" s="212">
        <v>5268.24</v>
      </c>
      <c r="M1847" s="239">
        <f t="shared" si="149"/>
        <v>0.48090000000002875</v>
      </c>
      <c r="N1847" s="239"/>
      <c r="O1847" s="178"/>
      <c r="P1847" s="178"/>
      <c r="Q1847" s="178"/>
      <c r="R1847" s="178"/>
      <c r="S1847" s="178"/>
      <c r="T1847" s="178"/>
      <c r="U1847" s="178"/>
      <c r="V1847" s="178"/>
      <c r="W1847" s="178"/>
      <c r="X1847" s="178"/>
      <c r="Y1847" s="210">
        <f t="shared" si="148"/>
        <v>0.30424116424116426</v>
      </c>
      <c r="Z1847" s="211">
        <f t="shared" si="150"/>
        <v>0.42</v>
      </c>
      <c r="AA1847" s="178"/>
      <c r="AB1847" s="178"/>
      <c r="AC1847" s="178"/>
    </row>
    <row r="1848" spans="2:29" x14ac:dyDescent="0.35">
      <c r="B1848" s="222">
        <v>192500</v>
      </c>
      <c r="C1848" s="208">
        <v>69714</v>
      </c>
      <c r="D1848" s="309">
        <v>3834.27</v>
      </c>
      <c r="E1848" s="206">
        <v>5577.12</v>
      </c>
      <c r="F1848" s="206">
        <v>6274.26</v>
      </c>
      <c r="G1848" s="205">
        <f t="shared" si="151"/>
        <v>0.36215064935064933</v>
      </c>
      <c r="H1848" s="207">
        <f t="shared" si="152"/>
        <v>0.42</v>
      </c>
      <c r="I1848" s="213">
        <v>58578</v>
      </c>
      <c r="J1848" s="213">
        <v>2127.48</v>
      </c>
      <c r="K1848" s="212">
        <v>4686.24</v>
      </c>
      <c r="L1848" s="212">
        <v>5272.02</v>
      </c>
      <c r="M1848" s="239">
        <f t="shared" si="149"/>
        <v>0.48089999999999233</v>
      </c>
      <c r="N1848" s="239"/>
      <c r="O1848" s="178"/>
      <c r="P1848" s="178"/>
      <c r="Q1848" s="178"/>
      <c r="R1848" s="178"/>
      <c r="S1848" s="178"/>
      <c r="T1848" s="178"/>
      <c r="U1848" s="178"/>
      <c r="V1848" s="178"/>
      <c r="W1848" s="178"/>
      <c r="X1848" s="178"/>
      <c r="Y1848" s="210">
        <f t="shared" si="148"/>
        <v>0.30430129870129868</v>
      </c>
      <c r="Z1848" s="211">
        <f t="shared" si="150"/>
        <v>0.42</v>
      </c>
      <c r="AA1848" s="178"/>
      <c r="AB1848" s="178"/>
      <c r="AC1848" s="178"/>
    </row>
    <row r="1849" spans="2:29" x14ac:dyDescent="0.35">
      <c r="B1849" s="222">
        <v>192600</v>
      </c>
      <c r="C1849" s="208">
        <v>69756</v>
      </c>
      <c r="D1849" s="309">
        <v>3836.58</v>
      </c>
      <c r="E1849" s="206">
        <v>5580.48</v>
      </c>
      <c r="F1849" s="206">
        <v>6278.04</v>
      </c>
      <c r="G1849" s="205">
        <f t="shared" si="151"/>
        <v>0.36218068535825543</v>
      </c>
      <c r="H1849" s="207">
        <f t="shared" si="152"/>
        <v>0.42</v>
      </c>
      <c r="I1849" s="213">
        <v>58620</v>
      </c>
      <c r="J1849" s="213">
        <v>2132.48</v>
      </c>
      <c r="K1849" s="212">
        <v>4689.6000000000004</v>
      </c>
      <c r="L1849" s="212">
        <v>5275.8</v>
      </c>
      <c r="M1849" s="239">
        <f t="shared" si="149"/>
        <v>0.48089999999994687</v>
      </c>
      <c r="N1849" s="239"/>
      <c r="O1849" s="178"/>
      <c r="P1849" s="178"/>
      <c r="Q1849" s="178"/>
      <c r="R1849" s="178"/>
      <c r="S1849" s="178"/>
      <c r="T1849" s="178"/>
      <c r="U1849" s="178"/>
      <c r="V1849" s="178"/>
      <c r="W1849" s="178"/>
      <c r="X1849" s="178"/>
      <c r="Y1849" s="210">
        <f t="shared" si="148"/>
        <v>0.30436137071651093</v>
      </c>
      <c r="Z1849" s="211">
        <f t="shared" si="150"/>
        <v>0.42</v>
      </c>
      <c r="AA1849" s="178"/>
      <c r="AB1849" s="178"/>
      <c r="AC1849" s="178"/>
    </row>
    <row r="1850" spans="2:29" x14ac:dyDescent="0.35">
      <c r="B1850" s="222">
        <v>192700</v>
      </c>
      <c r="C1850" s="208">
        <v>69798</v>
      </c>
      <c r="D1850" s="309">
        <v>3838.89</v>
      </c>
      <c r="E1850" s="206">
        <v>5583.84</v>
      </c>
      <c r="F1850" s="206">
        <v>6281.82</v>
      </c>
      <c r="G1850" s="205">
        <f t="shared" si="151"/>
        <v>0.3622106901920083</v>
      </c>
      <c r="H1850" s="207">
        <f t="shared" si="152"/>
        <v>0.42</v>
      </c>
      <c r="I1850" s="213">
        <v>58662</v>
      </c>
      <c r="J1850" s="213">
        <v>2137.48</v>
      </c>
      <c r="K1850" s="212">
        <v>4692.96</v>
      </c>
      <c r="L1850" s="212">
        <v>5279.58</v>
      </c>
      <c r="M1850" s="239">
        <f t="shared" si="149"/>
        <v>0.48089999999991961</v>
      </c>
      <c r="N1850" s="239"/>
      <c r="O1850" s="178"/>
      <c r="P1850" s="178"/>
      <c r="Q1850" s="178"/>
      <c r="R1850" s="178"/>
      <c r="S1850" s="178"/>
      <c r="T1850" s="178"/>
      <c r="U1850" s="178"/>
      <c r="V1850" s="178"/>
      <c r="W1850" s="178"/>
      <c r="X1850" s="178"/>
      <c r="Y1850" s="210">
        <f t="shared" si="148"/>
        <v>0.30442138038401662</v>
      </c>
      <c r="Z1850" s="211">
        <f t="shared" si="150"/>
        <v>0.42</v>
      </c>
      <c r="AA1850" s="178"/>
      <c r="AB1850" s="178"/>
      <c r="AC1850" s="178"/>
    </row>
    <row r="1851" spans="2:29" x14ac:dyDescent="0.35">
      <c r="B1851" s="222">
        <v>192800</v>
      </c>
      <c r="C1851" s="208">
        <v>69840</v>
      </c>
      <c r="D1851" s="309">
        <v>3841.2</v>
      </c>
      <c r="E1851" s="206">
        <v>5587.2</v>
      </c>
      <c r="F1851" s="206">
        <v>6285.6</v>
      </c>
      <c r="G1851" s="205">
        <f t="shared" si="151"/>
        <v>0.36224066390041493</v>
      </c>
      <c r="H1851" s="207">
        <f t="shared" si="152"/>
        <v>0.42</v>
      </c>
      <c r="I1851" s="213">
        <v>58704</v>
      </c>
      <c r="J1851" s="213">
        <v>2142.48</v>
      </c>
      <c r="K1851" s="212">
        <v>4696.32</v>
      </c>
      <c r="L1851" s="212">
        <v>5283.36</v>
      </c>
      <c r="M1851" s="239">
        <f t="shared" si="149"/>
        <v>0.48090000000003785</v>
      </c>
      <c r="N1851" s="239"/>
      <c r="O1851" s="178"/>
      <c r="P1851" s="178"/>
      <c r="Q1851" s="178"/>
      <c r="R1851" s="178"/>
      <c r="S1851" s="178"/>
      <c r="T1851" s="178"/>
      <c r="U1851" s="178"/>
      <c r="V1851" s="178"/>
      <c r="W1851" s="178"/>
      <c r="X1851" s="178"/>
      <c r="Y1851" s="210">
        <f t="shared" si="148"/>
        <v>0.30448132780082987</v>
      </c>
      <c r="Z1851" s="211">
        <f t="shared" si="150"/>
        <v>0.42</v>
      </c>
      <c r="AA1851" s="178"/>
      <c r="AB1851" s="178"/>
      <c r="AC1851" s="178"/>
    </row>
    <row r="1852" spans="2:29" x14ac:dyDescent="0.35">
      <c r="B1852" s="222">
        <v>192900</v>
      </c>
      <c r="C1852" s="208">
        <v>69882</v>
      </c>
      <c r="D1852" s="309">
        <v>3843.51</v>
      </c>
      <c r="E1852" s="206">
        <v>5590.56</v>
      </c>
      <c r="F1852" s="206">
        <v>6289.38</v>
      </c>
      <c r="G1852" s="205">
        <f t="shared" si="151"/>
        <v>0.36227060653188181</v>
      </c>
      <c r="H1852" s="207">
        <f t="shared" si="152"/>
        <v>0.42</v>
      </c>
      <c r="I1852" s="213">
        <v>58746</v>
      </c>
      <c r="J1852" s="213">
        <v>2147.4699999999998</v>
      </c>
      <c r="K1852" s="212">
        <v>4699.68</v>
      </c>
      <c r="L1852" s="212">
        <v>5287.14</v>
      </c>
      <c r="M1852" s="239">
        <f t="shared" si="149"/>
        <v>0.48089999999999233</v>
      </c>
      <c r="N1852" s="239"/>
      <c r="O1852" s="178"/>
      <c r="P1852" s="178"/>
      <c r="Q1852" s="178"/>
      <c r="R1852" s="178"/>
      <c r="S1852" s="178"/>
      <c r="T1852" s="178"/>
      <c r="U1852" s="178"/>
      <c r="V1852" s="178"/>
      <c r="W1852" s="178"/>
      <c r="X1852" s="178"/>
      <c r="Y1852" s="210">
        <f t="shared" si="148"/>
        <v>0.30454121306376358</v>
      </c>
      <c r="Z1852" s="211">
        <f t="shared" si="150"/>
        <v>0.42</v>
      </c>
      <c r="AA1852" s="178"/>
      <c r="AB1852" s="178"/>
      <c r="AC1852" s="178"/>
    </row>
    <row r="1853" spans="2:29" x14ac:dyDescent="0.35">
      <c r="B1853" s="222">
        <v>193000</v>
      </c>
      <c r="C1853" s="208">
        <v>69924</v>
      </c>
      <c r="D1853" s="309">
        <v>3845.82</v>
      </c>
      <c r="E1853" s="206">
        <v>5593.92</v>
      </c>
      <c r="F1853" s="206">
        <v>6293.16</v>
      </c>
      <c r="G1853" s="205">
        <f t="shared" si="151"/>
        <v>0.36230051813471503</v>
      </c>
      <c r="H1853" s="207">
        <f t="shared" si="152"/>
        <v>0.42</v>
      </c>
      <c r="I1853" s="213">
        <v>58788</v>
      </c>
      <c r="J1853" s="213">
        <v>2152.4699999999998</v>
      </c>
      <c r="K1853" s="212">
        <v>4703.04</v>
      </c>
      <c r="L1853" s="212">
        <v>5290.92</v>
      </c>
      <c r="M1853" s="239">
        <f t="shared" si="149"/>
        <v>0.48090000000010152</v>
      </c>
      <c r="N1853" s="239"/>
      <c r="O1853" s="178"/>
      <c r="P1853" s="178"/>
      <c r="Q1853" s="178"/>
      <c r="R1853" s="178"/>
      <c r="S1853" s="178"/>
      <c r="T1853" s="178"/>
      <c r="U1853" s="178"/>
      <c r="V1853" s="178"/>
      <c r="W1853" s="178"/>
      <c r="X1853" s="178"/>
      <c r="Y1853" s="210">
        <f t="shared" si="148"/>
        <v>0.30460103626943003</v>
      </c>
      <c r="Z1853" s="211">
        <f t="shared" si="150"/>
        <v>0.42</v>
      </c>
      <c r="AA1853" s="178"/>
      <c r="AB1853" s="178"/>
      <c r="AC1853" s="178"/>
    </row>
    <row r="1854" spans="2:29" x14ac:dyDescent="0.35">
      <c r="B1854" s="222">
        <v>193100</v>
      </c>
      <c r="C1854" s="208">
        <v>69966</v>
      </c>
      <c r="D1854" s="309">
        <v>3848.13</v>
      </c>
      <c r="E1854" s="206">
        <v>5597.28</v>
      </c>
      <c r="F1854" s="206">
        <v>6296.94</v>
      </c>
      <c r="G1854" s="205">
        <f t="shared" si="151"/>
        <v>0.36233039875712064</v>
      </c>
      <c r="H1854" s="207">
        <f t="shared" si="152"/>
        <v>0.42</v>
      </c>
      <c r="I1854" s="213">
        <v>58830</v>
      </c>
      <c r="J1854" s="213">
        <v>2157.4699999999998</v>
      </c>
      <c r="K1854" s="212">
        <v>4706.3999999999996</v>
      </c>
      <c r="L1854" s="212">
        <v>5294.7</v>
      </c>
      <c r="M1854" s="239">
        <f t="shared" si="149"/>
        <v>0.48090000000007421</v>
      </c>
      <c r="N1854" s="239"/>
      <c r="O1854" s="178"/>
      <c r="P1854" s="178"/>
      <c r="Q1854" s="178"/>
      <c r="R1854" s="178"/>
      <c r="S1854" s="178"/>
      <c r="T1854" s="178"/>
      <c r="U1854" s="178"/>
      <c r="V1854" s="178"/>
      <c r="W1854" s="178"/>
      <c r="X1854" s="178"/>
      <c r="Y1854" s="210">
        <f t="shared" si="148"/>
        <v>0.3046607975142413</v>
      </c>
      <c r="Z1854" s="211">
        <f t="shared" si="150"/>
        <v>0.42</v>
      </c>
      <c r="AA1854" s="178"/>
      <c r="AB1854" s="178"/>
      <c r="AC1854" s="178"/>
    </row>
    <row r="1855" spans="2:29" x14ac:dyDescent="0.35">
      <c r="B1855" s="222">
        <v>193200</v>
      </c>
      <c r="C1855" s="208">
        <v>70008</v>
      </c>
      <c r="D1855" s="309">
        <v>3850.44</v>
      </c>
      <c r="E1855" s="206">
        <v>5600.64</v>
      </c>
      <c r="F1855" s="206">
        <v>6300.72</v>
      </c>
      <c r="G1855" s="205">
        <f t="shared" si="151"/>
        <v>0.36236024844720499</v>
      </c>
      <c r="H1855" s="207">
        <f t="shared" si="152"/>
        <v>0.42</v>
      </c>
      <c r="I1855" s="213">
        <v>58872</v>
      </c>
      <c r="J1855" s="213">
        <v>2162.4699999999998</v>
      </c>
      <c r="K1855" s="212">
        <v>4709.76</v>
      </c>
      <c r="L1855" s="212">
        <v>5298.48</v>
      </c>
      <c r="M1855" s="239">
        <f t="shared" si="149"/>
        <v>0.48090000000003785</v>
      </c>
      <c r="N1855" s="239"/>
      <c r="O1855" s="178"/>
      <c r="P1855" s="178"/>
      <c r="Q1855" s="178"/>
      <c r="R1855" s="178"/>
      <c r="S1855" s="178"/>
      <c r="T1855" s="178"/>
      <c r="U1855" s="178"/>
      <c r="V1855" s="178"/>
      <c r="W1855" s="178"/>
      <c r="X1855" s="178"/>
      <c r="Y1855" s="210">
        <f t="shared" si="148"/>
        <v>0.30472049689440994</v>
      </c>
      <c r="Z1855" s="211">
        <f t="shared" si="150"/>
        <v>0.42</v>
      </c>
      <c r="AA1855" s="178"/>
      <c r="AB1855" s="178"/>
      <c r="AC1855" s="178"/>
    </row>
    <row r="1856" spans="2:29" x14ac:dyDescent="0.35">
      <c r="B1856" s="222">
        <v>193300</v>
      </c>
      <c r="C1856" s="208">
        <v>70050</v>
      </c>
      <c r="D1856" s="309">
        <v>3852.75</v>
      </c>
      <c r="E1856" s="206">
        <v>5604</v>
      </c>
      <c r="F1856" s="206">
        <v>6304.5</v>
      </c>
      <c r="G1856" s="205">
        <f t="shared" si="151"/>
        <v>0.36239006725297462</v>
      </c>
      <c r="H1856" s="207">
        <f t="shared" si="152"/>
        <v>0.42</v>
      </c>
      <c r="I1856" s="213">
        <v>58914</v>
      </c>
      <c r="J1856" s="213">
        <v>2167.4699999999998</v>
      </c>
      <c r="K1856" s="212">
        <v>4713.12</v>
      </c>
      <c r="L1856" s="212">
        <v>5302.26</v>
      </c>
      <c r="M1856" s="239">
        <f t="shared" si="149"/>
        <v>0.48089999999999233</v>
      </c>
      <c r="N1856" s="239"/>
      <c r="O1856" s="178"/>
      <c r="P1856" s="178"/>
      <c r="Q1856" s="178"/>
      <c r="R1856" s="178"/>
      <c r="S1856" s="178"/>
      <c r="T1856" s="178"/>
      <c r="U1856" s="178"/>
      <c r="V1856" s="178"/>
      <c r="W1856" s="178"/>
      <c r="X1856" s="178"/>
      <c r="Y1856" s="210">
        <f t="shared" si="148"/>
        <v>0.30478013450594932</v>
      </c>
      <c r="Z1856" s="211">
        <f t="shared" si="150"/>
        <v>0.42</v>
      </c>
      <c r="AA1856" s="178"/>
      <c r="AB1856" s="178"/>
      <c r="AC1856" s="178"/>
    </row>
    <row r="1857" spans="2:29" x14ac:dyDescent="0.35">
      <c r="B1857" s="222">
        <v>193400</v>
      </c>
      <c r="C1857" s="208">
        <v>70092</v>
      </c>
      <c r="D1857" s="309">
        <v>3855.06</v>
      </c>
      <c r="E1857" s="206">
        <v>5607.36</v>
      </c>
      <c r="F1857" s="206">
        <v>6308.28</v>
      </c>
      <c r="G1857" s="205">
        <f t="shared" si="151"/>
        <v>0.36241985522233711</v>
      </c>
      <c r="H1857" s="207">
        <f t="shared" si="152"/>
        <v>0.42</v>
      </c>
      <c r="I1857" s="213">
        <v>58956</v>
      </c>
      <c r="J1857" s="213">
        <v>2172.46</v>
      </c>
      <c r="K1857" s="212">
        <v>4716.4799999999996</v>
      </c>
      <c r="L1857" s="212">
        <v>5306.04</v>
      </c>
      <c r="M1857" s="239">
        <f t="shared" si="149"/>
        <v>0.48089999999996508</v>
      </c>
      <c r="N1857" s="239"/>
      <c r="O1857" s="178"/>
      <c r="P1857" s="178"/>
      <c r="Q1857" s="178"/>
      <c r="R1857" s="178"/>
      <c r="S1857" s="178"/>
      <c r="T1857" s="178"/>
      <c r="U1857" s="178"/>
      <c r="V1857" s="178"/>
      <c r="W1857" s="178"/>
      <c r="X1857" s="178"/>
      <c r="Y1857" s="210">
        <f t="shared" si="148"/>
        <v>0.30483971044467423</v>
      </c>
      <c r="Z1857" s="211">
        <f t="shared" si="150"/>
        <v>0.42</v>
      </c>
      <c r="AA1857" s="178"/>
      <c r="AB1857" s="178"/>
      <c r="AC1857" s="178"/>
    </row>
    <row r="1858" spans="2:29" x14ac:dyDescent="0.35">
      <c r="B1858" s="222">
        <v>193500</v>
      </c>
      <c r="C1858" s="208">
        <v>70134</v>
      </c>
      <c r="D1858" s="309">
        <v>3857.37</v>
      </c>
      <c r="E1858" s="206">
        <v>5610.72</v>
      </c>
      <c r="F1858" s="206">
        <v>6312.06</v>
      </c>
      <c r="G1858" s="205">
        <f t="shared" si="151"/>
        <v>0.36244961240310075</v>
      </c>
      <c r="H1858" s="207">
        <f t="shared" si="152"/>
        <v>0.42</v>
      </c>
      <c r="I1858" s="213">
        <v>58998</v>
      </c>
      <c r="J1858" s="213">
        <v>2177.46</v>
      </c>
      <c r="K1858" s="212">
        <v>4719.84</v>
      </c>
      <c r="L1858" s="212">
        <v>5309.82</v>
      </c>
      <c r="M1858" s="239">
        <f t="shared" si="149"/>
        <v>0.48089999999993777</v>
      </c>
      <c r="N1858" s="239"/>
      <c r="O1858" s="178"/>
      <c r="P1858" s="178"/>
      <c r="Q1858" s="178"/>
      <c r="R1858" s="178"/>
      <c r="S1858" s="178"/>
      <c r="T1858" s="178"/>
      <c r="U1858" s="178"/>
      <c r="V1858" s="178"/>
      <c r="W1858" s="178"/>
      <c r="X1858" s="178"/>
      <c r="Y1858" s="210">
        <f t="shared" si="148"/>
        <v>0.30489922480620157</v>
      </c>
      <c r="Z1858" s="211">
        <f t="shared" si="150"/>
        <v>0.42</v>
      </c>
      <c r="AA1858" s="178"/>
      <c r="AB1858" s="178"/>
      <c r="AC1858" s="178"/>
    </row>
    <row r="1859" spans="2:29" x14ac:dyDescent="0.35">
      <c r="B1859" s="222">
        <v>193600</v>
      </c>
      <c r="C1859" s="208">
        <v>70176</v>
      </c>
      <c r="D1859" s="309">
        <v>3859.68</v>
      </c>
      <c r="E1859" s="206">
        <v>5614.08</v>
      </c>
      <c r="F1859" s="206">
        <v>6315.84</v>
      </c>
      <c r="G1859" s="205">
        <f t="shared" si="151"/>
        <v>0.36247933884297523</v>
      </c>
      <c r="H1859" s="207">
        <f t="shared" si="152"/>
        <v>0.42</v>
      </c>
      <c r="I1859" s="213">
        <v>59040</v>
      </c>
      <c r="J1859" s="213">
        <v>2182.46</v>
      </c>
      <c r="K1859" s="212">
        <v>4723.2</v>
      </c>
      <c r="L1859" s="212">
        <v>5313.6</v>
      </c>
      <c r="M1859" s="239">
        <f t="shared" si="149"/>
        <v>0.4808999999998923</v>
      </c>
      <c r="N1859" s="239"/>
      <c r="O1859" s="178"/>
      <c r="P1859" s="178"/>
      <c r="Q1859" s="178"/>
      <c r="R1859" s="178"/>
      <c r="S1859" s="178"/>
      <c r="T1859" s="178"/>
      <c r="U1859" s="178"/>
      <c r="V1859" s="178"/>
      <c r="W1859" s="178"/>
      <c r="X1859" s="178"/>
      <c r="Y1859" s="210">
        <f t="shared" ref="Y1859:Y1922" si="153">I1859/$B1859</f>
        <v>0.30495867768595042</v>
      </c>
      <c r="Z1859" s="211">
        <f t="shared" si="150"/>
        <v>0.42</v>
      </c>
      <c r="AA1859" s="178"/>
      <c r="AB1859" s="178"/>
      <c r="AC1859" s="178"/>
    </row>
    <row r="1860" spans="2:29" x14ac:dyDescent="0.35">
      <c r="B1860" s="222">
        <v>193700</v>
      </c>
      <c r="C1860" s="208">
        <v>70218</v>
      </c>
      <c r="D1860" s="309">
        <v>3861.99</v>
      </c>
      <c r="E1860" s="206">
        <v>5617.44</v>
      </c>
      <c r="F1860" s="206">
        <v>6319.62</v>
      </c>
      <c r="G1860" s="205">
        <f t="shared" si="151"/>
        <v>0.36250903458957151</v>
      </c>
      <c r="H1860" s="207">
        <f t="shared" si="152"/>
        <v>0.42</v>
      </c>
      <c r="I1860" s="213">
        <v>59082</v>
      </c>
      <c r="J1860" s="213">
        <v>2187.46</v>
      </c>
      <c r="K1860" s="212">
        <v>4726.5600000000004</v>
      </c>
      <c r="L1860" s="212">
        <v>5317.38</v>
      </c>
      <c r="M1860" s="239">
        <f t="shared" ref="M1860:M1923" si="154">(C1860+D1860+F1860-C1859-D1859-F1859)/100</f>
        <v>0.48090000000000144</v>
      </c>
      <c r="N1860" s="239"/>
      <c r="O1860" s="178"/>
      <c r="P1860" s="178"/>
      <c r="Q1860" s="178"/>
      <c r="R1860" s="178"/>
      <c r="S1860" s="178"/>
      <c r="T1860" s="178"/>
      <c r="U1860" s="178"/>
      <c r="V1860" s="178"/>
      <c r="W1860" s="178"/>
      <c r="X1860" s="178"/>
      <c r="Y1860" s="210">
        <f t="shared" si="153"/>
        <v>0.30501806917914298</v>
      </c>
      <c r="Z1860" s="211">
        <f t="shared" ref="Z1860:Z1923" si="155">(I1860-I1859)/($B1860-$B1859)</f>
        <v>0.42</v>
      </c>
      <c r="AA1860" s="178"/>
      <c r="AB1860" s="178"/>
      <c r="AC1860" s="178"/>
    </row>
    <row r="1861" spans="2:29" x14ac:dyDescent="0.35">
      <c r="B1861" s="222">
        <v>193800</v>
      </c>
      <c r="C1861" s="208">
        <v>70260</v>
      </c>
      <c r="D1861" s="309">
        <v>3864.3</v>
      </c>
      <c r="E1861" s="206">
        <v>5620.8</v>
      </c>
      <c r="F1861" s="206">
        <v>6323.4</v>
      </c>
      <c r="G1861" s="205">
        <f t="shared" ref="G1861:G1924" si="156">C1861/B1861</f>
        <v>0.36253869969040248</v>
      </c>
      <c r="H1861" s="207">
        <f t="shared" ref="H1861:H1924" si="157">(C1861-C1860)/(B1861-B1860)</f>
        <v>0.42</v>
      </c>
      <c r="I1861" s="213">
        <v>59124</v>
      </c>
      <c r="J1861" s="213">
        <v>2192.46</v>
      </c>
      <c r="K1861" s="212">
        <v>4729.92</v>
      </c>
      <c r="L1861" s="212">
        <v>5321.16</v>
      </c>
      <c r="M1861" s="239">
        <f t="shared" si="154"/>
        <v>0.48089999999997418</v>
      </c>
      <c r="N1861" s="239"/>
      <c r="O1861" s="178"/>
      <c r="P1861" s="178"/>
      <c r="Q1861" s="178"/>
      <c r="R1861" s="178"/>
      <c r="S1861" s="178"/>
      <c r="T1861" s="178"/>
      <c r="U1861" s="178"/>
      <c r="V1861" s="178"/>
      <c r="W1861" s="178"/>
      <c r="X1861" s="178"/>
      <c r="Y1861" s="210">
        <f t="shared" si="153"/>
        <v>0.30507739938080497</v>
      </c>
      <c r="Z1861" s="211">
        <f t="shared" si="155"/>
        <v>0.42</v>
      </c>
      <c r="AA1861" s="178"/>
      <c r="AB1861" s="178"/>
      <c r="AC1861" s="178"/>
    </row>
    <row r="1862" spans="2:29" x14ac:dyDescent="0.35">
      <c r="B1862" s="222">
        <v>193900</v>
      </c>
      <c r="C1862" s="208">
        <v>70302</v>
      </c>
      <c r="D1862" s="309">
        <v>3866.61</v>
      </c>
      <c r="E1862" s="206">
        <v>5624.16</v>
      </c>
      <c r="F1862" s="206">
        <v>6327.18</v>
      </c>
      <c r="G1862" s="205">
        <f t="shared" si="156"/>
        <v>0.36256833419288292</v>
      </c>
      <c r="H1862" s="207">
        <f t="shared" si="157"/>
        <v>0.42</v>
      </c>
      <c r="I1862" s="213">
        <v>59166</v>
      </c>
      <c r="J1862" s="213">
        <v>2197.4499999999998</v>
      </c>
      <c r="K1862" s="212">
        <v>4733.28</v>
      </c>
      <c r="L1862" s="212">
        <v>5324.94</v>
      </c>
      <c r="M1862" s="239">
        <f t="shared" si="154"/>
        <v>0.48090000000008332</v>
      </c>
      <c r="N1862" s="239"/>
      <c r="O1862" s="178"/>
      <c r="P1862" s="178"/>
      <c r="Q1862" s="178"/>
      <c r="R1862" s="178"/>
      <c r="S1862" s="178"/>
      <c r="T1862" s="178"/>
      <c r="U1862" s="178"/>
      <c r="V1862" s="178"/>
      <c r="W1862" s="178"/>
      <c r="X1862" s="178"/>
      <c r="Y1862" s="210">
        <f t="shared" si="153"/>
        <v>0.30513666838576586</v>
      </c>
      <c r="Z1862" s="211">
        <f t="shared" si="155"/>
        <v>0.42</v>
      </c>
      <c r="AA1862" s="178"/>
      <c r="AB1862" s="178"/>
      <c r="AC1862" s="178"/>
    </row>
    <row r="1863" spans="2:29" x14ac:dyDescent="0.35">
      <c r="B1863" s="222">
        <v>194000</v>
      </c>
      <c r="C1863" s="208">
        <v>70344</v>
      </c>
      <c r="D1863" s="309">
        <v>3868.92</v>
      </c>
      <c r="E1863" s="206">
        <v>5627.52</v>
      </c>
      <c r="F1863" s="206">
        <v>6330.96</v>
      </c>
      <c r="G1863" s="205">
        <f t="shared" si="156"/>
        <v>0.36259793814432989</v>
      </c>
      <c r="H1863" s="207">
        <f t="shared" si="157"/>
        <v>0.42</v>
      </c>
      <c r="I1863" s="213">
        <v>59208</v>
      </c>
      <c r="J1863" s="213">
        <v>2202.4499999999998</v>
      </c>
      <c r="K1863" s="212">
        <v>4736.6400000000003</v>
      </c>
      <c r="L1863" s="212">
        <v>5328.72</v>
      </c>
      <c r="M1863" s="239">
        <f t="shared" si="154"/>
        <v>0.48090000000003785</v>
      </c>
      <c r="N1863" s="239"/>
      <c r="O1863" s="178"/>
      <c r="P1863" s="178"/>
      <c r="Q1863" s="178"/>
      <c r="R1863" s="178"/>
      <c r="S1863" s="178"/>
      <c r="T1863" s="178"/>
      <c r="U1863" s="178"/>
      <c r="V1863" s="178"/>
      <c r="W1863" s="178"/>
      <c r="X1863" s="178"/>
      <c r="Y1863" s="210">
        <f t="shared" si="153"/>
        <v>0.3051958762886598</v>
      </c>
      <c r="Z1863" s="211">
        <f t="shared" si="155"/>
        <v>0.42</v>
      </c>
      <c r="AA1863" s="178"/>
      <c r="AB1863" s="178"/>
      <c r="AC1863" s="178"/>
    </row>
    <row r="1864" spans="2:29" x14ac:dyDescent="0.35">
      <c r="B1864" s="222">
        <v>194100</v>
      </c>
      <c r="C1864" s="208">
        <v>70386</v>
      </c>
      <c r="D1864" s="309">
        <v>3871.23</v>
      </c>
      <c r="E1864" s="206">
        <v>5630.88</v>
      </c>
      <c r="F1864" s="206">
        <v>6334.74</v>
      </c>
      <c r="G1864" s="205">
        <f t="shared" si="156"/>
        <v>0.36262751159196288</v>
      </c>
      <c r="H1864" s="207">
        <f t="shared" si="157"/>
        <v>0.42</v>
      </c>
      <c r="I1864" s="213">
        <v>59250</v>
      </c>
      <c r="J1864" s="213">
        <v>2207.4499999999998</v>
      </c>
      <c r="K1864" s="212">
        <v>4740</v>
      </c>
      <c r="L1864" s="212">
        <v>5332.5</v>
      </c>
      <c r="M1864" s="239">
        <f t="shared" si="154"/>
        <v>0.48090000000001054</v>
      </c>
      <c r="N1864" s="239"/>
      <c r="O1864" s="178"/>
      <c r="P1864" s="178"/>
      <c r="Q1864" s="178"/>
      <c r="R1864" s="178"/>
      <c r="S1864" s="178"/>
      <c r="T1864" s="178"/>
      <c r="U1864" s="178"/>
      <c r="V1864" s="178"/>
      <c r="W1864" s="178"/>
      <c r="X1864" s="178"/>
      <c r="Y1864" s="210">
        <f t="shared" si="153"/>
        <v>0.30525502318392583</v>
      </c>
      <c r="Z1864" s="211">
        <f t="shared" si="155"/>
        <v>0.42</v>
      </c>
      <c r="AA1864" s="178"/>
      <c r="AB1864" s="178"/>
      <c r="AC1864" s="178"/>
    </row>
    <row r="1865" spans="2:29" x14ac:dyDescent="0.35">
      <c r="B1865" s="222">
        <v>194200</v>
      </c>
      <c r="C1865" s="208">
        <v>70428</v>
      </c>
      <c r="D1865" s="309">
        <v>3873.54</v>
      </c>
      <c r="E1865" s="206">
        <v>5634.24</v>
      </c>
      <c r="F1865" s="206">
        <v>6338.52</v>
      </c>
      <c r="G1865" s="205">
        <f t="shared" si="156"/>
        <v>0.3626570545829042</v>
      </c>
      <c r="H1865" s="207">
        <f t="shared" si="157"/>
        <v>0.42</v>
      </c>
      <c r="I1865" s="213">
        <v>59292</v>
      </c>
      <c r="J1865" s="213">
        <v>2212.4499999999998</v>
      </c>
      <c r="K1865" s="212">
        <v>4743.3599999999997</v>
      </c>
      <c r="L1865" s="212">
        <v>5336.28</v>
      </c>
      <c r="M1865" s="239">
        <f t="shared" si="154"/>
        <v>0.48089999999998329</v>
      </c>
      <c r="N1865" s="239"/>
      <c r="O1865" s="178"/>
      <c r="P1865" s="178"/>
      <c r="Q1865" s="178"/>
      <c r="R1865" s="178"/>
      <c r="S1865" s="178"/>
      <c r="T1865" s="178"/>
      <c r="U1865" s="178"/>
      <c r="V1865" s="178"/>
      <c r="W1865" s="178"/>
      <c r="X1865" s="178"/>
      <c r="Y1865" s="210">
        <f t="shared" si="153"/>
        <v>0.30531410916580842</v>
      </c>
      <c r="Z1865" s="211">
        <f t="shared" si="155"/>
        <v>0.42</v>
      </c>
      <c r="AA1865" s="178"/>
      <c r="AB1865" s="178"/>
      <c r="AC1865" s="178"/>
    </row>
    <row r="1866" spans="2:29" x14ac:dyDescent="0.35">
      <c r="B1866" s="222">
        <v>194300</v>
      </c>
      <c r="C1866" s="208">
        <v>70470</v>
      </c>
      <c r="D1866" s="309">
        <v>3875.85</v>
      </c>
      <c r="E1866" s="206">
        <v>5637.6</v>
      </c>
      <c r="F1866" s="206">
        <v>6342.3</v>
      </c>
      <c r="G1866" s="205">
        <f t="shared" si="156"/>
        <v>0.36268656716417913</v>
      </c>
      <c r="H1866" s="207">
        <f t="shared" si="157"/>
        <v>0.42</v>
      </c>
      <c r="I1866" s="213">
        <v>59334</v>
      </c>
      <c r="J1866" s="213">
        <v>2217.4499999999998</v>
      </c>
      <c r="K1866" s="212">
        <v>4746.72</v>
      </c>
      <c r="L1866" s="212">
        <v>5340.06</v>
      </c>
      <c r="M1866" s="239">
        <f t="shared" si="154"/>
        <v>0.48090000000008332</v>
      </c>
      <c r="N1866" s="239"/>
      <c r="O1866" s="178"/>
      <c r="P1866" s="178"/>
      <c r="Q1866" s="178"/>
      <c r="R1866" s="178"/>
      <c r="S1866" s="178"/>
      <c r="T1866" s="178"/>
      <c r="U1866" s="178"/>
      <c r="V1866" s="178"/>
      <c r="W1866" s="178"/>
      <c r="X1866" s="178"/>
      <c r="Y1866" s="210">
        <f t="shared" si="153"/>
        <v>0.30537313432835822</v>
      </c>
      <c r="Z1866" s="211">
        <f t="shared" si="155"/>
        <v>0.42</v>
      </c>
      <c r="AA1866" s="178"/>
      <c r="AB1866" s="178"/>
      <c r="AC1866" s="178"/>
    </row>
    <row r="1867" spans="2:29" x14ac:dyDescent="0.35">
      <c r="B1867" s="222">
        <v>194400</v>
      </c>
      <c r="C1867" s="208">
        <v>70512</v>
      </c>
      <c r="D1867" s="309">
        <v>3878.16</v>
      </c>
      <c r="E1867" s="206">
        <v>5640.96</v>
      </c>
      <c r="F1867" s="206">
        <v>6346.08</v>
      </c>
      <c r="G1867" s="205">
        <f t="shared" si="156"/>
        <v>0.36271604938271607</v>
      </c>
      <c r="H1867" s="207">
        <f t="shared" si="157"/>
        <v>0.42</v>
      </c>
      <c r="I1867" s="213">
        <v>59376</v>
      </c>
      <c r="J1867" s="213">
        <v>2222.44</v>
      </c>
      <c r="K1867" s="212">
        <v>4750.08</v>
      </c>
      <c r="L1867" s="212">
        <v>5343.84</v>
      </c>
      <c r="M1867" s="239">
        <f t="shared" si="154"/>
        <v>0.48090000000004696</v>
      </c>
      <c r="N1867" s="239"/>
      <c r="O1867" s="178"/>
      <c r="P1867" s="178"/>
      <c r="Q1867" s="178"/>
      <c r="R1867" s="178"/>
      <c r="S1867" s="178"/>
      <c r="T1867" s="178"/>
      <c r="U1867" s="178"/>
      <c r="V1867" s="178"/>
      <c r="W1867" s="178"/>
      <c r="X1867" s="178"/>
      <c r="Y1867" s="210">
        <f t="shared" si="153"/>
        <v>0.30543209876543209</v>
      </c>
      <c r="Z1867" s="211">
        <f t="shared" si="155"/>
        <v>0.42</v>
      </c>
      <c r="AA1867" s="178"/>
      <c r="AB1867" s="178"/>
      <c r="AC1867" s="178"/>
    </row>
    <row r="1868" spans="2:29" x14ac:dyDescent="0.35">
      <c r="B1868" s="222">
        <v>194500</v>
      </c>
      <c r="C1868" s="208">
        <v>70554</v>
      </c>
      <c r="D1868" s="309">
        <v>3880.47</v>
      </c>
      <c r="E1868" s="206">
        <v>5644.32</v>
      </c>
      <c r="F1868" s="206">
        <v>6349.86</v>
      </c>
      <c r="G1868" s="205">
        <f t="shared" si="156"/>
        <v>0.36274550128534705</v>
      </c>
      <c r="H1868" s="207">
        <f t="shared" si="157"/>
        <v>0.42</v>
      </c>
      <c r="I1868" s="213">
        <v>59418</v>
      </c>
      <c r="J1868" s="213">
        <v>2227.44</v>
      </c>
      <c r="K1868" s="212">
        <v>4753.4399999999996</v>
      </c>
      <c r="L1868" s="212">
        <v>5347.62</v>
      </c>
      <c r="M1868" s="239">
        <f t="shared" si="154"/>
        <v>0.48090000000001965</v>
      </c>
      <c r="N1868" s="239"/>
      <c r="O1868" s="178"/>
      <c r="P1868" s="178"/>
      <c r="Q1868" s="178"/>
      <c r="R1868" s="178"/>
      <c r="S1868" s="178"/>
      <c r="T1868" s="178"/>
      <c r="U1868" s="178"/>
      <c r="V1868" s="178"/>
      <c r="W1868" s="178"/>
      <c r="X1868" s="178"/>
      <c r="Y1868" s="210">
        <f t="shared" si="153"/>
        <v>0.30549100257069411</v>
      </c>
      <c r="Z1868" s="211">
        <f t="shared" si="155"/>
        <v>0.42</v>
      </c>
      <c r="AA1868" s="178"/>
      <c r="AB1868" s="178"/>
      <c r="AC1868" s="178"/>
    </row>
    <row r="1869" spans="2:29" x14ac:dyDescent="0.35">
      <c r="B1869" s="222">
        <v>194600</v>
      </c>
      <c r="C1869" s="208">
        <v>70596</v>
      </c>
      <c r="D1869" s="309">
        <v>3882.78</v>
      </c>
      <c r="E1869" s="206">
        <v>5647.68</v>
      </c>
      <c r="F1869" s="206">
        <v>6353.64</v>
      </c>
      <c r="G1869" s="205">
        <f t="shared" si="156"/>
        <v>0.36277492291880781</v>
      </c>
      <c r="H1869" s="207">
        <f t="shared" si="157"/>
        <v>0.42</v>
      </c>
      <c r="I1869" s="213">
        <v>59460</v>
      </c>
      <c r="J1869" s="213">
        <v>2232.44</v>
      </c>
      <c r="K1869" s="212">
        <v>4756.8</v>
      </c>
      <c r="L1869" s="212">
        <v>5351.4</v>
      </c>
      <c r="M1869" s="239">
        <f t="shared" si="154"/>
        <v>0.48089999999999233</v>
      </c>
      <c r="N1869" s="239"/>
      <c r="O1869" s="178"/>
      <c r="P1869" s="178"/>
      <c r="Q1869" s="178"/>
      <c r="R1869" s="178"/>
      <c r="S1869" s="178"/>
      <c r="T1869" s="178"/>
      <c r="U1869" s="178"/>
      <c r="V1869" s="178"/>
      <c r="W1869" s="178"/>
      <c r="X1869" s="178"/>
      <c r="Y1869" s="210">
        <f t="shared" si="153"/>
        <v>0.30554984583761563</v>
      </c>
      <c r="Z1869" s="211">
        <f t="shared" si="155"/>
        <v>0.42</v>
      </c>
      <c r="AA1869" s="178"/>
      <c r="AB1869" s="178"/>
      <c r="AC1869" s="178"/>
    </row>
    <row r="1870" spans="2:29" x14ac:dyDescent="0.35">
      <c r="B1870" s="222">
        <v>194700</v>
      </c>
      <c r="C1870" s="208">
        <v>70638</v>
      </c>
      <c r="D1870" s="309">
        <v>3885.09</v>
      </c>
      <c r="E1870" s="206">
        <v>5651.04</v>
      </c>
      <c r="F1870" s="206">
        <v>6357.42</v>
      </c>
      <c r="G1870" s="205">
        <f t="shared" si="156"/>
        <v>0.36280431432973803</v>
      </c>
      <c r="H1870" s="207">
        <f t="shared" si="157"/>
        <v>0.42</v>
      </c>
      <c r="I1870" s="213">
        <v>59502</v>
      </c>
      <c r="J1870" s="213">
        <v>2237.44</v>
      </c>
      <c r="K1870" s="212">
        <v>4760.16</v>
      </c>
      <c r="L1870" s="212">
        <v>5355.18</v>
      </c>
      <c r="M1870" s="239">
        <f t="shared" si="154"/>
        <v>0.48089999999993777</v>
      </c>
      <c r="N1870" s="239"/>
      <c r="O1870" s="178"/>
      <c r="P1870" s="178"/>
      <c r="Q1870" s="178"/>
      <c r="R1870" s="178"/>
      <c r="S1870" s="178"/>
      <c r="T1870" s="178"/>
      <c r="U1870" s="178"/>
      <c r="V1870" s="178"/>
      <c r="W1870" s="178"/>
      <c r="X1870" s="178"/>
      <c r="Y1870" s="210">
        <f t="shared" si="153"/>
        <v>0.30560862865947613</v>
      </c>
      <c r="Z1870" s="211">
        <f t="shared" si="155"/>
        <v>0.42</v>
      </c>
      <c r="AA1870" s="178"/>
      <c r="AB1870" s="178"/>
      <c r="AC1870" s="178"/>
    </row>
    <row r="1871" spans="2:29" x14ac:dyDescent="0.35">
      <c r="B1871" s="222">
        <v>194800</v>
      </c>
      <c r="C1871" s="208">
        <v>70680</v>
      </c>
      <c r="D1871" s="309">
        <v>3887.4</v>
      </c>
      <c r="E1871" s="206">
        <v>5654.4</v>
      </c>
      <c r="F1871" s="206">
        <v>6361.2</v>
      </c>
      <c r="G1871" s="205">
        <f t="shared" si="156"/>
        <v>0.36283367556468171</v>
      </c>
      <c r="H1871" s="207">
        <f t="shared" si="157"/>
        <v>0.42</v>
      </c>
      <c r="I1871" s="213">
        <v>59544</v>
      </c>
      <c r="J1871" s="213">
        <v>2242.44</v>
      </c>
      <c r="K1871" s="212">
        <v>4763.5200000000004</v>
      </c>
      <c r="L1871" s="212">
        <v>5358.96</v>
      </c>
      <c r="M1871" s="239">
        <f t="shared" si="154"/>
        <v>0.48089999999991051</v>
      </c>
      <c r="N1871" s="239"/>
      <c r="O1871" s="178"/>
      <c r="P1871" s="178"/>
      <c r="Q1871" s="178"/>
      <c r="R1871" s="178"/>
      <c r="S1871" s="178"/>
      <c r="T1871" s="178"/>
      <c r="U1871" s="178"/>
      <c r="V1871" s="178"/>
      <c r="W1871" s="178"/>
      <c r="X1871" s="178"/>
      <c r="Y1871" s="210">
        <f t="shared" si="153"/>
        <v>0.30566735112936344</v>
      </c>
      <c r="Z1871" s="211">
        <f t="shared" si="155"/>
        <v>0.42</v>
      </c>
      <c r="AA1871" s="178"/>
      <c r="AB1871" s="178"/>
      <c r="AC1871" s="178"/>
    </row>
    <row r="1872" spans="2:29" x14ac:dyDescent="0.35">
      <c r="B1872" s="222">
        <v>194900</v>
      </c>
      <c r="C1872" s="208">
        <v>70722</v>
      </c>
      <c r="D1872" s="309">
        <v>3889.71</v>
      </c>
      <c r="E1872" s="206">
        <v>5657.76</v>
      </c>
      <c r="F1872" s="206">
        <v>6364.98</v>
      </c>
      <c r="G1872" s="205">
        <f t="shared" si="156"/>
        <v>0.36286300667008725</v>
      </c>
      <c r="H1872" s="207">
        <f t="shared" si="157"/>
        <v>0.42</v>
      </c>
      <c r="I1872" s="213">
        <v>59586</v>
      </c>
      <c r="J1872" s="213">
        <v>2247.4299999999998</v>
      </c>
      <c r="K1872" s="212">
        <v>4766.88</v>
      </c>
      <c r="L1872" s="212">
        <v>5362.74</v>
      </c>
      <c r="M1872" s="239">
        <f t="shared" si="154"/>
        <v>0.48090000000002875</v>
      </c>
      <c r="N1872" s="239"/>
      <c r="O1872" s="178"/>
      <c r="P1872" s="178"/>
      <c r="Q1872" s="178"/>
      <c r="R1872" s="178"/>
      <c r="S1872" s="178"/>
      <c r="T1872" s="178"/>
      <c r="U1872" s="178"/>
      <c r="V1872" s="178"/>
      <c r="W1872" s="178"/>
      <c r="X1872" s="178"/>
      <c r="Y1872" s="210">
        <f t="shared" si="153"/>
        <v>0.30572601334017446</v>
      </c>
      <c r="Z1872" s="211">
        <f t="shared" si="155"/>
        <v>0.42</v>
      </c>
      <c r="AA1872" s="178"/>
      <c r="AB1872" s="178"/>
      <c r="AC1872" s="178"/>
    </row>
    <row r="1873" spans="2:29" x14ac:dyDescent="0.35">
      <c r="B1873" s="222">
        <v>195000</v>
      </c>
      <c r="C1873" s="208">
        <v>70764</v>
      </c>
      <c r="D1873" s="309">
        <v>3892.02</v>
      </c>
      <c r="E1873" s="206">
        <v>5661.12</v>
      </c>
      <c r="F1873" s="206">
        <v>6368.76</v>
      </c>
      <c r="G1873" s="205">
        <f t="shared" si="156"/>
        <v>0.36289230769230768</v>
      </c>
      <c r="H1873" s="207">
        <f t="shared" si="157"/>
        <v>0.42</v>
      </c>
      <c r="I1873" s="213">
        <v>59628</v>
      </c>
      <c r="J1873" s="213">
        <v>2252.4299999999998</v>
      </c>
      <c r="K1873" s="212">
        <v>4770.24</v>
      </c>
      <c r="L1873" s="212">
        <v>5366.52</v>
      </c>
      <c r="M1873" s="239">
        <f t="shared" si="154"/>
        <v>0.48089999999999233</v>
      </c>
      <c r="N1873" s="239"/>
      <c r="O1873" s="178"/>
      <c r="P1873" s="178"/>
      <c r="Q1873" s="178"/>
      <c r="R1873" s="178"/>
      <c r="S1873" s="178"/>
      <c r="T1873" s="178"/>
      <c r="U1873" s="178"/>
      <c r="V1873" s="178"/>
      <c r="W1873" s="178"/>
      <c r="X1873" s="178"/>
      <c r="Y1873" s="210">
        <f t="shared" si="153"/>
        <v>0.30578461538461538</v>
      </c>
      <c r="Z1873" s="211">
        <f t="shared" si="155"/>
        <v>0.42</v>
      </c>
      <c r="AA1873" s="178"/>
      <c r="AB1873" s="178"/>
      <c r="AC1873" s="178"/>
    </row>
    <row r="1874" spans="2:29" x14ac:dyDescent="0.35">
      <c r="B1874" s="222">
        <v>195100</v>
      </c>
      <c r="C1874" s="208">
        <v>70806</v>
      </c>
      <c r="D1874" s="309">
        <v>3894.33</v>
      </c>
      <c r="E1874" s="206">
        <v>5664.48</v>
      </c>
      <c r="F1874" s="206">
        <v>6372.54</v>
      </c>
      <c r="G1874" s="205">
        <f t="shared" si="156"/>
        <v>0.36292157867760122</v>
      </c>
      <c r="H1874" s="207">
        <f t="shared" si="157"/>
        <v>0.42</v>
      </c>
      <c r="I1874" s="213">
        <v>59670</v>
      </c>
      <c r="J1874" s="213">
        <v>2257.4299999999998</v>
      </c>
      <c r="K1874" s="212">
        <v>4773.6000000000004</v>
      </c>
      <c r="L1874" s="212">
        <v>5370.3</v>
      </c>
      <c r="M1874" s="239">
        <f t="shared" si="154"/>
        <v>0.48089999999994687</v>
      </c>
      <c r="N1874" s="239"/>
      <c r="O1874" s="178"/>
      <c r="P1874" s="178"/>
      <c r="Q1874" s="178"/>
      <c r="R1874" s="178"/>
      <c r="S1874" s="178"/>
      <c r="T1874" s="178"/>
      <c r="U1874" s="178"/>
      <c r="V1874" s="178"/>
      <c r="W1874" s="178"/>
      <c r="X1874" s="178"/>
      <c r="Y1874" s="210">
        <f t="shared" si="153"/>
        <v>0.30584315735520246</v>
      </c>
      <c r="Z1874" s="211">
        <f t="shared" si="155"/>
        <v>0.42</v>
      </c>
      <c r="AA1874" s="178"/>
      <c r="AB1874" s="178"/>
      <c r="AC1874" s="178"/>
    </row>
    <row r="1875" spans="2:29" x14ac:dyDescent="0.35">
      <c r="B1875" s="222">
        <v>195200</v>
      </c>
      <c r="C1875" s="208">
        <v>70848</v>
      </c>
      <c r="D1875" s="309">
        <v>3896.64</v>
      </c>
      <c r="E1875" s="206">
        <v>5667.84</v>
      </c>
      <c r="F1875" s="206">
        <v>6376.32</v>
      </c>
      <c r="G1875" s="205">
        <f t="shared" si="156"/>
        <v>0.36295081967213116</v>
      </c>
      <c r="H1875" s="207">
        <f t="shared" si="157"/>
        <v>0.42</v>
      </c>
      <c r="I1875" s="213">
        <v>59712</v>
      </c>
      <c r="J1875" s="213">
        <v>2262.4299999999998</v>
      </c>
      <c r="K1875" s="212">
        <v>4776.96</v>
      </c>
      <c r="L1875" s="212">
        <v>5374.08</v>
      </c>
      <c r="M1875" s="239">
        <f t="shared" si="154"/>
        <v>0.48089999999991961</v>
      </c>
      <c r="N1875" s="239"/>
      <c r="O1875" s="178"/>
      <c r="P1875" s="178"/>
      <c r="Q1875" s="178"/>
      <c r="R1875" s="178"/>
      <c r="S1875" s="178"/>
      <c r="T1875" s="178"/>
      <c r="U1875" s="178"/>
      <c r="V1875" s="178"/>
      <c r="W1875" s="178"/>
      <c r="X1875" s="178"/>
      <c r="Y1875" s="210">
        <f t="shared" si="153"/>
        <v>0.30590163934426229</v>
      </c>
      <c r="Z1875" s="211">
        <f t="shared" si="155"/>
        <v>0.42</v>
      </c>
      <c r="AA1875" s="178"/>
      <c r="AB1875" s="178"/>
      <c r="AC1875" s="178"/>
    </row>
    <row r="1876" spans="2:29" x14ac:dyDescent="0.35">
      <c r="B1876" s="222">
        <v>195300</v>
      </c>
      <c r="C1876" s="208">
        <v>70890</v>
      </c>
      <c r="D1876" s="309">
        <v>3898.95</v>
      </c>
      <c r="E1876" s="206">
        <v>5671.2</v>
      </c>
      <c r="F1876" s="206">
        <v>6380.1</v>
      </c>
      <c r="G1876" s="205">
        <f t="shared" si="156"/>
        <v>0.36298003072196622</v>
      </c>
      <c r="H1876" s="207">
        <f t="shared" si="157"/>
        <v>0.42</v>
      </c>
      <c r="I1876" s="213">
        <v>59754</v>
      </c>
      <c r="J1876" s="213">
        <v>2267.4299999999998</v>
      </c>
      <c r="K1876" s="212">
        <v>4780.32</v>
      </c>
      <c r="L1876" s="212">
        <v>5377.86</v>
      </c>
      <c r="M1876" s="239">
        <f t="shared" si="154"/>
        <v>0.48090000000003785</v>
      </c>
      <c r="N1876" s="239"/>
      <c r="O1876" s="178"/>
      <c r="P1876" s="178"/>
      <c r="Q1876" s="178"/>
      <c r="R1876" s="178"/>
      <c r="S1876" s="178"/>
      <c r="T1876" s="178"/>
      <c r="U1876" s="178"/>
      <c r="V1876" s="178"/>
      <c r="W1876" s="178"/>
      <c r="X1876" s="178"/>
      <c r="Y1876" s="210">
        <f t="shared" si="153"/>
        <v>0.3059600614439324</v>
      </c>
      <c r="Z1876" s="211">
        <f t="shared" si="155"/>
        <v>0.42</v>
      </c>
      <c r="AA1876" s="178"/>
      <c r="AB1876" s="178"/>
      <c r="AC1876" s="178"/>
    </row>
    <row r="1877" spans="2:29" x14ac:dyDescent="0.35">
      <c r="B1877" s="222">
        <v>195400</v>
      </c>
      <c r="C1877" s="208">
        <v>70932</v>
      </c>
      <c r="D1877" s="309">
        <v>3901.26</v>
      </c>
      <c r="E1877" s="206">
        <v>5674.56</v>
      </c>
      <c r="F1877" s="206">
        <v>6383.88</v>
      </c>
      <c r="G1877" s="205">
        <f t="shared" si="156"/>
        <v>0.36300921187308088</v>
      </c>
      <c r="H1877" s="207">
        <f t="shared" si="157"/>
        <v>0.42</v>
      </c>
      <c r="I1877" s="213">
        <v>59796</v>
      </c>
      <c r="J1877" s="213">
        <v>2272.42</v>
      </c>
      <c r="K1877" s="212">
        <v>4783.68</v>
      </c>
      <c r="L1877" s="212">
        <v>5381.64</v>
      </c>
      <c r="M1877" s="239">
        <f t="shared" si="154"/>
        <v>0.48089999999999233</v>
      </c>
      <c r="N1877" s="239"/>
      <c r="O1877" s="178"/>
      <c r="P1877" s="178"/>
      <c r="Q1877" s="178"/>
      <c r="R1877" s="178"/>
      <c r="S1877" s="178"/>
      <c r="T1877" s="178"/>
      <c r="U1877" s="178"/>
      <c r="V1877" s="178"/>
      <c r="W1877" s="178"/>
      <c r="X1877" s="178"/>
      <c r="Y1877" s="210">
        <f t="shared" si="153"/>
        <v>0.30601842374616173</v>
      </c>
      <c r="Z1877" s="211">
        <f t="shared" si="155"/>
        <v>0.42</v>
      </c>
      <c r="AA1877" s="178"/>
      <c r="AB1877" s="178"/>
      <c r="AC1877" s="178"/>
    </row>
    <row r="1878" spans="2:29" x14ac:dyDescent="0.35">
      <c r="B1878" s="222">
        <v>195500</v>
      </c>
      <c r="C1878" s="208">
        <v>70974</v>
      </c>
      <c r="D1878" s="309">
        <v>3903.57</v>
      </c>
      <c r="E1878" s="206">
        <v>5677.92</v>
      </c>
      <c r="F1878" s="206">
        <v>6387.66</v>
      </c>
      <c r="G1878" s="205">
        <f t="shared" si="156"/>
        <v>0.36303836317135552</v>
      </c>
      <c r="H1878" s="207">
        <f t="shared" si="157"/>
        <v>0.42</v>
      </c>
      <c r="I1878" s="213">
        <v>59838</v>
      </c>
      <c r="J1878" s="213">
        <v>2277.42</v>
      </c>
      <c r="K1878" s="212">
        <v>4787.04</v>
      </c>
      <c r="L1878" s="212">
        <v>5385.42</v>
      </c>
      <c r="M1878" s="239">
        <f t="shared" si="154"/>
        <v>0.48090000000010152</v>
      </c>
      <c r="N1878" s="239"/>
      <c r="O1878" s="178"/>
      <c r="P1878" s="178"/>
      <c r="Q1878" s="178"/>
      <c r="R1878" s="178"/>
      <c r="S1878" s="178"/>
      <c r="T1878" s="178"/>
      <c r="U1878" s="178"/>
      <c r="V1878" s="178"/>
      <c r="W1878" s="178"/>
      <c r="X1878" s="178"/>
      <c r="Y1878" s="210">
        <f t="shared" si="153"/>
        <v>0.30607672634271099</v>
      </c>
      <c r="Z1878" s="211">
        <f t="shared" si="155"/>
        <v>0.42</v>
      </c>
      <c r="AA1878" s="178"/>
      <c r="AB1878" s="178"/>
      <c r="AC1878" s="178"/>
    </row>
    <row r="1879" spans="2:29" x14ac:dyDescent="0.35">
      <c r="B1879" s="222">
        <v>195600</v>
      </c>
      <c r="C1879" s="208">
        <v>71016</v>
      </c>
      <c r="D1879" s="309">
        <v>3905.88</v>
      </c>
      <c r="E1879" s="206">
        <v>5681.28</v>
      </c>
      <c r="F1879" s="206">
        <v>6391.44</v>
      </c>
      <c r="G1879" s="205">
        <f t="shared" si="156"/>
        <v>0.36306748466257671</v>
      </c>
      <c r="H1879" s="207">
        <f t="shared" si="157"/>
        <v>0.42</v>
      </c>
      <c r="I1879" s="213">
        <v>59880</v>
      </c>
      <c r="J1879" s="213">
        <v>2282.42</v>
      </c>
      <c r="K1879" s="212">
        <v>4790.3999999999996</v>
      </c>
      <c r="L1879" s="212">
        <v>5389.2</v>
      </c>
      <c r="M1879" s="239">
        <f t="shared" si="154"/>
        <v>0.48090000000007421</v>
      </c>
      <c r="N1879" s="239"/>
      <c r="O1879" s="178"/>
      <c r="P1879" s="178"/>
      <c r="Q1879" s="178"/>
      <c r="R1879" s="178"/>
      <c r="S1879" s="178"/>
      <c r="T1879" s="178"/>
      <c r="U1879" s="178"/>
      <c r="V1879" s="178"/>
      <c r="W1879" s="178"/>
      <c r="X1879" s="178"/>
      <c r="Y1879" s="210">
        <f t="shared" si="153"/>
        <v>0.30613496932515338</v>
      </c>
      <c r="Z1879" s="211">
        <f t="shared" si="155"/>
        <v>0.42</v>
      </c>
      <c r="AA1879" s="178"/>
      <c r="AB1879" s="178"/>
      <c r="AC1879" s="178"/>
    </row>
    <row r="1880" spans="2:29" x14ac:dyDescent="0.35">
      <c r="B1880" s="222">
        <v>195700</v>
      </c>
      <c r="C1880" s="208">
        <v>71058</v>
      </c>
      <c r="D1880" s="309">
        <v>3908.19</v>
      </c>
      <c r="E1880" s="206">
        <v>5684.64</v>
      </c>
      <c r="F1880" s="206">
        <v>6395.22</v>
      </c>
      <c r="G1880" s="205">
        <f t="shared" si="156"/>
        <v>0.36309657639243742</v>
      </c>
      <c r="H1880" s="207">
        <f t="shared" si="157"/>
        <v>0.42</v>
      </c>
      <c r="I1880" s="213">
        <v>59922</v>
      </c>
      <c r="J1880" s="213">
        <v>2287.42</v>
      </c>
      <c r="K1880" s="212">
        <v>4793.76</v>
      </c>
      <c r="L1880" s="212">
        <v>5392.98</v>
      </c>
      <c r="M1880" s="239">
        <f t="shared" si="154"/>
        <v>0.48090000000003785</v>
      </c>
      <c r="N1880" s="239"/>
      <c r="O1880" s="178"/>
      <c r="P1880" s="178"/>
      <c r="Q1880" s="178"/>
      <c r="R1880" s="178"/>
      <c r="S1880" s="178"/>
      <c r="T1880" s="178"/>
      <c r="U1880" s="178"/>
      <c r="V1880" s="178"/>
      <c r="W1880" s="178"/>
      <c r="X1880" s="178"/>
      <c r="Y1880" s="210">
        <f t="shared" si="153"/>
        <v>0.3061931527848748</v>
      </c>
      <c r="Z1880" s="211">
        <f t="shared" si="155"/>
        <v>0.42</v>
      </c>
      <c r="AA1880" s="178"/>
      <c r="AB1880" s="178"/>
      <c r="AC1880" s="178"/>
    </row>
    <row r="1881" spans="2:29" x14ac:dyDescent="0.35">
      <c r="B1881" s="222">
        <v>195800</v>
      </c>
      <c r="C1881" s="208">
        <v>71100</v>
      </c>
      <c r="D1881" s="309">
        <v>3910.5</v>
      </c>
      <c r="E1881" s="206">
        <v>5688</v>
      </c>
      <c r="F1881" s="206">
        <v>6399</v>
      </c>
      <c r="G1881" s="205">
        <f t="shared" si="156"/>
        <v>0.36312563840653728</v>
      </c>
      <c r="H1881" s="207">
        <f t="shared" si="157"/>
        <v>0.42</v>
      </c>
      <c r="I1881" s="213">
        <v>59964</v>
      </c>
      <c r="J1881" s="213">
        <v>2292.42</v>
      </c>
      <c r="K1881" s="212">
        <v>4797.12</v>
      </c>
      <c r="L1881" s="212">
        <v>5396.76</v>
      </c>
      <c r="M1881" s="239">
        <f t="shared" si="154"/>
        <v>0.48089999999999233</v>
      </c>
      <c r="N1881" s="239"/>
      <c r="O1881" s="178"/>
      <c r="P1881" s="178"/>
      <c r="Q1881" s="178"/>
      <c r="R1881" s="178"/>
      <c r="S1881" s="178"/>
      <c r="T1881" s="178"/>
      <c r="U1881" s="178"/>
      <c r="V1881" s="178"/>
      <c r="W1881" s="178"/>
      <c r="X1881" s="178"/>
      <c r="Y1881" s="210">
        <f t="shared" si="153"/>
        <v>0.30625127681307457</v>
      </c>
      <c r="Z1881" s="211">
        <f t="shared" si="155"/>
        <v>0.42</v>
      </c>
      <c r="AA1881" s="178"/>
      <c r="AB1881" s="178"/>
      <c r="AC1881" s="178"/>
    </row>
    <row r="1882" spans="2:29" x14ac:dyDescent="0.35">
      <c r="B1882" s="222">
        <v>195900</v>
      </c>
      <c r="C1882" s="208">
        <v>71142</v>
      </c>
      <c r="D1882" s="309">
        <v>3912.81</v>
      </c>
      <c r="E1882" s="206">
        <v>5691.36</v>
      </c>
      <c r="F1882" s="206">
        <v>6402.78</v>
      </c>
      <c r="G1882" s="205">
        <f t="shared" si="156"/>
        <v>0.36315467075038282</v>
      </c>
      <c r="H1882" s="207">
        <f t="shared" si="157"/>
        <v>0.42</v>
      </c>
      <c r="I1882" s="213">
        <v>60006</v>
      </c>
      <c r="J1882" s="213">
        <v>2297.41</v>
      </c>
      <c r="K1882" s="212">
        <v>4800.4799999999996</v>
      </c>
      <c r="L1882" s="212">
        <v>5400.54</v>
      </c>
      <c r="M1882" s="239">
        <f t="shared" si="154"/>
        <v>0.48089999999996508</v>
      </c>
      <c r="N1882" s="239"/>
      <c r="O1882" s="178"/>
      <c r="P1882" s="178"/>
      <c r="Q1882" s="178"/>
      <c r="R1882" s="178"/>
      <c r="S1882" s="178"/>
      <c r="T1882" s="178"/>
      <c r="U1882" s="178"/>
      <c r="V1882" s="178"/>
      <c r="W1882" s="178"/>
      <c r="X1882" s="178"/>
      <c r="Y1882" s="210">
        <f t="shared" si="153"/>
        <v>0.30630934150076572</v>
      </c>
      <c r="Z1882" s="211">
        <f t="shared" si="155"/>
        <v>0.42</v>
      </c>
      <c r="AA1882" s="178"/>
      <c r="AB1882" s="178"/>
      <c r="AC1882" s="178"/>
    </row>
    <row r="1883" spans="2:29" x14ac:dyDescent="0.35">
      <c r="B1883" s="222">
        <v>196000</v>
      </c>
      <c r="C1883" s="208">
        <v>71184</v>
      </c>
      <c r="D1883" s="309">
        <v>3915.12</v>
      </c>
      <c r="E1883" s="206">
        <v>5694.72</v>
      </c>
      <c r="F1883" s="206">
        <v>6406.56</v>
      </c>
      <c r="G1883" s="205">
        <f t="shared" si="156"/>
        <v>0.36318367346938774</v>
      </c>
      <c r="H1883" s="207">
        <f t="shared" si="157"/>
        <v>0.42</v>
      </c>
      <c r="I1883" s="213">
        <v>60048</v>
      </c>
      <c r="J1883" s="213">
        <v>2302.41</v>
      </c>
      <c r="K1883" s="212">
        <v>4803.84</v>
      </c>
      <c r="L1883" s="212">
        <v>5404.32</v>
      </c>
      <c r="M1883" s="239">
        <f t="shared" si="154"/>
        <v>0.48089999999993777</v>
      </c>
      <c r="N1883" s="239"/>
      <c r="O1883" s="178"/>
      <c r="P1883" s="178"/>
      <c r="Q1883" s="178"/>
      <c r="R1883" s="178"/>
      <c r="S1883" s="178"/>
      <c r="T1883" s="178"/>
      <c r="U1883" s="178"/>
      <c r="V1883" s="178"/>
      <c r="W1883" s="178"/>
      <c r="X1883" s="178"/>
      <c r="Y1883" s="210">
        <f t="shared" si="153"/>
        <v>0.30636734693877549</v>
      </c>
      <c r="Z1883" s="211">
        <f t="shared" si="155"/>
        <v>0.42</v>
      </c>
      <c r="AA1883" s="178"/>
      <c r="AB1883" s="178"/>
      <c r="AC1883" s="178"/>
    </row>
    <row r="1884" spans="2:29" x14ac:dyDescent="0.35">
      <c r="B1884" s="222">
        <v>196100</v>
      </c>
      <c r="C1884" s="208">
        <v>71226</v>
      </c>
      <c r="D1884" s="309">
        <v>3917.43</v>
      </c>
      <c r="E1884" s="206">
        <v>5698.08</v>
      </c>
      <c r="F1884" s="206">
        <v>6410.34</v>
      </c>
      <c r="G1884" s="205">
        <f t="shared" si="156"/>
        <v>0.36321264660887304</v>
      </c>
      <c r="H1884" s="207">
        <f t="shared" si="157"/>
        <v>0.42</v>
      </c>
      <c r="I1884" s="213">
        <v>60090</v>
      </c>
      <c r="J1884" s="213">
        <v>2307.41</v>
      </c>
      <c r="K1884" s="212">
        <v>4807.2</v>
      </c>
      <c r="L1884" s="212">
        <v>5408.1</v>
      </c>
      <c r="M1884" s="239">
        <f t="shared" si="154"/>
        <v>0.4808999999998923</v>
      </c>
      <c r="N1884" s="239"/>
      <c r="O1884" s="178"/>
      <c r="P1884" s="178"/>
      <c r="Q1884" s="178"/>
      <c r="R1884" s="178"/>
      <c r="S1884" s="178"/>
      <c r="T1884" s="178"/>
      <c r="U1884" s="178"/>
      <c r="V1884" s="178"/>
      <c r="W1884" s="178"/>
      <c r="X1884" s="178"/>
      <c r="Y1884" s="210">
        <f t="shared" si="153"/>
        <v>0.30642529321774603</v>
      </c>
      <c r="Z1884" s="211">
        <f t="shared" si="155"/>
        <v>0.42</v>
      </c>
      <c r="AA1884" s="178"/>
      <c r="AB1884" s="178"/>
      <c r="AC1884" s="178"/>
    </row>
    <row r="1885" spans="2:29" x14ac:dyDescent="0.35">
      <c r="B1885" s="222">
        <v>196200</v>
      </c>
      <c r="C1885" s="208">
        <v>71268</v>
      </c>
      <c r="D1885" s="309">
        <v>3919.74</v>
      </c>
      <c r="E1885" s="206">
        <v>5701.44</v>
      </c>
      <c r="F1885" s="206">
        <v>6414.12</v>
      </c>
      <c r="G1885" s="205">
        <f t="shared" si="156"/>
        <v>0.36324159021406727</v>
      </c>
      <c r="H1885" s="207">
        <f t="shared" si="157"/>
        <v>0.42</v>
      </c>
      <c r="I1885" s="213">
        <v>60132</v>
      </c>
      <c r="J1885" s="213">
        <v>2312.41</v>
      </c>
      <c r="K1885" s="212">
        <v>4810.5600000000004</v>
      </c>
      <c r="L1885" s="212">
        <v>5411.88</v>
      </c>
      <c r="M1885" s="239">
        <f t="shared" si="154"/>
        <v>0.48090000000000144</v>
      </c>
      <c r="N1885" s="239"/>
      <c r="O1885" s="178"/>
      <c r="P1885" s="178"/>
      <c r="Q1885" s="178"/>
      <c r="R1885" s="178"/>
      <c r="S1885" s="178"/>
      <c r="T1885" s="178"/>
      <c r="U1885" s="178"/>
      <c r="V1885" s="178"/>
      <c r="W1885" s="178"/>
      <c r="X1885" s="178"/>
      <c r="Y1885" s="210">
        <f t="shared" si="153"/>
        <v>0.30648318042813455</v>
      </c>
      <c r="Z1885" s="211">
        <f t="shared" si="155"/>
        <v>0.42</v>
      </c>
      <c r="AA1885" s="178"/>
      <c r="AB1885" s="178"/>
      <c r="AC1885" s="178"/>
    </row>
    <row r="1886" spans="2:29" x14ac:dyDescent="0.35">
      <c r="B1886" s="222">
        <v>196300</v>
      </c>
      <c r="C1886" s="208">
        <v>71310</v>
      </c>
      <c r="D1886" s="309">
        <v>3922.05</v>
      </c>
      <c r="E1886" s="206">
        <v>5704.8</v>
      </c>
      <c r="F1886" s="206">
        <v>6417.9</v>
      </c>
      <c r="G1886" s="205">
        <f t="shared" si="156"/>
        <v>0.36327050433010699</v>
      </c>
      <c r="H1886" s="207">
        <f t="shared" si="157"/>
        <v>0.42</v>
      </c>
      <c r="I1886" s="213">
        <v>60174</v>
      </c>
      <c r="J1886" s="213">
        <v>2317.41</v>
      </c>
      <c r="K1886" s="212">
        <v>4813.92</v>
      </c>
      <c r="L1886" s="212">
        <v>5415.66</v>
      </c>
      <c r="M1886" s="239">
        <f t="shared" si="154"/>
        <v>0.48089999999997418</v>
      </c>
      <c r="N1886" s="239"/>
      <c r="O1886" s="178"/>
      <c r="P1886" s="178"/>
      <c r="Q1886" s="178"/>
      <c r="R1886" s="178"/>
      <c r="S1886" s="178"/>
      <c r="T1886" s="178"/>
      <c r="U1886" s="178"/>
      <c r="V1886" s="178"/>
      <c r="W1886" s="178"/>
      <c r="X1886" s="178"/>
      <c r="Y1886" s="210">
        <f t="shared" si="153"/>
        <v>0.30654100866021394</v>
      </c>
      <c r="Z1886" s="211">
        <f t="shared" si="155"/>
        <v>0.42</v>
      </c>
      <c r="AA1886" s="178"/>
      <c r="AB1886" s="178"/>
      <c r="AC1886" s="178"/>
    </row>
    <row r="1887" spans="2:29" x14ac:dyDescent="0.35">
      <c r="B1887" s="222">
        <v>196400</v>
      </c>
      <c r="C1887" s="208">
        <v>71352</v>
      </c>
      <c r="D1887" s="309">
        <v>3924.36</v>
      </c>
      <c r="E1887" s="206">
        <v>5708.16</v>
      </c>
      <c r="F1887" s="206">
        <v>6421.68</v>
      </c>
      <c r="G1887" s="205">
        <f t="shared" si="156"/>
        <v>0.36329938900203668</v>
      </c>
      <c r="H1887" s="207">
        <f t="shared" si="157"/>
        <v>0.42</v>
      </c>
      <c r="I1887" s="213">
        <v>60216</v>
      </c>
      <c r="J1887" s="213">
        <v>2322.4</v>
      </c>
      <c r="K1887" s="212">
        <v>4817.28</v>
      </c>
      <c r="L1887" s="212">
        <v>5419.44</v>
      </c>
      <c r="M1887" s="239">
        <f t="shared" si="154"/>
        <v>0.48090000000008332</v>
      </c>
      <c r="N1887" s="239"/>
      <c r="O1887" s="178"/>
      <c r="P1887" s="178"/>
      <c r="Q1887" s="178"/>
      <c r="R1887" s="178"/>
      <c r="S1887" s="178"/>
      <c r="T1887" s="178"/>
      <c r="U1887" s="178"/>
      <c r="V1887" s="178"/>
      <c r="W1887" s="178"/>
      <c r="X1887" s="178"/>
      <c r="Y1887" s="210">
        <f t="shared" si="153"/>
        <v>0.30659877800407331</v>
      </c>
      <c r="Z1887" s="211">
        <f t="shared" si="155"/>
        <v>0.42</v>
      </c>
      <c r="AA1887" s="178"/>
      <c r="AB1887" s="178"/>
      <c r="AC1887" s="178"/>
    </row>
    <row r="1888" spans="2:29" x14ac:dyDescent="0.35">
      <c r="B1888" s="222">
        <v>196500</v>
      </c>
      <c r="C1888" s="208">
        <v>71394</v>
      </c>
      <c r="D1888" s="309">
        <v>3926.67</v>
      </c>
      <c r="E1888" s="206">
        <v>5711.52</v>
      </c>
      <c r="F1888" s="206">
        <v>6425.46</v>
      </c>
      <c r="G1888" s="205">
        <f t="shared" si="156"/>
        <v>0.36332824427480914</v>
      </c>
      <c r="H1888" s="207">
        <f t="shared" si="157"/>
        <v>0.42</v>
      </c>
      <c r="I1888" s="213">
        <v>60258</v>
      </c>
      <c r="J1888" s="213">
        <v>2327.4</v>
      </c>
      <c r="K1888" s="212">
        <v>4820.6400000000003</v>
      </c>
      <c r="L1888" s="212">
        <v>5423.22</v>
      </c>
      <c r="M1888" s="239">
        <f t="shared" si="154"/>
        <v>0.48090000000003785</v>
      </c>
      <c r="N1888" s="239"/>
      <c r="O1888" s="178"/>
      <c r="P1888" s="178"/>
      <c r="Q1888" s="178"/>
      <c r="R1888" s="178"/>
      <c r="S1888" s="178"/>
      <c r="T1888" s="178"/>
      <c r="U1888" s="178"/>
      <c r="V1888" s="178"/>
      <c r="W1888" s="178"/>
      <c r="X1888" s="178"/>
      <c r="Y1888" s="210">
        <f t="shared" si="153"/>
        <v>0.3066564885496183</v>
      </c>
      <c r="Z1888" s="211">
        <f t="shared" si="155"/>
        <v>0.42</v>
      </c>
      <c r="AA1888" s="178"/>
      <c r="AB1888" s="178"/>
      <c r="AC1888" s="178"/>
    </row>
    <row r="1889" spans="2:29" x14ac:dyDescent="0.35">
      <c r="B1889" s="222">
        <v>196600</v>
      </c>
      <c r="C1889" s="208">
        <v>71436</v>
      </c>
      <c r="D1889" s="309">
        <v>3928.98</v>
      </c>
      <c r="E1889" s="206">
        <v>5714.88</v>
      </c>
      <c r="F1889" s="206">
        <v>6429.24</v>
      </c>
      <c r="G1889" s="205">
        <f t="shared" si="156"/>
        <v>0.36335707019328584</v>
      </c>
      <c r="H1889" s="207">
        <f t="shared" si="157"/>
        <v>0.42</v>
      </c>
      <c r="I1889" s="213">
        <v>60300</v>
      </c>
      <c r="J1889" s="213">
        <v>2332.4</v>
      </c>
      <c r="K1889" s="212">
        <v>4824</v>
      </c>
      <c r="L1889" s="212">
        <v>5427</v>
      </c>
      <c r="M1889" s="239">
        <f t="shared" si="154"/>
        <v>0.48090000000001054</v>
      </c>
      <c r="N1889" s="239"/>
      <c r="O1889" s="178"/>
      <c r="P1889" s="178"/>
      <c r="Q1889" s="178"/>
      <c r="R1889" s="178"/>
      <c r="S1889" s="178"/>
      <c r="T1889" s="178"/>
      <c r="U1889" s="178"/>
      <c r="V1889" s="178"/>
      <c r="W1889" s="178"/>
      <c r="X1889" s="178"/>
      <c r="Y1889" s="210">
        <f t="shared" si="153"/>
        <v>0.30671414038657174</v>
      </c>
      <c r="Z1889" s="211">
        <f t="shared" si="155"/>
        <v>0.42</v>
      </c>
      <c r="AA1889" s="178"/>
      <c r="AB1889" s="178"/>
      <c r="AC1889" s="178"/>
    </row>
    <row r="1890" spans="2:29" x14ac:dyDescent="0.35">
      <c r="B1890" s="222">
        <v>196700</v>
      </c>
      <c r="C1890" s="208">
        <v>71478</v>
      </c>
      <c r="D1890" s="309">
        <v>3931.29</v>
      </c>
      <c r="E1890" s="206">
        <v>5718.24</v>
      </c>
      <c r="F1890" s="206">
        <v>6433.02</v>
      </c>
      <c r="G1890" s="205">
        <f t="shared" si="156"/>
        <v>0.36338586680223689</v>
      </c>
      <c r="H1890" s="207">
        <f t="shared" si="157"/>
        <v>0.42</v>
      </c>
      <c r="I1890" s="213">
        <v>60342</v>
      </c>
      <c r="J1890" s="213">
        <v>2337.4</v>
      </c>
      <c r="K1890" s="212">
        <v>4827.3599999999997</v>
      </c>
      <c r="L1890" s="212">
        <v>5430.78</v>
      </c>
      <c r="M1890" s="239">
        <f t="shared" si="154"/>
        <v>0.48089999999998329</v>
      </c>
      <c r="N1890" s="239"/>
      <c r="O1890" s="178"/>
      <c r="P1890" s="178"/>
      <c r="Q1890" s="178"/>
      <c r="R1890" s="178"/>
      <c r="S1890" s="178"/>
      <c r="T1890" s="178"/>
      <c r="U1890" s="178"/>
      <c r="V1890" s="178"/>
      <c r="W1890" s="178"/>
      <c r="X1890" s="178"/>
      <c r="Y1890" s="210">
        <f t="shared" si="153"/>
        <v>0.3067717336044738</v>
      </c>
      <c r="Z1890" s="211">
        <f t="shared" si="155"/>
        <v>0.42</v>
      </c>
      <c r="AA1890" s="178"/>
      <c r="AB1890" s="178"/>
      <c r="AC1890" s="178"/>
    </row>
    <row r="1891" spans="2:29" x14ac:dyDescent="0.35">
      <c r="B1891" s="222">
        <v>196800</v>
      </c>
      <c r="C1891" s="208">
        <v>71520</v>
      </c>
      <c r="D1891" s="309">
        <v>3933.6</v>
      </c>
      <c r="E1891" s="206">
        <v>5721.6</v>
      </c>
      <c r="F1891" s="206">
        <v>6436.8</v>
      </c>
      <c r="G1891" s="205">
        <f t="shared" si="156"/>
        <v>0.36341463414634145</v>
      </c>
      <c r="H1891" s="207">
        <f t="shared" si="157"/>
        <v>0.42</v>
      </c>
      <c r="I1891" s="213">
        <v>60384</v>
      </c>
      <c r="J1891" s="213">
        <v>2342.4</v>
      </c>
      <c r="K1891" s="212">
        <v>4830.72</v>
      </c>
      <c r="L1891" s="212">
        <v>5434.56</v>
      </c>
      <c r="M1891" s="239">
        <f t="shared" si="154"/>
        <v>0.48090000000008332</v>
      </c>
      <c r="N1891" s="239"/>
      <c r="O1891" s="178"/>
      <c r="P1891" s="178"/>
      <c r="Q1891" s="178"/>
      <c r="R1891" s="178"/>
      <c r="S1891" s="178"/>
      <c r="T1891" s="178"/>
      <c r="U1891" s="178"/>
      <c r="V1891" s="178"/>
      <c r="W1891" s="178"/>
      <c r="X1891" s="178"/>
      <c r="Y1891" s="210">
        <f t="shared" si="153"/>
        <v>0.30682926829268292</v>
      </c>
      <c r="Z1891" s="211">
        <f t="shared" si="155"/>
        <v>0.42</v>
      </c>
      <c r="AA1891" s="178"/>
      <c r="AB1891" s="178"/>
      <c r="AC1891" s="178"/>
    </row>
    <row r="1892" spans="2:29" x14ac:dyDescent="0.35">
      <c r="B1892" s="222">
        <v>196900</v>
      </c>
      <c r="C1892" s="208">
        <v>71562</v>
      </c>
      <c r="D1892" s="309">
        <v>3935.91</v>
      </c>
      <c r="E1892" s="206">
        <v>5724.96</v>
      </c>
      <c r="F1892" s="206">
        <v>6440.58</v>
      </c>
      <c r="G1892" s="205">
        <f t="shared" si="156"/>
        <v>0.36344337227018791</v>
      </c>
      <c r="H1892" s="207">
        <f t="shared" si="157"/>
        <v>0.42</v>
      </c>
      <c r="I1892" s="213">
        <v>60426</v>
      </c>
      <c r="J1892" s="213">
        <v>2347.39</v>
      </c>
      <c r="K1892" s="212">
        <v>4834.08</v>
      </c>
      <c r="L1892" s="212">
        <v>5438.34</v>
      </c>
      <c r="M1892" s="239">
        <f t="shared" si="154"/>
        <v>0.48090000000004696</v>
      </c>
      <c r="N1892" s="239"/>
      <c r="O1892" s="178"/>
      <c r="P1892" s="178"/>
      <c r="Q1892" s="178"/>
      <c r="R1892" s="178"/>
      <c r="S1892" s="178"/>
      <c r="T1892" s="178"/>
      <c r="U1892" s="178"/>
      <c r="V1892" s="178"/>
      <c r="W1892" s="178"/>
      <c r="X1892" s="178"/>
      <c r="Y1892" s="210">
        <f t="shared" si="153"/>
        <v>0.30688674454037584</v>
      </c>
      <c r="Z1892" s="211">
        <f t="shared" si="155"/>
        <v>0.42</v>
      </c>
      <c r="AA1892" s="178"/>
      <c r="AB1892" s="178"/>
      <c r="AC1892" s="178"/>
    </row>
    <row r="1893" spans="2:29" x14ac:dyDescent="0.35">
      <c r="B1893" s="222">
        <v>197000</v>
      </c>
      <c r="C1893" s="208">
        <v>71604</v>
      </c>
      <c r="D1893" s="309">
        <v>3938.22</v>
      </c>
      <c r="E1893" s="206">
        <v>5728.32</v>
      </c>
      <c r="F1893" s="206">
        <v>6444.36</v>
      </c>
      <c r="G1893" s="205">
        <f t="shared" si="156"/>
        <v>0.36347208121827412</v>
      </c>
      <c r="H1893" s="207">
        <f t="shared" si="157"/>
        <v>0.42</v>
      </c>
      <c r="I1893" s="213">
        <v>60468</v>
      </c>
      <c r="J1893" s="213">
        <v>2352.39</v>
      </c>
      <c r="K1893" s="212">
        <v>4837.4399999999996</v>
      </c>
      <c r="L1893" s="212">
        <v>5442.12</v>
      </c>
      <c r="M1893" s="239">
        <f t="shared" si="154"/>
        <v>0.48090000000001965</v>
      </c>
      <c r="N1893" s="239"/>
      <c r="O1893" s="178"/>
      <c r="P1893" s="178"/>
      <c r="Q1893" s="178"/>
      <c r="R1893" s="178"/>
      <c r="S1893" s="178"/>
      <c r="T1893" s="178"/>
      <c r="U1893" s="178"/>
      <c r="V1893" s="178"/>
      <c r="W1893" s="178"/>
      <c r="X1893" s="178"/>
      <c r="Y1893" s="210">
        <f t="shared" si="153"/>
        <v>0.30694416243654821</v>
      </c>
      <c r="Z1893" s="211">
        <f t="shared" si="155"/>
        <v>0.42</v>
      </c>
      <c r="AA1893" s="178"/>
      <c r="AB1893" s="178"/>
      <c r="AC1893" s="178"/>
    </row>
    <row r="1894" spans="2:29" x14ac:dyDescent="0.35">
      <c r="B1894" s="222">
        <v>197100</v>
      </c>
      <c r="C1894" s="208">
        <v>71646</v>
      </c>
      <c r="D1894" s="309">
        <v>3940.53</v>
      </c>
      <c r="E1894" s="206">
        <v>5731.68</v>
      </c>
      <c r="F1894" s="206">
        <v>6448.14</v>
      </c>
      <c r="G1894" s="205">
        <f t="shared" si="156"/>
        <v>0.36350076103500761</v>
      </c>
      <c r="H1894" s="207">
        <f t="shared" si="157"/>
        <v>0.42</v>
      </c>
      <c r="I1894" s="213">
        <v>60510</v>
      </c>
      <c r="J1894" s="213">
        <v>2357.39</v>
      </c>
      <c r="K1894" s="212">
        <v>4840.8</v>
      </c>
      <c r="L1894" s="212">
        <v>5445.9</v>
      </c>
      <c r="M1894" s="239">
        <f t="shared" si="154"/>
        <v>0.48089999999999233</v>
      </c>
      <c r="N1894" s="239"/>
      <c r="O1894" s="178"/>
      <c r="P1894" s="178"/>
      <c r="Q1894" s="178"/>
      <c r="R1894" s="178"/>
      <c r="S1894" s="178"/>
      <c r="T1894" s="178"/>
      <c r="U1894" s="178"/>
      <c r="V1894" s="178"/>
      <c r="W1894" s="178"/>
      <c r="X1894" s="178"/>
      <c r="Y1894" s="210">
        <f t="shared" si="153"/>
        <v>0.30700152207001524</v>
      </c>
      <c r="Z1894" s="211">
        <f t="shared" si="155"/>
        <v>0.42</v>
      </c>
      <c r="AA1894" s="178"/>
      <c r="AB1894" s="178"/>
      <c r="AC1894" s="178"/>
    </row>
    <row r="1895" spans="2:29" x14ac:dyDescent="0.35">
      <c r="B1895" s="222">
        <v>197200</v>
      </c>
      <c r="C1895" s="208">
        <v>71688</v>
      </c>
      <c r="D1895" s="309">
        <v>3942.84</v>
      </c>
      <c r="E1895" s="206">
        <v>5735.04</v>
      </c>
      <c r="F1895" s="206">
        <v>6451.92</v>
      </c>
      <c r="G1895" s="205">
        <f t="shared" si="156"/>
        <v>0.36352941176470588</v>
      </c>
      <c r="H1895" s="207">
        <f t="shared" si="157"/>
        <v>0.42</v>
      </c>
      <c r="I1895" s="213">
        <v>60552</v>
      </c>
      <c r="J1895" s="213">
        <v>2362.39</v>
      </c>
      <c r="K1895" s="212">
        <v>4844.16</v>
      </c>
      <c r="L1895" s="212">
        <v>5449.68</v>
      </c>
      <c r="M1895" s="239">
        <f t="shared" si="154"/>
        <v>0.48089999999993777</v>
      </c>
      <c r="N1895" s="239"/>
      <c r="O1895" s="178"/>
      <c r="P1895" s="178"/>
      <c r="Q1895" s="178"/>
      <c r="R1895" s="178"/>
      <c r="S1895" s="178"/>
      <c r="T1895" s="178"/>
      <c r="U1895" s="178"/>
      <c r="V1895" s="178"/>
      <c r="W1895" s="178"/>
      <c r="X1895" s="178"/>
      <c r="Y1895" s="210">
        <f t="shared" si="153"/>
        <v>0.30705882352941177</v>
      </c>
      <c r="Z1895" s="211">
        <f t="shared" si="155"/>
        <v>0.42</v>
      </c>
      <c r="AA1895" s="178"/>
      <c r="AB1895" s="178"/>
      <c r="AC1895" s="178"/>
    </row>
    <row r="1896" spans="2:29" x14ac:dyDescent="0.35">
      <c r="B1896" s="222">
        <v>197300</v>
      </c>
      <c r="C1896" s="208">
        <v>71730</v>
      </c>
      <c r="D1896" s="309">
        <v>3945.15</v>
      </c>
      <c r="E1896" s="206">
        <v>5738.4</v>
      </c>
      <c r="F1896" s="206">
        <v>6455.7</v>
      </c>
      <c r="G1896" s="205">
        <f t="shared" si="156"/>
        <v>0.36355803345159654</v>
      </c>
      <c r="H1896" s="207">
        <f t="shared" si="157"/>
        <v>0.42</v>
      </c>
      <c r="I1896" s="213">
        <v>60594</v>
      </c>
      <c r="J1896" s="213">
        <v>2367.39</v>
      </c>
      <c r="K1896" s="212">
        <v>4847.5200000000004</v>
      </c>
      <c r="L1896" s="212">
        <v>5453.46</v>
      </c>
      <c r="M1896" s="239">
        <f t="shared" si="154"/>
        <v>0.48089999999991051</v>
      </c>
      <c r="N1896" s="239"/>
      <c r="O1896" s="178"/>
      <c r="P1896" s="178"/>
      <c r="Q1896" s="178"/>
      <c r="R1896" s="178"/>
      <c r="S1896" s="178"/>
      <c r="T1896" s="178"/>
      <c r="U1896" s="178"/>
      <c r="V1896" s="178"/>
      <c r="W1896" s="178"/>
      <c r="X1896" s="178"/>
      <c r="Y1896" s="210">
        <f t="shared" si="153"/>
        <v>0.3071160669031931</v>
      </c>
      <c r="Z1896" s="211">
        <f t="shared" si="155"/>
        <v>0.42</v>
      </c>
      <c r="AA1896" s="178"/>
      <c r="AB1896" s="178"/>
      <c r="AC1896" s="178"/>
    </row>
    <row r="1897" spans="2:29" x14ac:dyDescent="0.35">
      <c r="B1897" s="222">
        <v>197400</v>
      </c>
      <c r="C1897" s="208">
        <v>71772</v>
      </c>
      <c r="D1897" s="309">
        <v>3947.46</v>
      </c>
      <c r="E1897" s="206">
        <v>5741.76</v>
      </c>
      <c r="F1897" s="206">
        <v>6459.48</v>
      </c>
      <c r="G1897" s="205">
        <f t="shared" si="156"/>
        <v>0.36358662613981763</v>
      </c>
      <c r="H1897" s="207">
        <f t="shared" si="157"/>
        <v>0.42</v>
      </c>
      <c r="I1897" s="213">
        <v>60636</v>
      </c>
      <c r="J1897" s="213">
        <v>2372.38</v>
      </c>
      <c r="K1897" s="212">
        <v>4850.88</v>
      </c>
      <c r="L1897" s="212">
        <v>5457.24</v>
      </c>
      <c r="M1897" s="239">
        <f t="shared" si="154"/>
        <v>0.48090000000002875</v>
      </c>
      <c r="N1897" s="239"/>
      <c r="O1897" s="178"/>
      <c r="P1897" s="178"/>
      <c r="Q1897" s="178"/>
      <c r="R1897" s="178"/>
      <c r="S1897" s="178"/>
      <c r="T1897" s="178"/>
      <c r="U1897" s="178"/>
      <c r="V1897" s="178"/>
      <c r="W1897" s="178"/>
      <c r="X1897" s="178"/>
      <c r="Y1897" s="210">
        <f t="shared" si="153"/>
        <v>0.30717325227963527</v>
      </c>
      <c r="Z1897" s="211">
        <f t="shared" si="155"/>
        <v>0.42</v>
      </c>
      <c r="AA1897" s="178"/>
      <c r="AB1897" s="178"/>
      <c r="AC1897" s="178"/>
    </row>
    <row r="1898" spans="2:29" x14ac:dyDescent="0.35">
      <c r="B1898" s="222">
        <v>197500</v>
      </c>
      <c r="C1898" s="208">
        <v>71814</v>
      </c>
      <c r="D1898" s="309">
        <v>3949.77</v>
      </c>
      <c r="E1898" s="206">
        <v>5745.12</v>
      </c>
      <c r="F1898" s="206">
        <v>6463.26</v>
      </c>
      <c r="G1898" s="205">
        <f t="shared" si="156"/>
        <v>0.36361518987341773</v>
      </c>
      <c r="H1898" s="207">
        <f t="shared" si="157"/>
        <v>0.42</v>
      </c>
      <c r="I1898" s="213">
        <v>60678</v>
      </c>
      <c r="J1898" s="213">
        <v>2377.38</v>
      </c>
      <c r="K1898" s="212">
        <v>4854.24</v>
      </c>
      <c r="L1898" s="212">
        <v>5461.02</v>
      </c>
      <c r="M1898" s="239">
        <f t="shared" si="154"/>
        <v>0.48089999999999233</v>
      </c>
      <c r="N1898" s="239"/>
      <c r="O1898" s="178"/>
      <c r="P1898" s="178"/>
      <c r="Q1898" s="178"/>
      <c r="R1898" s="178"/>
      <c r="S1898" s="178"/>
      <c r="T1898" s="178"/>
      <c r="U1898" s="178"/>
      <c r="V1898" s="178"/>
      <c r="W1898" s="178"/>
      <c r="X1898" s="178"/>
      <c r="Y1898" s="210">
        <f t="shared" si="153"/>
        <v>0.30723037974683542</v>
      </c>
      <c r="Z1898" s="211">
        <f t="shared" si="155"/>
        <v>0.42</v>
      </c>
      <c r="AA1898" s="178"/>
      <c r="AB1898" s="178"/>
      <c r="AC1898" s="178"/>
    </row>
    <row r="1899" spans="2:29" x14ac:dyDescent="0.35">
      <c r="B1899" s="222">
        <v>197600</v>
      </c>
      <c r="C1899" s="208">
        <v>71856</v>
      </c>
      <c r="D1899" s="309">
        <v>3952.08</v>
      </c>
      <c r="E1899" s="206">
        <v>5748.48</v>
      </c>
      <c r="F1899" s="206">
        <v>6467.04</v>
      </c>
      <c r="G1899" s="205">
        <f t="shared" si="156"/>
        <v>0.36364372469635625</v>
      </c>
      <c r="H1899" s="207">
        <f t="shared" si="157"/>
        <v>0.42</v>
      </c>
      <c r="I1899" s="213">
        <v>60720</v>
      </c>
      <c r="J1899" s="213">
        <v>2382.38</v>
      </c>
      <c r="K1899" s="212">
        <v>4857.6000000000004</v>
      </c>
      <c r="L1899" s="212">
        <v>5464.8</v>
      </c>
      <c r="M1899" s="239">
        <f t="shared" si="154"/>
        <v>0.48089999999994687</v>
      </c>
      <c r="N1899" s="239"/>
      <c r="O1899" s="178"/>
      <c r="P1899" s="178"/>
      <c r="Q1899" s="178"/>
      <c r="R1899" s="178"/>
      <c r="S1899" s="178"/>
      <c r="T1899" s="178"/>
      <c r="U1899" s="178"/>
      <c r="V1899" s="178"/>
      <c r="W1899" s="178"/>
      <c r="X1899" s="178"/>
      <c r="Y1899" s="210">
        <f t="shared" si="153"/>
        <v>0.30728744939271257</v>
      </c>
      <c r="Z1899" s="211">
        <f t="shared" si="155"/>
        <v>0.42</v>
      </c>
      <c r="AA1899" s="178"/>
      <c r="AB1899" s="178"/>
      <c r="AC1899" s="178"/>
    </row>
    <row r="1900" spans="2:29" x14ac:dyDescent="0.35">
      <c r="B1900" s="222">
        <v>197700</v>
      </c>
      <c r="C1900" s="208">
        <v>71898</v>
      </c>
      <c r="D1900" s="309">
        <v>3954.39</v>
      </c>
      <c r="E1900" s="206">
        <v>5751.84</v>
      </c>
      <c r="F1900" s="206">
        <v>6470.82</v>
      </c>
      <c r="G1900" s="205">
        <f t="shared" si="156"/>
        <v>0.36367223065250381</v>
      </c>
      <c r="H1900" s="207">
        <f t="shared" si="157"/>
        <v>0.42</v>
      </c>
      <c r="I1900" s="213">
        <v>60762</v>
      </c>
      <c r="J1900" s="213">
        <v>2387.38</v>
      </c>
      <c r="K1900" s="212">
        <v>4860.96</v>
      </c>
      <c r="L1900" s="212">
        <v>5468.58</v>
      </c>
      <c r="M1900" s="239">
        <f t="shared" si="154"/>
        <v>0.48089999999991961</v>
      </c>
      <c r="N1900" s="239"/>
      <c r="O1900" s="178"/>
      <c r="P1900" s="178"/>
      <c r="Q1900" s="178"/>
      <c r="R1900" s="178"/>
      <c r="S1900" s="178"/>
      <c r="T1900" s="178"/>
      <c r="U1900" s="178"/>
      <c r="V1900" s="178"/>
      <c r="W1900" s="178"/>
      <c r="X1900" s="178"/>
      <c r="Y1900" s="210">
        <f t="shared" si="153"/>
        <v>0.30734446130500759</v>
      </c>
      <c r="Z1900" s="211">
        <f t="shared" si="155"/>
        <v>0.42</v>
      </c>
      <c r="AA1900" s="178"/>
      <c r="AB1900" s="178"/>
      <c r="AC1900" s="178"/>
    </row>
    <row r="1901" spans="2:29" x14ac:dyDescent="0.35">
      <c r="B1901" s="222">
        <v>197800</v>
      </c>
      <c r="C1901" s="208">
        <v>71940</v>
      </c>
      <c r="D1901" s="309">
        <v>3956.7</v>
      </c>
      <c r="E1901" s="206">
        <v>5755.2</v>
      </c>
      <c r="F1901" s="206">
        <v>6474.6</v>
      </c>
      <c r="G1901" s="205">
        <f t="shared" si="156"/>
        <v>0.36370070778564206</v>
      </c>
      <c r="H1901" s="207">
        <f t="shared" si="157"/>
        <v>0.42</v>
      </c>
      <c r="I1901" s="213">
        <v>60804</v>
      </c>
      <c r="J1901" s="213">
        <v>2392.38</v>
      </c>
      <c r="K1901" s="212">
        <v>4864.32</v>
      </c>
      <c r="L1901" s="212">
        <v>5472.36</v>
      </c>
      <c r="M1901" s="239">
        <f t="shared" si="154"/>
        <v>0.48090000000003785</v>
      </c>
      <c r="N1901" s="239"/>
      <c r="O1901" s="178"/>
      <c r="P1901" s="178"/>
      <c r="Q1901" s="178"/>
      <c r="R1901" s="178"/>
      <c r="S1901" s="178"/>
      <c r="T1901" s="178"/>
      <c r="U1901" s="178"/>
      <c r="V1901" s="178"/>
      <c r="W1901" s="178"/>
      <c r="X1901" s="178"/>
      <c r="Y1901" s="210">
        <f t="shared" si="153"/>
        <v>0.30740141557128414</v>
      </c>
      <c r="Z1901" s="211">
        <f t="shared" si="155"/>
        <v>0.42</v>
      </c>
      <c r="AA1901" s="178"/>
      <c r="AB1901" s="178"/>
      <c r="AC1901" s="178"/>
    </row>
    <row r="1902" spans="2:29" x14ac:dyDescent="0.35">
      <c r="B1902" s="222">
        <v>197900</v>
      </c>
      <c r="C1902" s="208">
        <v>71982</v>
      </c>
      <c r="D1902" s="309">
        <v>3959.01</v>
      </c>
      <c r="E1902" s="206">
        <v>5758.56</v>
      </c>
      <c r="F1902" s="206">
        <v>6478.38</v>
      </c>
      <c r="G1902" s="205">
        <f t="shared" si="156"/>
        <v>0.36372915613946438</v>
      </c>
      <c r="H1902" s="207">
        <f t="shared" si="157"/>
        <v>0.42</v>
      </c>
      <c r="I1902" s="213">
        <v>60846</v>
      </c>
      <c r="J1902" s="213">
        <v>2397.37</v>
      </c>
      <c r="K1902" s="212">
        <v>4867.68</v>
      </c>
      <c r="L1902" s="212">
        <v>5476.14</v>
      </c>
      <c r="M1902" s="239">
        <f t="shared" si="154"/>
        <v>0.48089999999999233</v>
      </c>
      <c r="N1902" s="239"/>
      <c r="O1902" s="178"/>
      <c r="P1902" s="178"/>
      <c r="Q1902" s="178"/>
      <c r="R1902" s="178"/>
      <c r="S1902" s="178"/>
      <c r="T1902" s="178"/>
      <c r="U1902" s="178"/>
      <c r="V1902" s="178"/>
      <c r="W1902" s="178"/>
      <c r="X1902" s="178"/>
      <c r="Y1902" s="210">
        <f t="shared" si="153"/>
        <v>0.30745831227892872</v>
      </c>
      <c r="Z1902" s="211">
        <f t="shared" si="155"/>
        <v>0.42</v>
      </c>
      <c r="AA1902" s="178"/>
      <c r="AB1902" s="178"/>
      <c r="AC1902" s="178"/>
    </row>
    <row r="1903" spans="2:29" x14ac:dyDescent="0.35">
      <c r="B1903" s="222">
        <v>198000</v>
      </c>
      <c r="C1903" s="208">
        <v>72024</v>
      </c>
      <c r="D1903" s="309">
        <v>3961.32</v>
      </c>
      <c r="E1903" s="206">
        <v>5761.92</v>
      </c>
      <c r="F1903" s="206">
        <v>6482.16</v>
      </c>
      <c r="G1903" s="205">
        <f t="shared" si="156"/>
        <v>0.36375757575757578</v>
      </c>
      <c r="H1903" s="207">
        <f t="shared" si="157"/>
        <v>0.42</v>
      </c>
      <c r="I1903" s="213">
        <v>60888</v>
      </c>
      <c r="J1903" s="213">
        <v>2402.37</v>
      </c>
      <c r="K1903" s="212">
        <v>4871.04</v>
      </c>
      <c r="L1903" s="212">
        <v>5479.92</v>
      </c>
      <c r="M1903" s="239">
        <f t="shared" si="154"/>
        <v>0.48090000000010152</v>
      </c>
      <c r="N1903" s="239"/>
      <c r="O1903" s="178"/>
      <c r="P1903" s="178"/>
      <c r="Q1903" s="178"/>
      <c r="R1903" s="178"/>
      <c r="S1903" s="178"/>
      <c r="T1903" s="178"/>
      <c r="U1903" s="178"/>
      <c r="V1903" s="178"/>
      <c r="W1903" s="178"/>
      <c r="X1903" s="178"/>
      <c r="Y1903" s="210">
        <f t="shared" si="153"/>
        <v>0.30751515151515152</v>
      </c>
      <c r="Z1903" s="211">
        <f t="shared" si="155"/>
        <v>0.42</v>
      </c>
      <c r="AA1903" s="178"/>
      <c r="AB1903" s="178"/>
      <c r="AC1903" s="178"/>
    </row>
    <row r="1904" spans="2:29" x14ac:dyDescent="0.35">
      <c r="B1904" s="222">
        <v>198100</v>
      </c>
      <c r="C1904" s="208">
        <v>72066</v>
      </c>
      <c r="D1904" s="309">
        <v>3963.63</v>
      </c>
      <c r="E1904" s="206">
        <v>5765.28</v>
      </c>
      <c r="F1904" s="206">
        <v>6485.94</v>
      </c>
      <c r="G1904" s="205">
        <f t="shared" si="156"/>
        <v>0.36378596668349317</v>
      </c>
      <c r="H1904" s="207">
        <f t="shared" si="157"/>
        <v>0.42</v>
      </c>
      <c r="I1904" s="213">
        <v>60930</v>
      </c>
      <c r="J1904" s="213">
        <v>2407.37</v>
      </c>
      <c r="K1904" s="212">
        <v>4874.3999999999996</v>
      </c>
      <c r="L1904" s="212">
        <v>5483.7</v>
      </c>
      <c r="M1904" s="239">
        <f t="shared" si="154"/>
        <v>0.48090000000007421</v>
      </c>
      <c r="N1904" s="239"/>
      <c r="O1904" s="178"/>
      <c r="P1904" s="178"/>
      <c r="Q1904" s="178"/>
      <c r="R1904" s="178"/>
      <c r="S1904" s="178"/>
      <c r="T1904" s="178"/>
      <c r="U1904" s="178"/>
      <c r="V1904" s="178"/>
      <c r="W1904" s="178"/>
      <c r="X1904" s="178"/>
      <c r="Y1904" s="210">
        <f t="shared" si="153"/>
        <v>0.30757193336698635</v>
      </c>
      <c r="Z1904" s="211">
        <f t="shared" si="155"/>
        <v>0.42</v>
      </c>
      <c r="AA1904" s="178"/>
      <c r="AB1904" s="178"/>
      <c r="AC1904" s="178"/>
    </row>
    <row r="1905" spans="2:29" x14ac:dyDescent="0.35">
      <c r="B1905" s="222">
        <v>198200</v>
      </c>
      <c r="C1905" s="208">
        <v>72108</v>
      </c>
      <c r="D1905" s="309">
        <v>3965.94</v>
      </c>
      <c r="E1905" s="206">
        <v>5768.64</v>
      </c>
      <c r="F1905" s="206">
        <v>6489.72</v>
      </c>
      <c r="G1905" s="205">
        <f t="shared" si="156"/>
        <v>0.36381432896064581</v>
      </c>
      <c r="H1905" s="207">
        <f t="shared" si="157"/>
        <v>0.42</v>
      </c>
      <c r="I1905" s="213">
        <v>60972</v>
      </c>
      <c r="J1905" s="213">
        <v>2412.37</v>
      </c>
      <c r="K1905" s="212">
        <v>4877.76</v>
      </c>
      <c r="L1905" s="212">
        <v>5487.48</v>
      </c>
      <c r="M1905" s="239">
        <f t="shared" si="154"/>
        <v>0.48090000000003785</v>
      </c>
      <c r="N1905" s="239"/>
      <c r="O1905" s="178"/>
      <c r="P1905" s="178"/>
      <c r="Q1905" s="178"/>
      <c r="R1905" s="178"/>
      <c r="S1905" s="178"/>
      <c r="T1905" s="178"/>
      <c r="U1905" s="178"/>
      <c r="V1905" s="178"/>
      <c r="W1905" s="178"/>
      <c r="X1905" s="178"/>
      <c r="Y1905" s="210">
        <f t="shared" si="153"/>
        <v>0.30762865792129163</v>
      </c>
      <c r="Z1905" s="211">
        <f t="shared" si="155"/>
        <v>0.42</v>
      </c>
      <c r="AA1905" s="178"/>
      <c r="AB1905" s="178"/>
      <c r="AC1905" s="178"/>
    </row>
    <row r="1906" spans="2:29" x14ac:dyDescent="0.35">
      <c r="B1906" s="222">
        <v>198300</v>
      </c>
      <c r="C1906" s="208">
        <v>72150</v>
      </c>
      <c r="D1906" s="309">
        <v>3968.25</v>
      </c>
      <c r="E1906" s="206">
        <v>5772</v>
      </c>
      <c r="F1906" s="206">
        <v>6493.5</v>
      </c>
      <c r="G1906" s="205">
        <f t="shared" si="156"/>
        <v>0.36384266263237519</v>
      </c>
      <c r="H1906" s="207">
        <f t="shared" si="157"/>
        <v>0.42</v>
      </c>
      <c r="I1906" s="213">
        <v>61014</v>
      </c>
      <c r="J1906" s="213">
        <v>2417.37</v>
      </c>
      <c r="K1906" s="212">
        <v>4881.12</v>
      </c>
      <c r="L1906" s="212">
        <v>5491.26</v>
      </c>
      <c r="M1906" s="239">
        <f t="shared" si="154"/>
        <v>0.48089999999999233</v>
      </c>
      <c r="N1906" s="239"/>
      <c r="O1906" s="178"/>
      <c r="P1906" s="178"/>
      <c r="Q1906" s="178"/>
      <c r="R1906" s="178"/>
      <c r="S1906" s="178"/>
      <c r="T1906" s="178"/>
      <c r="U1906" s="178"/>
      <c r="V1906" s="178"/>
      <c r="W1906" s="178"/>
      <c r="X1906" s="178"/>
      <c r="Y1906" s="210">
        <f t="shared" si="153"/>
        <v>0.3076853252647504</v>
      </c>
      <c r="Z1906" s="211">
        <f t="shared" si="155"/>
        <v>0.42</v>
      </c>
      <c r="AA1906" s="178"/>
      <c r="AB1906" s="178"/>
      <c r="AC1906" s="178"/>
    </row>
    <row r="1907" spans="2:29" x14ac:dyDescent="0.35">
      <c r="B1907" s="222">
        <v>198400</v>
      </c>
      <c r="C1907" s="208">
        <v>72192</v>
      </c>
      <c r="D1907" s="309">
        <v>3970.56</v>
      </c>
      <c r="E1907" s="206">
        <v>5775.36</v>
      </c>
      <c r="F1907" s="206">
        <v>6497.28</v>
      </c>
      <c r="G1907" s="205">
        <f t="shared" si="156"/>
        <v>0.3638709677419355</v>
      </c>
      <c r="H1907" s="207">
        <f t="shared" si="157"/>
        <v>0.42</v>
      </c>
      <c r="I1907" s="213">
        <v>61056</v>
      </c>
      <c r="J1907" s="213">
        <v>2422.36</v>
      </c>
      <c r="K1907" s="212">
        <v>4884.4799999999996</v>
      </c>
      <c r="L1907" s="212">
        <v>5495.04</v>
      </c>
      <c r="M1907" s="239">
        <f t="shared" si="154"/>
        <v>0.48089999999996508</v>
      </c>
      <c r="N1907" s="239"/>
      <c r="O1907" s="178"/>
      <c r="P1907" s="178"/>
      <c r="Q1907" s="178"/>
      <c r="R1907" s="178"/>
      <c r="S1907" s="178"/>
      <c r="T1907" s="178"/>
      <c r="U1907" s="178"/>
      <c r="V1907" s="178"/>
      <c r="W1907" s="178"/>
      <c r="X1907" s="178"/>
      <c r="Y1907" s="210">
        <f t="shared" si="153"/>
        <v>0.30774193548387097</v>
      </c>
      <c r="Z1907" s="211">
        <f t="shared" si="155"/>
        <v>0.42</v>
      </c>
      <c r="AA1907" s="178"/>
      <c r="AB1907" s="178"/>
      <c r="AC1907" s="178"/>
    </row>
    <row r="1908" spans="2:29" x14ac:dyDescent="0.35">
      <c r="B1908" s="222">
        <v>198500</v>
      </c>
      <c r="C1908" s="208">
        <v>72234</v>
      </c>
      <c r="D1908" s="309">
        <v>3972.87</v>
      </c>
      <c r="E1908" s="206">
        <v>5778.72</v>
      </c>
      <c r="F1908" s="206">
        <v>6501.06</v>
      </c>
      <c r="G1908" s="205">
        <f t="shared" si="156"/>
        <v>0.36389924433249371</v>
      </c>
      <c r="H1908" s="207">
        <f t="shared" si="157"/>
        <v>0.42</v>
      </c>
      <c r="I1908" s="213">
        <v>61098</v>
      </c>
      <c r="J1908" s="213">
        <v>2427.36</v>
      </c>
      <c r="K1908" s="212">
        <v>4887.84</v>
      </c>
      <c r="L1908" s="212">
        <v>5498.82</v>
      </c>
      <c r="M1908" s="239">
        <f t="shared" si="154"/>
        <v>0.48089999999993777</v>
      </c>
      <c r="N1908" s="239"/>
      <c r="O1908" s="178"/>
      <c r="P1908" s="178"/>
      <c r="Q1908" s="178"/>
      <c r="R1908" s="178"/>
      <c r="S1908" s="178"/>
      <c r="T1908" s="178"/>
      <c r="U1908" s="178"/>
      <c r="V1908" s="178"/>
      <c r="W1908" s="178"/>
      <c r="X1908" s="178"/>
      <c r="Y1908" s="210">
        <f t="shared" si="153"/>
        <v>0.30779848866498738</v>
      </c>
      <c r="Z1908" s="211">
        <f t="shared" si="155"/>
        <v>0.42</v>
      </c>
      <c r="AA1908" s="178"/>
      <c r="AB1908" s="178"/>
      <c r="AC1908" s="178"/>
    </row>
    <row r="1909" spans="2:29" x14ac:dyDescent="0.35">
      <c r="B1909" s="222">
        <v>198600</v>
      </c>
      <c r="C1909" s="208">
        <v>72276</v>
      </c>
      <c r="D1909" s="309">
        <v>3975.18</v>
      </c>
      <c r="E1909" s="206">
        <v>5782.08</v>
      </c>
      <c r="F1909" s="206">
        <v>6504.84</v>
      </c>
      <c r="G1909" s="205">
        <f t="shared" si="156"/>
        <v>0.36392749244712991</v>
      </c>
      <c r="H1909" s="207">
        <f t="shared" si="157"/>
        <v>0.42</v>
      </c>
      <c r="I1909" s="213">
        <v>61140</v>
      </c>
      <c r="J1909" s="213">
        <v>2432.36</v>
      </c>
      <c r="K1909" s="212">
        <v>4891.2</v>
      </c>
      <c r="L1909" s="212">
        <v>5502.6</v>
      </c>
      <c r="M1909" s="239">
        <f t="shared" si="154"/>
        <v>0.4808999999998923</v>
      </c>
      <c r="N1909" s="239"/>
      <c r="O1909" s="178"/>
      <c r="P1909" s="178"/>
      <c r="Q1909" s="178"/>
      <c r="R1909" s="178"/>
      <c r="S1909" s="178"/>
      <c r="T1909" s="178"/>
      <c r="U1909" s="178"/>
      <c r="V1909" s="178"/>
      <c r="W1909" s="178"/>
      <c r="X1909" s="178"/>
      <c r="Y1909" s="210">
        <f t="shared" si="153"/>
        <v>0.30785498489425983</v>
      </c>
      <c r="Z1909" s="211">
        <f t="shared" si="155"/>
        <v>0.42</v>
      </c>
      <c r="AA1909" s="178"/>
      <c r="AB1909" s="178"/>
      <c r="AC1909" s="178"/>
    </row>
    <row r="1910" spans="2:29" x14ac:dyDescent="0.35">
      <c r="B1910" s="222">
        <v>198700</v>
      </c>
      <c r="C1910" s="208">
        <v>72318</v>
      </c>
      <c r="D1910" s="309">
        <v>3977.49</v>
      </c>
      <c r="E1910" s="206">
        <v>5785.44</v>
      </c>
      <c r="F1910" s="206">
        <v>6508.62</v>
      </c>
      <c r="G1910" s="205">
        <f t="shared" si="156"/>
        <v>0.36395571212883743</v>
      </c>
      <c r="H1910" s="207">
        <f t="shared" si="157"/>
        <v>0.42</v>
      </c>
      <c r="I1910" s="213">
        <v>61182</v>
      </c>
      <c r="J1910" s="213">
        <v>2437.36</v>
      </c>
      <c r="K1910" s="212">
        <v>4894.5600000000004</v>
      </c>
      <c r="L1910" s="212">
        <v>5506.38</v>
      </c>
      <c r="M1910" s="239">
        <f t="shared" si="154"/>
        <v>0.48090000000000144</v>
      </c>
      <c r="N1910" s="239"/>
      <c r="O1910" s="178"/>
      <c r="P1910" s="178"/>
      <c r="Q1910" s="178"/>
      <c r="R1910" s="178"/>
      <c r="S1910" s="178"/>
      <c r="T1910" s="178"/>
      <c r="U1910" s="178"/>
      <c r="V1910" s="178"/>
      <c r="W1910" s="178"/>
      <c r="X1910" s="178"/>
      <c r="Y1910" s="210">
        <f t="shared" si="153"/>
        <v>0.30791142425767487</v>
      </c>
      <c r="Z1910" s="211">
        <f t="shared" si="155"/>
        <v>0.42</v>
      </c>
      <c r="AA1910" s="178"/>
      <c r="AB1910" s="178"/>
      <c r="AC1910" s="178"/>
    </row>
    <row r="1911" spans="2:29" x14ac:dyDescent="0.35">
      <c r="B1911" s="222">
        <v>198800</v>
      </c>
      <c r="C1911" s="208">
        <v>72360</v>
      </c>
      <c r="D1911" s="309">
        <v>3979.8</v>
      </c>
      <c r="E1911" s="206">
        <v>5788.8</v>
      </c>
      <c r="F1911" s="206">
        <v>6512.4</v>
      </c>
      <c r="G1911" s="205">
        <f t="shared" si="156"/>
        <v>0.36398390342052311</v>
      </c>
      <c r="H1911" s="207">
        <f t="shared" si="157"/>
        <v>0.42</v>
      </c>
      <c r="I1911" s="213">
        <v>61224</v>
      </c>
      <c r="J1911" s="213">
        <v>2442.36</v>
      </c>
      <c r="K1911" s="212">
        <v>4897.92</v>
      </c>
      <c r="L1911" s="212">
        <v>5510.16</v>
      </c>
      <c r="M1911" s="239">
        <f t="shared" si="154"/>
        <v>0.48089999999997418</v>
      </c>
      <c r="N1911" s="239"/>
      <c r="O1911" s="178"/>
      <c r="P1911" s="178"/>
      <c r="Q1911" s="178"/>
      <c r="R1911" s="178"/>
      <c r="S1911" s="178"/>
      <c r="T1911" s="178"/>
      <c r="U1911" s="178"/>
      <c r="V1911" s="178"/>
      <c r="W1911" s="178"/>
      <c r="X1911" s="178"/>
      <c r="Y1911" s="210">
        <f t="shared" si="153"/>
        <v>0.3079678068410463</v>
      </c>
      <c r="Z1911" s="211">
        <f t="shared" si="155"/>
        <v>0.42</v>
      </c>
      <c r="AA1911" s="178"/>
      <c r="AB1911" s="178"/>
      <c r="AC1911" s="178"/>
    </row>
    <row r="1912" spans="2:29" x14ac:dyDescent="0.35">
      <c r="B1912" s="222">
        <v>198900</v>
      </c>
      <c r="C1912" s="208">
        <v>72402</v>
      </c>
      <c r="D1912" s="309">
        <v>3982.11</v>
      </c>
      <c r="E1912" s="206">
        <v>5792.16</v>
      </c>
      <c r="F1912" s="206">
        <v>6516.18</v>
      </c>
      <c r="G1912" s="205">
        <f t="shared" si="156"/>
        <v>0.36401206636500755</v>
      </c>
      <c r="H1912" s="207">
        <f t="shared" si="157"/>
        <v>0.42</v>
      </c>
      <c r="I1912" s="213">
        <v>61266</v>
      </c>
      <c r="J1912" s="213">
        <v>2447.35</v>
      </c>
      <c r="K1912" s="212">
        <v>4901.28</v>
      </c>
      <c r="L1912" s="212">
        <v>5513.94</v>
      </c>
      <c r="M1912" s="239">
        <f t="shared" si="154"/>
        <v>0.48090000000008332</v>
      </c>
      <c r="N1912" s="239"/>
      <c r="O1912" s="178"/>
      <c r="P1912" s="178"/>
      <c r="Q1912" s="178"/>
      <c r="R1912" s="178"/>
      <c r="S1912" s="178"/>
      <c r="T1912" s="178"/>
      <c r="U1912" s="178"/>
      <c r="V1912" s="178"/>
      <c r="W1912" s="178"/>
      <c r="X1912" s="178"/>
      <c r="Y1912" s="210">
        <f t="shared" si="153"/>
        <v>0.30802413273001511</v>
      </c>
      <c r="Z1912" s="211">
        <f t="shared" si="155"/>
        <v>0.42</v>
      </c>
      <c r="AA1912" s="178"/>
      <c r="AB1912" s="178"/>
      <c r="AC1912" s="178"/>
    </row>
    <row r="1913" spans="2:29" x14ac:dyDescent="0.35">
      <c r="B1913" s="222">
        <v>199000</v>
      </c>
      <c r="C1913" s="208">
        <v>72444</v>
      </c>
      <c r="D1913" s="309">
        <v>3984.42</v>
      </c>
      <c r="E1913" s="206">
        <v>5795.52</v>
      </c>
      <c r="F1913" s="206">
        <v>6519.96</v>
      </c>
      <c r="G1913" s="205">
        <f t="shared" si="156"/>
        <v>0.3640402010050251</v>
      </c>
      <c r="H1913" s="207">
        <f t="shared" si="157"/>
        <v>0.42</v>
      </c>
      <c r="I1913" s="213">
        <v>61308</v>
      </c>
      <c r="J1913" s="213">
        <v>2452.35</v>
      </c>
      <c r="K1913" s="212">
        <v>4904.6400000000003</v>
      </c>
      <c r="L1913" s="212">
        <v>5517.72</v>
      </c>
      <c r="M1913" s="239">
        <f t="shared" si="154"/>
        <v>0.48090000000003785</v>
      </c>
      <c r="N1913" s="239"/>
      <c r="O1913" s="178"/>
      <c r="P1913" s="178"/>
      <c r="Q1913" s="178"/>
      <c r="R1913" s="178"/>
      <c r="S1913" s="178"/>
      <c r="T1913" s="178"/>
      <c r="U1913" s="178"/>
      <c r="V1913" s="178"/>
      <c r="W1913" s="178"/>
      <c r="X1913" s="178"/>
      <c r="Y1913" s="210">
        <f t="shared" si="153"/>
        <v>0.30808040201005027</v>
      </c>
      <c r="Z1913" s="211">
        <f t="shared" si="155"/>
        <v>0.42</v>
      </c>
      <c r="AA1913" s="178"/>
      <c r="AB1913" s="178"/>
      <c r="AC1913" s="178"/>
    </row>
    <row r="1914" spans="2:29" x14ac:dyDescent="0.35">
      <c r="B1914" s="222">
        <v>199100</v>
      </c>
      <c r="C1914" s="208">
        <v>72486</v>
      </c>
      <c r="D1914" s="309">
        <v>3986.73</v>
      </c>
      <c r="E1914" s="206">
        <v>5798.88</v>
      </c>
      <c r="F1914" s="206">
        <v>6523.74</v>
      </c>
      <c r="G1914" s="205">
        <f t="shared" si="156"/>
        <v>0.36406830738322449</v>
      </c>
      <c r="H1914" s="207">
        <f t="shared" si="157"/>
        <v>0.42</v>
      </c>
      <c r="I1914" s="213">
        <v>61350</v>
      </c>
      <c r="J1914" s="213">
        <v>2457.35</v>
      </c>
      <c r="K1914" s="212">
        <v>4908</v>
      </c>
      <c r="L1914" s="212">
        <v>5521.5</v>
      </c>
      <c r="M1914" s="239">
        <f t="shared" si="154"/>
        <v>0.48090000000001054</v>
      </c>
      <c r="N1914" s="239"/>
      <c r="O1914" s="178"/>
      <c r="P1914" s="178"/>
      <c r="Q1914" s="178"/>
      <c r="R1914" s="178"/>
      <c r="S1914" s="178"/>
      <c r="T1914" s="178"/>
      <c r="U1914" s="178"/>
      <c r="V1914" s="178"/>
      <c r="W1914" s="178"/>
      <c r="X1914" s="178"/>
      <c r="Y1914" s="210">
        <f t="shared" si="153"/>
        <v>0.30813661476644905</v>
      </c>
      <c r="Z1914" s="211">
        <f t="shared" si="155"/>
        <v>0.42</v>
      </c>
      <c r="AA1914" s="178"/>
      <c r="AB1914" s="178"/>
      <c r="AC1914" s="178"/>
    </row>
    <row r="1915" spans="2:29" x14ac:dyDescent="0.35">
      <c r="B1915" s="222">
        <v>199200</v>
      </c>
      <c r="C1915" s="208">
        <v>72528</v>
      </c>
      <c r="D1915" s="309">
        <v>3989.04</v>
      </c>
      <c r="E1915" s="206">
        <v>5802.24</v>
      </c>
      <c r="F1915" s="206">
        <v>6527.52</v>
      </c>
      <c r="G1915" s="205">
        <f t="shared" si="156"/>
        <v>0.36409638554216867</v>
      </c>
      <c r="H1915" s="207">
        <f t="shared" si="157"/>
        <v>0.42</v>
      </c>
      <c r="I1915" s="213">
        <v>61392</v>
      </c>
      <c r="J1915" s="213">
        <v>2462.35</v>
      </c>
      <c r="K1915" s="212">
        <v>4911.3599999999997</v>
      </c>
      <c r="L1915" s="212">
        <v>5525.28</v>
      </c>
      <c r="M1915" s="239">
        <f t="shared" si="154"/>
        <v>0.48089999999998329</v>
      </c>
      <c r="N1915" s="239"/>
      <c r="O1915" s="178"/>
      <c r="P1915" s="178"/>
      <c r="Q1915" s="178"/>
      <c r="R1915" s="178"/>
      <c r="S1915" s="178"/>
      <c r="T1915" s="178"/>
      <c r="U1915" s="178"/>
      <c r="V1915" s="178"/>
      <c r="W1915" s="178"/>
      <c r="X1915" s="178"/>
      <c r="Y1915" s="210">
        <f t="shared" si="153"/>
        <v>0.30819277108433735</v>
      </c>
      <c r="Z1915" s="211">
        <f t="shared" si="155"/>
        <v>0.42</v>
      </c>
      <c r="AA1915" s="178"/>
      <c r="AB1915" s="178"/>
      <c r="AC1915" s="178"/>
    </row>
    <row r="1916" spans="2:29" x14ac:dyDescent="0.35">
      <c r="B1916" s="222">
        <v>199300</v>
      </c>
      <c r="C1916" s="208">
        <v>72570</v>
      </c>
      <c r="D1916" s="309">
        <v>3991.35</v>
      </c>
      <c r="E1916" s="206">
        <v>5805.6</v>
      </c>
      <c r="F1916" s="206">
        <v>6531.3</v>
      </c>
      <c r="G1916" s="205">
        <f t="shared" si="156"/>
        <v>0.36412443552433515</v>
      </c>
      <c r="H1916" s="207">
        <f t="shared" si="157"/>
        <v>0.42</v>
      </c>
      <c r="I1916" s="213">
        <v>61434</v>
      </c>
      <c r="J1916" s="213">
        <v>2467.35</v>
      </c>
      <c r="K1916" s="212">
        <v>4914.72</v>
      </c>
      <c r="L1916" s="212">
        <v>5529.06</v>
      </c>
      <c r="M1916" s="239">
        <f t="shared" si="154"/>
        <v>0.48090000000008332</v>
      </c>
      <c r="N1916" s="239"/>
      <c r="O1916" s="178"/>
      <c r="P1916" s="178"/>
      <c r="Q1916" s="178"/>
      <c r="R1916" s="178"/>
      <c r="S1916" s="178"/>
      <c r="T1916" s="178"/>
      <c r="U1916" s="178"/>
      <c r="V1916" s="178"/>
      <c r="W1916" s="178"/>
      <c r="X1916" s="178"/>
      <c r="Y1916" s="210">
        <f t="shared" si="153"/>
        <v>0.30824887104867033</v>
      </c>
      <c r="Z1916" s="211">
        <f t="shared" si="155"/>
        <v>0.42</v>
      </c>
      <c r="AA1916" s="178"/>
      <c r="AB1916" s="178"/>
      <c r="AC1916" s="178"/>
    </row>
    <row r="1917" spans="2:29" x14ac:dyDescent="0.35">
      <c r="B1917" s="222">
        <v>199400</v>
      </c>
      <c r="C1917" s="208">
        <v>72612</v>
      </c>
      <c r="D1917" s="309">
        <v>3993.66</v>
      </c>
      <c r="E1917" s="206">
        <v>5808.96</v>
      </c>
      <c r="F1917" s="206">
        <v>6535.08</v>
      </c>
      <c r="G1917" s="205">
        <f t="shared" si="156"/>
        <v>0.36415245737211632</v>
      </c>
      <c r="H1917" s="207">
        <f t="shared" si="157"/>
        <v>0.42</v>
      </c>
      <c r="I1917" s="213">
        <v>61476</v>
      </c>
      <c r="J1917" s="213">
        <v>2472.34</v>
      </c>
      <c r="K1917" s="212">
        <v>4918.08</v>
      </c>
      <c r="L1917" s="212">
        <v>5532.84</v>
      </c>
      <c r="M1917" s="239">
        <f t="shared" si="154"/>
        <v>0.48090000000004696</v>
      </c>
      <c r="N1917" s="239"/>
      <c r="O1917" s="178"/>
      <c r="P1917" s="178"/>
      <c r="Q1917" s="178"/>
      <c r="R1917" s="178"/>
      <c r="S1917" s="178"/>
      <c r="T1917" s="178"/>
      <c r="U1917" s="178"/>
      <c r="V1917" s="178"/>
      <c r="W1917" s="178"/>
      <c r="X1917" s="178"/>
      <c r="Y1917" s="210">
        <f t="shared" si="153"/>
        <v>0.30830491474423272</v>
      </c>
      <c r="Z1917" s="211">
        <f t="shared" si="155"/>
        <v>0.42</v>
      </c>
      <c r="AA1917" s="178"/>
      <c r="AB1917" s="178"/>
      <c r="AC1917" s="178"/>
    </row>
    <row r="1918" spans="2:29" x14ac:dyDescent="0.35">
      <c r="B1918" s="222">
        <v>199500</v>
      </c>
      <c r="C1918" s="208">
        <v>72654</v>
      </c>
      <c r="D1918" s="309">
        <v>3995.97</v>
      </c>
      <c r="E1918" s="206">
        <v>5812.32</v>
      </c>
      <c r="F1918" s="206">
        <v>6538.86</v>
      </c>
      <c r="G1918" s="205">
        <f t="shared" si="156"/>
        <v>0.36418045112781955</v>
      </c>
      <c r="H1918" s="207">
        <f t="shared" si="157"/>
        <v>0.42</v>
      </c>
      <c r="I1918" s="213">
        <v>61518</v>
      </c>
      <c r="J1918" s="213">
        <v>2477.34</v>
      </c>
      <c r="K1918" s="212">
        <v>4921.4399999999996</v>
      </c>
      <c r="L1918" s="212">
        <v>5536.62</v>
      </c>
      <c r="M1918" s="239">
        <f t="shared" si="154"/>
        <v>0.48090000000001965</v>
      </c>
      <c r="N1918" s="239"/>
      <c r="O1918" s="178"/>
      <c r="P1918" s="178"/>
      <c r="Q1918" s="178"/>
      <c r="R1918" s="178"/>
      <c r="S1918" s="178"/>
      <c r="T1918" s="178"/>
      <c r="U1918" s="178"/>
      <c r="V1918" s="178"/>
      <c r="W1918" s="178"/>
      <c r="X1918" s="178"/>
      <c r="Y1918" s="210">
        <f t="shared" si="153"/>
        <v>0.30836090225563911</v>
      </c>
      <c r="Z1918" s="211">
        <f t="shared" si="155"/>
        <v>0.42</v>
      </c>
      <c r="AA1918" s="178"/>
      <c r="AB1918" s="178"/>
      <c r="AC1918" s="178"/>
    </row>
    <row r="1919" spans="2:29" x14ac:dyDescent="0.35">
      <c r="B1919" s="222">
        <v>199600</v>
      </c>
      <c r="C1919" s="208">
        <v>72696</v>
      </c>
      <c r="D1919" s="309">
        <v>3998.28</v>
      </c>
      <c r="E1919" s="206">
        <v>5815.68</v>
      </c>
      <c r="F1919" s="206">
        <v>6542.64</v>
      </c>
      <c r="G1919" s="205">
        <f t="shared" si="156"/>
        <v>0.36420841683366734</v>
      </c>
      <c r="H1919" s="207">
        <f t="shared" si="157"/>
        <v>0.42</v>
      </c>
      <c r="I1919" s="213">
        <v>61560</v>
      </c>
      <c r="J1919" s="213">
        <v>2482.34</v>
      </c>
      <c r="K1919" s="212">
        <v>4924.8</v>
      </c>
      <c r="L1919" s="212">
        <v>5540.4</v>
      </c>
      <c r="M1919" s="239">
        <f t="shared" si="154"/>
        <v>0.48089999999999233</v>
      </c>
      <c r="N1919" s="239"/>
      <c r="O1919" s="178"/>
      <c r="P1919" s="178"/>
      <c r="Q1919" s="178"/>
      <c r="R1919" s="178"/>
      <c r="S1919" s="178"/>
      <c r="T1919" s="178"/>
      <c r="U1919" s="178"/>
      <c r="V1919" s="178"/>
      <c r="W1919" s="178"/>
      <c r="X1919" s="178"/>
      <c r="Y1919" s="210">
        <f t="shared" si="153"/>
        <v>0.30841683366733469</v>
      </c>
      <c r="Z1919" s="211">
        <f t="shared" si="155"/>
        <v>0.42</v>
      </c>
      <c r="AA1919" s="178"/>
      <c r="AB1919" s="178"/>
      <c r="AC1919" s="178"/>
    </row>
    <row r="1920" spans="2:29" x14ac:dyDescent="0.35">
      <c r="B1920" s="222">
        <v>199700</v>
      </c>
      <c r="C1920" s="208">
        <v>72738</v>
      </c>
      <c r="D1920" s="309">
        <v>4000.59</v>
      </c>
      <c r="E1920" s="206">
        <v>5819.04</v>
      </c>
      <c r="F1920" s="206">
        <v>6546.42</v>
      </c>
      <c r="G1920" s="205">
        <f t="shared" si="156"/>
        <v>0.3642363545317977</v>
      </c>
      <c r="H1920" s="207">
        <f t="shared" si="157"/>
        <v>0.42</v>
      </c>
      <c r="I1920" s="213">
        <v>61602</v>
      </c>
      <c r="J1920" s="213">
        <v>2487.34</v>
      </c>
      <c r="K1920" s="212">
        <v>4928.16</v>
      </c>
      <c r="L1920" s="212">
        <v>5544.18</v>
      </c>
      <c r="M1920" s="239">
        <f t="shared" si="154"/>
        <v>0.48089999999993777</v>
      </c>
      <c r="N1920" s="239"/>
      <c r="O1920" s="178"/>
      <c r="P1920" s="178"/>
      <c r="Q1920" s="178"/>
      <c r="R1920" s="178"/>
      <c r="S1920" s="178"/>
      <c r="T1920" s="178"/>
      <c r="U1920" s="178"/>
      <c r="V1920" s="178"/>
      <c r="W1920" s="178"/>
      <c r="X1920" s="178"/>
      <c r="Y1920" s="210">
        <f t="shared" si="153"/>
        <v>0.30847270906359542</v>
      </c>
      <c r="Z1920" s="211">
        <f t="shared" si="155"/>
        <v>0.42</v>
      </c>
      <c r="AA1920" s="178"/>
      <c r="AB1920" s="178"/>
      <c r="AC1920" s="178"/>
    </row>
    <row r="1921" spans="2:29" x14ac:dyDescent="0.35">
      <c r="B1921" s="222">
        <v>199800</v>
      </c>
      <c r="C1921" s="208">
        <v>72780</v>
      </c>
      <c r="D1921" s="309">
        <v>4002.9</v>
      </c>
      <c r="E1921" s="206">
        <v>5822.4</v>
      </c>
      <c r="F1921" s="206">
        <v>6550.2</v>
      </c>
      <c r="G1921" s="205">
        <f t="shared" si="156"/>
        <v>0.36426426426426428</v>
      </c>
      <c r="H1921" s="207">
        <f t="shared" si="157"/>
        <v>0.42</v>
      </c>
      <c r="I1921" s="213">
        <v>61644</v>
      </c>
      <c r="J1921" s="213">
        <v>2492.34</v>
      </c>
      <c r="K1921" s="212">
        <v>4931.5200000000004</v>
      </c>
      <c r="L1921" s="212">
        <v>5547.96</v>
      </c>
      <c r="M1921" s="239">
        <f t="shared" si="154"/>
        <v>0.48089999999991051</v>
      </c>
      <c r="N1921" s="239"/>
      <c r="O1921" s="178"/>
      <c r="P1921" s="178"/>
      <c r="Q1921" s="178"/>
      <c r="R1921" s="178"/>
      <c r="S1921" s="178"/>
      <c r="T1921" s="178"/>
      <c r="U1921" s="178"/>
      <c r="V1921" s="178"/>
      <c r="W1921" s="178"/>
      <c r="X1921" s="178"/>
      <c r="Y1921" s="210">
        <f t="shared" si="153"/>
        <v>0.30852852852852852</v>
      </c>
      <c r="Z1921" s="211">
        <f t="shared" si="155"/>
        <v>0.42</v>
      </c>
      <c r="AA1921" s="178"/>
      <c r="AB1921" s="178"/>
      <c r="AC1921" s="178"/>
    </row>
    <row r="1922" spans="2:29" x14ac:dyDescent="0.35">
      <c r="B1922" s="222">
        <v>199900</v>
      </c>
      <c r="C1922" s="208">
        <v>72822</v>
      </c>
      <c r="D1922" s="309">
        <v>4005.21</v>
      </c>
      <c r="E1922" s="206">
        <v>5825.76</v>
      </c>
      <c r="F1922" s="206">
        <v>6553.98</v>
      </c>
      <c r="G1922" s="205">
        <f t="shared" si="156"/>
        <v>0.3642921460730365</v>
      </c>
      <c r="H1922" s="207">
        <f t="shared" si="157"/>
        <v>0.42</v>
      </c>
      <c r="I1922" s="213">
        <v>61686</v>
      </c>
      <c r="J1922" s="213">
        <v>2497.33</v>
      </c>
      <c r="K1922" s="212">
        <v>4934.88</v>
      </c>
      <c r="L1922" s="212">
        <v>5551.74</v>
      </c>
      <c r="M1922" s="239">
        <f t="shared" si="154"/>
        <v>0.48090000000002875</v>
      </c>
      <c r="N1922" s="239"/>
      <c r="O1922" s="178"/>
      <c r="P1922" s="178"/>
      <c r="Q1922" s="178"/>
      <c r="R1922" s="178"/>
      <c r="S1922" s="178"/>
      <c r="T1922" s="178"/>
      <c r="U1922" s="178"/>
      <c r="V1922" s="178"/>
      <c r="W1922" s="178"/>
      <c r="X1922" s="178"/>
      <c r="Y1922" s="210">
        <f t="shared" si="153"/>
        <v>0.30858429214607302</v>
      </c>
      <c r="Z1922" s="211">
        <f t="shared" si="155"/>
        <v>0.42</v>
      </c>
      <c r="AA1922" s="178"/>
      <c r="AB1922" s="178"/>
      <c r="AC1922" s="178"/>
    </row>
    <row r="1923" spans="2:29" x14ac:dyDescent="0.35">
      <c r="B1923" s="222">
        <v>200000</v>
      </c>
      <c r="C1923" s="208">
        <v>72864</v>
      </c>
      <c r="D1923" s="309">
        <v>4007.52</v>
      </c>
      <c r="E1923" s="206">
        <v>5829.12</v>
      </c>
      <c r="F1923" s="206">
        <v>6557.76</v>
      </c>
      <c r="G1923" s="205">
        <f t="shared" si="156"/>
        <v>0.36431999999999998</v>
      </c>
      <c r="H1923" s="207">
        <f t="shared" si="157"/>
        <v>0.42</v>
      </c>
      <c r="I1923" s="213">
        <v>61728</v>
      </c>
      <c r="J1923" s="213">
        <v>2502.33</v>
      </c>
      <c r="K1923" s="212">
        <v>4938.24</v>
      </c>
      <c r="L1923" s="212">
        <v>5555.52</v>
      </c>
      <c r="M1923" s="239">
        <f t="shared" si="154"/>
        <v>0.48089999999999233</v>
      </c>
      <c r="N1923" s="239"/>
      <c r="O1923" s="178"/>
      <c r="P1923" s="178"/>
      <c r="Q1923" s="178"/>
      <c r="R1923" s="178"/>
      <c r="S1923" s="178"/>
      <c r="T1923" s="178"/>
      <c r="U1923" s="178"/>
      <c r="V1923" s="178"/>
      <c r="W1923" s="178"/>
      <c r="X1923" s="178"/>
      <c r="Y1923" s="210">
        <f t="shared" ref="Y1923:Y1986" si="158">I1923/$B1923</f>
        <v>0.30864000000000003</v>
      </c>
      <c r="Z1923" s="211">
        <f t="shared" si="155"/>
        <v>0.42</v>
      </c>
      <c r="AA1923" s="178"/>
      <c r="AB1923" s="178"/>
      <c r="AC1923" s="178"/>
    </row>
    <row r="1924" spans="2:29" x14ac:dyDescent="0.35">
      <c r="B1924" s="222">
        <v>200100</v>
      </c>
      <c r="C1924" s="208">
        <v>72906</v>
      </c>
      <c r="D1924" s="309">
        <v>4009.83</v>
      </c>
      <c r="E1924" s="206">
        <v>5832.48</v>
      </c>
      <c r="F1924" s="206">
        <v>6561.54</v>
      </c>
      <c r="G1924" s="205">
        <f t="shared" si="156"/>
        <v>0.36434782608695654</v>
      </c>
      <c r="H1924" s="207">
        <f t="shared" si="157"/>
        <v>0.42</v>
      </c>
      <c r="I1924" s="213">
        <v>61770</v>
      </c>
      <c r="J1924" s="213">
        <v>2507.33</v>
      </c>
      <c r="K1924" s="212">
        <v>4941.6000000000004</v>
      </c>
      <c r="L1924" s="212">
        <v>5559.3</v>
      </c>
      <c r="M1924" s="239">
        <f t="shared" ref="M1924:M1987" si="159">(C1924+D1924+F1924-C1923-D1923-F1923)/100</f>
        <v>0.48089999999994687</v>
      </c>
      <c r="N1924" s="239"/>
      <c r="O1924" s="178"/>
      <c r="P1924" s="178"/>
      <c r="Q1924" s="178"/>
      <c r="R1924" s="178"/>
      <c r="S1924" s="178"/>
      <c r="T1924" s="178"/>
      <c r="U1924" s="178"/>
      <c r="V1924" s="178"/>
      <c r="W1924" s="178"/>
      <c r="X1924" s="178"/>
      <c r="Y1924" s="210">
        <f t="shared" si="158"/>
        <v>0.30869565217391304</v>
      </c>
      <c r="Z1924" s="211">
        <f t="shared" ref="Z1924:Z1987" si="160">(I1924-I1923)/($B1924-$B1923)</f>
        <v>0.42</v>
      </c>
      <c r="AA1924" s="178"/>
      <c r="AB1924" s="178"/>
      <c r="AC1924" s="178"/>
    </row>
    <row r="1925" spans="2:29" x14ac:dyDescent="0.35">
      <c r="B1925" s="222">
        <v>200200</v>
      </c>
      <c r="C1925" s="208">
        <v>72948</v>
      </c>
      <c r="D1925" s="309">
        <v>4012.14</v>
      </c>
      <c r="E1925" s="206">
        <v>5835.84</v>
      </c>
      <c r="F1925" s="206">
        <v>6565.32</v>
      </c>
      <c r="G1925" s="205">
        <f t="shared" ref="G1925:G1988" si="161">C1925/B1925</f>
        <v>0.36437562437562437</v>
      </c>
      <c r="H1925" s="207">
        <f t="shared" ref="H1925:H1988" si="162">(C1925-C1924)/(B1925-B1924)</f>
        <v>0.42</v>
      </c>
      <c r="I1925" s="213">
        <v>61812</v>
      </c>
      <c r="J1925" s="213">
        <v>2512.33</v>
      </c>
      <c r="K1925" s="212">
        <v>4944.96</v>
      </c>
      <c r="L1925" s="212">
        <v>5563.08</v>
      </c>
      <c r="M1925" s="239">
        <f t="shared" si="159"/>
        <v>0.48089999999991961</v>
      </c>
      <c r="N1925" s="239"/>
      <c r="O1925" s="178"/>
      <c r="P1925" s="178"/>
      <c r="Q1925" s="178"/>
      <c r="R1925" s="178"/>
      <c r="S1925" s="178"/>
      <c r="T1925" s="178"/>
      <c r="U1925" s="178"/>
      <c r="V1925" s="178"/>
      <c r="W1925" s="178"/>
      <c r="X1925" s="178"/>
      <c r="Y1925" s="210">
        <f t="shared" si="158"/>
        <v>0.30875124875124876</v>
      </c>
      <c r="Z1925" s="211">
        <f t="shared" si="160"/>
        <v>0.42</v>
      </c>
      <c r="AA1925" s="178"/>
      <c r="AB1925" s="178"/>
      <c r="AC1925" s="178"/>
    </row>
    <row r="1926" spans="2:29" x14ac:dyDescent="0.35">
      <c r="B1926" s="222">
        <v>200300</v>
      </c>
      <c r="C1926" s="208">
        <v>72990</v>
      </c>
      <c r="D1926" s="309">
        <v>4014.45</v>
      </c>
      <c r="E1926" s="206">
        <v>5839.2</v>
      </c>
      <c r="F1926" s="206">
        <v>6569.1</v>
      </c>
      <c r="G1926" s="205">
        <f t="shared" si="161"/>
        <v>0.36440339490763857</v>
      </c>
      <c r="H1926" s="207">
        <f t="shared" si="162"/>
        <v>0.42</v>
      </c>
      <c r="I1926" s="213">
        <v>61854</v>
      </c>
      <c r="J1926" s="213">
        <v>2517.33</v>
      </c>
      <c r="K1926" s="212">
        <v>4948.32</v>
      </c>
      <c r="L1926" s="212">
        <v>5566.86</v>
      </c>
      <c r="M1926" s="239">
        <f t="shared" si="159"/>
        <v>0.48090000000003785</v>
      </c>
      <c r="N1926" s="239"/>
      <c r="O1926" s="178"/>
      <c r="P1926" s="178"/>
      <c r="Q1926" s="178"/>
      <c r="R1926" s="178"/>
      <c r="S1926" s="178"/>
      <c r="T1926" s="178"/>
      <c r="U1926" s="178"/>
      <c r="V1926" s="178"/>
      <c r="W1926" s="178"/>
      <c r="X1926" s="178"/>
      <c r="Y1926" s="210">
        <f t="shared" si="158"/>
        <v>0.30880678981527709</v>
      </c>
      <c r="Z1926" s="211">
        <f t="shared" si="160"/>
        <v>0.42</v>
      </c>
      <c r="AA1926" s="178"/>
      <c r="AB1926" s="178"/>
      <c r="AC1926" s="178"/>
    </row>
    <row r="1927" spans="2:29" x14ac:dyDescent="0.35">
      <c r="B1927" s="222">
        <v>200400</v>
      </c>
      <c r="C1927" s="208">
        <v>73032</v>
      </c>
      <c r="D1927" s="309">
        <v>4016.76</v>
      </c>
      <c r="E1927" s="206">
        <v>5842.56</v>
      </c>
      <c r="F1927" s="206">
        <v>6572.88</v>
      </c>
      <c r="G1927" s="205">
        <f t="shared" si="161"/>
        <v>0.36443113772455088</v>
      </c>
      <c r="H1927" s="207">
        <f t="shared" si="162"/>
        <v>0.42</v>
      </c>
      <c r="I1927" s="213">
        <v>61896</v>
      </c>
      <c r="J1927" s="213">
        <v>2522.3200000000002</v>
      </c>
      <c r="K1927" s="212">
        <v>4951.68</v>
      </c>
      <c r="L1927" s="212">
        <v>5570.64</v>
      </c>
      <c r="M1927" s="239">
        <f t="shared" si="159"/>
        <v>0.48089999999999233</v>
      </c>
      <c r="N1927" s="239"/>
      <c r="O1927" s="178"/>
      <c r="P1927" s="178"/>
      <c r="Q1927" s="178"/>
      <c r="R1927" s="178"/>
      <c r="S1927" s="178"/>
      <c r="T1927" s="178"/>
      <c r="U1927" s="178"/>
      <c r="V1927" s="178"/>
      <c r="W1927" s="178"/>
      <c r="X1927" s="178"/>
      <c r="Y1927" s="210">
        <f t="shared" si="158"/>
        <v>0.30886227544910178</v>
      </c>
      <c r="Z1927" s="211">
        <f t="shared" si="160"/>
        <v>0.42</v>
      </c>
      <c r="AA1927" s="178"/>
      <c r="AB1927" s="178"/>
      <c r="AC1927" s="178"/>
    </row>
    <row r="1928" spans="2:29" x14ac:dyDescent="0.35">
      <c r="B1928" s="222">
        <v>200500</v>
      </c>
      <c r="C1928" s="208">
        <v>73074</v>
      </c>
      <c r="D1928" s="309">
        <v>4019.07</v>
      </c>
      <c r="E1928" s="206">
        <v>5845.92</v>
      </c>
      <c r="F1928" s="206">
        <v>6576.66</v>
      </c>
      <c r="G1928" s="205">
        <f t="shared" si="161"/>
        <v>0.36445885286783042</v>
      </c>
      <c r="H1928" s="207">
        <f t="shared" si="162"/>
        <v>0.42</v>
      </c>
      <c r="I1928" s="213">
        <v>61938</v>
      </c>
      <c r="J1928" s="213">
        <v>2527.3200000000002</v>
      </c>
      <c r="K1928" s="212">
        <v>4955.04</v>
      </c>
      <c r="L1928" s="212">
        <v>5574.42</v>
      </c>
      <c r="M1928" s="239">
        <f t="shared" si="159"/>
        <v>0.48090000000010152</v>
      </c>
      <c r="N1928" s="239"/>
      <c r="O1928" s="178"/>
      <c r="P1928" s="178"/>
      <c r="Q1928" s="178"/>
      <c r="R1928" s="178"/>
      <c r="S1928" s="178"/>
      <c r="T1928" s="178"/>
      <c r="U1928" s="178"/>
      <c r="V1928" s="178"/>
      <c r="W1928" s="178"/>
      <c r="X1928" s="178"/>
      <c r="Y1928" s="210">
        <f t="shared" si="158"/>
        <v>0.30891770573566085</v>
      </c>
      <c r="Z1928" s="211">
        <f t="shared" si="160"/>
        <v>0.42</v>
      </c>
      <c r="AA1928" s="178"/>
      <c r="AB1928" s="178"/>
      <c r="AC1928" s="178"/>
    </row>
    <row r="1929" spans="2:29" x14ac:dyDescent="0.35">
      <c r="B1929" s="222">
        <v>200600</v>
      </c>
      <c r="C1929" s="208">
        <v>73116</v>
      </c>
      <c r="D1929" s="309">
        <v>4021.38</v>
      </c>
      <c r="E1929" s="206">
        <v>5849.28</v>
      </c>
      <c r="F1929" s="206">
        <v>6580.44</v>
      </c>
      <c r="G1929" s="205">
        <f t="shared" si="161"/>
        <v>0.36448654037886341</v>
      </c>
      <c r="H1929" s="207">
        <f t="shared" si="162"/>
        <v>0.42</v>
      </c>
      <c r="I1929" s="213">
        <v>61980</v>
      </c>
      <c r="J1929" s="213">
        <v>2532.3200000000002</v>
      </c>
      <c r="K1929" s="212">
        <v>4958.3999999999996</v>
      </c>
      <c r="L1929" s="212">
        <v>5578.2</v>
      </c>
      <c r="M1929" s="239">
        <f t="shared" si="159"/>
        <v>0.48090000000007421</v>
      </c>
      <c r="N1929" s="239"/>
      <c r="O1929" s="178"/>
      <c r="P1929" s="178"/>
      <c r="Q1929" s="178"/>
      <c r="R1929" s="178"/>
      <c r="S1929" s="178"/>
      <c r="T1929" s="178"/>
      <c r="U1929" s="178"/>
      <c r="V1929" s="178"/>
      <c r="W1929" s="178"/>
      <c r="X1929" s="178"/>
      <c r="Y1929" s="210">
        <f t="shared" si="158"/>
        <v>0.30897308075772684</v>
      </c>
      <c r="Z1929" s="211">
        <f t="shared" si="160"/>
        <v>0.42</v>
      </c>
      <c r="AA1929" s="178"/>
      <c r="AB1929" s="178"/>
      <c r="AC1929" s="178"/>
    </row>
    <row r="1930" spans="2:29" x14ac:dyDescent="0.35">
      <c r="B1930" s="222">
        <v>200700</v>
      </c>
      <c r="C1930" s="208">
        <v>73158</v>
      </c>
      <c r="D1930" s="309">
        <v>4023.69</v>
      </c>
      <c r="E1930" s="206">
        <v>5852.64</v>
      </c>
      <c r="F1930" s="206">
        <v>6584.22</v>
      </c>
      <c r="G1930" s="205">
        <f t="shared" si="161"/>
        <v>0.36451420029895365</v>
      </c>
      <c r="H1930" s="207">
        <f t="shared" si="162"/>
        <v>0.42</v>
      </c>
      <c r="I1930" s="213">
        <v>62022</v>
      </c>
      <c r="J1930" s="213">
        <v>2537.3200000000002</v>
      </c>
      <c r="K1930" s="212">
        <v>4961.76</v>
      </c>
      <c r="L1930" s="212">
        <v>5581.98</v>
      </c>
      <c r="M1930" s="239">
        <f t="shared" si="159"/>
        <v>0.48090000000003785</v>
      </c>
      <c r="N1930" s="239"/>
      <c r="O1930" s="178"/>
      <c r="P1930" s="178"/>
      <c r="Q1930" s="178"/>
      <c r="R1930" s="178"/>
      <c r="S1930" s="178"/>
      <c r="T1930" s="178"/>
      <c r="U1930" s="178"/>
      <c r="V1930" s="178"/>
      <c r="W1930" s="178"/>
      <c r="X1930" s="178"/>
      <c r="Y1930" s="210">
        <f t="shared" si="158"/>
        <v>0.30902840059790732</v>
      </c>
      <c r="Z1930" s="211">
        <f t="shared" si="160"/>
        <v>0.42</v>
      </c>
      <c r="AA1930" s="178"/>
      <c r="AB1930" s="178"/>
      <c r="AC1930" s="178"/>
    </row>
    <row r="1931" spans="2:29" x14ac:dyDescent="0.35">
      <c r="B1931" s="222">
        <v>200800</v>
      </c>
      <c r="C1931" s="208">
        <v>73200</v>
      </c>
      <c r="D1931" s="309">
        <v>4026</v>
      </c>
      <c r="E1931" s="206">
        <v>5856</v>
      </c>
      <c r="F1931" s="206">
        <v>6588</v>
      </c>
      <c r="G1931" s="205">
        <f t="shared" si="161"/>
        <v>0.36454183266932272</v>
      </c>
      <c r="H1931" s="207">
        <f t="shared" si="162"/>
        <v>0.42</v>
      </c>
      <c r="I1931" s="213">
        <v>62064</v>
      </c>
      <c r="J1931" s="213">
        <v>2542.3200000000002</v>
      </c>
      <c r="K1931" s="212">
        <v>4965.12</v>
      </c>
      <c r="L1931" s="212">
        <v>5585.76</v>
      </c>
      <c r="M1931" s="239">
        <f t="shared" si="159"/>
        <v>0.48089999999999233</v>
      </c>
      <c r="N1931" s="239"/>
      <c r="O1931" s="178"/>
      <c r="P1931" s="178"/>
      <c r="Q1931" s="178"/>
      <c r="R1931" s="178"/>
      <c r="S1931" s="178"/>
      <c r="T1931" s="178"/>
      <c r="U1931" s="178"/>
      <c r="V1931" s="178"/>
      <c r="W1931" s="178"/>
      <c r="X1931" s="178"/>
      <c r="Y1931" s="210">
        <f t="shared" si="158"/>
        <v>0.3090836653386454</v>
      </c>
      <c r="Z1931" s="211">
        <f t="shared" si="160"/>
        <v>0.42</v>
      </c>
      <c r="AA1931" s="178"/>
      <c r="AB1931" s="178"/>
      <c r="AC1931" s="178"/>
    </row>
    <row r="1932" spans="2:29" x14ac:dyDescent="0.35">
      <c r="B1932" s="222">
        <v>200900</v>
      </c>
      <c r="C1932" s="208">
        <v>73242</v>
      </c>
      <c r="D1932" s="309">
        <v>4028.31</v>
      </c>
      <c r="E1932" s="206">
        <v>5859.36</v>
      </c>
      <c r="F1932" s="206">
        <v>6591.78</v>
      </c>
      <c r="G1932" s="205">
        <f t="shared" si="161"/>
        <v>0.36456943753110999</v>
      </c>
      <c r="H1932" s="207">
        <f t="shared" si="162"/>
        <v>0.42</v>
      </c>
      <c r="I1932" s="213">
        <v>62106</v>
      </c>
      <c r="J1932" s="213">
        <v>2547.31</v>
      </c>
      <c r="K1932" s="212">
        <v>4968.4799999999996</v>
      </c>
      <c r="L1932" s="212">
        <v>5589.54</v>
      </c>
      <c r="M1932" s="239">
        <f t="shared" si="159"/>
        <v>0.48089999999996508</v>
      </c>
      <c r="N1932" s="239"/>
      <c r="O1932" s="178"/>
      <c r="P1932" s="178"/>
      <c r="Q1932" s="178"/>
      <c r="R1932" s="178"/>
      <c r="S1932" s="178"/>
      <c r="T1932" s="178"/>
      <c r="U1932" s="178"/>
      <c r="V1932" s="178"/>
      <c r="W1932" s="178"/>
      <c r="X1932" s="178"/>
      <c r="Y1932" s="210">
        <f t="shared" si="158"/>
        <v>0.30913887506221999</v>
      </c>
      <c r="Z1932" s="211">
        <f t="shared" si="160"/>
        <v>0.42</v>
      </c>
      <c r="AA1932" s="178"/>
      <c r="AB1932" s="178"/>
      <c r="AC1932" s="178"/>
    </row>
    <row r="1933" spans="2:29" x14ac:dyDescent="0.35">
      <c r="B1933" s="222">
        <v>201000</v>
      </c>
      <c r="C1933" s="208">
        <v>73284</v>
      </c>
      <c r="D1933" s="309">
        <v>4030.62</v>
      </c>
      <c r="E1933" s="206">
        <v>5862.72</v>
      </c>
      <c r="F1933" s="206">
        <v>6595.56</v>
      </c>
      <c r="G1933" s="205">
        <f t="shared" si="161"/>
        <v>0.36459701492537311</v>
      </c>
      <c r="H1933" s="207">
        <f t="shared" si="162"/>
        <v>0.42</v>
      </c>
      <c r="I1933" s="213">
        <v>62148</v>
      </c>
      <c r="J1933" s="213">
        <v>2552.31</v>
      </c>
      <c r="K1933" s="212">
        <v>4971.84</v>
      </c>
      <c r="L1933" s="212">
        <v>5593.32</v>
      </c>
      <c r="M1933" s="239">
        <f t="shared" si="159"/>
        <v>0.48089999999993777</v>
      </c>
      <c r="N1933" s="239"/>
      <c r="O1933" s="178"/>
      <c r="P1933" s="178"/>
      <c r="Q1933" s="178"/>
      <c r="R1933" s="178"/>
      <c r="S1933" s="178"/>
      <c r="T1933" s="178"/>
      <c r="U1933" s="178"/>
      <c r="V1933" s="178"/>
      <c r="W1933" s="178"/>
      <c r="X1933" s="178"/>
      <c r="Y1933" s="210">
        <f t="shared" si="158"/>
        <v>0.30919402985074629</v>
      </c>
      <c r="Z1933" s="211">
        <f t="shared" si="160"/>
        <v>0.42</v>
      </c>
      <c r="AA1933" s="178"/>
      <c r="AB1933" s="178"/>
      <c r="AC1933" s="178"/>
    </row>
    <row r="1934" spans="2:29" x14ac:dyDescent="0.35">
      <c r="B1934" s="222">
        <v>201100</v>
      </c>
      <c r="C1934" s="208">
        <v>73326</v>
      </c>
      <c r="D1934" s="309">
        <v>4032.93</v>
      </c>
      <c r="E1934" s="206">
        <v>5866.08</v>
      </c>
      <c r="F1934" s="206">
        <v>6599.34</v>
      </c>
      <c r="G1934" s="205">
        <f t="shared" si="161"/>
        <v>0.36462456489308803</v>
      </c>
      <c r="H1934" s="207">
        <f t="shared" si="162"/>
        <v>0.42</v>
      </c>
      <c r="I1934" s="213">
        <v>62190</v>
      </c>
      <c r="J1934" s="213">
        <v>2557.31</v>
      </c>
      <c r="K1934" s="212">
        <v>4975.2</v>
      </c>
      <c r="L1934" s="212">
        <v>5597.1</v>
      </c>
      <c r="M1934" s="239">
        <f t="shared" si="159"/>
        <v>0.4808999999998923</v>
      </c>
      <c r="N1934" s="239"/>
      <c r="O1934" s="178"/>
      <c r="P1934" s="178"/>
      <c r="Q1934" s="178"/>
      <c r="R1934" s="178"/>
      <c r="S1934" s="178"/>
      <c r="T1934" s="178"/>
      <c r="U1934" s="178"/>
      <c r="V1934" s="178"/>
      <c r="W1934" s="178"/>
      <c r="X1934" s="178"/>
      <c r="Y1934" s="210">
        <f t="shared" si="158"/>
        <v>0.30924912978617602</v>
      </c>
      <c r="Z1934" s="211">
        <f t="shared" si="160"/>
        <v>0.42</v>
      </c>
      <c r="AA1934" s="178"/>
      <c r="AB1934" s="178"/>
      <c r="AC1934" s="178"/>
    </row>
    <row r="1935" spans="2:29" x14ac:dyDescent="0.35">
      <c r="B1935" s="222">
        <v>201200</v>
      </c>
      <c r="C1935" s="208">
        <v>73368</v>
      </c>
      <c r="D1935" s="309">
        <v>4035.24</v>
      </c>
      <c r="E1935" s="206">
        <v>5869.44</v>
      </c>
      <c r="F1935" s="206">
        <v>6603.12</v>
      </c>
      <c r="G1935" s="205">
        <f t="shared" si="161"/>
        <v>0.3646520874751491</v>
      </c>
      <c r="H1935" s="207">
        <f t="shared" si="162"/>
        <v>0.42</v>
      </c>
      <c r="I1935" s="213">
        <v>62232</v>
      </c>
      <c r="J1935" s="213">
        <v>2562.31</v>
      </c>
      <c r="K1935" s="212">
        <v>4978.5600000000004</v>
      </c>
      <c r="L1935" s="212">
        <v>5600.88</v>
      </c>
      <c r="M1935" s="239">
        <f t="shared" si="159"/>
        <v>0.48090000000000144</v>
      </c>
      <c r="N1935" s="239"/>
      <c r="O1935" s="178"/>
      <c r="P1935" s="178"/>
      <c r="Q1935" s="178"/>
      <c r="R1935" s="178"/>
      <c r="S1935" s="178"/>
      <c r="T1935" s="178"/>
      <c r="U1935" s="178"/>
      <c r="V1935" s="178"/>
      <c r="W1935" s="178"/>
      <c r="X1935" s="178"/>
      <c r="Y1935" s="210">
        <f t="shared" si="158"/>
        <v>0.30930417495029822</v>
      </c>
      <c r="Z1935" s="211">
        <f t="shared" si="160"/>
        <v>0.42</v>
      </c>
      <c r="AA1935" s="178"/>
      <c r="AB1935" s="178"/>
      <c r="AC1935" s="178"/>
    </row>
    <row r="1936" spans="2:29" x14ac:dyDescent="0.35">
      <c r="B1936" s="222">
        <v>201300</v>
      </c>
      <c r="C1936" s="208">
        <v>73410</v>
      </c>
      <c r="D1936" s="309">
        <v>4037.55</v>
      </c>
      <c r="E1936" s="206">
        <v>5872.8</v>
      </c>
      <c r="F1936" s="206">
        <v>6606.9</v>
      </c>
      <c r="G1936" s="205">
        <f t="shared" si="161"/>
        <v>0.36467958271236961</v>
      </c>
      <c r="H1936" s="207">
        <f t="shared" si="162"/>
        <v>0.42</v>
      </c>
      <c r="I1936" s="213">
        <v>62274</v>
      </c>
      <c r="J1936" s="213">
        <v>2567.31</v>
      </c>
      <c r="K1936" s="212">
        <v>4981.92</v>
      </c>
      <c r="L1936" s="212">
        <v>5604.66</v>
      </c>
      <c r="M1936" s="239">
        <f t="shared" si="159"/>
        <v>0.48089999999997418</v>
      </c>
      <c r="N1936" s="239"/>
      <c r="O1936" s="178"/>
      <c r="P1936" s="178"/>
      <c r="Q1936" s="178"/>
      <c r="R1936" s="178"/>
      <c r="S1936" s="178"/>
      <c r="T1936" s="178"/>
      <c r="U1936" s="178"/>
      <c r="V1936" s="178"/>
      <c r="W1936" s="178"/>
      <c r="X1936" s="178"/>
      <c r="Y1936" s="210">
        <f t="shared" si="158"/>
        <v>0.30935916542473918</v>
      </c>
      <c r="Z1936" s="211">
        <f t="shared" si="160"/>
        <v>0.42</v>
      </c>
      <c r="AA1936" s="178"/>
      <c r="AB1936" s="178"/>
      <c r="AC1936" s="178"/>
    </row>
    <row r="1937" spans="2:29" x14ac:dyDescent="0.35">
      <c r="B1937" s="222">
        <v>201400</v>
      </c>
      <c r="C1937" s="208">
        <v>73452</v>
      </c>
      <c r="D1937" s="309">
        <v>4039.86</v>
      </c>
      <c r="E1937" s="206">
        <v>5876.16</v>
      </c>
      <c r="F1937" s="206">
        <v>6610.68</v>
      </c>
      <c r="G1937" s="205">
        <f t="shared" si="161"/>
        <v>0.36470705064548165</v>
      </c>
      <c r="H1937" s="207">
        <f t="shared" si="162"/>
        <v>0.42</v>
      </c>
      <c r="I1937" s="213">
        <v>62316</v>
      </c>
      <c r="J1937" s="213">
        <v>2572.3000000000002</v>
      </c>
      <c r="K1937" s="212">
        <v>4985.28</v>
      </c>
      <c r="L1937" s="212">
        <v>5608.44</v>
      </c>
      <c r="M1937" s="239">
        <f t="shared" si="159"/>
        <v>0.48090000000008332</v>
      </c>
      <c r="N1937" s="239"/>
      <c r="O1937" s="178"/>
      <c r="P1937" s="178"/>
      <c r="Q1937" s="178"/>
      <c r="R1937" s="178"/>
      <c r="S1937" s="178"/>
      <c r="T1937" s="178"/>
      <c r="U1937" s="178"/>
      <c r="V1937" s="178"/>
      <c r="W1937" s="178"/>
      <c r="X1937" s="178"/>
      <c r="Y1937" s="210">
        <f t="shared" si="158"/>
        <v>0.30941410129096325</v>
      </c>
      <c r="Z1937" s="211">
        <f t="shared" si="160"/>
        <v>0.42</v>
      </c>
      <c r="AA1937" s="178"/>
      <c r="AB1937" s="178"/>
      <c r="AC1937" s="178"/>
    </row>
    <row r="1938" spans="2:29" x14ac:dyDescent="0.35">
      <c r="B1938" s="222">
        <v>201500</v>
      </c>
      <c r="C1938" s="208">
        <v>73494</v>
      </c>
      <c r="D1938" s="309">
        <v>4042.17</v>
      </c>
      <c r="E1938" s="206">
        <v>5879.52</v>
      </c>
      <c r="F1938" s="206">
        <v>6614.46</v>
      </c>
      <c r="G1938" s="205">
        <f t="shared" si="161"/>
        <v>0.36473449131513647</v>
      </c>
      <c r="H1938" s="207">
        <f t="shared" si="162"/>
        <v>0.42</v>
      </c>
      <c r="I1938" s="213">
        <v>62358</v>
      </c>
      <c r="J1938" s="213">
        <v>2577.3000000000002</v>
      </c>
      <c r="K1938" s="212">
        <v>4988.6400000000003</v>
      </c>
      <c r="L1938" s="212">
        <v>5612.22</v>
      </c>
      <c r="M1938" s="239">
        <f t="shared" si="159"/>
        <v>0.48090000000003785</v>
      </c>
      <c r="N1938" s="239"/>
      <c r="O1938" s="178"/>
      <c r="P1938" s="178"/>
      <c r="Q1938" s="178"/>
      <c r="R1938" s="178"/>
      <c r="S1938" s="178"/>
      <c r="T1938" s="178"/>
      <c r="U1938" s="178"/>
      <c r="V1938" s="178"/>
      <c r="W1938" s="178"/>
      <c r="X1938" s="178"/>
      <c r="Y1938" s="210">
        <f t="shared" si="158"/>
        <v>0.30946898263027295</v>
      </c>
      <c r="Z1938" s="211">
        <f t="shared" si="160"/>
        <v>0.42</v>
      </c>
      <c r="AA1938" s="178"/>
      <c r="AB1938" s="178"/>
      <c r="AC1938" s="178"/>
    </row>
    <row r="1939" spans="2:29" x14ac:dyDescent="0.35">
      <c r="B1939" s="222">
        <v>201600</v>
      </c>
      <c r="C1939" s="208">
        <v>73536</v>
      </c>
      <c r="D1939" s="309">
        <v>4044.48</v>
      </c>
      <c r="E1939" s="206">
        <v>5882.88</v>
      </c>
      <c r="F1939" s="206">
        <v>6618.24</v>
      </c>
      <c r="G1939" s="205">
        <f t="shared" si="161"/>
        <v>0.36476190476190479</v>
      </c>
      <c r="H1939" s="207">
        <f t="shared" si="162"/>
        <v>0.42</v>
      </c>
      <c r="I1939" s="213">
        <v>62400</v>
      </c>
      <c r="J1939" s="213">
        <v>2582.3000000000002</v>
      </c>
      <c r="K1939" s="212">
        <v>4992</v>
      </c>
      <c r="L1939" s="212">
        <v>5616</v>
      </c>
      <c r="M1939" s="239">
        <f t="shared" si="159"/>
        <v>0.48090000000001054</v>
      </c>
      <c r="N1939" s="239"/>
      <c r="O1939" s="178"/>
      <c r="P1939" s="178"/>
      <c r="Q1939" s="178"/>
      <c r="R1939" s="178"/>
      <c r="S1939" s="178"/>
      <c r="T1939" s="178"/>
      <c r="U1939" s="178"/>
      <c r="V1939" s="178"/>
      <c r="W1939" s="178"/>
      <c r="X1939" s="178"/>
      <c r="Y1939" s="210">
        <f t="shared" si="158"/>
        <v>0.30952380952380953</v>
      </c>
      <c r="Z1939" s="211">
        <f t="shared" si="160"/>
        <v>0.42</v>
      </c>
      <c r="AA1939" s="178"/>
      <c r="AB1939" s="178"/>
      <c r="AC1939" s="178"/>
    </row>
    <row r="1940" spans="2:29" x14ac:dyDescent="0.35">
      <c r="B1940" s="222">
        <v>201700</v>
      </c>
      <c r="C1940" s="208">
        <v>73578</v>
      </c>
      <c r="D1940" s="309">
        <v>4046.79</v>
      </c>
      <c r="E1940" s="206">
        <v>5886.24</v>
      </c>
      <c r="F1940" s="206">
        <v>6622.02</v>
      </c>
      <c r="G1940" s="205">
        <f t="shared" si="161"/>
        <v>0.36478929102627666</v>
      </c>
      <c r="H1940" s="207">
        <f t="shared" si="162"/>
        <v>0.42</v>
      </c>
      <c r="I1940" s="213">
        <v>62442</v>
      </c>
      <c r="J1940" s="213">
        <v>2587.3000000000002</v>
      </c>
      <c r="K1940" s="212">
        <v>4995.3599999999997</v>
      </c>
      <c r="L1940" s="212">
        <v>5619.78</v>
      </c>
      <c r="M1940" s="239">
        <f t="shared" si="159"/>
        <v>0.48089999999998329</v>
      </c>
      <c r="N1940" s="239"/>
      <c r="O1940" s="178"/>
      <c r="P1940" s="178"/>
      <c r="Q1940" s="178"/>
      <c r="R1940" s="178"/>
      <c r="S1940" s="178"/>
      <c r="T1940" s="178"/>
      <c r="U1940" s="178"/>
      <c r="V1940" s="178"/>
      <c r="W1940" s="178"/>
      <c r="X1940" s="178"/>
      <c r="Y1940" s="210">
        <f t="shared" si="158"/>
        <v>0.30957858205255329</v>
      </c>
      <c r="Z1940" s="211">
        <f t="shared" si="160"/>
        <v>0.42</v>
      </c>
      <c r="AA1940" s="178"/>
      <c r="AB1940" s="178"/>
      <c r="AC1940" s="178"/>
    </row>
    <row r="1941" spans="2:29" x14ac:dyDescent="0.35">
      <c r="B1941" s="222">
        <v>201800</v>
      </c>
      <c r="C1941" s="208">
        <v>73620</v>
      </c>
      <c r="D1941" s="309">
        <v>4049.1</v>
      </c>
      <c r="E1941" s="206">
        <v>5889.6</v>
      </c>
      <c r="F1941" s="206">
        <v>6625.8</v>
      </c>
      <c r="G1941" s="205">
        <f t="shared" si="161"/>
        <v>0.36481665014866205</v>
      </c>
      <c r="H1941" s="207">
        <f t="shared" si="162"/>
        <v>0.42</v>
      </c>
      <c r="I1941" s="213">
        <v>62484</v>
      </c>
      <c r="J1941" s="213">
        <v>2592.3000000000002</v>
      </c>
      <c r="K1941" s="212">
        <v>4998.72</v>
      </c>
      <c r="L1941" s="212">
        <v>5623.56</v>
      </c>
      <c r="M1941" s="239">
        <f t="shared" si="159"/>
        <v>0.48090000000008332</v>
      </c>
      <c r="N1941" s="239"/>
      <c r="O1941" s="178"/>
      <c r="P1941" s="178"/>
      <c r="Q1941" s="178"/>
      <c r="R1941" s="178"/>
      <c r="S1941" s="178"/>
      <c r="T1941" s="178"/>
      <c r="U1941" s="178"/>
      <c r="V1941" s="178"/>
      <c r="W1941" s="178"/>
      <c r="X1941" s="178"/>
      <c r="Y1941" s="210">
        <f t="shared" si="158"/>
        <v>0.30963330029732411</v>
      </c>
      <c r="Z1941" s="211">
        <f t="shared" si="160"/>
        <v>0.42</v>
      </c>
      <c r="AA1941" s="178"/>
      <c r="AB1941" s="178"/>
      <c r="AC1941" s="178"/>
    </row>
    <row r="1942" spans="2:29" x14ac:dyDescent="0.35">
      <c r="B1942" s="222">
        <v>201900</v>
      </c>
      <c r="C1942" s="208">
        <v>73662</v>
      </c>
      <c r="D1942" s="309">
        <v>4051.41</v>
      </c>
      <c r="E1942" s="206">
        <v>5892.96</v>
      </c>
      <c r="F1942" s="206">
        <v>6629.58</v>
      </c>
      <c r="G1942" s="205">
        <f t="shared" si="161"/>
        <v>0.36484398216939079</v>
      </c>
      <c r="H1942" s="207">
        <f t="shared" si="162"/>
        <v>0.42</v>
      </c>
      <c r="I1942" s="213">
        <v>62526</v>
      </c>
      <c r="J1942" s="213">
        <v>2597.29</v>
      </c>
      <c r="K1942" s="212">
        <v>5002.08</v>
      </c>
      <c r="L1942" s="212">
        <v>5627.34</v>
      </c>
      <c r="M1942" s="239">
        <f t="shared" si="159"/>
        <v>0.48090000000004696</v>
      </c>
      <c r="N1942" s="239"/>
      <c r="O1942" s="178"/>
      <c r="P1942" s="178"/>
      <c r="Q1942" s="178"/>
      <c r="R1942" s="178"/>
      <c r="S1942" s="178"/>
      <c r="T1942" s="178"/>
      <c r="U1942" s="178"/>
      <c r="V1942" s="178"/>
      <c r="W1942" s="178"/>
      <c r="X1942" s="178"/>
      <c r="Y1942" s="210">
        <f t="shared" si="158"/>
        <v>0.3096879643387816</v>
      </c>
      <c r="Z1942" s="211">
        <f t="shared" si="160"/>
        <v>0.42</v>
      </c>
      <c r="AA1942" s="178"/>
      <c r="AB1942" s="178"/>
      <c r="AC1942" s="178"/>
    </row>
    <row r="1943" spans="2:29" x14ac:dyDescent="0.35">
      <c r="B1943" s="222">
        <v>202000</v>
      </c>
      <c r="C1943" s="208">
        <v>73704</v>
      </c>
      <c r="D1943" s="309">
        <v>4053.72</v>
      </c>
      <c r="E1943" s="206">
        <v>5896.32</v>
      </c>
      <c r="F1943" s="206">
        <v>6633.36</v>
      </c>
      <c r="G1943" s="205">
        <f t="shared" si="161"/>
        <v>0.36487128712871286</v>
      </c>
      <c r="H1943" s="207">
        <f t="shared" si="162"/>
        <v>0.42</v>
      </c>
      <c r="I1943" s="213">
        <v>62568</v>
      </c>
      <c r="J1943" s="213">
        <v>2602.29</v>
      </c>
      <c r="K1943" s="212">
        <v>5005.4399999999996</v>
      </c>
      <c r="L1943" s="212">
        <v>5631.12</v>
      </c>
      <c r="M1943" s="239">
        <f t="shared" si="159"/>
        <v>0.48090000000001965</v>
      </c>
      <c r="N1943" s="239"/>
      <c r="O1943" s="178"/>
      <c r="P1943" s="178"/>
      <c r="Q1943" s="178"/>
      <c r="R1943" s="178"/>
      <c r="S1943" s="178"/>
      <c r="T1943" s="178"/>
      <c r="U1943" s="178"/>
      <c r="V1943" s="178"/>
      <c r="W1943" s="178"/>
      <c r="X1943" s="178"/>
      <c r="Y1943" s="210">
        <f t="shared" si="158"/>
        <v>0.30974257425742574</v>
      </c>
      <c r="Z1943" s="211">
        <f t="shared" si="160"/>
        <v>0.42</v>
      </c>
      <c r="AA1943" s="178"/>
      <c r="AB1943" s="178"/>
      <c r="AC1943" s="178"/>
    </row>
    <row r="1944" spans="2:29" x14ac:dyDescent="0.35">
      <c r="B1944" s="222">
        <v>202100</v>
      </c>
      <c r="C1944" s="208">
        <v>73746</v>
      </c>
      <c r="D1944" s="309">
        <v>4056.03</v>
      </c>
      <c r="E1944" s="206">
        <v>5899.68</v>
      </c>
      <c r="F1944" s="206">
        <v>6637.14</v>
      </c>
      <c r="G1944" s="205">
        <f t="shared" si="161"/>
        <v>0.36489856506679863</v>
      </c>
      <c r="H1944" s="207">
        <f t="shared" si="162"/>
        <v>0.42</v>
      </c>
      <c r="I1944" s="213">
        <v>62610</v>
      </c>
      <c r="J1944" s="213">
        <v>2607.29</v>
      </c>
      <c r="K1944" s="212">
        <v>5008.8</v>
      </c>
      <c r="L1944" s="212">
        <v>5634.9</v>
      </c>
      <c r="M1944" s="239">
        <f t="shared" si="159"/>
        <v>0.48089999999999233</v>
      </c>
      <c r="N1944" s="239"/>
      <c r="O1944" s="178"/>
      <c r="P1944" s="178"/>
      <c r="Q1944" s="178"/>
      <c r="R1944" s="178"/>
      <c r="S1944" s="178"/>
      <c r="T1944" s="178"/>
      <c r="U1944" s="178"/>
      <c r="V1944" s="178"/>
      <c r="W1944" s="178"/>
      <c r="X1944" s="178"/>
      <c r="Y1944" s="210">
        <f t="shared" si="158"/>
        <v>0.30979713013359722</v>
      </c>
      <c r="Z1944" s="211">
        <f t="shared" si="160"/>
        <v>0.42</v>
      </c>
      <c r="AA1944" s="178"/>
      <c r="AB1944" s="178"/>
      <c r="AC1944" s="178"/>
    </row>
    <row r="1945" spans="2:29" x14ac:dyDescent="0.35">
      <c r="B1945" s="222">
        <v>202200</v>
      </c>
      <c r="C1945" s="208">
        <v>73788</v>
      </c>
      <c r="D1945" s="309">
        <v>4058.34</v>
      </c>
      <c r="E1945" s="206">
        <v>5903.04</v>
      </c>
      <c r="F1945" s="206">
        <v>6640.92</v>
      </c>
      <c r="G1945" s="205">
        <f t="shared" si="161"/>
        <v>0.36492581602373886</v>
      </c>
      <c r="H1945" s="207">
        <f t="shared" si="162"/>
        <v>0.42</v>
      </c>
      <c r="I1945" s="213">
        <v>62652</v>
      </c>
      <c r="J1945" s="213">
        <v>2612.29</v>
      </c>
      <c r="K1945" s="212">
        <v>5012.16</v>
      </c>
      <c r="L1945" s="212">
        <v>5638.68</v>
      </c>
      <c r="M1945" s="239">
        <f t="shared" si="159"/>
        <v>0.48089999999993777</v>
      </c>
      <c r="N1945" s="239"/>
      <c r="O1945" s="178"/>
      <c r="P1945" s="178"/>
      <c r="Q1945" s="178"/>
      <c r="R1945" s="178"/>
      <c r="S1945" s="178"/>
      <c r="T1945" s="178"/>
      <c r="U1945" s="178"/>
      <c r="V1945" s="178"/>
      <c r="W1945" s="178"/>
      <c r="X1945" s="178"/>
      <c r="Y1945" s="210">
        <f t="shared" si="158"/>
        <v>0.30985163204747773</v>
      </c>
      <c r="Z1945" s="211">
        <f t="shared" si="160"/>
        <v>0.42</v>
      </c>
      <c r="AA1945" s="178"/>
      <c r="AB1945" s="178"/>
      <c r="AC1945" s="178"/>
    </row>
    <row r="1946" spans="2:29" x14ac:dyDescent="0.35">
      <c r="B1946" s="222">
        <v>202300</v>
      </c>
      <c r="C1946" s="208">
        <v>73830</v>
      </c>
      <c r="D1946" s="309">
        <v>4060.65</v>
      </c>
      <c r="E1946" s="206">
        <v>5906.4</v>
      </c>
      <c r="F1946" s="206">
        <v>6644.7</v>
      </c>
      <c r="G1946" s="205">
        <f t="shared" si="161"/>
        <v>0.36495304003954521</v>
      </c>
      <c r="H1946" s="207">
        <f t="shared" si="162"/>
        <v>0.42</v>
      </c>
      <c r="I1946" s="213">
        <v>62694</v>
      </c>
      <c r="J1946" s="213">
        <v>2617.29</v>
      </c>
      <c r="K1946" s="212">
        <v>5015.5200000000004</v>
      </c>
      <c r="L1946" s="212">
        <v>5642.46</v>
      </c>
      <c r="M1946" s="239">
        <f t="shared" si="159"/>
        <v>0.48089999999991051</v>
      </c>
      <c r="N1946" s="239"/>
      <c r="O1946" s="178"/>
      <c r="P1946" s="178"/>
      <c r="Q1946" s="178"/>
      <c r="R1946" s="178"/>
      <c r="S1946" s="178"/>
      <c r="T1946" s="178"/>
      <c r="U1946" s="178"/>
      <c r="V1946" s="178"/>
      <c r="W1946" s="178"/>
      <c r="X1946" s="178"/>
      <c r="Y1946" s="210">
        <f t="shared" si="158"/>
        <v>0.30990608007909048</v>
      </c>
      <c r="Z1946" s="211">
        <f t="shared" si="160"/>
        <v>0.42</v>
      </c>
      <c r="AA1946" s="178"/>
      <c r="AB1946" s="178"/>
      <c r="AC1946" s="178"/>
    </row>
    <row r="1947" spans="2:29" x14ac:dyDescent="0.35">
      <c r="B1947" s="222">
        <v>202400</v>
      </c>
      <c r="C1947" s="208">
        <v>73872</v>
      </c>
      <c r="D1947" s="309">
        <v>4062.96</v>
      </c>
      <c r="E1947" s="206">
        <v>5909.76</v>
      </c>
      <c r="F1947" s="206">
        <v>6648.48</v>
      </c>
      <c r="G1947" s="205">
        <f t="shared" si="161"/>
        <v>0.36498023715415018</v>
      </c>
      <c r="H1947" s="207">
        <f t="shared" si="162"/>
        <v>0.42</v>
      </c>
      <c r="I1947" s="213">
        <v>62736</v>
      </c>
      <c r="J1947" s="213">
        <v>2622.28</v>
      </c>
      <c r="K1947" s="212">
        <v>5018.88</v>
      </c>
      <c r="L1947" s="212">
        <v>5646.24</v>
      </c>
      <c r="M1947" s="239">
        <f t="shared" si="159"/>
        <v>0.48090000000002875</v>
      </c>
      <c r="N1947" s="239"/>
      <c r="O1947" s="178"/>
      <c r="P1947" s="178"/>
      <c r="Q1947" s="178"/>
      <c r="R1947" s="178"/>
      <c r="S1947" s="178"/>
      <c r="T1947" s="178"/>
      <c r="U1947" s="178"/>
      <c r="V1947" s="178"/>
      <c r="W1947" s="178"/>
      <c r="X1947" s="178"/>
      <c r="Y1947" s="210">
        <f t="shared" si="158"/>
        <v>0.30996047430830037</v>
      </c>
      <c r="Z1947" s="211">
        <f t="shared" si="160"/>
        <v>0.42</v>
      </c>
      <c r="AA1947" s="178"/>
      <c r="AB1947" s="178"/>
      <c r="AC1947" s="178"/>
    </row>
    <row r="1948" spans="2:29" x14ac:dyDescent="0.35">
      <c r="B1948" s="222">
        <v>202500</v>
      </c>
      <c r="C1948" s="208">
        <v>73914</v>
      </c>
      <c r="D1948" s="309">
        <v>4065.27</v>
      </c>
      <c r="E1948" s="206">
        <v>5913.12</v>
      </c>
      <c r="F1948" s="206">
        <v>6652.26</v>
      </c>
      <c r="G1948" s="205">
        <f t="shared" si="161"/>
        <v>0.36500740740740739</v>
      </c>
      <c r="H1948" s="207">
        <f t="shared" si="162"/>
        <v>0.42</v>
      </c>
      <c r="I1948" s="213">
        <v>62778</v>
      </c>
      <c r="J1948" s="213">
        <v>2627.28</v>
      </c>
      <c r="K1948" s="212">
        <v>5022.24</v>
      </c>
      <c r="L1948" s="212">
        <v>5650.02</v>
      </c>
      <c r="M1948" s="239">
        <f t="shared" si="159"/>
        <v>0.48089999999999233</v>
      </c>
      <c r="N1948" s="239"/>
      <c r="O1948" s="178"/>
      <c r="P1948" s="178"/>
      <c r="Q1948" s="178"/>
      <c r="R1948" s="178"/>
      <c r="S1948" s="178"/>
      <c r="T1948" s="178"/>
      <c r="U1948" s="178"/>
      <c r="V1948" s="178"/>
      <c r="W1948" s="178"/>
      <c r="X1948" s="178"/>
      <c r="Y1948" s="210">
        <f t="shared" si="158"/>
        <v>0.3100148148148148</v>
      </c>
      <c r="Z1948" s="211">
        <f t="shared" si="160"/>
        <v>0.42</v>
      </c>
      <c r="AA1948" s="178"/>
      <c r="AB1948" s="178"/>
      <c r="AC1948" s="178"/>
    </row>
    <row r="1949" spans="2:29" x14ac:dyDescent="0.35">
      <c r="B1949" s="222">
        <v>202600</v>
      </c>
      <c r="C1949" s="208">
        <v>73956</v>
      </c>
      <c r="D1949" s="309">
        <v>4067.58</v>
      </c>
      <c r="E1949" s="206">
        <v>5916.48</v>
      </c>
      <c r="F1949" s="206">
        <v>6656.04</v>
      </c>
      <c r="G1949" s="205">
        <f t="shared" si="161"/>
        <v>0.36503455083909181</v>
      </c>
      <c r="H1949" s="207">
        <f t="shared" si="162"/>
        <v>0.42</v>
      </c>
      <c r="I1949" s="213">
        <v>62820</v>
      </c>
      <c r="J1949" s="213">
        <v>2632.28</v>
      </c>
      <c r="K1949" s="212">
        <v>5025.6000000000004</v>
      </c>
      <c r="L1949" s="212">
        <v>5653.8</v>
      </c>
      <c r="M1949" s="239">
        <f t="shared" si="159"/>
        <v>0.48089999999994687</v>
      </c>
      <c r="N1949" s="239"/>
      <c r="O1949" s="178"/>
      <c r="P1949" s="178"/>
      <c r="Q1949" s="178"/>
      <c r="R1949" s="178"/>
      <c r="S1949" s="178"/>
      <c r="T1949" s="178"/>
      <c r="U1949" s="178"/>
      <c r="V1949" s="178"/>
      <c r="W1949" s="178"/>
      <c r="X1949" s="178"/>
      <c r="Y1949" s="210">
        <f t="shared" si="158"/>
        <v>0.31006910167818363</v>
      </c>
      <c r="Z1949" s="211">
        <f t="shared" si="160"/>
        <v>0.42</v>
      </c>
      <c r="AA1949" s="178"/>
      <c r="AB1949" s="178"/>
      <c r="AC1949" s="178"/>
    </row>
    <row r="1950" spans="2:29" x14ac:dyDescent="0.35">
      <c r="B1950" s="222">
        <v>202700</v>
      </c>
      <c r="C1950" s="208">
        <v>73998</v>
      </c>
      <c r="D1950" s="309">
        <v>4069.89</v>
      </c>
      <c r="E1950" s="206">
        <v>5919.84</v>
      </c>
      <c r="F1950" s="206">
        <v>6659.82</v>
      </c>
      <c r="G1950" s="205">
        <f t="shared" si="161"/>
        <v>0.36506166748889984</v>
      </c>
      <c r="H1950" s="207">
        <f t="shared" si="162"/>
        <v>0.42</v>
      </c>
      <c r="I1950" s="213">
        <v>62862</v>
      </c>
      <c r="J1950" s="213">
        <v>2637.28</v>
      </c>
      <c r="K1950" s="212">
        <v>5028.96</v>
      </c>
      <c r="L1950" s="212">
        <v>5657.58</v>
      </c>
      <c r="M1950" s="239">
        <f t="shared" si="159"/>
        <v>0.48089999999991961</v>
      </c>
      <c r="N1950" s="239"/>
      <c r="O1950" s="178"/>
      <c r="P1950" s="178"/>
      <c r="Q1950" s="178"/>
      <c r="R1950" s="178"/>
      <c r="S1950" s="178"/>
      <c r="T1950" s="178"/>
      <c r="U1950" s="178"/>
      <c r="V1950" s="178"/>
      <c r="W1950" s="178"/>
      <c r="X1950" s="178"/>
      <c r="Y1950" s="210">
        <f t="shared" si="158"/>
        <v>0.3101233349777997</v>
      </c>
      <c r="Z1950" s="211">
        <f t="shared" si="160"/>
        <v>0.42</v>
      </c>
      <c r="AA1950" s="178"/>
      <c r="AB1950" s="178"/>
      <c r="AC1950" s="178"/>
    </row>
    <row r="1951" spans="2:29" x14ac:dyDescent="0.35">
      <c r="B1951" s="222">
        <v>202800</v>
      </c>
      <c r="C1951" s="208">
        <v>74040</v>
      </c>
      <c r="D1951" s="309">
        <v>4072.2</v>
      </c>
      <c r="E1951" s="206">
        <v>5923.2</v>
      </c>
      <c r="F1951" s="206">
        <v>6663.6</v>
      </c>
      <c r="G1951" s="205">
        <f t="shared" si="161"/>
        <v>0.36508875739644969</v>
      </c>
      <c r="H1951" s="207">
        <f t="shared" si="162"/>
        <v>0.42</v>
      </c>
      <c r="I1951" s="213">
        <v>62904</v>
      </c>
      <c r="J1951" s="213">
        <v>2642.28</v>
      </c>
      <c r="K1951" s="212">
        <v>5032.32</v>
      </c>
      <c r="L1951" s="212">
        <v>5661.36</v>
      </c>
      <c r="M1951" s="239">
        <f t="shared" si="159"/>
        <v>0.48090000000003785</v>
      </c>
      <c r="N1951" s="239"/>
      <c r="O1951" s="178"/>
      <c r="P1951" s="178"/>
      <c r="Q1951" s="178"/>
      <c r="R1951" s="178"/>
      <c r="S1951" s="178"/>
      <c r="T1951" s="178"/>
      <c r="U1951" s="178"/>
      <c r="V1951" s="178"/>
      <c r="W1951" s="178"/>
      <c r="X1951" s="178"/>
      <c r="Y1951" s="210">
        <f t="shared" si="158"/>
        <v>0.3101775147928994</v>
      </c>
      <c r="Z1951" s="211">
        <f t="shared" si="160"/>
        <v>0.42</v>
      </c>
      <c r="AA1951" s="178"/>
      <c r="AB1951" s="178"/>
      <c r="AC1951" s="178"/>
    </row>
    <row r="1952" spans="2:29" x14ac:dyDescent="0.35">
      <c r="B1952" s="222">
        <v>202900</v>
      </c>
      <c r="C1952" s="208">
        <v>74082</v>
      </c>
      <c r="D1952" s="309">
        <v>4074.51</v>
      </c>
      <c r="E1952" s="206">
        <v>5926.56</v>
      </c>
      <c r="F1952" s="206">
        <v>6667.38</v>
      </c>
      <c r="G1952" s="205">
        <f t="shared" si="161"/>
        <v>0.36511582060128139</v>
      </c>
      <c r="H1952" s="207">
        <f t="shared" si="162"/>
        <v>0.42</v>
      </c>
      <c r="I1952" s="213">
        <v>62946</v>
      </c>
      <c r="J1952" s="213">
        <v>2647.27</v>
      </c>
      <c r="K1952" s="212">
        <v>5035.68</v>
      </c>
      <c r="L1952" s="212">
        <v>5665.14</v>
      </c>
      <c r="M1952" s="239">
        <f t="shared" si="159"/>
        <v>0.48089999999999233</v>
      </c>
      <c r="N1952" s="239"/>
      <c r="O1952" s="178"/>
      <c r="P1952" s="178"/>
      <c r="Q1952" s="178"/>
      <c r="R1952" s="178"/>
      <c r="S1952" s="178"/>
      <c r="T1952" s="178"/>
      <c r="U1952" s="178"/>
      <c r="V1952" s="178"/>
      <c r="W1952" s="178"/>
      <c r="X1952" s="178"/>
      <c r="Y1952" s="210">
        <f t="shared" si="158"/>
        <v>0.31023164120256286</v>
      </c>
      <c r="Z1952" s="211">
        <f t="shared" si="160"/>
        <v>0.42</v>
      </c>
      <c r="AA1952" s="178"/>
      <c r="AB1952" s="178"/>
      <c r="AC1952" s="178"/>
    </row>
    <row r="1953" spans="2:29" x14ac:dyDescent="0.35">
      <c r="B1953" s="222">
        <v>203000</v>
      </c>
      <c r="C1953" s="208">
        <v>74124</v>
      </c>
      <c r="D1953" s="309">
        <v>4076.82</v>
      </c>
      <c r="E1953" s="206">
        <v>5929.92</v>
      </c>
      <c r="F1953" s="206">
        <v>6671.16</v>
      </c>
      <c r="G1953" s="205">
        <f t="shared" si="161"/>
        <v>0.36514285714285716</v>
      </c>
      <c r="H1953" s="207">
        <f t="shared" si="162"/>
        <v>0.42</v>
      </c>
      <c r="I1953" s="213">
        <v>62988</v>
      </c>
      <c r="J1953" s="213">
        <v>2652.27</v>
      </c>
      <c r="K1953" s="212">
        <v>5039.04</v>
      </c>
      <c r="L1953" s="212">
        <v>5668.92</v>
      </c>
      <c r="M1953" s="239">
        <f t="shared" si="159"/>
        <v>0.48090000000010152</v>
      </c>
      <c r="N1953" s="239"/>
      <c r="O1953" s="178"/>
      <c r="P1953" s="178"/>
      <c r="Q1953" s="178"/>
      <c r="R1953" s="178"/>
      <c r="S1953" s="178"/>
      <c r="T1953" s="178"/>
      <c r="U1953" s="178"/>
      <c r="V1953" s="178"/>
      <c r="W1953" s="178"/>
      <c r="X1953" s="178"/>
      <c r="Y1953" s="210">
        <f t="shared" si="158"/>
        <v>0.31028571428571428</v>
      </c>
      <c r="Z1953" s="211">
        <f t="shared" si="160"/>
        <v>0.42</v>
      </c>
      <c r="AA1953" s="178"/>
      <c r="AB1953" s="178"/>
      <c r="AC1953" s="178"/>
    </row>
    <row r="1954" spans="2:29" x14ac:dyDescent="0.35">
      <c r="B1954" s="222">
        <v>203100</v>
      </c>
      <c r="C1954" s="208">
        <v>74166</v>
      </c>
      <c r="D1954" s="309">
        <v>4079.13</v>
      </c>
      <c r="E1954" s="206">
        <v>5933.28</v>
      </c>
      <c r="F1954" s="206">
        <v>6674.94</v>
      </c>
      <c r="G1954" s="205">
        <f t="shared" si="161"/>
        <v>0.36516986706056132</v>
      </c>
      <c r="H1954" s="207">
        <f t="shared" si="162"/>
        <v>0.42</v>
      </c>
      <c r="I1954" s="213">
        <v>63030</v>
      </c>
      <c r="J1954" s="213">
        <v>2657.27</v>
      </c>
      <c r="K1954" s="212">
        <v>5042.3999999999996</v>
      </c>
      <c r="L1954" s="212">
        <v>5672.7</v>
      </c>
      <c r="M1954" s="239">
        <f t="shared" si="159"/>
        <v>0.48090000000007421</v>
      </c>
      <c r="N1954" s="239"/>
      <c r="O1954" s="178"/>
      <c r="P1954" s="178"/>
      <c r="Q1954" s="178"/>
      <c r="R1954" s="178"/>
      <c r="S1954" s="178"/>
      <c r="T1954" s="178"/>
      <c r="U1954" s="178"/>
      <c r="V1954" s="178"/>
      <c r="W1954" s="178"/>
      <c r="X1954" s="178"/>
      <c r="Y1954" s="210">
        <f t="shared" si="158"/>
        <v>0.31033973412112259</v>
      </c>
      <c r="Z1954" s="211">
        <f t="shared" si="160"/>
        <v>0.42</v>
      </c>
      <c r="AA1954" s="178"/>
      <c r="AB1954" s="178"/>
      <c r="AC1954" s="178"/>
    </row>
    <row r="1955" spans="2:29" x14ac:dyDescent="0.35">
      <c r="B1955" s="222">
        <v>203200</v>
      </c>
      <c r="C1955" s="208">
        <v>74208</v>
      </c>
      <c r="D1955" s="309">
        <v>4081.44</v>
      </c>
      <c r="E1955" s="206">
        <v>5936.64</v>
      </c>
      <c r="F1955" s="206">
        <v>6678.72</v>
      </c>
      <c r="G1955" s="205">
        <f t="shared" si="161"/>
        <v>0.36519685039370081</v>
      </c>
      <c r="H1955" s="207">
        <f t="shared" si="162"/>
        <v>0.42</v>
      </c>
      <c r="I1955" s="213">
        <v>63072</v>
      </c>
      <c r="J1955" s="213">
        <v>2662.27</v>
      </c>
      <c r="K1955" s="212">
        <v>5045.76</v>
      </c>
      <c r="L1955" s="212">
        <v>5676.48</v>
      </c>
      <c r="M1955" s="239">
        <f t="shared" si="159"/>
        <v>0.48090000000003785</v>
      </c>
      <c r="N1955" s="239"/>
      <c r="O1955" s="178"/>
      <c r="P1955" s="178"/>
      <c r="Q1955" s="178"/>
      <c r="R1955" s="178"/>
      <c r="S1955" s="178"/>
      <c r="T1955" s="178"/>
      <c r="U1955" s="178"/>
      <c r="V1955" s="178"/>
      <c r="W1955" s="178"/>
      <c r="X1955" s="178"/>
      <c r="Y1955" s="210">
        <f t="shared" si="158"/>
        <v>0.31039370078740158</v>
      </c>
      <c r="Z1955" s="211">
        <f t="shared" si="160"/>
        <v>0.42</v>
      </c>
      <c r="AA1955" s="178"/>
      <c r="AB1955" s="178"/>
      <c r="AC1955" s="178"/>
    </row>
    <row r="1956" spans="2:29" x14ac:dyDescent="0.35">
      <c r="B1956" s="222">
        <v>203300</v>
      </c>
      <c r="C1956" s="208">
        <v>74250</v>
      </c>
      <c r="D1956" s="309">
        <v>4083.75</v>
      </c>
      <c r="E1956" s="206">
        <v>5940</v>
      </c>
      <c r="F1956" s="206">
        <v>6682.5</v>
      </c>
      <c r="G1956" s="205">
        <f t="shared" si="161"/>
        <v>0.36522380718150516</v>
      </c>
      <c r="H1956" s="207">
        <f t="shared" si="162"/>
        <v>0.42</v>
      </c>
      <c r="I1956" s="213">
        <v>63114</v>
      </c>
      <c r="J1956" s="213">
        <v>2667.27</v>
      </c>
      <c r="K1956" s="212">
        <v>5049.12</v>
      </c>
      <c r="L1956" s="212">
        <v>5680.26</v>
      </c>
      <c r="M1956" s="239">
        <f t="shared" si="159"/>
        <v>0.48089999999999233</v>
      </c>
      <c r="N1956" s="239"/>
      <c r="O1956" s="178"/>
      <c r="P1956" s="178"/>
      <c r="Q1956" s="178"/>
      <c r="R1956" s="178"/>
      <c r="S1956" s="178"/>
      <c r="T1956" s="178"/>
      <c r="U1956" s="178"/>
      <c r="V1956" s="178"/>
      <c r="W1956" s="178"/>
      <c r="X1956" s="178"/>
      <c r="Y1956" s="210">
        <f t="shared" si="158"/>
        <v>0.31044761436301033</v>
      </c>
      <c r="Z1956" s="211">
        <f t="shared" si="160"/>
        <v>0.42</v>
      </c>
      <c r="AA1956" s="178"/>
      <c r="AB1956" s="178"/>
      <c r="AC1956" s="178"/>
    </row>
    <row r="1957" spans="2:29" x14ac:dyDescent="0.35">
      <c r="B1957" s="222">
        <v>203400</v>
      </c>
      <c r="C1957" s="208">
        <v>74292</v>
      </c>
      <c r="D1957" s="309">
        <v>4086.06</v>
      </c>
      <c r="E1957" s="206">
        <v>5943.36</v>
      </c>
      <c r="F1957" s="206">
        <v>6686.28</v>
      </c>
      <c r="G1957" s="205">
        <f t="shared" si="161"/>
        <v>0.36525073746312686</v>
      </c>
      <c r="H1957" s="207">
        <f t="shared" si="162"/>
        <v>0.42</v>
      </c>
      <c r="I1957" s="213">
        <v>63156</v>
      </c>
      <c r="J1957" s="213">
        <v>2672.26</v>
      </c>
      <c r="K1957" s="212">
        <v>5052.4799999999996</v>
      </c>
      <c r="L1957" s="212">
        <v>5684.04</v>
      </c>
      <c r="M1957" s="239">
        <f t="shared" si="159"/>
        <v>0.48089999999996508</v>
      </c>
      <c r="N1957" s="239"/>
      <c r="O1957" s="178"/>
      <c r="P1957" s="178"/>
      <c r="Q1957" s="178"/>
      <c r="R1957" s="178"/>
      <c r="S1957" s="178"/>
      <c r="T1957" s="178"/>
      <c r="U1957" s="178"/>
      <c r="V1957" s="178"/>
      <c r="W1957" s="178"/>
      <c r="X1957" s="178"/>
      <c r="Y1957" s="210">
        <f t="shared" si="158"/>
        <v>0.31050147492625368</v>
      </c>
      <c r="Z1957" s="211">
        <f t="shared" si="160"/>
        <v>0.42</v>
      </c>
      <c r="AA1957" s="178"/>
      <c r="AB1957" s="178"/>
      <c r="AC1957" s="178"/>
    </row>
    <row r="1958" spans="2:29" x14ac:dyDescent="0.35">
      <c r="B1958" s="222">
        <v>203500</v>
      </c>
      <c r="C1958" s="208">
        <v>74334</v>
      </c>
      <c r="D1958" s="309">
        <v>4088.37</v>
      </c>
      <c r="E1958" s="206">
        <v>5946.72</v>
      </c>
      <c r="F1958" s="206">
        <v>6690.06</v>
      </c>
      <c r="G1958" s="205">
        <f t="shared" si="161"/>
        <v>0.36527764127764129</v>
      </c>
      <c r="H1958" s="207">
        <f t="shared" si="162"/>
        <v>0.42</v>
      </c>
      <c r="I1958" s="213">
        <v>63198</v>
      </c>
      <c r="J1958" s="213">
        <v>2677.26</v>
      </c>
      <c r="K1958" s="212">
        <v>5055.84</v>
      </c>
      <c r="L1958" s="212">
        <v>5687.82</v>
      </c>
      <c r="M1958" s="239">
        <f t="shared" si="159"/>
        <v>0.48089999999993777</v>
      </c>
      <c r="N1958" s="239"/>
      <c r="O1958" s="178"/>
      <c r="P1958" s="178"/>
      <c r="Q1958" s="178"/>
      <c r="R1958" s="178"/>
      <c r="S1958" s="178"/>
      <c r="T1958" s="178"/>
      <c r="U1958" s="178"/>
      <c r="V1958" s="178"/>
      <c r="W1958" s="178"/>
      <c r="X1958" s="178"/>
      <c r="Y1958" s="210">
        <f t="shared" si="158"/>
        <v>0.31055528255528253</v>
      </c>
      <c r="Z1958" s="211">
        <f t="shared" si="160"/>
        <v>0.42</v>
      </c>
      <c r="AA1958" s="178"/>
      <c r="AB1958" s="178"/>
      <c r="AC1958" s="178"/>
    </row>
    <row r="1959" spans="2:29" x14ac:dyDescent="0.35">
      <c r="B1959" s="222">
        <v>203600</v>
      </c>
      <c r="C1959" s="208">
        <v>74376</v>
      </c>
      <c r="D1959" s="309">
        <v>4090.68</v>
      </c>
      <c r="E1959" s="206">
        <v>5950.08</v>
      </c>
      <c r="F1959" s="206">
        <v>6693.84</v>
      </c>
      <c r="G1959" s="205">
        <f t="shared" si="161"/>
        <v>0.36530451866404717</v>
      </c>
      <c r="H1959" s="207">
        <f t="shared" si="162"/>
        <v>0.42</v>
      </c>
      <c r="I1959" s="213">
        <v>63240</v>
      </c>
      <c r="J1959" s="213">
        <v>2682.26</v>
      </c>
      <c r="K1959" s="212">
        <v>5059.2</v>
      </c>
      <c r="L1959" s="212">
        <v>5691.6</v>
      </c>
      <c r="M1959" s="239">
        <f t="shared" si="159"/>
        <v>0.4808999999998923</v>
      </c>
      <c r="N1959" s="239"/>
      <c r="O1959" s="178"/>
      <c r="P1959" s="178"/>
      <c r="Q1959" s="178"/>
      <c r="R1959" s="178"/>
      <c r="S1959" s="178"/>
      <c r="T1959" s="178"/>
      <c r="U1959" s="178"/>
      <c r="V1959" s="178"/>
      <c r="W1959" s="178"/>
      <c r="X1959" s="178"/>
      <c r="Y1959" s="210">
        <f t="shared" si="158"/>
        <v>0.31060903732809431</v>
      </c>
      <c r="Z1959" s="211">
        <f t="shared" si="160"/>
        <v>0.42</v>
      </c>
      <c r="AA1959" s="178"/>
      <c r="AB1959" s="178"/>
      <c r="AC1959" s="178"/>
    </row>
    <row r="1960" spans="2:29" x14ac:dyDescent="0.35">
      <c r="B1960" s="222">
        <v>203700</v>
      </c>
      <c r="C1960" s="208">
        <v>74418</v>
      </c>
      <c r="D1960" s="309">
        <v>4092.99</v>
      </c>
      <c r="E1960" s="206">
        <v>5953.44</v>
      </c>
      <c r="F1960" s="206">
        <v>6697.62</v>
      </c>
      <c r="G1960" s="205">
        <f t="shared" si="161"/>
        <v>0.36533136966126656</v>
      </c>
      <c r="H1960" s="207">
        <f t="shared" si="162"/>
        <v>0.42</v>
      </c>
      <c r="I1960" s="213">
        <v>63282</v>
      </c>
      <c r="J1960" s="213">
        <v>2687.26</v>
      </c>
      <c r="K1960" s="212">
        <v>5062.5600000000004</v>
      </c>
      <c r="L1960" s="212">
        <v>5695.38</v>
      </c>
      <c r="M1960" s="239">
        <f t="shared" si="159"/>
        <v>0.48090000000000144</v>
      </c>
      <c r="N1960" s="239"/>
      <c r="O1960" s="178"/>
      <c r="P1960" s="178"/>
      <c r="Q1960" s="178"/>
      <c r="R1960" s="178"/>
      <c r="S1960" s="178"/>
      <c r="T1960" s="178"/>
      <c r="U1960" s="178"/>
      <c r="V1960" s="178"/>
      <c r="W1960" s="178"/>
      <c r="X1960" s="178"/>
      <c r="Y1960" s="210">
        <f t="shared" si="158"/>
        <v>0.31066273932253313</v>
      </c>
      <c r="Z1960" s="211">
        <f t="shared" si="160"/>
        <v>0.42</v>
      </c>
      <c r="AA1960" s="178"/>
      <c r="AB1960" s="178"/>
      <c r="AC1960" s="178"/>
    </row>
    <row r="1961" spans="2:29" x14ac:dyDescent="0.35">
      <c r="B1961" s="222">
        <v>203800</v>
      </c>
      <c r="C1961" s="208">
        <v>74460</v>
      </c>
      <c r="D1961" s="309">
        <v>4095.3</v>
      </c>
      <c r="E1961" s="206">
        <v>5956.8</v>
      </c>
      <c r="F1961" s="206">
        <v>6701.4</v>
      </c>
      <c r="G1961" s="205">
        <f t="shared" si="161"/>
        <v>0.36535819430814526</v>
      </c>
      <c r="H1961" s="207">
        <f t="shared" si="162"/>
        <v>0.42</v>
      </c>
      <c r="I1961" s="213">
        <v>63324</v>
      </c>
      <c r="J1961" s="213">
        <v>2692.26</v>
      </c>
      <c r="K1961" s="212">
        <v>5065.92</v>
      </c>
      <c r="L1961" s="212">
        <v>5699.16</v>
      </c>
      <c r="M1961" s="239">
        <f t="shared" si="159"/>
        <v>0.48089999999997418</v>
      </c>
      <c r="N1961" s="239"/>
      <c r="O1961" s="178"/>
      <c r="P1961" s="178"/>
      <c r="Q1961" s="178"/>
      <c r="R1961" s="178"/>
      <c r="S1961" s="178"/>
      <c r="T1961" s="178"/>
      <c r="U1961" s="178"/>
      <c r="V1961" s="178"/>
      <c r="W1961" s="178"/>
      <c r="X1961" s="178"/>
      <c r="Y1961" s="210">
        <f t="shared" si="158"/>
        <v>0.31071638861629047</v>
      </c>
      <c r="Z1961" s="211">
        <f t="shared" si="160"/>
        <v>0.42</v>
      </c>
      <c r="AA1961" s="178"/>
      <c r="AB1961" s="178"/>
      <c r="AC1961" s="178"/>
    </row>
    <row r="1962" spans="2:29" x14ac:dyDescent="0.35">
      <c r="B1962" s="222">
        <v>203900</v>
      </c>
      <c r="C1962" s="208">
        <v>74502</v>
      </c>
      <c r="D1962" s="309">
        <v>4097.6099999999997</v>
      </c>
      <c r="E1962" s="206">
        <v>5960.16</v>
      </c>
      <c r="F1962" s="206">
        <v>6705.18</v>
      </c>
      <c r="G1962" s="205">
        <f t="shared" si="161"/>
        <v>0.3653849926434527</v>
      </c>
      <c r="H1962" s="207">
        <f t="shared" si="162"/>
        <v>0.42</v>
      </c>
      <c r="I1962" s="213">
        <v>63366</v>
      </c>
      <c r="J1962" s="213">
        <v>2697.25</v>
      </c>
      <c r="K1962" s="212">
        <v>5069.28</v>
      </c>
      <c r="L1962" s="212">
        <v>5702.94</v>
      </c>
      <c r="M1962" s="239">
        <f t="shared" si="159"/>
        <v>0.48090000000008332</v>
      </c>
      <c r="N1962" s="239"/>
      <c r="O1962" s="178"/>
      <c r="P1962" s="178"/>
      <c r="Q1962" s="178"/>
      <c r="R1962" s="178"/>
      <c r="S1962" s="178"/>
      <c r="T1962" s="178"/>
      <c r="U1962" s="178"/>
      <c r="V1962" s="178"/>
      <c r="W1962" s="178"/>
      <c r="X1962" s="178"/>
      <c r="Y1962" s="210">
        <f t="shared" si="158"/>
        <v>0.31076998528690536</v>
      </c>
      <c r="Z1962" s="211">
        <f t="shared" si="160"/>
        <v>0.42</v>
      </c>
      <c r="AA1962" s="178"/>
      <c r="AB1962" s="178"/>
      <c r="AC1962" s="178"/>
    </row>
    <row r="1963" spans="2:29" x14ac:dyDescent="0.35">
      <c r="B1963" s="222">
        <v>204000</v>
      </c>
      <c r="C1963" s="208">
        <v>74544</v>
      </c>
      <c r="D1963" s="309">
        <v>4099.92</v>
      </c>
      <c r="E1963" s="206">
        <v>5963.52</v>
      </c>
      <c r="F1963" s="206">
        <v>6708.96</v>
      </c>
      <c r="G1963" s="205">
        <f t="shared" si="161"/>
        <v>0.36541176470588238</v>
      </c>
      <c r="H1963" s="207">
        <f t="shared" si="162"/>
        <v>0.42</v>
      </c>
      <c r="I1963" s="213">
        <v>63408</v>
      </c>
      <c r="J1963" s="213">
        <v>2702.25</v>
      </c>
      <c r="K1963" s="212">
        <v>5072.6400000000003</v>
      </c>
      <c r="L1963" s="212">
        <v>5706.72</v>
      </c>
      <c r="M1963" s="239">
        <f t="shared" si="159"/>
        <v>0.48090000000004696</v>
      </c>
      <c r="N1963" s="239"/>
      <c r="O1963" s="178"/>
      <c r="P1963" s="178"/>
      <c r="Q1963" s="178"/>
      <c r="R1963" s="178"/>
      <c r="S1963" s="178"/>
      <c r="T1963" s="178"/>
      <c r="U1963" s="178"/>
      <c r="V1963" s="178"/>
      <c r="W1963" s="178"/>
      <c r="X1963" s="178"/>
      <c r="Y1963" s="210">
        <f t="shared" si="158"/>
        <v>0.31082352941176472</v>
      </c>
      <c r="Z1963" s="211">
        <f t="shared" si="160"/>
        <v>0.42</v>
      </c>
      <c r="AA1963" s="178"/>
      <c r="AB1963" s="178"/>
      <c r="AC1963" s="178"/>
    </row>
    <row r="1964" spans="2:29" x14ac:dyDescent="0.35">
      <c r="B1964" s="222">
        <v>204100</v>
      </c>
      <c r="C1964" s="208">
        <v>74586</v>
      </c>
      <c r="D1964" s="309">
        <v>4102.2299999999996</v>
      </c>
      <c r="E1964" s="206">
        <v>5966.88</v>
      </c>
      <c r="F1964" s="206">
        <v>6712.74</v>
      </c>
      <c r="G1964" s="205">
        <f t="shared" si="161"/>
        <v>0.36543851053405191</v>
      </c>
      <c r="H1964" s="207">
        <f t="shared" si="162"/>
        <v>0.42</v>
      </c>
      <c r="I1964" s="213">
        <v>63450</v>
      </c>
      <c r="J1964" s="213">
        <v>2707.25</v>
      </c>
      <c r="K1964" s="212">
        <v>5076</v>
      </c>
      <c r="L1964" s="212">
        <v>5710.5</v>
      </c>
      <c r="M1964" s="239">
        <f t="shared" si="159"/>
        <v>0.48090000000001054</v>
      </c>
      <c r="N1964" s="239"/>
      <c r="O1964" s="178"/>
      <c r="P1964" s="178"/>
      <c r="Q1964" s="178"/>
      <c r="R1964" s="178"/>
      <c r="S1964" s="178"/>
      <c r="T1964" s="178"/>
      <c r="U1964" s="178"/>
      <c r="V1964" s="178"/>
      <c r="W1964" s="178"/>
      <c r="X1964" s="178"/>
      <c r="Y1964" s="210">
        <f t="shared" si="158"/>
        <v>0.31087702106810389</v>
      </c>
      <c r="Z1964" s="211">
        <f t="shared" si="160"/>
        <v>0.42</v>
      </c>
      <c r="AA1964" s="178"/>
      <c r="AB1964" s="178"/>
      <c r="AC1964" s="178"/>
    </row>
    <row r="1965" spans="2:29" x14ac:dyDescent="0.35">
      <c r="B1965" s="222">
        <v>204200</v>
      </c>
      <c r="C1965" s="208">
        <v>74628</v>
      </c>
      <c r="D1965" s="309">
        <v>4104.54</v>
      </c>
      <c r="E1965" s="206">
        <v>5970.24</v>
      </c>
      <c r="F1965" s="206">
        <v>6716.52</v>
      </c>
      <c r="G1965" s="205">
        <f t="shared" si="161"/>
        <v>0.36546523016650345</v>
      </c>
      <c r="H1965" s="207">
        <f t="shared" si="162"/>
        <v>0.42</v>
      </c>
      <c r="I1965" s="213">
        <v>63492</v>
      </c>
      <c r="J1965" s="213">
        <v>2712.25</v>
      </c>
      <c r="K1965" s="212">
        <v>5079.3599999999997</v>
      </c>
      <c r="L1965" s="212">
        <v>5714.28</v>
      </c>
      <c r="M1965" s="239">
        <f t="shared" si="159"/>
        <v>0.48089999999998329</v>
      </c>
      <c r="N1965" s="239"/>
      <c r="O1965" s="178"/>
      <c r="P1965" s="178"/>
      <c r="Q1965" s="178"/>
      <c r="R1965" s="178"/>
      <c r="S1965" s="178"/>
      <c r="T1965" s="178"/>
      <c r="U1965" s="178"/>
      <c r="V1965" s="178"/>
      <c r="W1965" s="178"/>
      <c r="X1965" s="178"/>
      <c r="Y1965" s="210">
        <f t="shared" si="158"/>
        <v>0.31093046033300686</v>
      </c>
      <c r="Z1965" s="211">
        <f t="shared" si="160"/>
        <v>0.42</v>
      </c>
      <c r="AA1965" s="178"/>
      <c r="AB1965" s="178"/>
      <c r="AC1965" s="178"/>
    </row>
    <row r="1966" spans="2:29" x14ac:dyDescent="0.35">
      <c r="B1966" s="222">
        <v>204300</v>
      </c>
      <c r="C1966" s="208">
        <v>74670</v>
      </c>
      <c r="D1966" s="309">
        <v>4106.8500000000004</v>
      </c>
      <c r="E1966" s="206">
        <v>5973.6</v>
      </c>
      <c r="F1966" s="206">
        <v>6720.3</v>
      </c>
      <c r="G1966" s="205">
        <f t="shared" si="161"/>
        <v>0.36549192364170335</v>
      </c>
      <c r="H1966" s="207">
        <f t="shared" si="162"/>
        <v>0.42</v>
      </c>
      <c r="I1966" s="213">
        <v>63534</v>
      </c>
      <c r="J1966" s="213">
        <v>2717.25</v>
      </c>
      <c r="K1966" s="212">
        <v>5082.72</v>
      </c>
      <c r="L1966" s="212">
        <v>5718.06</v>
      </c>
      <c r="M1966" s="239">
        <f t="shared" si="159"/>
        <v>0.48090000000008332</v>
      </c>
      <c r="N1966" s="239"/>
      <c r="O1966" s="178"/>
      <c r="P1966" s="178"/>
      <c r="Q1966" s="178"/>
      <c r="R1966" s="178"/>
      <c r="S1966" s="178"/>
      <c r="T1966" s="178"/>
      <c r="U1966" s="178"/>
      <c r="V1966" s="178"/>
      <c r="W1966" s="178"/>
      <c r="X1966" s="178"/>
      <c r="Y1966" s="210">
        <f t="shared" si="158"/>
        <v>0.31098384728340678</v>
      </c>
      <c r="Z1966" s="211">
        <f t="shared" si="160"/>
        <v>0.42</v>
      </c>
      <c r="AA1966" s="178"/>
      <c r="AB1966" s="178"/>
      <c r="AC1966" s="178"/>
    </row>
    <row r="1967" spans="2:29" x14ac:dyDescent="0.35">
      <c r="B1967" s="222">
        <v>204400</v>
      </c>
      <c r="C1967" s="208">
        <v>74712</v>
      </c>
      <c r="D1967" s="309">
        <v>4109.16</v>
      </c>
      <c r="E1967" s="206">
        <v>5976.96</v>
      </c>
      <c r="F1967" s="206">
        <v>6724.08</v>
      </c>
      <c r="G1967" s="205">
        <f t="shared" si="161"/>
        <v>0.36551859099804307</v>
      </c>
      <c r="H1967" s="207">
        <f t="shared" si="162"/>
        <v>0.42</v>
      </c>
      <c r="I1967" s="213">
        <v>63576</v>
      </c>
      <c r="J1967" s="213">
        <v>2722.24</v>
      </c>
      <c r="K1967" s="212">
        <v>5086.08</v>
      </c>
      <c r="L1967" s="212">
        <v>5721.84</v>
      </c>
      <c r="M1967" s="239">
        <f t="shared" si="159"/>
        <v>0.48090000000004696</v>
      </c>
      <c r="N1967" s="239"/>
      <c r="O1967" s="178"/>
      <c r="P1967" s="178"/>
      <c r="Q1967" s="178"/>
      <c r="R1967" s="178"/>
      <c r="S1967" s="178"/>
      <c r="T1967" s="178"/>
      <c r="U1967" s="178"/>
      <c r="V1967" s="178"/>
      <c r="W1967" s="178"/>
      <c r="X1967" s="178"/>
      <c r="Y1967" s="210">
        <f t="shared" si="158"/>
        <v>0.3110371819960861</v>
      </c>
      <c r="Z1967" s="211">
        <f t="shared" si="160"/>
        <v>0.42</v>
      </c>
      <c r="AA1967" s="178"/>
      <c r="AB1967" s="178"/>
      <c r="AC1967" s="178"/>
    </row>
    <row r="1968" spans="2:29" x14ac:dyDescent="0.35">
      <c r="B1968" s="222">
        <v>204500</v>
      </c>
      <c r="C1968" s="208">
        <v>74754</v>
      </c>
      <c r="D1968" s="309">
        <v>4111.47</v>
      </c>
      <c r="E1968" s="206">
        <v>5980.32</v>
      </c>
      <c r="F1968" s="206">
        <v>6727.86</v>
      </c>
      <c r="G1968" s="205">
        <f t="shared" si="161"/>
        <v>0.36554523227383862</v>
      </c>
      <c r="H1968" s="207">
        <f t="shared" si="162"/>
        <v>0.42</v>
      </c>
      <c r="I1968" s="213">
        <v>63618</v>
      </c>
      <c r="J1968" s="213">
        <v>2727.24</v>
      </c>
      <c r="K1968" s="212">
        <v>5089.4399999999996</v>
      </c>
      <c r="L1968" s="212">
        <v>5725.62</v>
      </c>
      <c r="M1968" s="239">
        <f t="shared" si="159"/>
        <v>0.48090000000001965</v>
      </c>
      <c r="N1968" s="239"/>
      <c r="O1968" s="178"/>
      <c r="P1968" s="178"/>
      <c r="Q1968" s="178"/>
      <c r="R1968" s="178"/>
      <c r="S1968" s="178"/>
      <c r="T1968" s="178"/>
      <c r="U1968" s="178"/>
      <c r="V1968" s="178"/>
      <c r="W1968" s="178"/>
      <c r="X1968" s="178"/>
      <c r="Y1968" s="210">
        <f t="shared" si="158"/>
        <v>0.31109046454767725</v>
      </c>
      <c r="Z1968" s="211">
        <f t="shared" si="160"/>
        <v>0.42</v>
      </c>
      <c r="AA1968" s="178"/>
      <c r="AB1968" s="178"/>
      <c r="AC1968" s="178"/>
    </row>
    <row r="1969" spans="2:29" x14ac:dyDescent="0.35">
      <c r="B1969" s="222">
        <v>204600</v>
      </c>
      <c r="C1969" s="208">
        <v>74796</v>
      </c>
      <c r="D1969" s="309">
        <v>4113.78</v>
      </c>
      <c r="E1969" s="206">
        <v>5983.68</v>
      </c>
      <c r="F1969" s="206">
        <v>6731.64</v>
      </c>
      <c r="G1969" s="205">
        <f t="shared" si="161"/>
        <v>0.3655718475073314</v>
      </c>
      <c r="H1969" s="207">
        <f t="shared" si="162"/>
        <v>0.42</v>
      </c>
      <c r="I1969" s="213">
        <v>63660</v>
      </c>
      <c r="J1969" s="213">
        <v>2732.24</v>
      </c>
      <c r="K1969" s="212">
        <v>5092.8</v>
      </c>
      <c r="L1969" s="212">
        <v>5729.4</v>
      </c>
      <c r="M1969" s="239">
        <f t="shared" si="159"/>
        <v>0.48089999999998329</v>
      </c>
      <c r="N1969" s="239"/>
      <c r="O1969" s="178"/>
      <c r="P1969" s="178"/>
      <c r="Q1969" s="178"/>
      <c r="R1969" s="178"/>
      <c r="S1969" s="178"/>
      <c r="T1969" s="178"/>
      <c r="U1969" s="178"/>
      <c r="V1969" s="178"/>
      <c r="W1969" s="178"/>
      <c r="X1969" s="178"/>
      <c r="Y1969" s="210">
        <f t="shared" si="158"/>
        <v>0.31114369501466277</v>
      </c>
      <c r="Z1969" s="211">
        <f t="shared" si="160"/>
        <v>0.42</v>
      </c>
      <c r="AA1969" s="178"/>
      <c r="AB1969" s="178"/>
      <c r="AC1969" s="178"/>
    </row>
    <row r="1970" spans="2:29" x14ac:dyDescent="0.35">
      <c r="B1970" s="222">
        <v>204700</v>
      </c>
      <c r="C1970" s="208">
        <v>74838</v>
      </c>
      <c r="D1970" s="309">
        <v>4116.09</v>
      </c>
      <c r="E1970" s="206">
        <v>5987.04</v>
      </c>
      <c r="F1970" s="206">
        <v>6735.42</v>
      </c>
      <c r="G1970" s="205">
        <f t="shared" si="161"/>
        <v>0.36559843673668785</v>
      </c>
      <c r="H1970" s="207">
        <f t="shared" si="162"/>
        <v>0.42</v>
      </c>
      <c r="I1970" s="213">
        <v>63702</v>
      </c>
      <c r="J1970" s="213">
        <v>2737.24</v>
      </c>
      <c r="K1970" s="212">
        <v>5096.16</v>
      </c>
      <c r="L1970" s="212">
        <v>5733.18</v>
      </c>
      <c r="M1970" s="239">
        <f t="shared" si="159"/>
        <v>0.48089999999994687</v>
      </c>
      <c r="N1970" s="239"/>
      <c r="O1970" s="178"/>
      <c r="P1970" s="178"/>
      <c r="Q1970" s="178"/>
      <c r="R1970" s="178"/>
      <c r="S1970" s="178"/>
      <c r="T1970" s="178"/>
      <c r="U1970" s="178"/>
      <c r="V1970" s="178"/>
      <c r="W1970" s="178"/>
      <c r="X1970" s="178"/>
      <c r="Y1970" s="210">
        <f t="shared" si="158"/>
        <v>0.31119687347337566</v>
      </c>
      <c r="Z1970" s="211">
        <f t="shared" si="160"/>
        <v>0.42</v>
      </c>
      <c r="AA1970" s="178"/>
      <c r="AB1970" s="178"/>
      <c r="AC1970" s="178"/>
    </row>
    <row r="1971" spans="2:29" x14ac:dyDescent="0.35">
      <c r="B1971" s="222">
        <v>204800</v>
      </c>
      <c r="C1971" s="208">
        <v>74880</v>
      </c>
      <c r="D1971" s="309">
        <v>4118.3999999999996</v>
      </c>
      <c r="E1971" s="206">
        <v>5990.4</v>
      </c>
      <c r="F1971" s="206">
        <v>6739.2</v>
      </c>
      <c r="G1971" s="205">
        <f t="shared" si="161"/>
        <v>0.36562499999999998</v>
      </c>
      <c r="H1971" s="207">
        <f t="shared" si="162"/>
        <v>0.42</v>
      </c>
      <c r="I1971" s="213">
        <v>63744</v>
      </c>
      <c r="J1971" s="213">
        <v>2742.24</v>
      </c>
      <c r="K1971" s="212">
        <v>5099.5200000000004</v>
      </c>
      <c r="L1971" s="212">
        <v>5736.96</v>
      </c>
      <c r="M1971" s="239">
        <f t="shared" si="159"/>
        <v>0.48089999999991051</v>
      </c>
      <c r="N1971" s="239"/>
      <c r="O1971" s="178"/>
      <c r="P1971" s="178"/>
      <c r="Q1971" s="178"/>
      <c r="R1971" s="178"/>
      <c r="S1971" s="178"/>
      <c r="T1971" s="178"/>
      <c r="U1971" s="178"/>
      <c r="V1971" s="178"/>
      <c r="W1971" s="178"/>
      <c r="X1971" s="178"/>
      <c r="Y1971" s="210">
        <f t="shared" si="158"/>
        <v>0.31125000000000003</v>
      </c>
      <c r="Z1971" s="211">
        <f t="shared" si="160"/>
        <v>0.42</v>
      </c>
      <c r="AA1971" s="178"/>
      <c r="AB1971" s="178"/>
      <c r="AC1971" s="178"/>
    </row>
    <row r="1972" spans="2:29" x14ac:dyDescent="0.35">
      <c r="B1972" s="222">
        <v>204900</v>
      </c>
      <c r="C1972" s="208">
        <v>74922</v>
      </c>
      <c r="D1972" s="309">
        <v>4120.71</v>
      </c>
      <c r="E1972" s="206">
        <v>5993.76</v>
      </c>
      <c r="F1972" s="206">
        <v>6742.98</v>
      </c>
      <c r="G1972" s="205">
        <f t="shared" si="161"/>
        <v>0.36565153733528549</v>
      </c>
      <c r="H1972" s="207">
        <f t="shared" si="162"/>
        <v>0.42</v>
      </c>
      <c r="I1972" s="213">
        <v>63786</v>
      </c>
      <c r="J1972" s="213">
        <v>2747.23</v>
      </c>
      <c r="K1972" s="212">
        <v>5102.88</v>
      </c>
      <c r="L1972" s="212">
        <v>5740.74</v>
      </c>
      <c r="M1972" s="239">
        <f t="shared" si="159"/>
        <v>0.48090000000002875</v>
      </c>
      <c r="N1972" s="239"/>
      <c r="O1972" s="178"/>
      <c r="P1972" s="178"/>
      <c r="Q1972" s="178"/>
      <c r="R1972" s="178"/>
      <c r="S1972" s="178"/>
      <c r="T1972" s="178"/>
      <c r="U1972" s="178"/>
      <c r="V1972" s="178"/>
      <c r="W1972" s="178"/>
      <c r="X1972" s="178"/>
      <c r="Y1972" s="210">
        <f t="shared" si="158"/>
        <v>0.311303074670571</v>
      </c>
      <c r="Z1972" s="211">
        <f t="shared" si="160"/>
        <v>0.42</v>
      </c>
      <c r="AA1972" s="178"/>
      <c r="AB1972" s="178"/>
      <c r="AC1972" s="178"/>
    </row>
    <row r="1973" spans="2:29" x14ac:dyDescent="0.35">
      <c r="B1973" s="222">
        <v>205000</v>
      </c>
      <c r="C1973" s="208">
        <v>74964</v>
      </c>
      <c r="D1973" s="309">
        <v>4123.0200000000004</v>
      </c>
      <c r="E1973" s="206">
        <v>5997.12</v>
      </c>
      <c r="F1973" s="206">
        <v>6746.76</v>
      </c>
      <c r="G1973" s="205">
        <f t="shared" si="161"/>
        <v>0.36567804878048782</v>
      </c>
      <c r="H1973" s="207">
        <f t="shared" si="162"/>
        <v>0.42</v>
      </c>
      <c r="I1973" s="213">
        <v>63828</v>
      </c>
      <c r="J1973" s="213">
        <v>2752.23</v>
      </c>
      <c r="K1973" s="212">
        <v>5106.24</v>
      </c>
      <c r="L1973" s="212">
        <v>5744.52</v>
      </c>
      <c r="M1973" s="239">
        <f t="shared" si="159"/>
        <v>0.48089999999999233</v>
      </c>
      <c r="N1973" s="239"/>
      <c r="O1973" s="178"/>
      <c r="P1973" s="178"/>
      <c r="Q1973" s="178"/>
      <c r="R1973" s="178"/>
      <c r="S1973" s="178"/>
      <c r="T1973" s="178"/>
      <c r="U1973" s="178"/>
      <c r="V1973" s="178"/>
      <c r="W1973" s="178"/>
      <c r="X1973" s="178"/>
      <c r="Y1973" s="210">
        <f t="shared" si="158"/>
        <v>0.3113560975609756</v>
      </c>
      <c r="Z1973" s="211">
        <f t="shared" si="160"/>
        <v>0.42</v>
      </c>
      <c r="AA1973" s="178"/>
      <c r="AB1973" s="178"/>
      <c r="AC1973" s="178"/>
    </row>
    <row r="1974" spans="2:29" x14ac:dyDescent="0.35">
      <c r="B1974" s="222">
        <v>205100</v>
      </c>
      <c r="C1974" s="208">
        <v>75006</v>
      </c>
      <c r="D1974" s="309">
        <v>4125.33</v>
      </c>
      <c r="E1974" s="206">
        <v>6000.48</v>
      </c>
      <c r="F1974" s="206">
        <v>6750.54</v>
      </c>
      <c r="G1974" s="205">
        <f t="shared" si="161"/>
        <v>0.36570453437347633</v>
      </c>
      <c r="H1974" s="207">
        <f t="shared" si="162"/>
        <v>0.42</v>
      </c>
      <c r="I1974" s="213">
        <v>63870</v>
      </c>
      <c r="J1974" s="213">
        <v>2757.23</v>
      </c>
      <c r="K1974" s="212">
        <v>5109.6000000000004</v>
      </c>
      <c r="L1974" s="212">
        <v>5748.3</v>
      </c>
      <c r="M1974" s="239">
        <f t="shared" si="159"/>
        <v>0.48089999999994687</v>
      </c>
      <c r="N1974" s="239"/>
      <c r="O1974" s="178"/>
      <c r="P1974" s="178"/>
      <c r="Q1974" s="178"/>
      <c r="R1974" s="178"/>
      <c r="S1974" s="178"/>
      <c r="T1974" s="178"/>
      <c r="U1974" s="178"/>
      <c r="V1974" s="178"/>
      <c r="W1974" s="178"/>
      <c r="X1974" s="178"/>
      <c r="Y1974" s="210">
        <f t="shared" si="158"/>
        <v>0.31140906874695273</v>
      </c>
      <c r="Z1974" s="211">
        <f t="shared" si="160"/>
        <v>0.42</v>
      </c>
      <c r="AA1974" s="178"/>
      <c r="AB1974" s="178"/>
      <c r="AC1974" s="178"/>
    </row>
    <row r="1975" spans="2:29" x14ac:dyDescent="0.35">
      <c r="B1975" s="222">
        <v>205200</v>
      </c>
      <c r="C1975" s="208">
        <v>75048</v>
      </c>
      <c r="D1975" s="309">
        <v>4127.6400000000003</v>
      </c>
      <c r="E1975" s="206">
        <v>6003.84</v>
      </c>
      <c r="F1975" s="206">
        <v>6754.32</v>
      </c>
      <c r="G1975" s="205">
        <f t="shared" si="161"/>
        <v>0.3657309941520468</v>
      </c>
      <c r="H1975" s="207">
        <f t="shared" si="162"/>
        <v>0.42</v>
      </c>
      <c r="I1975" s="213">
        <v>63912</v>
      </c>
      <c r="J1975" s="213">
        <v>2762.23</v>
      </c>
      <c r="K1975" s="212">
        <v>5112.96</v>
      </c>
      <c r="L1975" s="212">
        <v>5752.08</v>
      </c>
      <c r="M1975" s="239">
        <f t="shared" si="159"/>
        <v>0.48089999999991961</v>
      </c>
      <c r="N1975" s="239"/>
      <c r="O1975" s="178"/>
      <c r="P1975" s="178"/>
      <c r="Q1975" s="178"/>
      <c r="R1975" s="178"/>
      <c r="S1975" s="178"/>
      <c r="T1975" s="178"/>
      <c r="U1975" s="178"/>
      <c r="V1975" s="178"/>
      <c r="W1975" s="178"/>
      <c r="X1975" s="178"/>
      <c r="Y1975" s="210">
        <f t="shared" si="158"/>
        <v>0.31146198830409355</v>
      </c>
      <c r="Z1975" s="211">
        <f t="shared" si="160"/>
        <v>0.42</v>
      </c>
      <c r="AA1975" s="178"/>
      <c r="AB1975" s="178"/>
      <c r="AC1975" s="178"/>
    </row>
    <row r="1976" spans="2:29" x14ac:dyDescent="0.35">
      <c r="B1976" s="222">
        <v>205300</v>
      </c>
      <c r="C1976" s="208">
        <v>75090</v>
      </c>
      <c r="D1976" s="309">
        <v>4129.95</v>
      </c>
      <c r="E1976" s="206">
        <v>6007.2</v>
      </c>
      <c r="F1976" s="206">
        <v>6758.1</v>
      </c>
      <c r="G1976" s="205">
        <f t="shared" si="161"/>
        <v>0.36575742815392109</v>
      </c>
      <c r="H1976" s="207">
        <f t="shared" si="162"/>
        <v>0.42</v>
      </c>
      <c r="I1976" s="213">
        <v>63954</v>
      </c>
      <c r="J1976" s="213">
        <v>2767.23</v>
      </c>
      <c r="K1976" s="212">
        <v>5116.32</v>
      </c>
      <c r="L1976" s="212">
        <v>5755.86</v>
      </c>
      <c r="M1976" s="239">
        <f t="shared" si="159"/>
        <v>0.48090000000002875</v>
      </c>
      <c r="N1976" s="239"/>
      <c r="O1976" s="178"/>
      <c r="P1976" s="178"/>
      <c r="Q1976" s="178"/>
      <c r="R1976" s="178"/>
      <c r="S1976" s="178"/>
      <c r="T1976" s="178"/>
      <c r="U1976" s="178"/>
      <c r="V1976" s="178"/>
      <c r="W1976" s="178"/>
      <c r="X1976" s="178"/>
      <c r="Y1976" s="210">
        <f t="shared" si="158"/>
        <v>0.3115148563078422</v>
      </c>
      <c r="Z1976" s="211">
        <f t="shared" si="160"/>
        <v>0.42</v>
      </c>
      <c r="AA1976" s="178"/>
      <c r="AB1976" s="178"/>
      <c r="AC1976" s="178"/>
    </row>
    <row r="1977" spans="2:29" x14ac:dyDescent="0.35">
      <c r="B1977" s="222">
        <v>205400</v>
      </c>
      <c r="C1977" s="208">
        <v>75132</v>
      </c>
      <c r="D1977" s="309">
        <v>4132.26</v>
      </c>
      <c r="E1977" s="206">
        <v>6010.56</v>
      </c>
      <c r="F1977" s="206">
        <v>6761.88</v>
      </c>
      <c r="G1977" s="205">
        <f t="shared" si="161"/>
        <v>0.36578383641674783</v>
      </c>
      <c r="H1977" s="207">
        <f t="shared" si="162"/>
        <v>0.42</v>
      </c>
      <c r="I1977" s="213">
        <v>63996</v>
      </c>
      <c r="J1977" s="213">
        <v>2772.22</v>
      </c>
      <c r="K1977" s="212">
        <v>5119.68</v>
      </c>
      <c r="L1977" s="212">
        <v>5759.64</v>
      </c>
      <c r="M1977" s="239">
        <f t="shared" si="159"/>
        <v>0.48089999999999233</v>
      </c>
      <c r="N1977" s="239"/>
      <c r="O1977" s="178"/>
      <c r="P1977" s="178"/>
      <c r="Q1977" s="178"/>
      <c r="R1977" s="178"/>
      <c r="S1977" s="178"/>
      <c r="T1977" s="178"/>
      <c r="U1977" s="178"/>
      <c r="V1977" s="178"/>
      <c r="W1977" s="178"/>
      <c r="X1977" s="178"/>
      <c r="Y1977" s="210">
        <f t="shared" si="158"/>
        <v>0.31156767283349562</v>
      </c>
      <c r="Z1977" s="211">
        <f t="shared" si="160"/>
        <v>0.42</v>
      </c>
      <c r="AA1977" s="178"/>
      <c r="AB1977" s="178"/>
      <c r="AC1977" s="178"/>
    </row>
    <row r="1978" spans="2:29" x14ac:dyDescent="0.35">
      <c r="B1978" s="222">
        <v>205500</v>
      </c>
      <c r="C1978" s="208">
        <v>75174</v>
      </c>
      <c r="D1978" s="309">
        <v>4134.57</v>
      </c>
      <c r="E1978" s="206">
        <v>6013.92</v>
      </c>
      <c r="F1978" s="206">
        <v>6765.66</v>
      </c>
      <c r="G1978" s="205">
        <f t="shared" si="161"/>
        <v>0.36581021897810218</v>
      </c>
      <c r="H1978" s="207">
        <f t="shared" si="162"/>
        <v>0.42</v>
      </c>
      <c r="I1978" s="213">
        <v>64038</v>
      </c>
      <c r="J1978" s="213">
        <v>2777.22</v>
      </c>
      <c r="K1978" s="212">
        <v>5123.04</v>
      </c>
      <c r="L1978" s="212">
        <v>5763.42</v>
      </c>
      <c r="M1978" s="239">
        <f t="shared" si="159"/>
        <v>0.48090000000010152</v>
      </c>
      <c r="N1978" s="239"/>
      <c r="O1978" s="178"/>
      <c r="P1978" s="178"/>
      <c r="Q1978" s="178"/>
      <c r="R1978" s="178"/>
      <c r="S1978" s="178"/>
      <c r="T1978" s="178"/>
      <c r="U1978" s="178"/>
      <c r="V1978" s="178"/>
      <c r="W1978" s="178"/>
      <c r="X1978" s="178"/>
      <c r="Y1978" s="210">
        <f t="shared" si="158"/>
        <v>0.31162043795620437</v>
      </c>
      <c r="Z1978" s="211">
        <f t="shared" si="160"/>
        <v>0.42</v>
      </c>
      <c r="AA1978" s="178"/>
      <c r="AB1978" s="178"/>
      <c r="AC1978" s="178"/>
    </row>
    <row r="1979" spans="2:29" x14ac:dyDescent="0.35">
      <c r="B1979" s="222">
        <v>205600</v>
      </c>
      <c r="C1979" s="208">
        <v>75216</v>
      </c>
      <c r="D1979" s="309">
        <v>4136.88</v>
      </c>
      <c r="E1979" s="206">
        <v>6017.28</v>
      </c>
      <c r="F1979" s="206">
        <v>6769.44</v>
      </c>
      <c r="G1979" s="205">
        <f t="shared" si="161"/>
        <v>0.3658365758754864</v>
      </c>
      <c r="H1979" s="207">
        <f t="shared" si="162"/>
        <v>0.42</v>
      </c>
      <c r="I1979" s="213">
        <v>64080</v>
      </c>
      <c r="J1979" s="213">
        <v>2782.22</v>
      </c>
      <c r="K1979" s="212">
        <v>5126.3999999999996</v>
      </c>
      <c r="L1979" s="212">
        <v>5767.2</v>
      </c>
      <c r="M1979" s="239">
        <f t="shared" si="159"/>
        <v>0.48090000000007421</v>
      </c>
      <c r="N1979" s="239"/>
      <c r="O1979" s="178"/>
      <c r="P1979" s="178"/>
      <c r="Q1979" s="178"/>
      <c r="R1979" s="178"/>
      <c r="S1979" s="178"/>
      <c r="T1979" s="178"/>
      <c r="U1979" s="178"/>
      <c r="V1979" s="178"/>
      <c r="W1979" s="178"/>
      <c r="X1979" s="178"/>
      <c r="Y1979" s="210">
        <f t="shared" si="158"/>
        <v>0.31167315175097277</v>
      </c>
      <c r="Z1979" s="211">
        <f t="shared" si="160"/>
        <v>0.42</v>
      </c>
      <c r="AA1979" s="178"/>
      <c r="AB1979" s="178"/>
      <c r="AC1979" s="178"/>
    </row>
    <row r="1980" spans="2:29" x14ac:dyDescent="0.35">
      <c r="B1980" s="222">
        <v>205700</v>
      </c>
      <c r="C1980" s="208">
        <v>75258</v>
      </c>
      <c r="D1980" s="309">
        <v>4139.1899999999996</v>
      </c>
      <c r="E1980" s="206">
        <v>6020.64</v>
      </c>
      <c r="F1980" s="206">
        <v>6773.22</v>
      </c>
      <c r="G1980" s="205">
        <f t="shared" si="161"/>
        <v>0.36586290714632963</v>
      </c>
      <c r="H1980" s="207">
        <f t="shared" si="162"/>
        <v>0.42</v>
      </c>
      <c r="I1980" s="213">
        <v>64122</v>
      </c>
      <c r="J1980" s="213">
        <v>2787.22</v>
      </c>
      <c r="K1980" s="212">
        <v>5129.76</v>
      </c>
      <c r="L1980" s="212">
        <v>5770.98</v>
      </c>
      <c r="M1980" s="239">
        <f t="shared" si="159"/>
        <v>0.48090000000003785</v>
      </c>
      <c r="N1980" s="239"/>
      <c r="O1980" s="178"/>
      <c r="P1980" s="178"/>
      <c r="Q1980" s="178"/>
      <c r="R1980" s="178"/>
      <c r="S1980" s="178"/>
      <c r="T1980" s="178"/>
      <c r="U1980" s="178"/>
      <c r="V1980" s="178"/>
      <c r="W1980" s="178"/>
      <c r="X1980" s="178"/>
      <c r="Y1980" s="210">
        <f t="shared" si="158"/>
        <v>0.31172581429265922</v>
      </c>
      <c r="Z1980" s="211">
        <f t="shared" si="160"/>
        <v>0.42</v>
      </c>
      <c r="AA1980" s="178"/>
      <c r="AB1980" s="178"/>
      <c r="AC1980" s="178"/>
    </row>
    <row r="1981" spans="2:29" x14ac:dyDescent="0.35">
      <c r="B1981" s="222">
        <v>205800</v>
      </c>
      <c r="C1981" s="208">
        <v>75300</v>
      </c>
      <c r="D1981" s="309">
        <v>4141.5</v>
      </c>
      <c r="E1981" s="206">
        <v>6024</v>
      </c>
      <c r="F1981" s="206">
        <v>6777</v>
      </c>
      <c r="G1981" s="205">
        <f t="shared" si="161"/>
        <v>0.36588921282798836</v>
      </c>
      <c r="H1981" s="207">
        <f t="shared" si="162"/>
        <v>0.42</v>
      </c>
      <c r="I1981" s="213">
        <v>64164</v>
      </c>
      <c r="J1981" s="213">
        <v>2792.22</v>
      </c>
      <c r="K1981" s="212">
        <v>5133.12</v>
      </c>
      <c r="L1981" s="212">
        <v>5774.76</v>
      </c>
      <c r="M1981" s="239">
        <f t="shared" si="159"/>
        <v>0.48090000000000144</v>
      </c>
      <c r="N1981" s="239"/>
      <c r="O1981" s="178"/>
      <c r="P1981" s="178"/>
      <c r="Q1981" s="178"/>
      <c r="R1981" s="178"/>
      <c r="S1981" s="178"/>
      <c r="T1981" s="178"/>
      <c r="U1981" s="178"/>
      <c r="V1981" s="178"/>
      <c r="W1981" s="178"/>
      <c r="X1981" s="178"/>
      <c r="Y1981" s="210">
        <f t="shared" si="158"/>
        <v>0.31177842565597669</v>
      </c>
      <c r="Z1981" s="211">
        <f t="shared" si="160"/>
        <v>0.42</v>
      </c>
      <c r="AA1981" s="178"/>
      <c r="AB1981" s="178"/>
      <c r="AC1981" s="178"/>
    </row>
    <row r="1982" spans="2:29" x14ac:dyDescent="0.35">
      <c r="B1982" s="222">
        <v>205900</v>
      </c>
      <c r="C1982" s="208">
        <v>75342</v>
      </c>
      <c r="D1982" s="309">
        <v>4143.8100000000004</v>
      </c>
      <c r="E1982" s="206">
        <v>6027.36</v>
      </c>
      <c r="F1982" s="206">
        <v>6780.78</v>
      </c>
      <c r="G1982" s="205">
        <f t="shared" si="161"/>
        <v>0.3659154929577465</v>
      </c>
      <c r="H1982" s="207">
        <f t="shared" si="162"/>
        <v>0.42</v>
      </c>
      <c r="I1982" s="213">
        <v>64206</v>
      </c>
      <c r="J1982" s="213">
        <v>2797.21</v>
      </c>
      <c r="K1982" s="212">
        <v>5136.4799999999996</v>
      </c>
      <c r="L1982" s="212">
        <v>5778.54</v>
      </c>
      <c r="M1982" s="239">
        <f t="shared" si="159"/>
        <v>0.48089999999996508</v>
      </c>
      <c r="N1982" s="239"/>
      <c r="O1982" s="178"/>
      <c r="P1982" s="178"/>
      <c r="Q1982" s="178"/>
      <c r="R1982" s="178"/>
      <c r="S1982" s="178"/>
      <c r="T1982" s="178"/>
      <c r="U1982" s="178"/>
      <c r="V1982" s="178"/>
      <c r="W1982" s="178"/>
      <c r="X1982" s="178"/>
      <c r="Y1982" s="210">
        <f t="shared" si="158"/>
        <v>0.31183098591549296</v>
      </c>
      <c r="Z1982" s="211">
        <f t="shared" si="160"/>
        <v>0.42</v>
      </c>
      <c r="AA1982" s="178"/>
      <c r="AB1982" s="178"/>
      <c r="AC1982" s="178"/>
    </row>
    <row r="1983" spans="2:29" x14ac:dyDescent="0.35">
      <c r="B1983" s="222">
        <v>206000</v>
      </c>
      <c r="C1983" s="208">
        <v>75384</v>
      </c>
      <c r="D1983" s="309">
        <v>4146.12</v>
      </c>
      <c r="E1983" s="206">
        <v>6030.72</v>
      </c>
      <c r="F1983" s="206">
        <v>6784.56</v>
      </c>
      <c r="G1983" s="205">
        <f t="shared" si="161"/>
        <v>0.36594174757281556</v>
      </c>
      <c r="H1983" s="207">
        <f t="shared" si="162"/>
        <v>0.42</v>
      </c>
      <c r="I1983" s="213">
        <v>64248</v>
      </c>
      <c r="J1983" s="213">
        <v>2802.21</v>
      </c>
      <c r="K1983" s="212">
        <v>5139.84</v>
      </c>
      <c r="L1983" s="212">
        <v>5782.32</v>
      </c>
      <c r="M1983" s="239">
        <f t="shared" si="159"/>
        <v>0.48089999999992872</v>
      </c>
      <c r="N1983" s="239"/>
      <c r="O1983" s="178"/>
      <c r="P1983" s="178"/>
      <c r="Q1983" s="178"/>
      <c r="R1983" s="178"/>
      <c r="S1983" s="178"/>
      <c r="T1983" s="178"/>
      <c r="U1983" s="178"/>
      <c r="V1983" s="178"/>
      <c r="W1983" s="178"/>
      <c r="X1983" s="178"/>
      <c r="Y1983" s="210">
        <f t="shared" si="158"/>
        <v>0.31188349514563107</v>
      </c>
      <c r="Z1983" s="211">
        <f t="shared" si="160"/>
        <v>0.42</v>
      </c>
      <c r="AA1983" s="178"/>
      <c r="AB1983" s="178"/>
      <c r="AC1983" s="178"/>
    </row>
    <row r="1984" spans="2:29" x14ac:dyDescent="0.35">
      <c r="B1984" s="222">
        <v>206100</v>
      </c>
      <c r="C1984" s="208">
        <v>75426</v>
      </c>
      <c r="D1984" s="309">
        <v>4148.43</v>
      </c>
      <c r="E1984" s="206">
        <v>6034.08</v>
      </c>
      <c r="F1984" s="206">
        <v>6788.34</v>
      </c>
      <c r="G1984" s="205">
        <f t="shared" si="161"/>
        <v>0.36596797671033476</v>
      </c>
      <c r="H1984" s="207">
        <f t="shared" si="162"/>
        <v>0.42</v>
      </c>
      <c r="I1984" s="213">
        <v>64290</v>
      </c>
      <c r="J1984" s="213">
        <v>2807.21</v>
      </c>
      <c r="K1984" s="212">
        <v>5143.2</v>
      </c>
      <c r="L1984" s="212">
        <v>5786.1</v>
      </c>
      <c r="M1984" s="239">
        <f t="shared" si="159"/>
        <v>0.4808999999998923</v>
      </c>
      <c r="N1984" s="239"/>
      <c r="O1984" s="178"/>
      <c r="P1984" s="178"/>
      <c r="Q1984" s="178"/>
      <c r="R1984" s="178"/>
      <c r="S1984" s="178"/>
      <c r="T1984" s="178"/>
      <c r="U1984" s="178"/>
      <c r="V1984" s="178"/>
      <c r="W1984" s="178"/>
      <c r="X1984" s="178"/>
      <c r="Y1984" s="210">
        <f t="shared" si="158"/>
        <v>0.3119359534206696</v>
      </c>
      <c r="Z1984" s="211">
        <f t="shared" si="160"/>
        <v>0.42</v>
      </c>
      <c r="AA1984" s="178"/>
      <c r="AB1984" s="178"/>
      <c r="AC1984" s="178"/>
    </row>
    <row r="1985" spans="2:29" x14ac:dyDescent="0.35">
      <c r="B1985" s="222">
        <v>206200</v>
      </c>
      <c r="C1985" s="208">
        <v>75468</v>
      </c>
      <c r="D1985" s="309">
        <v>4150.74</v>
      </c>
      <c r="E1985" s="206">
        <v>6037.44</v>
      </c>
      <c r="F1985" s="206">
        <v>6792.12</v>
      </c>
      <c r="G1985" s="205">
        <f t="shared" si="161"/>
        <v>0.36599418040737147</v>
      </c>
      <c r="H1985" s="207">
        <f t="shared" si="162"/>
        <v>0.42</v>
      </c>
      <c r="I1985" s="213">
        <v>64332</v>
      </c>
      <c r="J1985" s="213">
        <v>2812.21</v>
      </c>
      <c r="K1985" s="212">
        <v>5146.5600000000004</v>
      </c>
      <c r="L1985" s="212">
        <v>5789.88</v>
      </c>
      <c r="M1985" s="239">
        <f t="shared" si="159"/>
        <v>0.48090000000000144</v>
      </c>
      <c r="N1985" s="239"/>
      <c r="O1985" s="178"/>
      <c r="P1985" s="178"/>
      <c r="Q1985" s="178"/>
      <c r="R1985" s="178"/>
      <c r="S1985" s="178"/>
      <c r="T1985" s="178"/>
      <c r="U1985" s="178"/>
      <c r="V1985" s="178"/>
      <c r="W1985" s="178"/>
      <c r="X1985" s="178"/>
      <c r="Y1985" s="210">
        <f t="shared" si="158"/>
        <v>0.31198836081474296</v>
      </c>
      <c r="Z1985" s="211">
        <f t="shared" si="160"/>
        <v>0.42</v>
      </c>
      <c r="AA1985" s="178"/>
      <c r="AB1985" s="178"/>
      <c r="AC1985" s="178"/>
    </row>
    <row r="1986" spans="2:29" x14ac:dyDescent="0.35">
      <c r="B1986" s="222">
        <v>206300</v>
      </c>
      <c r="C1986" s="208">
        <v>75510</v>
      </c>
      <c r="D1986" s="309">
        <v>4153.05</v>
      </c>
      <c r="E1986" s="206">
        <v>6040.8</v>
      </c>
      <c r="F1986" s="206">
        <v>6795.9</v>
      </c>
      <c r="G1986" s="205">
        <f t="shared" si="161"/>
        <v>0.36602035870092098</v>
      </c>
      <c r="H1986" s="207">
        <f t="shared" si="162"/>
        <v>0.42</v>
      </c>
      <c r="I1986" s="213">
        <v>64374</v>
      </c>
      <c r="J1986" s="213">
        <v>2817.21</v>
      </c>
      <c r="K1986" s="212">
        <v>5149.92</v>
      </c>
      <c r="L1986" s="212">
        <v>5793.66</v>
      </c>
      <c r="M1986" s="239">
        <f t="shared" si="159"/>
        <v>0.48089999999997418</v>
      </c>
      <c r="N1986" s="239"/>
      <c r="O1986" s="178"/>
      <c r="P1986" s="178"/>
      <c r="Q1986" s="178"/>
      <c r="R1986" s="178"/>
      <c r="S1986" s="178"/>
      <c r="T1986" s="178"/>
      <c r="U1986" s="178"/>
      <c r="V1986" s="178"/>
      <c r="W1986" s="178"/>
      <c r="X1986" s="178"/>
      <c r="Y1986" s="210">
        <f t="shared" si="158"/>
        <v>0.31204071740184197</v>
      </c>
      <c r="Z1986" s="211">
        <f t="shared" si="160"/>
        <v>0.42</v>
      </c>
      <c r="AA1986" s="178"/>
      <c r="AB1986" s="178"/>
      <c r="AC1986" s="178"/>
    </row>
    <row r="1987" spans="2:29" x14ac:dyDescent="0.35">
      <c r="B1987" s="222">
        <v>206400</v>
      </c>
      <c r="C1987" s="208">
        <v>75552</v>
      </c>
      <c r="D1987" s="309">
        <v>4155.3599999999997</v>
      </c>
      <c r="E1987" s="206">
        <v>6044.16</v>
      </c>
      <c r="F1987" s="206">
        <v>6799.68</v>
      </c>
      <c r="G1987" s="205">
        <f t="shared" si="161"/>
        <v>0.36604651162790697</v>
      </c>
      <c r="H1987" s="207">
        <f t="shared" si="162"/>
        <v>0.42</v>
      </c>
      <c r="I1987" s="213">
        <v>64416</v>
      </c>
      <c r="J1987" s="213">
        <v>2822.2</v>
      </c>
      <c r="K1987" s="212">
        <v>5153.28</v>
      </c>
      <c r="L1987" s="212">
        <v>5797.44</v>
      </c>
      <c r="M1987" s="239">
        <f t="shared" si="159"/>
        <v>0.48090000000008332</v>
      </c>
      <c r="N1987" s="239"/>
      <c r="O1987" s="178"/>
      <c r="P1987" s="178"/>
      <c r="Q1987" s="178"/>
      <c r="R1987" s="178"/>
      <c r="S1987" s="178"/>
      <c r="T1987" s="178"/>
      <c r="U1987" s="178"/>
      <c r="V1987" s="178"/>
      <c r="W1987" s="178"/>
      <c r="X1987" s="178"/>
      <c r="Y1987" s="210">
        <f t="shared" ref="Y1987:Y2050" si="163">I1987/$B1987</f>
        <v>0.31209302325581395</v>
      </c>
      <c r="Z1987" s="211">
        <f t="shared" si="160"/>
        <v>0.42</v>
      </c>
      <c r="AA1987" s="178"/>
      <c r="AB1987" s="178"/>
      <c r="AC1987" s="178"/>
    </row>
    <row r="1988" spans="2:29" x14ac:dyDescent="0.35">
      <c r="B1988" s="222">
        <v>206500</v>
      </c>
      <c r="C1988" s="208">
        <v>75594</v>
      </c>
      <c r="D1988" s="309">
        <v>4157.67</v>
      </c>
      <c r="E1988" s="206">
        <v>6047.52</v>
      </c>
      <c r="F1988" s="206">
        <v>6803.46</v>
      </c>
      <c r="G1988" s="205">
        <f t="shared" si="161"/>
        <v>0.36607263922518157</v>
      </c>
      <c r="H1988" s="207">
        <f t="shared" si="162"/>
        <v>0.42</v>
      </c>
      <c r="I1988" s="213">
        <v>64458</v>
      </c>
      <c r="J1988" s="213">
        <v>2827.2</v>
      </c>
      <c r="K1988" s="212">
        <v>5156.6400000000003</v>
      </c>
      <c r="L1988" s="212">
        <v>5801.22</v>
      </c>
      <c r="M1988" s="239">
        <f t="shared" ref="M1988:M2051" si="164">(C1988+D1988+F1988-C1987-D1987-F1987)/100</f>
        <v>0.48090000000004696</v>
      </c>
      <c r="N1988" s="239"/>
      <c r="O1988" s="178"/>
      <c r="P1988" s="178"/>
      <c r="Q1988" s="178"/>
      <c r="R1988" s="178"/>
      <c r="S1988" s="178"/>
      <c r="T1988" s="178"/>
      <c r="U1988" s="178"/>
      <c r="V1988" s="178"/>
      <c r="W1988" s="178"/>
      <c r="X1988" s="178"/>
      <c r="Y1988" s="210">
        <f t="shared" si="163"/>
        <v>0.31214527845036322</v>
      </c>
      <c r="Z1988" s="211">
        <f t="shared" ref="Z1988:Z2051" si="165">(I1988-I1987)/($B1988-$B1987)</f>
        <v>0.42</v>
      </c>
      <c r="AA1988" s="178"/>
      <c r="AB1988" s="178"/>
      <c r="AC1988" s="178"/>
    </row>
    <row r="1989" spans="2:29" x14ac:dyDescent="0.35">
      <c r="B1989" s="222">
        <v>206600</v>
      </c>
      <c r="C1989" s="208">
        <v>75636</v>
      </c>
      <c r="D1989" s="309">
        <v>4159.9799999999996</v>
      </c>
      <c r="E1989" s="206">
        <v>6050.88</v>
      </c>
      <c r="F1989" s="206">
        <v>6807.24</v>
      </c>
      <c r="G1989" s="205">
        <f t="shared" ref="G1989:G2052" si="166">C1989/B1989</f>
        <v>0.36609874152952565</v>
      </c>
      <c r="H1989" s="207">
        <f t="shared" ref="H1989:H2052" si="167">(C1989-C1988)/(B1989-B1988)</f>
        <v>0.42</v>
      </c>
      <c r="I1989" s="213">
        <v>64500</v>
      </c>
      <c r="J1989" s="213">
        <v>2832.2</v>
      </c>
      <c r="K1989" s="212">
        <v>5160</v>
      </c>
      <c r="L1989" s="212">
        <v>5805</v>
      </c>
      <c r="M1989" s="239">
        <f t="shared" si="164"/>
        <v>0.48090000000001054</v>
      </c>
      <c r="N1989" s="239"/>
      <c r="O1989" s="178"/>
      <c r="P1989" s="178"/>
      <c r="Q1989" s="178"/>
      <c r="R1989" s="178"/>
      <c r="S1989" s="178"/>
      <c r="T1989" s="178"/>
      <c r="U1989" s="178"/>
      <c r="V1989" s="178"/>
      <c r="W1989" s="178"/>
      <c r="X1989" s="178"/>
      <c r="Y1989" s="210">
        <f t="shared" si="163"/>
        <v>0.31219748305905132</v>
      </c>
      <c r="Z1989" s="211">
        <f t="shared" si="165"/>
        <v>0.42</v>
      </c>
      <c r="AA1989" s="178"/>
      <c r="AB1989" s="178"/>
      <c r="AC1989" s="178"/>
    </row>
    <row r="1990" spans="2:29" x14ac:dyDescent="0.35">
      <c r="B1990" s="222">
        <v>206700</v>
      </c>
      <c r="C1990" s="208">
        <v>75678</v>
      </c>
      <c r="D1990" s="309">
        <v>4162.29</v>
      </c>
      <c r="E1990" s="206">
        <v>6054.24</v>
      </c>
      <c r="F1990" s="206">
        <v>6811.02</v>
      </c>
      <c r="G1990" s="205">
        <f t="shared" si="166"/>
        <v>0.36612481857764878</v>
      </c>
      <c r="H1990" s="207">
        <f t="shared" si="167"/>
        <v>0.42</v>
      </c>
      <c r="I1990" s="213">
        <v>64542</v>
      </c>
      <c r="J1990" s="213">
        <v>2837.2</v>
      </c>
      <c r="K1990" s="212">
        <v>5163.3599999999997</v>
      </c>
      <c r="L1990" s="212">
        <v>5808.78</v>
      </c>
      <c r="M1990" s="239">
        <f t="shared" si="164"/>
        <v>0.48089999999998329</v>
      </c>
      <c r="N1990" s="239"/>
      <c r="O1990" s="178"/>
      <c r="P1990" s="178"/>
      <c r="Q1990" s="178"/>
      <c r="R1990" s="178"/>
      <c r="S1990" s="178"/>
      <c r="T1990" s="178"/>
      <c r="U1990" s="178"/>
      <c r="V1990" s="178"/>
      <c r="W1990" s="178"/>
      <c r="X1990" s="178"/>
      <c r="Y1990" s="210">
        <f t="shared" si="163"/>
        <v>0.31224963715529752</v>
      </c>
      <c r="Z1990" s="211">
        <f t="shared" si="165"/>
        <v>0.42</v>
      </c>
      <c r="AA1990" s="178"/>
      <c r="AB1990" s="178"/>
      <c r="AC1990" s="178"/>
    </row>
    <row r="1991" spans="2:29" x14ac:dyDescent="0.35">
      <c r="B1991" s="222">
        <v>206800</v>
      </c>
      <c r="C1991" s="208">
        <v>75720</v>
      </c>
      <c r="D1991" s="309">
        <v>4164.6000000000004</v>
      </c>
      <c r="E1991" s="206">
        <v>6057.6</v>
      </c>
      <c r="F1991" s="206">
        <v>6814.8</v>
      </c>
      <c r="G1991" s="205">
        <f t="shared" si="166"/>
        <v>0.36615087040618954</v>
      </c>
      <c r="H1991" s="207">
        <f t="shared" si="167"/>
        <v>0.42</v>
      </c>
      <c r="I1991" s="213">
        <v>64584</v>
      </c>
      <c r="J1991" s="213">
        <v>2842.2</v>
      </c>
      <c r="K1991" s="212">
        <v>5166.72</v>
      </c>
      <c r="L1991" s="212">
        <v>5812.56</v>
      </c>
      <c r="M1991" s="239">
        <f t="shared" si="164"/>
        <v>0.48090000000008332</v>
      </c>
      <c r="N1991" s="239"/>
      <c r="O1991" s="178"/>
      <c r="P1991" s="178"/>
      <c r="Q1991" s="178"/>
      <c r="R1991" s="178"/>
      <c r="S1991" s="178"/>
      <c r="T1991" s="178"/>
      <c r="U1991" s="178"/>
      <c r="V1991" s="178"/>
      <c r="W1991" s="178"/>
      <c r="X1991" s="178"/>
      <c r="Y1991" s="210">
        <f t="shared" si="163"/>
        <v>0.3123017408123791</v>
      </c>
      <c r="Z1991" s="211">
        <f t="shared" si="165"/>
        <v>0.42</v>
      </c>
      <c r="AA1991" s="178"/>
      <c r="AB1991" s="178"/>
      <c r="AC1991" s="178"/>
    </row>
    <row r="1992" spans="2:29" x14ac:dyDescent="0.35">
      <c r="B1992" s="222">
        <v>206900</v>
      </c>
      <c r="C1992" s="208">
        <v>75762</v>
      </c>
      <c r="D1992" s="309">
        <v>4166.91</v>
      </c>
      <c r="E1992" s="206">
        <v>6060.96</v>
      </c>
      <c r="F1992" s="206">
        <v>6818.58</v>
      </c>
      <c r="G1992" s="205">
        <f t="shared" si="166"/>
        <v>0.3661768970517158</v>
      </c>
      <c r="H1992" s="207">
        <f t="shared" si="167"/>
        <v>0.42</v>
      </c>
      <c r="I1992" s="213">
        <v>64626</v>
      </c>
      <c r="J1992" s="213">
        <v>2847.19</v>
      </c>
      <c r="K1992" s="212">
        <v>5170.08</v>
      </c>
      <c r="L1992" s="212">
        <v>5816.34</v>
      </c>
      <c r="M1992" s="239">
        <f t="shared" si="164"/>
        <v>0.48090000000004696</v>
      </c>
      <c r="N1992" s="239"/>
      <c r="O1992" s="178"/>
      <c r="P1992" s="178"/>
      <c r="Q1992" s="178"/>
      <c r="R1992" s="178"/>
      <c r="S1992" s="178"/>
      <c r="T1992" s="178"/>
      <c r="U1992" s="178"/>
      <c r="V1992" s="178"/>
      <c r="W1992" s="178"/>
      <c r="X1992" s="178"/>
      <c r="Y1992" s="210">
        <f t="shared" si="163"/>
        <v>0.31235379410343161</v>
      </c>
      <c r="Z1992" s="211">
        <f t="shared" si="165"/>
        <v>0.42</v>
      </c>
      <c r="AA1992" s="178"/>
      <c r="AB1992" s="178"/>
      <c r="AC1992" s="178"/>
    </row>
    <row r="1993" spans="2:29" x14ac:dyDescent="0.35">
      <c r="B1993" s="222">
        <v>207000</v>
      </c>
      <c r="C1993" s="208">
        <v>75804</v>
      </c>
      <c r="D1993" s="309">
        <v>4169.22</v>
      </c>
      <c r="E1993" s="206">
        <v>6064.32</v>
      </c>
      <c r="F1993" s="206">
        <v>6822.36</v>
      </c>
      <c r="G1993" s="205">
        <f t="shared" si="166"/>
        <v>0.36620289855072463</v>
      </c>
      <c r="H1993" s="207">
        <f t="shared" si="167"/>
        <v>0.42</v>
      </c>
      <c r="I1993" s="213">
        <v>64668</v>
      </c>
      <c r="J1993" s="213">
        <v>2852.19</v>
      </c>
      <c r="K1993" s="212">
        <v>5173.4399999999996</v>
      </c>
      <c r="L1993" s="212">
        <v>5820.12</v>
      </c>
      <c r="M1993" s="239">
        <f t="shared" si="164"/>
        <v>0.48090000000001965</v>
      </c>
      <c r="N1993" s="239"/>
      <c r="O1993" s="178"/>
      <c r="P1993" s="178"/>
      <c r="Q1993" s="178"/>
      <c r="R1993" s="178"/>
      <c r="S1993" s="178"/>
      <c r="T1993" s="178"/>
      <c r="U1993" s="178"/>
      <c r="V1993" s="178"/>
      <c r="W1993" s="178"/>
      <c r="X1993" s="178"/>
      <c r="Y1993" s="210">
        <f t="shared" si="163"/>
        <v>0.31240579710144928</v>
      </c>
      <c r="Z1993" s="211">
        <f t="shared" si="165"/>
        <v>0.42</v>
      </c>
      <c r="AA1993" s="178"/>
      <c r="AB1993" s="178"/>
      <c r="AC1993" s="178"/>
    </row>
    <row r="1994" spans="2:29" x14ac:dyDescent="0.35">
      <c r="B1994" s="222">
        <v>207100</v>
      </c>
      <c r="C1994" s="208">
        <v>75846</v>
      </c>
      <c r="D1994" s="309">
        <v>4171.53</v>
      </c>
      <c r="E1994" s="206">
        <v>6067.68</v>
      </c>
      <c r="F1994" s="206">
        <v>6826.14</v>
      </c>
      <c r="G1994" s="205">
        <f t="shared" si="166"/>
        <v>0.36622887493964268</v>
      </c>
      <c r="H1994" s="207">
        <f t="shared" si="167"/>
        <v>0.42</v>
      </c>
      <c r="I1994" s="213">
        <v>64710</v>
      </c>
      <c r="J1994" s="213">
        <v>2857.19</v>
      </c>
      <c r="K1994" s="212">
        <v>5176.8</v>
      </c>
      <c r="L1994" s="212">
        <v>5823.9</v>
      </c>
      <c r="M1994" s="239">
        <f t="shared" si="164"/>
        <v>0.48089999999998329</v>
      </c>
      <c r="N1994" s="239"/>
      <c r="O1994" s="178"/>
      <c r="P1994" s="178"/>
      <c r="Q1994" s="178"/>
      <c r="R1994" s="178"/>
      <c r="S1994" s="178"/>
      <c r="T1994" s="178"/>
      <c r="U1994" s="178"/>
      <c r="V1994" s="178"/>
      <c r="W1994" s="178"/>
      <c r="X1994" s="178"/>
      <c r="Y1994" s="210">
        <f t="shared" si="163"/>
        <v>0.31245774987928537</v>
      </c>
      <c r="Z1994" s="211">
        <f t="shared" si="165"/>
        <v>0.42</v>
      </c>
      <c r="AA1994" s="178"/>
      <c r="AB1994" s="178"/>
      <c r="AC1994" s="178"/>
    </row>
    <row r="1995" spans="2:29" x14ac:dyDescent="0.35">
      <c r="B1995" s="222">
        <v>207200</v>
      </c>
      <c r="C1995" s="208">
        <v>75888</v>
      </c>
      <c r="D1995" s="309">
        <v>4173.84</v>
      </c>
      <c r="E1995" s="206">
        <v>6071.04</v>
      </c>
      <c r="F1995" s="206">
        <v>6829.92</v>
      </c>
      <c r="G1995" s="205">
        <f t="shared" si="166"/>
        <v>0.36625482625482625</v>
      </c>
      <c r="H1995" s="207">
        <f t="shared" si="167"/>
        <v>0.42</v>
      </c>
      <c r="I1995" s="213">
        <v>64752</v>
      </c>
      <c r="J1995" s="213">
        <v>2862.19</v>
      </c>
      <c r="K1995" s="212">
        <v>5180.16</v>
      </c>
      <c r="L1995" s="212">
        <v>5827.68</v>
      </c>
      <c r="M1995" s="239">
        <f t="shared" si="164"/>
        <v>0.48089999999994687</v>
      </c>
      <c r="N1995" s="239"/>
      <c r="O1995" s="178"/>
      <c r="P1995" s="178"/>
      <c r="Q1995" s="178"/>
      <c r="R1995" s="178"/>
      <c r="S1995" s="178"/>
      <c r="T1995" s="178"/>
      <c r="U1995" s="178"/>
      <c r="V1995" s="178"/>
      <c r="W1995" s="178"/>
      <c r="X1995" s="178"/>
      <c r="Y1995" s="210">
        <f t="shared" si="163"/>
        <v>0.31250965250965251</v>
      </c>
      <c r="Z1995" s="211">
        <f t="shared" si="165"/>
        <v>0.42</v>
      </c>
      <c r="AA1995" s="178"/>
      <c r="AB1995" s="178"/>
      <c r="AC1995" s="178"/>
    </row>
    <row r="1996" spans="2:29" x14ac:dyDescent="0.35">
      <c r="B1996" s="222">
        <v>207300</v>
      </c>
      <c r="C1996" s="208">
        <v>75930</v>
      </c>
      <c r="D1996" s="309">
        <v>4176.1499999999996</v>
      </c>
      <c r="E1996" s="206">
        <v>6074.4</v>
      </c>
      <c r="F1996" s="206">
        <v>6833.7</v>
      </c>
      <c r="G1996" s="205">
        <f t="shared" si="166"/>
        <v>0.36628075253256148</v>
      </c>
      <c r="H1996" s="207">
        <f t="shared" si="167"/>
        <v>0.42</v>
      </c>
      <c r="I1996" s="213">
        <v>64794</v>
      </c>
      <c r="J1996" s="213">
        <v>2867.19</v>
      </c>
      <c r="K1996" s="212">
        <v>5183.5200000000004</v>
      </c>
      <c r="L1996" s="212">
        <v>5831.46</v>
      </c>
      <c r="M1996" s="239">
        <f t="shared" si="164"/>
        <v>0.48089999999991051</v>
      </c>
      <c r="N1996" s="239"/>
      <c r="O1996" s="178"/>
      <c r="P1996" s="178"/>
      <c r="Q1996" s="178"/>
      <c r="R1996" s="178"/>
      <c r="S1996" s="178"/>
      <c r="T1996" s="178"/>
      <c r="U1996" s="178"/>
      <c r="V1996" s="178"/>
      <c r="W1996" s="178"/>
      <c r="X1996" s="178"/>
      <c r="Y1996" s="210">
        <f t="shared" si="163"/>
        <v>0.31256150506512304</v>
      </c>
      <c r="Z1996" s="211">
        <f t="shared" si="165"/>
        <v>0.42</v>
      </c>
      <c r="AA1996" s="178"/>
      <c r="AB1996" s="178"/>
      <c r="AC1996" s="178"/>
    </row>
    <row r="1997" spans="2:29" x14ac:dyDescent="0.35">
      <c r="B1997" s="222">
        <v>207400</v>
      </c>
      <c r="C1997" s="208">
        <v>75972</v>
      </c>
      <c r="D1997" s="309">
        <v>4178.46</v>
      </c>
      <c r="E1997" s="206">
        <v>6077.76</v>
      </c>
      <c r="F1997" s="206">
        <v>6837.48</v>
      </c>
      <c r="G1997" s="205">
        <f t="shared" si="166"/>
        <v>0.36630665380906463</v>
      </c>
      <c r="H1997" s="207">
        <f t="shared" si="167"/>
        <v>0.42</v>
      </c>
      <c r="I1997" s="213">
        <v>64836</v>
      </c>
      <c r="J1997" s="213">
        <v>2872.18</v>
      </c>
      <c r="K1997" s="212">
        <v>5186.88</v>
      </c>
      <c r="L1997" s="212">
        <v>5835.24</v>
      </c>
      <c r="M1997" s="239">
        <f t="shared" si="164"/>
        <v>0.48090000000002875</v>
      </c>
      <c r="N1997" s="239"/>
      <c r="O1997" s="178"/>
      <c r="P1997" s="178"/>
      <c r="Q1997" s="178"/>
      <c r="R1997" s="178"/>
      <c r="S1997" s="178"/>
      <c r="T1997" s="178"/>
      <c r="U1997" s="178"/>
      <c r="V1997" s="178"/>
      <c r="W1997" s="178"/>
      <c r="X1997" s="178"/>
      <c r="Y1997" s="210">
        <f t="shared" si="163"/>
        <v>0.31261330761812922</v>
      </c>
      <c r="Z1997" s="211">
        <f t="shared" si="165"/>
        <v>0.42</v>
      </c>
      <c r="AA1997" s="178"/>
      <c r="AB1997" s="178"/>
      <c r="AC1997" s="178"/>
    </row>
    <row r="1998" spans="2:29" x14ac:dyDescent="0.35">
      <c r="B1998" s="222">
        <v>207500</v>
      </c>
      <c r="C1998" s="208">
        <v>76014</v>
      </c>
      <c r="D1998" s="309">
        <v>4180.7700000000004</v>
      </c>
      <c r="E1998" s="206">
        <v>6081.12</v>
      </c>
      <c r="F1998" s="206">
        <v>6841.26</v>
      </c>
      <c r="G1998" s="205">
        <f t="shared" si="166"/>
        <v>0.36633253012048195</v>
      </c>
      <c r="H1998" s="207">
        <f t="shared" si="167"/>
        <v>0.42</v>
      </c>
      <c r="I1998" s="213">
        <v>64878</v>
      </c>
      <c r="J1998" s="213">
        <v>2877.18</v>
      </c>
      <c r="K1998" s="212">
        <v>5190.24</v>
      </c>
      <c r="L1998" s="212">
        <v>5839.02</v>
      </c>
      <c r="M1998" s="239">
        <f t="shared" si="164"/>
        <v>0.48089999999999233</v>
      </c>
      <c r="N1998" s="239"/>
      <c r="O1998" s="178"/>
      <c r="P1998" s="178"/>
      <c r="Q1998" s="178"/>
      <c r="R1998" s="178"/>
      <c r="S1998" s="178"/>
      <c r="T1998" s="178"/>
      <c r="U1998" s="178"/>
      <c r="V1998" s="178"/>
      <c r="W1998" s="178"/>
      <c r="X1998" s="178"/>
      <c r="Y1998" s="210">
        <f t="shared" si="163"/>
        <v>0.31266506024096385</v>
      </c>
      <c r="Z1998" s="211">
        <f t="shared" si="165"/>
        <v>0.42</v>
      </c>
      <c r="AA1998" s="178"/>
      <c r="AB1998" s="178"/>
      <c r="AC1998" s="178"/>
    </row>
    <row r="1999" spans="2:29" x14ac:dyDescent="0.35">
      <c r="B1999" s="222">
        <v>207600</v>
      </c>
      <c r="C1999" s="208">
        <v>76056</v>
      </c>
      <c r="D1999" s="309">
        <v>4183.08</v>
      </c>
      <c r="E1999" s="206">
        <v>6084.48</v>
      </c>
      <c r="F1999" s="206">
        <v>6845.04</v>
      </c>
      <c r="G1999" s="205">
        <f t="shared" si="166"/>
        <v>0.36635838150289018</v>
      </c>
      <c r="H1999" s="207">
        <f t="shared" si="167"/>
        <v>0.42</v>
      </c>
      <c r="I1999" s="213">
        <v>64920</v>
      </c>
      <c r="J1999" s="213">
        <v>2882.18</v>
      </c>
      <c r="K1999" s="212">
        <v>5193.6000000000004</v>
      </c>
      <c r="L1999" s="212">
        <v>5842.8</v>
      </c>
      <c r="M1999" s="239">
        <f t="shared" si="164"/>
        <v>0.48089999999994687</v>
      </c>
      <c r="N1999" s="239"/>
      <c r="O1999" s="178"/>
      <c r="P1999" s="178"/>
      <c r="Q1999" s="178"/>
      <c r="R1999" s="178"/>
      <c r="S1999" s="178"/>
      <c r="T1999" s="178"/>
      <c r="U1999" s="178"/>
      <c r="V1999" s="178"/>
      <c r="W1999" s="178"/>
      <c r="X1999" s="178"/>
      <c r="Y1999" s="210">
        <f t="shared" si="163"/>
        <v>0.31271676300578033</v>
      </c>
      <c r="Z1999" s="211">
        <f t="shared" si="165"/>
        <v>0.42</v>
      </c>
      <c r="AA1999" s="178"/>
      <c r="AB1999" s="178"/>
      <c r="AC1999" s="178"/>
    </row>
    <row r="2000" spans="2:29" x14ac:dyDescent="0.35">
      <c r="B2000" s="222">
        <v>207700</v>
      </c>
      <c r="C2000" s="208">
        <v>76098</v>
      </c>
      <c r="D2000" s="309">
        <v>4185.3900000000003</v>
      </c>
      <c r="E2000" s="206">
        <v>6087.84</v>
      </c>
      <c r="F2000" s="206">
        <v>6848.82</v>
      </c>
      <c r="G2000" s="205">
        <f t="shared" si="166"/>
        <v>0.3663842079922966</v>
      </c>
      <c r="H2000" s="207">
        <f t="shared" si="167"/>
        <v>0.42</v>
      </c>
      <c r="I2000" s="213">
        <v>64962</v>
      </c>
      <c r="J2000" s="213">
        <v>2887.18</v>
      </c>
      <c r="K2000" s="212">
        <v>5196.96</v>
      </c>
      <c r="L2000" s="212">
        <v>5846.58</v>
      </c>
      <c r="M2000" s="239">
        <f t="shared" si="164"/>
        <v>0.48089999999991961</v>
      </c>
      <c r="N2000" s="239"/>
      <c r="O2000" s="178"/>
      <c r="P2000" s="178"/>
      <c r="Q2000" s="178"/>
      <c r="R2000" s="178"/>
      <c r="S2000" s="178"/>
      <c r="T2000" s="178"/>
      <c r="U2000" s="178"/>
      <c r="V2000" s="178"/>
      <c r="W2000" s="178"/>
      <c r="X2000" s="178"/>
      <c r="Y2000" s="210">
        <f t="shared" si="163"/>
        <v>0.31276841598459315</v>
      </c>
      <c r="Z2000" s="211">
        <f t="shared" si="165"/>
        <v>0.42</v>
      </c>
      <c r="AA2000" s="178"/>
      <c r="AB2000" s="178"/>
      <c r="AC2000" s="178"/>
    </row>
    <row r="2001" spans="2:29" x14ac:dyDescent="0.35">
      <c r="B2001" s="222">
        <v>207800</v>
      </c>
      <c r="C2001" s="208">
        <v>76140</v>
      </c>
      <c r="D2001" s="309">
        <v>4187.7</v>
      </c>
      <c r="E2001" s="206">
        <v>6091.2</v>
      </c>
      <c r="F2001" s="206">
        <v>6852.6</v>
      </c>
      <c r="G2001" s="205">
        <f t="shared" si="166"/>
        <v>0.3664100096246391</v>
      </c>
      <c r="H2001" s="207">
        <f t="shared" si="167"/>
        <v>0.42</v>
      </c>
      <c r="I2001" s="213">
        <v>65004</v>
      </c>
      <c r="J2001" s="213">
        <v>2892.18</v>
      </c>
      <c r="K2001" s="212">
        <v>5200.32</v>
      </c>
      <c r="L2001" s="212">
        <v>5850.36</v>
      </c>
      <c r="M2001" s="239">
        <f t="shared" si="164"/>
        <v>0.48090000000002875</v>
      </c>
      <c r="N2001" s="239"/>
      <c r="O2001" s="178"/>
      <c r="P2001" s="178"/>
      <c r="Q2001" s="178"/>
      <c r="R2001" s="178"/>
      <c r="S2001" s="178"/>
      <c r="T2001" s="178"/>
      <c r="U2001" s="178"/>
      <c r="V2001" s="178"/>
      <c r="W2001" s="178"/>
      <c r="X2001" s="178"/>
      <c r="Y2001" s="210">
        <f t="shared" si="163"/>
        <v>0.31282001924927816</v>
      </c>
      <c r="Z2001" s="211">
        <f t="shared" si="165"/>
        <v>0.42</v>
      </c>
      <c r="AA2001" s="178"/>
      <c r="AB2001" s="178"/>
      <c r="AC2001" s="178"/>
    </row>
    <row r="2002" spans="2:29" x14ac:dyDescent="0.35">
      <c r="B2002" s="222">
        <v>207900</v>
      </c>
      <c r="C2002" s="208">
        <v>76182</v>
      </c>
      <c r="D2002" s="309">
        <v>4190.01</v>
      </c>
      <c r="E2002" s="206">
        <v>6094.56</v>
      </c>
      <c r="F2002" s="206">
        <v>6856.38</v>
      </c>
      <c r="G2002" s="205">
        <f t="shared" si="166"/>
        <v>0.36643578643578645</v>
      </c>
      <c r="H2002" s="207">
        <f t="shared" si="167"/>
        <v>0.42</v>
      </c>
      <c r="I2002" s="213">
        <v>65046</v>
      </c>
      <c r="J2002" s="213">
        <v>2897.17</v>
      </c>
      <c r="K2002" s="212">
        <v>5203.68</v>
      </c>
      <c r="L2002" s="212">
        <v>5854.14</v>
      </c>
      <c r="M2002" s="239">
        <f t="shared" si="164"/>
        <v>0.48089999999999233</v>
      </c>
      <c r="N2002" s="239"/>
      <c r="O2002" s="178"/>
      <c r="P2002" s="178"/>
      <c r="Q2002" s="178"/>
      <c r="R2002" s="178"/>
      <c r="S2002" s="178"/>
      <c r="T2002" s="178"/>
      <c r="U2002" s="178"/>
      <c r="V2002" s="178"/>
      <c r="W2002" s="178"/>
      <c r="X2002" s="178"/>
      <c r="Y2002" s="210">
        <f t="shared" si="163"/>
        <v>0.31287157287157286</v>
      </c>
      <c r="Z2002" s="211">
        <f t="shared" si="165"/>
        <v>0.42</v>
      </c>
      <c r="AA2002" s="178"/>
      <c r="AB2002" s="178"/>
      <c r="AC2002" s="178"/>
    </row>
    <row r="2003" spans="2:29" x14ac:dyDescent="0.35">
      <c r="B2003" s="222">
        <v>208000</v>
      </c>
      <c r="C2003" s="208">
        <v>76224</v>
      </c>
      <c r="D2003" s="309">
        <v>4192.32</v>
      </c>
      <c r="E2003" s="206">
        <v>6097.92</v>
      </c>
      <c r="F2003" s="206">
        <v>6860.16</v>
      </c>
      <c r="G2003" s="205">
        <f t="shared" si="166"/>
        <v>0.36646153846153845</v>
      </c>
      <c r="H2003" s="207">
        <f t="shared" si="167"/>
        <v>0.42</v>
      </c>
      <c r="I2003" s="213">
        <v>65088</v>
      </c>
      <c r="J2003" s="213">
        <v>2902.17</v>
      </c>
      <c r="K2003" s="212">
        <v>5207.04</v>
      </c>
      <c r="L2003" s="212">
        <v>5857.92</v>
      </c>
      <c r="M2003" s="239">
        <f t="shared" si="164"/>
        <v>0.48090000000010152</v>
      </c>
      <c r="N2003" s="239"/>
      <c r="O2003" s="178"/>
      <c r="P2003" s="178"/>
      <c r="Q2003" s="178"/>
      <c r="R2003" s="178"/>
      <c r="S2003" s="178"/>
      <c r="T2003" s="178"/>
      <c r="U2003" s="178"/>
      <c r="V2003" s="178"/>
      <c r="W2003" s="178"/>
      <c r="X2003" s="178"/>
      <c r="Y2003" s="210">
        <f t="shared" si="163"/>
        <v>0.31292307692307691</v>
      </c>
      <c r="Z2003" s="211">
        <f t="shared" si="165"/>
        <v>0.42</v>
      </c>
      <c r="AA2003" s="178"/>
      <c r="AB2003" s="178"/>
      <c r="AC2003" s="178"/>
    </row>
    <row r="2004" spans="2:29" x14ac:dyDescent="0.35">
      <c r="B2004" s="222">
        <v>208100</v>
      </c>
      <c r="C2004" s="208">
        <v>76266</v>
      </c>
      <c r="D2004" s="309">
        <v>4194.63</v>
      </c>
      <c r="E2004" s="206">
        <v>6101.28</v>
      </c>
      <c r="F2004" s="206">
        <v>6863.94</v>
      </c>
      <c r="G2004" s="205">
        <f t="shared" si="166"/>
        <v>0.36648726573762613</v>
      </c>
      <c r="H2004" s="207">
        <f t="shared" si="167"/>
        <v>0.42</v>
      </c>
      <c r="I2004" s="213">
        <v>65130</v>
      </c>
      <c r="J2004" s="213">
        <v>2907.17</v>
      </c>
      <c r="K2004" s="212">
        <v>5210.3999999999996</v>
      </c>
      <c r="L2004" s="212">
        <v>5861.7</v>
      </c>
      <c r="M2004" s="239">
        <f t="shared" si="164"/>
        <v>0.48090000000007421</v>
      </c>
      <c r="N2004" s="239"/>
      <c r="O2004" s="178"/>
      <c r="P2004" s="178"/>
      <c r="Q2004" s="178"/>
      <c r="R2004" s="178"/>
      <c r="S2004" s="178"/>
      <c r="T2004" s="178"/>
      <c r="U2004" s="178"/>
      <c r="V2004" s="178"/>
      <c r="W2004" s="178"/>
      <c r="X2004" s="178"/>
      <c r="Y2004" s="210">
        <f t="shared" si="163"/>
        <v>0.31297453147525228</v>
      </c>
      <c r="Z2004" s="211">
        <f t="shared" si="165"/>
        <v>0.42</v>
      </c>
      <c r="AA2004" s="178"/>
      <c r="AB2004" s="178"/>
      <c r="AC2004" s="178"/>
    </row>
    <row r="2005" spans="2:29" x14ac:dyDescent="0.35">
      <c r="B2005" s="222">
        <v>208200</v>
      </c>
      <c r="C2005" s="208">
        <v>76308</v>
      </c>
      <c r="D2005" s="309">
        <v>4196.9399999999996</v>
      </c>
      <c r="E2005" s="206">
        <v>6104.64</v>
      </c>
      <c r="F2005" s="206">
        <v>6867.72</v>
      </c>
      <c r="G2005" s="205">
        <f t="shared" si="166"/>
        <v>0.36651296829971181</v>
      </c>
      <c r="H2005" s="207">
        <f t="shared" si="167"/>
        <v>0.42</v>
      </c>
      <c r="I2005" s="213">
        <v>65172</v>
      </c>
      <c r="J2005" s="213">
        <v>2912.17</v>
      </c>
      <c r="K2005" s="212">
        <v>5213.76</v>
      </c>
      <c r="L2005" s="212">
        <v>5865.48</v>
      </c>
      <c r="M2005" s="239">
        <f t="shared" si="164"/>
        <v>0.48090000000003785</v>
      </c>
      <c r="N2005" s="239"/>
      <c r="O2005" s="178"/>
      <c r="P2005" s="178"/>
      <c r="Q2005" s="178"/>
      <c r="R2005" s="178"/>
      <c r="S2005" s="178"/>
      <c r="T2005" s="178"/>
      <c r="U2005" s="178"/>
      <c r="V2005" s="178"/>
      <c r="W2005" s="178"/>
      <c r="X2005" s="178"/>
      <c r="Y2005" s="210">
        <f t="shared" si="163"/>
        <v>0.31302593659942363</v>
      </c>
      <c r="Z2005" s="211">
        <f t="shared" si="165"/>
        <v>0.42</v>
      </c>
      <c r="AA2005" s="178"/>
      <c r="AB2005" s="178"/>
      <c r="AC2005" s="178"/>
    </row>
    <row r="2006" spans="2:29" x14ac:dyDescent="0.35">
      <c r="B2006" s="222">
        <v>208300</v>
      </c>
      <c r="C2006" s="208">
        <v>76350</v>
      </c>
      <c r="D2006" s="309">
        <v>4199.25</v>
      </c>
      <c r="E2006" s="206">
        <v>6108</v>
      </c>
      <c r="F2006" s="206">
        <v>6871.5</v>
      </c>
      <c r="G2006" s="205">
        <f t="shared" si="166"/>
        <v>0.36653864618338933</v>
      </c>
      <c r="H2006" s="207">
        <f t="shared" si="167"/>
        <v>0.42</v>
      </c>
      <c r="I2006" s="213">
        <v>65214</v>
      </c>
      <c r="J2006" s="213">
        <v>2917.17</v>
      </c>
      <c r="K2006" s="212">
        <v>5217.12</v>
      </c>
      <c r="L2006" s="212">
        <v>5869.26</v>
      </c>
      <c r="M2006" s="239">
        <f t="shared" si="164"/>
        <v>0.48090000000000144</v>
      </c>
      <c r="N2006" s="239"/>
      <c r="O2006" s="178"/>
      <c r="P2006" s="178"/>
      <c r="Q2006" s="178"/>
      <c r="R2006" s="178"/>
      <c r="S2006" s="178"/>
      <c r="T2006" s="178"/>
      <c r="U2006" s="178"/>
      <c r="V2006" s="178"/>
      <c r="W2006" s="178"/>
      <c r="X2006" s="178"/>
      <c r="Y2006" s="210">
        <f t="shared" si="163"/>
        <v>0.31307729236677867</v>
      </c>
      <c r="Z2006" s="211">
        <f t="shared" si="165"/>
        <v>0.42</v>
      </c>
      <c r="AA2006" s="178"/>
      <c r="AB2006" s="178"/>
      <c r="AC2006" s="178"/>
    </row>
    <row r="2007" spans="2:29" x14ac:dyDescent="0.35">
      <c r="B2007" s="222">
        <v>208400</v>
      </c>
      <c r="C2007" s="208">
        <v>76392</v>
      </c>
      <c r="D2007" s="309">
        <v>4201.5600000000004</v>
      </c>
      <c r="E2007" s="206">
        <v>6111.36</v>
      </c>
      <c r="F2007" s="206">
        <v>6875.28</v>
      </c>
      <c r="G2007" s="205">
        <f t="shared" si="166"/>
        <v>0.36656429942418428</v>
      </c>
      <c r="H2007" s="207">
        <f t="shared" si="167"/>
        <v>0.42</v>
      </c>
      <c r="I2007" s="213">
        <v>65256</v>
      </c>
      <c r="J2007" s="213">
        <v>2922.16</v>
      </c>
      <c r="K2007" s="212">
        <v>5220.4799999999996</v>
      </c>
      <c r="L2007" s="212">
        <v>5873.04</v>
      </c>
      <c r="M2007" s="239">
        <f t="shared" si="164"/>
        <v>0.48089999999996508</v>
      </c>
      <c r="N2007" s="239"/>
      <c r="O2007" s="178"/>
      <c r="P2007" s="178"/>
      <c r="Q2007" s="178"/>
      <c r="R2007" s="178"/>
      <c r="S2007" s="178"/>
      <c r="T2007" s="178"/>
      <c r="U2007" s="178"/>
      <c r="V2007" s="178"/>
      <c r="W2007" s="178"/>
      <c r="X2007" s="178"/>
      <c r="Y2007" s="210">
        <f t="shared" si="163"/>
        <v>0.31312859884836852</v>
      </c>
      <c r="Z2007" s="211">
        <f t="shared" si="165"/>
        <v>0.42</v>
      </c>
      <c r="AA2007" s="178"/>
      <c r="AB2007" s="178"/>
      <c r="AC2007" s="178"/>
    </row>
    <row r="2008" spans="2:29" x14ac:dyDescent="0.35">
      <c r="B2008" s="222">
        <v>208500</v>
      </c>
      <c r="C2008" s="208">
        <v>76434</v>
      </c>
      <c r="D2008" s="309">
        <v>4203.87</v>
      </c>
      <c r="E2008" s="206">
        <v>6114.72</v>
      </c>
      <c r="F2008" s="206">
        <v>6879.06</v>
      </c>
      <c r="G2008" s="205">
        <f t="shared" si="166"/>
        <v>0.36658992805755397</v>
      </c>
      <c r="H2008" s="207">
        <f t="shared" si="167"/>
        <v>0.42</v>
      </c>
      <c r="I2008" s="213">
        <v>65298</v>
      </c>
      <c r="J2008" s="213">
        <v>2927.16</v>
      </c>
      <c r="K2008" s="212">
        <v>5223.84</v>
      </c>
      <c r="L2008" s="212">
        <v>5876.82</v>
      </c>
      <c r="M2008" s="239">
        <f t="shared" si="164"/>
        <v>0.48089999999992872</v>
      </c>
      <c r="N2008" s="239"/>
      <c r="O2008" s="178"/>
      <c r="P2008" s="178"/>
      <c r="Q2008" s="178"/>
      <c r="R2008" s="178"/>
      <c r="S2008" s="178"/>
      <c r="T2008" s="178"/>
      <c r="U2008" s="178"/>
      <c r="V2008" s="178"/>
      <c r="W2008" s="178"/>
      <c r="X2008" s="178"/>
      <c r="Y2008" s="210">
        <f t="shared" si="163"/>
        <v>0.3131798561151079</v>
      </c>
      <c r="Z2008" s="211">
        <f t="shared" si="165"/>
        <v>0.42</v>
      </c>
      <c r="AA2008" s="178"/>
      <c r="AB2008" s="178"/>
      <c r="AC2008" s="178"/>
    </row>
    <row r="2009" spans="2:29" x14ac:dyDescent="0.35">
      <c r="B2009" s="222">
        <v>208600</v>
      </c>
      <c r="C2009" s="208">
        <v>76476</v>
      </c>
      <c r="D2009" s="309">
        <v>4206.18</v>
      </c>
      <c r="E2009" s="206">
        <v>6118.08</v>
      </c>
      <c r="F2009" s="206">
        <v>6882.84</v>
      </c>
      <c r="G2009" s="205">
        <f t="shared" si="166"/>
        <v>0.36661553211888781</v>
      </c>
      <c r="H2009" s="207">
        <f t="shared" si="167"/>
        <v>0.42</v>
      </c>
      <c r="I2009" s="213">
        <v>65340</v>
      </c>
      <c r="J2009" s="213">
        <v>2932.16</v>
      </c>
      <c r="K2009" s="212">
        <v>5227.2</v>
      </c>
      <c r="L2009" s="212">
        <v>5880.6</v>
      </c>
      <c r="M2009" s="239">
        <f t="shared" si="164"/>
        <v>0.4808999999998923</v>
      </c>
      <c r="N2009" s="239"/>
      <c r="O2009" s="178"/>
      <c r="P2009" s="178"/>
      <c r="Q2009" s="178"/>
      <c r="R2009" s="178"/>
      <c r="S2009" s="178"/>
      <c r="T2009" s="178"/>
      <c r="U2009" s="178"/>
      <c r="V2009" s="178"/>
      <c r="W2009" s="178"/>
      <c r="X2009" s="178"/>
      <c r="Y2009" s="210">
        <f t="shared" si="163"/>
        <v>0.31323106423777564</v>
      </c>
      <c r="Z2009" s="211">
        <f t="shared" si="165"/>
        <v>0.42</v>
      </c>
      <c r="AA2009" s="178"/>
      <c r="AB2009" s="178"/>
      <c r="AC2009" s="178"/>
    </row>
    <row r="2010" spans="2:29" x14ac:dyDescent="0.35">
      <c r="B2010" s="222">
        <v>208700</v>
      </c>
      <c r="C2010" s="208">
        <v>76518</v>
      </c>
      <c r="D2010" s="309">
        <v>4208.49</v>
      </c>
      <c r="E2010" s="206">
        <v>6121.44</v>
      </c>
      <c r="F2010" s="206">
        <v>6886.62</v>
      </c>
      <c r="G2010" s="205">
        <f t="shared" si="166"/>
        <v>0.36664111164350743</v>
      </c>
      <c r="H2010" s="207">
        <f t="shared" si="167"/>
        <v>0.42</v>
      </c>
      <c r="I2010" s="213">
        <v>65382</v>
      </c>
      <c r="J2010" s="213">
        <v>2937.16</v>
      </c>
      <c r="K2010" s="212">
        <v>5230.5600000000004</v>
      </c>
      <c r="L2010" s="212">
        <v>5884.38</v>
      </c>
      <c r="M2010" s="239">
        <f t="shared" si="164"/>
        <v>0.48090000000000144</v>
      </c>
      <c r="N2010" s="239"/>
      <c r="O2010" s="178"/>
      <c r="P2010" s="178"/>
      <c r="Q2010" s="178"/>
      <c r="R2010" s="178"/>
      <c r="S2010" s="178"/>
      <c r="T2010" s="178"/>
      <c r="U2010" s="178"/>
      <c r="V2010" s="178"/>
      <c r="W2010" s="178"/>
      <c r="X2010" s="178"/>
      <c r="Y2010" s="210">
        <f t="shared" si="163"/>
        <v>0.31328222328701483</v>
      </c>
      <c r="Z2010" s="211">
        <f t="shared" si="165"/>
        <v>0.42</v>
      </c>
      <c r="AA2010" s="178"/>
      <c r="AB2010" s="178"/>
      <c r="AC2010" s="178"/>
    </row>
    <row r="2011" spans="2:29" x14ac:dyDescent="0.35">
      <c r="B2011" s="222">
        <v>208800</v>
      </c>
      <c r="C2011" s="208">
        <v>76560</v>
      </c>
      <c r="D2011" s="309">
        <v>4210.8</v>
      </c>
      <c r="E2011" s="206">
        <v>6124.8</v>
      </c>
      <c r="F2011" s="206">
        <v>6890.4</v>
      </c>
      <c r="G2011" s="205">
        <f t="shared" si="166"/>
        <v>0.36666666666666664</v>
      </c>
      <c r="H2011" s="207">
        <f t="shared" si="167"/>
        <v>0.42</v>
      </c>
      <c r="I2011" s="213">
        <v>65424</v>
      </c>
      <c r="J2011" s="213">
        <v>2942.16</v>
      </c>
      <c r="K2011" s="212">
        <v>5233.92</v>
      </c>
      <c r="L2011" s="212">
        <v>5888.16</v>
      </c>
      <c r="M2011" s="239">
        <f t="shared" si="164"/>
        <v>0.48089999999997418</v>
      </c>
      <c r="N2011" s="239"/>
      <c r="O2011" s="178"/>
      <c r="P2011" s="178"/>
      <c r="Q2011" s="178"/>
      <c r="R2011" s="178"/>
      <c r="S2011" s="178"/>
      <c r="T2011" s="178"/>
      <c r="U2011" s="178"/>
      <c r="V2011" s="178"/>
      <c r="W2011" s="178"/>
      <c r="X2011" s="178"/>
      <c r="Y2011" s="210">
        <f t="shared" si="163"/>
        <v>0.31333333333333335</v>
      </c>
      <c r="Z2011" s="211">
        <f t="shared" si="165"/>
        <v>0.42</v>
      </c>
      <c r="AA2011" s="178"/>
      <c r="AB2011" s="178"/>
      <c r="AC2011" s="178"/>
    </row>
    <row r="2012" spans="2:29" x14ac:dyDescent="0.35">
      <c r="B2012" s="222">
        <v>208900</v>
      </c>
      <c r="C2012" s="208">
        <v>76602</v>
      </c>
      <c r="D2012" s="309">
        <v>4213.1099999999997</v>
      </c>
      <c r="E2012" s="206">
        <v>6128.16</v>
      </c>
      <c r="F2012" s="206">
        <v>6894.18</v>
      </c>
      <c r="G2012" s="205">
        <f t="shared" si="166"/>
        <v>0.36669219722355195</v>
      </c>
      <c r="H2012" s="207">
        <f t="shared" si="167"/>
        <v>0.42</v>
      </c>
      <c r="I2012" s="213">
        <v>65466</v>
      </c>
      <c r="J2012" s="213">
        <v>2947.15</v>
      </c>
      <c r="K2012" s="212">
        <v>5237.28</v>
      </c>
      <c r="L2012" s="212">
        <v>5891.94</v>
      </c>
      <c r="M2012" s="239">
        <f t="shared" si="164"/>
        <v>0.48090000000008332</v>
      </c>
      <c r="N2012" s="239"/>
      <c r="O2012" s="178"/>
      <c r="P2012" s="178"/>
      <c r="Q2012" s="178"/>
      <c r="R2012" s="178"/>
      <c r="S2012" s="178"/>
      <c r="T2012" s="178"/>
      <c r="U2012" s="178"/>
      <c r="V2012" s="178"/>
      <c r="W2012" s="178"/>
      <c r="X2012" s="178"/>
      <c r="Y2012" s="210">
        <f t="shared" si="163"/>
        <v>0.31338439444710386</v>
      </c>
      <c r="Z2012" s="211">
        <f t="shared" si="165"/>
        <v>0.42</v>
      </c>
      <c r="AA2012" s="178"/>
      <c r="AB2012" s="178"/>
      <c r="AC2012" s="178"/>
    </row>
    <row r="2013" spans="2:29" x14ac:dyDescent="0.35">
      <c r="B2013" s="222">
        <v>209000</v>
      </c>
      <c r="C2013" s="208">
        <v>76644</v>
      </c>
      <c r="D2013" s="309">
        <v>4215.42</v>
      </c>
      <c r="E2013" s="206">
        <v>6131.52</v>
      </c>
      <c r="F2013" s="206">
        <v>6897.96</v>
      </c>
      <c r="G2013" s="205">
        <f t="shared" si="166"/>
        <v>0.36671770334928228</v>
      </c>
      <c r="H2013" s="207">
        <f t="shared" si="167"/>
        <v>0.42</v>
      </c>
      <c r="I2013" s="213">
        <v>65508</v>
      </c>
      <c r="J2013" s="213">
        <v>2952.15</v>
      </c>
      <c r="K2013" s="212">
        <v>5240.6400000000003</v>
      </c>
      <c r="L2013" s="212">
        <v>5895.72</v>
      </c>
      <c r="M2013" s="239">
        <f t="shared" si="164"/>
        <v>0.48090000000004696</v>
      </c>
      <c r="N2013" s="239"/>
      <c r="O2013" s="178"/>
      <c r="P2013" s="178"/>
      <c r="Q2013" s="178"/>
      <c r="R2013" s="178"/>
      <c r="S2013" s="178"/>
      <c r="T2013" s="178"/>
      <c r="U2013" s="178"/>
      <c r="V2013" s="178"/>
      <c r="W2013" s="178"/>
      <c r="X2013" s="178"/>
      <c r="Y2013" s="210">
        <f t="shared" si="163"/>
        <v>0.31343540669856457</v>
      </c>
      <c r="Z2013" s="211">
        <f t="shared" si="165"/>
        <v>0.42</v>
      </c>
      <c r="AA2013" s="178"/>
      <c r="AB2013" s="178"/>
      <c r="AC2013" s="178"/>
    </row>
    <row r="2014" spans="2:29" x14ac:dyDescent="0.35">
      <c r="B2014" s="222">
        <v>209100</v>
      </c>
      <c r="C2014" s="208">
        <v>76686</v>
      </c>
      <c r="D2014" s="309">
        <v>4217.7299999999996</v>
      </c>
      <c r="E2014" s="206">
        <v>6134.88</v>
      </c>
      <c r="F2014" s="206">
        <v>6901.74</v>
      </c>
      <c r="G2014" s="205">
        <f t="shared" si="166"/>
        <v>0.36674318507890963</v>
      </c>
      <c r="H2014" s="207">
        <f t="shared" si="167"/>
        <v>0.42</v>
      </c>
      <c r="I2014" s="213">
        <v>65550</v>
      </c>
      <c r="J2014" s="213">
        <v>2957.15</v>
      </c>
      <c r="K2014" s="212">
        <v>5244</v>
      </c>
      <c r="L2014" s="212">
        <v>5899.5</v>
      </c>
      <c r="M2014" s="239">
        <f t="shared" si="164"/>
        <v>0.48090000000001054</v>
      </c>
      <c r="N2014" s="239"/>
      <c r="O2014" s="178"/>
      <c r="P2014" s="178"/>
      <c r="Q2014" s="178"/>
      <c r="R2014" s="178"/>
      <c r="S2014" s="178"/>
      <c r="T2014" s="178"/>
      <c r="U2014" s="178"/>
      <c r="V2014" s="178"/>
      <c r="W2014" s="178"/>
      <c r="X2014" s="178"/>
      <c r="Y2014" s="210">
        <f t="shared" si="163"/>
        <v>0.31348637015781922</v>
      </c>
      <c r="Z2014" s="211">
        <f t="shared" si="165"/>
        <v>0.42</v>
      </c>
      <c r="AA2014" s="178"/>
      <c r="AB2014" s="178"/>
      <c r="AC2014" s="178"/>
    </row>
    <row r="2015" spans="2:29" x14ac:dyDescent="0.35">
      <c r="B2015" s="222">
        <v>209200</v>
      </c>
      <c r="C2015" s="208">
        <v>76728</v>
      </c>
      <c r="D2015" s="309">
        <v>4220.04</v>
      </c>
      <c r="E2015" s="206">
        <v>6138.24</v>
      </c>
      <c r="F2015" s="206">
        <v>6905.52</v>
      </c>
      <c r="G2015" s="205">
        <f t="shared" si="166"/>
        <v>0.36676864244741875</v>
      </c>
      <c r="H2015" s="207">
        <f t="shared" si="167"/>
        <v>0.42</v>
      </c>
      <c r="I2015" s="213">
        <v>65592</v>
      </c>
      <c r="J2015" s="213">
        <v>2962.15</v>
      </c>
      <c r="K2015" s="212">
        <v>5247.36</v>
      </c>
      <c r="L2015" s="212">
        <v>5903.28</v>
      </c>
      <c r="M2015" s="239">
        <f t="shared" si="164"/>
        <v>0.48089999999998329</v>
      </c>
      <c r="N2015" s="239"/>
      <c r="O2015" s="178"/>
      <c r="P2015" s="178"/>
      <c r="Q2015" s="178"/>
      <c r="R2015" s="178"/>
      <c r="S2015" s="178"/>
      <c r="T2015" s="178"/>
      <c r="U2015" s="178"/>
      <c r="V2015" s="178"/>
      <c r="W2015" s="178"/>
      <c r="X2015" s="178"/>
      <c r="Y2015" s="210">
        <f t="shared" si="163"/>
        <v>0.31353728489483745</v>
      </c>
      <c r="Z2015" s="211">
        <f t="shared" si="165"/>
        <v>0.42</v>
      </c>
      <c r="AA2015" s="178"/>
      <c r="AB2015" s="178"/>
      <c r="AC2015" s="178"/>
    </row>
    <row r="2016" spans="2:29" x14ac:dyDescent="0.35">
      <c r="B2016" s="222">
        <v>209300</v>
      </c>
      <c r="C2016" s="208">
        <v>76770</v>
      </c>
      <c r="D2016" s="309">
        <v>4222.3500000000004</v>
      </c>
      <c r="E2016" s="206">
        <v>6141.6</v>
      </c>
      <c r="F2016" s="206">
        <v>6909.3</v>
      </c>
      <c r="G2016" s="205">
        <f t="shared" si="166"/>
        <v>0.36679407548972764</v>
      </c>
      <c r="H2016" s="207">
        <f t="shared" si="167"/>
        <v>0.42</v>
      </c>
      <c r="I2016" s="213">
        <v>65634</v>
      </c>
      <c r="J2016" s="213">
        <v>2967.15</v>
      </c>
      <c r="K2016" s="212">
        <v>5250.72</v>
      </c>
      <c r="L2016" s="212">
        <v>5907.06</v>
      </c>
      <c r="M2016" s="239">
        <f t="shared" si="164"/>
        <v>0.48090000000008332</v>
      </c>
      <c r="N2016" s="239"/>
      <c r="O2016" s="178"/>
      <c r="P2016" s="178"/>
      <c r="Q2016" s="178"/>
      <c r="R2016" s="178"/>
      <c r="S2016" s="178"/>
      <c r="T2016" s="178"/>
      <c r="U2016" s="178"/>
      <c r="V2016" s="178"/>
      <c r="W2016" s="178"/>
      <c r="X2016" s="178"/>
      <c r="Y2016" s="210">
        <f t="shared" si="163"/>
        <v>0.3135881509794553</v>
      </c>
      <c r="Z2016" s="211">
        <f t="shared" si="165"/>
        <v>0.42</v>
      </c>
      <c r="AA2016" s="178"/>
      <c r="AB2016" s="178"/>
      <c r="AC2016" s="178"/>
    </row>
    <row r="2017" spans="2:29" x14ac:dyDescent="0.35">
      <c r="B2017" s="222">
        <v>209400</v>
      </c>
      <c r="C2017" s="208">
        <v>76812</v>
      </c>
      <c r="D2017" s="309">
        <v>4224.66</v>
      </c>
      <c r="E2017" s="206">
        <v>6144.96</v>
      </c>
      <c r="F2017" s="206">
        <v>6913.08</v>
      </c>
      <c r="G2017" s="205">
        <f t="shared" si="166"/>
        <v>0.36681948424068767</v>
      </c>
      <c r="H2017" s="207">
        <f t="shared" si="167"/>
        <v>0.42</v>
      </c>
      <c r="I2017" s="213">
        <v>65676</v>
      </c>
      <c r="J2017" s="213">
        <v>2972.14</v>
      </c>
      <c r="K2017" s="212">
        <v>5254.08</v>
      </c>
      <c r="L2017" s="212">
        <v>5910.84</v>
      </c>
      <c r="M2017" s="239">
        <f t="shared" si="164"/>
        <v>0.48090000000004696</v>
      </c>
      <c r="N2017" s="239"/>
      <c r="O2017" s="178"/>
      <c r="P2017" s="178"/>
      <c r="Q2017" s="178"/>
      <c r="R2017" s="178"/>
      <c r="S2017" s="178"/>
      <c r="T2017" s="178"/>
      <c r="U2017" s="178"/>
      <c r="V2017" s="178"/>
      <c r="W2017" s="178"/>
      <c r="X2017" s="178"/>
      <c r="Y2017" s="210">
        <f t="shared" si="163"/>
        <v>0.31363896848137535</v>
      </c>
      <c r="Z2017" s="211">
        <f t="shared" si="165"/>
        <v>0.42</v>
      </c>
      <c r="AA2017" s="178"/>
      <c r="AB2017" s="178"/>
      <c r="AC2017" s="178"/>
    </row>
    <row r="2018" spans="2:29" x14ac:dyDescent="0.35">
      <c r="B2018" s="222">
        <v>209500</v>
      </c>
      <c r="C2018" s="208">
        <v>76854</v>
      </c>
      <c r="D2018" s="309">
        <v>4226.97</v>
      </c>
      <c r="E2018" s="206">
        <v>6148.32</v>
      </c>
      <c r="F2018" s="206">
        <v>6916.86</v>
      </c>
      <c r="G2018" s="205">
        <f t="shared" si="166"/>
        <v>0.36684486873508354</v>
      </c>
      <c r="H2018" s="207">
        <f t="shared" si="167"/>
        <v>0.42</v>
      </c>
      <c r="I2018" s="213">
        <v>65718</v>
      </c>
      <c r="J2018" s="213">
        <v>2977.14</v>
      </c>
      <c r="K2018" s="212">
        <v>5257.44</v>
      </c>
      <c r="L2018" s="212">
        <v>5914.62</v>
      </c>
      <c r="M2018" s="239">
        <f t="shared" si="164"/>
        <v>0.48090000000001965</v>
      </c>
      <c r="N2018" s="239"/>
      <c r="O2018" s="178"/>
      <c r="P2018" s="178"/>
      <c r="Q2018" s="178"/>
      <c r="R2018" s="178"/>
      <c r="S2018" s="178"/>
      <c r="T2018" s="178"/>
      <c r="U2018" s="178"/>
      <c r="V2018" s="178"/>
      <c r="W2018" s="178"/>
      <c r="X2018" s="178"/>
      <c r="Y2018" s="210">
        <f t="shared" si="163"/>
        <v>0.31368973747016704</v>
      </c>
      <c r="Z2018" s="211">
        <f t="shared" si="165"/>
        <v>0.42</v>
      </c>
      <c r="AA2018" s="178"/>
      <c r="AB2018" s="178"/>
      <c r="AC2018" s="178"/>
    </row>
    <row r="2019" spans="2:29" x14ac:dyDescent="0.35">
      <c r="B2019" s="222">
        <v>209600</v>
      </c>
      <c r="C2019" s="208">
        <v>76896</v>
      </c>
      <c r="D2019" s="309">
        <v>4229.28</v>
      </c>
      <c r="E2019" s="206">
        <v>6151.68</v>
      </c>
      <c r="F2019" s="206">
        <v>6920.64</v>
      </c>
      <c r="G2019" s="205">
        <f t="shared" si="166"/>
        <v>0.36687022900763361</v>
      </c>
      <c r="H2019" s="207">
        <f t="shared" si="167"/>
        <v>0.42</v>
      </c>
      <c r="I2019" s="213">
        <v>65760</v>
      </c>
      <c r="J2019" s="213">
        <v>2982.14</v>
      </c>
      <c r="K2019" s="212">
        <v>5260.8</v>
      </c>
      <c r="L2019" s="212">
        <v>5918.4</v>
      </c>
      <c r="M2019" s="239">
        <f t="shared" si="164"/>
        <v>0.48089999999998329</v>
      </c>
      <c r="N2019" s="239"/>
      <c r="O2019" s="178"/>
      <c r="P2019" s="178"/>
      <c r="Q2019" s="178"/>
      <c r="R2019" s="178"/>
      <c r="S2019" s="178"/>
      <c r="T2019" s="178"/>
      <c r="U2019" s="178"/>
      <c r="V2019" s="178"/>
      <c r="W2019" s="178"/>
      <c r="X2019" s="178"/>
      <c r="Y2019" s="210">
        <f t="shared" si="163"/>
        <v>0.31374045801526718</v>
      </c>
      <c r="Z2019" s="211">
        <f t="shared" si="165"/>
        <v>0.42</v>
      </c>
      <c r="AA2019" s="178"/>
      <c r="AB2019" s="178"/>
      <c r="AC2019" s="178"/>
    </row>
    <row r="2020" spans="2:29" x14ac:dyDescent="0.35">
      <c r="B2020" s="222">
        <v>209700</v>
      </c>
      <c r="C2020" s="208">
        <v>76938</v>
      </c>
      <c r="D2020" s="309">
        <v>4231.59</v>
      </c>
      <c r="E2020" s="206">
        <v>6155.04</v>
      </c>
      <c r="F2020" s="206">
        <v>6924.42</v>
      </c>
      <c r="G2020" s="205">
        <f t="shared" si="166"/>
        <v>0.36689556509298998</v>
      </c>
      <c r="H2020" s="207">
        <f t="shared" si="167"/>
        <v>0.42</v>
      </c>
      <c r="I2020" s="213">
        <v>65802</v>
      </c>
      <c r="J2020" s="213">
        <v>2987.14</v>
      </c>
      <c r="K2020" s="212">
        <v>5264.16</v>
      </c>
      <c r="L2020" s="212">
        <v>5922.18</v>
      </c>
      <c r="M2020" s="239">
        <f t="shared" si="164"/>
        <v>0.48089999999994687</v>
      </c>
      <c r="N2020" s="239"/>
      <c r="O2020" s="178"/>
      <c r="P2020" s="178"/>
      <c r="Q2020" s="178"/>
      <c r="R2020" s="178"/>
      <c r="S2020" s="178"/>
      <c r="T2020" s="178"/>
      <c r="U2020" s="178"/>
      <c r="V2020" s="178"/>
      <c r="W2020" s="178"/>
      <c r="X2020" s="178"/>
      <c r="Y2020" s="210">
        <f t="shared" si="163"/>
        <v>0.31379113018597998</v>
      </c>
      <c r="Z2020" s="211">
        <f t="shared" si="165"/>
        <v>0.42</v>
      </c>
      <c r="AA2020" s="178"/>
      <c r="AB2020" s="178"/>
      <c r="AC2020" s="178"/>
    </row>
    <row r="2021" spans="2:29" x14ac:dyDescent="0.35">
      <c r="B2021" s="222">
        <v>209800</v>
      </c>
      <c r="C2021" s="208">
        <v>76980</v>
      </c>
      <c r="D2021" s="309">
        <v>4233.8999999999996</v>
      </c>
      <c r="E2021" s="206">
        <v>6158.4</v>
      </c>
      <c r="F2021" s="206">
        <v>6928.2</v>
      </c>
      <c r="G2021" s="205">
        <f t="shared" si="166"/>
        <v>0.36692087702573878</v>
      </c>
      <c r="H2021" s="207">
        <f t="shared" si="167"/>
        <v>0.42</v>
      </c>
      <c r="I2021" s="213">
        <v>65844</v>
      </c>
      <c r="J2021" s="213">
        <v>2992.14</v>
      </c>
      <c r="K2021" s="212">
        <v>5267.52</v>
      </c>
      <c r="L2021" s="212">
        <v>5925.96</v>
      </c>
      <c r="M2021" s="239">
        <f t="shared" si="164"/>
        <v>0.48089999999991051</v>
      </c>
      <c r="N2021" s="239"/>
      <c r="O2021" s="178"/>
      <c r="P2021" s="178"/>
      <c r="Q2021" s="178"/>
      <c r="R2021" s="178"/>
      <c r="S2021" s="178"/>
      <c r="T2021" s="178"/>
      <c r="U2021" s="178"/>
      <c r="V2021" s="178"/>
      <c r="W2021" s="178"/>
      <c r="X2021" s="178"/>
      <c r="Y2021" s="210">
        <f t="shared" si="163"/>
        <v>0.31384175405147757</v>
      </c>
      <c r="Z2021" s="211">
        <f t="shared" si="165"/>
        <v>0.42</v>
      </c>
      <c r="AA2021" s="178"/>
      <c r="AB2021" s="178"/>
      <c r="AC2021" s="178"/>
    </row>
    <row r="2022" spans="2:29" x14ac:dyDescent="0.35">
      <c r="B2022" s="222">
        <v>209900</v>
      </c>
      <c r="C2022" s="208">
        <v>77022</v>
      </c>
      <c r="D2022" s="309">
        <v>4236.21</v>
      </c>
      <c r="E2022" s="206">
        <v>6161.76</v>
      </c>
      <c r="F2022" s="206">
        <v>6931.98</v>
      </c>
      <c r="G2022" s="205">
        <f t="shared" si="166"/>
        <v>0.36694616484040021</v>
      </c>
      <c r="H2022" s="207">
        <f t="shared" si="167"/>
        <v>0.42</v>
      </c>
      <c r="I2022" s="213">
        <v>65886</v>
      </c>
      <c r="J2022" s="213">
        <v>2997.13</v>
      </c>
      <c r="K2022" s="212">
        <v>5270.88</v>
      </c>
      <c r="L2022" s="212">
        <v>5929.74</v>
      </c>
      <c r="M2022" s="239">
        <f t="shared" si="164"/>
        <v>0.48090000000002875</v>
      </c>
      <c r="N2022" s="239"/>
      <c r="O2022" s="178"/>
      <c r="P2022" s="178"/>
      <c r="Q2022" s="178"/>
      <c r="R2022" s="178"/>
      <c r="S2022" s="178"/>
      <c r="T2022" s="178"/>
      <c r="U2022" s="178"/>
      <c r="V2022" s="178"/>
      <c r="W2022" s="178"/>
      <c r="X2022" s="178"/>
      <c r="Y2022" s="210">
        <f t="shared" si="163"/>
        <v>0.31389232968080039</v>
      </c>
      <c r="Z2022" s="211">
        <f t="shared" si="165"/>
        <v>0.42</v>
      </c>
      <c r="AA2022" s="178"/>
      <c r="AB2022" s="178"/>
      <c r="AC2022" s="178"/>
    </row>
    <row r="2023" spans="2:29" x14ac:dyDescent="0.35">
      <c r="B2023" s="222">
        <v>210000</v>
      </c>
      <c r="C2023" s="208">
        <v>77064</v>
      </c>
      <c r="D2023" s="309">
        <v>4238.5200000000004</v>
      </c>
      <c r="E2023" s="206">
        <v>6165.12</v>
      </c>
      <c r="F2023" s="206">
        <v>6935.76</v>
      </c>
      <c r="G2023" s="205">
        <f t="shared" si="166"/>
        <v>0.36697142857142856</v>
      </c>
      <c r="H2023" s="207">
        <f t="shared" si="167"/>
        <v>0.42</v>
      </c>
      <c r="I2023" s="213">
        <v>65928</v>
      </c>
      <c r="J2023" s="213">
        <v>3002.13</v>
      </c>
      <c r="K2023" s="212">
        <v>5274.24</v>
      </c>
      <c r="L2023" s="212">
        <v>5933.52</v>
      </c>
      <c r="M2023" s="239">
        <f t="shared" si="164"/>
        <v>0.48089999999999233</v>
      </c>
      <c r="N2023" s="239"/>
      <c r="O2023" s="178"/>
      <c r="P2023" s="178"/>
      <c r="Q2023" s="178"/>
      <c r="R2023" s="178"/>
      <c r="S2023" s="178"/>
      <c r="T2023" s="178"/>
      <c r="U2023" s="178"/>
      <c r="V2023" s="178"/>
      <c r="W2023" s="178"/>
      <c r="X2023" s="178"/>
      <c r="Y2023" s="210">
        <f t="shared" si="163"/>
        <v>0.31394285714285713</v>
      </c>
      <c r="Z2023" s="211">
        <f t="shared" si="165"/>
        <v>0.42</v>
      </c>
      <c r="AA2023" s="178"/>
      <c r="AB2023" s="178"/>
      <c r="AC2023" s="178"/>
    </row>
    <row r="2024" spans="2:29" x14ac:dyDescent="0.35">
      <c r="B2024" s="222">
        <v>210100</v>
      </c>
      <c r="C2024" s="208">
        <v>77106</v>
      </c>
      <c r="D2024" s="309">
        <v>4240.83</v>
      </c>
      <c r="E2024" s="206">
        <v>6168.48</v>
      </c>
      <c r="F2024" s="206">
        <v>6939.54</v>
      </c>
      <c r="G2024" s="205">
        <f t="shared" si="166"/>
        <v>0.36699666825321275</v>
      </c>
      <c r="H2024" s="207">
        <f t="shared" si="167"/>
        <v>0.42</v>
      </c>
      <c r="I2024" s="213">
        <v>65970</v>
      </c>
      <c r="J2024" s="213">
        <v>3007.13</v>
      </c>
      <c r="K2024" s="212">
        <v>5277.6</v>
      </c>
      <c r="L2024" s="212">
        <v>5937.3</v>
      </c>
      <c r="M2024" s="239">
        <f t="shared" si="164"/>
        <v>0.48089999999994687</v>
      </c>
      <c r="N2024" s="239"/>
      <c r="O2024" s="178"/>
      <c r="P2024" s="178"/>
      <c r="Q2024" s="178"/>
      <c r="R2024" s="178"/>
      <c r="S2024" s="178"/>
      <c r="T2024" s="178"/>
      <c r="U2024" s="178"/>
      <c r="V2024" s="178"/>
      <c r="W2024" s="178"/>
      <c r="X2024" s="178"/>
      <c r="Y2024" s="210">
        <f t="shared" si="163"/>
        <v>0.31399333650642552</v>
      </c>
      <c r="Z2024" s="211">
        <f t="shared" si="165"/>
        <v>0.42</v>
      </c>
      <c r="AA2024" s="178"/>
      <c r="AB2024" s="178"/>
      <c r="AC2024" s="178"/>
    </row>
    <row r="2025" spans="2:29" x14ac:dyDescent="0.35">
      <c r="B2025" s="222">
        <v>210200</v>
      </c>
      <c r="C2025" s="208">
        <v>77148</v>
      </c>
      <c r="D2025" s="309">
        <v>4243.1400000000003</v>
      </c>
      <c r="E2025" s="206">
        <v>6171.84</v>
      </c>
      <c r="F2025" s="206">
        <v>6943.32</v>
      </c>
      <c r="G2025" s="205">
        <f t="shared" si="166"/>
        <v>0.36702188392007612</v>
      </c>
      <c r="H2025" s="207">
        <f t="shared" si="167"/>
        <v>0.42</v>
      </c>
      <c r="I2025" s="213">
        <v>66012</v>
      </c>
      <c r="J2025" s="213">
        <v>3012.13</v>
      </c>
      <c r="K2025" s="212">
        <v>5280.96</v>
      </c>
      <c r="L2025" s="212">
        <v>5941.08</v>
      </c>
      <c r="M2025" s="239">
        <f t="shared" si="164"/>
        <v>0.48089999999991961</v>
      </c>
      <c r="N2025" s="239"/>
      <c r="O2025" s="178"/>
      <c r="P2025" s="178"/>
      <c r="Q2025" s="178"/>
      <c r="R2025" s="178"/>
      <c r="S2025" s="178"/>
      <c r="T2025" s="178"/>
      <c r="U2025" s="178"/>
      <c r="V2025" s="178"/>
      <c r="W2025" s="178"/>
      <c r="X2025" s="178"/>
      <c r="Y2025" s="210">
        <f t="shared" si="163"/>
        <v>0.31404376784015225</v>
      </c>
      <c r="Z2025" s="211">
        <f t="shared" si="165"/>
        <v>0.42</v>
      </c>
      <c r="AA2025" s="178"/>
      <c r="AB2025" s="178"/>
      <c r="AC2025" s="178"/>
    </row>
    <row r="2026" spans="2:29" x14ac:dyDescent="0.35">
      <c r="B2026" s="222">
        <v>210300</v>
      </c>
      <c r="C2026" s="208">
        <v>77190</v>
      </c>
      <c r="D2026" s="309">
        <v>4245.45</v>
      </c>
      <c r="E2026" s="206">
        <v>6175.2</v>
      </c>
      <c r="F2026" s="206">
        <v>6947.1</v>
      </c>
      <c r="G2026" s="205">
        <f t="shared" si="166"/>
        <v>0.36704707560627675</v>
      </c>
      <c r="H2026" s="207">
        <f t="shared" si="167"/>
        <v>0.42</v>
      </c>
      <c r="I2026" s="213">
        <v>66054</v>
      </c>
      <c r="J2026" s="213">
        <v>3017.13</v>
      </c>
      <c r="K2026" s="212">
        <v>5284.32</v>
      </c>
      <c r="L2026" s="212">
        <v>5944.86</v>
      </c>
      <c r="M2026" s="239">
        <f t="shared" si="164"/>
        <v>0.48090000000002875</v>
      </c>
      <c r="N2026" s="239"/>
      <c r="O2026" s="178"/>
      <c r="P2026" s="178"/>
      <c r="Q2026" s="178"/>
      <c r="R2026" s="178"/>
      <c r="S2026" s="178"/>
      <c r="T2026" s="178"/>
      <c r="U2026" s="178"/>
      <c r="V2026" s="178"/>
      <c r="W2026" s="178"/>
      <c r="X2026" s="178"/>
      <c r="Y2026" s="210">
        <f t="shared" si="163"/>
        <v>0.31409415121255352</v>
      </c>
      <c r="Z2026" s="211">
        <f t="shared" si="165"/>
        <v>0.42</v>
      </c>
      <c r="AA2026" s="178"/>
      <c r="AB2026" s="178"/>
      <c r="AC2026" s="178"/>
    </row>
    <row r="2027" spans="2:29" x14ac:dyDescent="0.35">
      <c r="B2027" s="222">
        <v>210400</v>
      </c>
      <c r="C2027" s="208">
        <v>77232</v>
      </c>
      <c r="D2027" s="309">
        <v>4247.76</v>
      </c>
      <c r="E2027" s="206">
        <v>6178.56</v>
      </c>
      <c r="F2027" s="206">
        <v>6950.88</v>
      </c>
      <c r="G2027" s="205">
        <f t="shared" si="166"/>
        <v>0.36707224334600763</v>
      </c>
      <c r="H2027" s="207">
        <f t="shared" si="167"/>
        <v>0.42</v>
      </c>
      <c r="I2027" s="213">
        <v>66096</v>
      </c>
      <c r="J2027" s="213">
        <v>3022.12</v>
      </c>
      <c r="K2027" s="212">
        <v>5287.68</v>
      </c>
      <c r="L2027" s="212">
        <v>5948.64</v>
      </c>
      <c r="M2027" s="239">
        <f t="shared" si="164"/>
        <v>0.48089999999999233</v>
      </c>
      <c r="N2027" s="239"/>
      <c r="O2027" s="178"/>
      <c r="P2027" s="178"/>
      <c r="Q2027" s="178"/>
      <c r="R2027" s="178"/>
      <c r="S2027" s="178"/>
      <c r="T2027" s="178"/>
      <c r="U2027" s="178"/>
      <c r="V2027" s="178"/>
      <c r="W2027" s="178"/>
      <c r="X2027" s="178"/>
      <c r="Y2027" s="210">
        <f t="shared" si="163"/>
        <v>0.31414448669201522</v>
      </c>
      <c r="Z2027" s="211">
        <f t="shared" si="165"/>
        <v>0.42</v>
      </c>
      <c r="AA2027" s="178"/>
      <c r="AB2027" s="178"/>
      <c r="AC2027" s="178"/>
    </row>
    <row r="2028" spans="2:29" x14ac:dyDescent="0.35">
      <c r="B2028" s="222">
        <v>210500</v>
      </c>
      <c r="C2028" s="208">
        <v>77274</v>
      </c>
      <c r="D2028" s="309">
        <v>4250.07</v>
      </c>
      <c r="E2028" s="206">
        <v>6181.92</v>
      </c>
      <c r="F2028" s="206">
        <v>6954.66</v>
      </c>
      <c r="G2028" s="205">
        <f t="shared" si="166"/>
        <v>0.36709738717339668</v>
      </c>
      <c r="H2028" s="207">
        <f t="shared" si="167"/>
        <v>0.42</v>
      </c>
      <c r="I2028" s="213">
        <v>66138</v>
      </c>
      <c r="J2028" s="213">
        <v>3027.12</v>
      </c>
      <c r="K2028" s="212">
        <v>5291.04</v>
      </c>
      <c r="L2028" s="212">
        <v>5952.42</v>
      </c>
      <c r="M2028" s="239">
        <f t="shared" si="164"/>
        <v>0.48090000000010152</v>
      </c>
      <c r="N2028" s="239"/>
      <c r="O2028" s="178"/>
      <c r="P2028" s="178"/>
      <c r="Q2028" s="178"/>
      <c r="R2028" s="178"/>
      <c r="S2028" s="178"/>
      <c r="T2028" s="178"/>
      <c r="U2028" s="178"/>
      <c r="V2028" s="178"/>
      <c r="W2028" s="178"/>
      <c r="X2028" s="178"/>
      <c r="Y2028" s="210">
        <f t="shared" si="163"/>
        <v>0.31419477434679333</v>
      </c>
      <c r="Z2028" s="211">
        <f t="shared" si="165"/>
        <v>0.42</v>
      </c>
      <c r="AA2028" s="178"/>
      <c r="AB2028" s="178"/>
      <c r="AC2028" s="178"/>
    </row>
    <row r="2029" spans="2:29" x14ac:dyDescent="0.35">
      <c r="B2029" s="222">
        <v>210600</v>
      </c>
      <c r="C2029" s="208">
        <v>77316</v>
      </c>
      <c r="D2029" s="309">
        <v>4252.38</v>
      </c>
      <c r="E2029" s="206">
        <v>6185.28</v>
      </c>
      <c r="F2029" s="206">
        <v>6958.44</v>
      </c>
      <c r="G2029" s="205">
        <f t="shared" si="166"/>
        <v>0.3671225071225071</v>
      </c>
      <c r="H2029" s="207">
        <f t="shared" si="167"/>
        <v>0.42</v>
      </c>
      <c r="I2029" s="213">
        <v>66180</v>
      </c>
      <c r="J2029" s="213">
        <v>3032.12</v>
      </c>
      <c r="K2029" s="212">
        <v>5294.4</v>
      </c>
      <c r="L2029" s="212">
        <v>5956.2</v>
      </c>
      <c r="M2029" s="239">
        <f t="shared" si="164"/>
        <v>0.48090000000007421</v>
      </c>
      <c r="N2029" s="239"/>
      <c r="O2029" s="178"/>
      <c r="P2029" s="178"/>
      <c r="Q2029" s="178"/>
      <c r="R2029" s="178"/>
      <c r="S2029" s="178"/>
      <c r="T2029" s="178"/>
      <c r="U2029" s="178"/>
      <c r="V2029" s="178"/>
      <c r="W2029" s="178"/>
      <c r="X2029" s="178"/>
      <c r="Y2029" s="210">
        <f t="shared" si="163"/>
        <v>0.31424501424501422</v>
      </c>
      <c r="Z2029" s="211">
        <f t="shared" si="165"/>
        <v>0.42</v>
      </c>
      <c r="AA2029" s="178"/>
      <c r="AB2029" s="178"/>
      <c r="AC2029" s="178"/>
    </row>
    <row r="2030" spans="2:29" x14ac:dyDescent="0.35">
      <c r="B2030" s="222">
        <v>210700</v>
      </c>
      <c r="C2030" s="208">
        <v>77358</v>
      </c>
      <c r="D2030" s="309">
        <v>4254.6899999999996</v>
      </c>
      <c r="E2030" s="206">
        <v>6188.64</v>
      </c>
      <c r="F2030" s="206">
        <v>6962.22</v>
      </c>
      <c r="G2030" s="205">
        <f t="shared" si="166"/>
        <v>0.36714760322733747</v>
      </c>
      <c r="H2030" s="207">
        <f t="shared" si="167"/>
        <v>0.42</v>
      </c>
      <c r="I2030" s="213">
        <v>66222</v>
      </c>
      <c r="J2030" s="213">
        <v>3037.12</v>
      </c>
      <c r="K2030" s="212">
        <v>5297.76</v>
      </c>
      <c r="L2030" s="212">
        <v>5959.98</v>
      </c>
      <c r="M2030" s="239">
        <f t="shared" si="164"/>
        <v>0.48090000000003785</v>
      </c>
      <c r="N2030" s="239"/>
      <c r="O2030" s="178"/>
      <c r="P2030" s="178"/>
      <c r="Q2030" s="178"/>
      <c r="R2030" s="178"/>
      <c r="S2030" s="178"/>
      <c r="T2030" s="178"/>
      <c r="U2030" s="178"/>
      <c r="V2030" s="178"/>
      <c r="W2030" s="178"/>
      <c r="X2030" s="178"/>
      <c r="Y2030" s="210">
        <f t="shared" si="163"/>
        <v>0.3142952064546749</v>
      </c>
      <c r="Z2030" s="211">
        <f t="shared" si="165"/>
        <v>0.42</v>
      </c>
      <c r="AA2030" s="178"/>
      <c r="AB2030" s="178"/>
      <c r="AC2030" s="178"/>
    </row>
    <row r="2031" spans="2:29" x14ac:dyDescent="0.35">
      <c r="B2031" s="222">
        <v>210800</v>
      </c>
      <c r="C2031" s="208">
        <v>77400</v>
      </c>
      <c r="D2031" s="309">
        <v>4257</v>
      </c>
      <c r="E2031" s="206">
        <v>6192</v>
      </c>
      <c r="F2031" s="206">
        <v>6966</v>
      </c>
      <c r="G2031" s="205">
        <f t="shared" si="166"/>
        <v>0.36717267552182165</v>
      </c>
      <c r="H2031" s="207">
        <f t="shared" si="167"/>
        <v>0.42</v>
      </c>
      <c r="I2031" s="213">
        <v>66264</v>
      </c>
      <c r="J2031" s="213">
        <v>3042.12</v>
      </c>
      <c r="K2031" s="212">
        <v>5301.12</v>
      </c>
      <c r="L2031" s="212">
        <v>5963.76</v>
      </c>
      <c r="M2031" s="239">
        <f t="shared" si="164"/>
        <v>0.48090000000000144</v>
      </c>
      <c r="N2031" s="239"/>
      <c r="O2031" s="178"/>
      <c r="P2031" s="178"/>
      <c r="Q2031" s="178"/>
      <c r="R2031" s="178"/>
      <c r="S2031" s="178"/>
      <c r="T2031" s="178"/>
      <c r="U2031" s="178"/>
      <c r="V2031" s="178"/>
      <c r="W2031" s="178"/>
      <c r="X2031" s="178"/>
      <c r="Y2031" s="210">
        <f t="shared" si="163"/>
        <v>0.31434535104364325</v>
      </c>
      <c r="Z2031" s="211">
        <f t="shared" si="165"/>
        <v>0.42</v>
      </c>
      <c r="AA2031" s="178"/>
      <c r="AB2031" s="178"/>
      <c r="AC2031" s="178"/>
    </row>
    <row r="2032" spans="2:29" x14ac:dyDescent="0.35">
      <c r="B2032" s="222">
        <v>210900</v>
      </c>
      <c r="C2032" s="208">
        <v>77442</v>
      </c>
      <c r="D2032" s="309">
        <v>4259.3100000000004</v>
      </c>
      <c r="E2032" s="206">
        <v>6195.36</v>
      </c>
      <c r="F2032" s="206">
        <v>6969.78</v>
      </c>
      <c r="G2032" s="205">
        <f t="shared" si="166"/>
        <v>0.36719772403982931</v>
      </c>
      <c r="H2032" s="207">
        <f t="shared" si="167"/>
        <v>0.42</v>
      </c>
      <c r="I2032" s="213">
        <v>66306</v>
      </c>
      <c r="J2032" s="213">
        <v>3047.11</v>
      </c>
      <c r="K2032" s="212">
        <v>5304.48</v>
      </c>
      <c r="L2032" s="212">
        <v>5967.54</v>
      </c>
      <c r="M2032" s="239">
        <f t="shared" si="164"/>
        <v>0.48089999999996508</v>
      </c>
      <c r="N2032" s="239"/>
      <c r="O2032" s="178"/>
      <c r="P2032" s="178"/>
      <c r="Q2032" s="178"/>
      <c r="R2032" s="178"/>
      <c r="S2032" s="178"/>
      <c r="T2032" s="178"/>
      <c r="U2032" s="178"/>
      <c r="V2032" s="178"/>
      <c r="W2032" s="178"/>
      <c r="X2032" s="178"/>
      <c r="Y2032" s="210">
        <f t="shared" si="163"/>
        <v>0.31439544807965858</v>
      </c>
      <c r="Z2032" s="211">
        <f t="shared" si="165"/>
        <v>0.42</v>
      </c>
      <c r="AA2032" s="178"/>
      <c r="AB2032" s="178"/>
      <c r="AC2032" s="178"/>
    </row>
    <row r="2033" spans="2:29" x14ac:dyDescent="0.35">
      <c r="B2033" s="222">
        <v>211000</v>
      </c>
      <c r="C2033" s="208">
        <v>77484</v>
      </c>
      <c r="D2033" s="309">
        <v>4261.62</v>
      </c>
      <c r="E2033" s="206">
        <v>6198.72</v>
      </c>
      <c r="F2033" s="206">
        <v>6973.56</v>
      </c>
      <c r="G2033" s="205">
        <f t="shared" si="166"/>
        <v>0.36722274881516587</v>
      </c>
      <c r="H2033" s="207">
        <f t="shared" si="167"/>
        <v>0.42</v>
      </c>
      <c r="I2033" s="213">
        <v>66348</v>
      </c>
      <c r="J2033" s="213">
        <v>3052.11</v>
      </c>
      <c r="K2033" s="212">
        <v>5307.84</v>
      </c>
      <c r="L2033" s="212">
        <v>5971.32</v>
      </c>
      <c r="M2033" s="239">
        <f t="shared" si="164"/>
        <v>0.48089999999992872</v>
      </c>
      <c r="N2033" s="239"/>
      <c r="O2033" s="178"/>
      <c r="P2033" s="178"/>
      <c r="Q2033" s="178"/>
      <c r="R2033" s="178"/>
      <c r="S2033" s="178"/>
      <c r="T2033" s="178"/>
      <c r="U2033" s="178"/>
      <c r="V2033" s="178"/>
      <c r="W2033" s="178"/>
      <c r="X2033" s="178"/>
      <c r="Y2033" s="210">
        <f t="shared" si="163"/>
        <v>0.31444549763033175</v>
      </c>
      <c r="Z2033" s="211">
        <f t="shared" si="165"/>
        <v>0.42</v>
      </c>
      <c r="AA2033" s="178"/>
      <c r="AB2033" s="178"/>
      <c r="AC2033" s="178"/>
    </row>
    <row r="2034" spans="2:29" x14ac:dyDescent="0.35">
      <c r="B2034" s="222">
        <v>211100</v>
      </c>
      <c r="C2034" s="208">
        <v>77526</v>
      </c>
      <c r="D2034" s="309">
        <v>4263.93</v>
      </c>
      <c r="E2034" s="206">
        <v>6202.08</v>
      </c>
      <c r="F2034" s="206">
        <v>6977.34</v>
      </c>
      <c r="G2034" s="205">
        <f t="shared" si="166"/>
        <v>0.36724774988157272</v>
      </c>
      <c r="H2034" s="207">
        <f t="shared" si="167"/>
        <v>0.42</v>
      </c>
      <c r="I2034" s="213">
        <v>66390</v>
      </c>
      <c r="J2034" s="213">
        <v>3057.11</v>
      </c>
      <c r="K2034" s="212">
        <v>5311.2</v>
      </c>
      <c r="L2034" s="212">
        <v>5975.1</v>
      </c>
      <c r="M2034" s="239">
        <f t="shared" si="164"/>
        <v>0.4808999999998923</v>
      </c>
      <c r="N2034" s="239"/>
      <c r="O2034" s="178"/>
      <c r="P2034" s="178"/>
      <c r="Q2034" s="178"/>
      <c r="R2034" s="178"/>
      <c r="S2034" s="178"/>
      <c r="T2034" s="178"/>
      <c r="U2034" s="178"/>
      <c r="V2034" s="178"/>
      <c r="W2034" s="178"/>
      <c r="X2034" s="178"/>
      <c r="Y2034" s="210">
        <f t="shared" si="163"/>
        <v>0.31449549976314545</v>
      </c>
      <c r="Z2034" s="211">
        <f t="shared" si="165"/>
        <v>0.42</v>
      </c>
      <c r="AA2034" s="178"/>
      <c r="AB2034" s="178"/>
      <c r="AC2034" s="178"/>
    </row>
    <row r="2035" spans="2:29" x14ac:dyDescent="0.35">
      <c r="B2035" s="222">
        <v>211200</v>
      </c>
      <c r="C2035" s="208">
        <v>77568</v>
      </c>
      <c r="D2035" s="309">
        <v>4266.24</v>
      </c>
      <c r="E2035" s="206">
        <v>6205.44</v>
      </c>
      <c r="F2035" s="206">
        <v>6981.12</v>
      </c>
      <c r="G2035" s="205">
        <f t="shared" si="166"/>
        <v>0.36727272727272725</v>
      </c>
      <c r="H2035" s="207">
        <f t="shared" si="167"/>
        <v>0.42</v>
      </c>
      <c r="I2035" s="213">
        <v>66432</v>
      </c>
      <c r="J2035" s="213">
        <v>3062.11</v>
      </c>
      <c r="K2035" s="212">
        <v>5314.56</v>
      </c>
      <c r="L2035" s="212">
        <v>5978.88</v>
      </c>
      <c r="M2035" s="239">
        <f t="shared" si="164"/>
        <v>0.48090000000000144</v>
      </c>
      <c r="N2035" s="239"/>
      <c r="O2035" s="178"/>
      <c r="P2035" s="178"/>
      <c r="Q2035" s="178"/>
      <c r="R2035" s="178"/>
      <c r="S2035" s="178"/>
      <c r="T2035" s="178"/>
      <c r="U2035" s="178"/>
      <c r="V2035" s="178"/>
      <c r="W2035" s="178"/>
      <c r="X2035" s="178"/>
      <c r="Y2035" s="210">
        <f t="shared" si="163"/>
        <v>0.31454545454545457</v>
      </c>
      <c r="Z2035" s="211">
        <f t="shared" si="165"/>
        <v>0.42</v>
      </c>
      <c r="AA2035" s="178"/>
      <c r="AB2035" s="178"/>
      <c r="AC2035" s="178"/>
    </row>
    <row r="2036" spans="2:29" x14ac:dyDescent="0.35">
      <c r="B2036" s="222">
        <v>211300</v>
      </c>
      <c r="C2036" s="208">
        <v>77610</v>
      </c>
      <c r="D2036" s="309">
        <v>4268.55</v>
      </c>
      <c r="E2036" s="206">
        <v>6208.8</v>
      </c>
      <c r="F2036" s="206">
        <v>6984.9</v>
      </c>
      <c r="G2036" s="205">
        <f t="shared" si="166"/>
        <v>0.36729768102224325</v>
      </c>
      <c r="H2036" s="207">
        <f t="shared" si="167"/>
        <v>0.42</v>
      </c>
      <c r="I2036" s="213">
        <v>66474</v>
      </c>
      <c r="J2036" s="213">
        <v>3067.11</v>
      </c>
      <c r="K2036" s="212">
        <v>5317.92</v>
      </c>
      <c r="L2036" s="212">
        <v>5982.66</v>
      </c>
      <c r="M2036" s="239">
        <f t="shared" si="164"/>
        <v>0.48089999999997418</v>
      </c>
      <c r="N2036" s="239"/>
      <c r="O2036" s="178"/>
      <c r="P2036" s="178"/>
      <c r="Q2036" s="178"/>
      <c r="R2036" s="178"/>
      <c r="S2036" s="178"/>
      <c r="T2036" s="178"/>
      <c r="U2036" s="178"/>
      <c r="V2036" s="178"/>
      <c r="W2036" s="178"/>
      <c r="X2036" s="178"/>
      <c r="Y2036" s="210">
        <f t="shared" si="163"/>
        <v>0.31459536204448652</v>
      </c>
      <c r="Z2036" s="211">
        <f t="shared" si="165"/>
        <v>0.42</v>
      </c>
      <c r="AA2036" s="178"/>
      <c r="AB2036" s="178"/>
      <c r="AC2036" s="178"/>
    </row>
    <row r="2037" spans="2:29" x14ac:dyDescent="0.35">
      <c r="B2037" s="222">
        <v>211400</v>
      </c>
      <c r="C2037" s="208">
        <v>77652</v>
      </c>
      <c r="D2037" s="309">
        <v>4270.8599999999997</v>
      </c>
      <c r="E2037" s="206">
        <v>6212.16</v>
      </c>
      <c r="F2037" s="206">
        <v>6988.68</v>
      </c>
      <c r="G2037" s="205">
        <f t="shared" si="166"/>
        <v>0.36732261116367076</v>
      </c>
      <c r="H2037" s="207">
        <f t="shared" si="167"/>
        <v>0.42</v>
      </c>
      <c r="I2037" s="213">
        <v>66516</v>
      </c>
      <c r="J2037" s="213">
        <v>3072.1</v>
      </c>
      <c r="K2037" s="212">
        <v>5321.28</v>
      </c>
      <c r="L2037" s="212">
        <v>5986.44</v>
      </c>
      <c r="M2037" s="239">
        <f t="shared" si="164"/>
        <v>0.48090000000008332</v>
      </c>
      <c r="N2037" s="239"/>
      <c r="O2037" s="178"/>
      <c r="P2037" s="178"/>
      <c r="Q2037" s="178"/>
      <c r="R2037" s="178"/>
      <c r="S2037" s="178"/>
      <c r="T2037" s="178"/>
      <c r="U2037" s="178"/>
      <c r="V2037" s="178"/>
      <c r="W2037" s="178"/>
      <c r="X2037" s="178"/>
      <c r="Y2037" s="210">
        <f t="shared" si="163"/>
        <v>0.31464522232734154</v>
      </c>
      <c r="Z2037" s="211">
        <f t="shared" si="165"/>
        <v>0.42</v>
      </c>
      <c r="AA2037" s="178"/>
      <c r="AB2037" s="178"/>
      <c r="AC2037" s="178"/>
    </row>
    <row r="2038" spans="2:29" x14ac:dyDescent="0.35">
      <c r="B2038" s="222">
        <v>211500</v>
      </c>
      <c r="C2038" s="208">
        <v>77694</v>
      </c>
      <c r="D2038" s="309">
        <v>4273.17</v>
      </c>
      <c r="E2038" s="206">
        <v>6215.52</v>
      </c>
      <c r="F2038" s="206">
        <v>6992.46</v>
      </c>
      <c r="G2038" s="205">
        <f t="shared" si="166"/>
        <v>0.36734751773049645</v>
      </c>
      <c r="H2038" s="207">
        <f t="shared" si="167"/>
        <v>0.42</v>
      </c>
      <c r="I2038" s="213">
        <v>66558</v>
      </c>
      <c r="J2038" s="213">
        <v>3077.1</v>
      </c>
      <c r="K2038" s="212">
        <v>5324.64</v>
      </c>
      <c r="L2038" s="212">
        <v>5990.22</v>
      </c>
      <c r="M2038" s="239">
        <f t="shared" si="164"/>
        <v>0.48090000000004696</v>
      </c>
      <c r="N2038" s="239"/>
      <c r="O2038" s="178"/>
      <c r="P2038" s="178"/>
      <c r="Q2038" s="178"/>
      <c r="R2038" s="178"/>
      <c r="S2038" s="178"/>
      <c r="T2038" s="178"/>
      <c r="U2038" s="178"/>
      <c r="V2038" s="178"/>
      <c r="W2038" s="178"/>
      <c r="X2038" s="178"/>
      <c r="Y2038" s="210">
        <f t="shared" si="163"/>
        <v>0.31469503546099292</v>
      </c>
      <c r="Z2038" s="211">
        <f t="shared" si="165"/>
        <v>0.42</v>
      </c>
      <c r="AA2038" s="178"/>
      <c r="AB2038" s="178"/>
      <c r="AC2038" s="178"/>
    </row>
    <row r="2039" spans="2:29" x14ac:dyDescent="0.35">
      <c r="B2039" s="222">
        <v>211600</v>
      </c>
      <c r="C2039" s="208">
        <v>77736</v>
      </c>
      <c r="D2039" s="309">
        <v>4275.4799999999996</v>
      </c>
      <c r="E2039" s="206">
        <v>6218.88</v>
      </c>
      <c r="F2039" s="206">
        <v>6996.24</v>
      </c>
      <c r="G2039" s="205">
        <f t="shared" si="166"/>
        <v>0.36737240075614369</v>
      </c>
      <c r="H2039" s="207">
        <f t="shared" si="167"/>
        <v>0.42</v>
      </c>
      <c r="I2039" s="213">
        <v>66600</v>
      </c>
      <c r="J2039" s="213">
        <v>3082.1</v>
      </c>
      <c r="K2039" s="212">
        <v>5328</v>
      </c>
      <c r="L2039" s="212">
        <v>5994</v>
      </c>
      <c r="M2039" s="239">
        <f t="shared" si="164"/>
        <v>0.48090000000001054</v>
      </c>
      <c r="N2039" s="239"/>
      <c r="O2039" s="178"/>
      <c r="P2039" s="178"/>
      <c r="Q2039" s="178"/>
      <c r="R2039" s="178"/>
      <c r="S2039" s="178"/>
      <c r="T2039" s="178"/>
      <c r="U2039" s="178"/>
      <c r="V2039" s="178"/>
      <c r="W2039" s="178"/>
      <c r="X2039" s="178"/>
      <c r="Y2039" s="210">
        <f t="shared" si="163"/>
        <v>0.31474480151228734</v>
      </c>
      <c r="Z2039" s="211">
        <f t="shared" si="165"/>
        <v>0.42</v>
      </c>
      <c r="AA2039" s="178"/>
      <c r="AB2039" s="178"/>
      <c r="AC2039" s="178"/>
    </row>
    <row r="2040" spans="2:29" x14ac:dyDescent="0.35">
      <c r="B2040" s="222">
        <v>211700</v>
      </c>
      <c r="C2040" s="208">
        <v>77778</v>
      </c>
      <c r="D2040" s="309">
        <v>4277.79</v>
      </c>
      <c r="E2040" s="206">
        <v>6222.24</v>
      </c>
      <c r="F2040" s="206">
        <v>7000.02</v>
      </c>
      <c r="G2040" s="205">
        <f t="shared" si="166"/>
        <v>0.36739726027397263</v>
      </c>
      <c r="H2040" s="207">
        <f t="shared" si="167"/>
        <v>0.42</v>
      </c>
      <c r="I2040" s="213">
        <v>66642</v>
      </c>
      <c r="J2040" s="213">
        <v>3087.1</v>
      </c>
      <c r="K2040" s="212">
        <v>5331.36</v>
      </c>
      <c r="L2040" s="212">
        <v>5997.78</v>
      </c>
      <c r="M2040" s="239">
        <f t="shared" si="164"/>
        <v>0.48089999999998329</v>
      </c>
      <c r="N2040" s="239"/>
      <c r="O2040" s="178"/>
      <c r="P2040" s="178"/>
      <c r="Q2040" s="178"/>
      <c r="R2040" s="178"/>
      <c r="S2040" s="178"/>
      <c r="T2040" s="178"/>
      <c r="U2040" s="178"/>
      <c r="V2040" s="178"/>
      <c r="W2040" s="178"/>
      <c r="X2040" s="178"/>
      <c r="Y2040" s="210">
        <f t="shared" si="163"/>
        <v>0.31479452054794521</v>
      </c>
      <c r="Z2040" s="211">
        <f t="shared" si="165"/>
        <v>0.42</v>
      </c>
      <c r="AA2040" s="178"/>
      <c r="AB2040" s="178"/>
      <c r="AC2040" s="178"/>
    </row>
    <row r="2041" spans="2:29" x14ac:dyDescent="0.35">
      <c r="B2041" s="222">
        <v>211800</v>
      </c>
      <c r="C2041" s="208">
        <v>77820</v>
      </c>
      <c r="D2041" s="309">
        <v>4280.1000000000004</v>
      </c>
      <c r="E2041" s="206">
        <v>6225.6</v>
      </c>
      <c r="F2041" s="206">
        <v>7003.8</v>
      </c>
      <c r="G2041" s="205">
        <f t="shared" si="166"/>
        <v>0.36742209631728046</v>
      </c>
      <c r="H2041" s="207">
        <f t="shared" si="167"/>
        <v>0.42</v>
      </c>
      <c r="I2041" s="213">
        <v>66684</v>
      </c>
      <c r="J2041" s="213">
        <v>3092.1</v>
      </c>
      <c r="K2041" s="212">
        <v>5334.72</v>
      </c>
      <c r="L2041" s="212">
        <v>6001.56</v>
      </c>
      <c r="M2041" s="239">
        <f t="shared" si="164"/>
        <v>0.48090000000008332</v>
      </c>
      <c r="N2041" s="239"/>
      <c r="O2041" s="178"/>
      <c r="P2041" s="178"/>
      <c r="Q2041" s="178"/>
      <c r="R2041" s="178"/>
      <c r="S2041" s="178"/>
      <c r="T2041" s="178"/>
      <c r="U2041" s="178"/>
      <c r="V2041" s="178"/>
      <c r="W2041" s="178"/>
      <c r="X2041" s="178"/>
      <c r="Y2041" s="210">
        <f t="shared" si="163"/>
        <v>0.31484419263456093</v>
      </c>
      <c r="Z2041" s="211">
        <f t="shared" si="165"/>
        <v>0.42</v>
      </c>
      <c r="AA2041" s="178"/>
      <c r="AB2041" s="178"/>
      <c r="AC2041" s="178"/>
    </row>
    <row r="2042" spans="2:29" x14ac:dyDescent="0.35">
      <c r="B2042" s="222">
        <v>211900</v>
      </c>
      <c r="C2042" s="208">
        <v>77862</v>
      </c>
      <c r="D2042" s="309">
        <v>4282.41</v>
      </c>
      <c r="E2042" s="206">
        <v>6228.96</v>
      </c>
      <c r="F2042" s="206">
        <v>7007.58</v>
      </c>
      <c r="G2042" s="205">
        <f t="shared" si="166"/>
        <v>0.36744690891930154</v>
      </c>
      <c r="H2042" s="207">
        <f t="shared" si="167"/>
        <v>0.42</v>
      </c>
      <c r="I2042" s="213">
        <v>66726</v>
      </c>
      <c r="J2042" s="213">
        <v>3097.09</v>
      </c>
      <c r="K2042" s="212">
        <v>5338.08</v>
      </c>
      <c r="L2042" s="212">
        <v>6005.34</v>
      </c>
      <c r="M2042" s="239">
        <f t="shared" si="164"/>
        <v>0.48090000000004696</v>
      </c>
      <c r="N2042" s="239"/>
      <c r="O2042" s="178"/>
      <c r="P2042" s="178"/>
      <c r="Q2042" s="178"/>
      <c r="R2042" s="178"/>
      <c r="S2042" s="178"/>
      <c r="T2042" s="178"/>
      <c r="U2042" s="178"/>
      <c r="V2042" s="178"/>
      <c r="W2042" s="178"/>
      <c r="X2042" s="178"/>
      <c r="Y2042" s="210">
        <f t="shared" si="163"/>
        <v>0.3148938178386031</v>
      </c>
      <c r="Z2042" s="211">
        <f t="shared" si="165"/>
        <v>0.42</v>
      </c>
      <c r="AA2042" s="178"/>
      <c r="AB2042" s="178"/>
      <c r="AC2042" s="178"/>
    </row>
    <row r="2043" spans="2:29" x14ac:dyDescent="0.35">
      <c r="B2043" s="222">
        <v>212000</v>
      </c>
      <c r="C2043" s="208">
        <v>77904</v>
      </c>
      <c r="D2043" s="309">
        <v>4284.72</v>
      </c>
      <c r="E2043" s="206">
        <v>6232.32</v>
      </c>
      <c r="F2043" s="206">
        <v>7011.36</v>
      </c>
      <c r="G2043" s="205">
        <f t="shared" si="166"/>
        <v>0.36747169811320757</v>
      </c>
      <c r="H2043" s="207">
        <f t="shared" si="167"/>
        <v>0.42</v>
      </c>
      <c r="I2043" s="213">
        <v>66768</v>
      </c>
      <c r="J2043" s="213">
        <v>3102.09</v>
      </c>
      <c r="K2043" s="212">
        <v>5341.44</v>
      </c>
      <c r="L2043" s="212">
        <v>6009.12</v>
      </c>
      <c r="M2043" s="239">
        <f t="shared" si="164"/>
        <v>0.48090000000001965</v>
      </c>
      <c r="N2043" s="239"/>
      <c r="O2043" s="178"/>
      <c r="P2043" s="178"/>
      <c r="Q2043" s="178"/>
      <c r="R2043" s="178"/>
      <c r="S2043" s="178"/>
      <c r="T2043" s="178"/>
      <c r="U2043" s="178"/>
      <c r="V2043" s="178"/>
      <c r="W2043" s="178"/>
      <c r="X2043" s="178"/>
      <c r="Y2043" s="210">
        <f t="shared" si="163"/>
        <v>0.3149433962264151</v>
      </c>
      <c r="Z2043" s="211">
        <f t="shared" si="165"/>
        <v>0.42</v>
      </c>
      <c r="AA2043" s="178"/>
      <c r="AB2043" s="178"/>
      <c r="AC2043" s="178"/>
    </row>
    <row r="2044" spans="2:29" x14ac:dyDescent="0.35">
      <c r="B2044" s="222">
        <v>212100</v>
      </c>
      <c r="C2044" s="208">
        <v>77946</v>
      </c>
      <c r="D2044" s="309">
        <v>4287.03</v>
      </c>
      <c r="E2044" s="206">
        <v>6235.68</v>
      </c>
      <c r="F2044" s="206">
        <v>7015.14</v>
      </c>
      <c r="G2044" s="205">
        <f t="shared" si="166"/>
        <v>0.3674964639321075</v>
      </c>
      <c r="H2044" s="207">
        <f t="shared" si="167"/>
        <v>0.42</v>
      </c>
      <c r="I2044" s="213">
        <v>66810</v>
      </c>
      <c r="J2044" s="213">
        <v>3107.09</v>
      </c>
      <c r="K2044" s="212">
        <v>5344.8</v>
      </c>
      <c r="L2044" s="212">
        <v>6012.9</v>
      </c>
      <c r="M2044" s="239">
        <f t="shared" si="164"/>
        <v>0.48089999999998329</v>
      </c>
      <c r="N2044" s="239"/>
      <c r="O2044" s="178"/>
      <c r="P2044" s="178"/>
      <c r="Q2044" s="178"/>
      <c r="R2044" s="178"/>
      <c r="S2044" s="178"/>
      <c r="T2044" s="178"/>
      <c r="U2044" s="178"/>
      <c r="V2044" s="178"/>
      <c r="W2044" s="178"/>
      <c r="X2044" s="178"/>
      <c r="Y2044" s="210">
        <f t="shared" si="163"/>
        <v>0.31499292786421501</v>
      </c>
      <c r="Z2044" s="211">
        <f t="shared" si="165"/>
        <v>0.42</v>
      </c>
      <c r="AA2044" s="178"/>
      <c r="AB2044" s="178"/>
      <c r="AC2044" s="178"/>
    </row>
    <row r="2045" spans="2:29" x14ac:dyDescent="0.35">
      <c r="B2045" s="222">
        <v>212200</v>
      </c>
      <c r="C2045" s="208">
        <v>77988</v>
      </c>
      <c r="D2045" s="309">
        <v>4289.34</v>
      </c>
      <c r="E2045" s="206">
        <v>6239.04</v>
      </c>
      <c r="F2045" s="206">
        <v>7018.92</v>
      </c>
      <c r="G2045" s="205">
        <f t="shared" si="166"/>
        <v>0.36752120640904806</v>
      </c>
      <c r="H2045" s="207">
        <f t="shared" si="167"/>
        <v>0.42</v>
      </c>
      <c r="I2045" s="213">
        <v>66852</v>
      </c>
      <c r="J2045" s="213">
        <v>3112.09</v>
      </c>
      <c r="K2045" s="212">
        <v>5348.16</v>
      </c>
      <c r="L2045" s="212">
        <v>6016.68</v>
      </c>
      <c r="M2045" s="239">
        <f t="shared" si="164"/>
        <v>0.48089999999994687</v>
      </c>
      <c r="N2045" s="239"/>
      <c r="O2045" s="178"/>
      <c r="P2045" s="178"/>
      <c r="Q2045" s="178"/>
      <c r="R2045" s="178"/>
      <c r="S2045" s="178"/>
      <c r="T2045" s="178"/>
      <c r="U2045" s="178"/>
      <c r="V2045" s="178"/>
      <c r="W2045" s="178"/>
      <c r="X2045" s="178"/>
      <c r="Y2045" s="210">
        <f t="shared" si="163"/>
        <v>0.31504241281809614</v>
      </c>
      <c r="Z2045" s="211">
        <f t="shared" si="165"/>
        <v>0.42</v>
      </c>
      <c r="AA2045" s="178"/>
      <c r="AB2045" s="178"/>
      <c r="AC2045" s="178"/>
    </row>
    <row r="2046" spans="2:29" x14ac:dyDescent="0.35">
      <c r="B2046" s="222">
        <v>212300</v>
      </c>
      <c r="C2046" s="208">
        <v>78030</v>
      </c>
      <c r="D2046" s="309">
        <v>4291.6499999999996</v>
      </c>
      <c r="E2046" s="206">
        <v>6242.4</v>
      </c>
      <c r="F2046" s="206">
        <v>7022.7</v>
      </c>
      <c r="G2046" s="205">
        <f t="shared" si="166"/>
        <v>0.36754592557701365</v>
      </c>
      <c r="H2046" s="207">
        <f t="shared" si="167"/>
        <v>0.42</v>
      </c>
      <c r="I2046" s="213">
        <v>66894</v>
      </c>
      <c r="J2046" s="213">
        <v>3117.09</v>
      </c>
      <c r="K2046" s="212">
        <v>5351.52</v>
      </c>
      <c r="L2046" s="212">
        <v>6020.46</v>
      </c>
      <c r="M2046" s="239">
        <f t="shared" si="164"/>
        <v>0.48089999999991051</v>
      </c>
      <c r="N2046" s="239"/>
      <c r="O2046" s="178"/>
      <c r="P2046" s="178"/>
      <c r="Q2046" s="178"/>
      <c r="R2046" s="178"/>
      <c r="S2046" s="178"/>
      <c r="T2046" s="178"/>
      <c r="U2046" s="178"/>
      <c r="V2046" s="178"/>
      <c r="W2046" s="178"/>
      <c r="X2046" s="178"/>
      <c r="Y2046" s="210">
        <f t="shared" si="163"/>
        <v>0.31509185115402732</v>
      </c>
      <c r="Z2046" s="211">
        <f t="shared" si="165"/>
        <v>0.42</v>
      </c>
      <c r="AA2046" s="178"/>
      <c r="AB2046" s="178"/>
      <c r="AC2046" s="178"/>
    </row>
    <row r="2047" spans="2:29" x14ac:dyDescent="0.35">
      <c r="B2047" s="222">
        <v>212400</v>
      </c>
      <c r="C2047" s="208">
        <v>78072</v>
      </c>
      <c r="D2047" s="309">
        <v>4293.96</v>
      </c>
      <c r="E2047" s="206">
        <v>6245.76</v>
      </c>
      <c r="F2047" s="206">
        <v>7026.48</v>
      </c>
      <c r="G2047" s="205">
        <f t="shared" si="166"/>
        <v>0.36757062146892655</v>
      </c>
      <c r="H2047" s="207">
        <f t="shared" si="167"/>
        <v>0.42</v>
      </c>
      <c r="I2047" s="213">
        <v>66936</v>
      </c>
      <c r="J2047" s="213">
        <v>3122.08</v>
      </c>
      <c r="K2047" s="212">
        <v>5354.88</v>
      </c>
      <c r="L2047" s="212">
        <v>6024.24</v>
      </c>
      <c r="M2047" s="239">
        <f t="shared" si="164"/>
        <v>0.48090000000002875</v>
      </c>
      <c r="N2047" s="239"/>
      <c r="O2047" s="178"/>
      <c r="P2047" s="178"/>
      <c r="Q2047" s="178"/>
      <c r="R2047" s="178"/>
      <c r="S2047" s="178"/>
      <c r="T2047" s="178"/>
      <c r="U2047" s="178"/>
      <c r="V2047" s="178"/>
      <c r="W2047" s="178"/>
      <c r="X2047" s="178"/>
      <c r="Y2047" s="210">
        <f t="shared" si="163"/>
        <v>0.31514124293785312</v>
      </c>
      <c r="Z2047" s="211">
        <f t="shared" si="165"/>
        <v>0.42</v>
      </c>
      <c r="AA2047" s="178"/>
      <c r="AB2047" s="178"/>
      <c r="AC2047" s="178"/>
    </row>
    <row r="2048" spans="2:29" x14ac:dyDescent="0.35">
      <c r="B2048" s="222">
        <v>212500</v>
      </c>
      <c r="C2048" s="208">
        <v>78114</v>
      </c>
      <c r="D2048" s="309">
        <v>4296.2700000000004</v>
      </c>
      <c r="E2048" s="206">
        <v>6249.12</v>
      </c>
      <c r="F2048" s="206">
        <v>7030.26</v>
      </c>
      <c r="G2048" s="205">
        <f t="shared" si="166"/>
        <v>0.36759529411764708</v>
      </c>
      <c r="H2048" s="207">
        <f t="shared" si="167"/>
        <v>0.42</v>
      </c>
      <c r="I2048" s="213">
        <v>66978</v>
      </c>
      <c r="J2048" s="213">
        <v>3127.08</v>
      </c>
      <c r="K2048" s="212">
        <v>5358.24</v>
      </c>
      <c r="L2048" s="212">
        <v>6028.02</v>
      </c>
      <c r="M2048" s="239">
        <f t="shared" si="164"/>
        <v>0.48089999999999233</v>
      </c>
      <c r="N2048" s="239"/>
      <c r="O2048" s="178"/>
      <c r="P2048" s="178"/>
      <c r="Q2048" s="178"/>
      <c r="R2048" s="178"/>
      <c r="S2048" s="178"/>
      <c r="T2048" s="178"/>
      <c r="U2048" s="178"/>
      <c r="V2048" s="178"/>
      <c r="W2048" s="178"/>
      <c r="X2048" s="178"/>
      <c r="Y2048" s="210">
        <f t="shared" si="163"/>
        <v>0.31519058823529411</v>
      </c>
      <c r="Z2048" s="211">
        <f t="shared" si="165"/>
        <v>0.42</v>
      </c>
      <c r="AA2048" s="178"/>
      <c r="AB2048" s="178"/>
      <c r="AC2048" s="178"/>
    </row>
    <row r="2049" spans="2:29" x14ac:dyDescent="0.35">
      <c r="B2049" s="222">
        <v>212600</v>
      </c>
      <c r="C2049" s="208">
        <v>78156</v>
      </c>
      <c r="D2049" s="309">
        <v>4298.58</v>
      </c>
      <c r="E2049" s="206">
        <v>6252.48</v>
      </c>
      <c r="F2049" s="206">
        <v>7034.04</v>
      </c>
      <c r="G2049" s="205">
        <f t="shared" si="166"/>
        <v>0.36761994355597366</v>
      </c>
      <c r="H2049" s="207">
        <f t="shared" si="167"/>
        <v>0.42</v>
      </c>
      <c r="I2049" s="213">
        <v>67020</v>
      </c>
      <c r="J2049" s="213">
        <v>3132.08</v>
      </c>
      <c r="K2049" s="212">
        <v>5361.6</v>
      </c>
      <c r="L2049" s="212">
        <v>6031.8</v>
      </c>
      <c r="M2049" s="239">
        <f t="shared" si="164"/>
        <v>0.48089999999994687</v>
      </c>
      <c r="N2049" s="239"/>
      <c r="O2049" s="178"/>
      <c r="P2049" s="178"/>
      <c r="Q2049" s="178"/>
      <c r="R2049" s="178"/>
      <c r="S2049" s="178"/>
      <c r="T2049" s="178"/>
      <c r="U2049" s="178"/>
      <c r="V2049" s="178"/>
      <c r="W2049" s="178"/>
      <c r="X2049" s="178"/>
      <c r="Y2049" s="210">
        <f t="shared" si="163"/>
        <v>0.31523988711194734</v>
      </c>
      <c r="Z2049" s="211">
        <f t="shared" si="165"/>
        <v>0.42</v>
      </c>
      <c r="AA2049" s="178"/>
      <c r="AB2049" s="178"/>
      <c r="AC2049" s="178"/>
    </row>
    <row r="2050" spans="2:29" x14ac:dyDescent="0.35">
      <c r="B2050" s="222">
        <v>212700</v>
      </c>
      <c r="C2050" s="208">
        <v>78198</v>
      </c>
      <c r="D2050" s="309">
        <v>4300.8900000000003</v>
      </c>
      <c r="E2050" s="206">
        <v>6255.84</v>
      </c>
      <c r="F2050" s="206">
        <v>7037.82</v>
      </c>
      <c r="G2050" s="205">
        <f t="shared" si="166"/>
        <v>0.36764456981664317</v>
      </c>
      <c r="H2050" s="207">
        <f t="shared" si="167"/>
        <v>0.42</v>
      </c>
      <c r="I2050" s="213">
        <v>67062</v>
      </c>
      <c r="J2050" s="213">
        <v>3137.08</v>
      </c>
      <c r="K2050" s="212">
        <v>5364.96</v>
      </c>
      <c r="L2050" s="212">
        <v>6035.58</v>
      </c>
      <c r="M2050" s="239">
        <f t="shared" si="164"/>
        <v>0.48089999999991961</v>
      </c>
      <c r="N2050" s="239"/>
      <c r="O2050" s="178"/>
      <c r="P2050" s="178"/>
      <c r="Q2050" s="178"/>
      <c r="R2050" s="178"/>
      <c r="S2050" s="178"/>
      <c r="T2050" s="178"/>
      <c r="U2050" s="178"/>
      <c r="V2050" s="178"/>
      <c r="W2050" s="178"/>
      <c r="X2050" s="178"/>
      <c r="Y2050" s="210">
        <f t="shared" si="163"/>
        <v>0.31528913963328631</v>
      </c>
      <c r="Z2050" s="211">
        <f t="shared" si="165"/>
        <v>0.42</v>
      </c>
      <c r="AA2050" s="178"/>
      <c r="AB2050" s="178"/>
      <c r="AC2050" s="178"/>
    </row>
    <row r="2051" spans="2:29" x14ac:dyDescent="0.35">
      <c r="B2051" s="222">
        <v>212800</v>
      </c>
      <c r="C2051" s="208">
        <v>78240</v>
      </c>
      <c r="D2051" s="309">
        <v>4303.2</v>
      </c>
      <c r="E2051" s="206">
        <v>6259.2</v>
      </c>
      <c r="F2051" s="206">
        <v>7041.6</v>
      </c>
      <c r="G2051" s="205">
        <f t="shared" si="166"/>
        <v>0.36766917293233081</v>
      </c>
      <c r="H2051" s="207">
        <f t="shared" si="167"/>
        <v>0.42</v>
      </c>
      <c r="I2051" s="213">
        <v>67104</v>
      </c>
      <c r="J2051" s="213">
        <v>3142.08</v>
      </c>
      <c r="K2051" s="212">
        <v>5368.32</v>
      </c>
      <c r="L2051" s="212">
        <v>6039.36</v>
      </c>
      <c r="M2051" s="239">
        <f t="shared" si="164"/>
        <v>0.48090000000002875</v>
      </c>
      <c r="N2051" s="239"/>
      <c r="O2051" s="178"/>
      <c r="P2051" s="178"/>
      <c r="Q2051" s="178"/>
      <c r="R2051" s="178"/>
      <c r="S2051" s="178"/>
      <c r="T2051" s="178"/>
      <c r="U2051" s="178"/>
      <c r="V2051" s="178"/>
      <c r="W2051" s="178"/>
      <c r="X2051" s="178"/>
      <c r="Y2051" s="210">
        <f t="shared" ref="Y2051:Y2114" si="168">I2051/$B2051</f>
        <v>0.31533834586466164</v>
      </c>
      <c r="Z2051" s="211">
        <f t="shared" si="165"/>
        <v>0.42</v>
      </c>
      <c r="AA2051" s="178"/>
      <c r="AB2051" s="178"/>
      <c r="AC2051" s="178"/>
    </row>
    <row r="2052" spans="2:29" x14ac:dyDescent="0.35">
      <c r="B2052" s="222">
        <v>212900</v>
      </c>
      <c r="C2052" s="208">
        <v>78282</v>
      </c>
      <c r="D2052" s="309">
        <v>4305.51</v>
      </c>
      <c r="E2052" s="206">
        <v>6262.56</v>
      </c>
      <c r="F2052" s="206">
        <v>7045.38</v>
      </c>
      <c r="G2052" s="205">
        <f t="shared" si="166"/>
        <v>0.36769375293565054</v>
      </c>
      <c r="H2052" s="207">
        <f t="shared" si="167"/>
        <v>0.42</v>
      </c>
      <c r="I2052" s="213">
        <v>67146</v>
      </c>
      <c r="J2052" s="213">
        <v>3147.07</v>
      </c>
      <c r="K2052" s="212">
        <v>5371.68</v>
      </c>
      <c r="L2052" s="212">
        <v>6043.14</v>
      </c>
      <c r="M2052" s="239">
        <f t="shared" ref="M2052:M2115" si="169">(C2052+D2052+F2052-C2051-D2051-F2051)/100</f>
        <v>0.48089999999999233</v>
      </c>
      <c r="N2052" s="239"/>
      <c r="O2052" s="178"/>
      <c r="P2052" s="178"/>
      <c r="Q2052" s="178"/>
      <c r="R2052" s="178"/>
      <c r="S2052" s="178"/>
      <c r="T2052" s="178"/>
      <c r="U2052" s="178"/>
      <c r="V2052" s="178"/>
      <c r="W2052" s="178"/>
      <c r="X2052" s="178"/>
      <c r="Y2052" s="210">
        <f t="shared" si="168"/>
        <v>0.3153875058713011</v>
      </c>
      <c r="Z2052" s="211">
        <f t="shared" ref="Z2052:Z2115" si="170">(I2052-I2051)/($B2052-$B2051)</f>
        <v>0.42</v>
      </c>
      <c r="AA2052" s="178"/>
      <c r="AB2052" s="178"/>
      <c r="AC2052" s="178"/>
    </row>
    <row r="2053" spans="2:29" x14ac:dyDescent="0.35">
      <c r="B2053" s="222">
        <v>213000</v>
      </c>
      <c r="C2053" s="208">
        <v>78324</v>
      </c>
      <c r="D2053" s="309">
        <v>4307.82</v>
      </c>
      <c r="E2053" s="206">
        <v>6265.92</v>
      </c>
      <c r="F2053" s="206">
        <v>7049.16</v>
      </c>
      <c r="G2053" s="205">
        <f t="shared" ref="G2053:G2116" si="171">C2053/B2053</f>
        <v>0.36771830985915493</v>
      </c>
      <c r="H2053" s="207">
        <f t="shared" ref="H2053:H2116" si="172">(C2053-C2052)/(B2053-B2052)</f>
        <v>0.42</v>
      </c>
      <c r="I2053" s="213">
        <v>67188</v>
      </c>
      <c r="J2053" s="213">
        <v>3152.07</v>
      </c>
      <c r="K2053" s="212">
        <v>5375.04</v>
      </c>
      <c r="L2053" s="212">
        <v>6046.92</v>
      </c>
      <c r="M2053" s="239">
        <f t="shared" si="169"/>
        <v>0.48090000000010152</v>
      </c>
      <c r="N2053" s="239"/>
      <c r="O2053" s="178"/>
      <c r="P2053" s="178"/>
      <c r="Q2053" s="178"/>
      <c r="R2053" s="178"/>
      <c r="S2053" s="178"/>
      <c r="T2053" s="178"/>
      <c r="U2053" s="178"/>
      <c r="V2053" s="178"/>
      <c r="W2053" s="178"/>
      <c r="X2053" s="178"/>
      <c r="Y2053" s="210">
        <f t="shared" si="168"/>
        <v>0.31543661971830989</v>
      </c>
      <c r="Z2053" s="211">
        <f t="shared" si="170"/>
        <v>0.42</v>
      </c>
      <c r="AA2053" s="178"/>
      <c r="AB2053" s="178"/>
      <c r="AC2053" s="178"/>
    </row>
    <row r="2054" spans="2:29" x14ac:dyDescent="0.35">
      <c r="B2054" s="222">
        <v>213100</v>
      </c>
      <c r="C2054" s="208">
        <v>78366</v>
      </c>
      <c r="D2054" s="309">
        <v>4310.13</v>
      </c>
      <c r="E2054" s="206">
        <v>6269.28</v>
      </c>
      <c r="F2054" s="206">
        <v>7052.94</v>
      </c>
      <c r="G2054" s="205">
        <f t="shared" si="171"/>
        <v>0.3677428437353355</v>
      </c>
      <c r="H2054" s="207">
        <f t="shared" si="172"/>
        <v>0.42</v>
      </c>
      <c r="I2054" s="213">
        <v>67230</v>
      </c>
      <c r="J2054" s="213">
        <v>3157.07</v>
      </c>
      <c r="K2054" s="212">
        <v>5378.4</v>
      </c>
      <c r="L2054" s="212">
        <v>6050.7</v>
      </c>
      <c r="M2054" s="239">
        <f t="shared" si="169"/>
        <v>0.48090000000007421</v>
      </c>
      <c r="N2054" s="239"/>
      <c r="O2054" s="178"/>
      <c r="P2054" s="178"/>
      <c r="Q2054" s="178"/>
      <c r="R2054" s="178"/>
      <c r="S2054" s="178"/>
      <c r="T2054" s="178"/>
      <c r="U2054" s="178"/>
      <c r="V2054" s="178"/>
      <c r="W2054" s="178"/>
      <c r="X2054" s="178"/>
      <c r="Y2054" s="210">
        <f t="shared" si="168"/>
        <v>0.31548568747067107</v>
      </c>
      <c r="Z2054" s="211">
        <f t="shared" si="170"/>
        <v>0.42</v>
      </c>
      <c r="AA2054" s="178"/>
      <c r="AB2054" s="178"/>
      <c r="AC2054" s="178"/>
    </row>
    <row r="2055" spans="2:29" x14ac:dyDescent="0.35">
      <c r="B2055" s="222">
        <v>213200</v>
      </c>
      <c r="C2055" s="208">
        <v>78408</v>
      </c>
      <c r="D2055" s="309">
        <v>4312.4399999999996</v>
      </c>
      <c r="E2055" s="206">
        <v>6272.64</v>
      </c>
      <c r="F2055" s="206">
        <v>7056.72</v>
      </c>
      <c r="G2055" s="205">
        <f t="shared" si="171"/>
        <v>0.36776735459662291</v>
      </c>
      <c r="H2055" s="207">
        <f t="shared" si="172"/>
        <v>0.42</v>
      </c>
      <c r="I2055" s="213">
        <v>67272</v>
      </c>
      <c r="J2055" s="213">
        <v>3162.07</v>
      </c>
      <c r="K2055" s="212">
        <v>5381.76</v>
      </c>
      <c r="L2055" s="212">
        <v>6054.48</v>
      </c>
      <c r="M2055" s="239">
        <f t="shared" si="169"/>
        <v>0.48090000000003785</v>
      </c>
      <c r="N2055" s="239"/>
      <c r="O2055" s="178"/>
      <c r="P2055" s="178"/>
      <c r="Q2055" s="178"/>
      <c r="R2055" s="178"/>
      <c r="S2055" s="178"/>
      <c r="T2055" s="178"/>
      <c r="U2055" s="178"/>
      <c r="V2055" s="178"/>
      <c r="W2055" s="178"/>
      <c r="X2055" s="178"/>
      <c r="Y2055" s="210">
        <f t="shared" si="168"/>
        <v>0.31553470919324578</v>
      </c>
      <c r="Z2055" s="211">
        <f t="shared" si="170"/>
        <v>0.42</v>
      </c>
      <c r="AA2055" s="178"/>
      <c r="AB2055" s="178"/>
      <c r="AC2055" s="178"/>
    </row>
    <row r="2056" spans="2:29" x14ac:dyDescent="0.35">
      <c r="B2056" s="222">
        <v>213300</v>
      </c>
      <c r="C2056" s="208">
        <v>78450</v>
      </c>
      <c r="D2056" s="309">
        <v>4314.75</v>
      </c>
      <c r="E2056" s="206">
        <v>6276</v>
      </c>
      <c r="F2056" s="206">
        <v>7060.5</v>
      </c>
      <c r="G2056" s="205">
        <f t="shared" si="171"/>
        <v>0.36779184247538677</v>
      </c>
      <c r="H2056" s="207">
        <f t="shared" si="172"/>
        <v>0.42</v>
      </c>
      <c r="I2056" s="213">
        <v>67314</v>
      </c>
      <c r="J2056" s="213">
        <v>3167.07</v>
      </c>
      <c r="K2056" s="212">
        <v>5385.12</v>
      </c>
      <c r="L2056" s="212">
        <v>6058.26</v>
      </c>
      <c r="M2056" s="239">
        <f t="shared" si="169"/>
        <v>0.48090000000000144</v>
      </c>
      <c r="N2056" s="239"/>
      <c r="O2056" s="178"/>
      <c r="P2056" s="178"/>
      <c r="Q2056" s="178"/>
      <c r="R2056" s="178"/>
      <c r="S2056" s="178"/>
      <c r="T2056" s="178"/>
      <c r="U2056" s="178"/>
      <c r="V2056" s="178"/>
      <c r="W2056" s="178"/>
      <c r="X2056" s="178"/>
      <c r="Y2056" s="210">
        <f t="shared" si="168"/>
        <v>0.31558368495077355</v>
      </c>
      <c r="Z2056" s="211">
        <f t="shared" si="170"/>
        <v>0.42</v>
      </c>
      <c r="AA2056" s="178"/>
      <c r="AB2056" s="178"/>
      <c r="AC2056" s="178"/>
    </row>
    <row r="2057" spans="2:29" x14ac:dyDescent="0.35">
      <c r="B2057" s="222">
        <v>213400</v>
      </c>
      <c r="C2057" s="208">
        <v>78492</v>
      </c>
      <c r="D2057" s="309">
        <v>4317.0600000000004</v>
      </c>
      <c r="E2057" s="206">
        <v>6279.36</v>
      </c>
      <c r="F2057" s="206">
        <v>7064.28</v>
      </c>
      <c r="G2057" s="205">
        <f t="shared" si="171"/>
        <v>0.36781630740393628</v>
      </c>
      <c r="H2057" s="207">
        <f t="shared" si="172"/>
        <v>0.42</v>
      </c>
      <c r="I2057" s="213">
        <v>67356</v>
      </c>
      <c r="J2057" s="213">
        <v>3172.06</v>
      </c>
      <c r="K2057" s="212">
        <v>5388.48</v>
      </c>
      <c r="L2057" s="212">
        <v>6062.04</v>
      </c>
      <c r="M2057" s="239">
        <f t="shared" si="169"/>
        <v>0.48089999999996508</v>
      </c>
      <c r="N2057" s="239"/>
      <c r="O2057" s="178"/>
      <c r="P2057" s="178"/>
      <c r="Q2057" s="178"/>
      <c r="R2057" s="178"/>
      <c r="S2057" s="178"/>
      <c r="T2057" s="178"/>
      <c r="U2057" s="178"/>
      <c r="V2057" s="178"/>
      <c r="W2057" s="178"/>
      <c r="X2057" s="178"/>
      <c r="Y2057" s="210">
        <f t="shared" si="168"/>
        <v>0.31563261480787252</v>
      </c>
      <c r="Z2057" s="211">
        <f t="shared" si="170"/>
        <v>0.42</v>
      </c>
      <c r="AA2057" s="178"/>
      <c r="AB2057" s="178"/>
      <c r="AC2057" s="178"/>
    </row>
    <row r="2058" spans="2:29" x14ac:dyDescent="0.35">
      <c r="B2058" s="222">
        <v>213500</v>
      </c>
      <c r="C2058" s="208">
        <v>78534</v>
      </c>
      <c r="D2058" s="309">
        <v>4319.37</v>
      </c>
      <c r="E2058" s="206">
        <v>6282.72</v>
      </c>
      <c r="F2058" s="206">
        <v>7068.06</v>
      </c>
      <c r="G2058" s="205">
        <f t="shared" si="171"/>
        <v>0.36784074941451989</v>
      </c>
      <c r="H2058" s="207">
        <f t="shared" si="172"/>
        <v>0.42</v>
      </c>
      <c r="I2058" s="213">
        <v>67398</v>
      </c>
      <c r="J2058" s="213">
        <v>3177.06</v>
      </c>
      <c r="K2058" s="212">
        <v>5391.84</v>
      </c>
      <c r="L2058" s="212">
        <v>6065.82</v>
      </c>
      <c r="M2058" s="239">
        <f t="shared" si="169"/>
        <v>0.48089999999992872</v>
      </c>
      <c r="N2058" s="239"/>
      <c r="O2058" s="178"/>
      <c r="P2058" s="178"/>
      <c r="Q2058" s="178"/>
      <c r="R2058" s="178"/>
      <c r="S2058" s="178"/>
      <c r="T2058" s="178"/>
      <c r="U2058" s="178"/>
      <c r="V2058" s="178"/>
      <c r="W2058" s="178"/>
      <c r="X2058" s="178"/>
      <c r="Y2058" s="210">
        <f t="shared" si="168"/>
        <v>0.31568149882903979</v>
      </c>
      <c r="Z2058" s="211">
        <f t="shared" si="170"/>
        <v>0.42</v>
      </c>
      <c r="AA2058" s="178"/>
      <c r="AB2058" s="178"/>
      <c r="AC2058" s="178"/>
    </row>
    <row r="2059" spans="2:29" x14ac:dyDescent="0.35">
      <c r="B2059" s="222">
        <v>213600</v>
      </c>
      <c r="C2059" s="208">
        <v>78576</v>
      </c>
      <c r="D2059" s="309">
        <v>4321.68</v>
      </c>
      <c r="E2059" s="206">
        <v>6286.08</v>
      </c>
      <c r="F2059" s="206">
        <v>7071.84</v>
      </c>
      <c r="G2059" s="205">
        <f t="shared" si="171"/>
        <v>0.36786516853932583</v>
      </c>
      <c r="H2059" s="207">
        <f t="shared" si="172"/>
        <v>0.42</v>
      </c>
      <c r="I2059" s="213">
        <v>67440</v>
      </c>
      <c r="J2059" s="213">
        <v>3182.06</v>
      </c>
      <c r="K2059" s="212">
        <v>5395.2</v>
      </c>
      <c r="L2059" s="212">
        <v>6069.6</v>
      </c>
      <c r="M2059" s="239">
        <f t="shared" si="169"/>
        <v>0.4808999999998923</v>
      </c>
      <c r="N2059" s="239"/>
      <c r="O2059" s="178"/>
      <c r="P2059" s="178"/>
      <c r="Q2059" s="178"/>
      <c r="R2059" s="178"/>
      <c r="S2059" s="178"/>
      <c r="T2059" s="178"/>
      <c r="U2059" s="178"/>
      <c r="V2059" s="178"/>
      <c r="W2059" s="178"/>
      <c r="X2059" s="178"/>
      <c r="Y2059" s="210">
        <f t="shared" si="168"/>
        <v>0.31573033707865167</v>
      </c>
      <c r="Z2059" s="211">
        <f t="shared" si="170"/>
        <v>0.42</v>
      </c>
      <c r="AA2059" s="178"/>
      <c r="AB2059" s="178"/>
      <c r="AC2059" s="178"/>
    </row>
    <row r="2060" spans="2:29" x14ac:dyDescent="0.35">
      <c r="B2060" s="222">
        <v>213700</v>
      </c>
      <c r="C2060" s="208">
        <v>78618</v>
      </c>
      <c r="D2060" s="309">
        <v>4323.99</v>
      </c>
      <c r="E2060" s="206">
        <v>6289.44</v>
      </c>
      <c r="F2060" s="206">
        <v>7075.62</v>
      </c>
      <c r="G2060" s="205">
        <f t="shared" si="171"/>
        <v>0.36788956481048196</v>
      </c>
      <c r="H2060" s="207">
        <f t="shared" si="172"/>
        <v>0.42</v>
      </c>
      <c r="I2060" s="213">
        <v>67482</v>
      </c>
      <c r="J2060" s="213">
        <v>3187.06</v>
      </c>
      <c r="K2060" s="212">
        <v>5398.56</v>
      </c>
      <c r="L2060" s="212">
        <v>6073.38</v>
      </c>
      <c r="M2060" s="239">
        <f t="shared" si="169"/>
        <v>0.48090000000000144</v>
      </c>
      <c r="N2060" s="239"/>
      <c r="O2060" s="178"/>
      <c r="P2060" s="178"/>
      <c r="Q2060" s="178"/>
      <c r="R2060" s="178"/>
      <c r="S2060" s="178"/>
      <c r="T2060" s="178"/>
      <c r="U2060" s="178"/>
      <c r="V2060" s="178"/>
      <c r="W2060" s="178"/>
      <c r="X2060" s="178"/>
      <c r="Y2060" s="210">
        <f t="shared" si="168"/>
        <v>0.31577912962096399</v>
      </c>
      <c r="Z2060" s="211">
        <f t="shared" si="170"/>
        <v>0.42</v>
      </c>
      <c r="AA2060" s="178"/>
      <c r="AB2060" s="178"/>
      <c r="AC2060" s="178"/>
    </row>
    <row r="2061" spans="2:29" x14ac:dyDescent="0.35">
      <c r="B2061" s="222">
        <v>213800</v>
      </c>
      <c r="C2061" s="208">
        <v>78660</v>
      </c>
      <c r="D2061" s="309">
        <v>4326.3</v>
      </c>
      <c r="E2061" s="206">
        <v>6292.8</v>
      </c>
      <c r="F2061" s="206">
        <v>7079.4</v>
      </c>
      <c r="G2061" s="205">
        <f t="shared" si="171"/>
        <v>0.36791393826005614</v>
      </c>
      <c r="H2061" s="207">
        <f t="shared" si="172"/>
        <v>0.42</v>
      </c>
      <c r="I2061" s="213">
        <v>67524</v>
      </c>
      <c r="J2061" s="213">
        <v>3192.06</v>
      </c>
      <c r="K2061" s="212">
        <v>5401.92</v>
      </c>
      <c r="L2061" s="212">
        <v>6077.16</v>
      </c>
      <c r="M2061" s="239">
        <f t="shared" si="169"/>
        <v>0.48089999999997418</v>
      </c>
      <c r="N2061" s="239"/>
      <c r="O2061" s="178"/>
      <c r="P2061" s="178"/>
      <c r="Q2061" s="178"/>
      <c r="R2061" s="178"/>
      <c r="S2061" s="178"/>
      <c r="T2061" s="178"/>
      <c r="U2061" s="178"/>
      <c r="V2061" s="178"/>
      <c r="W2061" s="178"/>
      <c r="X2061" s="178"/>
      <c r="Y2061" s="210">
        <f t="shared" si="168"/>
        <v>0.31582787652011224</v>
      </c>
      <c r="Z2061" s="211">
        <f t="shared" si="170"/>
        <v>0.42</v>
      </c>
      <c r="AA2061" s="178"/>
      <c r="AB2061" s="178"/>
      <c r="AC2061" s="178"/>
    </row>
    <row r="2062" spans="2:29" x14ac:dyDescent="0.35">
      <c r="B2062" s="222">
        <v>213900</v>
      </c>
      <c r="C2062" s="208">
        <v>78702</v>
      </c>
      <c r="D2062" s="309">
        <v>4328.6099999999997</v>
      </c>
      <c r="E2062" s="206">
        <v>6296.16</v>
      </c>
      <c r="F2062" s="206">
        <v>7083.18</v>
      </c>
      <c r="G2062" s="205">
        <f t="shared" si="171"/>
        <v>0.36793828892005609</v>
      </c>
      <c r="H2062" s="207">
        <f t="shared" si="172"/>
        <v>0.42</v>
      </c>
      <c r="I2062" s="213">
        <v>67566</v>
      </c>
      <c r="J2062" s="213">
        <v>3197.05</v>
      </c>
      <c r="K2062" s="212">
        <v>5405.28</v>
      </c>
      <c r="L2062" s="212">
        <v>6080.94</v>
      </c>
      <c r="M2062" s="239">
        <f t="shared" si="169"/>
        <v>0.48090000000008332</v>
      </c>
      <c r="N2062" s="239"/>
      <c r="O2062" s="178"/>
      <c r="P2062" s="178"/>
      <c r="Q2062" s="178"/>
      <c r="R2062" s="178"/>
      <c r="S2062" s="178"/>
      <c r="T2062" s="178"/>
      <c r="U2062" s="178"/>
      <c r="V2062" s="178"/>
      <c r="W2062" s="178"/>
      <c r="X2062" s="178"/>
      <c r="Y2062" s="210">
        <f t="shared" si="168"/>
        <v>0.31587657784011219</v>
      </c>
      <c r="Z2062" s="211">
        <f t="shared" si="170"/>
        <v>0.42</v>
      </c>
      <c r="AA2062" s="178"/>
      <c r="AB2062" s="178"/>
      <c r="AC2062" s="178"/>
    </row>
    <row r="2063" spans="2:29" x14ac:dyDescent="0.35">
      <c r="B2063" s="222">
        <v>214000</v>
      </c>
      <c r="C2063" s="208">
        <v>78744</v>
      </c>
      <c r="D2063" s="309">
        <v>4330.92</v>
      </c>
      <c r="E2063" s="206">
        <v>6299.52</v>
      </c>
      <c r="F2063" s="206">
        <v>7086.96</v>
      </c>
      <c r="G2063" s="205">
        <f t="shared" si="171"/>
        <v>0.36796261682242992</v>
      </c>
      <c r="H2063" s="207">
        <f t="shared" si="172"/>
        <v>0.42</v>
      </c>
      <c r="I2063" s="213">
        <v>67608</v>
      </c>
      <c r="J2063" s="213">
        <v>3202.05</v>
      </c>
      <c r="K2063" s="212">
        <v>5408.64</v>
      </c>
      <c r="L2063" s="212">
        <v>6084.72</v>
      </c>
      <c r="M2063" s="239">
        <f t="shared" si="169"/>
        <v>0.48090000000004696</v>
      </c>
      <c r="N2063" s="239"/>
      <c r="O2063" s="178"/>
      <c r="P2063" s="178"/>
      <c r="Q2063" s="178"/>
      <c r="R2063" s="178"/>
      <c r="S2063" s="178"/>
      <c r="T2063" s="178"/>
      <c r="U2063" s="178"/>
      <c r="V2063" s="178"/>
      <c r="W2063" s="178"/>
      <c r="X2063" s="178"/>
      <c r="Y2063" s="210">
        <f t="shared" si="168"/>
        <v>0.3159252336448598</v>
      </c>
      <c r="Z2063" s="211">
        <f t="shared" si="170"/>
        <v>0.42</v>
      </c>
      <c r="AA2063" s="178"/>
      <c r="AB2063" s="178"/>
      <c r="AC2063" s="178"/>
    </row>
    <row r="2064" spans="2:29" x14ac:dyDescent="0.35">
      <c r="B2064" s="222">
        <v>214100</v>
      </c>
      <c r="C2064" s="208">
        <v>78786</v>
      </c>
      <c r="D2064" s="309">
        <v>4333.2299999999996</v>
      </c>
      <c r="E2064" s="206">
        <v>6302.88</v>
      </c>
      <c r="F2064" s="206">
        <v>7090.74</v>
      </c>
      <c r="G2064" s="205">
        <f t="shared" si="171"/>
        <v>0.36798692199906585</v>
      </c>
      <c r="H2064" s="207">
        <f t="shared" si="172"/>
        <v>0.42</v>
      </c>
      <c r="I2064" s="213">
        <v>67650</v>
      </c>
      <c r="J2064" s="213">
        <v>3207.05</v>
      </c>
      <c r="K2064" s="212">
        <v>5412</v>
      </c>
      <c r="L2064" s="212">
        <v>6088.5</v>
      </c>
      <c r="M2064" s="239">
        <f t="shared" si="169"/>
        <v>0.48090000000001054</v>
      </c>
      <c r="N2064" s="239"/>
      <c r="O2064" s="178"/>
      <c r="P2064" s="178"/>
      <c r="Q2064" s="178"/>
      <c r="R2064" s="178"/>
      <c r="S2064" s="178"/>
      <c r="T2064" s="178"/>
      <c r="U2064" s="178"/>
      <c r="V2064" s="178"/>
      <c r="W2064" s="178"/>
      <c r="X2064" s="178"/>
      <c r="Y2064" s="210">
        <f t="shared" si="168"/>
        <v>0.31597384399813172</v>
      </c>
      <c r="Z2064" s="211">
        <f t="shared" si="170"/>
        <v>0.42</v>
      </c>
      <c r="AA2064" s="178"/>
      <c r="AB2064" s="178"/>
      <c r="AC2064" s="178"/>
    </row>
    <row r="2065" spans="2:29" x14ac:dyDescent="0.35">
      <c r="B2065" s="222">
        <v>214200</v>
      </c>
      <c r="C2065" s="208">
        <v>78828</v>
      </c>
      <c r="D2065" s="309">
        <v>4335.54</v>
      </c>
      <c r="E2065" s="206">
        <v>6306.24</v>
      </c>
      <c r="F2065" s="206">
        <v>7094.52</v>
      </c>
      <c r="G2065" s="205">
        <f t="shared" si="171"/>
        <v>0.3680112044817927</v>
      </c>
      <c r="H2065" s="207">
        <f t="shared" si="172"/>
        <v>0.42</v>
      </c>
      <c r="I2065" s="213">
        <v>67692</v>
      </c>
      <c r="J2065" s="213">
        <v>3212.05</v>
      </c>
      <c r="K2065" s="212">
        <v>5415.36</v>
      </c>
      <c r="L2065" s="212">
        <v>6092.28</v>
      </c>
      <c r="M2065" s="239">
        <f t="shared" si="169"/>
        <v>0.48089999999998329</v>
      </c>
      <c r="N2065" s="239"/>
      <c r="O2065" s="178"/>
      <c r="P2065" s="178"/>
      <c r="Q2065" s="178"/>
      <c r="R2065" s="178"/>
      <c r="S2065" s="178"/>
      <c r="T2065" s="178"/>
      <c r="U2065" s="178"/>
      <c r="V2065" s="178"/>
      <c r="W2065" s="178"/>
      <c r="X2065" s="178"/>
      <c r="Y2065" s="210">
        <f t="shared" si="168"/>
        <v>0.31602240896358541</v>
      </c>
      <c r="Z2065" s="211">
        <f t="shared" si="170"/>
        <v>0.42</v>
      </c>
      <c r="AA2065" s="178"/>
      <c r="AB2065" s="178"/>
      <c r="AC2065" s="178"/>
    </row>
    <row r="2066" spans="2:29" x14ac:dyDescent="0.35">
      <c r="B2066" s="222">
        <v>214300</v>
      </c>
      <c r="C2066" s="208">
        <v>78870</v>
      </c>
      <c r="D2066" s="309">
        <v>4337.8500000000004</v>
      </c>
      <c r="E2066" s="206">
        <v>6309.6</v>
      </c>
      <c r="F2066" s="206">
        <v>7098.3</v>
      </c>
      <c r="G2066" s="205">
        <f t="shared" si="171"/>
        <v>0.36803546430237982</v>
      </c>
      <c r="H2066" s="207">
        <f t="shared" si="172"/>
        <v>0.42</v>
      </c>
      <c r="I2066" s="213">
        <v>67734</v>
      </c>
      <c r="J2066" s="213">
        <v>3217.05</v>
      </c>
      <c r="K2066" s="212">
        <v>5418.72</v>
      </c>
      <c r="L2066" s="212">
        <v>6096.06</v>
      </c>
      <c r="M2066" s="239">
        <f t="shared" si="169"/>
        <v>0.48090000000008332</v>
      </c>
      <c r="N2066" s="239"/>
      <c r="O2066" s="178"/>
      <c r="P2066" s="178"/>
      <c r="Q2066" s="178"/>
      <c r="R2066" s="178"/>
      <c r="S2066" s="178"/>
      <c r="T2066" s="178"/>
      <c r="U2066" s="178"/>
      <c r="V2066" s="178"/>
      <c r="W2066" s="178"/>
      <c r="X2066" s="178"/>
      <c r="Y2066" s="210">
        <f t="shared" si="168"/>
        <v>0.31607092860475966</v>
      </c>
      <c r="Z2066" s="211">
        <f t="shared" si="170"/>
        <v>0.42</v>
      </c>
      <c r="AA2066" s="178"/>
      <c r="AB2066" s="178"/>
      <c r="AC2066" s="178"/>
    </row>
    <row r="2067" spans="2:29" x14ac:dyDescent="0.35">
      <c r="B2067" s="222">
        <v>214400</v>
      </c>
      <c r="C2067" s="208">
        <v>78912</v>
      </c>
      <c r="D2067" s="309">
        <v>4340.16</v>
      </c>
      <c r="E2067" s="206">
        <v>6312.96</v>
      </c>
      <c r="F2067" s="206">
        <v>7102.08</v>
      </c>
      <c r="G2067" s="205">
        <f t="shared" si="171"/>
        <v>0.36805970149253731</v>
      </c>
      <c r="H2067" s="207">
        <f t="shared" si="172"/>
        <v>0.42</v>
      </c>
      <c r="I2067" s="213">
        <v>67776</v>
      </c>
      <c r="J2067" s="213">
        <v>3222.04</v>
      </c>
      <c r="K2067" s="212">
        <v>5422.08</v>
      </c>
      <c r="L2067" s="212">
        <v>6099.84</v>
      </c>
      <c r="M2067" s="239">
        <f t="shared" si="169"/>
        <v>0.48090000000004696</v>
      </c>
      <c r="N2067" s="239"/>
      <c r="O2067" s="178"/>
      <c r="P2067" s="178"/>
      <c r="Q2067" s="178"/>
      <c r="R2067" s="178"/>
      <c r="S2067" s="178"/>
      <c r="T2067" s="178"/>
      <c r="U2067" s="178"/>
      <c r="V2067" s="178"/>
      <c r="W2067" s="178"/>
      <c r="X2067" s="178"/>
      <c r="Y2067" s="210">
        <f t="shared" si="168"/>
        <v>0.31611940298507463</v>
      </c>
      <c r="Z2067" s="211">
        <f t="shared" si="170"/>
        <v>0.42</v>
      </c>
      <c r="AA2067" s="178"/>
      <c r="AB2067" s="178"/>
      <c r="AC2067" s="178"/>
    </row>
    <row r="2068" spans="2:29" x14ac:dyDescent="0.35">
      <c r="B2068" s="222">
        <v>214500</v>
      </c>
      <c r="C2068" s="208">
        <v>78954</v>
      </c>
      <c r="D2068" s="309">
        <v>4342.47</v>
      </c>
      <c r="E2068" s="206">
        <v>6316.32</v>
      </c>
      <c r="F2068" s="206">
        <v>7105.86</v>
      </c>
      <c r="G2068" s="205">
        <f t="shared" si="171"/>
        <v>0.36808391608391611</v>
      </c>
      <c r="H2068" s="207">
        <f t="shared" si="172"/>
        <v>0.42</v>
      </c>
      <c r="I2068" s="213">
        <v>67818</v>
      </c>
      <c r="J2068" s="213">
        <v>3227.04</v>
      </c>
      <c r="K2068" s="212">
        <v>5425.44</v>
      </c>
      <c r="L2068" s="212">
        <v>6103.62</v>
      </c>
      <c r="M2068" s="239">
        <f t="shared" si="169"/>
        <v>0.48090000000001965</v>
      </c>
      <c r="N2068" s="239"/>
      <c r="O2068" s="178"/>
      <c r="P2068" s="178"/>
      <c r="Q2068" s="178"/>
      <c r="R2068" s="178"/>
      <c r="S2068" s="178"/>
      <c r="T2068" s="178"/>
      <c r="U2068" s="178"/>
      <c r="V2068" s="178"/>
      <c r="W2068" s="178"/>
      <c r="X2068" s="178"/>
      <c r="Y2068" s="210">
        <f t="shared" si="168"/>
        <v>0.31616783216783217</v>
      </c>
      <c r="Z2068" s="211">
        <f t="shared" si="170"/>
        <v>0.42</v>
      </c>
      <c r="AA2068" s="178"/>
      <c r="AB2068" s="178"/>
      <c r="AC2068" s="178"/>
    </row>
    <row r="2069" spans="2:29" x14ac:dyDescent="0.35">
      <c r="B2069" s="222">
        <v>214600</v>
      </c>
      <c r="C2069" s="208">
        <v>78996</v>
      </c>
      <c r="D2069" s="309">
        <v>4344.78</v>
      </c>
      <c r="E2069" s="206">
        <v>6319.68</v>
      </c>
      <c r="F2069" s="206">
        <v>7109.64</v>
      </c>
      <c r="G2069" s="205">
        <f t="shared" si="171"/>
        <v>0.36810810810810812</v>
      </c>
      <c r="H2069" s="207">
        <f t="shared" si="172"/>
        <v>0.42</v>
      </c>
      <c r="I2069" s="213">
        <v>67860</v>
      </c>
      <c r="J2069" s="213">
        <v>3232.04</v>
      </c>
      <c r="K2069" s="212">
        <v>5428.8</v>
      </c>
      <c r="L2069" s="212">
        <v>6107.4</v>
      </c>
      <c r="M2069" s="239">
        <f t="shared" si="169"/>
        <v>0.48089999999998329</v>
      </c>
      <c r="N2069" s="239"/>
      <c r="O2069" s="178"/>
      <c r="P2069" s="178"/>
      <c r="Q2069" s="178"/>
      <c r="R2069" s="178"/>
      <c r="S2069" s="178"/>
      <c r="T2069" s="178"/>
      <c r="U2069" s="178"/>
      <c r="V2069" s="178"/>
      <c r="W2069" s="178"/>
      <c r="X2069" s="178"/>
      <c r="Y2069" s="210">
        <f t="shared" si="168"/>
        <v>0.31621621621621621</v>
      </c>
      <c r="Z2069" s="211">
        <f t="shared" si="170"/>
        <v>0.42</v>
      </c>
      <c r="AA2069" s="178"/>
      <c r="AB2069" s="178"/>
      <c r="AC2069" s="178"/>
    </row>
    <row r="2070" spans="2:29" x14ac:dyDescent="0.35">
      <c r="B2070" s="222">
        <v>214700</v>
      </c>
      <c r="C2070" s="208">
        <v>79038</v>
      </c>
      <c r="D2070" s="309">
        <v>4347.09</v>
      </c>
      <c r="E2070" s="206">
        <v>6323.04</v>
      </c>
      <c r="F2070" s="206">
        <v>7113.42</v>
      </c>
      <c r="G2070" s="205">
        <f t="shared" si="171"/>
        <v>0.36813227759664646</v>
      </c>
      <c r="H2070" s="207">
        <f t="shared" si="172"/>
        <v>0.42</v>
      </c>
      <c r="I2070" s="213">
        <v>67902</v>
      </c>
      <c r="J2070" s="213">
        <v>3237.04</v>
      </c>
      <c r="K2070" s="212">
        <v>5432.16</v>
      </c>
      <c r="L2070" s="212">
        <v>6111.18</v>
      </c>
      <c r="M2070" s="239">
        <f t="shared" si="169"/>
        <v>0.48089999999994687</v>
      </c>
      <c r="N2070" s="239"/>
      <c r="O2070" s="178"/>
      <c r="P2070" s="178"/>
      <c r="Q2070" s="178"/>
      <c r="R2070" s="178"/>
      <c r="S2070" s="178"/>
      <c r="T2070" s="178"/>
      <c r="U2070" s="178"/>
      <c r="V2070" s="178"/>
      <c r="W2070" s="178"/>
      <c r="X2070" s="178"/>
      <c r="Y2070" s="210">
        <f t="shared" si="168"/>
        <v>0.31626455519329294</v>
      </c>
      <c r="Z2070" s="211">
        <f t="shared" si="170"/>
        <v>0.42</v>
      </c>
      <c r="AA2070" s="178"/>
      <c r="AB2070" s="178"/>
      <c r="AC2070" s="178"/>
    </row>
    <row r="2071" spans="2:29" x14ac:dyDescent="0.35">
      <c r="B2071" s="222">
        <v>214800</v>
      </c>
      <c r="C2071" s="208">
        <v>79080</v>
      </c>
      <c r="D2071" s="309">
        <v>4349.3999999999996</v>
      </c>
      <c r="E2071" s="206">
        <v>6326.4</v>
      </c>
      <c r="F2071" s="206">
        <v>7117.2</v>
      </c>
      <c r="G2071" s="205">
        <f t="shared" si="171"/>
        <v>0.36815642458100556</v>
      </c>
      <c r="H2071" s="207">
        <f t="shared" si="172"/>
        <v>0.42</v>
      </c>
      <c r="I2071" s="213">
        <v>67944</v>
      </c>
      <c r="J2071" s="213">
        <v>3242.04</v>
      </c>
      <c r="K2071" s="212">
        <v>5435.52</v>
      </c>
      <c r="L2071" s="212">
        <v>6114.96</v>
      </c>
      <c r="M2071" s="239">
        <f t="shared" si="169"/>
        <v>0.48089999999991051</v>
      </c>
      <c r="N2071" s="239"/>
      <c r="O2071" s="178"/>
      <c r="P2071" s="178"/>
      <c r="Q2071" s="178"/>
      <c r="R2071" s="178"/>
      <c r="S2071" s="178"/>
      <c r="T2071" s="178"/>
      <c r="U2071" s="178"/>
      <c r="V2071" s="178"/>
      <c r="W2071" s="178"/>
      <c r="X2071" s="178"/>
      <c r="Y2071" s="210">
        <f t="shared" si="168"/>
        <v>0.31631284916201119</v>
      </c>
      <c r="Z2071" s="211">
        <f t="shared" si="170"/>
        <v>0.42</v>
      </c>
      <c r="AA2071" s="178"/>
      <c r="AB2071" s="178"/>
      <c r="AC2071" s="178"/>
    </row>
    <row r="2072" spans="2:29" x14ac:dyDescent="0.35">
      <c r="B2072" s="222">
        <v>214900</v>
      </c>
      <c r="C2072" s="208">
        <v>79122</v>
      </c>
      <c r="D2072" s="309">
        <v>4351.71</v>
      </c>
      <c r="E2072" s="206">
        <v>6329.76</v>
      </c>
      <c r="F2072" s="206">
        <v>7120.98</v>
      </c>
      <c r="G2072" s="205">
        <f t="shared" si="171"/>
        <v>0.36818054909260123</v>
      </c>
      <c r="H2072" s="207">
        <f t="shared" si="172"/>
        <v>0.42</v>
      </c>
      <c r="I2072" s="213">
        <v>67986</v>
      </c>
      <c r="J2072" s="213">
        <v>3247.03</v>
      </c>
      <c r="K2072" s="212">
        <v>5438.88</v>
      </c>
      <c r="L2072" s="212">
        <v>6118.74</v>
      </c>
      <c r="M2072" s="239">
        <f t="shared" si="169"/>
        <v>0.48090000000002875</v>
      </c>
      <c r="N2072" s="239"/>
      <c r="O2072" s="178"/>
      <c r="P2072" s="178"/>
      <c r="Q2072" s="178"/>
      <c r="R2072" s="178"/>
      <c r="S2072" s="178"/>
      <c r="T2072" s="178"/>
      <c r="U2072" s="178"/>
      <c r="V2072" s="178"/>
      <c r="W2072" s="178"/>
      <c r="X2072" s="178"/>
      <c r="Y2072" s="210">
        <f t="shared" si="168"/>
        <v>0.31636109818520242</v>
      </c>
      <c r="Z2072" s="211">
        <f t="shared" si="170"/>
        <v>0.42</v>
      </c>
      <c r="AA2072" s="178"/>
      <c r="AB2072" s="178"/>
      <c r="AC2072" s="178"/>
    </row>
    <row r="2073" spans="2:29" x14ac:dyDescent="0.35">
      <c r="B2073" s="222">
        <v>215000</v>
      </c>
      <c r="C2073" s="208">
        <v>79164</v>
      </c>
      <c r="D2073" s="309">
        <v>4354.0200000000004</v>
      </c>
      <c r="E2073" s="206">
        <v>6333.12</v>
      </c>
      <c r="F2073" s="206">
        <v>7124.76</v>
      </c>
      <c r="G2073" s="205">
        <f t="shared" si="171"/>
        <v>0.36820465116279072</v>
      </c>
      <c r="H2073" s="207">
        <f t="shared" si="172"/>
        <v>0.42</v>
      </c>
      <c r="I2073" s="213">
        <v>68028</v>
      </c>
      <c r="J2073" s="213">
        <v>3252.03</v>
      </c>
      <c r="K2073" s="212">
        <v>5442.24</v>
      </c>
      <c r="L2073" s="212">
        <v>6122.52</v>
      </c>
      <c r="M2073" s="239">
        <f t="shared" si="169"/>
        <v>0.48089999999999233</v>
      </c>
      <c r="N2073" s="239"/>
      <c r="O2073" s="178"/>
      <c r="P2073" s="178"/>
      <c r="Q2073" s="178"/>
      <c r="R2073" s="178"/>
      <c r="S2073" s="178"/>
      <c r="T2073" s="178"/>
      <c r="U2073" s="178"/>
      <c r="V2073" s="178"/>
      <c r="W2073" s="178"/>
      <c r="X2073" s="178"/>
      <c r="Y2073" s="210">
        <f t="shared" si="168"/>
        <v>0.3164093023255814</v>
      </c>
      <c r="Z2073" s="211">
        <f t="shared" si="170"/>
        <v>0.42</v>
      </c>
      <c r="AA2073" s="178"/>
      <c r="AB2073" s="178"/>
      <c r="AC2073" s="178"/>
    </row>
    <row r="2074" spans="2:29" x14ac:dyDescent="0.35">
      <c r="B2074" s="222">
        <v>215100</v>
      </c>
      <c r="C2074" s="208">
        <v>79206</v>
      </c>
      <c r="D2074" s="309">
        <v>4356.33</v>
      </c>
      <c r="E2074" s="206">
        <v>6336.48</v>
      </c>
      <c r="F2074" s="206">
        <v>7128.54</v>
      </c>
      <c r="G2074" s="205">
        <f t="shared" si="171"/>
        <v>0.36822873082287311</v>
      </c>
      <c r="H2074" s="207">
        <f t="shared" si="172"/>
        <v>0.42</v>
      </c>
      <c r="I2074" s="213">
        <v>68070</v>
      </c>
      <c r="J2074" s="213">
        <v>3257.03</v>
      </c>
      <c r="K2074" s="212">
        <v>5445.6</v>
      </c>
      <c r="L2074" s="212">
        <v>6126.3</v>
      </c>
      <c r="M2074" s="239">
        <f t="shared" si="169"/>
        <v>0.48089999999994687</v>
      </c>
      <c r="N2074" s="239"/>
      <c r="O2074" s="178"/>
      <c r="P2074" s="178"/>
      <c r="Q2074" s="178"/>
      <c r="R2074" s="178"/>
      <c r="S2074" s="178"/>
      <c r="T2074" s="178"/>
      <c r="U2074" s="178"/>
      <c r="V2074" s="178"/>
      <c r="W2074" s="178"/>
      <c r="X2074" s="178"/>
      <c r="Y2074" s="210">
        <f t="shared" si="168"/>
        <v>0.31645746164574617</v>
      </c>
      <c r="Z2074" s="211">
        <f t="shared" si="170"/>
        <v>0.42</v>
      </c>
      <c r="AA2074" s="178"/>
      <c r="AB2074" s="178"/>
      <c r="AC2074" s="178"/>
    </row>
    <row r="2075" spans="2:29" x14ac:dyDescent="0.35">
      <c r="B2075" s="222">
        <v>215200</v>
      </c>
      <c r="C2075" s="208">
        <v>79248</v>
      </c>
      <c r="D2075" s="309">
        <v>4358.6400000000003</v>
      </c>
      <c r="E2075" s="206">
        <v>6339.84</v>
      </c>
      <c r="F2075" s="206">
        <v>7132.32</v>
      </c>
      <c r="G2075" s="205">
        <f t="shared" si="171"/>
        <v>0.36825278810408923</v>
      </c>
      <c r="H2075" s="207">
        <f t="shared" si="172"/>
        <v>0.42</v>
      </c>
      <c r="I2075" s="213">
        <v>68112</v>
      </c>
      <c r="J2075" s="213">
        <v>3262.03</v>
      </c>
      <c r="K2075" s="212">
        <v>5448.96</v>
      </c>
      <c r="L2075" s="212">
        <v>6130.08</v>
      </c>
      <c r="M2075" s="239">
        <f t="shared" si="169"/>
        <v>0.48089999999991961</v>
      </c>
      <c r="N2075" s="239"/>
      <c r="O2075" s="178"/>
      <c r="P2075" s="178"/>
      <c r="Q2075" s="178"/>
      <c r="R2075" s="178"/>
      <c r="S2075" s="178"/>
      <c r="T2075" s="178"/>
      <c r="U2075" s="178"/>
      <c r="V2075" s="178"/>
      <c r="W2075" s="178"/>
      <c r="X2075" s="178"/>
      <c r="Y2075" s="210">
        <f t="shared" si="168"/>
        <v>0.31650557620817843</v>
      </c>
      <c r="Z2075" s="211">
        <f t="shared" si="170"/>
        <v>0.42</v>
      </c>
      <c r="AA2075" s="178"/>
      <c r="AB2075" s="178"/>
      <c r="AC2075" s="178"/>
    </row>
    <row r="2076" spans="2:29" x14ac:dyDescent="0.35">
      <c r="B2076" s="222">
        <v>215300</v>
      </c>
      <c r="C2076" s="208">
        <v>79290</v>
      </c>
      <c r="D2076" s="309">
        <v>4360.95</v>
      </c>
      <c r="E2076" s="206">
        <v>6343.2</v>
      </c>
      <c r="F2076" s="206">
        <v>7136.1</v>
      </c>
      <c r="G2076" s="205">
        <f t="shared" si="171"/>
        <v>0.36827682303762194</v>
      </c>
      <c r="H2076" s="207">
        <f t="shared" si="172"/>
        <v>0.42</v>
      </c>
      <c r="I2076" s="213">
        <v>68154</v>
      </c>
      <c r="J2076" s="213">
        <v>3267.03</v>
      </c>
      <c r="K2076" s="212">
        <v>5452.32</v>
      </c>
      <c r="L2076" s="212">
        <v>6133.86</v>
      </c>
      <c r="M2076" s="239">
        <f t="shared" si="169"/>
        <v>0.48090000000002875</v>
      </c>
      <c r="N2076" s="239"/>
      <c r="O2076" s="178"/>
      <c r="P2076" s="178"/>
      <c r="Q2076" s="178"/>
      <c r="R2076" s="178"/>
      <c r="S2076" s="178"/>
      <c r="T2076" s="178"/>
      <c r="U2076" s="178"/>
      <c r="V2076" s="178"/>
      <c r="W2076" s="178"/>
      <c r="X2076" s="178"/>
      <c r="Y2076" s="210">
        <f t="shared" si="168"/>
        <v>0.31655364607524383</v>
      </c>
      <c r="Z2076" s="211">
        <f t="shared" si="170"/>
        <v>0.42</v>
      </c>
      <c r="AA2076" s="178"/>
      <c r="AB2076" s="178"/>
      <c r="AC2076" s="178"/>
    </row>
    <row r="2077" spans="2:29" x14ac:dyDescent="0.35">
      <c r="B2077" s="222">
        <v>215400</v>
      </c>
      <c r="C2077" s="208">
        <v>79332</v>
      </c>
      <c r="D2077" s="309">
        <v>4363.26</v>
      </c>
      <c r="E2077" s="206">
        <v>6346.56</v>
      </c>
      <c r="F2077" s="206">
        <v>7139.88</v>
      </c>
      <c r="G2077" s="205">
        <f t="shared" si="171"/>
        <v>0.36830083565459609</v>
      </c>
      <c r="H2077" s="207">
        <f t="shared" si="172"/>
        <v>0.42</v>
      </c>
      <c r="I2077" s="213">
        <v>68196</v>
      </c>
      <c r="J2077" s="213">
        <v>3272.02</v>
      </c>
      <c r="K2077" s="212">
        <v>5455.68</v>
      </c>
      <c r="L2077" s="212">
        <v>6137.64</v>
      </c>
      <c r="M2077" s="239">
        <f t="shared" si="169"/>
        <v>0.48089999999999233</v>
      </c>
      <c r="N2077" s="239"/>
      <c r="O2077" s="178"/>
      <c r="P2077" s="178"/>
      <c r="Q2077" s="178"/>
      <c r="R2077" s="178"/>
      <c r="S2077" s="178"/>
      <c r="T2077" s="178"/>
      <c r="U2077" s="178"/>
      <c r="V2077" s="178"/>
      <c r="W2077" s="178"/>
      <c r="X2077" s="178"/>
      <c r="Y2077" s="210">
        <f t="shared" si="168"/>
        <v>0.3166016713091922</v>
      </c>
      <c r="Z2077" s="211">
        <f t="shared" si="170"/>
        <v>0.42</v>
      </c>
      <c r="AA2077" s="178"/>
      <c r="AB2077" s="178"/>
      <c r="AC2077" s="178"/>
    </row>
    <row r="2078" spans="2:29" x14ac:dyDescent="0.35">
      <c r="B2078" s="222">
        <v>215500</v>
      </c>
      <c r="C2078" s="208">
        <v>79374</v>
      </c>
      <c r="D2078" s="309">
        <v>4365.57</v>
      </c>
      <c r="E2078" s="206">
        <v>6349.92</v>
      </c>
      <c r="F2078" s="206">
        <v>7143.66</v>
      </c>
      <c r="G2078" s="205">
        <f t="shared" si="171"/>
        <v>0.36832482598607891</v>
      </c>
      <c r="H2078" s="207">
        <f t="shared" si="172"/>
        <v>0.42</v>
      </c>
      <c r="I2078" s="213">
        <v>68238</v>
      </c>
      <c r="J2078" s="213">
        <v>3277.02</v>
      </c>
      <c r="K2078" s="212">
        <v>5459.04</v>
      </c>
      <c r="L2078" s="212">
        <v>6141.42</v>
      </c>
      <c r="M2078" s="239">
        <f t="shared" si="169"/>
        <v>0.48090000000010152</v>
      </c>
      <c r="N2078" s="239"/>
      <c r="O2078" s="178"/>
      <c r="P2078" s="178"/>
      <c r="Q2078" s="178"/>
      <c r="R2078" s="178"/>
      <c r="S2078" s="178"/>
      <c r="T2078" s="178"/>
      <c r="U2078" s="178"/>
      <c r="V2078" s="178"/>
      <c r="W2078" s="178"/>
      <c r="X2078" s="178"/>
      <c r="Y2078" s="210">
        <f t="shared" si="168"/>
        <v>0.31664965197215778</v>
      </c>
      <c r="Z2078" s="211">
        <f t="shared" si="170"/>
        <v>0.42</v>
      </c>
      <c r="AA2078" s="178"/>
      <c r="AB2078" s="178"/>
      <c r="AC2078" s="178"/>
    </row>
    <row r="2079" spans="2:29" x14ac:dyDescent="0.35">
      <c r="B2079" s="222">
        <v>215600</v>
      </c>
      <c r="C2079" s="208">
        <v>79416</v>
      </c>
      <c r="D2079" s="309">
        <v>4367.88</v>
      </c>
      <c r="E2079" s="206">
        <v>6353.28</v>
      </c>
      <c r="F2079" s="206">
        <v>7147.44</v>
      </c>
      <c r="G2079" s="205">
        <f t="shared" si="171"/>
        <v>0.3683487940630798</v>
      </c>
      <c r="H2079" s="207">
        <f t="shared" si="172"/>
        <v>0.42</v>
      </c>
      <c r="I2079" s="213">
        <v>68280</v>
      </c>
      <c r="J2079" s="213">
        <v>3282.02</v>
      </c>
      <c r="K2079" s="212">
        <v>5462.4</v>
      </c>
      <c r="L2079" s="212">
        <v>6145.2</v>
      </c>
      <c r="M2079" s="239">
        <f t="shared" si="169"/>
        <v>0.48090000000007421</v>
      </c>
      <c r="N2079" s="239"/>
      <c r="O2079" s="178"/>
      <c r="P2079" s="178"/>
      <c r="Q2079" s="178"/>
      <c r="R2079" s="178"/>
      <c r="S2079" s="178"/>
      <c r="T2079" s="178"/>
      <c r="U2079" s="178"/>
      <c r="V2079" s="178"/>
      <c r="W2079" s="178"/>
      <c r="X2079" s="178"/>
      <c r="Y2079" s="210">
        <f t="shared" si="168"/>
        <v>0.31669758812615956</v>
      </c>
      <c r="Z2079" s="211">
        <f t="shared" si="170"/>
        <v>0.42</v>
      </c>
      <c r="AA2079" s="178"/>
      <c r="AB2079" s="178"/>
      <c r="AC2079" s="178"/>
    </row>
    <row r="2080" spans="2:29" x14ac:dyDescent="0.35">
      <c r="B2080" s="222">
        <v>215700</v>
      </c>
      <c r="C2080" s="208">
        <v>79458</v>
      </c>
      <c r="D2080" s="309">
        <v>4370.1899999999996</v>
      </c>
      <c r="E2080" s="206">
        <v>6356.64</v>
      </c>
      <c r="F2080" s="206">
        <v>7151.22</v>
      </c>
      <c r="G2080" s="205">
        <f t="shared" si="171"/>
        <v>0.36837273991655078</v>
      </c>
      <c r="H2080" s="207">
        <f t="shared" si="172"/>
        <v>0.42</v>
      </c>
      <c r="I2080" s="213">
        <v>68322</v>
      </c>
      <c r="J2080" s="213">
        <v>3287.02</v>
      </c>
      <c r="K2080" s="212">
        <v>5465.76</v>
      </c>
      <c r="L2080" s="212">
        <v>6148.98</v>
      </c>
      <c r="M2080" s="239">
        <f t="shared" si="169"/>
        <v>0.48090000000003785</v>
      </c>
      <c r="N2080" s="239"/>
      <c r="O2080" s="178"/>
      <c r="P2080" s="178"/>
      <c r="Q2080" s="178"/>
      <c r="R2080" s="178"/>
      <c r="S2080" s="178"/>
      <c r="T2080" s="178"/>
      <c r="U2080" s="178"/>
      <c r="V2080" s="178"/>
      <c r="W2080" s="178"/>
      <c r="X2080" s="178"/>
      <c r="Y2080" s="210">
        <f t="shared" si="168"/>
        <v>0.31674547983310153</v>
      </c>
      <c r="Z2080" s="211">
        <f t="shared" si="170"/>
        <v>0.42</v>
      </c>
      <c r="AA2080" s="178"/>
      <c r="AB2080" s="178"/>
      <c r="AC2080" s="178"/>
    </row>
    <row r="2081" spans="2:29" x14ac:dyDescent="0.35">
      <c r="B2081" s="222">
        <v>215800</v>
      </c>
      <c r="C2081" s="208">
        <v>79500</v>
      </c>
      <c r="D2081" s="309">
        <v>4372.5</v>
      </c>
      <c r="E2081" s="206">
        <v>6360</v>
      </c>
      <c r="F2081" s="206">
        <v>7155</v>
      </c>
      <c r="G2081" s="205">
        <f t="shared" si="171"/>
        <v>0.36839666357738649</v>
      </c>
      <c r="H2081" s="207">
        <f t="shared" si="172"/>
        <v>0.42</v>
      </c>
      <c r="I2081" s="213">
        <v>68364</v>
      </c>
      <c r="J2081" s="213">
        <v>3292.02</v>
      </c>
      <c r="K2081" s="212">
        <v>5469.12</v>
      </c>
      <c r="L2081" s="212">
        <v>6152.76</v>
      </c>
      <c r="M2081" s="239">
        <f t="shared" si="169"/>
        <v>0.48090000000000144</v>
      </c>
      <c r="N2081" s="239"/>
      <c r="O2081" s="178"/>
      <c r="P2081" s="178"/>
      <c r="Q2081" s="178"/>
      <c r="R2081" s="178"/>
      <c r="S2081" s="178"/>
      <c r="T2081" s="178"/>
      <c r="U2081" s="178"/>
      <c r="V2081" s="178"/>
      <c r="W2081" s="178"/>
      <c r="X2081" s="178"/>
      <c r="Y2081" s="210">
        <f t="shared" si="168"/>
        <v>0.31679332715477293</v>
      </c>
      <c r="Z2081" s="211">
        <f t="shared" si="170"/>
        <v>0.42</v>
      </c>
      <c r="AA2081" s="178"/>
      <c r="AB2081" s="178"/>
      <c r="AC2081" s="178"/>
    </row>
    <row r="2082" spans="2:29" x14ac:dyDescent="0.35">
      <c r="B2082" s="222">
        <v>215900</v>
      </c>
      <c r="C2082" s="208">
        <v>79542</v>
      </c>
      <c r="D2082" s="309">
        <v>4374.8100000000004</v>
      </c>
      <c r="E2082" s="206">
        <v>6363.36</v>
      </c>
      <c r="F2082" s="206">
        <v>7158.78</v>
      </c>
      <c r="G2082" s="205">
        <f t="shared" si="171"/>
        <v>0.36842056507642429</v>
      </c>
      <c r="H2082" s="207">
        <f t="shared" si="172"/>
        <v>0.42</v>
      </c>
      <c r="I2082" s="213">
        <v>68406</v>
      </c>
      <c r="J2082" s="213">
        <v>3297.01</v>
      </c>
      <c r="K2082" s="212">
        <v>5472.48</v>
      </c>
      <c r="L2082" s="212">
        <v>6156.54</v>
      </c>
      <c r="M2082" s="239">
        <f t="shared" si="169"/>
        <v>0.48089999999996508</v>
      </c>
      <c r="N2082" s="239"/>
      <c r="O2082" s="178"/>
      <c r="P2082" s="178"/>
      <c r="Q2082" s="178"/>
      <c r="R2082" s="178"/>
      <c r="S2082" s="178"/>
      <c r="T2082" s="178"/>
      <c r="U2082" s="178"/>
      <c r="V2082" s="178"/>
      <c r="W2082" s="178"/>
      <c r="X2082" s="178"/>
      <c r="Y2082" s="210">
        <f t="shared" si="168"/>
        <v>0.31684113015284854</v>
      </c>
      <c r="Z2082" s="211">
        <f t="shared" si="170"/>
        <v>0.42</v>
      </c>
      <c r="AA2082" s="178"/>
      <c r="AB2082" s="178"/>
      <c r="AC2082" s="178"/>
    </row>
    <row r="2083" spans="2:29" x14ac:dyDescent="0.35">
      <c r="B2083" s="222">
        <v>216000</v>
      </c>
      <c r="C2083" s="208">
        <v>79584</v>
      </c>
      <c r="D2083" s="309">
        <v>4377.12</v>
      </c>
      <c r="E2083" s="206">
        <v>6366.72</v>
      </c>
      <c r="F2083" s="206">
        <v>7162.56</v>
      </c>
      <c r="G2083" s="205">
        <f t="shared" si="171"/>
        <v>0.36844444444444446</v>
      </c>
      <c r="H2083" s="207">
        <f t="shared" si="172"/>
        <v>0.42</v>
      </c>
      <c r="I2083" s="213">
        <v>68448</v>
      </c>
      <c r="J2083" s="213">
        <v>3302.01</v>
      </c>
      <c r="K2083" s="212">
        <v>5475.84</v>
      </c>
      <c r="L2083" s="212">
        <v>6160.32</v>
      </c>
      <c r="M2083" s="239">
        <f t="shared" si="169"/>
        <v>0.48089999999992872</v>
      </c>
      <c r="N2083" s="239"/>
      <c r="O2083" s="178"/>
      <c r="P2083" s="178"/>
      <c r="Q2083" s="178"/>
      <c r="R2083" s="178"/>
      <c r="S2083" s="178"/>
      <c r="T2083" s="178"/>
      <c r="U2083" s="178"/>
      <c r="V2083" s="178"/>
      <c r="W2083" s="178"/>
      <c r="X2083" s="178"/>
      <c r="Y2083" s="210">
        <f t="shared" si="168"/>
        <v>0.31688888888888889</v>
      </c>
      <c r="Z2083" s="211">
        <f t="shared" si="170"/>
        <v>0.42</v>
      </c>
      <c r="AA2083" s="178"/>
      <c r="AB2083" s="178"/>
      <c r="AC2083" s="178"/>
    </row>
    <row r="2084" spans="2:29" x14ac:dyDescent="0.35">
      <c r="B2084" s="222">
        <v>216100</v>
      </c>
      <c r="C2084" s="208">
        <v>79626</v>
      </c>
      <c r="D2084" s="309">
        <v>4379.43</v>
      </c>
      <c r="E2084" s="206">
        <v>6370.08</v>
      </c>
      <c r="F2084" s="206">
        <v>7166.34</v>
      </c>
      <c r="G2084" s="205">
        <f t="shared" si="171"/>
        <v>0.36846830171217027</v>
      </c>
      <c r="H2084" s="207">
        <f t="shared" si="172"/>
        <v>0.42</v>
      </c>
      <c r="I2084" s="213">
        <v>68490</v>
      </c>
      <c r="J2084" s="213">
        <v>3307.01</v>
      </c>
      <c r="K2084" s="212">
        <v>5479.2</v>
      </c>
      <c r="L2084" s="212">
        <v>6164.1</v>
      </c>
      <c r="M2084" s="239">
        <f t="shared" si="169"/>
        <v>0.4808999999998923</v>
      </c>
      <c r="N2084" s="239"/>
      <c r="O2084" s="178"/>
      <c r="P2084" s="178"/>
      <c r="Q2084" s="178"/>
      <c r="R2084" s="178"/>
      <c r="S2084" s="178"/>
      <c r="T2084" s="178"/>
      <c r="U2084" s="178"/>
      <c r="V2084" s="178"/>
      <c r="W2084" s="178"/>
      <c r="X2084" s="178"/>
      <c r="Y2084" s="210">
        <f t="shared" si="168"/>
        <v>0.3169366034243406</v>
      </c>
      <c r="Z2084" s="211">
        <f t="shared" si="170"/>
        <v>0.42</v>
      </c>
      <c r="AA2084" s="178"/>
      <c r="AB2084" s="178"/>
      <c r="AC2084" s="178"/>
    </row>
    <row r="2085" spans="2:29" x14ac:dyDescent="0.35">
      <c r="B2085" s="222">
        <v>216200</v>
      </c>
      <c r="C2085" s="208">
        <v>79668</v>
      </c>
      <c r="D2085" s="309">
        <v>4381.74</v>
      </c>
      <c r="E2085" s="206">
        <v>6373.44</v>
      </c>
      <c r="F2085" s="206">
        <v>7170.12</v>
      </c>
      <c r="G2085" s="205">
        <f t="shared" si="171"/>
        <v>0.36849213691026828</v>
      </c>
      <c r="H2085" s="207">
        <f t="shared" si="172"/>
        <v>0.42</v>
      </c>
      <c r="I2085" s="213">
        <v>68532</v>
      </c>
      <c r="J2085" s="213">
        <v>3312.01</v>
      </c>
      <c r="K2085" s="212">
        <v>5482.56</v>
      </c>
      <c r="L2085" s="212">
        <v>6167.88</v>
      </c>
      <c r="M2085" s="239">
        <f t="shared" si="169"/>
        <v>0.48090000000000144</v>
      </c>
      <c r="N2085" s="239"/>
      <c r="O2085" s="178"/>
      <c r="P2085" s="178"/>
      <c r="Q2085" s="178"/>
      <c r="R2085" s="178"/>
      <c r="S2085" s="178"/>
      <c r="T2085" s="178"/>
      <c r="U2085" s="178"/>
      <c r="V2085" s="178"/>
      <c r="W2085" s="178"/>
      <c r="X2085" s="178"/>
      <c r="Y2085" s="210">
        <f t="shared" si="168"/>
        <v>0.31698427382053657</v>
      </c>
      <c r="Z2085" s="211">
        <f t="shared" si="170"/>
        <v>0.42</v>
      </c>
      <c r="AA2085" s="178"/>
      <c r="AB2085" s="178"/>
      <c r="AC2085" s="178"/>
    </row>
    <row r="2086" spans="2:29" x14ac:dyDescent="0.35">
      <c r="B2086" s="222">
        <v>216300</v>
      </c>
      <c r="C2086" s="208">
        <v>79710</v>
      </c>
      <c r="D2086" s="309">
        <v>4384.05</v>
      </c>
      <c r="E2086" s="206">
        <v>6376.8</v>
      </c>
      <c r="F2086" s="206">
        <v>7173.9</v>
      </c>
      <c r="G2086" s="205">
        <f t="shared" si="171"/>
        <v>0.36851595006934812</v>
      </c>
      <c r="H2086" s="207">
        <f t="shared" si="172"/>
        <v>0.42</v>
      </c>
      <c r="I2086" s="213">
        <v>68574</v>
      </c>
      <c r="J2086" s="213">
        <v>3317.01</v>
      </c>
      <c r="K2086" s="212">
        <v>5485.92</v>
      </c>
      <c r="L2086" s="212">
        <v>6171.66</v>
      </c>
      <c r="M2086" s="239">
        <f t="shared" si="169"/>
        <v>0.48089999999997418</v>
      </c>
      <c r="N2086" s="239"/>
      <c r="O2086" s="178"/>
      <c r="P2086" s="178"/>
      <c r="Q2086" s="178"/>
      <c r="R2086" s="178"/>
      <c r="S2086" s="178"/>
      <c r="T2086" s="178"/>
      <c r="U2086" s="178"/>
      <c r="V2086" s="178"/>
      <c r="W2086" s="178"/>
      <c r="X2086" s="178"/>
      <c r="Y2086" s="210">
        <f t="shared" si="168"/>
        <v>0.31703190013869625</v>
      </c>
      <c r="Z2086" s="211">
        <f t="shared" si="170"/>
        <v>0.42</v>
      </c>
      <c r="AA2086" s="178"/>
      <c r="AB2086" s="178"/>
      <c r="AC2086" s="178"/>
    </row>
    <row r="2087" spans="2:29" x14ac:dyDescent="0.35">
      <c r="B2087" s="222">
        <v>216400</v>
      </c>
      <c r="C2087" s="208">
        <v>79752</v>
      </c>
      <c r="D2087" s="309">
        <v>4386.3599999999997</v>
      </c>
      <c r="E2087" s="206">
        <v>6380.16</v>
      </c>
      <c r="F2087" s="206">
        <v>7177.68</v>
      </c>
      <c r="G2087" s="205">
        <f t="shared" si="171"/>
        <v>0.36853974121996302</v>
      </c>
      <c r="H2087" s="207">
        <f t="shared" si="172"/>
        <v>0.42</v>
      </c>
      <c r="I2087" s="213">
        <v>68616</v>
      </c>
      <c r="J2087" s="213">
        <v>3322</v>
      </c>
      <c r="K2087" s="212">
        <v>5489.28</v>
      </c>
      <c r="L2087" s="212">
        <v>6175.44</v>
      </c>
      <c r="M2087" s="239">
        <f t="shared" si="169"/>
        <v>0.48090000000008332</v>
      </c>
      <c r="N2087" s="239"/>
      <c r="O2087" s="178"/>
      <c r="P2087" s="178"/>
      <c r="Q2087" s="178"/>
      <c r="R2087" s="178"/>
      <c r="S2087" s="178"/>
      <c r="T2087" s="178"/>
      <c r="U2087" s="178"/>
      <c r="V2087" s="178"/>
      <c r="W2087" s="178"/>
      <c r="X2087" s="178"/>
      <c r="Y2087" s="210">
        <f t="shared" si="168"/>
        <v>0.31707948243992606</v>
      </c>
      <c r="Z2087" s="211">
        <f t="shared" si="170"/>
        <v>0.42</v>
      </c>
      <c r="AA2087" s="178"/>
      <c r="AB2087" s="178"/>
      <c r="AC2087" s="178"/>
    </row>
    <row r="2088" spans="2:29" x14ac:dyDescent="0.35">
      <c r="B2088" s="222">
        <v>216500</v>
      </c>
      <c r="C2088" s="208">
        <v>79794</v>
      </c>
      <c r="D2088" s="309">
        <v>4388.67</v>
      </c>
      <c r="E2088" s="206">
        <v>6383.52</v>
      </c>
      <c r="F2088" s="206">
        <v>7181.46</v>
      </c>
      <c r="G2088" s="205">
        <f t="shared" si="171"/>
        <v>0.36856351039260971</v>
      </c>
      <c r="H2088" s="207">
        <f t="shared" si="172"/>
        <v>0.42</v>
      </c>
      <c r="I2088" s="213">
        <v>68658</v>
      </c>
      <c r="J2088" s="213">
        <v>3327</v>
      </c>
      <c r="K2088" s="212">
        <v>5492.64</v>
      </c>
      <c r="L2088" s="212">
        <v>6179.22</v>
      </c>
      <c r="M2088" s="239">
        <f t="shared" si="169"/>
        <v>0.48090000000004696</v>
      </c>
      <c r="N2088" s="239"/>
      <c r="O2088" s="178"/>
      <c r="P2088" s="178"/>
      <c r="Q2088" s="178"/>
      <c r="R2088" s="178"/>
      <c r="S2088" s="178"/>
      <c r="T2088" s="178"/>
      <c r="U2088" s="178"/>
      <c r="V2088" s="178"/>
      <c r="W2088" s="178"/>
      <c r="X2088" s="178"/>
      <c r="Y2088" s="210">
        <f t="shared" si="168"/>
        <v>0.31712702078521943</v>
      </c>
      <c r="Z2088" s="211">
        <f t="shared" si="170"/>
        <v>0.42</v>
      </c>
      <c r="AA2088" s="178"/>
      <c r="AB2088" s="178"/>
      <c r="AC2088" s="178"/>
    </row>
    <row r="2089" spans="2:29" x14ac:dyDescent="0.35">
      <c r="B2089" s="222">
        <v>216600</v>
      </c>
      <c r="C2089" s="208">
        <v>79836</v>
      </c>
      <c r="D2089" s="309">
        <v>4390.9799999999996</v>
      </c>
      <c r="E2089" s="206">
        <v>6386.88</v>
      </c>
      <c r="F2089" s="206">
        <v>7185.24</v>
      </c>
      <c r="G2089" s="205">
        <f t="shared" si="171"/>
        <v>0.36858725761772854</v>
      </c>
      <c r="H2089" s="207">
        <f t="shared" si="172"/>
        <v>0.42</v>
      </c>
      <c r="I2089" s="213">
        <v>68700</v>
      </c>
      <c r="J2089" s="213">
        <v>3332</v>
      </c>
      <c r="K2089" s="212">
        <v>5496</v>
      </c>
      <c r="L2089" s="212">
        <v>6183</v>
      </c>
      <c r="M2089" s="239">
        <f t="shared" si="169"/>
        <v>0.48090000000001054</v>
      </c>
      <c r="N2089" s="239"/>
      <c r="O2089" s="178"/>
      <c r="P2089" s="178"/>
      <c r="Q2089" s="178"/>
      <c r="R2089" s="178"/>
      <c r="S2089" s="178"/>
      <c r="T2089" s="178"/>
      <c r="U2089" s="178"/>
      <c r="V2089" s="178"/>
      <c r="W2089" s="178"/>
      <c r="X2089" s="178"/>
      <c r="Y2089" s="210">
        <f t="shared" si="168"/>
        <v>0.31717451523545709</v>
      </c>
      <c r="Z2089" s="211">
        <f t="shared" si="170"/>
        <v>0.42</v>
      </c>
      <c r="AA2089" s="178"/>
      <c r="AB2089" s="178"/>
      <c r="AC2089" s="178"/>
    </row>
    <row r="2090" spans="2:29" x14ac:dyDescent="0.35">
      <c r="B2090" s="222">
        <v>216700</v>
      </c>
      <c r="C2090" s="208">
        <v>79878</v>
      </c>
      <c r="D2090" s="309">
        <v>4393.29</v>
      </c>
      <c r="E2090" s="206">
        <v>6390.24</v>
      </c>
      <c r="F2090" s="206">
        <v>7189.02</v>
      </c>
      <c r="G2090" s="205">
        <f t="shared" si="171"/>
        <v>0.36861098292570371</v>
      </c>
      <c r="H2090" s="207">
        <f t="shared" si="172"/>
        <v>0.42</v>
      </c>
      <c r="I2090" s="213">
        <v>68742</v>
      </c>
      <c r="J2090" s="213">
        <v>3337</v>
      </c>
      <c r="K2090" s="212">
        <v>5499.36</v>
      </c>
      <c r="L2090" s="212">
        <v>6186.78</v>
      </c>
      <c r="M2090" s="239">
        <f t="shared" si="169"/>
        <v>0.48089999999998329</v>
      </c>
      <c r="N2090" s="239"/>
      <c r="O2090" s="178"/>
      <c r="P2090" s="178"/>
      <c r="Q2090" s="178"/>
      <c r="R2090" s="178"/>
      <c r="S2090" s="178"/>
      <c r="T2090" s="178"/>
      <c r="U2090" s="178"/>
      <c r="V2090" s="178"/>
      <c r="W2090" s="178"/>
      <c r="X2090" s="178"/>
      <c r="Y2090" s="210">
        <f t="shared" si="168"/>
        <v>0.31722196585140749</v>
      </c>
      <c r="Z2090" s="211">
        <f t="shared" si="170"/>
        <v>0.42</v>
      </c>
      <c r="AA2090" s="178"/>
      <c r="AB2090" s="178"/>
      <c r="AC2090" s="178"/>
    </row>
    <row r="2091" spans="2:29" x14ac:dyDescent="0.35">
      <c r="B2091" s="222">
        <v>216800</v>
      </c>
      <c r="C2091" s="208">
        <v>79920</v>
      </c>
      <c r="D2091" s="309">
        <v>4395.6000000000004</v>
      </c>
      <c r="E2091" s="206">
        <v>6393.6</v>
      </c>
      <c r="F2091" s="206">
        <v>7192.8</v>
      </c>
      <c r="G2091" s="205">
        <f t="shared" si="171"/>
        <v>0.36863468634686347</v>
      </c>
      <c r="H2091" s="207">
        <f t="shared" si="172"/>
        <v>0.42</v>
      </c>
      <c r="I2091" s="213">
        <v>68784</v>
      </c>
      <c r="J2091" s="213">
        <v>3342</v>
      </c>
      <c r="K2091" s="212">
        <v>5502.72</v>
      </c>
      <c r="L2091" s="212">
        <v>6190.56</v>
      </c>
      <c r="M2091" s="239">
        <f t="shared" si="169"/>
        <v>0.48090000000008332</v>
      </c>
      <c r="N2091" s="239"/>
      <c r="O2091" s="178"/>
      <c r="P2091" s="178"/>
      <c r="Q2091" s="178"/>
      <c r="R2091" s="178"/>
      <c r="S2091" s="178"/>
      <c r="T2091" s="178"/>
      <c r="U2091" s="178"/>
      <c r="V2091" s="178"/>
      <c r="W2091" s="178"/>
      <c r="X2091" s="178"/>
      <c r="Y2091" s="210">
        <f t="shared" si="168"/>
        <v>0.31726937269372696</v>
      </c>
      <c r="Z2091" s="211">
        <f t="shared" si="170"/>
        <v>0.42</v>
      </c>
      <c r="AA2091" s="178"/>
      <c r="AB2091" s="178"/>
      <c r="AC2091" s="178"/>
    </row>
    <row r="2092" spans="2:29" x14ac:dyDescent="0.35">
      <c r="B2092" s="222">
        <v>216900</v>
      </c>
      <c r="C2092" s="208">
        <v>79962</v>
      </c>
      <c r="D2092" s="309">
        <v>4397.91</v>
      </c>
      <c r="E2092" s="206">
        <v>6396.96</v>
      </c>
      <c r="F2092" s="206">
        <v>7196.58</v>
      </c>
      <c r="G2092" s="205">
        <f t="shared" si="171"/>
        <v>0.36865836791147993</v>
      </c>
      <c r="H2092" s="207">
        <f t="shared" si="172"/>
        <v>0.42</v>
      </c>
      <c r="I2092" s="213">
        <v>68826</v>
      </c>
      <c r="J2092" s="213">
        <v>3346.99</v>
      </c>
      <c r="K2092" s="212">
        <v>5506.08</v>
      </c>
      <c r="L2092" s="212">
        <v>6194.34</v>
      </c>
      <c r="M2092" s="239">
        <f t="shared" si="169"/>
        <v>0.48090000000004696</v>
      </c>
      <c r="N2092" s="239"/>
      <c r="O2092" s="178"/>
      <c r="P2092" s="178"/>
      <c r="Q2092" s="178"/>
      <c r="R2092" s="178"/>
      <c r="S2092" s="178"/>
      <c r="T2092" s="178"/>
      <c r="U2092" s="178"/>
      <c r="V2092" s="178"/>
      <c r="W2092" s="178"/>
      <c r="X2092" s="178"/>
      <c r="Y2092" s="210">
        <f t="shared" si="168"/>
        <v>0.31731673582295988</v>
      </c>
      <c r="Z2092" s="211">
        <f t="shared" si="170"/>
        <v>0.42</v>
      </c>
      <c r="AA2092" s="178"/>
      <c r="AB2092" s="178"/>
      <c r="AC2092" s="178"/>
    </row>
    <row r="2093" spans="2:29" x14ac:dyDescent="0.35">
      <c r="B2093" s="222">
        <v>217000</v>
      </c>
      <c r="C2093" s="208">
        <v>80004</v>
      </c>
      <c r="D2093" s="309">
        <v>4400.22</v>
      </c>
      <c r="E2093" s="206">
        <v>6400.32</v>
      </c>
      <c r="F2093" s="206">
        <v>7200.36</v>
      </c>
      <c r="G2093" s="205">
        <f t="shared" si="171"/>
        <v>0.36868202764976959</v>
      </c>
      <c r="H2093" s="207">
        <f t="shared" si="172"/>
        <v>0.42</v>
      </c>
      <c r="I2093" s="213">
        <v>68868</v>
      </c>
      <c r="J2093" s="213">
        <v>3351.99</v>
      </c>
      <c r="K2093" s="212">
        <v>5509.44</v>
      </c>
      <c r="L2093" s="212">
        <v>6198.12</v>
      </c>
      <c r="M2093" s="239">
        <f t="shared" si="169"/>
        <v>0.48090000000001965</v>
      </c>
      <c r="N2093" s="239"/>
      <c r="O2093" s="178"/>
      <c r="P2093" s="178"/>
      <c r="Q2093" s="178"/>
      <c r="R2093" s="178"/>
      <c r="S2093" s="178"/>
      <c r="T2093" s="178"/>
      <c r="U2093" s="178"/>
      <c r="V2093" s="178"/>
      <c r="W2093" s="178"/>
      <c r="X2093" s="178"/>
      <c r="Y2093" s="210">
        <f t="shared" si="168"/>
        <v>0.31736405529953915</v>
      </c>
      <c r="Z2093" s="211">
        <f t="shared" si="170"/>
        <v>0.42</v>
      </c>
      <c r="AA2093" s="178"/>
      <c r="AB2093" s="178"/>
      <c r="AC2093" s="178"/>
    </row>
    <row r="2094" spans="2:29" x14ac:dyDescent="0.35">
      <c r="B2094" s="222">
        <v>217100</v>
      </c>
      <c r="C2094" s="208">
        <v>80046</v>
      </c>
      <c r="D2094" s="309">
        <v>4402.53</v>
      </c>
      <c r="E2094" s="206">
        <v>6403.68</v>
      </c>
      <c r="F2094" s="206">
        <v>7204.14</v>
      </c>
      <c r="G2094" s="205">
        <f t="shared" si="171"/>
        <v>0.36870566559189316</v>
      </c>
      <c r="H2094" s="207">
        <f t="shared" si="172"/>
        <v>0.42</v>
      </c>
      <c r="I2094" s="213">
        <v>68910</v>
      </c>
      <c r="J2094" s="213">
        <v>3356.99</v>
      </c>
      <c r="K2094" s="212">
        <v>5512.8</v>
      </c>
      <c r="L2094" s="212">
        <v>6201.9</v>
      </c>
      <c r="M2094" s="239">
        <f t="shared" si="169"/>
        <v>0.48089999999998329</v>
      </c>
      <c r="N2094" s="239"/>
      <c r="O2094" s="178"/>
      <c r="P2094" s="178"/>
      <c r="Q2094" s="178"/>
      <c r="R2094" s="178"/>
      <c r="S2094" s="178"/>
      <c r="T2094" s="178"/>
      <c r="U2094" s="178"/>
      <c r="V2094" s="178"/>
      <c r="W2094" s="178"/>
      <c r="X2094" s="178"/>
      <c r="Y2094" s="210">
        <f t="shared" si="168"/>
        <v>0.31741133118378628</v>
      </c>
      <c r="Z2094" s="211">
        <f t="shared" si="170"/>
        <v>0.42</v>
      </c>
      <c r="AA2094" s="178"/>
      <c r="AB2094" s="178"/>
      <c r="AC2094" s="178"/>
    </row>
    <row r="2095" spans="2:29" x14ac:dyDescent="0.35">
      <c r="B2095" s="222">
        <v>217200</v>
      </c>
      <c r="C2095" s="208">
        <v>80088</v>
      </c>
      <c r="D2095" s="309">
        <v>4404.84</v>
      </c>
      <c r="E2095" s="206">
        <v>6407.04</v>
      </c>
      <c r="F2095" s="206">
        <v>7207.92</v>
      </c>
      <c r="G2095" s="205">
        <f t="shared" si="171"/>
        <v>0.36872928176795577</v>
      </c>
      <c r="H2095" s="207">
        <f t="shared" si="172"/>
        <v>0.42</v>
      </c>
      <c r="I2095" s="213">
        <v>68952</v>
      </c>
      <c r="J2095" s="213">
        <v>3361.99</v>
      </c>
      <c r="K2095" s="212">
        <v>5516.16</v>
      </c>
      <c r="L2095" s="212">
        <v>6205.68</v>
      </c>
      <c r="M2095" s="239">
        <f t="shared" si="169"/>
        <v>0.48089999999994687</v>
      </c>
      <c r="N2095" s="239"/>
      <c r="O2095" s="178"/>
      <c r="P2095" s="178"/>
      <c r="Q2095" s="178"/>
      <c r="R2095" s="178"/>
      <c r="S2095" s="178"/>
      <c r="T2095" s="178"/>
      <c r="U2095" s="178"/>
      <c r="V2095" s="178"/>
      <c r="W2095" s="178"/>
      <c r="X2095" s="178"/>
      <c r="Y2095" s="210">
        <f t="shared" si="168"/>
        <v>0.31745856353591162</v>
      </c>
      <c r="Z2095" s="211">
        <f t="shared" si="170"/>
        <v>0.42</v>
      </c>
      <c r="AA2095" s="178"/>
      <c r="AB2095" s="178"/>
      <c r="AC2095" s="178"/>
    </row>
    <row r="2096" spans="2:29" x14ac:dyDescent="0.35">
      <c r="B2096" s="222">
        <v>217300</v>
      </c>
      <c r="C2096" s="208">
        <v>80130</v>
      </c>
      <c r="D2096" s="309">
        <v>4407.1499999999996</v>
      </c>
      <c r="E2096" s="206">
        <v>6410.4</v>
      </c>
      <c r="F2096" s="206">
        <v>7211.7</v>
      </c>
      <c r="G2096" s="205">
        <f t="shared" si="171"/>
        <v>0.36875287620800734</v>
      </c>
      <c r="H2096" s="207">
        <f t="shared" si="172"/>
        <v>0.42</v>
      </c>
      <c r="I2096" s="213">
        <v>68994</v>
      </c>
      <c r="J2096" s="213">
        <v>3366.99</v>
      </c>
      <c r="K2096" s="212">
        <v>5519.52</v>
      </c>
      <c r="L2096" s="212">
        <v>6209.46</v>
      </c>
      <c r="M2096" s="239">
        <f t="shared" si="169"/>
        <v>0.48089999999991051</v>
      </c>
      <c r="N2096" s="239"/>
      <c r="O2096" s="178"/>
      <c r="P2096" s="178"/>
      <c r="Q2096" s="178"/>
      <c r="R2096" s="178"/>
      <c r="S2096" s="178"/>
      <c r="T2096" s="178"/>
      <c r="U2096" s="178"/>
      <c r="V2096" s="178"/>
      <c r="W2096" s="178"/>
      <c r="X2096" s="178"/>
      <c r="Y2096" s="210">
        <f t="shared" si="168"/>
        <v>0.31750575241601475</v>
      </c>
      <c r="Z2096" s="211">
        <f t="shared" si="170"/>
        <v>0.42</v>
      </c>
      <c r="AA2096" s="178"/>
      <c r="AB2096" s="178"/>
      <c r="AC2096" s="178"/>
    </row>
    <row r="2097" spans="2:29" x14ac:dyDescent="0.35">
      <c r="B2097" s="222">
        <v>217400</v>
      </c>
      <c r="C2097" s="208">
        <v>80172</v>
      </c>
      <c r="D2097" s="309">
        <v>4409.46</v>
      </c>
      <c r="E2097" s="206">
        <v>6413.76</v>
      </c>
      <c r="F2097" s="206">
        <v>7215.48</v>
      </c>
      <c r="G2097" s="205">
        <f t="shared" si="171"/>
        <v>0.36877644894204231</v>
      </c>
      <c r="H2097" s="207">
        <f t="shared" si="172"/>
        <v>0.42</v>
      </c>
      <c r="I2097" s="213">
        <v>69036</v>
      </c>
      <c r="J2097" s="213">
        <v>3371.98</v>
      </c>
      <c r="K2097" s="212">
        <v>5522.88</v>
      </c>
      <c r="L2097" s="212">
        <v>6213.24</v>
      </c>
      <c r="M2097" s="239">
        <f t="shared" si="169"/>
        <v>0.48090000000002875</v>
      </c>
      <c r="N2097" s="239"/>
      <c r="O2097" s="178"/>
      <c r="P2097" s="178"/>
      <c r="Q2097" s="178"/>
      <c r="R2097" s="178"/>
      <c r="S2097" s="178"/>
      <c r="T2097" s="178"/>
      <c r="U2097" s="178"/>
      <c r="V2097" s="178"/>
      <c r="W2097" s="178"/>
      <c r="X2097" s="178"/>
      <c r="Y2097" s="210">
        <f t="shared" si="168"/>
        <v>0.31755289788408464</v>
      </c>
      <c r="Z2097" s="211">
        <f t="shared" si="170"/>
        <v>0.42</v>
      </c>
      <c r="AA2097" s="178"/>
      <c r="AB2097" s="178"/>
      <c r="AC2097" s="178"/>
    </row>
    <row r="2098" spans="2:29" x14ac:dyDescent="0.35">
      <c r="B2098" s="222">
        <v>217500</v>
      </c>
      <c r="C2098" s="208">
        <v>80214</v>
      </c>
      <c r="D2098" s="309">
        <v>4411.7700000000004</v>
      </c>
      <c r="E2098" s="206">
        <v>6417.12</v>
      </c>
      <c r="F2098" s="206">
        <v>7219.26</v>
      </c>
      <c r="G2098" s="205">
        <f t="shared" si="171"/>
        <v>0.36880000000000002</v>
      </c>
      <c r="H2098" s="207">
        <f t="shared" si="172"/>
        <v>0.42</v>
      </c>
      <c r="I2098" s="213">
        <v>69078</v>
      </c>
      <c r="J2098" s="213">
        <v>3376.98</v>
      </c>
      <c r="K2098" s="212">
        <v>5526.24</v>
      </c>
      <c r="L2098" s="212">
        <v>6217.02</v>
      </c>
      <c r="M2098" s="239">
        <f t="shared" si="169"/>
        <v>0.48089999999999233</v>
      </c>
      <c r="N2098" s="239"/>
      <c r="O2098" s="178"/>
      <c r="P2098" s="178"/>
      <c r="Q2098" s="178"/>
      <c r="R2098" s="178"/>
      <c r="S2098" s="178"/>
      <c r="T2098" s="178"/>
      <c r="U2098" s="178"/>
      <c r="V2098" s="178"/>
      <c r="W2098" s="178"/>
      <c r="X2098" s="178"/>
      <c r="Y2098" s="210">
        <f t="shared" si="168"/>
        <v>0.31759999999999999</v>
      </c>
      <c r="Z2098" s="211">
        <f t="shared" si="170"/>
        <v>0.42</v>
      </c>
      <c r="AA2098" s="178"/>
      <c r="AB2098" s="178"/>
      <c r="AC2098" s="178"/>
    </row>
    <row r="2099" spans="2:29" x14ac:dyDescent="0.35">
      <c r="B2099" s="222">
        <v>217600</v>
      </c>
      <c r="C2099" s="208">
        <v>80256</v>
      </c>
      <c r="D2099" s="309">
        <v>4414.08</v>
      </c>
      <c r="E2099" s="206">
        <v>6420.48</v>
      </c>
      <c r="F2099" s="206">
        <v>7223.04</v>
      </c>
      <c r="G2099" s="205">
        <f t="shared" si="171"/>
        <v>0.36882352941176472</v>
      </c>
      <c r="H2099" s="207">
        <f t="shared" si="172"/>
        <v>0.42</v>
      </c>
      <c r="I2099" s="213">
        <v>69120</v>
      </c>
      <c r="J2099" s="213">
        <v>3381.98</v>
      </c>
      <c r="K2099" s="212">
        <v>5529.6</v>
      </c>
      <c r="L2099" s="212">
        <v>6220.8</v>
      </c>
      <c r="M2099" s="239">
        <f t="shared" si="169"/>
        <v>0.48089999999994687</v>
      </c>
      <c r="N2099" s="239"/>
      <c r="O2099" s="178"/>
      <c r="P2099" s="178"/>
      <c r="Q2099" s="178"/>
      <c r="R2099" s="178"/>
      <c r="S2099" s="178"/>
      <c r="T2099" s="178"/>
      <c r="U2099" s="178"/>
      <c r="V2099" s="178"/>
      <c r="W2099" s="178"/>
      <c r="X2099" s="178"/>
      <c r="Y2099" s="210">
        <f t="shared" si="168"/>
        <v>0.31764705882352939</v>
      </c>
      <c r="Z2099" s="211">
        <f t="shared" si="170"/>
        <v>0.42</v>
      </c>
      <c r="AA2099" s="178"/>
      <c r="AB2099" s="178"/>
      <c r="AC2099" s="178"/>
    </row>
    <row r="2100" spans="2:29" x14ac:dyDescent="0.35">
      <c r="B2100" s="222">
        <v>217700</v>
      </c>
      <c r="C2100" s="208">
        <v>80298</v>
      </c>
      <c r="D2100" s="309">
        <v>4416.3900000000003</v>
      </c>
      <c r="E2100" s="206">
        <v>6423.84</v>
      </c>
      <c r="F2100" s="206">
        <v>7226.82</v>
      </c>
      <c r="G2100" s="205">
        <f t="shared" si="171"/>
        <v>0.36884703720716583</v>
      </c>
      <c r="H2100" s="207">
        <f t="shared" si="172"/>
        <v>0.42</v>
      </c>
      <c r="I2100" s="213">
        <v>69162</v>
      </c>
      <c r="J2100" s="213">
        <v>3386.98</v>
      </c>
      <c r="K2100" s="212">
        <v>5532.96</v>
      </c>
      <c r="L2100" s="212">
        <v>6224.58</v>
      </c>
      <c r="M2100" s="239">
        <f t="shared" si="169"/>
        <v>0.48089999999991961</v>
      </c>
      <c r="N2100" s="239"/>
      <c r="O2100" s="178"/>
      <c r="P2100" s="178"/>
      <c r="Q2100" s="178"/>
      <c r="R2100" s="178"/>
      <c r="S2100" s="178"/>
      <c r="T2100" s="178"/>
      <c r="U2100" s="178"/>
      <c r="V2100" s="178"/>
      <c r="W2100" s="178"/>
      <c r="X2100" s="178"/>
      <c r="Y2100" s="210">
        <f t="shared" si="168"/>
        <v>0.31769407441433167</v>
      </c>
      <c r="Z2100" s="211">
        <f t="shared" si="170"/>
        <v>0.42</v>
      </c>
      <c r="AA2100" s="178"/>
      <c r="AB2100" s="178"/>
      <c r="AC2100" s="178"/>
    </row>
    <row r="2101" spans="2:29" x14ac:dyDescent="0.35">
      <c r="B2101" s="222">
        <v>217800</v>
      </c>
      <c r="C2101" s="208">
        <v>80340</v>
      </c>
      <c r="D2101" s="309">
        <v>4418.7</v>
      </c>
      <c r="E2101" s="206">
        <v>6427.2</v>
      </c>
      <c r="F2101" s="206">
        <v>7230.6</v>
      </c>
      <c r="G2101" s="205">
        <f t="shared" si="171"/>
        <v>0.36887052341597798</v>
      </c>
      <c r="H2101" s="207">
        <f t="shared" si="172"/>
        <v>0.42</v>
      </c>
      <c r="I2101" s="213">
        <v>69204</v>
      </c>
      <c r="J2101" s="213">
        <v>3391.98</v>
      </c>
      <c r="K2101" s="212">
        <v>5536.32</v>
      </c>
      <c r="L2101" s="212">
        <v>6228.36</v>
      </c>
      <c r="M2101" s="239">
        <f t="shared" si="169"/>
        <v>0.48090000000002875</v>
      </c>
      <c r="N2101" s="239"/>
      <c r="O2101" s="178"/>
      <c r="P2101" s="178"/>
      <c r="Q2101" s="178"/>
      <c r="R2101" s="178"/>
      <c r="S2101" s="178"/>
      <c r="T2101" s="178"/>
      <c r="U2101" s="178"/>
      <c r="V2101" s="178"/>
      <c r="W2101" s="178"/>
      <c r="X2101" s="178"/>
      <c r="Y2101" s="210">
        <f t="shared" si="168"/>
        <v>0.31774104683195592</v>
      </c>
      <c r="Z2101" s="211">
        <f t="shared" si="170"/>
        <v>0.42</v>
      </c>
      <c r="AA2101" s="178"/>
      <c r="AB2101" s="178"/>
      <c r="AC2101" s="178"/>
    </row>
    <row r="2102" spans="2:29" x14ac:dyDescent="0.35">
      <c r="B2102" s="222">
        <v>217900</v>
      </c>
      <c r="C2102" s="208">
        <v>80382</v>
      </c>
      <c r="D2102" s="309">
        <v>4421.01</v>
      </c>
      <c r="E2102" s="206">
        <v>6430.56</v>
      </c>
      <c r="F2102" s="206">
        <v>7234.38</v>
      </c>
      <c r="G2102" s="205">
        <f t="shared" si="171"/>
        <v>0.36889398806792106</v>
      </c>
      <c r="H2102" s="207">
        <f t="shared" si="172"/>
        <v>0.42</v>
      </c>
      <c r="I2102" s="213">
        <v>69246</v>
      </c>
      <c r="J2102" s="213">
        <v>3396.97</v>
      </c>
      <c r="K2102" s="212">
        <v>5539.68</v>
      </c>
      <c r="L2102" s="212">
        <v>6232.14</v>
      </c>
      <c r="M2102" s="239">
        <f t="shared" si="169"/>
        <v>0.48089999999999233</v>
      </c>
      <c r="N2102" s="239"/>
      <c r="O2102" s="178"/>
      <c r="P2102" s="178"/>
      <c r="Q2102" s="178"/>
      <c r="R2102" s="178"/>
      <c r="S2102" s="178"/>
      <c r="T2102" s="178"/>
      <c r="U2102" s="178"/>
      <c r="V2102" s="178"/>
      <c r="W2102" s="178"/>
      <c r="X2102" s="178"/>
      <c r="Y2102" s="210">
        <f t="shared" si="168"/>
        <v>0.31778797613584214</v>
      </c>
      <c r="Z2102" s="211">
        <f t="shared" si="170"/>
        <v>0.42</v>
      </c>
      <c r="AA2102" s="178"/>
      <c r="AB2102" s="178"/>
      <c r="AC2102" s="178"/>
    </row>
    <row r="2103" spans="2:29" x14ac:dyDescent="0.35">
      <c r="B2103" s="222">
        <v>218000</v>
      </c>
      <c r="C2103" s="208">
        <v>80424</v>
      </c>
      <c r="D2103" s="309">
        <v>4423.32</v>
      </c>
      <c r="E2103" s="206">
        <v>6433.92</v>
      </c>
      <c r="F2103" s="206">
        <v>7238.16</v>
      </c>
      <c r="G2103" s="205">
        <f t="shared" si="171"/>
        <v>0.36891743119266057</v>
      </c>
      <c r="H2103" s="207">
        <f t="shared" si="172"/>
        <v>0.42</v>
      </c>
      <c r="I2103" s="213">
        <v>69288</v>
      </c>
      <c r="J2103" s="213">
        <v>3401.97</v>
      </c>
      <c r="K2103" s="212">
        <v>5543.04</v>
      </c>
      <c r="L2103" s="212">
        <v>6235.92</v>
      </c>
      <c r="M2103" s="239">
        <f t="shared" si="169"/>
        <v>0.48090000000010152</v>
      </c>
      <c r="N2103" s="239"/>
      <c r="O2103" s="178"/>
      <c r="P2103" s="178"/>
      <c r="Q2103" s="178"/>
      <c r="R2103" s="178"/>
      <c r="S2103" s="178"/>
      <c r="T2103" s="178"/>
      <c r="U2103" s="178"/>
      <c r="V2103" s="178"/>
      <c r="W2103" s="178"/>
      <c r="X2103" s="178"/>
      <c r="Y2103" s="210">
        <f t="shared" si="168"/>
        <v>0.3178348623853211</v>
      </c>
      <c r="Z2103" s="211">
        <f t="shared" si="170"/>
        <v>0.42</v>
      </c>
      <c r="AA2103" s="178"/>
      <c r="AB2103" s="178"/>
      <c r="AC2103" s="178"/>
    </row>
    <row r="2104" spans="2:29" x14ac:dyDescent="0.35">
      <c r="B2104" s="222">
        <v>218100</v>
      </c>
      <c r="C2104" s="208">
        <v>80466</v>
      </c>
      <c r="D2104" s="309">
        <v>4425.63</v>
      </c>
      <c r="E2104" s="206">
        <v>6437.28</v>
      </c>
      <c r="F2104" s="206">
        <v>7241.94</v>
      </c>
      <c r="G2104" s="205">
        <f t="shared" si="171"/>
        <v>0.36894085281980743</v>
      </c>
      <c r="H2104" s="207">
        <f t="shared" si="172"/>
        <v>0.42</v>
      </c>
      <c r="I2104" s="213">
        <v>69330</v>
      </c>
      <c r="J2104" s="213">
        <v>3406.97</v>
      </c>
      <c r="K2104" s="212">
        <v>5546.4</v>
      </c>
      <c r="L2104" s="212">
        <v>6239.7</v>
      </c>
      <c r="M2104" s="239">
        <f t="shared" si="169"/>
        <v>0.48090000000007421</v>
      </c>
      <c r="N2104" s="239"/>
      <c r="O2104" s="178"/>
      <c r="P2104" s="178"/>
      <c r="Q2104" s="178"/>
      <c r="R2104" s="178"/>
      <c r="S2104" s="178"/>
      <c r="T2104" s="178"/>
      <c r="U2104" s="178"/>
      <c r="V2104" s="178"/>
      <c r="W2104" s="178"/>
      <c r="X2104" s="178"/>
      <c r="Y2104" s="210">
        <f t="shared" si="168"/>
        <v>0.31788170563961488</v>
      </c>
      <c r="Z2104" s="211">
        <f t="shared" si="170"/>
        <v>0.42</v>
      </c>
      <c r="AA2104" s="178"/>
      <c r="AB2104" s="178"/>
      <c r="AC2104" s="178"/>
    </row>
    <row r="2105" spans="2:29" x14ac:dyDescent="0.35">
      <c r="B2105" s="222">
        <v>218200</v>
      </c>
      <c r="C2105" s="208">
        <v>80508</v>
      </c>
      <c r="D2105" s="309">
        <v>4427.9399999999996</v>
      </c>
      <c r="E2105" s="206">
        <v>6440.64</v>
      </c>
      <c r="F2105" s="206">
        <v>7245.72</v>
      </c>
      <c r="G2105" s="205">
        <f t="shared" si="171"/>
        <v>0.36896425297891844</v>
      </c>
      <c r="H2105" s="207">
        <f t="shared" si="172"/>
        <v>0.42</v>
      </c>
      <c r="I2105" s="213">
        <v>69372</v>
      </c>
      <c r="J2105" s="213">
        <v>3411.97</v>
      </c>
      <c r="K2105" s="212">
        <v>5549.76</v>
      </c>
      <c r="L2105" s="212">
        <v>6243.48</v>
      </c>
      <c r="M2105" s="239">
        <f t="shared" si="169"/>
        <v>0.48090000000003785</v>
      </c>
      <c r="N2105" s="239"/>
      <c r="O2105" s="178"/>
      <c r="P2105" s="178"/>
      <c r="Q2105" s="178"/>
      <c r="R2105" s="178"/>
      <c r="S2105" s="178"/>
      <c r="T2105" s="178"/>
      <c r="U2105" s="178"/>
      <c r="V2105" s="178"/>
      <c r="W2105" s="178"/>
      <c r="X2105" s="178"/>
      <c r="Y2105" s="210">
        <f t="shared" si="168"/>
        <v>0.31792850595783684</v>
      </c>
      <c r="Z2105" s="211">
        <f t="shared" si="170"/>
        <v>0.42</v>
      </c>
      <c r="AA2105" s="178"/>
      <c r="AB2105" s="178"/>
      <c r="AC2105" s="178"/>
    </row>
    <row r="2106" spans="2:29" x14ac:dyDescent="0.35">
      <c r="B2106" s="222">
        <v>218300</v>
      </c>
      <c r="C2106" s="208">
        <v>80550</v>
      </c>
      <c r="D2106" s="309">
        <v>4430.25</v>
      </c>
      <c r="E2106" s="206">
        <v>6444</v>
      </c>
      <c r="F2106" s="206">
        <v>7249.5</v>
      </c>
      <c r="G2106" s="205">
        <f t="shared" si="171"/>
        <v>0.36898763169949611</v>
      </c>
      <c r="H2106" s="207">
        <f t="shared" si="172"/>
        <v>0.42</v>
      </c>
      <c r="I2106" s="213">
        <v>69414</v>
      </c>
      <c r="J2106" s="213">
        <v>3416.97</v>
      </c>
      <c r="K2106" s="212">
        <v>5553.12</v>
      </c>
      <c r="L2106" s="212">
        <v>6247.26</v>
      </c>
      <c r="M2106" s="239">
        <f t="shared" si="169"/>
        <v>0.48090000000000144</v>
      </c>
      <c r="N2106" s="239"/>
      <c r="O2106" s="178"/>
      <c r="P2106" s="178"/>
      <c r="Q2106" s="178"/>
      <c r="R2106" s="178"/>
      <c r="S2106" s="178"/>
      <c r="T2106" s="178"/>
      <c r="U2106" s="178"/>
      <c r="V2106" s="178"/>
      <c r="W2106" s="178"/>
      <c r="X2106" s="178"/>
      <c r="Y2106" s="210">
        <f t="shared" si="168"/>
        <v>0.31797526339899224</v>
      </c>
      <c r="Z2106" s="211">
        <f t="shared" si="170"/>
        <v>0.42</v>
      </c>
      <c r="AA2106" s="178"/>
      <c r="AB2106" s="178"/>
      <c r="AC2106" s="178"/>
    </row>
    <row r="2107" spans="2:29" x14ac:dyDescent="0.35">
      <c r="B2107" s="222">
        <v>218400</v>
      </c>
      <c r="C2107" s="208">
        <v>80592</v>
      </c>
      <c r="D2107" s="309">
        <v>4432.5600000000004</v>
      </c>
      <c r="E2107" s="206">
        <v>6447.36</v>
      </c>
      <c r="F2107" s="206">
        <v>7253.28</v>
      </c>
      <c r="G2107" s="205">
        <f t="shared" si="171"/>
        <v>0.369010989010989</v>
      </c>
      <c r="H2107" s="207">
        <f t="shared" si="172"/>
        <v>0.42</v>
      </c>
      <c r="I2107" s="213">
        <v>69456</v>
      </c>
      <c r="J2107" s="213">
        <v>3421.96</v>
      </c>
      <c r="K2107" s="212">
        <v>5556.48</v>
      </c>
      <c r="L2107" s="212">
        <v>6251.04</v>
      </c>
      <c r="M2107" s="239">
        <f t="shared" si="169"/>
        <v>0.48089999999996508</v>
      </c>
      <c r="N2107" s="239"/>
      <c r="O2107" s="178"/>
      <c r="P2107" s="178"/>
      <c r="Q2107" s="178"/>
      <c r="R2107" s="178"/>
      <c r="S2107" s="178"/>
      <c r="T2107" s="178"/>
      <c r="U2107" s="178"/>
      <c r="V2107" s="178"/>
      <c r="W2107" s="178"/>
      <c r="X2107" s="178"/>
      <c r="Y2107" s="210">
        <f t="shared" si="168"/>
        <v>0.31802197802197801</v>
      </c>
      <c r="Z2107" s="211">
        <f t="shared" si="170"/>
        <v>0.42</v>
      </c>
      <c r="AA2107" s="178"/>
      <c r="AB2107" s="178"/>
      <c r="AC2107" s="178"/>
    </row>
    <row r="2108" spans="2:29" x14ac:dyDescent="0.35">
      <c r="B2108" s="222">
        <v>218500</v>
      </c>
      <c r="C2108" s="208">
        <v>80634</v>
      </c>
      <c r="D2108" s="309">
        <v>4434.87</v>
      </c>
      <c r="E2108" s="206">
        <v>6450.72</v>
      </c>
      <c r="F2108" s="206">
        <v>7257.06</v>
      </c>
      <c r="G2108" s="205">
        <f t="shared" si="171"/>
        <v>0.36903432494279176</v>
      </c>
      <c r="H2108" s="207">
        <f t="shared" si="172"/>
        <v>0.42</v>
      </c>
      <c r="I2108" s="213">
        <v>69498</v>
      </c>
      <c r="J2108" s="213">
        <v>3426.96</v>
      </c>
      <c r="K2108" s="212">
        <v>5559.84</v>
      </c>
      <c r="L2108" s="212">
        <v>6254.82</v>
      </c>
      <c r="M2108" s="239">
        <f t="shared" si="169"/>
        <v>0.48089999999992872</v>
      </c>
      <c r="N2108" s="239"/>
      <c r="O2108" s="178"/>
      <c r="P2108" s="178"/>
      <c r="Q2108" s="178"/>
      <c r="R2108" s="178"/>
      <c r="S2108" s="178"/>
      <c r="T2108" s="178"/>
      <c r="U2108" s="178"/>
      <c r="V2108" s="178"/>
      <c r="W2108" s="178"/>
      <c r="X2108" s="178"/>
      <c r="Y2108" s="210">
        <f t="shared" si="168"/>
        <v>0.31806864988558353</v>
      </c>
      <c r="Z2108" s="211">
        <f t="shared" si="170"/>
        <v>0.42</v>
      </c>
      <c r="AA2108" s="178"/>
      <c r="AB2108" s="178"/>
      <c r="AC2108" s="178"/>
    </row>
    <row r="2109" spans="2:29" x14ac:dyDescent="0.35">
      <c r="B2109" s="222">
        <v>218600</v>
      </c>
      <c r="C2109" s="208">
        <v>80676</v>
      </c>
      <c r="D2109" s="309">
        <v>4437.18</v>
      </c>
      <c r="E2109" s="206">
        <v>6454.08</v>
      </c>
      <c r="F2109" s="206">
        <v>7260.84</v>
      </c>
      <c r="G2109" s="205">
        <f t="shared" si="171"/>
        <v>0.3690576395242452</v>
      </c>
      <c r="H2109" s="207">
        <f t="shared" si="172"/>
        <v>0.42</v>
      </c>
      <c r="I2109" s="213">
        <v>69540</v>
      </c>
      <c r="J2109" s="213">
        <v>3431.96</v>
      </c>
      <c r="K2109" s="212">
        <v>5563.2</v>
      </c>
      <c r="L2109" s="212">
        <v>6258.6</v>
      </c>
      <c r="M2109" s="239">
        <f t="shared" si="169"/>
        <v>0.4808999999998923</v>
      </c>
      <c r="N2109" s="239"/>
      <c r="O2109" s="178"/>
      <c r="P2109" s="178"/>
      <c r="Q2109" s="178"/>
      <c r="R2109" s="178"/>
      <c r="S2109" s="178"/>
      <c r="T2109" s="178"/>
      <c r="U2109" s="178"/>
      <c r="V2109" s="178"/>
      <c r="W2109" s="178"/>
      <c r="X2109" s="178"/>
      <c r="Y2109" s="210">
        <f t="shared" si="168"/>
        <v>0.31811527904849041</v>
      </c>
      <c r="Z2109" s="211">
        <f t="shared" si="170"/>
        <v>0.42</v>
      </c>
      <c r="AA2109" s="178"/>
      <c r="AB2109" s="178"/>
      <c r="AC2109" s="178"/>
    </row>
    <row r="2110" spans="2:29" x14ac:dyDescent="0.35">
      <c r="B2110" s="222">
        <v>218700</v>
      </c>
      <c r="C2110" s="208">
        <v>80718</v>
      </c>
      <c r="D2110" s="309">
        <v>4439.49</v>
      </c>
      <c r="E2110" s="206">
        <v>6457.44</v>
      </c>
      <c r="F2110" s="206">
        <v>7264.62</v>
      </c>
      <c r="G2110" s="205">
        <f t="shared" si="171"/>
        <v>0.3690809327846365</v>
      </c>
      <c r="H2110" s="207">
        <f t="shared" si="172"/>
        <v>0.42</v>
      </c>
      <c r="I2110" s="213">
        <v>69582</v>
      </c>
      <c r="J2110" s="213">
        <v>3436.96</v>
      </c>
      <c r="K2110" s="212">
        <v>5566.56</v>
      </c>
      <c r="L2110" s="212">
        <v>6262.38</v>
      </c>
      <c r="M2110" s="239">
        <f t="shared" si="169"/>
        <v>0.48090000000000144</v>
      </c>
      <c r="N2110" s="239"/>
      <c r="O2110" s="178"/>
      <c r="P2110" s="178"/>
      <c r="Q2110" s="178"/>
      <c r="R2110" s="178"/>
      <c r="S2110" s="178"/>
      <c r="T2110" s="178"/>
      <c r="U2110" s="178"/>
      <c r="V2110" s="178"/>
      <c r="W2110" s="178"/>
      <c r="X2110" s="178"/>
      <c r="Y2110" s="210">
        <f t="shared" si="168"/>
        <v>0.31816186556927295</v>
      </c>
      <c r="Z2110" s="211">
        <f t="shared" si="170"/>
        <v>0.42</v>
      </c>
      <c r="AA2110" s="178"/>
      <c r="AB2110" s="178"/>
      <c r="AC2110" s="178"/>
    </row>
    <row r="2111" spans="2:29" x14ac:dyDescent="0.35">
      <c r="B2111" s="222">
        <v>218800</v>
      </c>
      <c r="C2111" s="208">
        <v>80760</v>
      </c>
      <c r="D2111" s="309">
        <v>4441.8</v>
      </c>
      <c r="E2111" s="206">
        <v>6460.8</v>
      </c>
      <c r="F2111" s="206">
        <v>7268.4</v>
      </c>
      <c r="G2111" s="205">
        <f t="shared" si="171"/>
        <v>0.36910420475319927</v>
      </c>
      <c r="H2111" s="207">
        <f t="shared" si="172"/>
        <v>0.42</v>
      </c>
      <c r="I2111" s="213">
        <v>69624</v>
      </c>
      <c r="J2111" s="213">
        <v>3441.96</v>
      </c>
      <c r="K2111" s="212">
        <v>5569.92</v>
      </c>
      <c r="L2111" s="212">
        <v>6266.16</v>
      </c>
      <c r="M2111" s="239">
        <f t="shared" si="169"/>
        <v>0.48089999999997418</v>
      </c>
      <c r="N2111" s="239"/>
      <c r="O2111" s="178"/>
      <c r="P2111" s="178"/>
      <c r="Q2111" s="178"/>
      <c r="R2111" s="178"/>
      <c r="S2111" s="178"/>
      <c r="T2111" s="178"/>
      <c r="U2111" s="178"/>
      <c r="V2111" s="178"/>
      <c r="W2111" s="178"/>
      <c r="X2111" s="178"/>
      <c r="Y2111" s="210">
        <f t="shared" si="168"/>
        <v>0.31820840950639856</v>
      </c>
      <c r="Z2111" s="211">
        <f t="shared" si="170"/>
        <v>0.42</v>
      </c>
      <c r="AA2111" s="178"/>
      <c r="AB2111" s="178"/>
      <c r="AC2111" s="178"/>
    </row>
    <row r="2112" spans="2:29" x14ac:dyDescent="0.35">
      <c r="B2112" s="222">
        <v>218900</v>
      </c>
      <c r="C2112" s="208">
        <v>80802</v>
      </c>
      <c r="D2112" s="309">
        <v>4444.1099999999997</v>
      </c>
      <c r="E2112" s="206">
        <v>6464.16</v>
      </c>
      <c r="F2112" s="206">
        <v>7272.18</v>
      </c>
      <c r="G2112" s="205">
        <f t="shared" si="171"/>
        <v>0.36912745545911374</v>
      </c>
      <c r="H2112" s="207">
        <f t="shared" si="172"/>
        <v>0.42</v>
      </c>
      <c r="I2112" s="213">
        <v>69666</v>
      </c>
      <c r="J2112" s="213">
        <v>3446.95</v>
      </c>
      <c r="K2112" s="212">
        <v>5573.28</v>
      </c>
      <c r="L2112" s="212">
        <v>6269.94</v>
      </c>
      <c r="M2112" s="239">
        <f t="shared" si="169"/>
        <v>0.48090000000008332</v>
      </c>
      <c r="N2112" s="239"/>
      <c r="O2112" s="178"/>
      <c r="P2112" s="178"/>
      <c r="Q2112" s="178"/>
      <c r="R2112" s="178"/>
      <c r="S2112" s="178"/>
      <c r="T2112" s="178"/>
      <c r="U2112" s="178"/>
      <c r="V2112" s="178"/>
      <c r="W2112" s="178"/>
      <c r="X2112" s="178"/>
      <c r="Y2112" s="210">
        <f t="shared" si="168"/>
        <v>0.3182549109182275</v>
      </c>
      <c r="Z2112" s="211">
        <f t="shared" si="170"/>
        <v>0.42</v>
      </c>
      <c r="AA2112" s="178"/>
      <c r="AB2112" s="178"/>
      <c r="AC2112" s="178"/>
    </row>
    <row r="2113" spans="2:29" x14ac:dyDescent="0.35">
      <c r="B2113" s="222">
        <v>219000</v>
      </c>
      <c r="C2113" s="208">
        <v>80844</v>
      </c>
      <c r="D2113" s="309">
        <v>4446.42</v>
      </c>
      <c r="E2113" s="206">
        <v>6467.52</v>
      </c>
      <c r="F2113" s="206">
        <v>7275.96</v>
      </c>
      <c r="G2113" s="205">
        <f t="shared" si="171"/>
        <v>0.36915068493150682</v>
      </c>
      <c r="H2113" s="207">
        <f t="shared" si="172"/>
        <v>0.42</v>
      </c>
      <c r="I2113" s="213">
        <v>69708</v>
      </c>
      <c r="J2113" s="213">
        <v>3451.95</v>
      </c>
      <c r="K2113" s="212">
        <v>5576.64</v>
      </c>
      <c r="L2113" s="212">
        <v>6273.72</v>
      </c>
      <c r="M2113" s="239">
        <f t="shared" si="169"/>
        <v>0.48090000000004696</v>
      </c>
      <c r="N2113" s="239"/>
      <c r="O2113" s="178"/>
      <c r="P2113" s="178"/>
      <c r="Q2113" s="178"/>
      <c r="R2113" s="178"/>
      <c r="S2113" s="178"/>
      <c r="T2113" s="178"/>
      <c r="U2113" s="178"/>
      <c r="V2113" s="178"/>
      <c r="W2113" s="178"/>
      <c r="X2113" s="178"/>
      <c r="Y2113" s="210">
        <f t="shared" si="168"/>
        <v>0.31830136986301372</v>
      </c>
      <c r="Z2113" s="211">
        <f t="shared" si="170"/>
        <v>0.42</v>
      </c>
      <c r="AA2113" s="178"/>
      <c r="AB2113" s="178"/>
      <c r="AC2113" s="178"/>
    </row>
    <row r="2114" spans="2:29" x14ac:dyDescent="0.35">
      <c r="B2114" s="222">
        <v>219100</v>
      </c>
      <c r="C2114" s="208">
        <v>80886</v>
      </c>
      <c r="D2114" s="309">
        <v>4448.7299999999996</v>
      </c>
      <c r="E2114" s="206">
        <v>6470.88</v>
      </c>
      <c r="F2114" s="206">
        <v>7279.74</v>
      </c>
      <c r="G2114" s="205">
        <f t="shared" si="171"/>
        <v>0.36917389319945232</v>
      </c>
      <c r="H2114" s="207">
        <f t="shared" si="172"/>
        <v>0.42</v>
      </c>
      <c r="I2114" s="213">
        <v>69750</v>
      </c>
      <c r="J2114" s="213">
        <v>3456.95</v>
      </c>
      <c r="K2114" s="212">
        <v>5580</v>
      </c>
      <c r="L2114" s="212">
        <v>6277.5</v>
      </c>
      <c r="M2114" s="239">
        <f t="shared" si="169"/>
        <v>0.48090000000001054</v>
      </c>
      <c r="N2114" s="239"/>
      <c r="O2114" s="178"/>
      <c r="P2114" s="178"/>
      <c r="Q2114" s="178"/>
      <c r="R2114" s="178"/>
      <c r="S2114" s="178"/>
      <c r="T2114" s="178"/>
      <c r="U2114" s="178"/>
      <c r="V2114" s="178"/>
      <c r="W2114" s="178"/>
      <c r="X2114" s="178"/>
      <c r="Y2114" s="210">
        <f t="shared" si="168"/>
        <v>0.3183477863989046</v>
      </c>
      <c r="Z2114" s="211">
        <f t="shared" si="170"/>
        <v>0.42</v>
      </c>
      <c r="AA2114" s="178"/>
      <c r="AB2114" s="178"/>
      <c r="AC2114" s="178"/>
    </row>
    <row r="2115" spans="2:29" x14ac:dyDescent="0.35">
      <c r="B2115" s="222">
        <v>219200</v>
      </c>
      <c r="C2115" s="208">
        <v>80928</v>
      </c>
      <c r="D2115" s="309">
        <v>4451.04</v>
      </c>
      <c r="E2115" s="206">
        <v>6474.24</v>
      </c>
      <c r="F2115" s="206">
        <v>7283.52</v>
      </c>
      <c r="G2115" s="205">
        <f t="shared" si="171"/>
        <v>0.36919708029197079</v>
      </c>
      <c r="H2115" s="207">
        <f t="shared" si="172"/>
        <v>0.42</v>
      </c>
      <c r="I2115" s="213">
        <v>69792</v>
      </c>
      <c r="J2115" s="213">
        <v>3461.95</v>
      </c>
      <c r="K2115" s="212">
        <v>5583.36</v>
      </c>
      <c r="L2115" s="212">
        <v>6281.28</v>
      </c>
      <c r="M2115" s="239">
        <f t="shared" si="169"/>
        <v>0.48089999999998329</v>
      </c>
      <c r="N2115" s="239"/>
      <c r="O2115" s="178"/>
      <c r="P2115" s="178"/>
      <c r="Q2115" s="178"/>
      <c r="R2115" s="178"/>
      <c r="S2115" s="178"/>
      <c r="T2115" s="178"/>
      <c r="U2115" s="178"/>
      <c r="V2115" s="178"/>
      <c r="W2115" s="178"/>
      <c r="X2115" s="178"/>
      <c r="Y2115" s="210">
        <f t="shared" ref="Y2115:Y2178" si="173">I2115/$B2115</f>
        <v>0.3183941605839416</v>
      </c>
      <c r="Z2115" s="211">
        <f t="shared" si="170"/>
        <v>0.42</v>
      </c>
      <c r="AA2115" s="178"/>
      <c r="AB2115" s="178"/>
      <c r="AC2115" s="178"/>
    </row>
    <row r="2116" spans="2:29" x14ac:dyDescent="0.35">
      <c r="B2116" s="222">
        <v>219300</v>
      </c>
      <c r="C2116" s="208">
        <v>80970</v>
      </c>
      <c r="D2116" s="309">
        <v>4453.3500000000004</v>
      </c>
      <c r="E2116" s="206">
        <v>6477.6</v>
      </c>
      <c r="F2116" s="206">
        <v>7287.3</v>
      </c>
      <c r="G2116" s="205">
        <f t="shared" si="171"/>
        <v>0.36922024623803007</v>
      </c>
      <c r="H2116" s="207">
        <f t="shared" si="172"/>
        <v>0.42</v>
      </c>
      <c r="I2116" s="213">
        <v>69834</v>
      </c>
      <c r="J2116" s="213">
        <v>3466.95</v>
      </c>
      <c r="K2116" s="212">
        <v>5586.72</v>
      </c>
      <c r="L2116" s="212">
        <v>6285.06</v>
      </c>
      <c r="M2116" s="239">
        <f t="shared" ref="M2116:M2179" si="174">(C2116+D2116+F2116-C2115-D2115-F2115)/100</f>
        <v>0.48090000000008332</v>
      </c>
      <c r="N2116" s="239"/>
      <c r="O2116" s="178"/>
      <c r="P2116" s="178"/>
      <c r="Q2116" s="178"/>
      <c r="R2116" s="178"/>
      <c r="S2116" s="178"/>
      <c r="T2116" s="178"/>
      <c r="U2116" s="178"/>
      <c r="V2116" s="178"/>
      <c r="W2116" s="178"/>
      <c r="X2116" s="178"/>
      <c r="Y2116" s="210">
        <f t="shared" si="173"/>
        <v>0.31844049247606021</v>
      </c>
      <c r="Z2116" s="211">
        <f t="shared" ref="Z2116:Z2179" si="175">(I2116-I2115)/($B2116-$B2115)</f>
        <v>0.42</v>
      </c>
      <c r="AA2116" s="178"/>
      <c r="AB2116" s="178"/>
      <c r="AC2116" s="178"/>
    </row>
    <row r="2117" spans="2:29" x14ac:dyDescent="0.35">
      <c r="B2117" s="222">
        <v>219400</v>
      </c>
      <c r="C2117" s="208">
        <v>81012</v>
      </c>
      <c r="D2117" s="309">
        <v>4455.66</v>
      </c>
      <c r="E2117" s="206">
        <v>6480.96</v>
      </c>
      <c r="F2117" s="206">
        <v>7291.08</v>
      </c>
      <c r="G2117" s="205">
        <f t="shared" ref="G2117:G2180" si="176">C2117/B2117</f>
        <v>0.36924339106654513</v>
      </c>
      <c r="H2117" s="207">
        <f t="shared" ref="H2117:H2180" si="177">(C2117-C2116)/(B2117-B2116)</f>
        <v>0.42</v>
      </c>
      <c r="I2117" s="213">
        <v>69876</v>
      </c>
      <c r="J2117" s="213">
        <v>3471.94</v>
      </c>
      <c r="K2117" s="212">
        <v>5590.08</v>
      </c>
      <c r="L2117" s="212">
        <v>6288.84</v>
      </c>
      <c r="M2117" s="239">
        <f t="shared" si="174"/>
        <v>0.48090000000004696</v>
      </c>
      <c r="N2117" s="239"/>
      <c r="O2117" s="178"/>
      <c r="P2117" s="178"/>
      <c r="Q2117" s="178"/>
      <c r="R2117" s="178"/>
      <c r="S2117" s="178"/>
      <c r="T2117" s="178"/>
      <c r="U2117" s="178"/>
      <c r="V2117" s="178"/>
      <c r="W2117" s="178"/>
      <c r="X2117" s="178"/>
      <c r="Y2117" s="210">
        <f t="shared" si="173"/>
        <v>0.31848678213309023</v>
      </c>
      <c r="Z2117" s="211">
        <f t="shared" si="175"/>
        <v>0.42</v>
      </c>
      <c r="AA2117" s="178"/>
      <c r="AB2117" s="178"/>
      <c r="AC2117" s="178"/>
    </row>
    <row r="2118" spans="2:29" x14ac:dyDescent="0.35">
      <c r="B2118" s="222">
        <v>219500</v>
      </c>
      <c r="C2118" s="208">
        <v>81054</v>
      </c>
      <c r="D2118" s="309">
        <v>4457.97</v>
      </c>
      <c r="E2118" s="206">
        <v>6484.32</v>
      </c>
      <c r="F2118" s="206">
        <v>7294.86</v>
      </c>
      <c r="G2118" s="205">
        <f t="shared" si="176"/>
        <v>0.36926651480637812</v>
      </c>
      <c r="H2118" s="207">
        <f t="shared" si="177"/>
        <v>0.42</v>
      </c>
      <c r="I2118" s="213">
        <v>69918</v>
      </c>
      <c r="J2118" s="213">
        <v>3476.94</v>
      </c>
      <c r="K2118" s="212">
        <v>5593.44</v>
      </c>
      <c r="L2118" s="212">
        <v>6292.62</v>
      </c>
      <c r="M2118" s="239">
        <f t="shared" si="174"/>
        <v>0.48090000000001965</v>
      </c>
      <c r="N2118" s="239"/>
      <c r="O2118" s="178"/>
      <c r="P2118" s="178"/>
      <c r="Q2118" s="178"/>
      <c r="R2118" s="178"/>
      <c r="S2118" s="178"/>
      <c r="T2118" s="178"/>
      <c r="U2118" s="178"/>
      <c r="V2118" s="178"/>
      <c r="W2118" s="178"/>
      <c r="X2118" s="178"/>
      <c r="Y2118" s="210">
        <f t="shared" si="173"/>
        <v>0.31853302961275626</v>
      </c>
      <c r="Z2118" s="211">
        <f t="shared" si="175"/>
        <v>0.42</v>
      </c>
      <c r="AA2118" s="178"/>
      <c r="AB2118" s="178"/>
      <c r="AC2118" s="178"/>
    </row>
    <row r="2119" spans="2:29" x14ac:dyDescent="0.35">
      <c r="B2119" s="222">
        <v>219600</v>
      </c>
      <c r="C2119" s="208">
        <v>81096</v>
      </c>
      <c r="D2119" s="309">
        <v>4460.28</v>
      </c>
      <c r="E2119" s="206">
        <v>6487.68</v>
      </c>
      <c r="F2119" s="206">
        <v>7298.64</v>
      </c>
      <c r="G2119" s="205">
        <f t="shared" si="176"/>
        <v>0.36928961748633882</v>
      </c>
      <c r="H2119" s="207">
        <f t="shared" si="177"/>
        <v>0.42</v>
      </c>
      <c r="I2119" s="213">
        <v>69960</v>
      </c>
      <c r="J2119" s="213">
        <v>3481.94</v>
      </c>
      <c r="K2119" s="212">
        <v>5596.8</v>
      </c>
      <c r="L2119" s="212">
        <v>6296.4</v>
      </c>
      <c r="M2119" s="239">
        <f t="shared" si="174"/>
        <v>0.48089999999998329</v>
      </c>
      <c r="N2119" s="239"/>
      <c r="O2119" s="178"/>
      <c r="P2119" s="178"/>
      <c r="Q2119" s="178"/>
      <c r="R2119" s="178"/>
      <c r="S2119" s="178"/>
      <c r="T2119" s="178"/>
      <c r="U2119" s="178"/>
      <c r="V2119" s="178"/>
      <c r="W2119" s="178"/>
      <c r="X2119" s="178"/>
      <c r="Y2119" s="210">
        <f t="shared" si="173"/>
        <v>0.31857923497267759</v>
      </c>
      <c r="Z2119" s="211">
        <f t="shared" si="175"/>
        <v>0.42</v>
      </c>
      <c r="AA2119" s="178"/>
      <c r="AB2119" s="178"/>
      <c r="AC2119" s="178"/>
    </row>
    <row r="2120" spans="2:29" x14ac:dyDescent="0.35">
      <c r="B2120" s="222">
        <v>219700</v>
      </c>
      <c r="C2120" s="208">
        <v>81138</v>
      </c>
      <c r="D2120" s="309">
        <v>4462.59</v>
      </c>
      <c r="E2120" s="206">
        <v>6491.04</v>
      </c>
      <c r="F2120" s="206">
        <v>7302.42</v>
      </c>
      <c r="G2120" s="205">
        <f t="shared" si="176"/>
        <v>0.36931269913518433</v>
      </c>
      <c r="H2120" s="207">
        <f t="shared" si="177"/>
        <v>0.42</v>
      </c>
      <c r="I2120" s="213">
        <v>70002</v>
      </c>
      <c r="J2120" s="213">
        <v>3486.94</v>
      </c>
      <c r="K2120" s="212">
        <v>5600.16</v>
      </c>
      <c r="L2120" s="212">
        <v>6300.18</v>
      </c>
      <c r="M2120" s="239">
        <f t="shared" si="174"/>
        <v>0.48089999999994687</v>
      </c>
      <c r="N2120" s="239"/>
      <c r="O2120" s="178"/>
      <c r="P2120" s="178"/>
      <c r="Q2120" s="178"/>
      <c r="R2120" s="178"/>
      <c r="S2120" s="178"/>
      <c r="T2120" s="178"/>
      <c r="U2120" s="178"/>
      <c r="V2120" s="178"/>
      <c r="W2120" s="178"/>
      <c r="X2120" s="178"/>
      <c r="Y2120" s="210">
        <f t="shared" si="173"/>
        <v>0.31862539827036868</v>
      </c>
      <c r="Z2120" s="211">
        <f t="shared" si="175"/>
        <v>0.42</v>
      </c>
      <c r="AA2120" s="178"/>
      <c r="AB2120" s="178"/>
      <c r="AC2120" s="178"/>
    </row>
    <row r="2121" spans="2:29" x14ac:dyDescent="0.35">
      <c r="B2121" s="222">
        <v>219800</v>
      </c>
      <c r="C2121" s="208">
        <v>81180</v>
      </c>
      <c r="D2121" s="309">
        <v>4464.8999999999996</v>
      </c>
      <c r="E2121" s="206">
        <v>6494.4</v>
      </c>
      <c r="F2121" s="206">
        <v>7306.2</v>
      </c>
      <c r="G2121" s="205">
        <f t="shared" si="176"/>
        <v>0.36933575978161964</v>
      </c>
      <c r="H2121" s="207">
        <f t="shared" si="177"/>
        <v>0.42</v>
      </c>
      <c r="I2121" s="213">
        <v>70044</v>
      </c>
      <c r="J2121" s="213">
        <v>3491.94</v>
      </c>
      <c r="K2121" s="212">
        <v>5603.52</v>
      </c>
      <c r="L2121" s="212">
        <v>6303.96</v>
      </c>
      <c r="M2121" s="239">
        <f t="shared" si="174"/>
        <v>0.48089999999991051</v>
      </c>
      <c r="N2121" s="239"/>
      <c r="O2121" s="178"/>
      <c r="P2121" s="178"/>
      <c r="Q2121" s="178"/>
      <c r="R2121" s="178"/>
      <c r="S2121" s="178"/>
      <c r="T2121" s="178"/>
      <c r="U2121" s="178"/>
      <c r="V2121" s="178"/>
      <c r="W2121" s="178"/>
      <c r="X2121" s="178"/>
      <c r="Y2121" s="210">
        <f t="shared" si="173"/>
        <v>0.3186715195632393</v>
      </c>
      <c r="Z2121" s="211">
        <f t="shared" si="175"/>
        <v>0.42</v>
      </c>
      <c r="AA2121" s="178"/>
      <c r="AB2121" s="178"/>
      <c r="AC2121" s="178"/>
    </row>
    <row r="2122" spans="2:29" x14ac:dyDescent="0.35">
      <c r="B2122" s="222">
        <v>219900</v>
      </c>
      <c r="C2122" s="208">
        <v>81222</v>
      </c>
      <c r="D2122" s="309">
        <v>4467.21</v>
      </c>
      <c r="E2122" s="206">
        <v>6497.76</v>
      </c>
      <c r="F2122" s="206">
        <v>7309.98</v>
      </c>
      <c r="G2122" s="205">
        <f t="shared" si="176"/>
        <v>0.36935879945429739</v>
      </c>
      <c r="H2122" s="207">
        <f t="shared" si="177"/>
        <v>0.42</v>
      </c>
      <c r="I2122" s="213">
        <v>70086</v>
      </c>
      <c r="J2122" s="213">
        <v>3496.93</v>
      </c>
      <c r="K2122" s="212">
        <v>5606.88</v>
      </c>
      <c r="L2122" s="212">
        <v>6307.74</v>
      </c>
      <c r="M2122" s="239">
        <f t="shared" si="174"/>
        <v>0.48090000000002875</v>
      </c>
      <c r="N2122" s="239"/>
      <c r="O2122" s="178"/>
      <c r="P2122" s="178"/>
      <c r="Q2122" s="178"/>
      <c r="R2122" s="178"/>
      <c r="S2122" s="178"/>
      <c r="T2122" s="178"/>
      <c r="U2122" s="178"/>
      <c r="V2122" s="178"/>
      <c r="W2122" s="178"/>
      <c r="X2122" s="178"/>
      <c r="Y2122" s="210">
        <f t="shared" si="173"/>
        <v>0.3187175989085948</v>
      </c>
      <c r="Z2122" s="211">
        <f t="shared" si="175"/>
        <v>0.42</v>
      </c>
      <c r="AA2122" s="178"/>
      <c r="AB2122" s="178"/>
      <c r="AC2122" s="178"/>
    </row>
    <row r="2123" spans="2:29" x14ac:dyDescent="0.35">
      <c r="B2123" s="222">
        <v>220000</v>
      </c>
      <c r="C2123" s="208">
        <v>81264</v>
      </c>
      <c r="D2123" s="309">
        <v>4469.5200000000004</v>
      </c>
      <c r="E2123" s="206">
        <v>6501.12</v>
      </c>
      <c r="F2123" s="206">
        <v>7313.76</v>
      </c>
      <c r="G2123" s="205">
        <f t="shared" si="176"/>
        <v>0.3693818181818182</v>
      </c>
      <c r="H2123" s="207">
        <f t="shared" si="177"/>
        <v>0.42</v>
      </c>
      <c r="I2123" s="213">
        <v>70128</v>
      </c>
      <c r="J2123" s="213">
        <v>3501.93</v>
      </c>
      <c r="K2123" s="212">
        <v>5610.24</v>
      </c>
      <c r="L2123" s="212">
        <v>6311.52</v>
      </c>
      <c r="M2123" s="239">
        <f t="shared" si="174"/>
        <v>0.48089999999999233</v>
      </c>
      <c r="N2123" s="239"/>
      <c r="O2123" s="178"/>
      <c r="P2123" s="178"/>
      <c r="Q2123" s="178"/>
      <c r="R2123" s="178"/>
      <c r="S2123" s="178"/>
      <c r="T2123" s="178"/>
      <c r="U2123" s="178"/>
      <c r="V2123" s="178"/>
      <c r="W2123" s="178"/>
      <c r="X2123" s="178"/>
      <c r="Y2123" s="210">
        <f t="shared" si="173"/>
        <v>0.31876363636363636</v>
      </c>
      <c r="Z2123" s="211">
        <f t="shared" si="175"/>
        <v>0.42</v>
      </c>
      <c r="AA2123" s="178"/>
      <c r="AB2123" s="178"/>
      <c r="AC2123" s="178"/>
    </row>
    <row r="2124" spans="2:29" x14ac:dyDescent="0.35">
      <c r="B2124" s="222">
        <v>220100</v>
      </c>
      <c r="C2124" s="208">
        <v>81306</v>
      </c>
      <c r="D2124" s="309">
        <v>4471.83</v>
      </c>
      <c r="E2124" s="206">
        <v>6504.48</v>
      </c>
      <c r="F2124" s="206">
        <v>7317.54</v>
      </c>
      <c r="G2124" s="205">
        <f t="shared" si="176"/>
        <v>0.36940481599273056</v>
      </c>
      <c r="H2124" s="207">
        <f t="shared" si="177"/>
        <v>0.42</v>
      </c>
      <c r="I2124" s="213">
        <v>70170</v>
      </c>
      <c r="J2124" s="213">
        <v>3506.93</v>
      </c>
      <c r="K2124" s="212">
        <v>5613.6</v>
      </c>
      <c r="L2124" s="212">
        <v>6315.3</v>
      </c>
      <c r="M2124" s="239">
        <f t="shared" si="174"/>
        <v>0.48089999999994687</v>
      </c>
      <c r="N2124" s="239"/>
      <c r="O2124" s="178"/>
      <c r="P2124" s="178"/>
      <c r="Q2124" s="178"/>
      <c r="R2124" s="178"/>
      <c r="S2124" s="178"/>
      <c r="T2124" s="178"/>
      <c r="U2124" s="178"/>
      <c r="V2124" s="178"/>
      <c r="W2124" s="178"/>
      <c r="X2124" s="178"/>
      <c r="Y2124" s="210">
        <f t="shared" si="173"/>
        <v>0.31880963198546114</v>
      </c>
      <c r="Z2124" s="211">
        <f t="shared" si="175"/>
        <v>0.42</v>
      </c>
      <c r="AA2124" s="178"/>
      <c r="AB2124" s="178"/>
      <c r="AC2124" s="178"/>
    </row>
    <row r="2125" spans="2:29" x14ac:dyDescent="0.35">
      <c r="B2125" s="222">
        <v>220200</v>
      </c>
      <c r="C2125" s="208">
        <v>81348</v>
      </c>
      <c r="D2125" s="309">
        <v>4474.1400000000003</v>
      </c>
      <c r="E2125" s="206">
        <v>6507.84</v>
      </c>
      <c r="F2125" s="206">
        <v>7321.32</v>
      </c>
      <c r="G2125" s="205">
        <f t="shared" si="176"/>
        <v>0.36942779291553135</v>
      </c>
      <c r="H2125" s="207">
        <f t="shared" si="177"/>
        <v>0.42</v>
      </c>
      <c r="I2125" s="213">
        <v>70212</v>
      </c>
      <c r="J2125" s="213">
        <v>3511.93</v>
      </c>
      <c r="K2125" s="212">
        <v>5616.96</v>
      </c>
      <c r="L2125" s="212">
        <v>6319.08</v>
      </c>
      <c r="M2125" s="239">
        <f t="shared" si="174"/>
        <v>0.48089999999991961</v>
      </c>
      <c r="N2125" s="239"/>
      <c r="O2125" s="178"/>
      <c r="P2125" s="178"/>
      <c r="Q2125" s="178"/>
      <c r="R2125" s="178"/>
      <c r="S2125" s="178"/>
      <c r="T2125" s="178"/>
      <c r="U2125" s="178"/>
      <c r="V2125" s="178"/>
      <c r="W2125" s="178"/>
      <c r="X2125" s="178"/>
      <c r="Y2125" s="210">
        <f t="shared" si="173"/>
        <v>0.31885558583106266</v>
      </c>
      <c r="Z2125" s="211">
        <f t="shared" si="175"/>
        <v>0.42</v>
      </c>
      <c r="AA2125" s="178"/>
      <c r="AB2125" s="178"/>
      <c r="AC2125" s="178"/>
    </row>
    <row r="2126" spans="2:29" x14ac:dyDescent="0.35">
      <c r="B2126" s="222">
        <v>220300</v>
      </c>
      <c r="C2126" s="208">
        <v>81390</v>
      </c>
      <c r="D2126" s="309">
        <v>4476.45</v>
      </c>
      <c r="E2126" s="206">
        <v>6511.2</v>
      </c>
      <c r="F2126" s="206">
        <v>7325.1</v>
      </c>
      <c r="G2126" s="205">
        <f t="shared" si="176"/>
        <v>0.36945074897866548</v>
      </c>
      <c r="H2126" s="207">
        <f t="shared" si="177"/>
        <v>0.42</v>
      </c>
      <c r="I2126" s="213">
        <v>70254</v>
      </c>
      <c r="J2126" s="213">
        <v>3516.93</v>
      </c>
      <c r="K2126" s="212">
        <v>5620.32</v>
      </c>
      <c r="L2126" s="212">
        <v>6322.86</v>
      </c>
      <c r="M2126" s="239">
        <f t="shared" si="174"/>
        <v>0.48090000000002875</v>
      </c>
      <c r="N2126" s="239"/>
      <c r="O2126" s="178"/>
      <c r="P2126" s="178"/>
      <c r="Q2126" s="178"/>
      <c r="R2126" s="178"/>
      <c r="S2126" s="178"/>
      <c r="T2126" s="178"/>
      <c r="U2126" s="178"/>
      <c r="V2126" s="178"/>
      <c r="W2126" s="178"/>
      <c r="X2126" s="178"/>
      <c r="Y2126" s="210">
        <f t="shared" si="173"/>
        <v>0.31890149795733091</v>
      </c>
      <c r="Z2126" s="211">
        <f t="shared" si="175"/>
        <v>0.42</v>
      </c>
      <c r="AA2126" s="178"/>
      <c r="AB2126" s="178"/>
      <c r="AC2126" s="178"/>
    </row>
    <row r="2127" spans="2:29" x14ac:dyDescent="0.35">
      <c r="B2127" s="222">
        <v>220400</v>
      </c>
      <c r="C2127" s="208">
        <v>81432</v>
      </c>
      <c r="D2127" s="309">
        <v>4478.76</v>
      </c>
      <c r="E2127" s="206">
        <v>6514.56</v>
      </c>
      <c r="F2127" s="206">
        <v>7328.88</v>
      </c>
      <c r="G2127" s="205">
        <f t="shared" si="176"/>
        <v>0.36947368421052634</v>
      </c>
      <c r="H2127" s="207">
        <f t="shared" si="177"/>
        <v>0.42</v>
      </c>
      <c r="I2127" s="213">
        <v>70296</v>
      </c>
      <c r="J2127" s="213">
        <v>3521.92</v>
      </c>
      <c r="K2127" s="212">
        <v>5623.68</v>
      </c>
      <c r="L2127" s="212">
        <v>6326.64</v>
      </c>
      <c r="M2127" s="239">
        <f t="shared" si="174"/>
        <v>0.48089999999999233</v>
      </c>
      <c r="N2127" s="239"/>
      <c r="O2127" s="178"/>
      <c r="P2127" s="178"/>
      <c r="Q2127" s="178"/>
      <c r="R2127" s="178"/>
      <c r="S2127" s="178"/>
      <c r="T2127" s="178"/>
      <c r="U2127" s="178"/>
      <c r="V2127" s="178"/>
      <c r="W2127" s="178"/>
      <c r="X2127" s="178"/>
      <c r="Y2127" s="210">
        <f t="shared" si="173"/>
        <v>0.31894736842105265</v>
      </c>
      <c r="Z2127" s="211">
        <f t="shared" si="175"/>
        <v>0.42</v>
      </c>
      <c r="AA2127" s="178"/>
      <c r="AB2127" s="178"/>
      <c r="AC2127" s="178"/>
    </row>
    <row r="2128" spans="2:29" x14ac:dyDescent="0.35">
      <c r="B2128" s="222">
        <v>220500</v>
      </c>
      <c r="C2128" s="208">
        <v>81474</v>
      </c>
      <c r="D2128" s="309">
        <v>4481.07</v>
      </c>
      <c r="E2128" s="206">
        <v>6517.92</v>
      </c>
      <c r="F2128" s="206">
        <v>7332.66</v>
      </c>
      <c r="G2128" s="205">
        <f t="shared" si="176"/>
        <v>0.36949659863945578</v>
      </c>
      <c r="H2128" s="207">
        <f t="shared" si="177"/>
        <v>0.42</v>
      </c>
      <c r="I2128" s="213">
        <v>70338</v>
      </c>
      <c r="J2128" s="213">
        <v>3526.92</v>
      </c>
      <c r="K2128" s="212">
        <v>5627.04</v>
      </c>
      <c r="L2128" s="212">
        <v>6330.42</v>
      </c>
      <c r="M2128" s="239">
        <f t="shared" si="174"/>
        <v>0.48090000000010152</v>
      </c>
      <c r="N2128" s="239"/>
      <c r="O2128" s="178"/>
      <c r="P2128" s="178"/>
      <c r="Q2128" s="178"/>
      <c r="R2128" s="178"/>
      <c r="S2128" s="178"/>
      <c r="T2128" s="178"/>
      <c r="U2128" s="178"/>
      <c r="V2128" s="178"/>
      <c r="W2128" s="178"/>
      <c r="X2128" s="178"/>
      <c r="Y2128" s="210">
        <f t="shared" si="173"/>
        <v>0.31899319727891157</v>
      </c>
      <c r="Z2128" s="211">
        <f t="shared" si="175"/>
        <v>0.42</v>
      </c>
      <c r="AA2128" s="178"/>
      <c r="AB2128" s="178"/>
      <c r="AC2128" s="178"/>
    </row>
    <row r="2129" spans="2:29" x14ac:dyDescent="0.35">
      <c r="B2129" s="222">
        <v>220600</v>
      </c>
      <c r="C2129" s="208">
        <v>81516</v>
      </c>
      <c r="D2129" s="309">
        <v>4483.38</v>
      </c>
      <c r="E2129" s="206">
        <v>6521.28</v>
      </c>
      <c r="F2129" s="206">
        <v>7336.44</v>
      </c>
      <c r="G2129" s="205">
        <f t="shared" si="176"/>
        <v>0.36951949229374431</v>
      </c>
      <c r="H2129" s="207">
        <f t="shared" si="177"/>
        <v>0.42</v>
      </c>
      <c r="I2129" s="213">
        <v>70380</v>
      </c>
      <c r="J2129" s="213">
        <v>3531.92</v>
      </c>
      <c r="K2129" s="212">
        <v>5630.4</v>
      </c>
      <c r="L2129" s="212">
        <v>6334.2</v>
      </c>
      <c r="M2129" s="239">
        <f t="shared" si="174"/>
        <v>0.48090000000007421</v>
      </c>
      <c r="N2129" s="239"/>
      <c r="O2129" s="178"/>
      <c r="P2129" s="178"/>
      <c r="Q2129" s="178"/>
      <c r="R2129" s="178"/>
      <c r="S2129" s="178"/>
      <c r="T2129" s="178"/>
      <c r="U2129" s="178"/>
      <c r="V2129" s="178"/>
      <c r="W2129" s="178"/>
      <c r="X2129" s="178"/>
      <c r="Y2129" s="210">
        <f t="shared" si="173"/>
        <v>0.31903898458748869</v>
      </c>
      <c r="Z2129" s="211">
        <f t="shared" si="175"/>
        <v>0.42</v>
      </c>
      <c r="AA2129" s="178"/>
      <c r="AB2129" s="178"/>
      <c r="AC2129" s="178"/>
    </row>
    <row r="2130" spans="2:29" x14ac:dyDescent="0.35">
      <c r="B2130" s="222">
        <v>220700</v>
      </c>
      <c r="C2130" s="208">
        <v>81558</v>
      </c>
      <c r="D2130" s="309">
        <v>4485.6899999999996</v>
      </c>
      <c r="E2130" s="206">
        <v>6524.64</v>
      </c>
      <c r="F2130" s="206">
        <v>7340.22</v>
      </c>
      <c r="G2130" s="205">
        <f t="shared" si="176"/>
        <v>0.3695423652016312</v>
      </c>
      <c r="H2130" s="207">
        <f t="shared" si="177"/>
        <v>0.42</v>
      </c>
      <c r="I2130" s="213">
        <v>70422</v>
      </c>
      <c r="J2130" s="213">
        <v>3536.92</v>
      </c>
      <c r="K2130" s="212">
        <v>5633.76</v>
      </c>
      <c r="L2130" s="212">
        <v>6337.98</v>
      </c>
      <c r="M2130" s="239">
        <f t="shared" si="174"/>
        <v>0.48090000000003785</v>
      </c>
      <c r="N2130" s="239"/>
      <c r="O2130" s="178"/>
      <c r="P2130" s="178"/>
      <c r="Q2130" s="178"/>
      <c r="R2130" s="178"/>
      <c r="S2130" s="178"/>
      <c r="T2130" s="178"/>
      <c r="U2130" s="178"/>
      <c r="V2130" s="178"/>
      <c r="W2130" s="178"/>
      <c r="X2130" s="178"/>
      <c r="Y2130" s="210">
        <f t="shared" si="173"/>
        <v>0.31908473040326235</v>
      </c>
      <c r="Z2130" s="211">
        <f t="shared" si="175"/>
        <v>0.42</v>
      </c>
      <c r="AA2130" s="178"/>
      <c r="AB2130" s="178"/>
      <c r="AC2130" s="178"/>
    </row>
    <row r="2131" spans="2:29" x14ac:dyDescent="0.35">
      <c r="B2131" s="222">
        <v>220800</v>
      </c>
      <c r="C2131" s="208">
        <v>81600</v>
      </c>
      <c r="D2131" s="309">
        <v>4488</v>
      </c>
      <c r="E2131" s="206">
        <v>6528</v>
      </c>
      <c r="F2131" s="206">
        <v>7344</v>
      </c>
      <c r="G2131" s="205">
        <f t="shared" si="176"/>
        <v>0.36956521739130432</v>
      </c>
      <c r="H2131" s="207">
        <f t="shared" si="177"/>
        <v>0.42</v>
      </c>
      <c r="I2131" s="213">
        <v>70464</v>
      </c>
      <c r="J2131" s="213">
        <v>3541.92</v>
      </c>
      <c r="K2131" s="212">
        <v>5637.12</v>
      </c>
      <c r="L2131" s="212">
        <v>6341.76</v>
      </c>
      <c r="M2131" s="239">
        <f t="shared" si="174"/>
        <v>0.48090000000000144</v>
      </c>
      <c r="N2131" s="239"/>
      <c r="O2131" s="178"/>
      <c r="P2131" s="178"/>
      <c r="Q2131" s="178"/>
      <c r="R2131" s="178"/>
      <c r="S2131" s="178"/>
      <c r="T2131" s="178"/>
      <c r="U2131" s="178"/>
      <c r="V2131" s="178"/>
      <c r="W2131" s="178"/>
      <c r="X2131" s="178"/>
      <c r="Y2131" s="210">
        <f t="shared" si="173"/>
        <v>0.31913043478260872</v>
      </c>
      <c r="Z2131" s="211">
        <f t="shared" si="175"/>
        <v>0.42</v>
      </c>
      <c r="AA2131" s="178"/>
      <c r="AB2131" s="178"/>
      <c r="AC2131" s="178"/>
    </row>
    <row r="2132" spans="2:29" x14ac:dyDescent="0.35">
      <c r="B2132" s="222">
        <v>220900</v>
      </c>
      <c r="C2132" s="208">
        <v>81642</v>
      </c>
      <c r="D2132" s="309">
        <v>4490.3100000000004</v>
      </c>
      <c r="E2132" s="206">
        <v>6531.36</v>
      </c>
      <c r="F2132" s="206">
        <v>7347.78</v>
      </c>
      <c r="G2132" s="205">
        <f t="shared" si="176"/>
        <v>0.36958804889090086</v>
      </c>
      <c r="H2132" s="207">
        <f t="shared" si="177"/>
        <v>0.42</v>
      </c>
      <c r="I2132" s="213">
        <v>70506</v>
      </c>
      <c r="J2132" s="213">
        <v>3546.91</v>
      </c>
      <c r="K2132" s="212">
        <v>5640.48</v>
      </c>
      <c r="L2132" s="212">
        <v>6345.54</v>
      </c>
      <c r="M2132" s="239">
        <f t="shared" si="174"/>
        <v>0.48089999999996508</v>
      </c>
      <c r="N2132" s="239"/>
      <c r="O2132" s="178"/>
      <c r="P2132" s="178"/>
      <c r="Q2132" s="178"/>
      <c r="R2132" s="178"/>
      <c r="S2132" s="178"/>
      <c r="T2132" s="178"/>
      <c r="U2132" s="178"/>
      <c r="V2132" s="178"/>
      <c r="W2132" s="178"/>
      <c r="X2132" s="178"/>
      <c r="Y2132" s="210">
        <f t="shared" si="173"/>
        <v>0.31917609778180173</v>
      </c>
      <c r="Z2132" s="211">
        <f t="shared" si="175"/>
        <v>0.42</v>
      </c>
      <c r="AA2132" s="178"/>
      <c r="AB2132" s="178"/>
      <c r="AC2132" s="178"/>
    </row>
    <row r="2133" spans="2:29" x14ac:dyDescent="0.35">
      <c r="B2133" s="222">
        <v>221000</v>
      </c>
      <c r="C2133" s="208">
        <v>81684</v>
      </c>
      <c r="D2133" s="309">
        <v>4492.62</v>
      </c>
      <c r="E2133" s="206">
        <v>6534.72</v>
      </c>
      <c r="F2133" s="206">
        <v>7351.56</v>
      </c>
      <c r="G2133" s="205">
        <f t="shared" si="176"/>
        <v>0.36961085972850677</v>
      </c>
      <c r="H2133" s="207">
        <f t="shared" si="177"/>
        <v>0.42</v>
      </c>
      <c r="I2133" s="213">
        <v>70548</v>
      </c>
      <c r="J2133" s="213">
        <v>3551.91</v>
      </c>
      <c r="K2133" s="212">
        <v>5643.84</v>
      </c>
      <c r="L2133" s="212">
        <v>6349.32</v>
      </c>
      <c r="M2133" s="239">
        <f t="shared" si="174"/>
        <v>0.48089999999992872</v>
      </c>
      <c r="N2133" s="239"/>
      <c r="O2133" s="178"/>
      <c r="P2133" s="178"/>
      <c r="Q2133" s="178"/>
      <c r="R2133" s="178"/>
      <c r="S2133" s="178"/>
      <c r="T2133" s="178"/>
      <c r="U2133" s="178"/>
      <c r="V2133" s="178"/>
      <c r="W2133" s="178"/>
      <c r="X2133" s="178"/>
      <c r="Y2133" s="210">
        <f t="shared" si="173"/>
        <v>0.31922171945701355</v>
      </c>
      <c r="Z2133" s="211">
        <f t="shared" si="175"/>
        <v>0.42</v>
      </c>
      <c r="AA2133" s="178"/>
      <c r="AB2133" s="178"/>
      <c r="AC2133" s="178"/>
    </row>
    <row r="2134" spans="2:29" x14ac:dyDescent="0.35">
      <c r="B2134" s="222">
        <v>221100</v>
      </c>
      <c r="C2134" s="208">
        <v>81726</v>
      </c>
      <c r="D2134" s="309">
        <v>4494.93</v>
      </c>
      <c r="E2134" s="206">
        <v>6538.08</v>
      </c>
      <c r="F2134" s="206">
        <v>7355.34</v>
      </c>
      <c r="G2134" s="205">
        <f t="shared" si="176"/>
        <v>0.36963364993215742</v>
      </c>
      <c r="H2134" s="207">
        <f t="shared" si="177"/>
        <v>0.42</v>
      </c>
      <c r="I2134" s="213">
        <v>70590</v>
      </c>
      <c r="J2134" s="213">
        <v>3556.91</v>
      </c>
      <c r="K2134" s="212">
        <v>5647.2</v>
      </c>
      <c r="L2134" s="212">
        <v>6353.1</v>
      </c>
      <c r="M2134" s="239">
        <f t="shared" si="174"/>
        <v>0.4808999999998923</v>
      </c>
      <c r="N2134" s="239"/>
      <c r="O2134" s="178"/>
      <c r="P2134" s="178"/>
      <c r="Q2134" s="178"/>
      <c r="R2134" s="178"/>
      <c r="S2134" s="178"/>
      <c r="T2134" s="178"/>
      <c r="U2134" s="178"/>
      <c r="V2134" s="178"/>
      <c r="W2134" s="178"/>
      <c r="X2134" s="178"/>
      <c r="Y2134" s="210">
        <f t="shared" si="173"/>
        <v>0.31926729986431479</v>
      </c>
      <c r="Z2134" s="211">
        <f t="shared" si="175"/>
        <v>0.42</v>
      </c>
      <c r="AA2134" s="178"/>
      <c r="AB2134" s="178"/>
      <c r="AC2134" s="178"/>
    </row>
    <row r="2135" spans="2:29" x14ac:dyDescent="0.35">
      <c r="B2135" s="222">
        <v>221200</v>
      </c>
      <c r="C2135" s="208">
        <v>81768</v>
      </c>
      <c r="D2135" s="309">
        <v>4497.24</v>
      </c>
      <c r="E2135" s="206">
        <v>6541.44</v>
      </c>
      <c r="F2135" s="206">
        <v>7359.12</v>
      </c>
      <c r="G2135" s="205">
        <f t="shared" si="176"/>
        <v>0.36965641952983724</v>
      </c>
      <c r="H2135" s="207">
        <f t="shared" si="177"/>
        <v>0.42</v>
      </c>
      <c r="I2135" s="213">
        <v>70632</v>
      </c>
      <c r="J2135" s="213">
        <v>3561.91</v>
      </c>
      <c r="K2135" s="212">
        <v>5650.56</v>
      </c>
      <c r="L2135" s="212">
        <v>6356.88</v>
      </c>
      <c r="M2135" s="239">
        <f t="shared" si="174"/>
        <v>0.48090000000000144</v>
      </c>
      <c r="N2135" s="239"/>
      <c r="O2135" s="178"/>
      <c r="P2135" s="178"/>
      <c r="Q2135" s="178"/>
      <c r="R2135" s="178"/>
      <c r="S2135" s="178"/>
      <c r="T2135" s="178"/>
      <c r="U2135" s="178"/>
      <c r="V2135" s="178"/>
      <c r="W2135" s="178"/>
      <c r="X2135" s="178"/>
      <c r="Y2135" s="210">
        <f t="shared" si="173"/>
        <v>0.3193128390596745</v>
      </c>
      <c r="Z2135" s="211">
        <f t="shared" si="175"/>
        <v>0.42</v>
      </c>
      <c r="AA2135" s="178"/>
      <c r="AB2135" s="178"/>
      <c r="AC2135" s="178"/>
    </row>
    <row r="2136" spans="2:29" x14ac:dyDescent="0.35">
      <c r="B2136" s="222">
        <v>221300</v>
      </c>
      <c r="C2136" s="208">
        <v>81810</v>
      </c>
      <c r="D2136" s="309">
        <v>4499.55</v>
      </c>
      <c r="E2136" s="206">
        <v>6544.8</v>
      </c>
      <c r="F2136" s="206">
        <v>7362.9</v>
      </c>
      <c r="G2136" s="205">
        <f t="shared" si="176"/>
        <v>0.36967916854948035</v>
      </c>
      <c r="H2136" s="207">
        <f t="shared" si="177"/>
        <v>0.42</v>
      </c>
      <c r="I2136" s="213">
        <v>70674</v>
      </c>
      <c r="J2136" s="213">
        <v>3566.91</v>
      </c>
      <c r="K2136" s="212">
        <v>5653.92</v>
      </c>
      <c r="L2136" s="212">
        <v>6360.66</v>
      </c>
      <c r="M2136" s="239">
        <f t="shared" si="174"/>
        <v>0.48089999999997418</v>
      </c>
      <c r="N2136" s="239"/>
      <c r="O2136" s="178"/>
      <c r="P2136" s="178"/>
      <c r="Q2136" s="178"/>
      <c r="R2136" s="178"/>
      <c r="S2136" s="178"/>
      <c r="T2136" s="178"/>
      <c r="U2136" s="178"/>
      <c r="V2136" s="178"/>
      <c r="W2136" s="178"/>
      <c r="X2136" s="178"/>
      <c r="Y2136" s="210">
        <f t="shared" si="173"/>
        <v>0.31935833709896067</v>
      </c>
      <c r="Z2136" s="211">
        <f t="shared" si="175"/>
        <v>0.42</v>
      </c>
      <c r="AA2136" s="178"/>
      <c r="AB2136" s="178"/>
      <c r="AC2136" s="178"/>
    </row>
    <row r="2137" spans="2:29" x14ac:dyDescent="0.35">
      <c r="B2137" s="222">
        <v>221400</v>
      </c>
      <c r="C2137" s="208">
        <v>81852</v>
      </c>
      <c r="D2137" s="309">
        <v>4501.8599999999997</v>
      </c>
      <c r="E2137" s="206">
        <v>6548.16</v>
      </c>
      <c r="F2137" s="206">
        <v>7366.68</v>
      </c>
      <c r="G2137" s="205">
        <f t="shared" si="176"/>
        <v>0.36970189701897022</v>
      </c>
      <c r="H2137" s="207">
        <f t="shared" si="177"/>
        <v>0.42</v>
      </c>
      <c r="I2137" s="213">
        <v>70716</v>
      </c>
      <c r="J2137" s="213">
        <v>3571.9</v>
      </c>
      <c r="K2137" s="212">
        <v>5657.28</v>
      </c>
      <c r="L2137" s="212">
        <v>6364.44</v>
      </c>
      <c r="M2137" s="239">
        <f t="shared" si="174"/>
        <v>0.48090000000008332</v>
      </c>
      <c r="N2137" s="239"/>
      <c r="O2137" s="178"/>
      <c r="P2137" s="178"/>
      <c r="Q2137" s="178"/>
      <c r="R2137" s="178"/>
      <c r="S2137" s="178"/>
      <c r="T2137" s="178"/>
      <c r="U2137" s="178"/>
      <c r="V2137" s="178"/>
      <c r="W2137" s="178"/>
      <c r="X2137" s="178"/>
      <c r="Y2137" s="210">
        <f t="shared" si="173"/>
        <v>0.31940379403794039</v>
      </c>
      <c r="Z2137" s="211">
        <f t="shared" si="175"/>
        <v>0.42</v>
      </c>
      <c r="AA2137" s="178"/>
      <c r="AB2137" s="178"/>
      <c r="AC2137" s="178"/>
    </row>
    <row r="2138" spans="2:29" x14ac:dyDescent="0.35">
      <c r="B2138" s="222">
        <v>221500</v>
      </c>
      <c r="C2138" s="208">
        <v>81894</v>
      </c>
      <c r="D2138" s="309">
        <v>4504.17</v>
      </c>
      <c r="E2138" s="206">
        <v>6551.52</v>
      </c>
      <c r="F2138" s="206">
        <v>7370.46</v>
      </c>
      <c r="G2138" s="205">
        <f t="shared" si="176"/>
        <v>0.36972460496613996</v>
      </c>
      <c r="H2138" s="207">
        <f t="shared" si="177"/>
        <v>0.42</v>
      </c>
      <c r="I2138" s="213">
        <v>70758</v>
      </c>
      <c r="J2138" s="213">
        <v>3576.9</v>
      </c>
      <c r="K2138" s="212">
        <v>5660.64</v>
      </c>
      <c r="L2138" s="212">
        <v>6368.22</v>
      </c>
      <c r="M2138" s="239">
        <f t="shared" si="174"/>
        <v>0.48090000000004696</v>
      </c>
      <c r="N2138" s="239"/>
      <c r="O2138" s="178"/>
      <c r="P2138" s="178"/>
      <c r="Q2138" s="178"/>
      <c r="R2138" s="178"/>
      <c r="S2138" s="178"/>
      <c r="T2138" s="178"/>
      <c r="U2138" s="178"/>
      <c r="V2138" s="178"/>
      <c r="W2138" s="178"/>
      <c r="X2138" s="178"/>
      <c r="Y2138" s="210">
        <f t="shared" si="173"/>
        <v>0.31944920993227993</v>
      </c>
      <c r="Z2138" s="211">
        <f t="shared" si="175"/>
        <v>0.42</v>
      </c>
      <c r="AA2138" s="178"/>
      <c r="AB2138" s="178"/>
      <c r="AC2138" s="178"/>
    </row>
    <row r="2139" spans="2:29" x14ac:dyDescent="0.35">
      <c r="B2139" s="222">
        <v>221600</v>
      </c>
      <c r="C2139" s="208">
        <v>81936</v>
      </c>
      <c r="D2139" s="309">
        <v>4506.4799999999996</v>
      </c>
      <c r="E2139" s="206">
        <v>6554.88</v>
      </c>
      <c r="F2139" s="206">
        <v>7374.24</v>
      </c>
      <c r="G2139" s="205">
        <f t="shared" si="176"/>
        <v>0.36974729241877258</v>
      </c>
      <c r="H2139" s="207">
        <f t="shared" si="177"/>
        <v>0.42</v>
      </c>
      <c r="I2139" s="213">
        <v>70800</v>
      </c>
      <c r="J2139" s="213">
        <v>3581.9</v>
      </c>
      <c r="K2139" s="212">
        <v>5664</v>
      </c>
      <c r="L2139" s="212">
        <v>6372</v>
      </c>
      <c r="M2139" s="239">
        <f t="shared" si="174"/>
        <v>0.48090000000001054</v>
      </c>
      <c r="N2139" s="239"/>
      <c r="O2139" s="178"/>
      <c r="P2139" s="178"/>
      <c r="Q2139" s="178"/>
      <c r="R2139" s="178"/>
      <c r="S2139" s="178"/>
      <c r="T2139" s="178"/>
      <c r="U2139" s="178"/>
      <c r="V2139" s="178"/>
      <c r="W2139" s="178"/>
      <c r="X2139" s="178"/>
      <c r="Y2139" s="210">
        <f t="shared" si="173"/>
        <v>0.31949458483754511</v>
      </c>
      <c r="Z2139" s="211">
        <f t="shared" si="175"/>
        <v>0.42</v>
      </c>
      <c r="AA2139" s="178"/>
      <c r="AB2139" s="178"/>
      <c r="AC2139" s="178"/>
    </row>
    <row r="2140" spans="2:29" x14ac:dyDescent="0.35">
      <c r="B2140" s="222">
        <v>221700</v>
      </c>
      <c r="C2140" s="208">
        <v>81978</v>
      </c>
      <c r="D2140" s="309">
        <v>4508.79</v>
      </c>
      <c r="E2140" s="206">
        <v>6558.24</v>
      </c>
      <c r="F2140" s="206">
        <v>7378.02</v>
      </c>
      <c r="G2140" s="205">
        <f t="shared" si="176"/>
        <v>0.36976995940460083</v>
      </c>
      <c r="H2140" s="207">
        <f t="shared" si="177"/>
        <v>0.42</v>
      </c>
      <c r="I2140" s="213">
        <v>70842</v>
      </c>
      <c r="J2140" s="213">
        <v>3586.9</v>
      </c>
      <c r="K2140" s="212">
        <v>5667.36</v>
      </c>
      <c r="L2140" s="212">
        <v>6375.78</v>
      </c>
      <c r="M2140" s="239">
        <f t="shared" si="174"/>
        <v>0.48089999999998329</v>
      </c>
      <c r="N2140" s="239"/>
      <c r="O2140" s="178"/>
      <c r="P2140" s="178"/>
      <c r="Q2140" s="178"/>
      <c r="R2140" s="178"/>
      <c r="S2140" s="178"/>
      <c r="T2140" s="178"/>
      <c r="U2140" s="178"/>
      <c r="V2140" s="178"/>
      <c r="W2140" s="178"/>
      <c r="X2140" s="178"/>
      <c r="Y2140" s="210">
        <f t="shared" si="173"/>
        <v>0.31953991880920163</v>
      </c>
      <c r="Z2140" s="211">
        <f t="shared" si="175"/>
        <v>0.42</v>
      </c>
      <c r="AA2140" s="178"/>
      <c r="AB2140" s="178"/>
      <c r="AC2140" s="178"/>
    </row>
    <row r="2141" spans="2:29" x14ac:dyDescent="0.35">
      <c r="B2141" s="222">
        <v>221800</v>
      </c>
      <c r="C2141" s="208">
        <v>82020</v>
      </c>
      <c r="D2141" s="309">
        <v>4511.1000000000004</v>
      </c>
      <c r="E2141" s="206">
        <v>6561.6</v>
      </c>
      <c r="F2141" s="206">
        <v>7381.8</v>
      </c>
      <c r="G2141" s="205">
        <f t="shared" si="176"/>
        <v>0.36979260595130747</v>
      </c>
      <c r="H2141" s="207">
        <f t="shared" si="177"/>
        <v>0.42</v>
      </c>
      <c r="I2141" s="213">
        <v>70884</v>
      </c>
      <c r="J2141" s="213">
        <v>3591.9</v>
      </c>
      <c r="K2141" s="212">
        <v>5670.72</v>
      </c>
      <c r="L2141" s="212">
        <v>6379.56</v>
      </c>
      <c r="M2141" s="239">
        <f t="shared" si="174"/>
        <v>0.48090000000008332</v>
      </c>
      <c r="N2141" s="239"/>
      <c r="O2141" s="178"/>
      <c r="P2141" s="178"/>
      <c r="Q2141" s="178"/>
      <c r="R2141" s="178"/>
      <c r="S2141" s="178"/>
      <c r="T2141" s="178"/>
      <c r="U2141" s="178"/>
      <c r="V2141" s="178"/>
      <c r="W2141" s="178"/>
      <c r="X2141" s="178"/>
      <c r="Y2141" s="210">
        <f t="shared" si="173"/>
        <v>0.31958521190261496</v>
      </c>
      <c r="Z2141" s="211">
        <f t="shared" si="175"/>
        <v>0.42</v>
      </c>
      <c r="AA2141" s="178"/>
      <c r="AB2141" s="178"/>
      <c r="AC2141" s="178"/>
    </row>
    <row r="2142" spans="2:29" x14ac:dyDescent="0.35">
      <c r="B2142" s="222">
        <v>221900</v>
      </c>
      <c r="C2142" s="208">
        <v>82062</v>
      </c>
      <c r="D2142" s="309">
        <v>4513.41</v>
      </c>
      <c r="E2142" s="206">
        <v>6564.96</v>
      </c>
      <c r="F2142" s="206">
        <v>7385.58</v>
      </c>
      <c r="G2142" s="205">
        <f t="shared" si="176"/>
        <v>0.36981523208652545</v>
      </c>
      <c r="H2142" s="207">
        <f t="shared" si="177"/>
        <v>0.42</v>
      </c>
      <c r="I2142" s="213">
        <v>70926</v>
      </c>
      <c r="J2142" s="213">
        <v>3596.89</v>
      </c>
      <c r="K2142" s="212">
        <v>5674.08</v>
      </c>
      <c r="L2142" s="212">
        <v>6383.34</v>
      </c>
      <c r="M2142" s="239">
        <f t="shared" si="174"/>
        <v>0.48090000000004696</v>
      </c>
      <c r="N2142" s="239"/>
      <c r="O2142" s="178"/>
      <c r="P2142" s="178"/>
      <c r="Q2142" s="178"/>
      <c r="R2142" s="178"/>
      <c r="S2142" s="178"/>
      <c r="T2142" s="178"/>
      <c r="U2142" s="178"/>
      <c r="V2142" s="178"/>
      <c r="W2142" s="178"/>
      <c r="X2142" s="178"/>
      <c r="Y2142" s="210">
        <f t="shared" si="173"/>
        <v>0.31963046417305091</v>
      </c>
      <c r="Z2142" s="211">
        <f t="shared" si="175"/>
        <v>0.42</v>
      </c>
      <c r="AA2142" s="178"/>
      <c r="AB2142" s="178"/>
      <c r="AC2142" s="178"/>
    </row>
    <row r="2143" spans="2:29" x14ac:dyDescent="0.35">
      <c r="B2143" s="222">
        <v>222000</v>
      </c>
      <c r="C2143" s="208">
        <v>82104</v>
      </c>
      <c r="D2143" s="309">
        <v>4515.72</v>
      </c>
      <c r="E2143" s="206">
        <v>6568.32</v>
      </c>
      <c r="F2143" s="206">
        <v>7389.36</v>
      </c>
      <c r="G2143" s="205">
        <f t="shared" si="176"/>
        <v>0.36983783783783786</v>
      </c>
      <c r="H2143" s="207">
        <f t="shared" si="177"/>
        <v>0.42</v>
      </c>
      <c r="I2143" s="213">
        <v>70968</v>
      </c>
      <c r="J2143" s="213">
        <v>3601.89</v>
      </c>
      <c r="K2143" s="212">
        <v>5677.44</v>
      </c>
      <c r="L2143" s="212">
        <v>6387.12</v>
      </c>
      <c r="M2143" s="239">
        <f t="shared" si="174"/>
        <v>0.48090000000001965</v>
      </c>
      <c r="N2143" s="239"/>
      <c r="O2143" s="178"/>
      <c r="P2143" s="178"/>
      <c r="Q2143" s="178"/>
      <c r="R2143" s="178"/>
      <c r="S2143" s="178"/>
      <c r="T2143" s="178"/>
      <c r="U2143" s="178"/>
      <c r="V2143" s="178"/>
      <c r="W2143" s="178"/>
      <c r="X2143" s="178"/>
      <c r="Y2143" s="210">
        <f t="shared" si="173"/>
        <v>0.31967567567567567</v>
      </c>
      <c r="Z2143" s="211">
        <f t="shared" si="175"/>
        <v>0.42</v>
      </c>
      <c r="AA2143" s="178"/>
      <c r="AB2143" s="178"/>
      <c r="AC2143" s="178"/>
    </row>
    <row r="2144" spans="2:29" x14ac:dyDescent="0.35">
      <c r="B2144" s="222">
        <v>222100</v>
      </c>
      <c r="C2144" s="208">
        <v>82146</v>
      </c>
      <c r="D2144" s="309">
        <v>4518.03</v>
      </c>
      <c r="E2144" s="206">
        <v>6571.68</v>
      </c>
      <c r="F2144" s="206">
        <v>7393.14</v>
      </c>
      <c r="G2144" s="205">
        <f t="shared" si="176"/>
        <v>0.36986042323277801</v>
      </c>
      <c r="H2144" s="207">
        <f t="shared" si="177"/>
        <v>0.42</v>
      </c>
      <c r="I2144" s="213">
        <v>71010</v>
      </c>
      <c r="J2144" s="213">
        <v>3606.89</v>
      </c>
      <c r="K2144" s="212">
        <v>5680.8</v>
      </c>
      <c r="L2144" s="212">
        <v>6390.9</v>
      </c>
      <c r="M2144" s="239">
        <f t="shared" si="174"/>
        <v>0.48089999999998329</v>
      </c>
      <c r="N2144" s="239"/>
      <c r="O2144" s="178"/>
      <c r="P2144" s="178"/>
      <c r="Q2144" s="178"/>
      <c r="R2144" s="178"/>
      <c r="S2144" s="178"/>
      <c r="T2144" s="178"/>
      <c r="U2144" s="178"/>
      <c r="V2144" s="178"/>
      <c r="W2144" s="178"/>
      <c r="X2144" s="178"/>
      <c r="Y2144" s="210">
        <f t="shared" si="173"/>
        <v>0.31972084646555604</v>
      </c>
      <c r="Z2144" s="211">
        <f t="shared" si="175"/>
        <v>0.42</v>
      </c>
      <c r="AA2144" s="178"/>
      <c r="AB2144" s="178"/>
      <c r="AC2144" s="178"/>
    </row>
    <row r="2145" spans="2:29" x14ac:dyDescent="0.35">
      <c r="B2145" s="222">
        <v>222200</v>
      </c>
      <c r="C2145" s="208">
        <v>82188</v>
      </c>
      <c r="D2145" s="309">
        <v>4520.34</v>
      </c>
      <c r="E2145" s="206">
        <v>6575.04</v>
      </c>
      <c r="F2145" s="206">
        <v>7396.92</v>
      </c>
      <c r="G2145" s="205">
        <f t="shared" si="176"/>
        <v>0.36988298829882987</v>
      </c>
      <c r="H2145" s="207">
        <f t="shared" si="177"/>
        <v>0.42</v>
      </c>
      <c r="I2145" s="213">
        <v>71052</v>
      </c>
      <c r="J2145" s="213">
        <v>3611.89</v>
      </c>
      <c r="K2145" s="212">
        <v>5684.16</v>
      </c>
      <c r="L2145" s="212">
        <v>6394.68</v>
      </c>
      <c r="M2145" s="239">
        <f t="shared" si="174"/>
        <v>0.48089999999994687</v>
      </c>
      <c r="N2145" s="239"/>
      <c r="O2145" s="178"/>
      <c r="P2145" s="178"/>
      <c r="Q2145" s="178"/>
      <c r="R2145" s="178"/>
      <c r="S2145" s="178"/>
      <c r="T2145" s="178"/>
      <c r="U2145" s="178"/>
      <c r="V2145" s="178"/>
      <c r="W2145" s="178"/>
      <c r="X2145" s="178"/>
      <c r="Y2145" s="210">
        <f t="shared" si="173"/>
        <v>0.31976597659765976</v>
      </c>
      <c r="Z2145" s="211">
        <f t="shared" si="175"/>
        <v>0.42</v>
      </c>
      <c r="AA2145" s="178"/>
      <c r="AB2145" s="178"/>
      <c r="AC2145" s="178"/>
    </row>
    <row r="2146" spans="2:29" x14ac:dyDescent="0.35">
      <c r="B2146" s="222">
        <v>222300</v>
      </c>
      <c r="C2146" s="208">
        <v>82230</v>
      </c>
      <c r="D2146" s="309">
        <v>4522.6499999999996</v>
      </c>
      <c r="E2146" s="206">
        <v>6578.4</v>
      </c>
      <c r="F2146" s="206">
        <v>7400.7</v>
      </c>
      <c r="G2146" s="205">
        <f t="shared" si="176"/>
        <v>0.36990553306342783</v>
      </c>
      <c r="H2146" s="207">
        <f t="shared" si="177"/>
        <v>0.42</v>
      </c>
      <c r="I2146" s="213">
        <v>71094</v>
      </c>
      <c r="J2146" s="213">
        <v>3616.89</v>
      </c>
      <c r="K2146" s="212">
        <v>5687.52</v>
      </c>
      <c r="L2146" s="212">
        <v>6398.46</v>
      </c>
      <c r="M2146" s="239">
        <f t="shared" si="174"/>
        <v>0.48089999999991051</v>
      </c>
      <c r="N2146" s="239"/>
      <c r="O2146" s="178"/>
      <c r="P2146" s="178"/>
      <c r="Q2146" s="178"/>
      <c r="R2146" s="178"/>
      <c r="S2146" s="178"/>
      <c r="T2146" s="178"/>
      <c r="U2146" s="178"/>
      <c r="V2146" s="178"/>
      <c r="W2146" s="178"/>
      <c r="X2146" s="178"/>
      <c r="Y2146" s="210">
        <f t="shared" si="173"/>
        <v>0.31981106612685561</v>
      </c>
      <c r="Z2146" s="211">
        <f t="shared" si="175"/>
        <v>0.42</v>
      </c>
      <c r="AA2146" s="178"/>
      <c r="AB2146" s="178"/>
      <c r="AC2146" s="178"/>
    </row>
    <row r="2147" spans="2:29" x14ac:dyDescent="0.35">
      <c r="B2147" s="222">
        <v>222400</v>
      </c>
      <c r="C2147" s="208">
        <v>82272</v>
      </c>
      <c r="D2147" s="309">
        <v>4524.96</v>
      </c>
      <c r="E2147" s="206">
        <v>6581.76</v>
      </c>
      <c r="F2147" s="206">
        <v>7404.48</v>
      </c>
      <c r="G2147" s="205">
        <f t="shared" si="176"/>
        <v>0.36992805755395686</v>
      </c>
      <c r="H2147" s="207">
        <f t="shared" si="177"/>
        <v>0.42</v>
      </c>
      <c r="I2147" s="213">
        <v>71136</v>
      </c>
      <c r="J2147" s="213">
        <v>3621.88</v>
      </c>
      <c r="K2147" s="212">
        <v>5690.88</v>
      </c>
      <c r="L2147" s="212">
        <v>6402.24</v>
      </c>
      <c r="M2147" s="239">
        <f t="shared" si="174"/>
        <v>0.48090000000002875</v>
      </c>
      <c r="N2147" s="239"/>
      <c r="O2147" s="178"/>
      <c r="P2147" s="178"/>
      <c r="Q2147" s="178"/>
      <c r="R2147" s="178"/>
      <c r="S2147" s="178"/>
      <c r="T2147" s="178"/>
      <c r="U2147" s="178"/>
      <c r="V2147" s="178"/>
      <c r="W2147" s="178"/>
      <c r="X2147" s="178"/>
      <c r="Y2147" s="210">
        <f t="shared" si="173"/>
        <v>0.31985611510791367</v>
      </c>
      <c r="Z2147" s="211">
        <f t="shared" si="175"/>
        <v>0.42</v>
      </c>
      <c r="AA2147" s="178"/>
      <c r="AB2147" s="178"/>
      <c r="AC2147" s="178"/>
    </row>
    <row r="2148" spans="2:29" x14ac:dyDescent="0.35">
      <c r="B2148" s="222">
        <v>222500</v>
      </c>
      <c r="C2148" s="208">
        <v>82314</v>
      </c>
      <c r="D2148" s="309">
        <v>4527.2700000000004</v>
      </c>
      <c r="E2148" s="206">
        <v>6585.12</v>
      </c>
      <c r="F2148" s="206">
        <v>7408.26</v>
      </c>
      <c r="G2148" s="205">
        <f t="shared" si="176"/>
        <v>0.36995056179775282</v>
      </c>
      <c r="H2148" s="207">
        <f t="shared" si="177"/>
        <v>0.42</v>
      </c>
      <c r="I2148" s="213">
        <v>71178</v>
      </c>
      <c r="J2148" s="213">
        <v>3626.88</v>
      </c>
      <c r="K2148" s="212">
        <v>5694.24</v>
      </c>
      <c r="L2148" s="212">
        <v>6406.02</v>
      </c>
      <c r="M2148" s="239">
        <f t="shared" si="174"/>
        <v>0.48089999999999233</v>
      </c>
      <c r="N2148" s="239"/>
      <c r="O2148" s="178"/>
      <c r="P2148" s="178"/>
      <c r="Q2148" s="178"/>
      <c r="R2148" s="178"/>
      <c r="S2148" s="178"/>
      <c r="T2148" s="178"/>
      <c r="U2148" s="178"/>
      <c r="V2148" s="178"/>
      <c r="W2148" s="178"/>
      <c r="X2148" s="178"/>
      <c r="Y2148" s="210">
        <f t="shared" si="173"/>
        <v>0.3199011235955056</v>
      </c>
      <c r="Z2148" s="211">
        <f t="shared" si="175"/>
        <v>0.42</v>
      </c>
      <c r="AA2148" s="178"/>
      <c r="AB2148" s="178"/>
      <c r="AC2148" s="178"/>
    </row>
    <row r="2149" spans="2:29" x14ac:dyDescent="0.35">
      <c r="B2149" s="222">
        <v>222600</v>
      </c>
      <c r="C2149" s="208">
        <v>82356</v>
      </c>
      <c r="D2149" s="309">
        <v>4529.58</v>
      </c>
      <c r="E2149" s="206">
        <v>6588.48</v>
      </c>
      <c r="F2149" s="206">
        <v>7412.04</v>
      </c>
      <c r="G2149" s="205">
        <f t="shared" si="176"/>
        <v>0.36997304582210244</v>
      </c>
      <c r="H2149" s="207">
        <f t="shared" si="177"/>
        <v>0.42</v>
      </c>
      <c r="I2149" s="213">
        <v>71220</v>
      </c>
      <c r="J2149" s="213">
        <v>3631.88</v>
      </c>
      <c r="K2149" s="212">
        <v>5697.6</v>
      </c>
      <c r="L2149" s="212">
        <v>6409.8</v>
      </c>
      <c r="M2149" s="239">
        <f t="shared" si="174"/>
        <v>0.48089999999994687</v>
      </c>
      <c r="N2149" s="239"/>
      <c r="O2149" s="178"/>
      <c r="P2149" s="178"/>
      <c r="Q2149" s="178"/>
      <c r="R2149" s="178"/>
      <c r="S2149" s="178"/>
      <c r="T2149" s="178"/>
      <c r="U2149" s="178"/>
      <c r="V2149" s="178"/>
      <c r="W2149" s="178"/>
      <c r="X2149" s="178"/>
      <c r="Y2149" s="210">
        <f t="shared" si="173"/>
        <v>0.31994609164420484</v>
      </c>
      <c r="Z2149" s="211">
        <f t="shared" si="175"/>
        <v>0.42</v>
      </c>
      <c r="AA2149" s="178"/>
      <c r="AB2149" s="178"/>
      <c r="AC2149" s="178"/>
    </row>
    <row r="2150" spans="2:29" x14ac:dyDescent="0.35">
      <c r="B2150" s="222">
        <v>222700</v>
      </c>
      <c r="C2150" s="208">
        <v>82398</v>
      </c>
      <c r="D2150" s="309">
        <v>4531.8900000000003</v>
      </c>
      <c r="E2150" s="206">
        <v>6591.84</v>
      </c>
      <c r="F2150" s="206">
        <v>7415.82</v>
      </c>
      <c r="G2150" s="205">
        <f t="shared" si="176"/>
        <v>0.36999550965424338</v>
      </c>
      <c r="H2150" s="207">
        <f t="shared" si="177"/>
        <v>0.42</v>
      </c>
      <c r="I2150" s="213">
        <v>71262</v>
      </c>
      <c r="J2150" s="213">
        <v>3636.88</v>
      </c>
      <c r="K2150" s="212">
        <v>5700.96</v>
      </c>
      <c r="L2150" s="212">
        <v>6413.58</v>
      </c>
      <c r="M2150" s="239">
        <f t="shared" si="174"/>
        <v>0.48089999999991961</v>
      </c>
      <c r="N2150" s="239"/>
      <c r="O2150" s="178"/>
      <c r="P2150" s="178"/>
      <c r="Q2150" s="178"/>
      <c r="R2150" s="178"/>
      <c r="S2150" s="178"/>
      <c r="T2150" s="178"/>
      <c r="U2150" s="178"/>
      <c r="V2150" s="178"/>
      <c r="W2150" s="178"/>
      <c r="X2150" s="178"/>
      <c r="Y2150" s="210">
        <f t="shared" si="173"/>
        <v>0.31999101930848678</v>
      </c>
      <c r="Z2150" s="211">
        <f t="shared" si="175"/>
        <v>0.42</v>
      </c>
      <c r="AA2150" s="178"/>
      <c r="AB2150" s="178"/>
      <c r="AC2150" s="178"/>
    </row>
    <row r="2151" spans="2:29" x14ac:dyDescent="0.35">
      <c r="B2151" s="222">
        <v>222800</v>
      </c>
      <c r="C2151" s="208">
        <v>82440</v>
      </c>
      <c r="D2151" s="309">
        <v>4534.2</v>
      </c>
      <c r="E2151" s="206">
        <v>6595.2</v>
      </c>
      <c r="F2151" s="206">
        <v>7419.6</v>
      </c>
      <c r="G2151" s="205">
        <f t="shared" si="176"/>
        <v>0.37001795332136445</v>
      </c>
      <c r="H2151" s="207">
        <f t="shared" si="177"/>
        <v>0.42</v>
      </c>
      <c r="I2151" s="213">
        <v>71304</v>
      </c>
      <c r="J2151" s="213">
        <v>3641.88</v>
      </c>
      <c r="K2151" s="212">
        <v>5704.32</v>
      </c>
      <c r="L2151" s="212">
        <v>6417.36</v>
      </c>
      <c r="M2151" s="239">
        <f t="shared" si="174"/>
        <v>0.48090000000002875</v>
      </c>
      <c r="N2151" s="239"/>
      <c r="O2151" s="178"/>
      <c r="P2151" s="178"/>
      <c r="Q2151" s="178"/>
      <c r="R2151" s="178"/>
      <c r="S2151" s="178"/>
      <c r="T2151" s="178"/>
      <c r="U2151" s="178"/>
      <c r="V2151" s="178"/>
      <c r="W2151" s="178"/>
      <c r="X2151" s="178"/>
      <c r="Y2151" s="210">
        <f t="shared" si="173"/>
        <v>0.32003590664272891</v>
      </c>
      <c r="Z2151" s="211">
        <f t="shared" si="175"/>
        <v>0.42</v>
      </c>
      <c r="AA2151" s="178"/>
      <c r="AB2151" s="178"/>
      <c r="AC2151" s="178"/>
    </row>
    <row r="2152" spans="2:29" x14ac:dyDescent="0.35">
      <c r="B2152" s="222">
        <v>222900</v>
      </c>
      <c r="C2152" s="208">
        <v>82482</v>
      </c>
      <c r="D2152" s="309">
        <v>4536.51</v>
      </c>
      <c r="E2152" s="206">
        <v>6598.56</v>
      </c>
      <c r="F2152" s="206">
        <v>7423.38</v>
      </c>
      <c r="G2152" s="205">
        <f t="shared" si="176"/>
        <v>0.37004037685060565</v>
      </c>
      <c r="H2152" s="207">
        <f t="shared" si="177"/>
        <v>0.42</v>
      </c>
      <c r="I2152" s="213">
        <v>71346</v>
      </c>
      <c r="J2152" s="213">
        <v>3646.87</v>
      </c>
      <c r="K2152" s="212">
        <v>5707.68</v>
      </c>
      <c r="L2152" s="212">
        <v>6421.14</v>
      </c>
      <c r="M2152" s="239">
        <f t="shared" si="174"/>
        <v>0.48089999999999233</v>
      </c>
      <c r="N2152" s="239"/>
      <c r="O2152" s="178"/>
      <c r="P2152" s="178"/>
      <c r="Q2152" s="178"/>
      <c r="R2152" s="178"/>
      <c r="S2152" s="178"/>
      <c r="T2152" s="178"/>
      <c r="U2152" s="178"/>
      <c r="V2152" s="178"/>
      <c r="W2152" s="178"/>
      <c r="X2152" s="178"/>
      <c r="Y2152" s="210">
        <f t="shared" si="173"/>
        <v>0.32008075370121131</v>
      </c>
      <c r="Z2152" s="211">
        <f t="shared" si="175"/>
        <v>0.42</v>
      </c>
      <c r="AA2152" s="178"/>
      <c r="AB2152" s="178"/>
      <c r="AC2152" s="178"/>
    </row>
    <row r="2153" spans="2:29" x14ac:dyDescent="0.35">
      <c r="B2153" s="222">
        <v>223000</v>
      </c>
      <c r="C2153" s="208">
        <v>82524</v>
      </c>
      <c r="D2153" s="309">
        <v>4538.82</v>
      </c>
      <c r="E2153" s="206">
        <v>6601.92</v>
      </c>
      <c r="F2153" s="206">
        <v>7427.16</v>
      </c>
      <c r="G2153" s="205">
        <f t="shared" si="176"/>
        <v>0.37006278026905831</v>
      </c>
      <c r="H2153" s="207">
        <f t="shared" si="177"/>
        <v>0.42</v>
      </c>
      <c r="I2153" s="213">
        <v>71388</v>
      </c>
      <c r="J2153" s="213">
        <v>3651.87</v>
      </c>
      <c r="K2153" s="212">
        <v>5711.04</v>
      </c>
      <c r="L2153" s="212">
        <v>6424.92</v>
      </c>
      <c r="M2153" s="239">
        <f t="shared" si="174"/>
        <v>0.48090000000010152</v>
      </c>
      <c r="N2153" s="239"/>
      <c r="O2153" s="178"/>
      <c r="P2153" s="178"/>
      <c r="Q2153" s="178"/>
      <c r="R2153" s="178"/>
      <c r="S2153" s="178"/>
      <c r="T2153" s="178"/>
      <c r="U2153" s="178"/>
      <c r="V2153" s="178"/>
      <c r="W2153" s="178"/>
      <c r="X2153" s="178"/>
      <c r="Y2153" s="210">
        <f t="shared" si="173"/>
        <v>0.32012556053811658</v>
      </c>
      <c r="Z2153" s="211">
        <f t="shared" si="175"/>
        <v>0.42</v>
      </c>
      <c r="AA2153" s="178"/>
      <c r="AB2153" s="178"/>
      <c r="AC2153" s="178"/>
    </row>
    <row r="2154" spans="2:29" x14ac:dyDescent="0.35">
      <c r="B2154" s="222">
        <v>223100</v>
      </c>
      <c r="C2154" s="208">
        <v>82566</v>
      </c>
      <c r="D2154" s="309">
        <v>4541.13</v>
      </c>
      <c r="E2154" s="206">
        <v>6605.28</v>
      </c>
      <c r="F2154" s="206">
        <v>7430.94</v>
      </c>
      <c r="G2154" s="205">
        <f t="shared" si="176"/>
        <v>0.37008516360376514</v>
      </c>
      <c r="H2154" s="207">
        <f t="shared" si="177"/>
        <v>0.42</v>
      </c>
      <c r="I2154" s="213">
        <v>71430</v>
      </c>
      <c r="J2154" s="213">
        <v>3656.87</v>
      </c>
      <c r="K2154" s="212">
        <v>5714.4</v>
      </c>
      <c r="L2154" s="212">
        <v>6428.7</v>
      </c>
      <c r="M2154" s="239">
        <f t="shared" si="174"/>
        <v>0.48090000000007421</v>
      </c>
      <c r="N2154" s="239"/>
      <c r="O2154" s="178"/>
      <c r="P2154" s="178"/>
      <c r="Q2154" s="178"/>
      <c r="R2154" s="178"/>
      <c r="S2154" s="178"/>
      <c r="T2154" s="178"/>
      <c r="U2154" s="178"/>
      <c r="V2154" s="178"/>
      <c r="W2154" s="178"/>
      <c r="X2154" s="178"/>
      <c r="Y2154" s="210">
        <f t="shared" si="173"/>
        <v>0.32017032720753025</v>
      </c>
      <c r="Z2154" s="211">
        <f t="shared" si="175"/>
        <v>0.42</v>
      </c>
      <c r="AA2154" s="178"/>
      <c r="AB2154" s="178"/>
      <c r="AC2154" s="178"/>
    </row>
    <row r="2155" spans="2:29" x14ac:dyDescent="0.35">
      <c r="B2155" s="222">
        <v>223200</v>
      </c>
      <c r="C2155" s="208">
        <v>82608</v>
      </c>
      <c r="D2155" s="309">
        <v>4543.4399999999996</v>
      </c>
      <c r="E2155" s="206">
        <v>6608.64</v>
      </c>
      <c r="F2155" s="206">
        <v>7434.72</v>
      </c>
      <c r="G2155" s="205">
        <f t="shared" si="176"/>
        <v>0.37010752688172044</v>
      </c>
      <c r="H2155" s="207">
        <f t="shared" si="177"/>
        <v>0.42</v>
      </c>
      <c r="I2155" s="213">
        <v>71472</v>
      </c>
      <c r="J2155" s="213">
        <v>3661.87</v>
      </c>
      <c r="K2155" s="212">
        <v>5717.76</v>
      </c>
      <c r="L2155" s="212">
        <v>6432.48</v>
      </c>
      <c r="M2155" s="239">
        <f t="shared" si="174"/>
        <v>0.48090000000003785</v>
      </c>
      <c r="N2155" s="239"/>
      <c r="O2155" s="178"/>
      <c r="P2155" s="178"/>
      <c r="Q2155" s="178"/>
      <c r="R2155" s="178"/>
      <c r="S2155" s="178"/>
      <c r="T2155" s="178"/>
      <c r="U2155" s="178"/>
      <c r="V2155" s="178"/>
      <c r="W2155" s="178"/>
      <c r="X2155" s="178"/>
      <c r="Y2155" s="210">
        <f t="shared" si="173"/>
        <v>0.32021505376344084</v>
      </c>
      <c r="Z2155" s="211">
        <f t="shared" si="175"/>
        <v>0.42</v>
      </c>
      <c r="AA2155" s="178"/>
      <c r="AB2155" s="178"/>
      <c r="AC2155" s="178"/>
    </row>
    <row r="2156" spans="2:29" x14ac:dyDescent="0.35">
      <c r="B2156" s="222">
        <v>223300</v>
      </c>
      <c r="C2156" s="208">
        <v>82650</v>
      </c>
      <c r="D2156" s="309">
        <v>4545.75</v>
      </c>
      <c r="E2156" s="206">
        <v>6612</v>
      </c>
      <c r="F2156" s="206">
        <v>7438.5</v>
      </c>
      <c r="G2156" s="205">
        <f t="shared" si="176"/>
        <v>0.37012987012987014</v>
      </c>
      <c r="H2156" s="207">
        <f t="shared" si="177"/>
        <v>0.42</v>
      </c>
      <c r="I2156" s="213">
        <v>71514</v>
      </c>
      <c r="J2156" s="213">
        <v>3666.87</v>
      </c>
      <c r="K2156" s="212">
        <v>5721.12</v>
      </c>
      <c r="L2156" s="212">
        <v>6436.26</v>
      </c>
      <c r="M2156" s="239">
        <f t="shared" si="174"/>
        <v>0.48090000000000144</v>
      </c>
      <c r="N2156" s="239"/>
      <c r="O2156" s="178"/>
      <c r="P2156" s="178"/>
      <c r="Q2156" s="178"/>
      <c r="R2156" s="178"/>
      <c r="S2156" s="178"/>
      <c r="T2156" s="178"/>
      <c r="U2156" s="178"/>
      <c r="V2156" s="178"/>
      <c r="W2156" s="178"/>
      <c r="X2156" s="178"/>
      <c r="Y2156" s="210">
        <f t="shared" si="173"/>
        <v>0.32025974025974024</v>
      </c>
      <c r="Z2156" s="211">
        <f t="shared" si="175"/>
        <v>0.42</v>
      </c>
      <c r="AA2156" s="178"/>
      <c r="AB2156" s="178"/>
      <c r="AC2156" s="178"/>
    </row>
    <row r="2157" spans="2:29" x14ac:dyDescent="0.35">
      <c r="B2157" s="222">
        <v>223400</v>
      </c>
      <c r="C2157" s="208">
        <v>82692</v>
      </c>
      <c r="D2157" s="309">
        <v>4548.0600000000004</v>
      </c>
      <c r="E2157" s="206">
        <v>6615.36</v>
      </c>
      <c r="F2157" s="206">
        <v>7442.28</v>
      </c>
      <c r="G2157" s="205">
        <f t="shared" si="176"/>
        <v>0.3701521933751119</v>
      </c>
      <c r="H2157" s="207">
        <f t="shared" si="177"/>
        <v>0.42</v>
      </c>
      <c r="I2157" s="213">
        <v>71556</v>
      </c>
      <c r="J2157" s="213">
        <v>3671.86</v>
      </c>
      <c r="K2157" s="212">
        <v>5724.48</v>
      </c>
      <c r="L2157" s="212">
        <v>6440.04</v>
      </c>
      <c r="M2157" s="239">
        <f t="shared" si="174"/>
        <v>0.48089999999996508</v>
      </c>
      <c r="N2157" s="239"/>
      <c r="O2157" s="178"/>
      <c r="P2157" s="178"/>
      <c r="Q2157" s="178"/>
      <c r="R2157" s="178"/>
      <c r="S2157" s="178"/>
      <c r="T2157" s="178"/>
      <c r="U2157" s="178"/>
      <c r="V2157" s="178"/>
      <c r="W2157" s="178"/>
      <c r="X2157" s="178"/>
      <c r="Y2157" s="210">
        <f t="shared" si="173"/>
        <v>0.32030438675022382</v>
      </c>
      <c r="Z2157" s="211">
        <f t="shared" si="175"/>
        <v>0.42</v>
      </c>
      <c r="AA2157" s="178"/>
      <c r="AB2157" s="178"/>
      <c r="AC2157" s="178"/>
    </row>
    <row r="2158" spans="2:29" x14ac:dyDescent="0.35">
      <c r="B2158" s="222">
        <v>223500</v>
      </c>
      <c r="C2158" s="208">
        <v>82734</v>
      </c>
      <c r="D2158" s="309">
        <v>4550.37</v>
      </c>
      <c r="E2158" s="206">
        <v>6618.72</v>
      </c>
      <c r="F2158" s="206">
        <v>7446.06</v>
      </c>
      <c r="G2158" s="205">
        <f t="shared" si="176"/>
        <v>0.3701744966442953</v>
      </c>
      <c r="H2158" s="207">
        <f t="shared" si="177"/>
        <v>0.42</v>
      </c>
      <c r="I2158" s="213">
        <v>71598</v>
      </c>
      <c r="J2158" s="213">
        <v>3676.86</v>
      </c>
      <c r="K2158" s="212">
        <v>5727.84</v>
      </c>
      <c r="L2158" s="212">
        <v>6443.82</v>
      </c>
      <c r="M2158" s="239">
        <f t="shared" si="174"/>
        <v>0.48089999999992872</v>
      </c>
      <c r="N2158" s="239"/>
      <c r="O2158" s="178"/>
      <c r="P2158" s="178"/>
      <c r="Q2158" s="178"/>
      <c r="R2158" s="178"/>
      <c r="S2158" s="178"/>
      <c r="T2158" s="178"/>
      <c r="U2158" s="178"/>
      <c r="V2158" s="178"/>
      <c r="W2158" s="178"/>
      <c r="X2158" s="178"/>
      <c r="Y2158" s="210">
        <f t="shared" si="173"/>
        <v>0.32034899328859062</v>
      </c>
      <c r="Z2158" s="211">
        <f t="shared" si="175"/>
        <v>0.42</v>
      </c>
      <c r="AA2158" s="178"/>
      <c r="AB2158" s="178"/>
      <c r="AC2158" s="178"/>
    </row>
    <row r="2159" spans="2:29" x14ac:dyDescent="0.35">
      <c r="B2159" s="222">
        <v>223600</v>
      </c>
      <c r="C2159" s="208">
        <v>82776</v>
      </c>
      <c r="D2159" s="309">
        <v>4552.68</v>
      </c>
      <c r="E2159" s="206">
        <v>6622.08</v>
      </c>
      <c r="F2159" s="206">
        <v>7449.84</v>
      </c>
      <c r="G2159" s="205">
        <f t="shared" si="176"/>
        <v>0.37019677996422184</v>
      </c>
      <c r="H2159" s="207">
        <f t="shared" si="177"/>
        <v>0.42</v>
      </c>
      <c r="I2159" s="213">
        <v>71640</v>
      </c>
      <c r="J2159" s="213">
        <v>3681.86</v>
      </c>
      <c r="K2159" s="212">
        <v>5731.2</v>
      </c>
      <c r="L2159" s="212">
        <v>6447.6</v>
      </c>
      <c r="M2159" s="239">
        <f t="shared" si="174"/>
        <v>0.4808999999998923</v>
      </c>
      <c r="N2159" s="239"/>
      <c r="O2159" s="178"/>
      <c r="P2159" s="178"/>
      <c r="Q2159" s="178"/>
      <c r="R2159" s="178"/>
      <c r="S2159" s="178"/>
      <c r="T2159" s="178"/>
      <c r="U2159" s="178"/>
      <c r="V2159" s="178"/>
      <c r="W2159" s="178"/>
      <c r="X2159" s="178"/>
      <c r="Y2159" s="210">
        <f t="shared" si="173"/>
        <v>0.32039355992844365</v>
      </c>
      <c r="Z2159" s="211">
        <f t="shared" si="175"/>
        <v>0.42</v>
      </c>
      <c r="AA2159" s="178"/>
      <c r="AB2159" s="178"/>
      <c r="AC2159" s="178"/>
    </row>
    <row r="2160" spans="2:29" x14ac:dyDescent="0.35">
      <c r="B2160" s="222">
        <v>223700</v>
      </c>
      <c r="C2160" s="208">
        <v>82818</v>
      </c>
      <c r="D2160" s="309">
        <v>4554.99</v>
      </c>
      <c r="E2160" s="206">
        <v>6625.44</v>
      </c>
      <c r="F2160" s="206">
        <v>7453.62</v>
      </c>
      <c r="G2160" s="205">
        <f t="shared" si="176"/>
        <v>0.37021904336164507</v>
      </c>
      <c r="H2160" s="207">
        <f t="shared" si="177"/>
        <v>0.42</v>
      </c>
      <c r="I2160" s="213">
        <v>71682</v>
      </c>
      <c r="J2160" s="213">
        <v>3686.86</v>
      </c>
      <c r="K2160" s="212">
        <v>5734.56</v>
      </c>
      <c r="L2160" s="212">
        <v>6451.38</v>
      </c>
      <c r="M2160" s="239">
        <f t="shared" si="174"/>
        <v>0.48090000000000144</v>
      </c>
      <c r="N2160" s="239"/>
      <c r="O2160" s="178"/>
      <c r="P2160" s="178"/>
      <c r="Q2160" s="178"/>
      <c r="R2160" s="178"/>
      <c r="S2160" s="178"/>
      <c r="T2160" s="178"/>
      <c r="U2160" s="178"/>
      <c r="V2160" s="178"/>
      <c r="W2160" s="178"/>
      <c r="X2160" s="178"/>
      <c r="Y2160" s="210">
        <f t="shared" si="173"/>
        <v>0.32043808672329011</v>
      </c>
      <c r="Z2160" s="211">
        <f t="shared" si="175"/>
        <v>0.42</v>
      </c>
      <c r="AA2160" s="178"/>
      <c r="AB2160" s="178"/>
      <c r="AC2160" s="178"/>
    </row>
    <row r="2161" spans="2:29" x14ac:dyDescent="0.35">
      <c r="B2161" s="222">
        <v>223800</v>
      </c>
      <c r="C2161" s="208">
        <v>82860</v>
      </c>
      <c r="D2161" s="309">
        <v>4557.3</v>
      </c>
      <c r="E2161" s="206">
        <v>6628.8</v>
      </c>
      <c r="F2161" s="206">
        <v>7457.4</v>
      </c>
      <c r="G2161" s="205">
        <f t="shared" si="176"/>
        <v>0.37024128686327079</v>
      </c>
      <c r="H2161" s="207">
        <f t="shared" si="177"/>
        <v>0.42</v>
      </c>
      <c r="I2161" s="213">
        <v>71724</v>
      </c>
      <c r="J2161" s="213">
        <v>3691.86</v>
      </c>
      <c r="K2161" s="212">
        <v>5737.92</v>
      </c>
      <c r="L2161" s="212">
        <v>6455.16</v>
      </c>
      <c r="M2161" s="239">
        <f t="shared" si="174"/>
        <v>0.48089999999997418</v>
      </c>
      <c r="N2161" s="239"/>
      <c r="O2161" s="178"/>
      <c r="P2161" s="178"/>
      <c r="Q2161" s="178"/>
      <c r="R2161" s="178"/>
      <c r="S2161" s="178"/>
      <c r="T2161" s="178"/>
      <c r="U2161" s="178"/>
      <c r="V2161" s="178"/>
      <c r="W2161" s="178"/>
      <c r="X2161" s="178"/>
      <c r="Y2161" s="210">
        <f t="shared" si="173"/>
        <v>0.32048257372654154</v>
      </c>
      <c r="Z2161" s="211">
        <f t="shared" si="175"/>
        <v>0.42</v>
      </c>
      <c r="AA2161" s="178"/>
      <c r="AB2161" s="178"/>
      <c r="AC2161" s="178"/>
    </row>
    <row r="2162" spans="2:29" x14ac:dyDescent="0.35">
      <c r="B2162" s="222">
        <v>223900</v>
      </c>
      <c r="C2162" s="208">
        <v>82902</v>
      </c>
      <c r="D2162" s="309">
        <v>4559.6099999999997</v>
      </c>
      <c r="E2162" s="206">
        <v>6632.16</v>
      </c>
      <c r="F2162" s="206">
        <v>7461.18</v>
      </c>
      <c r="G2162" s="205">
        <f t="shared" si="176"/>
        <v>0.37026351049575701</v>
      </c>
      <c r="H2162" s="207">
        <f t="shared" si="177"/>
        <v>0.42</v>
      </c>
      <c r="I2162" s="213">
        <v>71766</v>
      </c>
      <c r="J2162" s="213">
        <v>3696.85</v>
      </c>
      <c r="K2162" s="212">
        <v>5741.28</v>
      </c>
      <c r="L2162" s="212">
        <v>6458.94</v>
      </c>
      <c r="M2162" s="239">
        <f t="shared" si="174"/>
        <v>0.48090000000008332</v>
      </c>
      <c r="N2162" s="239"/>
      <c r="O2162" s="178"/>
      <c r="P2162" s="178"/>
      <c r="Q2162" s="178"/>
      <c r="R2162" s="178"/>
      <c r="S2162" s="178"/>
      <c r="T2162" s="178"/>
      <c r="U2162" s="178"/>
      <c r="V2162" s="178"/>
      <c r="W2162" s="178"/>
      <c r="X2162" s="178"/>
      <c r="Y2162" s="210">
        <f t="shared" si="173"/>
        <v>0.32052702099151409</v>
      </c>
      <c r="Z2162" s="211">
        <f t="shared" si="175"/>
        <v>0.42</v>
      </c>
      <c r="AA2162" s="178"/>
      <c r="AB2162" s="178"/>
      <c r="AC2162" s="178"/>
    </row>
    <row r="2163" spans="2:29" x14ac:dyDescent="0.35">
      <c r="B2163" s="222">
        <v>224000</v>
      </c>
      <c r="C2163" s="208">
        <v>82944</v>
      </c>
      <c r="D2163" s="309">
        <v>4561.92</v>
      </c>
      <c r="E2163" s="206">
        <v>6635.52</v>
      </c>
      <c r="F2163" s="206">
        <v>7464.96</v>
      </c>
      <c r="G2163" s="205">
        <f t="shared" si="176"/>
        <v>0.37028571428571427</v>
      </c>
      <c r="H2163" s="207">
        <f t="shared" si="177"/>
        <v>0.42</v>
      </c>
      <c r="I2163" s="213">
        <v>71808</v>
      </c>
      <c r="J2163" s="213">
        <v>3701.85</v>
      </c>
      <c r="K2163" s="212">
        <v>5744.64</v>
      </c>
      <c r="L2163" s="212">
        <v>6462.72</v>
      </c>
      <c r="M2163" s="239">
        <f t="shared" si="174"/>
        <v>0.48090000000004696</v>
      </c>
      <c r="N2163" s="239"/>
      <c r="O2163" s="178"/>
      <c r="P2163" s="178"/>
      <c r="Q2163" s="178"/>
      <c r="R2163" s="178"/>
      <c r="S2163" s="178"/>
      <c r="T2163" s="178"/>
      <c r="U2163" s="178"/>
      <c r="V2163" s="178"/>
      <c r="W2163" s="178"/>
      <c r="X2163" s="178"/>
      <c r="Y2163" s="210">
        <f t="shared" si="173"/>
        <v>0.32057142857142856</v>
      </c>
      <c r="Z2163" s="211">
        <f t="shared" si="175"/>
        <v>0.42</v>
      </c>
      <c r="AA2163" s="178"/>
      <c r="AB2163" s="178"/>
      <c r="AC2163" s="178"/>
    </row>
    <row r="2164" spans="2:29" x14ac:dyDescent="0.35">
      <c r="B2164" s="222">
        <v>224100</v>
      </c>
      <c r="C2164" s="208">
        <v>82986</v>
      </c>
      <c r="D2164" s="309">
        <v>4564.2299999999996</v>
      </c>
      <c r="E2164" s="206">
        <v>6638.88</v>
      </c>
      <c r="F2164" s="206">
        <v>7468.74</v>
      </c>
      <c r="G2164" s="205">
        <f t="shared" si="176"/>
        <v>0.3703078982597055</v>
      </c>
      <c r="H2164" s="207">
        <f t="shared" si="177"/>
        <v>0.42</v>
      </c>
      <c r="I2164" s="213">
        <v>71850</v>
      </c>
      <c r="J2164" s="213">
        <v>3706.85</v>
      </c>
      <c r="K2164" s="212">
        <v>5748</v>
      </c>
      <c r="L2164" s="212">
        <v>6466.5</v>
      </c>
      <c r="M2164" s="239">
        <f t="shared" si="174"/>
        <v>0.48090000000001054</v>
      </c>
      <c r="N2164" s="239"/>
      <c r="O2164" s="178"/>
      <c r="P2164" s="178"/>
      <c r="Q2164" s="178"/>
      <c r="R2164" s="178"/>
      <c r="S2164" s="178"/>
      <c r="T2164" s="178"/>
      <c r="U2164" s="178"/>
      <c r="V2164" s="178"/>
      <c r="W2164" s="178"/>
      <c r="X2164" s="178"/>
      <c r="Y2164" s="210">
        <f t="shared" si="173"/>
        <v>0.32061579651941097</v>
      </c>
      <c r="Z2164" s="211">
        <f t="shared" si="175"/>
        <v>0.42</v>
      </c>
      <c r="AA2164" s="178"/>
      <c r="AB2164" s="178"/>
      <c r="AC2164" s="178"/>
    </row>
    <row r="2165" spans="2:29" x14ac:dyDescent="0.35">
      <c r="B2165" s="222">
        <v>224200</v>
      </c>
      <c r="C2165" s="208">
        <v>83028</v>
      </c>
      <c r="D2165" s="309">
        <v>4566.54</v>
      </c>
      <c r="E2165" s="206">
        <v>6642.24</v>
      </c>
      <c r="F2165" s="206">
        <v>7472.52</v>
      </c>
      <c r="G2165" s="205">
        <f t="shared" si="176"/>
        <v>0.37033006244424621</v>
      </c>
      <c r="H2165" s="207">
        <f t="shared" si="177"/>
        <v>0.42</v>
      </c>
      <c r="I2165" s="213">
        <v>71892</v>
      </c>
      <c r="J2165" s="213">
        <v>3711.85</v>
      </c>
      <c r="K2165" s="212">
        <v>5751.36</v>
      </c>
      <c r="L2165" s="212">
        <v>6470.28</v>
      </c>
      <c r="M2165" s="239">
        <f t="shared" si="174"/>
        <v>0.48089999999998329</v>
      </c>
      <c r="N2165" s="239"/>
      <c r="O2165" s="178"/>
      <c r="P2165" s="178"/>
      <c r="Q2165" s="178"/>
      <c r="R2165" s="178"/>
      <c r="S2165" s="178"/>
      <c r="T2165" s="178"/>
      <c r="U2165" s="178"/>
      <c r="V2165" s="178"/>
      <c r="W2165" s="178"/>
      <c r="X2165" s="178"/>
      <c r="Y2165" s="210">
        <f t="shared" si="173"/>
        <v>0.32066012488849244</v>
      </c>
      <c r="Z2165" s="211">
        <f t="shared" si="175"/>
        <v>0.42</v>
      </c>
      <c r="AA2165" s="178"/>
      <c r="AB2165" s="178"/>
      <c r="AC2165" s="178"/>
    </row>
    <row r="2166" spans="2:29" x14ac:dyDescent="0.35">
      <c r="B2166" s="222">
        <v>224300</v>
      </c>
      <c r="C2166" s="208">
        <v>83070</v>
      </c>
      <c r="D2166" s="309">
        <v>4568.8500000000004</v>
      </c>
      <c r="E2166" s="206">
        <v>6645.6</v>
      </c>
      <c r="F2166" s="206">
        <v>7476.3</v>
      </c>
      <c r="G2166" s="205">
        <f t="shared" si="176"/>
        <v>0.37035220686580472</v>
      </c>
      <c r="H2166" s="207">
        <f t="shared" si="177"/>
        <v>0.42</v>
      </c>
      <c r="I2166" s="213">
        <v>71934</v>
      </c>
      <c r="J2166" s="213">
        <v>3716.85</v>
      </c>
      <c r="K2166" s="212">
        <v>5754.72</v>
      </c>
      <c r="L2166" s="212">
        <v>6474.06</v>
      </c>
      <c r="M2166" s="239">
        <f t="shared" si="174"/>
        <v>0.48090000000008332</v>
      </c>
      <c r="N2166" s="239"/>
      <c r="O2166" s="178"/>
      <c r="P2166" s="178"/>
      <c r="Q2166" s="178"/>
      <c r="R2166" s="178"/>
      <c r="S2166" s="178"/>
      <c r="T2166" s="178"/>
      <c r="U2166" s="178"/>
      <c r="V2166" s="178"/>
      <c r="W2166" s="178"/>
      <c r="X2166" s="178"/>
      <c r="Y2166" s="210">
        <f t="shared" si="173"/>
        <v>0.32070441373160946</v>
      </c>
      <c r="Z2166" s="211">
        <f t="shared" si="175"/>
        <v>0.42</v>
      </c>
      <c r="AA2166" s="178"/>
      <c r="AB2166" s="178"/>
      <c r="AC2166" s="178"/>
    </row>
    <row r="2167" spans="2:29" x14ac:dyDescent="0.35">
      <c r="B2167" s="222">
        <v>224400</v>
      </c>
      <c r="C2167" s="208">
        <v>83112</v>
      </c>
      <c r="D2167" s="309">
        <v>4571.16</v>
      </c>
      <c r="E2167" s="206">
        <v>6648.96</v>
      </c>
      <c r="F2167" s="206">
        <v>7480.08</v>
      </c>
      <c r="G2167" s="205">
        <f t="shared" si="176"/>
        <v>0.37037433155080213</v>
      </c>
      <c r="H2167" s="207">
        <f t="shared" si="177"/>
        <v>0.42</v>
      </c>
      <c r="I2167" s="213">
        <v>71976</v>
      </c>
      <c r="J2167" s="213">
        <v>3721.84</v>
      </c>
      <c r="K2167" s="212">
        <v>5758.08</v>
      </c>
      <c r="L2167" s="212">
        <v>6477.84</v>
      </c>
      <c r="M2167" s="239">
        <f t="shared" si="174"/>
        <v>0.48090000000004696</v>
      </c>
      <c r="N2167" s="239"/>
      <c r="O2167" s="178"/>
      <c r="P2167" s="178"/>
      <c r="Q2167" s="178"/>
      <c r="R2167" s="178"/>
      <c r="S2167" s="178"/>
      <c r="T2167" s="178"/>
      <c r="U2167" s="178"/>
      <c r="V2167" s="178"/>
      <c r="W2167" s="178"/>
      <c r="X2167" s="178"/>
      <c r="Y2167" s="210">
        <f t="shared" si="173"/>
        <v>0.32074866310160427</v>
      </c>
      <c r="Z2167" s="211">
        <f t="shared" si="175"/>
        <v>0.42</v>
      </c>
      <c r="AA2167" s="178"/>
      <c r="AB2167" s="178"/>
      <c r="AC2167" s="178"/>
    </row>
    <row r="2168" spans="2:29" x14ac:dyDescent="0.35">
      <c r="B2168" s="222">
        <v>224500</v>
      </c>
      <c r="C2168" s="208">
        <v>83154</v>
      </c>
      <c r="D2168" s="309">
        <v>4573.47</v>
      </c>
      <c r="E2168" s="206">
        <v>6652.32</v>
      </c>
      <c r="F2168" s="206">
        <v>7483.86</v>
      </c>
      <c r="G2168" s="205">
        <f t="shared" si="176"/>
        <v>0.37039643652561249</v>
      </c>
      <c r="H2168" s="207">
        <f t="shared" si="177"/>
        <v>0.42</v>
      </c>
      <c r="I2168" s="213">
        <v>72018</v>
      </c>
      <c r="J2168" s="213">
        <v>3726.84</v>
      </c>
      <c r="K2168" s="212">
        <v>5761.44</v>
      </c>
      <c r="L2168" s="212">
        <v>6481.62</v>
      </c>
      <c r="M2168" s="239">
        <f t="shared" si="174"/>
        <v>0.48090000000001965</v>
      </c>
      <c r="N2168" s="239"/>
      <c r="O2168" s="178"/>
      <c r="P2168" s="178"/>
      <c r="Q2168" s="178"/>
      <c r="R2168" s="178"/>
      <c r="S2168" s="178"/>
      <c r="T2168" s="178"/>
      <c r="U2168" s="178"/>
      <c r="V2168" s="178"/>
      <c r="W2168" s="178"/>
      <c r="X2168" s="178"/>
      <c r="Y2168" s="210">
        <f t="shared" si="173"/>
        <v>0.32079287305122495</v>
      </c>
      <c r="Z2168" s="211">
        <f t="shared" si="175"/>
        <v>0.42</v>
      </c>
      <c r="AA2168" s="178"/>
      <c r="AB2168" s="178"/>
      <c r="AC2168" s="178"/>
    </row>
    <row r="2169" spans="2:29" x14ac:dyDescent="0.35">
      <c r="B2169" s="222">
        <v>224600</v>
      </c>
      <c r="C2169" s="208">
        <v>83196</v>
      </c>
      <c r="D2169" s="309">
        <v>4575.78</v>
      </c>
      <c r="E2169" s="206">
        <v>6655.68</v>
      </c>
      <c r="F2169" s="206">
        <v>7487.64</v>
      </c>
      <c r="G2169" s="205">
        <f t="shared" si="176"/>
        <v>0.37041852181656276</v>
      </c>
      <c r="H2169" s="207">
        <f t="shared" si="177"/>
        <v>0.42</v>
      </c>
      <c r="I2169" s="213">
        <v>72060</v>
      </c>
      <c r="J2169" s="213">
        <v>3731.84</v>
      </c>
      <c r="K2169" s="212">
        <v>5764.8</v>
      </c>
      <c r="L2169" s="212">
        <v>6485.4</v>
      </c>
      <c r="M2169" s="239">
        <f t="shared" si="174"/>
        <v>0.48089999999998329</v>
      </c>
      <c r="N2169" s="239"/>
      <c r="O2169" s="178"/>
      <c r="P2169" s="178"/>
      <c r="Q2169" s="178"/>
      <c r="R2169" s="178"/>
      <c r="S2169" s="178"/>
      <c r="T2169" s="178"/>
      <c r="U2169" s="178"/>
      <c r="V2169" s="178"/>
      <c r="W2169" s="178"/>
      <c r="X2169" s="178"/>
      <c r="Y2169" s="210">
        <f t="shared" si="173"/>
        <v>0.32083704363312554</v>
      </c>
      <c r="Z2169" s="211">
        <f t="shared" si="175"/>
        <v>0.42</v>
      </c>
      <c r="AA2169" s="178"/>
      <c r="AB2169" s="178"/>
      <c r="AC2169" s="178"/>
    </row>
    <row r="2170" spans="2:29" x14ac:dyDescent="0.35">
      <c r="B2170" s="222">
        <v>224700</v>
      </c>
      <c r="C2170" s="208">
        <v>83238</v>
      </c>
      <c r="D2170" s="309">
        <v>4578.09</v>
      </c>
      <c r="E2170" s="206">
        <v>6659.04</v>
      </c>
      <c r="F2170" s="206">
        <v>7491.42</v>
      </c>
      <c r="G2170" s="205">
        <f t="shared" si="176"/>
        <v>0.37044058744993325</v>
      </c>
      <c r="H2170" s="207">
        <f t="shared" si="177"/>
        <v>0.42</v>
      </c>
      <c r="I2170" s="213">
        <v>72102</v>
      </c>
      <c r="J2170" s="213">
        <v>3736.84</v>
      </c>
      <c r="K2170" s="212">
        <v>5768.16</v>
      </c>
      <c r="L2170" s="212">
        <v>6489.18</v>
      </c>
      <c r="M2170" s="239">
        <f t="shared" si="174"/>
        <v>0.48089999999994687</v>
      </c>
      <c r="N2170" s="239"/>
      <c r="O2170" s="178"/>
      <c r="P2170" s="178"/>
      <c r="Q2170" s="178"/>
      <c r="R2170" s="178"/>
      <c r="S2170" s="178"/>
      <c r="T2170" s="178"/>
      <c r="U2170" s="178"/>
      <c r="V2170" s="178"/>
      <c r="W2170" s="178"/>
      <c r="X2170" s="178"/>
      <c r="Y2170" s="210">
        <f t="shared" si="173"/>
        <v>0.32088117489986651</v>
      </c>
      <c r="Z2170" s="211">
        <f t="shared" si="175"/>
        <v>0.42</v>
      </c>
      <c r="AA2170" s="178"/>
      <c r="AB2170" s="178"/>
      <c r="AC2170" s="178"/>
    </row>
    <row r="2171" spans="2:29" x14ac:dyDescent="0.35">
      <c r="B2171" s="222">
        <v>224800</v>
      </c>
      <c r="C2171" s="208">
        <v>83280</v>
      </c>
      <c r="D2171" s="309">
        <v>4580.3999999999996</v>
      </c>
      <c r="E2171" s="206">
        <v>6662.4</v>
      </c>
      <c r="F2171" s="206">
        <v>7495.2</v>
      </c>
      <c r="G2171" s="205">
        <f t="shared" si="176"/>
        <v>0.37046263345195729</v>
      </c>
      <c r="H2171" s="207">
        <f t="shared" si="177"/>
        <v>0.42</v>
      </c>
      <c r="I2171" s="213">
        <v>72144</v>
      </c>
      <c r="J2171" s="213">
        <v>3741.84</v>
      </c>
      <c r="K2171" s="212">
        <v>5771.52</v>
      </c>
      <c r="L2171" s="212">
        <v>6492.96</v>
      </c>
      <c r="M2171" s="239">
        <f t="shared" si="174"/>
        <v>0.48089999999991051</v>
      </c>
      <c r="N2171" s="239"/>
      <c r="O2171" s="178"/>
      <c r="P2171" s="178"/>
      <c r="Q2171" s="178"/>
      <c r="R2171" s="178"/>
      <c r="S2171" s="178"/>
      <c r="T2171" s="178"/>
      <c r="U2171" s="178"/>
      <c r="V2171" s="178"/>
      <c r="W2171" s="178"/>
      <c r="X2171" s="178"/>
      <c r="Y2171" s="210">
        <f t="shared" si="173"/>
        <v>0.3209252669039146</v>
      </c>
      <c r="Z2171" s="211">
        <f t="shared" si="175"/>
        <v>0.42</v>
      </c>
      <c r="AA2171" s="178"/>
      <c r="AB2171" s="178"/>
      <c r="AC2171" s="178"/>
    </row>
    <row r="2172" spans="2:29" x14ac:dyDescent="0.35">
      <c r="B2172" s="222">
        <v>224900</v>
      </c>
      <c r="C2172" s="208">
        <v>83322</v>
      </c>
      <c r="D2172" s="309">
        <v>4582.71</v>
      </c>
      <c r="E2172" s="206">
        <v>6665.76</v>
      </c>
      <c r="F2172" s="206">
        <v>7498.98</v>
      </c>
      <c r="G2172" s="205">
        <f t="shared" si="176"/>
        <v>0.37048465984882167</v>
      </c>
      <c r="H2172" s="207">
        <f t="shared" si="177"/>
        <v>0.42</v>
      </c>
      <c r="I2172" s="213">
        <v>72186</v>
      </c>
      <c r="J2172" s="213">
        <v>3746.83</v>
      </c>
      <c r="K2172" s="212">
        <v>5774.88</v>
      </c>
      <c r="L2172" s="212">
        <v>6496.74</v>
      </c>
      <c r="M2172" s="239">
        <f t="shared" si="174"/>
        <v>0.48090000000002875</v>
      </c>
      <c r="N2172" s="239"/>
      <c r="O2172" s="178"/>
      <c r="P2172" s="178"/>
      <c r="Q2172" s="178"/>
      <c r="R2172" s="178"/>
      <c r="S2172" s="178"/>
      <c r="T2172" s="178"/>
      <c r="U2172" s="178"/>
      <c r="V2172" s="178"/>
      <c r="W2172" s="178"/>
      <c r="X2172" s="178"/>
      <c r="Y2172" s="210">
        <f t="shared" si="173"/>
        <v>0.32096931969764342</v>
      </c>
      <c r="Z2172" s="211">
        <f t="shared" si="175"/>
        <v>0.42</v>
      </c>
      <c r="AA2172" s="178"/>
      <c r="AB2172" s="178"/>
      <c r="AC2172" s="178"/>
    </row>
    <row r="2173" spans="2:29" x14ac:dyDescent="0.35">
      <c r="B2173" s="222">
        <v>225000</v>
      </c>
      <c r="C2173" s="208">
        <v>83364</v>
      </c>
      <c r="D2173" s="309">
        <v>4585.0200000000004</v>
      </c>
      <c r="E2173" s="206">
        <v>6669.12</v>
      </c>
      <c r="F2173" s="206">
        <v>7502.76</v>
      </c>
      <c r="G2173" s="205">
        <f t="shared" si="176"/>
        <v>0.37050666666666665</v>
      </c>
      <c r="H2173" s="207">
        <f t="shared" si="177"/>
        <v>0.42</v>
      </c>
      <c r="I2173" s="213">
        <v>72228</v>
      </c>
      <c r="J2173" s="213">
        <v>3751.83</v>
      </c>
      <c r="K2173" s="212">
        <v>5778.24</v>
      </c>
      <c r="L2173" s="212">
        <v>6500.52</v>
      </c>
      <c r="M2173" s="239">
        <f t="shared" si="174"/>
        <v>0.48089999999999233</v>
      </c>
      <c r="N2173" s="239"/>
      <c r="O2173" s="178"/>
      <c r="P2173" s="178"/>
      <c r="Q2173" s="178"/>
      <c r="R2173" s="178"/>
      <c r="S2173" s="178"/>
      <c r="T2173" s="178"/>
      <c r="U2173" s="178"/>
      <c r="V2173" s="178"/>
      <c r="W2173" s="178"/>
      <c r="X2173" s="178"/>
      <c r="Y2173" s="210">
        <f t="shared" si="173"/>
        <v>0.32101333333333332</v>
      </c>
      <c r="Z2173" s="211">
        <f t="shared" si="175"/>
        <v>0.42</v>
      </c>
      <c r="AA2173" s="178"/>
      <c r="AB2173" s="178"/>
      <c r="AC2173" s="178"/>
    </row>
    <row r="2174" spans="2:29" x14ac:dyDescent="0.35">
      <c r="B2174" s="222">
        <v>225100</v>
      </c>
      <c r="C2174" s="208">
        <v>83406</v>
      </c>
      <c r="D2174" s="309">
        <v>4587.33</v>
      </c>
      <c r="E2174" s="206">
        <v>6672.48</v>
      </c>
      <c r="F2174" s="206">
        <v>7506.54</v>
      </c>
      <c r="G2174" s="205">
        <f t="shared" si="176"/>
        <v>0.37052865393158596</v>
      </c>
      <c r="H2174" s="207">
        <f t="shared" si="177"/>
        <v>0.42</v>
      </c>
      <c r="I2174" s="213">
        <v>72270</v>
      </c>
      <c r="J2174" s="213">
        <v>3756.83</v>
      </c>
      <c r="K2174" s="212">
        <v>5781.6</v>
      </c>
      <c r="L2174" s="212">
        <v>6504.3</v>
      </c>
      <c r="M2174" s="239">
        <f t="shared" si="174"/>
        <v>0.48089999999994687</v>
      </c>
      <c r="N2174" s="239"/>
      <c r="O2174" s="178"/>
      <c r="P2174" s="178"/>
      <c r="Q2174" s="178"/>
      <c r="R2174" s="178"/>
      <c r="S2174" s="178"/>
      <c r="T2174" s="178"/>
      <c r="U2174" s="178"/>
      <c r="V2174" s="178"/>
      <c r="W2174" s="178"/>
      <c r="X2174" s="178"/>
      <c r="Y2174" s="210">
        <f t="shared" si="173"/>
        <v>0.32105730786317194</v>
      </c>
      <c r="Z2174" s="211">
        <f t="shared" si="175"/>
        <v>0.42</v>
      </c>
      <c r="AA2174" s="178"/>
      <c r="AB2174" s="178"/>
      <c r="AC2174" s="178"/>
    </row>
    <row r="2175" spans="2:29" x14ac:dyDescent="0.35">
      <c r="B2175" s="222">
        <v>225200</v>
      </c>
      <c r="C2175" s="208">
        <v>83448</v>
      </c>
      <c r="D2175" s="309">
        <v>4589.6400000000003</v>
      </c>
      <c r="E2175" s="206">
        <v>6675.84</v>
      </c>
      <c r="F2175" s="206">
        <v>7510.32</v>
      </c>
      <c r="G2175" s="205">
        <f t="shared" si="176"/>
        <v>0.37055062166962699</v>
      </c>
      <c r="H2175" s="207">
        <f t="shared" si="177"/>
        <v>0.42</v>
      </c>
      <c r="I2175" s="213">
        <v>72312</v>
      </c>
      <c r="J2175" s="213">
        <v>3761.83</v>
      </c>
      <c r="K2175" s="212">
        <v>5784.96</v>
      </c>
      <c r="L2175" s="212">
        <v>6508.08</v>
      </c>
      <c r="M2175" s="239">
        <f t="shared" si="174"/>
        <v>0.48089999999991961</v>
      </c>
      <c r="N2175" s="239"/>
      <c r="O2175" s="178"/>
      <c r="P2175" s="178"/>
      <c r="Q2175" s="178"/>
      <c r="R2175" s="178"/>
      <c r="S2175" s="178"/>
      <c r="T2175" s="178"/>
      <c r="U2175" s="178"/>
      <c r="V2175" s="178"/>
      <c r="W2175" s="178"/>
      <c r="X2175" s="178"/>
      <c r="Y2175" s="210">
        <f t="shared" si="173"/>
        <v>0.32110124333925399</v>
      </c>
      <c r="Z2175" s="211">
        <f t="shared" si="175"/>
        <v>0.42</v>
      </c>
      <c r="AA2175" s="178"/>
      <c r="AB2175" s="178"/>
      <c r="AC2175" s="178"/>
    </row>
    <row r="2176" spans="2:29" x14ac:dyDescent="0.35">
      <c r="B2176" s="222">
        <v>225300</v>
      </c>
      <c r="C2176" s="208">
        <v>83490</v>
      </c>
      <c r="D2176" s="309">
        <v>4591.95</v>
      </c>
      <c r="E2176" s="206">
        <v>6679.2</v>
      </c>
      <c r="F2176" s="206">
        <v>7514.1</v>
      </c>
      <c r="G2176" s="205">
        <f t="shared" si="176"/>
        <v>0.37057256990679094</v>
      </c>
      <c r="H2176" s="207">
        <f t="shared" si="177"/>
        <v>0.42</v>
      </c>
      <c r="I2176" s="213">
        <v>72354</v>
      </c>
      <c r="J2176" s="213">
        <v>3766.83</v>
      </c>
      <c r="K2176" s="212">
        <v>5788.32</v>
      </c>
      <c r="L2176" s="212">
        <v>6511.86</v>
      </c>
      <c r="M2176" s="239">
        <f t="shared" si="174"/>
        <v>0.48090000000002875</v>
      </c>
      <c r="N2176" s="239"/>
      <c r="O2176" s="178"/>
      <c r="P2176" s="178"/>
      <c r="Q2176" s="178"/>
      <c r="R2176" s="178"/>
      <c r="S2176" s="178"/>
      <c r="T2176" s="178"/>
      <c r="U2176" s="178"/>
      <c r="V2176" s="178"/>
      <c r="W2176" s="178"/>
      <c r="X2176" s="178"/>
      <c r="Y2176" s="210">
        <f t="shared" si="173"/>
        <v>0.32114513981358189</v>
      </c>
      <c r="Z2176" s="211">
        <f t="shared" si="175"/>
        <v>0.42</v>
      </c>
      <c r="AA2176" s="178"/>
      <c r="AB2176" s="178"/>
      <c r="AC2176" s="178"/>
    </row>
    <row r="2177" spans="2:29" x14ac:dyDescent="0.35">
      <c r="B2177" s="222">
        <v>225400</v>
      </c>
      <c r="C2177" s="208">
        <v>83532</v>
      </c>
      <c r="D2177" s="309">
        <v>4594.26</v>
      </c>
      <c r="E2177" s="206">
        <v>6682.56</v>
      </c>
      <c r="F2177" s="206">
        <v>7517.88</v>
      </c>
      <c r="G2177" s="205">
        <f t="shared" si="176"/>
        <v>0.37059449866903282</v>
      </c>
      <c r="H2177" s="207">
        <f t="shared" si="177"/>
        <v>0.42</v>
      </c>
      <c r="I2177" s="213">
        <v>72396</v>
      </c>
      <c r="J2177" s="213">
        <v>3771.82</v>
      </c>
      <c r="K2177" s="212">
        <v>5791.68</v>
      </c>
      <c r="L2177" s="212">
        <v>6515.64</v>
      </c>
      <c r="M2177" s="239">
        <f t="shared" si="174"/>
        <v>0.48089999999999233</v>
      </c>
      <c r="N2177" s="239"/>
      <c r="O2177" s="178"/>
      <c r="P2177" s="178"/>
      <c r="Q2177" s="178"/>
      <c r="R2177" s="178"/>
      <c r="S2177" s="178"/>
      <c r="T2177" s="178"/>
      <c r="U2177" s="178"/>
      <c r="V2177" s="178"/>
      <c r="W2177" s="178"/>
      <c r="X2177" s="178"/>
      <c r="Y2177" s="210">
        <f t="shared" si="173"/>
        <v>0.32118899733806566</v>
      </c>
      <c r="Z2177" s="211">
        <f t="shared" si="175"/>
        <v>0.42</v>
      </c>
      <c r="AA2177" s="178"/>
      <c r="AB2177" s="178"/>
      <c r="AC2177" s="178"/>
    </row>
    <row r="2178" spans="2:29" x14ac:dyDescent="0.35">
      <c r="B2178" s="222">
        <v>225500</v>
      </c>
      <c r="C2178" s="208">
        <v>83574</v>
      </c>
      <c r="D2178" s="309">
        <v>4596.57</v>
      </c>
      <c r="E2178" s="206">
        <v>6685.92</v>
      </c>
      <c r="F2178" s="206">
        <v>7521.66</v>
      </c>
      <c r="G2178" s="205">
        <f t="shared" si="176"/>
        <v>0.37061640798226164</v>
      </c>
      <c r="H2178" s="207">
        <f t="shared" si="177"/>
        <v>0.42</v>
      </c>
      <c r="I2178" s="213">
        <v>72438</v>
      </c>
      <c r="J2178" s="213">
        <v>3776.82</v>
      </c>
      <c r="K2178" s="212">
        <v>5795.04</v>
      </c>
      <c r="L2178" s="212">
        <v>6519.42</v>
      </c>
      <c r="M2178" s="239">
        <f t="shared" si="174"/>
        <v>0.48090000000010152</v>
      </c>
      <c r="N2178" s="239"/>
      <c r="O2178" s="178"/>
      <c r="P2178" s="178"/>
      <c r="Q2178" s="178"/>
      <c r="R2178" s="178"/>
      <c r="S2178" s="178"/>
      <c r="T2178" s="178"/>
      <c r="U2178" s="178"/>
      <c r="V2178" s="178"/>
      <c r="W2178" s="178"/>
      <c r="X2178" s="178"/>
      <c r="Y2178" s="210">
        <f t="shared" si="173"/>
        <v>0.3212328159645233</v>
      </c>
      <c r="Z2178" s="211">
        <f t="shared" si="175"/>
        <v>0.42</v>
      </c>
      <c r="AA2178" s="178"/>
      <c r="AB2178" s="178"/>
      <c r="AC2178" s="178"/>
    </row>
    <row r="2179" spans="2:29" x14ac:dyDescent="0.35">
      <c r="B2179" s="222">
        <v>225600</v>
      </c>
      <c r="C2179" s="208">
        <v>83616</v>
      </c>
      <c r="D2179" s="309">
        <v>4598.88</v>
      </c>
      <c r="E2179" s="206">
        <v>6689.28</v>
      </c>
      <c r="F2179" s="206">
        <v>7525.44</v>
      </c>
      <c r="G2179" s="205">
        <f t="shared" si="176"/>
        <v>0.37063829787234043</v>
      </c>
      <c r="H2179" s="207">
        <f t="shared" si="177"/>
        <v>0.42</v>
      </c>
      <c r="I2179" s="213">
        <v>72480</v>
      </c>
      <c r="J2179" s="213">
        <v>3781.82</v>
      </c>
      <c r="K2179" s="212">
        <v>5798.4</v>
      </c>
      <c r="L2179" s="212">
        <v>6523.2</v>
      </c>
      <c r="M2179" s="239">
        <f t="shared" si="174"/>
        <v>0.48090000000007421</v>
      </c>
      <c r="N2179" s="239"/>
      <c r="O2179" s="178"/>
      <c r="P2179" s="178"/>
      <c r="Q2179" s="178"/>
      <c r="R2179" s="178"/>
      <c r="S2179" s="178"/>
      <c r="T2179" s="178"/>
      <c r="U2179" s="178"/>
      <c r="V2179" s="178"/>
      <c r="W2179" s="178"/>
      <c r="X2179" s="178"/>
      <c r="Y2179" s="210">
        <f t="shared" ref="Y2179:Y2242" si="178">I2179/$B2179</f>
        <v>0.32127659574468087</v>
      </c>
      <c r="Z2179" s="211">
        <f t="shared" si="175"/>
        <v>0.42</v>
      </c>
      <c r="AA2179" s="178"/>
      <c r="AB2179" s="178"/>
      <c r="AC2179" s="178"/>
    </row>
    <row r="2180" spans="2:29" x14ac:dyDescent="0.35">
      <c r="B2180" s="222">
        <v>225700</v>
      </c>
      <c r="C2180" s="208">
        <v>83658</v>
      </c>
      <c r="D2180" s="309">
        <v>4601.1899999999996</v>
      </c>
      <c r="E2180" s="206">
        <v>6692.64</v>
      </c>
      <c r="F2180" s="206">
        <v>7529.22</v>
      </c>
      <c r="G2180" s="205">
        <f t="shared" si="176"/>
        <v>0.37066016836508642</v>
      </c>
      <c r="H2180" s="207">
        <f t="shared" si="177"/>
        <v>0.42</v>
      </c>
      <c r="I2180" s="213">
        <v>72522</v>
      </c>
      <c r="J2180" s="213">
        <v>3786.82</v>
      </c>
      <c r="K2180" s="212">
        <v>5801.76</v>
      </c>
      <c r="L2180" s="212">
        <v>6526.98</v>
      </c>
      <c r="M2180" s="239">
        <f t="shared" ref="M2180:M2243" si="179">(C2180+D2180+F2180-C2179-D2179-F2179)/100</f>
        <v>0.48090000000003785</v>
      </c>
      <c r="N2180" s="239"/>
      <c r="O2180" s="178"/>
      <c r="P2180" s="178"/>
      <c r="Q2180" s="178"/>
      <c r="R2180" s="178"/>
      <c r="S2180" s="178"/>
      <c r="T2180" s="178"/>
      <c r="U2180" s="178"/>
      <c r="V2180" s="178"/>
      <c r="W2180" s="178"/>
      <c r="X2180" s="178"/>
      <c r="Y2180" s="210">
        <f t="shared" si="178"/>
        <v>0.3213203367301728</v>
      </c>
      <c r="Z2180" s="211">
        <f t="shared" ref="Z2180:Z2243" si="180">(I2180-I2179)/($B2180-$B2179)</f>
        <v>0.42</v>
      </c>
      <c r="AA2180" s="178"/>
      <c r="AB2180" s="178"/>
      <c r="AC2180" s="178"/>
    </row>
    <row r="2181" spans="2:29" x14ac:dyDescent="0.35">
      <c r="B2181" s="222">
        <v>225800</v>
      </c>
      <c r="C2181" s="208">
        <v>83700</v>
      </c>
      <c r="D2181" s="309">
        <v>4603.5</v>
      </c>
      <c r="E2181" s="206">
        <v>6696</v>
      </c>
      <c r="F2181" s="206">
        <v>7533</v>
      </c>
      <c r="G2181" s="205">
        <f t="shared" ref="G2181:G2244" si="181">C2181/B2181</f>
        <v>0.37068201948627105</v>
      </c>
      <c r="H2181" s="207">
        <f t="shared" ref="H2181:H2244" si="182">(C2181-C2180)/(B2181-B2180)</f>
        <v>0.42</v>
      </c>
      <c r="I2181" s="213">
        <v>72564</v>
      </c>
      <c r="J2181" s="213">
        <v>3791.82</v>
      </c>
      <c r="K2181" s="212">
        <v>5805.12</v>
      </c>
      <c r="L2181" s="212">
        <v>6530.76</v>
      </c>
      <c r="M2181" s="239">
        <f t="shared" si="179"/>
        <v>0.48090000000000144</v>
      </c>
      <c r="N2181" s="239"/>
      <c r="O2181" s="178"/>
      <c r="P2181" s="178"/>
      <c r="Q2181" s="178"/>
      <c r="R2181" s="178"/>
      <c r="S2181" s="178"/>
      <c r="T2181" s="178"/>
      <c r="U2181" s="178"/>
      <c r="V2181" s="178"/>
      <c r="W2181" s="178"/>
      <c r="X2181" s="178"/>
      <c r="Y2181" s="210">
        <f t="shared" si="178"/>
        <v>0.32136403897254207</v>
      </c>
      <c r="Z2181" s="211">
        <f t="shared" si="180"/>
        <v>0.42</v>
      </c>
      <c r="AA2181" s="178"/>
      <c r="AB2181" s="178"/>
      <c r="AC2181" s="178"/>
    </row>
    <row r="2182" spans="2:29" x14ac:dyDescent="0.35">
      <c r="B2182" s="222">
        <v>225900</v>
      </c>
      <c r="C2182" s="208">
        <v>83742</v>
      </c>
      <c r="D2182" s="309">
        <v>4605.8100000000004</v>
      </c>
      <c r="E2182" s="206">
        <v>6699.36</v>
      </c>
      <c r="F2182" s="206">
        <v>7536.78</v>
      </c>
      <c r="G2182" s="205">
        <f t="shared" si="181"/>
        <v>0.3707038512616202</v>
      </c>
      <c r="H2182" s="207">
        <f t="shared" si="182"/>
        <v>0.42</v>
      </c>
      <c r="I2182" s="213">
        <v>72606</v>
      </c>
      <c r="J2182" s="213">
        <v>3796.81</v>
      </c>
      <c r="K2182" s="212">
        <v>5808.48</v>
      </c>
      <c r="L2182" s="212">
        <v>6534.54</v>
      </c>
      <c r="M2182" s="239">
        <f t="shared" si="179"/>
        <v>0.48089999999996508</v>
      </c>
      <c r="N2182" s="239"/>
      <c r="O2182" s="178"/>
      <c r="P2182" s="178"/>
      <c r="Q2182" s="178"/>
      <c r="R2182" s="178"/>
      <c r="S2182" s="178"/>
      <c r="T2182" s="178"/>
      <c r="U2182" s="178"/>
      <c r="V2182" s="178"/>
      <c r="W2182" s="178"/>
      <c r="X2182" s="178"/>
      <c r="Y2182" s="210">
        <f t="shared" si="178"/>
        <v>0.32140770252324036</v>
      </c>
      <c r="Z2182" s="211">
        <f t="shared" si="180"/>
        <v>0.42</v>
      </c>
      <c r="AA2182" s="178"/>
      <c r="AB2182" s="178"/>
      <c r="AC2182" s="178"/>
    </row>
    <row r="2183" spans="2:29" x14ac:dyDescent="0.35">
      <c r="B2183" s="222">
        <v>226000</v>
      </c>
      <c r="C2183" s="208">
        <v>83784</v>
      </c>
      <c r="D2183" s="309">
        <v>4608.12</v>
      </c>
      <c r="E2183" s="206">
        <v>6702.72</v>
      </c>
      <c r="F2183" s="206">
        <v>7540.56</v>
      </c>
      <c r="G2183" s="205">
        <f t="shared" si="181"/>
        <v>0.37072566371681415</v>
      </c>
      <c r="H2183" s="207">
        <f t="shared" si="182"/>
        <v>0.42</v>
      </c>
      <c r="I2183" s="213">
        <v>72648</v>
      </c>
      <c r="J2183" s="213">
        <v>3801.81</v>
      </c>
      <c r="K2183" s="212">
        <v>5811.84</v>
      </c>
      <c r="L2183" s="212">
        <v>6538.32</v>
      </c>
      <c r="M2183" s="239">
        <f t="shared" si="179"/>
        <v>0.48089999999992872</v>
      </c>
      <c r="N2183" s="239"/>
      <c r="O2183" s="178"/>
      <c r="P2183" s="178"/>
      <c r="Q2183" s="178"/>
      <c r="R2183" s="178"/>
      <c r="S2183" s="178"/>
      <c r="T2183" s="178"/>
      <c r="U2183" s="178"/>
      <c r="V2183" s="178"/>
      <c r="W2183" s="178"/>
      <c r="X2183" s="178"/>
      <c r="Y2183" s="210">
        <f t="shared" si="178"/>
        <v>0.32145132743362831</v>
      </c>
      <c r="Z2183" s="211">
        <f t="shared" si="180"/>
        <v>0.42</v>
      </c>
      <c r="AA2183" s="178"/>
      <c r="AB2183" s="178"/>
      <c r="AC2183" s="178"/>
    </row>
    <row r="2184" spans="2:29" x14ac:dyDescent="0.35">
      <c r="B2184" s="222">
        <v>226100</v>
      </c>
      <c r="C2184" s="208">
        <v>83826</v>
      </c>
      <c r="D2184" s="309">
        <v>4610.43</v>
      </c>
      <c r="E2184" s="206">
        <v>6706.08</v>
      </c>
      <c r="F2184" s="206">
        <v>7544.34</v>
      </c>
      <c r="G2184" s="205">
        <f t="shared" si="181"/>
        <v>0.37074745687748784</v>
      </c>
      <c r="H2184" s="207">
        <f t="shared" si="182"/>
        <v>0.42</v>
      </c>
      <c r="I2184" s="213">
        <v>72690</v>
      </c>
      <c r="J2184" s="213">
        <v>3806.81</v>
      </c>
      <c r="K2184" s="212">
        <v>5815.2</v>
      </c>
      <c r="L2184" s="212">
        <v>6542.1</v>
      </c>
      <c r="M2184" s="239">
        <f t="shared" si="179"/>
        <v>0.4808999999998923</v>
      </c>
      <c r="N2184" s="239"/>
      <c r="O2184" s="178"/>
      <c r="P2184" s="178"/>
      <c r="Q2184" s="178"/>
      <c r="R2184" s="178"/>
      <c r="S2184" s="178"/>
      <c r="T2184" s="178"/>
      <c r="U2184" s="178"/>
      <c r="V2184" s="178"/>
      <c r="W2184" s="178"/>
      <c r="X2184" s="178"/>
      <c r="Y2184" s="210">
        <f t="shared" si="178"/>
        <v>0.32149491375497569</v>
      </c>
      <c r="Z2184" s="211">
        <f t="shared" si="180"/>
        <v>0.42</v>
      </c>
      <c r="AA2184" s="178"/>
      <c r="AB2184" s="178"/>
      <c r="AC2184" s="178"/>
    </row>
    <row r="2185" spans="2:29" x14ac:dyDescent="0.35">
      <c r="B2185" s="222">
        <v>226200</v>
      </c>
      <c r="C2185" s="208">
        <v>83868</v>
      </c>
      <c r="D2185" s="309">
        <v>4612.74</v>
      </c>
      <c r="E2185" s="206">
        <v>6709.44</v>
      </c>
      <c r="F2185" s="206">
        <v>7548.12</v>
      </c>
      <c r="G2185" s="205">
        <f t="shared" si="181"/>
        <v>0.3707692307692308</v>
      </c>
      <c r="H2185" s="207">
        <f t="shared" si="182"/>
        <v>0.42</v>
      </c>
      <c r="I2185" s="213">
        <v>72732</v>
      </c>
      <c r="J2185" s="213">
        <v>3811.81</v>
      </c>
      <c r="K2185" s="212">
        <v>5818.56</v>
      </c>
      <c r="L2185" s="212">
        <v>6545.88</v>
      </c>
      <c r="M2185" s="239">
        <f t="shared" si="179"/>
        <v>0.48090000000000144</v>
      </c>
      <c r="N2185" s="239"/>
      <c r="O2185" s="178"/>
      <c r="P2185" s="178"/>
      <c r="Q2185" s="178"/>
      <c r="R2185" s="178"/>
      <c r="S2185" s="178"/>
      <c r="T2185" s="178"/>
      <c r="U2185" s="178"/>
      <c r="V2185" s="178"/>
      <c r="W2185" s="178"/>
      <c r="X2185" s="178"/>
      <c r="Y2185" s="210">
        <f t="shared" si="178"/>
        <v>0.32153846153846155</v>
      </c>
      <c r="Z2185" s="211">
        <f t="shared" si="180"/>
        <v>0.42</v>
      </c>
      <c r="AA2185" s="178"/>
      <c r="AB2185" s="178"/>
      <c r="AC2185" s="178"/>
    </row>
    <row r="2186" spans="2:29" x14ac:dyDescent="0.35">
      <c r="B2186" s="222">
        <v>226300</v>
      </c>
      <c r="C2186" s="208">
        <v>83910</v>
      </c>
      <c r="D2186" s="309">
        <v>4615.05</v>
      </c>
      <c r="E2186" s="206">
        <v>6712.8</v>
      </c>
      <c r="F2186" s="206">
        <v>7551.9</v>
      </c>
      <c r="G2186" s="205">
        <f t="shared" si="181"/>
        <v>0.37079098541758726</v>
      </c>
      <c r="H2186" s="207">
        <f t="shared" si="182"/>
        <v>0.42</v>
      </c>
      <c r="I2186" s="213">
        <v>72774</v>
      </c>
      <c r="J2186" s="213">
        <v>3816.81</v>
      </c>
      <c r="K2186" s="212">
        <v>5821.92</v>
      </c>
      <c r="L2186" s="212">
        <v>6549.66</v>
      </c>
      <c r="M2186" s="239">
        <f t="shared" si="179"/>
        <v>0.48089999999997418</v>
      </c>
      <c r="N2186" s="239"/>
      <c r="O2186" s="178"/>
      <c r="P2186" s="178"/>
      <c r="Q2186" s="178"/>
      <c r="R2186" s="178"/>
      <c r="S2186" s="178"/>
      <c r="T2186" s="178"/>
      <c r="U2186" s="178"/>
      <c r="V2186" s="178"/>
      <c r="W2186" s="178"/>
      <c r="X2186" s="178"/>
      <c r="Y2186" s="210">
        <f t="shared" si="178"/>
        <v>0.32158197083517454</v>
      </c>
      <c r="Z2186" s="211">
        <f t="shared" si="180"/>
        <v>0.42</v>
      </c>
      <c r="AA2186" s="178"/>
      <c r="AB2186" s="178"/>
      <c r="AC2186" s="178"/>
    </row>
    <row r="2187" spans="2:29" x14ac:dyDescent="0.35">
      <c r="B2187" s="222">
        <v>226400</v>
      </c>
      <c r="C2187" s="208">
        <v>83952</v>
      </c>
      <c r="D2187" s="309">
        <v>4617.3599999999997</v>
      </c>
      <c r="E2187" s="206">
        <v>6716.16</v>
      </c>
      <c r="F2187" s="206">
        <v>7555.68</v>
      </c>
      <c r="G2187" s="205">
        <f t="shared" si="181"/>
        <v>0.37081272084805655</v>
      </c>
      <c r="H2187" s="207">
        <f t="shared" si="182"/>
        <v>0.42</v>
      </c>
      <c r="I2187" s="213">
        <v>72816</v>
      </c>
      <c r="J2187" s="213">
        <v>3821.8</v>
      </c>
      <c r="K2187" s="212">
        <v>5825.28</v>
      </c>
      <c r="L2187" s="212">
        <v>6553.44</v>
      </c>
      <c r="M2187" s="239">
        <f t="shared" si="179"/>
        <v>0.48090000000008332</v>
      </c>
      <c r="N2187" s="239"/>
      <c r="O2187" s="178"/>
      <c r="P2187" s="178"/>
      <c r="Q2187" s="178"/>
      <c r="R2187" s="178"/>
      <c r="S2187" s="178"/>
      <c r="T2187" s="178"/>
      <c r="U2187" s="178"/>
      <c r="V2187" s="178"/>
      <c r="W2187" s="178"/>
      <c r="X2187" s="178"/>
      <c r="Y2187" s="210">
        <f t="shared" si="178"/>
        <v>0.32162544169611307</v>
      </c>
      <c r="Z2187" s="211">
        <f t="shared" si="180"/>
        <v>0.42</v>
      </c>
      <c r="AA2187" s="178"/>
      <c r="AB2187" s="178"/>
      <c r="AC2187" s="178"/>
    </row>
    <row r="2188" spans="2:29" x14ac:dyDescent="0.35">
      <c r="B2188" s="222">
        <v>226500</v>
      </c>
      <c r="C2188" s="208">
        <v>83994</v>
      </c>
      <c r="D2188" s="309">
        <v>4619.67</v>
      </c>
      <c r="E2188" s="206">
        <v>6719.52</v>
      </c>
      <c r="F2188" s="206">
        <v>7559.46</v>
      </c>
      <c r="G2188" s="205">
        <f t="shared" si="181"/>
        <v>0.37083443708609271</v>
      </c>
      <c r="H2188" s="207">
        <f t="shared" si="182"/>
        <v>0.42</v>
      </c>
      <c r="I2188" s="213">
        <v>72858</v>
      </c>
      <c r="J2188" s="213">
        <v>3826.8</v>
      </c>
      <c r="K2188" s="212">
        <v>5828.64</v>
      </c>
      <c r="L2188" s="212">
        <v>6557.22</v>
      </c>
      <c r="M2188" s="239">
        <f t="shared" si="179"/>
        <v>0.48090000000004696</v>
      </c>
      <c r="N2188" s="239"/>
      <c r="O2188" s="178"/>
      <c r="P2188" s="178"/>
      <c r="Q2188" s="178"/>
      <c r="R2188" s="178"/>
      <c r="S2188" s="178"/>
      <c r="T2188" s="178"/>
      <c r="U2188" s="178"/>
      <c r="V2188" s="178"/>
      <c r="W2188" s="178"/>
      <c r="X2188" s="178"/>
      <c r="Y2188" s="210">
        <f t="shared" si="178"/>
        <v>0.32166887417218543</v>
      </c>
      <c r="Z2188" s="211">
        <f t="shared" si="180"/>
        <v>0.42</v>
      </c>
      <c r="AA2188" s="178"/>
      <c r="AB2188" s="178"/>
      <c r="AC2188" s="178"/>
    </row>
    <row r="2189" spans="2:29" x14ac:dyDescent="0.35">
      <c r="B2189" s="222">
        <v>226600</v>
      </c>
      <c r="C2189" s="208">
        <v>84036</v>
      </c>
      <c r="D2189" s="309">
        <v>4621.9799999999996</v>
      </c>
      <c r="E2189" s="206">
        <v>6722.88</v>
      </c>
      <c r="F2189" s="206">
        <v>7563.24</v>
      </c>
      <c r="G2189" s="205">
        <f t="shared" si="181"/>
        <v>0.37085613415710506</v>
      </c>
      <c r="H2189" s="207">
        <f t="shared" si="182"/>
        <v>0.42</v>
      </c>
      <c r="I2189" s="213">
        <v>72900</v>
      </c>
      <c r="J2189" s="213">
        <v>3831.8</v>
      </c>
      <c r="K2189" s="212">
        <v>5832</v>
      </c>
      <c r="L2189" s="212">
        <v>6561</v>
      </c>
      <c r="M2189" s="239">
        <f t="shared" si="179"/>
        <v>0.48090000000001054</v>
      </c>
      <c r="N2189" s="239"/>
      <c r="O2189" s="178"/>
      <c r="P2189" s="178"/>
      <c r="Q2189" s="178"/>
      <c r="R2189" s="178"/>
      <c r="S2189" s="178"/>
      <c r="T2189" s="178"/>
      <c r="U2189" s="178"/>
      <c r="V2189" s="178"/>
      <c r="W2189" s="178"/>
      <c r="X2189" s="178"/>
      <c r="Y2189" s="210">
        <f t="shared" si="178"/>
        <v>0.32171226831421007</v>
      </c>
      <c r="Z2189" s="211">
        <f t="shared" si="180"/>
        <v>0.42</v>
      </c>
      <c r="AA2189" s="178"/>
      <c r="AB2189" s="178"/>
      <c r="AC2189" s="178"/>
    </row>
    <row r="2190" spans="2:29" x14ac:dyDescent="0.35">
      <c r="B2190" s="222">
        <v>226700</v>
      </c>
      <c r="C2190" s="208">
        <v>84078</v>
      </c>
      <c r="D2190" s="309">
        <v>4624.29</v>
      </c>
      <c r="E2190" s="206">
        <v>6726.24</v>
      </c>
      <c r="F2190" s="206">
        <v>7567.02</v>
      </c>
      <c r="G2190" s="205">
        <f t="shared" si="181"/>
        <v>0.37087781208645787</v>
      </c>
      <c r="H2190" s="207">
        <f t="shared" si="182"/>
        <v>0.42</v>
      </c>
      <c r="I2190" s="213">
        <v>72942</v>
      </c>
      <c r="J2190" s="213">
        <v>3836.8</v>
      </c>
      <c r="K2190" s="212">
        <v>5835.36</v>
      </c>
      <c r="L2190" s="212">
        <v>6564.78</v>
      </c>
      <c r="M2190" s="239">
        <f t="shared" si="179"/>
        <v>0.48089999999998329</v>
      </c>
      <c r="N2190" s="239"/>
      <c r="O2190" s="178"/>
      <c r="P2190" s="178"/>
      <c r="Q2190" s="178"/>
      <c r="R2190" s="178"/>
      <c r="S2190" s="178"/>
      <c r="T2190" s="178"/>
      <c r="U2190" s="178"/>
      <c r="V2190" s="178"/>
      <c r="W2190" s="178"/>
      <c r="X2190" s="178"/>
      <c r="Y2190" s="210">
        <f t="shared" si="178"/>
        <v>0.32175562417291576</v>
      </c>
      <c r="Z2190" s="211">
        <f t="shared" si="180"/>
        <v>0.42</v>
      </c>
      <c r="AA2190" s="178"/>
      <c r="AB2190" s="178"/>
      <c r="AC2190" s="178"/>
    </row>
    <row r="2191" spans="2:29" x14ac:dyDescent="0.35">
      <c r="B2191" s="222">
        <v>226800</v>
      </c>
      <c r="C2191" s="208">
        <v>84120</v>
      </c>
      <c r="D2191" s="309">
        <v>4626.6000000000004</v>
      </c>
      <c r="E2191" s="206">
        <v>6729.6</v>
      </c>
      <c r="F2191" s="206">
        <v>7570.8</v>
      </c>
      <c r="G2191" s="205">
        <f t="shared" si="181"/>
        <v>0.3708994708994709</v>
      </c>
      <c r="H2191" s="207">
        <f t="shared" si="182"/>
        <v>0.42</v>
      </c>
      <c r="I2191" s="213">
        <v>72984</v>
      </c>
      <c r="J2191" s="213">
        <v>3841.8</v>
      </c>
      <c r="K2191" s="212">
        <v>5838.72</v>
      </c>
      <c r="L2191" s="212">
        <v>6568.56</v>
      </c>
      <c r="M2191" s="239">
        <f t="shared" si="179"/>
        <v>0.48090000000008332</v>
      </c>
      <c r="N2191" s="239"/>
      <c r="O2191" s="178"/>
      <c r="P2191" s="178"/>
      <c r="Q2191" s="178"/>
      <c r="R2191" s="178"/>
      <c r="S2191" s="178"/>
      <c r="T2191" s="178"/>
      <c r="U2191" s="178"/>
      <c r="V2191" s="178"/>
      <c r="W2191" s="178"/>
      <c r="X2191" s="178"/>
      <c r="Y2191" s="210">
        <f t="shared" si="178"/>
        <v>0.32179894179894181</v>
      </c>
      <c r="Z2191" s="211">
        <f t="shared" si="180"/>
        <v>0.42</v>
      </c>
      <c r="AA2191" s="178"/>
      <c r="AB2191" s="178"/>
      <c r="AC2191" s="178"/>
    </row>
    <row r="2192" spans="2:29" x14ac:dyDescent="0.35">
      <c r="B2192" s="222">
        <v>226900</v>
      </c>
      <c r="C2192" s="208">
        <v>84162</v>
      </c>
      <c r="D2192" s="309">
        <v>4628.91</v>
      </c>
      <c r="E2192" s="206">
        <v>6732.96</v>
      </c>
      <c r="F2192" s="206">
        <v>7574.58</v>
      </c>
      <c r="G2192" s="205">
        <f t="shared" si="181"/>
        <v>0.37092111062141914</v>
      </c>
      <c r="H2192" s="207">
        <f t="shared" si="182"/>
        <v>0.42</v>
      </c>
      <c r="I2192" s="213">
        <v>73026</v>
      </c>
      <c r="J2192" s="213">
        <v>3846.79</v>
      </c>
      <c r="K2192" s="212">
        <v>5842.08</v>
      </c>
      <c r="L2192" s="212">
        <v>6572.34</v>
      </c>
      <c r="M2192" s="239">
        <f t="shared" si="179"/>
        <v>0.48090000000004696</v>
      </c>
      <c r="N2192" s="239"/>
      <c r="O2192" s="178"/>
      <c r="P2192" s="178"/>
      <c r="Q2192" s="178"/>
      <c r="R2192" s="178"/>
      <c r="S2192" s="178"/>
      <c r="T2192" s="178"/>
      <c r="U2192" s="178"/>
      <c r="V2192" s="178"/>
      <c r="W2192" s="178"/>
      <c r="X2192" s="178"/>
      <c r="Y2192" s="210">
        <f t="shared" si="178"/>
        <v>0.32184222124283823</v>
      </c>
      <c r="Z2192" s="211">
        <f t="shared" si="180"/>
        <v>0.42</v>
      </c>
      <c r="AA2192" s="178"/>
      <c r="AB2192" s="178"/>
      <c r="AC2192" s="178"/>
    </row>
    <row r="2193" spans="2:29" x14ac:dyDescent="0.35">
      <c r="B2193" s="222">
        <v>227000</v>
      </c>
      <c r="C2193" s="208">
        <v>84204</v>
      </c>
      <c r="D2193" s="309">
        <v>4631.22</v>
      </c>
      <c r="E2193" s="206">
        <v>6736.32</v>
      </c>
      <c r="F2193" s="206">
        <v>7578.36</v>
      </c>
      <c r="G2193" s="205">
        <f t="shared" si="181"/>
        <v>0.37094273127753302</v>
      </c>
      <c r="H2193" s="207">
        <f t="shared" si="182"/>
        <v>0.42</v>
      </c>
      <c r="I2193" s="213">
        <v>73068</v>
      </c>
      <c r="J2193" s="213">
        <v>3851.79</v>
      </c>
      <c r="K2193" s="212">
        <v>5845.44</v>
      </c>
      <c r="L2193" s="212">
        <v>6576.12</v>
      </c>
      <c r="M2193" s="239">
        <f t="shared" si="179"/>
        <v>0.48090000000001965</v>
      </c>
      <c r="N2193" s="239"/>
      <c r="O2193" s="178"/>
      <c r="P2193" s="178"/>
      <c r="Q2193" s="178"/>
      <c r="R2193" s="178"/>
      <c r="S2193" s="178"/>
      <c r="T2193" s="178"/>
      <c r="U2193" s="178"/>
      <c r="V2193" s="178"/>
      <c r="W2193" s="178"/>
      <c r="X2193" s="178"/>
      <c r="Y2193" s="210">
        <f t="shared" si="178"/>
        <v>0.32188546255506606</v>
      </c>
      <c r="Z2193" s="211">
        <f t="shared" si="180"/>
        <v>0.42</v>
      </c>
      <c r="AA2193" s="178"/>
      <c r="AB2193" s="178"/>
      <c r="AC2193" s="178"/>
    </row>
    <row r="2194" spans="2:29" x14ac:dyDescent="0.35">
      <c r="B2194" s="222">
        <v>227100</v>
      </c>
      <c r="C2194" s="208">
        <v>84246</v>
      </c>
      <c r="D2194" s="309">
        <v>4633.53</v>
      </c>
      <c r="E2194" s="206">
        <v>6739.68</v>
      </c>
      <c r="F2194" s="206">
        <v>7582.14</v>
      </c>
      <c r="G2194" s="205">
        <f t="shared" si="181"/>
        <v>0.37096433289299868</v>
      </c>
      <c r="H2194" s="207">
        <f t="shared" si="182"/>
        <v>0.42</v>
      </c>
      <c r="I2194" s="213">
        <v>73110</v>
      </c>
      <c r="J2194" s="213">
        <v>3856.79</v>
      </c>
      <c r="K2194" s="212">
        <v>5848.8</v>
      </c>
      <c r="L2194" s="212">
        <v>6579.9</v>
      </c>
      <c r="M2194" s="239">
        <f t="shared" si="179"/>
        <v>0.48089999999998329</v>
      </c>
      <c r="N2194" s="239"/>
      <c r="O2194" s="178"/>
      <c r="P2194" s="178"/>
      <c r="Q2194" s="178"/>
      <c r="R2194" s="178"/>
      <c r="S2194" s="178"/>
      <c r="T2194" s="178"/>
      <c r="U2194" s="178"/>
      <c r="V2194" s="178"/>
      <c r="W2194" s="178"/>
      <c r="X2194" s="178"/>
      <c r="Y2194" s="210">
        <f t="shared" si="178"/>
        <v>0.32192866578599738</v>
      </c>
      <c r="Z2194" s="211">
        <f t="shared" si="180"/>
        <v>0.42</v>
      </c>
      <c r="AA2194" s="178"/>
      <c r="AB2194" s="178"/>
      <c r="AC2194" s="178"/>
    </row>
    <row r="2195" spans="2:29" x14ac:dyDescent="0.35">
      <c r="B2195" s="222">
        <v>227200</v>
      </c>
      <c r="C2195" s="208">
        <v>84288</v>
      </c>
      <c r="D2195" s="309">
        <v>4635.84</v>
      </c>
      <c r="E2195" s="206">
        <v>6743.04</v>
      </c>
      <c r="F2195" s="206">
        <v>7585.92</v>
      </c>
      <c r="G2195" s="205">
        <f t="shared" si="181"/>
        <v>0.37098591549295773</v>
      </c>
      <c r="H2195" s="207">
        <f t="shared" si="182"/>
        <v>0.42</v>
      </c>
      <c r="I2195" s="213">
        <v>73152</v>
      </c>
      <c r="J2195" s="213">
        <v>3861.79</v>
      </c>
      <c r="K2195" s="212">
        <v>5852.16</v>
      </c>
      <c r="L2195" s="212">
        <v>6583.68</v>
      </c>
      <c r="M2195" s="239">
        <f t="shared" si="179"/>
        <v>0.48089999999994687</v>
      </c>
      <c r="N2195" s="239"/>
      <c r="O2195" s="178"/>
      <c r="P2195" s="178"/>
      <c r="Q2195" s="178"/>
      <c r="R2195" s="178"/>
      <c r="S2195" s="178"/>
      <c r="T2195" s="178"/>
      <c r="U2195" s="178"/>
      <c r="V2195" s="178"/>
      <c r="W2195" s="178"/>
      <c r="X2195" s="178"/>
      <c r="Y2195" s="210">
        <f t="shared" si="178"/>
        <v>0.32197183098591547</v>
      </c>
      <c r="Z2195" s="211">
        <f t="shared" si="180"/>
        <v>0.42</v>
      </c>
      <c r="AA2195" s="178"/>
      <c r="AB2195" s="178"/>
      <c r="AC2195" s="178"/>
    </row>
    <row r="2196" spans="2:29" x14ac:dyDescent="0.35">
      <c r="B2196" s="222">
        <v>227300</v>
      </c>
      <c r="C2196" s="208">
        <v>84330</v>
      </c>
      <c r="D2196" s="309">
        <v>4638.1499999999996</v>
      </c>
      <c r="E2196" s="206">
        <v>6746.4</v>
      </c>
      <c r="F2196" s="206">
        <v>7589.7</v>
      </c>
      <c r="G2196" s="205">
        <f t="shared" si="181"/>
        <v>0.3710074791025077</v>
      </c>
      <c r="H2196" s="207">
        <f t="shared" si="182"/>
        <v>0.42</v>
      </c>
      <c r="I2196" s="213">
        <v>73194</v>
      </c>
      <c r="J2196" s="213">
        <v>3866.79</v>
      </c>
      <c r="K2196" s="212">
        <v>5855.52</v>
      </c>
      <c r="L2196" s="212">
        <v>6587.46</v>
      </c>
      <c r="M2196" s="239">
        <f t="shared" si="179"/>
        <v>0.48089999999991051</v>
      </c>
      <c r="N2196" s="239"/>
      <c r="O2196" s="178"/>
      <c r="P2196" s="178"/>
      <c r="Q2196" s="178"/>
      <c r="R2196" s="178"/>
      <c r="S2196" s="178"/>
      <c r="T2196" s="178"/>
      <c r="U2196" s="178"/>
      <c r="V2196" s="178"/>
      <c r="W2196" s="178"/>
      <c r="X2196" s="178"/>
      <c r="Y2196" s="210">
        <f t="shared" si="178"/>
        <v>0.32201495820501541</v>
      </c>
      <c r="Z2196" s="211">
        <f t="shared" si="180"/>
        <v>0.42</v>
      </c>
      <c r="AA2196" s="178"/>
      <c r="AB2196" s="178"/>
      <c r="AC2196" s="178"/>
    </row>
    <row r="2197" spans="2:29" x14ac:dyDescent="0.35">
      <c r="B2197" s="222">
        <v>227400</v>
      </c>
      <c r="C2197" s="208">
        <v>84372</v>
      </c>
      <c r="D2197" s="309">
        <v>4640.46</v>
      </c>
      <c r="E2197" s="206">
        <v>6749.76</v>
      </c>
      <c r="F2197" s="206">
        <v>7593.48</v>
      </c>
      <c r="G2197" s="205">
        <f t="shared" si="181"/>
        <v>0.37102902374670182</v>
      </c>
      <c r="H2197" s="207">
        <f t="shared" si="182"/>
        <v>0.42</v>
      </c>
      <c r="I2197" s="213">
        <v>73236</v>
      </c>
      <c r="J2197" s="213">
        <v>3871.78</v>
      </c>
      <c r="K2197" s="212">
        <v>5858.88</v>
      </c>
      <c r="L2197" s="212">
        <v>6591.24</v>
      </c>
      <c r="M2197" s="239">
        <f t="shared" si="179"/>
        <v>0.48090000000002875</v>
      </c>
      <c r="N2197" s="239"/>
      <c r="O2197" s="178"/>
      <c r="P2197" s="178"/>
      <c r="Q2197" s="178"/>
      <c r="R2197" s="178"/>
      <c r="S2197" s="178"/>
      <c r="T2197" s="178"/>
      <c r="U2197" s="178"/>
      <c r="V2197" s="178"/>
      <c r="W2197" s="178"/>
      <c r="X2197" s="178"/>
      <c r="Y2197" s="210">
        <f t="shared" si="178"/>
        <v>0.32205804749340372</v>
      </c>
      <c r="Z2197" s="211">
        <f t="shared" si="180"/>
        <v>0.42</v>
      </c>
      <c r="AA2197" s="178"/>
      <c r="AB2197" s="178"/>
      <c r="AC2197" s="178"/>
    </row>
    <row r="2198" spans="2:29" x14ac:dyDescent="0.35">
      <c r="B2198" s="222">
        <v>227500</v>
      </c>
      <c r="C2198" s="208">
        <v>84414</v>
      </c>
      <c r="D2198" s="309">
        <v>4642.7700000000004</v>
      </c>
      <c r="E2198" s="206">
        <v>6753.12</v>
      </c>
      <c r="F2198" s="206">
        <v>7597.26</v>
      </c>
      <c r="G2198" s="205">
        <f t="shared" si="181"/>
        <v>0.37105054945054944</v>
      </c>
      <c r="H2198" s="207">
        <f t="shared" si="182"/>
        <v>0.42</v>
      </c>
      <c r="I2198" s="213">
        <v>73278</v>
      </c>
      <c r="J2198" s="213">
        <v>3876.78</v>
      </c>
      <c r="K2198" s="212">
        <v>5862.24</v>
      </c>
      <c r="L2198" s="212">
        <v>6595.02</v>
      </c>
      <c r="M2198" s="239">
        <f t="shared" si="179"/>
        <v>0.48089999999999233</v>
      </c>
      <c r="N2198" s="239"/>
      <c r="O2198" s="178"/>
      <c r="P2198" s="178"/>
      <c r="Q2198" s="178"/>
      <c r="R2198" s="178"/>
      <c r="S2198" s="178"/>
      <c r="T2198" s="178"/>
      <c r="U2198" s="178"/>
      <c r="V2198" s="178"/>
      <c r="W2198" s="178"/>
      <c r="X2198" s="178"/>
      <c r="Y2198" s="210">
        <f t="shared" si="178"/>
        <v>0.32210109890109889</v>
      </c>
      <c r="Z2198" s="211">
        <f t="shared" si="180"/>
        <v>0.42</v>
      </c>
      <c r="AA2198" s="178"/>
      <c r="AB2198" s="178"/>
      <c r="AC2198" s="178"/>
    </row>
    <row r="2199" spans="2:29" x14ac:dyDescent="0.35">
      <c r="B2199" s="222">
        <v>227600</v>
      </c>
      <c r="C2199" s="208">
        <v>84456</v>
      </c>
      <c r="D2199" s="309">
        <v>4645.08</v>
      </c>
      <c r="E2199" s="206">
        <v>6756.48</v>
      </c>
      <c r="F2199" s="206">
        <v>7601.04</v>
      </c>
      <c r="G2199" s="205">
        <f t="shared" si="181"/>
        <v>0.37107205623901579</v>
      </c>
      <c r="H2199" s="207">
        <f t="shared" si="182"/>
        <v>0.42</v>
      </c>
      <c r="I2199" s="213">
        <v>73320</v>
      </c>
      <c r="J2199" s="213">
        <v>3881.78</v>
      </c>
      <c r="K2199" s="212">
        <v>5865.6</v>
      </c>
      <c r="L2199" s="212">
        <v>6598.8</v>
      </c>
      <c r="M2199" s="239">
        <f t="shared" si="179"/>
        <v>0.48089999999994687</v>
      </c>
      <c r="N2199" s="239"/>
      <c r="O2199" s="178"/>
      <c r="P2199" s="178"/>
      <c r="Q2199" s="178"/>
      <c r="R2199" s="178"/>
      <c r="S2199" s="178"/>
      <c r="T2199" s="178"/>
      <c r="U2199" s="178"/>
      <c r="V2199" s="178"/>
      <c r="W2199" s="178"/>
      <c r="X2199" s="178"/>
      <c r="Y2199" s="210">
        <f t="shared" si="178"/>
        <v>0.32214411247803165</v>
      </c>
      <c r="Z2199" s="211">
        <f t="shared" si="180"/>
        <v>0.42</v>
      </c>
      <c r="AA2199" s="178"/>
      <c r="AB2199" s="178"/>
      <c r="AC2199" s="178"/>
    </row>
    <row r="2200" spans="2:29" x14ac:dyDescent="0.35">
      <c r="B2200" s="222">
        <v>227700</v>
      </c>
      <c r="C2200" s="208">
        <v>84498</v>
      </c>
      <c r="D2200" s="309">
        <v>4647.3900000000003</v>
      </c>
      <c r="E2200" s="206">
        <v>6759.84</v>
      </c>
      <c r="F2200" s="206">
        <v>7604.82</v>
      </c>
      <c r="G2200" s="205">
        <f t="shared" si="181"/>
        <v>0.37109354413702239</v>
      </c>
      <c r="H2200" s="207">
        <f t="shared" si="182"/>
        <v>0.42</v>
      </c>
      <c r="I2200" s="213">
        <v>73362</v>
      </c>
      <c r="J2200" s="213">
        <v>3886.78</v>
      </c>
      <c r="K2200" s="212">
        <v>5868.96</v>
      </c>
      <c r="L2200" s="212">
        <v>6602.58</v>
      </c>
      <c r="M2200" s="239">
        <f t="shared" si="179"/>
        <v>0.48089999999991961</v>
      </c>
      <c r="N2200" s="239"/>
      <c r="O2200" s="178"/>
      <c r="P2200" s="178"/>
      <c r="Q2200" s="178"/>
      <c r="R2200" s="178"/>
      <c r="S2200" s="178"/>
      <c r="T2200" s="178"/>
      <c r="U2200" s="178"/>
      <c r="V2200" s="178"/>
      <c r="W2200" s="178"/>
      <c r="X2200" s="178"/>
      <c r="Y2200" s="210">
        <f t="shared" si="178"/>
        <v>0.3221870882740448</v>
      </c>
      <c r="Z2200" s="211">
        <f t="shared" si="180"/>
        <v>0.42</v>
      </c>
      <c r="AA2200" s="178"/>
      <c r="AB2200" s="178"/>
      <c r="AC2200" s="178"/>
    </row>
    <row r="2201" spans="2:29" x14ac:dyDescent="0.35">
      <c r="B2201" s="222">
        <v>227800</v>
      </c>
      <c r="C2201" s="208">
        <v>84540</v>
      </c>
      <c r="D2201" s="309">
        <v>4649.7</v>
      </c>
      <c r="E2201" s="206">
        <v>6763.2</v>
      </c>
      <c r="F2201" s="206">
        <v>7608.6</v>
      </c>
      <c r="G2201" s="205">
        <f t="shared" si="181"/>
        <v>0.37111501316944689</v>
      </c>
      <c r="H2201" s="207">
        <f t="shared" si="182"/>
        <v>0.42</v>
      </c>
      <c r="I2201" s="213">
        <v>73404</v>
      </c>
      <c r="J2201" s="213">
        <v>3891.78</v>
      </c>
      <c r="K2201" s="212">
        <v>5872.32</v>
      </c>
      <c r="L2201" s="212">
        <v>6606.36</v>
      </c>
      <c r="M2201" s="239">
        <f t="shared" si="179"/>
        <v>0.48090000000002875</v>
      </c>
      <c r="N2201" s="239"/>
      <c r="O2201" s="178"/>
      <c r="P2201" s="178"/>
      <c r="Q2201" s="178"/>
      <c r="R2201" s="178"/>
      <c r="S2201" s="178"/>
      <c r="T2201" s="178"/>
      <c r="U2201" s="178"/>
      <c r="V2201" s="178"/>
      <c r="W2201" s="178"/>
      <c r="X2201" s="178"/>
      <c r="Y2201" s="210">
        <f t="shared" si="178"/>
        <v>0.32223002633889375</v>
      </c>
      <c r="Z2201" s="211">
        <f t="shared" si="180"/>
        <v>0.42</v>
      </c>
      <c r="AA2201" s="178"/>
      <c r="AB2201" s="178"/>
      <c r="AC2201" s="178"/>
    </row>
    <row r="2202" spans="2:29" x14ac:dyDescent="0.35">
      <c r="B2202" s="222">
        <v>227900</v>
      </c>
      <c r="C2202" s="208">
        <v>84582</v>
      </c>
      <c r="D2202" s="309">
        <v>4652.01</v>
      </c>
      <c r="E2202" s="206">
        <v>6766.56</v>
      </c>
      <c r="F2202" s="206">
        <v>7612.38</v>
      </c>
      <c r="G2202" s="205">
        <f t="shared" si="181"/>
        <v>0.37113646336112333</v>
      </c>
      <c r="H2202" s="207">
        <f t="shared" si="182"/>
        <v>0.42</v>
      </c>
      <c r="I2202" s="213">
        <v>73446</v>
      </c>
      <c r="J2202" s="213">
        <v>3896.77</v>
      </c>
      <c r="K2202" s="212">
        <v>5875.68</v>
      </c>
      <c r="L2202" s="212">
        <v>6610.14</v>
      </c>
      <c r="M2202" s="239">
        <f t="shared" si="179"/>
        <v>0.48089999999999233</v>
      </c>
      <c r="N2202" s="239"/>
      <c r="O2202" s="178"/>
      <c r="P2202" s="178"/>
      <c r="Q2202" s="178"/>
      <c r="R2202" s="178"/>
      <c r="S2202" s="178"/>
      <c r="T2202" s="178"/>
      <c r="U2202" s="178"/>
      <c r="V2202" s="178"/>
      <c r="W2202" s="178"/>
      <c r="X2202" s="178"/>
      <c r="Y2202" s="210">
        <f t="shared" si="178"/>
        <v>0.32227292672224661</v>
      </c>
      <c r="Z2202" s="211">
        <f t="shared" si="180"/>
        <v>0.42</v>
      </c>
      <c r="AA2202" s="178"/>
      <c r="AB2202" s="178"/>
      <c r="AC2202" s="178"/>
    </row>
    <row r="2203" spans="2:29" x14ac:dyDescent="0.35">
      <c r="B2203" s="222">
        <v>228000</v>
      </c>
      <c r="C2203" s="208">
        <v>84624</v>
      </c>
      <c r="D2203" s="309">
        <v>4654.32</v>
      </c>
      <c r="E2203" s="206">
        <v>6769.92</v>
      </c>
      <c r="F2203" s="206">
        <v>7616.16</v>
      </c>
      <c r="G2203" s="205">
        <f t="shared" si="181"/>
        <v>0.37115789473684213</v>
      </c>
      <c r="H2203" s="207">
        <f t="shared" si="182"/>
        <v>0.42</v>
      </c>
      <c r="I2203" s="213">
        <v>73488</v>
      </c>
      <c r="J2203" s="213">
        <v>3901.77</v>
      </c>
      <c r="K2203" s="212">
        <v>5879.04</v>
      </c>
      <c r="L2203" s="212">
        <v>6613.92</v>
      </c>
      <c r="M2203" s="239">
        <f t="shared" si="179"/>
        <v>0.48090000000010152</v>
      </c>
      <c r="N2203" s="239"/>
      <c r="O2203" s="178"/>
      <c r="P2203" s="178"/>
      <c r="Q2203" s="178"/>
      <c r="R2203" s="178"/>
      <c r="S2203" s="178"/>
      <c r="T2203" s="178"/>
      <c r="U2203" s="178"/>
      <c r="V2203" s="178"/>
      <c r="W2203" s="178"/>
      <c r="X2203" s="178"/>
      <c r="Y2203" s="210">
        <f t="shared" si="178"/>
        <v>0.32231578947368422</v>
      </c>
      <c r="Z2203" s="211">
        <f t="shared" si="180"/>
        <v>0.42</v>
      </c>
      <c r="AA2203" s="178"/>
      <c r="AB2203" s="178"/>
      <c r="AC2203" s="178"/>
    </row>
    <row r="2204" spans="2:29" x14ac:dyDescent="0.35">
      <c r="B2204" s="222">
        <v>228100</v>
      </c>
      <c r="C2204" s="208">
        <v>84666</v>
      </c>
      <c r="D2204" s="309">
        <v>4656.63</v>
      </c>
      <c r="E2204" s="206">
        <v>6773.28</v>
      </c>
      <c r="F2204" s="206">
        <v>7619.94</v>
      </c>
      <c r="G2204" s="205">
        <f t="shared" si="181"/>
        <v>0.37117930732135029</v>
      </c>
      <c r="H2204" s="207">
        <f t="shared" si="182"/>
        <v>0.42</v>
      </c>
      <c r="I2204" s="213">
        <v>73530</v>
      </c>
      <c r="J2204" s="213">
        <v>3906.77</v>
      </c>
      <c r="K2204" s="212">
        <v>5882.4</v>
      </c>
      <c r="L2204" s="212">
        <v>6617.7</v>
      </c>
      <c r="M2204" s="239">
        <f t="shared" si="179"/>
        <v>0.48090000000007421</v>
      </c>
      <c r="N2204" s="239"/>
      <c r="O2204" s="178"/>
      <c r="P2204" s="178"/>
      <c r="Q2204" s="178"/>
      <c r="R2204" s="178"/>
      <c r="S2204" s="178"/>
      <c r="T2204" s="178"/>
      <c r="U2204" s="178"/>
      <c r="V2204" s="178"/>
      <c r="W2204" s="178"/>
      <c r="X2204" s="178"/>
      <c r="Y2204" s="210">
        <f t="shared" si="178"/>
        <v>0.32235861464270055</v>
      </c>
      <c r="Z2204" s="211">
        <f t="shared" si="180"/>
        <v>0.42</v>
      </c>
      <c r="AA2204" s="178"/>
      <c r="AB2204" s="178"/>
      <c r="AC2204" s="178"/>
    </row>
    <row r="2205" spans="2:29" x14ac:dyDescent="0.35">
      <c r="B2205" s="222">
        <v>228200</v>
      </c>
      <c r="C2205" s="208">
        <v>84708</v>
      </c>
      <c r="D2205" s="309">
        <v>4658.9399999999996</v>
      </c>
      <c r="E2205" s="206">
        <v>6776.64</v>
      </c>
      <c r="F2205" s="206">
        <v>7623.72</v>
      </c>
      <c r="G2205" s="205">
        <f t="shared" si="181"/>
        <v>0.37120070113935144</v>
      </c>
      <c r="H2205" s="207">
        <f t="shared" si="182"/>
        <v>0.42</v>
      </c>
      <c r="I2205" s="213">
        <v>73572</v>
      </c>
      <c r="J2205" s="213">
        <v>3911.77</v>
      </c>
      <c r="K2205" s="212">
        <v>5885.76</v>
      </c>
      <c r="L2205" s="212">
        <v>6621.48</v>
      </c>
      <c r="M2205" s="239">
        <f t="shared" si="179"/>
        <v>0.48090000000003785</v>
      </c>
      <c r="N2205" s="239"/>
      <c r="O2205" s="178"/>
      <c r="P2205" s="178"/>
      <c r="Q2205" s="178"/>
      <c r="R2205" s="178"/>
      <c r="S2205" s="178"/>
      <c r="T2205" s="178"/>
      <c r="U2205" s="178"/>
      <c r="V2205" s="178"/>
      <c r="W2205" s="178"/>
      <c r="X2205" s="178"/>
      <c r="Y2205" s="210">
        <f t="shared" si="178"/>
        <v>0.3224014022787029</v>
      </c>
      <c r="Z2205" s="211">
        <f t="shared" si="180"/>
        <v>0.42</v>
      </c>
      <c r="AA2205" s="178"/>
      <c r="AB2205" s="178"/>
      <c r="AC2205" s="178"/>
    </row>
    <row r="2206" spans="2:29" x14ac:dyDescent="0.35">
      <c r="B2206" s="222">
        <v>228300</v>
      </c>
      <c r="C2206" s="208">
        <v>84750</v>
      </c>
      <c r="D2206" s="309">
        <v>4661.25</v>
      </c>
      <c r="E2206" s="206">
        <v>6780</v>
      </c>
      <c r="F2206" s="206">
        <v>7627.5</v>
      </c>
      <c r="G2206" s="205">
        <f t="shared" si="181"/>
        <v>0.3712220762155059</v>
      </c>
      <c r="H2206" s="207">
        <f t="shared" si="182"/>
        <v>0.42</v>
      </c>
      <c r="I2206" s="213">
        <v>73614</v>
      </c>
      <c r="J2206" s="213">
        <v>3916.77</v>
      </c>
      <c r="K2206" s="212">
        <v>5889.12</v>
      </c>
      <c r="L2206" s="212">
        <v>6625.26</v>
      </c>
      <c r="M2206" s="239">
        <f t="shared" si="179"/>
        <v>0.48090000000000144</v>
      </c>
      <c r="N2206" s="239"/>
      <c r="O2206" s="178"/>
      <c r="P2206" s="178"/>
      <c r="Q2206" s="178"/>
      <c r="R2206" s="178"/>
      <c r="S2206" s="178"/>
      <c r="T2206" s="178"/>
      <c r="U2206" s="178"/>
      <c r="V2206" s="178"/>
      <c r="W2206" s="178"/>
      <c r="X2206" s="178"/>
      <c r="Y2206" s="210">
        <f t="shared" si="178"/>
        <v>0.32244415243101182</v>
      </c>
      <c r="Z2206" s="211">
        <f t="shared" si="180"/>
        <v>0.42</v>
      </c>
      <c r="AA2206" s="178"/>
      <c r="AB2206" s="178"/>
      <c r="AC2206" s="178"/>
    </row>
    <row r="2207" spans="2:29" x14ac:dyDescent="0.35">
      <c r="B2207" s="222">
        <v>228400</v>
      </c>
      <c r="C2207" s="208">
        <v>84792</v>
      </c>
      <c r="D2207" s="309">
        <v>4663.5600000000004</v>
      </c>
      <c r="E2207" s="206">
        <v>6783.36</v>
      </c>
      <c r="F2207" s="206">
        <v>7631.28</v>
      </c>
      <c r="G2207" s="205">
        <f t="shared" si="181"/>
        <v>0.37124343257443082</v>
      </c>
      <c r="H2207" s="207">
        <f t="shared" si="182"/>
        <v>0.42</v>
      </c>
      <c r="I2207" s="213">
        <v>73656</v>
      </c>
      <c r="J2207" s="213">
        <v>3921.76</v>
      </c>
      <c r="K2207" s="212">
        <v>5892.48</v>
      </c>
      <c r="L2207" s="212">
        <v>6629.04</v>
      </c>
      <c r="M2207" s="239">
        <f t="shared" si="179"/>
        <v>0.48089999999996508</v>
      </c>
      <c r="N2207" s="239"/>
      <c r="O2207" s="178"/>
      <c r="P2207" s="178"/>
      <c r="Q2207" s="178"/>
      <c r="R2207" s="178"/>
      <c r="S2207" s="178"/>
      <c r="T2207" s="178"/>
      <c r="U2207" s="178"/>
      <c r="V2207" s="178"/>
      <c r="W2207" s="178"/>
      <c r="X2207" s="178"/>
      <c r="Y2207" s="210">
        <f t="shared" si="178"/>
        <v>0.32248686514886166</v>
      </c>
      <c r="Z2207" s="211">
        <f t="shared" si="180"/>
        <v>0.42</v>
      </c>
      <c r="AA2207" s="178"/>
      <c r="AB2207" s="178"/>
      <c r="AC2207" s="178"/>
    </row>
    <row r="2208" spans="2:29" x14ac:dyDescent="0.35">
      <c r="B2208" s="222">
        <v>228500</v>
      </c>
      <c r="C2208" s="208">
        <v>84834</v>
      </c>
      <c r="D2208" s="309">
        <v>4665.87</v>
      </c>
      <c r="E2208" s="206">
        <v>6786.72</v>
      </c>
      <c r="F2208" s="206">
        <v>7635.06</v>
      </c>
      <c r="G2208" s="205">
        <f t="shared" si="181"/>
        <v>0.3712647702407002</v>
      </c>
      <c r="H2208" s="207">
        <f t="shared" si="182"/>
        <v>0.42</v>
      </c>
      <c r="I2208" s="213">
        <v>73698</v>
      </c>
      <c r="J2208" s="213">
        <v>3926.76</v>
      </c>
      <c r="K2208" s="212">
        <v>5895.84</v>
      </c>
      <c r="L2208" s="212">
        <v>6632.82</v>
      </c>
      <c r="M2208" s="239">
        <f t="shared" si="179"/>
        <v>0.48089999999992872</v>
      </c>
      <c r="N2208" s="239"/>
      <c r="O2208" s="178"/>
      <c r="P2208" s="178"/>
      <c r="Q2208" s="178"/>
      <c r="R2208" s="178"/>
      <c r="S2208" s="178"/>
      <c r="T2208" s="178"/>
      <c r="U2208" s="178"/>
      <c r="V2208" s="178"/>
      <c r="W2208" s="178"/>
      <c r="X2208" s="178"/>
      <c r="Y2208" s="210">
        <f t="shared" si="178"/>
        <v>0.32252954048140042</v>
      </c>
      <c r="Z2208" s="211">
        <f t="shared" si="180"/>
        <v>0.42</v>
      </c>
      <c r="AA2208" s="178"/>
      <c r="AB2208" s="178"/>
      <c r="AC2208" s="178"/>
    </row>
    <row r="2209" spans="2:29" x14ac:dyDescent="0.35">
      <c r="B2209" s="222">
        <v>228600</v>
      </c>
      <c r="C2209" s="208">
        <v>84876</v>
      </c>
      <c r="D2209" s="309">
        <v>4668.18</v>
      </c>
      <c r="E2209" s="206">
        <v>6790.08</v>
      </c>
      <c r="F2209" s="206">
        <v>7638.84</v>
      </c>
      <c r="G2209" s="205">
        <f t="shared" si="181"/>
        <v>0.37128608923884515</v>
      </c>
      <c r="H2209" s="207">
        <f t="shared" si="182"/>
        <v>0.42</v>
      </c>
      <c r="I2209" s="213">
        <v>73740</v>
      </c>
      <c r="J2209" s="213">
        <v>3931.76</v>
      </c>
      <c r="K2209" s="212">
        <v>5899.2</v>
      </c>
      <c r="L2209" s="212">
        <v>6636.6</v>
      </c>
      <c r="M2209" s="239">
        <f t="shared" si="179"/>
        <v>0.4808999999998923</v>
      </c>
      <c r="N2209" s="239"/>
      <c r="O2209" s="178"/>
      <c r="P2209" s="178"/>
      <c r="Q2209" s="178"/>
      <c r="R2209" s="178"/>
      <c r="S2209" s="178"/>
      <c r="T2209" s="178"/>
      <c r="U2209" s="178"/>
      <c r="V2209" s="178"/>
      <c r="W2209" s="178"/>
      <c r="X2209" s="178"/>
      <c r="Y2209" s="210">
        <f t="shared" si="178"/>
        <v>0.32257217847769026</v>
      </c>
      <c r="Z2209" s="211">
        <f t="shared" si="180"/>
        <v>0.42</v>
      </c>
      <c r="AA2209" s="178"/>
      <c r="AB2209" s="178"/>
      <c r="AC2209" s="178"/>
    </row>
    <row r="2210" spans="2:29" x14ac:dyDescent="0.35">
      <c r="B2210" s="222">
        <v>228700</v>
      </c>
      <c r="C2210" s="208">
        <v>84918</v>
      </c>
      <c r="D2210" s="309">
        <v>4670.49</v>
      </c>
      <c r="E2210" s="206">
        <v>6793.44</v>
      </c>
      <c r="F2210" s="206">
        <v>7642.62</v>
      </c>
      <c r="G2210" s="205">
        <f t="shared" si="181"/>
        <v>0.37130738959335374</v>
      </c>
      <c r="H2210" s="207">
        <f t="shared" si="182"/>
        <v>0.42</v>
      </c>
      <c r="I2210" s="213">
        <v>73782</v>
      </c>
      <c r="J2210" s="213">
        <v>3936.76</v>
      </c>
      <c r="K2210" s="212">
        <v>5902.56</v>
      </c>
      <c r="L2210" s="212">
        <v>6640.38</v>
      </c>
      <c r="M2210" s="239">
        <f t="shared" si="179"/>
        <v>0.48090000000000144</v>
      </c>
      <c r="N2210" s="239"/>
      <c r="O2210" s="178"/>
      <c r="P2210" s="178"/>
      <c r="Q2210" s="178"/>
      <c r="R2210" s="178"/>
      <c r="S2210" s="178"/>
      <c r="T2210" s="178"/>
      <c r="U2210" s="178"/>
      <c r="V2210" s="178"/>
      <c r="W2210" s="178"/>
      <c r="X2210" s="178"/>
      <c r="Y2210" s="210">
        <f t="shared" si="178"/>
        <v>0.3226147791867075</v>
      </c>
      <c r="Z2210" s="211">
        <f t="shared" si="180"/>
        <v>0.42</v>
      </c>
      <c r="AA2210" s="178"/>
      <c r="AB2210" s="178"/>
      <c r="AC2210" s="178"/>
    </row>
    <row r="2211" spans="2:29" x14ac:dyDescent="0.35">
      <c r="B2211" s="222">
        <v>228800</v>
      </c>
      <c r="C2211" s="208">
        <v>84960</v>
      </c>
      <c r="D2211" s="309">
        <v>4672.8</v>
      </c>
      <c r="E2211" s="206">
        <v>6796.8</v>
      </c>
      <c r="F2211" s="206">
        <v>7646.4</v>
      </c>
      <c r="G2211" s="205">
        <f t="shared" si="181"/>
        <v>0.37132867132867131</v>
      </c>
      <c r="H2211" s="207">
        <f t="shared" si="182"/>
        <v>0.42</v>
      </c>
      <c r="I2211" s="213">
        <v>73824</v>
      </c>
      <c r="J2211" s="213">
        <v>3941.76</v>
      </c>
      <c r="K2211" s="212">
        <v>5905.92</v>
      </c>
      <c r="L2211" s="212">
        <v>6644.16</v>
      </c>
      <c r="M2211" s="239">
        <f t="shared" si="179"/>
        <v>0.48089999999997418</v>
      </c>
      <c r="N2211" s="239"/>
      <c r="O2211" s="178"/>
      <c r="P2211" s="178"/>
      <c r="Q2211" s="178"/>
      <c r="R2211" s="178"/>
      <c r="S2211" s="178"/>
      <c r="T2211" s="178"/>
      <c r="U2211" s="178"/>
      <c r="V2211" s="178"/>
      <c r="W2211" s="178"/>
      <c r="X2211" s="178"/>
      <c r="Y2211" s="210">
        <f t="shared" si="178"/>
        <v>0.32265734265734264</v>
      </c>
      <c r="Z2211" s="211">
        <f t="shared" si="180"/>
        <v>0.42</v>
      </c>
      <c r="AA2211" s="178"/>
      <c r="AB2211" s="178"/>
      <c r="AC2211" s="178"/>
    </row>
    <row r="2212" spans="2:29" x14ac:dyDescent="0.35">
      <c r="B2212" s="222">
        <v>228900</v>
      </c>
      <c r="C2212" s="208">
        <v>85002</v>
      </c>
      <c r="D2212" s="309">
        <v>4675.1099999999997</v>
      </c>
      <c r="E2212" s="206">
        <v>6800.16</v>
      </c>
      <c r="F2212" s="206">
        <v>7650.18</v>
      </c>
      <c r="G2212" s="205">
        <f t="shared" si="181"/>
        <v>0.3713499344692005</v>
      </c>
      <c r="H2212" s="207">
        <f t="shared" si="182"/>
        <v>0.42</v>
      </c>
      <c r="I2212" s="213">
        <v>73866</v>
      </c>
      <c r="J2212" s="213">
        <v>3946.75</v>
      </c>
      <c r="K2212" s="212">
        <v>5909.28</v>
      </c>
      <c r="L2212" s="212">
        <v>6647.94</v>
      </c>
      <c r="M2212" s="239">
        <f t="shared" si="179"/>
        <v>0.48090000000008332</v>
      </c>
      <c r="N2212" s="239"/>
      <c r="O2212" s="178"/>
      <c r="P2212" s="178"/>
      <c r="Q2212" s="178"/>
      <c r="R2212" s="178"/>
      <c r="S2212" s="178"/>
      <c r="T2212" s="178"/>
      <c r="U2212" s="178"/>
      <c r="V2212" s="178"/>
      <c r="W2212" s="178"/>
      <c r="X2212" s="178"/>
      <c r="Y2212" s="210">
        <f t="shared" si="178"/>
        <v>0.32269986893840102</v>
      </c>
      <c r="Z2212" s="211">
        <f t="shared" si="180"/>
        <v>0.42</v>
      </c>
      <c r="AA2212" s="178"/>
      <c r="AB2212" s="178"/>
      <c r="AC2212" s="178"/>
    </row>
    <row r="2213" spans="2:29" x14ac:dyDescent="0.35">
      <c r="B2213" s="222">
        <v>229000</v>
      </c>
      <c r="C2213" s="208">
        <v>85044</v>
      </c>
      <c r="D2213" s="309">
        <v>4677.42</v>
      </c>
      <c r="E2213" s="206">
        <v>6803.52</v>
      </c>
      <c r="F2213" s="206">
        <v>7653.96</v>
      </c>
      <c r="G2213" s="205">
        <f t="shared" si="181"/>
        <v>0.37137117903930134</v>
      </c>
      <c r="H2213" s="207">
        <f t="shared" si="182"/>
        <v>0.42</v>
      </c>
      <c r="I2213" s="213">
        <v>73908</v>
      </c>
      <c r="J2213" s="213">
        <v>3951.75</v>
      </c>
      <c r="K2213" s="212">
        <v>5912.64</v>
      </c>
      <c r="L2213" s="212">
        <v>6651.72</v>
      </c>
      <c r="M2213" s="239">
        <f t="shared" si="179"/>
        <v>0.48090000000004696</v>
      </c>
      <c r="N2213" s="239"/>
      <c r="O2213" s="178"/>
      <c r="P2213" s="178"/>
      <c r="Q2213" s="178"/>
      <c r="R2213" s="178"/>
      <c r="S2213" s="178"/>
      <c r="T2213" s="178"/>
      <c r="U2213" s="178"/>
      <c r="V2213" s="178"/>
      <c r="W2213" s="178"/>
      <c r="X2213" s="178"/>
      <c r="Y2213" s="210">
        <f t="shared" si="178"/>
        <v>0.32274235807860263</v>
      </c>
      <c r="Z2213" s="211">
        <f t="shared" si="180"/>
        <v>0.42</v>
      </c>
      <c r="AA2213" s="178"/>
      <c r="AB2213" s="178"/>
      <c r="AC2213" s="178"/>
    </row>
    <row r="2214" spans="2:29" x14ac:dyDescent="0.35">
      <c r="B2214" s="222">
        <v>229100</v>
      </c>
      <c r="C2214" s="208">
        <v>85086</v>
      </c>
      <c r="D2214" s="309">
        <v>4679.7299999999996</v>
      </c>
      <c r="E2214" s="206">
        <v>6806.88</v>
      </c>
      <c r="F2214" s="206">
        <v>7657.74</v>
      </c>
      <c r="G2214" s="205">
        <f t="shared" si="181"/>
        <v>0.37139240506329113</v>
      </c>
      <c r="H2214" s="207">
        <f t="shared" si="182"/>
        <v>0.42</v>
      </c>
      <c r="I2214" s="213">
        <v>73950</v>
      </c>
      <c r="J2214" s="213">
        <v>3956.75</v>
      </c>
      <c r="K2214" s="212">
        <v>5916</v>
      </c>
      <c r="L2214" s="212">
        <v>6655.5</v>
      </c>
      <c r="M2214" s="239">
        <f t="shared" si="179"/>
        <v>0.48090000000001054</v>
      </c>
      <c r="N2214" s="239"/>
      <c r="O2214" s="178"/>
      <c r="P2214" s="178"/>
      <c r="Q2214" s="178"/>
      <c r="R2214" s="178"/>
      <c r="S2214" s="178"/>
      <c r="T2214" s="178"/>
      <c r="U2214" s="178"/>
      <c r="V2214" s="178"/>
      <c r="W2214" s="178"/>
      <c r="X2214" s="178"/>
      <c r="Y2214" s="210">
        <f t="shared" si="178"/>
        <v>0.32278481012658228</v>
      </c>
      <c r="Z2214" s="211">
        <f t="shared" si="180"/>
        <v>0.42</v>
      </c>
      <c r="AA2214" s="178"/>
      <c r="AB2214" s="178"/>
      <c r="AC2214" s="178"/>
    </row>
    <row r="2215" spans="2:29" x14ac:dyDescent="0.35">
      <c r="B2215" s="222">
        <v>229200</v>
      </c>
      <c r="C2215" s="208">
        <v>85128</v>
      </c>
      <c r="D2215" s="309">
        <v>4682.04</v>
      </c>
      <c r="E2215" s="206">
        <v>6810.24</v>
      </c>
      <c r="F2215" s="206">
        <v>7661.52</v>
      </c>
      <c r="G2215" s="205">
        <f t="shared" si="181"/>
        <v>0.37141361256544503</v>
      </c>
      <c r="H2215" s="207">
        <f t="shared" si="182"/>
        <v>0.42</v>
      </c>
      <c r="I2215" s="213">
        <v>73992</v>
      </c>
      <c r="J2215" s="213">
        <v>3961.75</v>
      </c>
      <c r="K2215" s="212">
        <v>5919.36</v>
      </c>
      <c r="L2215" s="212">
        <v>6659.28</v>
      </c>
      <c r="M2215" s="239">
        <f t="shared" si="179"/>
        <v>0.48089999999998329</v>
      </c>
      <c r="N2215" s="239"/>
      <c r="O2215" s="178"/>
      <c r="P2215" s="178"/>
      <c r="Q2215" s="178"/>
      <c r="R2215" s="178"/>
      <c r="S2215" s="178"/>
      <c r="T2215" s="178"/>
      <c r="U2215" s="178"/>
      <c r="V2215" s="178"/>
      <c r="W2215" s="178"/>
      <c r="X2215" s="178"/>
      <c r="Y2215" s="210">
        <f t="shared" si="178"/>
        <v>0.32282722513089007</v>
      </c>
      <c r="Z2215" s="211">
        <f t="shared" si="180"/>
        <v>0.42</v>
      </c>
      <c r="AA2215" s="178"/>
      <c r="AB2215" s="178"/>
      <c r="AC2215" s="178"/>
    </row>
    <row r="2216" spans="2:29" x14ac:dyDescent="0.35">
      <c r="B2216" s="222">
        <v>229300</v>
      </c>
      <c r="C2216" s="208">
        <v>85170</v>
      </c>
      <c r="D2216" s="309">
        <v>4684.3500000000004</v>
      </c>
      <c r="E2216" s="206">
        <v>6813.6</v>
      </c>
      <c r="F2216" s="206">
        <v>7665.3</v>
      </c>
      <c r="G2216" s="205">
        <f t="shared" si="181"/>
        <v>0.37143480156999564</v>
      </c>
      <c r="H2216" s="207">
        <f t="shared" si="182"/>
        <v>0.42</v>
      </c>
      <c r="I2216" s="213">
        <v>74034</v>
      </c>
      <c r="J2216" s="213">
        <v>3966.75</v>
      </c>
      <c r="K2216" s="212">
        <v>5922.72</v>
      </c>
      <c r="L2216" s="212">
        <v>6663.06</v>
      </c>
      <c r="M2216" s="239">
        <f t="shared" si="179"/>
        <v>0.48090000000008332</v>
      </c>
      <c r="N2216" s="239"/>
      <c r="O2216" s="178"/>
      <c r="P2216" s="178"/>
      <c r="Q2216" s="178"/>
      <c r="R2216" s="178"/>
      <c r="S2216" s="178"/>
      <c r="T2216" s="178"/>
      <c r="U2216" s="178"/>
      <c r="V2216" s="178"/>
      <c r="W2216" s="178"/>
      <c r="X2216" s="178"/>
      <c r="Y2216" s="210">
        <f t="shared" si="178"/>
        <v>0.3228696031399913</v>
      </c>
      <c r="Z2216" s="211">
        <f t="shared" si="180"/>
        <v>0.42</v>
      </c>
      <c r="AA2216" s="178"/>
      <c r="AB2216" s="178"/>
      <c r="AC2216" s="178"/>
    </row>
    <row r="2217" spans="2:29" x14ac:dyDescent="0.35">
      <c r="B2217" s="222">
        <v>229400</v>
      </c>
      <c r="C2217" s="208">
        <v>85212</v>
      </c>
      <c r="D2217" s="309">
        <v>4686.66</v>
      </c>
      <c r="E2217" s="206">
        <v>6816.96</v>
      </c>
      <c r="F2217" s="206">
        <v>7669.08</v>
      </c>
      <c r="G2217" s="205">
        <f t="shared" si="181"/>
        <v>0.3714559721011334</v>
      </c>
      <c r="H2217" s="207">
        <f t="shared" si="182"/>
        <v>0.42</v>
      </c>
      <c r="I2217" s="213">
        <v>74076</v>
      </c>
      <c r="J2217" s="213">
        <v>3971.74</v>
      </c>
      <c r="K2217" s="212">
        <v>5926.08</v>
      </c>
      <c r="L2217" s="212">
        <v>6666.84</v>
      </c>
      <c r="M2217" s="239">
        <f t="shared" si="179"/>
        <v>0.48090000000004696</v>
      </c>
      <c r="N2217" s="239"/>
      <c r="O2217" s="178"/>
      <c r="P2217" s="178"/>
      <c r="Q2217" s="178"/>
      <c r="R2217" s="178"/>
      <c r="S2217" s="178"/>
      <c r="T2217" s="178"/>
      <c r="U2217" s="178"/>
      <c r="V2217" s="178"/>
      <c r="W2217" s="178"/>
      <c r="X2217" s="178"/>
      <c r="Y2217" s="210">
        <f t="shared" si="178"/>
        <v>0.32291194420226677</v>
      </c>
      <c r="Z2217" s="211">
        <f t="shared" si="180"/>
        <v>0.42</v>
      </c>
      <c r="AA2217" s="178"/>
      <c r="AB2217" s="178"/>
      <c r="AC2217" s="178"/>
    </row>
    <row r="2218" spans="2:29" x14ac:dyDescent="0.35">
      <c r="B2218" s="222">
        <v>229500</v>
      </c>
      <c r="C2218" s="208">
        <v>85254</v>
      </c>
      <c r="D2218" s="309">
        <v>4688.97</v>
      </c>
      <c r="E2218" s="206">
        <v>6820.32</v>
      </c>
      <c r="F2218" s="206">
        <v>7672.86</v>
      </c>
      <c r="G2218" s="205">
        <f t="shared" si="181"/>
        <v>0.37147712418300655</v>
      </c>
      <c r="H2218" s="207">
        <f t="shared" si="182"/>
        <v>0.42</v>
      </c>
      <c r="I2218" s="213">
        <v>74118</v>
      </c>
      <c r="J2218" s="213">
        <v>3976.74</v>
      </c>
      <c r="K2218" s="212">
        <v>5929.44</v>
      </c>
      <c r="L2218" s="212">
        <v>6670.62</v>
      </c>
      <c r="M2218" s="239">
        <f t="shared" si="179"/>
        <v>0.48090000000001965</v>
      </c>
      <c r="N2218" s="239"/>
      <c r="O2218" s="178"/>
      <c r="P2218" s="178"/>
      <c r="Q2218" s="178"/>
      <c r="R2218" s="178"/>
      <c r="S2218" s="178"/>
      <c r="T2218" s="178"/>
      <c r="U2218" s="178"/>
      <c r="V2218" s="178"/>
      <c r="W2218" s="178"/>
      <c r="X2218" s="178"/>
      <c r="Y2218" s="210">
        <f t="shared" si="178"/>
        <v>0.32295424836601305</v>
      </c>
      <c r="Z2218" s="211">
        <f t="shared" si="180"/>
        <v>0.42</v>
      </c>
      <c r="AA2218" s="178"/>
      <c r="AB2218" s="178"/>
      <c r="AC2218" s="178"/>
    </row>
    <row r="2219" spans="2:29" x14ac:dyDescent="0.35">
      <c r="B2219" s="222">
        <v>229600</v>
      </c>
      <c r="C2219" s="208">
        <v>85296</v>
      </c>
      <c r="D2219" s="309">
        <v>4691.28</v>
      </c>
      <c r="E2219" s="206">
        <v>6823.68</v>
      </c>
      <c r="F2219" s="206">
        <v>7676.64</v>
      </c>
      <c r="G2219" s="205">
        <f t="shared" si="181"/>
        <v>0.37149825783972124</v>
      </c>
      <c r="H2219" s="207">
        <f t="shared" si="182"/>
        <v>0.42</v>
      </c>
      <c r="I2219" s="213">
        <v>74160</v>
      </c>
      <c r="J2219" s="213">
        <v>3981.74</v>
      </c>
      <c r="K2219" s="212">
        <v>5932.8</v>
      </c>
      <c r="L2219" s="212">
        <v>6674.4</v>
      </c>
      <c r="M2219" s="239">
        <f t="shared" si="179"/>
        <v>0.48089999999998329</v>
      </c>
      <c r="N2219" s="239"/>
      <c r="O2219" s="178"/>
      <c r="P2219" s="178"/>
      <c r="Q2219" s="178"/>
      <c r="R2219" s="178"/>
      <c r="S2219" s="178"/>
      <c r="T2219" s="178"/>
      <c r="U2219" s="178"/>
      <c r="V2219" s="178"/>
      <c r="W2219" s="178"/>
      <c r="X2219" s="178"/>
      <c r="Y2219" s="210">
        <f t="shared" si="178"/>
        <v>0.32299651567944249</v>
      </c>
      <c r="Z2219" s="211">
        <f t="shared" si="180"/>
        <v>0.42</v>
      </c>
      <c r="AA2219" s="178"/>
      <c r="AB2219" s="178"/>
      <c r="AC2219" s="178"/>
    </row>
    <row r="2220" spans="2:29" x14ac:dyDescent="0.35">
      <c r="B2220" s="222">
        <v>229700</v>
      </c>
      <c r="C2220" s="208">
        <v>85338</v>
      </c>
      <c r="D2220" s="309">
        <v>4693.59</v>
      </c>
      <c r="E2220" s="206">
        <v>6827.04</v>
      </c>
      <c r="F2220" s="206">
        <v>7680.42</v>
      </c>
      <c r="G2220" s="205">
        <f t="shared" si="181"/>
        <v>0.37151937309534178</v>
      </c>
      <c r="H2220" s="207">
        <f t="shared" si="182"/>
        <v>0.42</v>
      </c>
      <c r="I2220" s="213">
        <v>74202</v>
      </c>
      <c r="J2220" s="213">
        <v>3986.74</v>
      </c>
      <c r="K2220" s="212">
        <v>5936.16</v>
      </c>
      <c r="L2220" s="212">
        <v>6678.18</v>
      </c>
      <c r="M2220" s="239">
        <f t="shared" si="179"/>
        <v>0.48089999999994687</v>
      </c>
      <c r="N2220" s="239"/>
      <c r="O2220" s="178"/>
      <c r="P2220" s="178"/>
      <c r="Q2220" s="178"/>
      <c r="R2220" s="178"/>
      <c r="S2220" s="178"/>
      <c r="T2220" s="178"/>
      <c r="U2220" s="178"/>
      <c r="V2220" s="178"/>
      <c r="W2220" s="178"/>
      <c r="X2220" s="178"/>
      <c r="Y2220" s="210">
        <f t="shared" si="178"/>
        <v>0.32303874619068351</v>
      </c>
      <c r="Z2220" s="211">
        <f t="shared" si="180"/>
        <v>0.42</v>
      </c>
      <c r="AA2220" s="178"/>
      <c r="AB2220" s="178"/>
      <c r="AC2220" s="178"/>
    </row>
    <row r="2221" spans="2:29" x14ac:dyDescent="0.35">
      <c r="B2221" s="222">
        <v>229800</v>
      </c>
      <c r="C2221" s="208">
        <v>85380</v>
      </c>
      <c r="D2221" s="309">
        <v>4695.8999999999996</v>
      </c>
      <c r="E2221" s="206">
        <v>6830.4</v>
      </c>
      <c r="F2221" s="206">
        <v>7684.2</v>
      </c>
      <c r="G2221" s="205">
        <f t="shared" si="181"/>
        <v>0.37154046997389034</v>
      </c>
      <c r="H2221" s="207">
        <f t="shared" si="182"/>
        <v>0.42</v>
      </c>
      <c r="I2221" s="213">
        <v>74244</v>
      </c>
      <c r="J2221" s="213">
        <v>3991.74</v>
      </c>
      <c r="K2221" s="212">
        <v>5939.52</v>
      </c>
      <c r="L2221" s="212">
        <v>6681.96</v>
      </c>
      <c r="M2221" s="239">
        <f t="shared" si="179"/>
        <v>0.48089999999991051</v>
      </c>
      <c r="N2221" s="239"/>
      <c r="O2221" s="178"/>
      <c r="P2221" s="178"/>
      <c r="Q2221" s="178"/>
      <c r="R2221" s="178"/>
      <c r="S2221" s="178"/>
      <c r="T2221" s="178"/>
      <c r="U2221" s="178"/>
      <c r="V2221" s="178"/>
      <c r="W2221" s="178"/>
      <c r="X2221" s="178"/>
      <c r="Y2221" s="210">
        <f t="shared" si="178"/>
        <v>0.3230809399477807</v>
      </c>
      <c r="Z2221" s="211">
        <f t="shared" si="180"/>
        <v>0.42</v>
      </c>
      <c r="AA2221" s="178"/>
      <c r="AB2221" s="178"/>
      <c r="AC2221" s="178"/>
    </row>
    <row r="2222" spans="2:29" x14ac:dyDescent="0.35">
      <c r="B2222" s="222">
        <v>229900</v>
      </c>
      <c r="C2222" s="208">
        <v>85422</v>
      </c>
      <c r="D2222" s="309">
        <v>4698.21</v>
      </c>
      <c r="E2222" s="206">
        <v>6833.76</v>
      </c>
      <c r="F2222" s="206">
        <v>7687.98</v>
      </c>
      <c r="G2222" s="205">
        <f t="shared" si="181"/>
        <v>0.37156154849934753</v>
      </c>
      <c r="H2222" s="207">
        <f t="shared" si="182"/>
        <v>0.42</v>
      </c>
      <c r="I2222" s="213">
        <v>74286</v>
      </c>
      <c r="J2222" s="213">
        <v>3996.73</v>
      </c>
      <c r="K2222" s="212">
        <v>5942.88</v>
      </c>
      <c r="L2222" s="212">
        <v>6685.74</v>
      </c>
      <c r="M2222" s="239">
        <f t="shared" si="179"/>
        <v>0.48090000000002875</v>
      </c>
      <c r="N2222" s="239"/>
      <c r="O2222" s="178"/>
      <c r="P2222" s="178"/>
      <c r="Q2222" s="178"/>
      <c r="R2222" s="178"/>
      <c r="S2222" s="178"/>
      <c r="T2222" s="178"/>
      <c r="U2222" s="178"/>
      <c r="V2222" s="178"/>
      <c r="W2222" s="178"/>
      <c r="X2222" s="178"/>
      <c r="Y2222" s="210">
        <f t="shared" si="178"/>
        <v>0.32312309699869507</v>
      </c>
      <c r="Z2222" s="211">
        <f t="shared" si="180"/>
        <v>0.42</v>
      </c>
      <c r="AA2222" s="178"/>
      <c r="AB2222" s="178"/>
      <c r="AC2222" s="178"/>
    </row>
    <row r="2223" spans="2:29" x14ac:dyDescent="0.35">
      <c r="B2223" s="222">
        <v>230000</v>
      </c>
      <c r="C2223" s="208">
        <v>85464</v>
      </c>
      <c r="D2223" s="309">
        <v>4700.5200000000004</v>
      </c>
      <c r="E2223" s="206">
        <v>6837.12</v>
      </c>
      <c r="F2223" s="206">
        <v>7691.76</v>
      </c>
      <c r="G2223" s="205">
        <f t="shared" si="181"/>
        <v>0.37158260869565218</v>
      </c>
      <c r="H2223" s="207">
        <f t="shared" si="182"/>
        <v>0.42</v>
      </c>
      <c r="I2223" s="213">
        <v>74328</v>
      </c>
      <c r="J2223" s="213">
        <v>4001.73</v>
      </c>
      <c r="K2223" s="212">
        <v>5946.24</v>
      </c>
      <c r="L2223" s="212">
        <v>6689.52</v>
      </c>
      <c r="M2223" s="239">
        <f t="shared" si="179"/>
        <v>0.48089999999999233</v>
      </c>
      <c r="N2223" s="239"/>
      <c r="O2223" s="178"/>
      <c r="P2223" s="178"/>
      <c r="Q2223" s="178"/>
      <c r="R2223" s="178"/>
      <c r="S2223" s="178"/>
      <c r="T2223" s="178"/>
      <c r="U2223" s="178"/>
      <c r="V2223" s="178"/>
      <c r="W2223" s="178"/>
      <c r="X2223" s="178"/>
      <c r="Y2223" s="210">
        <f t="shared" si="178"/>
        <v>0.32316521739130433</v>
      </c>
      <c r="Z2223" s="211">
        <f t="shared" si="180"/>
        <v>0.42</v>
      </c>
      <c r="AA2223" s="178"/>
      <c r="AB2223" s="178"/>
      <c r="AC2223" s="178"/>
    </row>
    <row r="2224" spans="2:29" x14ac:dyDescent="0.35">
      <c r="B2224" s="222">
        <v>230100</v>
      </c>
      <c r="C2224" s="208">
        <v>85506</v>
      </c>
      <c r="D2224" s="309">
        <v>4702.83</v>
      </c>
      <c r="E2224" s="206">
        <v>6840.48</v>
      </c>
      <c r="F2224" s="206">
        <v>7695.54</v>
      </c>
      <c r="G2224" s="205">
        <f t="shared" si="181"/>
        <v>0.37160365058670142</v>
      </c>
      <c r="H2224" s="207">
        <f t="shared" si="182"/>
        <v>0.42</v>
      </c>
      <c r="I2224" s="213">
        <v>74370</v>
      </c>
      <c r="J2224" s="213">
        <v>4006.73</v>
      </c>
      <c r="K2224" s="212">
        <v>5949.6</v>
      </c>
      <c r="L2224" s="212">
        <v>6693.3</v>
      </c>
      <c r="M2224" s="239">
        <f t="shared" si="179"/>
        <v>0.48089999999994687</v>
      </c>
      <c r="N2224" s="239"/>
      <c r="O2224" s="178"/>
      <c r="P2224" s="178"/>
      <c r="Q2224" s="178"/>
      <c r="R2224" s="178"/>
      <c r="S2224" s="178"/>
      <c r="T2224" s="178"/>
      <c r="U2224" s="178"/>
      <c r="V2224" s="178"/>
      <c r="W2224" s="178"/>
      <c r="X2224" s="178"/>
      <c r="Y2224" s="210">
        <f t="shared" si="178"/>
        <v>0.32320730117340285</v>
      </c>
      <c r="Z2224" s="211">
        <f t="shared" si="180"/>
        <v>0.42</v>
      </c>
      <c r="AA2224" s="178"/>
      <c r="AB2224" s="178"/>
      <c r="AC2224" s="178"/>
    </row>
    <row r="2225" spans="2:29" x14ac:dyDescent="0.35">
      <c r="B2225" s="222">
        <v>230200</v>
      </c>
      <c r="C2225" s="208">
        <v>85548</v>
      </c>
      <c r="D2225" s="309">
        <v>4705.1400000000003</v>
      </c>
      <c r="E2225" s="206">
        <v>6843.84</v>
      </c>
      <c r="F2225" s="206">
        <v>7699.32</v>
      </c>
      <c r="G2225" s="205">
        <f t="shared" si="181"/>
        <v>0.37162467419635098</v>
      </c>
      <c r="H2225" s="207">
        <f t="shared" si="182"/>
        <v>0.42</v>
      </c>
      <c r="I2225" s="213">
        <v>74412</v>
      </c>
      <c r="J2225" s="213">
        <v>4011.73</v>
      </c>
      <c r="K2225" s="212">
        <v>5952.96</v>
      </c>
      <c r="L2225" s="212">
        <v>6697.08</v>
      </c>
      <c r="M2225" s="239">
        <f t="shared" si="179"/>
        <v>0.48089999999991961</v>
      </c>
      <c r="N2225" s="239"/>
      <c r="O2225" s="178"/>
      <c r="P2225" s="178"/>
      <c r="Q2225" s="178"/>
      <c r="R2225" s="178"/>
      <c r="S2225" s="178"/>
      <c r="T2225" s="178"/>
      <c r="U2225" s="178"/>
      <c r="V2225" s="178"/>
      <c r="W2225" s="178"/>
      <c r="X2225" s="178"/>
      <c r="Y2225" s="210">
        <f t="shared" si="178"/>
        <v>0.32324934839270197</v>
      </c>
      <c r="Z2225" s="211">
        <f t="shared" si="180"/>
        <v>0.42</v>
      </c>
      <c r="AA2225" s="178"/>
      <c r="AB2225" s="178"/>
      <c r="AC2225" s="178"/>
    </row>
    <row r="2226" spans="2:29" x14ac:dyDescent="0.35">
      <c r="B2226" s="222">
        <v>230300</v>
      </c>
      <c r="C2226" s="208">
        <v>85590</v>
      </c>
      <c r="D2226" s="309">
        <v>4707.45</v>
      </c>
      <c r="E2226" s="206">
        <v>6847.2</v>
      </c>
      <c r="F2226" s="206">
        <v>7703.1</v>
      </c>
      <c r="G2226" s="205">
        <f t="shared" si="181"/>
        <v>0.3716456795484151</v>
      </c>
      <c r="H2226" s="207">
        <f t="shared" si="182"/>
        <v>0.42</v>
      </c>
      <c r="I2226" s="213">
        <v>74454</v>
      </c>
      <c r="J2226" s="213">
        <v>4016.73</v>
      </c>
      <c r="K2226" s="212">
        <v>5956.32</v>
      </c>
      <c r="L2226" s="212">
        <v>6700.86</v>
      </c>
      <c r="M2226" s="239">
        <f t="shared" si="179"/>
        <v>0.48090000000002875</v>
      </c>
      <c r="N2226" s="239"/>
      <c r="O2226" s="178"/>
      <c r="P2226" s="178"/>
      <c r="Q2226" s="178"/>
      <c r="R2226" s="178"/>
      <c r="S2226" s="178"/>
      <c r="T2226" s="178"/>
      <c r="U2226" s="178"/>
      <c r="V2226" s="178"/>
      <c r="W2226" s="178"/>
      <c r="X2226" s="178"/>
      <c r="Y2226" s="210">
        <f t="shared" si="178"/>
        <v>0.32329135909683021</v>
      </c>
      <c r="Z2226" s="211">
        <f t="shared" si="180"/>
        <v>0.42</v>
      </c>
      <c r="AA2226" s="178"/>
      <c r="AB2226" s="178"/>
      <c r="AC2226" s="178"/>
    </row>
    <row r="2227" spans="2:29" x14ac:dyDescent="0.35">
      <c r="B2227" s="222">
        <v>230400</v>
      </c>
      <c r="C2227" s="208">
        <v>85632</v>
      </c>
      <c r="D2227" s="309">
        <v>4709.76</v>
      </c>
      <c r="E2227" s="206">
        <v>6850.56</v>
      </c>
      <c r="F2227" s="206">
        <v>7706.88</v>
      </c>
      <c r="G2227" s="205">
        <f t="shared" si="181"/>
        <v>0.37166666666666665</v>
      </c>
      <c r="H2227" s="207">
        <f t="shared" si="182"/>
        <v>0.42</v>
      </c>
      <c r="I2227" s="213">
        <v>74496</v>
      </c>
      <c r="J2227" s="213">
        <v>4021.72</v>
      </c>
      <c r="K2227" s="212">
        <v>5959.68</v>
      </c>
      <c r="L2227" s="212">
        <v>6704.64</v>
      </c>
      <c r="M2227" s="239">
        <f t="shared" si="179"/>
        <v>0.48089999999999233</v>
      </c>
      <c r="N2227" s="239"/>
      <c r="O2227" s="178"/>
      <c r="P2227" s="178"/>
      <c r="Q2227" s="178"/>
      <c r="R2227" s="178"/>
      <c r="S2227" s="178"/>
      <c r="T2227" s="178"/>
      <c r="U2227" s="178"/>
      <c r="V2227" s="178"/>
      <c r="W2227" s="178"/>
      <c r="X2227" s="178"/>
      <c r="Y2227" s="210">
        <f t="shared" si="178"/>
        <v>0.32333333333333331</v>
      </c>
      <c r="Z2227" s="211">
        <f t="shared" si="180"/>
        <v>0.42</v>
      </c>
      <c r="AA2227" s="178"/>
      <c r="AB2227" s="178"/>
      <c r="AC2227" s="178"/>
    </row>
    <row r="2228" spans="2:29" x14ac:dyDescent="0.35">
      <c r="B2228" s="222">
        <v>230500</v>
      </c>
      <c r="C2228" s="208">
        <v>85674</v>
      </c>
      <c r="D2228" s="309">
        <v>4712.07</v>
      </c>
      <c r="E2228" s="206">
        <v>6853.92</v>
      </c>
      <c r="F2228" s="206">
        <v>7710.66</v>
      </c>
      <c r="G2228" s="205">
        <f t="shared" si="181"/>
        <v>0.37168763557483731</v>
      </c>
      <c r="H2228" s="207">
        <f t="shared" si="182"/>
        <v>0.42</v>
      </c>
      <c r="I2228" s="213">
        <v>74538</v>
      </c>
      <c r="J2228" s="213">
        <v>4026.72</v>
      </c>
      <c r="K2228" s="212">
        <v>5963.04</v>
      </c>
      <c r="L2228" s="212">
        <v>6708.42</v>
      </c>
      <c r="M2228" s="239">
        <f t="shared" si="179"/>
        <v>0.48090000000010152</v>
      </c>
      <c r="N2228" s="239"/>
      <c r="O2228" s="178"/>
      <c r="P2228" s="178"/>
      <c r="Q2228" s="178"/>
      <c r="R2228" s="178"/>
      <c r="S2228" s="178"/>
      <c r="T2228" s="178"/>
      <c r="U2228" s="178"/>
      <c r="V2228" s="178"/>
      <c r="W2228" s="178"/>
      <c r="X2228" s="178"/>
      <c r="Y2228" s="210">
        <f t="shared" si="178"/>
        <v>0.32337527114967463</v>
      </c>
      <c r="Z2228" s="211">
        <f t="shared" si="180"/>
        <v>0.42</v>
      </c>
      <c r="AA2228" s="178"/>
      <c r="AB2228" s="178"/>
      <c r="AC2228" s="178"/>
    </row>
    <row r="2229" spans="2:29" x14ac:dyDescent="0.35">
      <c r="B2229" s="222">
        <v>230600</v>
      </c>
      <c r="C2229" s="208">
        <v>85716</v>
      </c>
      <c r="D2229" s="309">
        <v>4714.38</v>
      </c>
      <c r="E2229" s="206">
        <v>6857.28</v>
      </c>
      <c r="F2229" s="206">
        <v>7714.44</v>
      </c>
      <c r="G2229" s="205">
        <f t="shared" si="181"/>
        <v>0.37170858629661752</v>
      </c>
      <c r="H2229" s="207">
        <f t="shared" si="182"/>
        <v>0.42</v>
      </c>
      <c r="I2229" s="213">
        <v>74580</v>
      </c>
      <c r="J2229" s="213">
        <v>4031.72</v>
      </c>
      <c r="K2229" s="212">
        <v>5966.4</v>
      </c>
      <c r="L2229" s="212">
        <v>6712.2</v>
      </c>
      <c r="M2229" s="239">
        <f t="shared" si="179"/>
        <v>0.48090000000007421</v>
      </c>
      <c r="N2229" s="239"/>
      <c r="O2229" s="178"/>
      <c r="P2229" s="178"/>
      <c r="Q2229" s="178"/>
      <c r="R2229" s="178"/>
      <c r="S2229" s="178"/>
      <c r="T2229" s="178"/>
      <c r="U2229" s="178"/>
      <c r="V2229" s="178"/>
      <c r="W2229" s="178"/>
      <c r="X2229" s="178"/>
      <c r="Y2229" s="210">
        <f t="shared" si="178"/>
        <v>0.32341717259323505</v>
      </c>
      <c r="Z2229" s="211">
        <f t="shared" si="180"/>
        <v>0.42</v>
      </c>
      <c r="AA2229" s="178"/>
      <c r="AB2229" s="178"/>
      <c r="AC2229" s="178"/>
    </row>
    <row r="2230" spans="2:29" x14ac:dyDescent="0.35">
      <c r="B2230" s="222">
        <v>230700</v>
      </c>
      <c r="C2230" s="208">
        <v>85758</v>
      </c>
      <c r="D2230" s="309">
        <v>4716.6899999999996</v>
      </c>
      <c r="E2230" s="206">
        <v>6860.64</v>
      </c>
      <c r="F2230" s="206">
        <v>7718.22</v>
      </c>
      <c r="G2230" s="205">
        <f t="shared" si="181"/>
        <v>0.37172951885565669</v>
      </c>
      <c r="H2230" s="207">
        <f t="shared" si="182"/>
        <v>0.42</v>
      </c>
      <c r="I2230" s="213">
        <v>74622</v>
      </c>
      <c r="J2230" s="213">
        <v>4036.72</v>
      </c>
      <c r="K2230" s="212">
        <v>5969.76</v>
      </c>
      <c r="L2230" s="212">
        <v>6715.98</v>
      </c>
      <c r="M2230" s="239">
        <f t="shared" si="179"/>
        <v>0.48090000000003785</v>
      </c>
      <c r="N2230" s="239"/>
      <c r="O2230" s="178"/>
      <c r="P2230" s="178"/>
      <c r="Q2230" s="178"/>
      <c r="R2230" s="178"/>
      <c r="S2230" s="178"/>
      <c r="T2230" s="178"/>
      <c r="U2230" s="178"/>
      <c r="V2230" s="178"/>
      <c r="W2230" s="178"/>
      <c r="X2230" s="178"/>
      <c r="Y2230" s="210">
        <f t="shared" si="178"/>
        <v>0.3234590377113134</v>
      </c>
      <c r="Z2230" s="211">
        <f t="shared" si="180"/>
        <v>0.42</v>
      </c>
      <c r="AA2230" s="178"/>
      <c r="AB2230" s="178"/>
      <c r="AC2230" s="178"/>
    </row>
    <row r="2231" spans="2:29" x14ac:dyDescent="0.35">
      <c r="B2231" s="222">
        <v>230800</v>
      </c>
      <c r="C2231" s="208">
        <v>85800</v>
      </c>
      <c r="D2231" s="309">
        <v>4719</v>
      </c>
      <c r="E2231" s="206">
        <v>6864</v>
      </c>
      <c r="F2231" s="206">
        <v>7722</v>
      </c>
      <c r="G2231" s="205">
        <f t="shared" si="181"/>
        <v>0.37175043327556329</v>
      </c>
      <c r="H2231" s="207">
        <f t="shared" si="182"/>
        <v>0.42</v>
      </c>
      <c r="I2231" s="213">
        <v>74664</v>
      </c>
      <c r="J2231" s="213">
        <v>4041.72</v>
      </c>
      <c r="K2231" s="212">
        <v>5973.12</v>
      </c>
      <c r="L2231" s="212">
        <v>6719.76</v>
      </c>
      <c r="M2231" s="239">
        <f t="shared" si="179"/>
        <v>0.48090000000000144</v>
      </c>
      <c r="N2231" s="239"/>
      <c r="O2231" s="178"/>
      <c r="P2231" s="178"/>
      <c r="Q2231" s="178"/>
      <c r="R2231" s="178"/>
      <c r="S2231" s="178"/>
      <c r="T2231" s="178"/>
      <c r="U2231" s="178"/>
      <c r="V2231" s="178"/>
      <c r="W2231" s="178"/>
      <c r="X2231" s="178"/>
      <c r="Y2231" s="210">
        <f t="shared" si="178"/>
        <v>0.32350086655112653</v>
      </c>
      <c r="Z2231" s="211">
        <f t="shared" si="180"/>
        <v>0.42</v>
      </c>
      <c r="AA2231" s="178"/>
      <c r="AB2231" s="178"/>
      <c r="AC2231" s="178"/>
    </row>
    <row r="2232" spans="2:29" x14ac:dyDescent="0.35">
      <c r="B2232" s="222">
        <v>230900</v>
      </c>
      <c r="C2232" s="208">
        <v>85842</v>
      </c>
      <c r="D2232" s="309">
        <v>4721.3100000000004</v>
      </c>
      <c r="E2232" s="206">
        <v>6867.36</v>
      </c>
      <c r="F2232" s="206">
        <v>7725.78</v>
      </c>
      <c r="G2232" s="205">
        <f t="shared" si="181"/>
        <v>0.37177132957990472</v>
      </c>
      <c r="H2232" s="207">
        <f t="shared" si="182"/>
        <v>0.42</v>
      </c>
      <c r="I2232" s="213">
        <v>74706</v>
      </c>
      <c r="J2232" s="213">
        <v>4046.71</v>
      </c>
      <c r="K2232" s="212">
        <v>5976.48</v>
      </c>
      <c r="L2232" s="212">
        <v>6723.54</v>
      </c>
      <c r="M2232" s="239">
        <f t="shared" si="179"/>
        <v>0.48089999999996508</v>
      </c>
      <c r="N2232" s="239"/>
      <c r="O2232" s="178"/>
      <c r="P2232" s="178"/>
      <c r="Q2232" s="178"/>
      <c r="R2232" s="178"/>
      <c r="S2232" s="178"/>
      <c r="T2232" s="178"/>
      <c r="U2232" s="178"/>
      <c r="V2232" s="178"/>
      <c r="W2232" s="178"/>
      <c r="X2232" s="178"/>
      <c r="Y2232" s="210">
        <f t="shared" si="178"/>
        <v>0.32354265915980945</v>
      </c>
      <c r="Z2232" s="211">
        <f t="shared" si="180"/>
        <v>0.42</v>
      </c>
      <c r="AA2232" s="178"/>
      <c r="AB2232" s="178"/>
      <c r="AC2232" s="178"/>
    </row>
    <row r="2233" spans="2:29" x14ac:dyDescent="0.35">
      <c r="B2233" s="222">
        <v>231000</v>
      </c>
      <c r="C2233" s="208">
        <v>85884</v>
      </c>
      <c r="D2233" s="309">
        <v>4723.62</v>
      </c>
      <c r="E2233" s="206">
        <v>6870.72</v>
      </c>
      <c r="F2233" s="206">
        <v>7729.56</v>
      </c>
      <c r="G2233" s="205">
        <f t="shared" si="181"/>
        <v>0.37179220779220779</v>
      </c>
      <c r="H2233" s="207">
        <f t="shared" si="182"/>
        <v>0.42</v>
      </c>
      <c r="I2233" s="213">
        <v>74748</v>
      </c>
      <c r="J2233" s="213">
        <v>4051.71</v>
      </c>
      <c r="K2233" s="212">
        <v>5979.84</v>
      </c>
      <c r="L2233" s="212">
        <v>6727.32</v>
      </c>
      <c r="M2233" s="239">
        <f t="shared" si="179"/>
        <v>0.48089999999992872</v>
      </c>
      <c r="N2233" s="239"/>
      <c r="O2233" s="178"/>
      <c r="P2233" s="178"/>
      <c r="Q2233" s="178"/>
      <c r="R2233" s="178"/>
      <c r="S2233" s="178"/>
      <c r="T2233" s="178"/>
      <c r="U2233" s="178"/>
      <c r="V2233" s="178"/>
      <c r="W2233" s="178"/>
      <c r="X2233" s="178"/>
      <c r="Y2233" s="210">
        <f t="shared" si="178"/>
        <v>0.32358441558441559</v>
      </c>
      <c r="Z2233" s="211">
        <f t="shared" si="180"/>
        <v>0.42</v>
      </c>
      <c r="AA2233" s="178"/>
      <c r="AB2233" s="178"/>
      <c r="AC2233" s="178"/>
    </row>
    <row r="2234" spans="2:29" x14ac:dyDescent="0.35">
      <c r="B2234" s="222">
        <v>231100</v>
      </c>
      <c r="C2234" s="208">
        <v>85926</v>
      </c>
      <c r="D2234" s="309">
        <v>4725.93</v>
      </c>
      <c r="E2234" s="206">
        <v>6874.08</v>
      </c>
      <c r="F2234" s="206">
        <v>7733.34</v>
      </c>
      <c r="G2234" s="205">
        <f t="shared" si="181"/>
        <v>0.37181306793595847</v>
      </c>
      <c r="H2234" s="207">
        <f t="shared" si="182"/>
        <v>0.42</v>
      </c>
      <c r="I2234" s="213">
        <v>74790</v>
      </c>
      <c r="J2234" s="213">
        <v>4056.71</v>
      </c>
      <c r="K2234" s="212">
        <v>5983.2</v>
      </c>
      <c r="L2234" s="212">
        <v>6731.1</v>
      </c>
      <c r="M2234" s="239">
        <f t="shared" si="179"/>
        <v>0.4808999999998923</v>
      </c>
      <c r="N2234" s="239"/>
      <c r="O2234" s="178"/>
      <c r="P2234" s="178"/>
      <c r="Q2234" s="178"/>
      <c r="R2234" s="178"/>
      <c r="S2234" s="178"/>
      <c r="T2234" s="178"/>
      <c r="U2234" s="178"/>
      <c r="V2234" s="178"/>
      <c r="W2234" s="178"/>
      <c r="X2234" s="178"/>
      <c r="Y2234" s="210">
        <f t="shared" si="178"/>
        <v>0.32362613587191691</v>
      </c>
      <c r="Z2234" s="211">
        <f t="shared" si="180"/>
        <v>0.42</v>
      </c>
      <c r="AA2234" s="178"/>
      <c r="AB2234" s="178"/>
      <c r="AC2234" s="178"/>
    </row>
    <row r="2235" spans="2:29" x14ac:dyDescent="0.35">
      <c r="B2235" s="222">
        <v>231200</v>
      </c>
      <c r="C2235" s="208">
        <v>85968</v>
      </c>
      <c r="D2235" s="309">
        <v>4728.24</v>
      </c>
      <c r="E2235" s="206">
        <v>6877.44</v>
      </c>
      <c r="F2235" s="206">
        <v>7737.12</v>
      </c>
      <c r="G2235" s="205">
        <f t="shared" si="181"/>
        <v>0.37183391003460209</v>
      </c>
      <c r="H2235" s="207">
        <f t="shared" si="182"/>
        <v>0.42</v>
      </c>
      <c r="I2235" s="213">
        <v>74832</v>
      </c>
      <c r="J2235" s="213">
        <v>4061.71</v>
      </c>
      <c r="K2235" s="212">
        <v>5986.56</v>
      </c>
      <c r="L2235" s="212">
        <v>6734.88</v>
      </c>
      <c r="M2235" s="239">
        <f t="shared" si="179"/>
        <v>0.48090000000000144</v>
      </c>
      <c r="N2235" s="239"/>
      <c r="O2235" s="178"/>
      <c r="P2235" s="178"/>
      <c r="Q2235" s="178"/>
      <c r="R2235" s="178"/>
      <c r="S2235" s="178"/>
      <c r="T2235" s="178"/>
      <c r="U2235" s="178"/>
      <c r="V2235" s="178"/>
      <c r="W2235" s="178"/>
      <c r="X2235" s="178"/>
      <c r="Y2235" s="210">
        <f t="shared" si="178"/>
        <v>0.32366782006920414</v>
      </c>
      <c r="Z2235" s="211">
        <f t="shared" si="180"/>
        <v>0.42</v>
      </c>
      <c r="AA2235" s="178"/>
      <c r="AB2235" s="178"/>
      <c r="AC2235" s="178"/>
    </row>
    <row r="2236" spans="2:29" x14ac:dyDescent="0.35">
      <c r="B2236" s="222">
        <v>231300</v>
      </c>
      <c r="C2236" s="208">
        <v>86010</v>
      </c>
      <c r="D2236" s="309">
        <v>4730.55</v>
      </c>
      <c r="E2236" s="206">
        <v>6880.8</v>
      </c>
      <c r="F2236" s="206">
        <v>7740.9</v>
      </c>
      <c r="G2236" s="205">
        <f t="shared" si="181"/>
        <v>0.37185473411154346</v>
      </c>
      <c r="H2236" s="207">
        <f t="shared" si="182"/>
        <v>0.42</v>
      </c>
      <c r="I2236" s="213">
        <v>74874</v>
      </c>
      <c r="J2236" s="213">
        <v>4066.71</v>
      </c>
      <c r="K2236" s="212">
        <v>5989.92</v>
      </c>
      <c r="L2236" s="212">
        <v>6738.66</v>
      </c>
      <c r="M2236" s="239">
        <f t="shared" si="179"/>
        <v>0.48089999999997418</v>
      </c>
      <c r="N2236" s="239"/>
      <c r="O2236" s="178"/>
      <c r="P2236" s="178"/>
      <c r="Q2236" s="178"/>
      <c r="R2236" s="178"/>
      <c r="S2236" s="178"/>
      <c r="T2236" s="178"/>
      <c r="U2236" s="178"/>
      <c r="V2236" s="178"/>
      <c r="W2236" s="178"/>
      <c r="X2236" s="178"/>
      <c r="Y2236" s="210">
        <f t="shared" si="178"/>
        <v>0.32370946822308688</v>
      </c>
      <c r="Z2236" s="211">
        <f t="shared" si="180"/>
        <v>0.42</v>
      </c>
      <c r="AA2236" s="178"/>
      <c r="AB2236" s="178"/>
      <c r="AC2236" s="178"/>
    </row>
    <row r="2237" spans="2:29" x14ac:dyDescent="0.35">
      <c r="B2237" s="222">
        <v>231400</v>
      </c>
      <c r="C2237" s="208">
        <v>86052</v>
      </c>
      <c r="D2237" s="309">
        <v>4732.8599999999997</v>
      </c>
      <c r="E2237" s="206">
        <v>6884.16</v>
      </c>
      <c r="F2237" s="206">
        <v>7744.68</v>
      </c>
      <c r="G2237" s="205">
        <f t="shared" si="181"/>
        <v>0.37187554019014696</v>
      </c>
      <c r="H2237" s="207">
        <f t="shared" si="182"/>
        <v>0.42</v>
      </c>
      <c r="I2237" s="213">
        <v>74916</v>
      </c>
      <c r="J2237" s="213">
        <v>4071.7</v>
      </c>
      <c r="K2237" s="212">
        <v>5993.28</v>
      </c>
      <c r="L2237" s="212">
        <v>6742.44</v>
      </c>
      <c r="M2237" s="239">
        <f t="shared" si="179"/>
        <v>0.48090000000008332</v>
      </c>
      <c r="N2237" s="239"/>
      <c r="O2237" s="178"/>
      <c r="P2237" s="178"/>
      <c r="Q2237" s="178"/>
      <c r="R2237" s="178"/>
      <c r="S2237" s="178"/>
      <c r="T2237" s="178"/>
      <c r="U2237" s="178"/>
      <c r="V2237" s="178"/>
      <c r="W2237" s="178"/>
      <c r="X2237" s="178"/>
      <c r="Y2237" s="210">
        <f t="shared" si="178"/>
        <v>0.32375108038029388</v>
      </c>
      <c r="Z2237" s="211">
        <f t="shared" si="180"/>
        <v>0.42</v>
      </c>
      <c r="AA2237" s="178"/>
      <c r="AB2237" s="178"/>
      <c r="AC2237" s="178"/>
    </row>
    <row r="2238" spans="2:29" x14ac:dyDescent="0.35">
      <c r="B2238" s="222">
        <v>231500</v>
      </c>
      <c r="C2238" s="208">
        <v>86094</v>
      </c>
      <c r="D2238" s="309">
        <v>4735.17</v>
      </c>
      <c r="E2238" s="206">
        <v>6887.52</v>
      </c>
      <c r="F2238" s="206">
        <v>7748.46</v>
      </c>
      <c r="G2238" s="205">
        <f t="shared" si="181"/>
        <v>0.37189632829373648</v>
      </c>
      <c r="H2238" s="207">
        <f t="shared" si="182"/>
        <v>0.42</v>
      </c>
      <c r="I2238" s="213">
        <v>74958</v>
      </c>
      <c r="J2238" s="213">
        <v>4076.7</v>
      </c>
      <c r="K2238" s="212">
        <v>5996.64</v>
      </c>
      <c r="L2238" s="212">
        <v>6746.22</v>
      </c>
      <c r="M2238" s="239">
        <f t="shared" si="179"/>
        <v>0.48090000000004696</v>
      </c>
      <c r="N2238" s="239"/>
      <c r="O2238" s="178"/>
      <c r="P2238" s="178"/>
      <c r="Q2238" s="178"/>
      <c r="R2238" s="178"/>
      <c r="S2238" s="178"/>
      <c r="T2238" s="178"/>
      <c r="U2238" s="178"/>
      <c r="V2238" s="178"/>
      <c r="W2238" s="178"/>
      <c r="X2238" s="178"/>
      <c r="Y2238" s="210">
        <f t="shared" si="178"/>
        <v>0.32379265658747303</v>
      </c>
      <c r="Z2238" s="211">
        <f t="shared" si="180"/>
        <v>0.42</v>
      </c>
      <c r="AA2238" s="178"/>
      <c r="AB2238" s="178"/>
      <c r="AC2238" s="178"/>
    </row>
    <row r="2239" spans="2:29" x14ac:dyDescent="0.35">
      <c r="B2239" s="222">
        <v>231600</v>
      </c>
      <c r="C2239" s="208">
        <v>86136</v>
      </c>
      <c r="D2239" s="309">
        <v>4737.4799999999996</v>
      </c>
      <c r="E2239" s="206">
        <v>6890.88</v>
      </c>
      <c r="F2239" s="206">
        <v>7752.24</v>
      </c>
      <c r="G2239" s="205">
        <f t="shared" si="181"/>
        <v>0.37191709844559584</v>
      </c>
      <c r="H2239" s="207">
        <f t="shared" si="182"/>
        <v>0.42</v>
      </c>
      <c r="I2239" s="213">
        <v>75000</v>
      </c>
      <c r="J2239" s="213">
        <v>4081.7</v>
      </c>
      <c r="K2239" s="212">
        <v>6000</v>
      </c>
      <c r="L2239" s="212">
        <v>6750</v>
      </c>
      <c r="M2239" s="239">
        <f t="shared" si="179"/>
        <v>0.48090000000001054</v>
      </c>
      <c r="N2239" s="239"/>
      <c r="O2239" s="178"/>
      <c r="P2239" s="178"/>
      <c r="Q2239" s="178"/>
      <c r="R2239" s="178"/>
      <c r="S2239" s="178"/>
      <c r="T2239" s="178"/>
      <c r="U2239" s="178"/>
      <c r="V2239" s="178"/>
      <c r="W2239" s="178"/>
      <c r="X2239" s="178"/>
      <c r="Y2239" s="210">
        <f t="shared" si="178"/>
        <v>0.32383419689119169</v>
      </c>
      <c r="Z2239" s="211">
        <f t="shared" si="180"/>
        <v>0.42</v>
      </c>
      <c r="AA2239" s="178"/>
      <c r="AB2239" s="178"/>
      <c r="AC2239" s="178"/>
    </row>
    <row r="2240" spans="2:29" x14ac:dyDescent="0.35">
      <c r="B2240" s="222">
        <v>231700</v>
      </c>
      <c r="C2240" s="208">
        <v>86178</v>
      </c>
      <c r="D2240" s="309">
        <v>4739.79</v>
      </c>
      <c r="E2240" s="206">
        <v>6894.24</v>
      </c>
      <c r="F2240" s="206">
        <v>7756.02</v>
      </c>
      <c r="G2240" s="205">
        <f t="shared" si="181"/>
        <v>0.37193785066896851</v>
      </c>
      <c r="H2240" s="207">
        <f t="shared" si="182"/>
        <v>0.42</v>
      </c>
      <c r="I2240" s="213">
        <v>75042</v>
      </c>
      <c r="J2240" s="213">
        <v>4086.7</v>
      </c>
      <c r="K2240" s="212">
        <v>6003.36</v>
      </c>
      <c r="L2240" s="212">
        <v>6753.78</v>
      </c>
      <c r="M2240" s="239">
        <f t="shared" si="179"/>
        <v>0.48089999999998329</v>
      </c>
      <c r="N2240" s="239"/>
      <c r="O2240" s="178"/>
      <c r="P2240" s="178"/>
      <c r="Q2240" s="178"/>
      <c r="R2240" s="178"/>
      <c r="S2240" s="178"/>
      <c r="T2240" s="178"/>
      <c r="U2240" s="178"/>
      <c r="V2240" s="178"/>
      <c r="W2240" s="178"/>
      <c r="X2240" s="178"/>
      <c r="Y2240" s="210">
        <f t="shared" si="178"/>
        <v>0.32387570133793697</v>
      </c>
      <c r="Z2240" s="211">
        <f t="shared" si="180"/>
        <v>0.42</v>
      </c>
      <c r="AA2240" s="178"/>
      <c r="AB2240" s="178"/>
      <c r="AC2240" s="178"/>
    </row>
    <row r="2241" spans="2:29" x14ac:dyDescent="0.35">
      <c r="B2241" s="222">
        <v>231800</v>
      </c>
      <c r="C2241" s="208">
        <v>86220</v>
      </c>
      <c r="D2241" s="309">
        <v>4742.1000000000004</v>
      </c>
      <c r="E2241" s="206">
        <v>6897.6</v>
      </c>
      <c r="F2241" s="206">
        <v>7759.8</v>
      </c>
      <c r="G2241" s="205">
        <f t="shared" si="181"/>
        <v>0.37195858498705781</v>
      </c>
      <c r="H2241" s="207">
        <f t="shared" si="182"/>
        <v>0.42</v>
      </c>
      <c r="I2241" s="213">
        <v>75084</v>
      </c>
      <c r="J2241" s="213">
        <v>4091.7</v>
      </c>
      <c r="K2241" s="212">
        <v>6006.72</v>
      </c>
      <c r="L2241" s="212">
        <v>6757.56</v>
      </c>
      <c r="M2241" s="239">
        <f t="shared" si="179"/>
        <v>0.48090000000008332</v>
      </c>
      <c r="N2241" s="239"/>
      <c r="O2241" s="178"/>
      <c r="P2241" s="178"/>
      <c r="Q2241" s="178"/>
      <c r="R2241" s="178"/>
      <c r="S2241" s="178"/>
      <c r="T2241" s="178"/>
      <c r="U2241" s="178"/>
      <c r="V2241" s="178"/>
      <c r="W2241" s="178"/>
      <c r="X2241" s="178"/>
      <c r="Y2241" s="210">
        <f t="shared" si="178"/>
        <v>0.32391716997411563</v>
      </c>
      <c r="Z2241" s="211">
        <f t="shared" si="180"/>
        <v>0.42</v>
      </c>
      <c r="AA2241" s="178"/>
      <c r="AB2241" s="178"/>
      <c r="AC2241" s="178"/>
    </row>
    <row r="2242" spans="2:29" x14ac:dyDescent="0.35">
      <c r="B2242" s="222">
        <v>231900</v>
      </c>
      <c r="C2242" s="208">
        <v>86262</v>
      </c>
      <c r="D2242" s="309">
        <v>4744.41</v>
      </c>
      <c r="E2242" s="206">
        <v>6900.96</v>
      </c>
      <c r="F2242" s="206">
        <v>7763.58</v>
      </c>
      <c r="G2242" s="205">
        <f t="shared" si="181"/>
        <v>0.37197930142302715</v>
      </c>
      <c r="H2242" s="207">
        <f t="shared" si="182"/>
        <v>0.42</v>
      </c>
      <c r="I2242" s="213">
        <v>75126</v>
      </c>
      <c r="J2242" s="213">
        <v>4096.6899999999996</v>
      </c>
      <c r="K2242" s="212">
        <v>6010.08</v>
      </c>
      <c r="L2242" s="212">
        <v>6761.34</v>
      </c>
      <c r="M2242" s="239">
        <f t="shared" si="179"/>
        <v>0.48090000000004696</v>
      </c>
      <c r="N2242" s="239"/>
      <c r="O2242" s="178"/>
      <c r="P2242" s="178"/>
      <c r="Q2242" s="178"/>
      <c r="R2242" s="178"/>
      <c r="S2242" s="178"/>
      <c r="T2242" s="178"/>
      <c r="U2242" s="178"/>
      <c r="V2242" s="178"/>
      <c r="W2242" s="178"/>
      <c r="X2242" s="178"/>
      <c r="Y2242" s="210">
        <f t="shared" si="178"/>
        <v>0.32395860284605432</v>
      </c>
      <c r="Z2242" s="211">
        <f t="shared" si="180"/>
        <v>0.42</v>
      </c>
      <c r="AA2242" s="178"/>
      <c r="AB2242" s="178"/>
      <c r="AC2242" s="178"/>
    </row>
    <row r="2243" spans="2:29" x14ac:dyDescent="0.35">
      <c r="B2243" s="222">
        <v>232000</v>
      </c>
      <c r="C2243" s="208">
        <v>86304</v>
      </c>
      <c r="D2243" s="309">
        <v>4746.72</v>
      </c>
      <c r="E2243" s="206">
        <v>6904.32</v>
      </c>
      <c r="F2243" s="206">
        <v>7767.36</v>
      </c>
      <c r="G2243" s="205">
        <f t="shared" si="181"/>
        <v>0.372</v>
      </c>
      <c r="H2243" s="207">
        <f t="shared" si="182"/>
        <v>0.42</v>
      </c>
      <c r="I2243" s="213">
        <v>75168</v>
      </c>
      <c r="J2243" s="213">
        <v>4101.6899999999996</v>
      </c>
      <c r="K2243" s="212">
        <v>6013.44</v>
      </c>
      <c r="L2243" s="212">
        <v>6765.12</v>
      </c>
      <c r="M2243" s="239">
        <f t="shared" si="179"/>
        <v>0.48090000000001965</v>
      </c>
      <c r="N2243" s="239"/>
      <c r="O2243" s="178"/>
      <c r="P2243" s="178"/>
      <c r="Q2243" s="178"/>
      <c r="R2243" s="178"/>
      <c r="S2243" s="178"/>
      <c r="T2243" s="178"/>
      <c r="U2243" s="178"/>
      <c r="V2243" s="178"/>
      <c r="W2243" s="178"/>
      <c r="X2243" s="178"/>
      <c r="Y2243" s="210">
        <f t="shared" ref="Y2243:Y2306" si="183">I2243/$B2243</f>
        <v>0.32400000000000001</v>
      </c>
      <c r="Z2243" s="211">
        <f t="shared" si="180"/>
        <v>0.42</v>
      </c>
      <c r="AA2243" s="178"/>
      <c r="AB2243" s="178"/>
      <c r="AC2243" s="178"/>
    </row>
    <row r="2244" spans="2:29" x14ac:dyDescent="0.35">
      <c r="B2244" s="222">
        <v>232100</v>
      </c>
      <c r="C2244" s="208">
        <v>86346</v>
      </c>
      <c r="D2244" s="309">
        <v>4749.03</v>
      </c>
      <c r="E2244" s="206">
        <v>6907.68</v>
      </c>
      <c r="F2244" s="206">
        <v>7771.14</v>
      </c>
      <c r="G2244" s="205">
        <f t="shared" si="181"/>
        <v>0.37202068074105987</v>
      </c>
      <c r="H2244" s="207">
        <f t="shared" si="182"/>
        <v>0.42</v>
      </c>
      <c r="I2244" s="213">
        <v>75210</v>
      </c>
      <c r="J2244" s="213">
        <v>4106.6899999999996</v>
      </c>
      <c r="K2244" s="212">
        <v>6016.8</v>
      </c>
      <c r="L2244" s="212">
        <v>6768.9</v>
      </c>
      <c r="M2244" s="239">
        <f t="shared" ref="M2244:M2307" si="184">(C2244+D2244+F2244-C2243-D2243-F2243)/100</f>
        <v>0.48089999999998329</v>
      </c>
      <c r="N2244" s="239"/>
      <c r="O2244" s="178"/>
      <c r="P2244" s="178"/>
      <c r="Q2244" s="178"/>
      <c r="R2244" s="178"/>
      <c r="S2244" s="178"/>
      <c r="T2244" s="178"/>
      <c r="U2244" s="178"/>
      <c r="V2244" s="178"/>
      <c r="W2244" s="178"/>
      <c r="X2244" s="178"/>
      <c r="Y2244" s="210">
        <f t="shared" si="183"/>
        <v>0.32404136148211976</v>
      </c>
      <c r="Z2244" s="211">
        <f t="shared" ref="Z2244:Z2307" si="185">(I2244-I2243)/($B2244-$B2243)</f>
        <v>0.42</v>
      </c>
      <c r="AA2244" s="178"/>
      <c r="AB2244" s="178"/>
      <c r="AC2244" s="178"/>
    </row>
    <row r="2245" spans="2:29" x14ac:dyDescent="0.35">
      <c r="B2245" s="222">
        <v>232200</v>
      </c>
      <c r="C2245" s="208">
        <v>86388</v>
      </c>
      <c r="D2245" s="309">
        <v>4751.34</v>
      </c>
      <c r="E2245" s="206">
        <v>6911.04</v>
      </c>
      <c r="F2245" s="206">
        <v>7774.92</v>
      </c>
      <c r="G2245" s="205">
        <f t="shared" ref="G2245:G2308" si="186">C2245/B2245</f>
        <v>0.37204134366925062</v>
      </c>
      <c r="H2245" s="207">
        <f t="shared" ref="H2245:H2308" si="187">(C2245-C2244)/(B2245-B2244)</f>
        <v>0.42</v>
      </c>
      <c r="I2245" s="213">
        <v>75252</v>
      </c>
      <c r="J2245" s="213">
        <v>4111.6899999999996</v>
      </c>
      <c r="K2245" s="212">
        <v>6020.16</v>
      </c>
      <c r="L2245" s="212">
        <v>6772.68</v>
      </c>
      <c r="M2245" s="239">
        <f t="shared" si="184"/>
        <v>0.48089999999994687</v>
      </c>
      <c r="N2245" s="239"/>
      <c r="O2245" s="178"/>
      <c r="P2245" s="178"/>
      <c r="Q2245" s="178"/>
      <c r="R2245" s="178"/>
      <c r="S2245" s="178"/>
      <c r="T2245" s="178"/>
      <c r="U2245" s="178"/>
      <c r="V2245" s="178"/>
      <c r="W2245" s="178"/>
      <c r="X2245" s="178"/>
      <c r="Y2245" s="210">
        <f t="shared" si="183"/>
        <v>0.32408268733850132</v>
      </c>
      <c r="Z2245" s="211">
        <f t="shared" si="185"/>
        <v>0.42</v>
      </c>
      <c r="AA2245" s="178"/>
      <c r="AB2245" s="178"/>
      <c r="AC2245" s="178"/>
    </row>
    <row r="2246" spans="2:29" x14ac:dyDescent="0.35">
      <c r="B2246" s="222">
        <v>232300</v>
      </c>
      <c r="C2246" s="208">
        <v>86430</v>
      </c>
      <c r="D2246" s="309">
        <v>4753.6499999999996</v>
      </c>
      <c r="E2246" s="206">
        <v>6914.4</v>
      </c>
      <c r="F2246" s="206">
        <v>7778.7</v>
      </c>
      <c r="G2246" s="205">
        <f t="shared" si="186"/>
        <v>0.3720619888075764</v>
      </c>
      <c r="H2246" s="207">
        <f t="shared" si="187"/>
        <v>0.42</v>
      </c>
      <c r="I2246" s="213">
        <v>75294</v>
      </c>
      <c r="J2246" s="213">
        <v>4116.6899999999996</v>
      </c>
      <c r="K2246" s="212">
        <v>6023.52</v>
      </c>
      <c r="L2246" s="212">
        <v>6776.46</v>
      </c>
      <c r="M2246" s="239">
        <f t="shared" si="184"/>
        <v>0.48089999999991051</v>
      </c>
      <c r="N2246" s="239"/>
      <c r="O2246" s="178"/>
      <c r="P2246" s="178"/>
      <c r="Q2246" s="178"/>
      <c r="R2246" s="178"/>
      <c r="S2246" s="178"/>
      <c r="T2246" s="178"/>
      <c r="U2246" s="178"/>
      <c r="V2246" s="178"/>
      <c r="W2246" s="178"/>
      <c r="X2246" s="178"/>
      <c r="Y2246" s="210">
        <f t="shared" si="183"/>
        <v>0.32412397761515283</v>
      </c>
      <c r="Z2246" s="211">
        <f t="shared" si="185"/>
        <v>0.42</v>
      </c>
      <c r="AA2246" s="178"/>
      <c r="AB2246" s="178"/>
      <c r="AC2246" s="178"/>
    </row>
    <row r="2247" spans="2:29" x14ac:dyDescent="0.35">
      <c r="B2247" s="222">
        <v>232400</v>
      </c>
      <c r="C2247" s="208">
        <v>86472</v>
      </c>
      <c r="D2247" s="309">
        <v>4755.96</v>
      </c>
      <c r="E2247" s="206">
        <v>6917.76</v>
      </c>
      <c r="F2247" s="206">
        <v>7782.48</v>
      </c>
      <c r="G2247" s="205">
        <f t="shared" si="186"/>
        <v>0.37208261617900174</v>
      </c>
      <c r="H2247" s="207">
        <f t="shared" si="187"/>
        <v>0.42</v>
      </c>
      <c r="I2247" s="213">
        <v>75336</v>
      </c>
      <c r="J2247" s="213">
        <v>4121.68</v>
      </c>
      <c r="K2247" s="212">
        <v>6026.88</v>
      </c>
      <c r="L2247" s="212">
        <v>6780.24</v>
      </c>
      <c r="M2247" s="239">
        <f t="shared" si="184"/>
        <v>0.48090000000002875</v>
      </c>
      <c r="N2247" s="239"/>
      <c r="O2247" s="178"/>
      <c r="P2247" s="178"/>
      <c r="Q2247" s="178"/>
      <c r="R2247" s="178"/>
      <c r="S2247" s="178"/>
      <c r="T2247" s="178"/>
      <c r="U2247" s="178"/>
      <c r="V2247" s="178"/>
      <c r="W2247" s="178"/>
      <c r="X2247" s="178"/>
      <c r="Y2247" s="210">
        <f t="shared" si="183"/>
        <v>0.32416523235800343</v>
      </c>
      <c r="Z2247" s="211">
        <f t="shared" si="185"/>
        <v>0.42</v>
      </c>
      <c r="AA2247" s="178"/>
      <c r="AB2247" s="178"/>
      <c r="AC2247" s="178"/>
    </row>
    <row r="2248" spans="2:29" x14ac:dyDescent="0.35">
      <c r="B2248" s="222">
        <v>232500</v>
      </c>
      <c r="C2248" s="208">
        <v>86514</v>
      </c>
      <c r="D2248" s="309">
        <v>4758.2700000000004</v>
      </c>
      <c r="E2248" s="206">
        <v>6921.12</v>
      </c>
      <c r="F2248" s="206">
        <v>7786.26</v>
      </c>
      <c r="G2248" s="205">
        <f t="shared" si="186"/>
        <v>0.37210322580645161</v>
      </c>
      <c r="H2248" s="207">
        <f t="shared" si="187"/>
        <v>0.42</v>
      </c>
      <c r="I2248" s="213">
        <v>75378</v>
      </c>
      <c r="J2248" s="213">
        <v>4126.68</v>
      </c>
      <c r="K2248" s="212">
        <v>6030.24</v>
      </c>
      <c r="L2248" s="212">
        <v>6784.02</v>
      </c>
      <c r="M2248" s="239">
        <f t="shared" si="184"/>
        <v>0.48089999999999233</v>
      </c>
      <c r="N2248" s="239"/>
      <c r="O2248" s="178"/>
      <c r="P2248" s="178"/>
      <c r="Q2248" s="178"/>
      <c r="R2248" s="178"/>
      <c r="S2248" s="178"/>
      <c r="T2248" s="178"/>
      <c r="U2248" s="178"/>
      <c r="V2248" s="178"/>
      <c r="W2248" s="178"/>
      <c r="X2248" s="178"/>
      <c r="Y2248" s="210">
        <f t="shared" si="183"/>
        <v>0.32420645161290323</v>
      </c>
      <c r="Z2248" s="211">
        <f t="shared" si="185"/>
        <v>0.42</v>
      </c>
      <c r="AA2248" s="178"/>
      <c r="AB2248" s="178"/>
      <c r="AC2248" s="178"/>
    </row>
    <row r="2249" spans="2:29" x14ac:dyDescent="0.35">
      <c r="B2249" s="222">
        <v>232600</v>
      </c>
      <c r="C2249" s="208">
        <v>86556</v>
      </c>
      <c r="D2249" s="309">
        <v>4760.58</v>
      </c>
      <c r="E2249" s="206">
        <v>6924.48</v>
      </c>
      <c r="F2249" s="206">
        <v>7790.04</v>
      </c>
      <c r="G2249" s="205">
        <f t="shared" si="186"/>
        <v>0.37212381771281167</v>
      </c>
      <c r="H2249" s="207">
        <f t="shared" si="187"/>
        <v>0.42</v>
      </c>
      <c r="I2249" s="213">
        <v>75420</v>
      </c>
      <c r="J2249" s="213">
        <v>4131.68</v>
      </c>
      <c r="K2249" s="212">
        <v>6033.6</v>
      </c>
      <c r="L2249" s="212">
        <v>6787.8</v>
      </c>
      <c r="M2249" s="239">
        <f t="shared" si="184"/>
        <v>0.48089999999994687</v>
      </c>
      <c r="N2249" s="239"/>
      <c r="O2249" s="178"/>
      <c r="P2249" s="178"/>
      <c r="Q2249" s="178"/>
      <c r="R2249" s="178"/>
      <c r="S2249" s="178"/>
      <c r="T2249" s="178"/>
      <c r="U2249" s="178"/>
      <c r="V2249" s="178"/>
      <c r="W2249" s="178"/>
      <c r="X2249" s="178"/>
      <c r="Y2249" s="210">
        <f t="shared" si="183"/>
        <v>0.3242476354256234</v>
      </c>
      <c r="Z2249" s="211">
        <f t="shared" si="185"/>
        <v>0.42</v>
      </c>
      <c r="AA2249" s="178"/>
      <c r="AB2249" s="178"/>
      <c r="AC2249" s="178"/>
    </row>
    <row r="2250" spans="2:29" x14ac:dyDescent="0.35">
      <c r="B2250" s="222">
        <v>232700</v>
      </c>
      <c r="C2250" s="208">
        <v>86598</v>
      </c>
      <c r="D2250" s="309">
        <v>4762.8900000000003</v>
      </c>
      <c r="E2250" s="206">
        <v>6927.84</v>
      </c>
      <c r="F2250" s="206">
        <v>7793.82</v>
      </c>
      <c r="G2250" s="205">
        <f t="shared" si="186"/>
        <v>0.37214439192092824</v>
      </c>
      <c r="H2250" s="207">
        <f t="shared" si="187"/>
        <v>0.42</v>
      </c>
      <c r="I2250" s="213">
        <v>75462</v>
      </c>
      <c r="J2250" s="213">
        <v>4136.68</v>
      </c>
      <c r="K2250" s="212">
        <v>6036.96</v>
      </c>
      <c r="L2250" s="212">
        <v>6791.58</v>
      </c>
      <c r="M2250" s="239">
        <f t="shared" si="184"/>
        <v>0.48089999999991961</v>
      </c>
      <c r="N2250" s="239"/>
      <c r="O2250" s="178"/>
      <c r="P2250" s="178"/>
      <c r="Q2250" s="178"/>
      <c r="R2250" s="178"/>
      <c r="S2250" s="178"/>
      <c r="T2250" s="178"/>
      <c r="U2250" s="178"/>
      <c r="V2250" s="178"/>
      <c r="W2250" s="178"/>
      <c r="X2250" s="178"/>
      <c r="Y2250" s="210">
        <f t="shared" si="183"/>
        <v>0.32428878384185644</v>
      </c>
      <c r="Z2250" s="211">
        <f t="shared" si="185"/>
        <v>0.42</v>
      </c>
      <c r="AA2250" s="178"/>
      <c r="AB2250" s="178"/>
      <c r="AC2250" s="178"/>
    </row>
    <row r="2251" spans="2:29" x14ac:dyDescent="0.35">
      <c r="B2251" s="222">
        <v>232800</v>
      </c>
      <c r="C2251" s="208">
        <v>86640</v>
      </c>
      <c r="D2251" s="309">
        <v>4765.2</v>
      </c>
      <c r="E2251" s="206">
        <v>6931.2</v>
      </c>
      <c r="F2251" s="206">
        <v>7797.6</v>
      </c>
      <c r="G2251" s="205">
        <f t="shared" si="186"/>
        <v>0.37216494845360826</v>
      </c>
      <c r="H2251" s="207">
        <f t="shared" si="187"/>
        <v>0.42</v>
      </c>
      <c r="I2251" s="213">
        <v>75504</v>
      </c>
      <c r="J2251" s="213">
        <v>4141.68</v>
      </c>
      <c r="K2251" s="212">
        <v>6040.32</v>
      </c>
      <c r="L2251" s="212">
        <v>6795.36</v>
      </c>
      <c r="M2251" s="239">
        <f t="shared" si="184"/>
        <v>0.48090000000002875</v>
      </c>
      <c r="N2251" s="239"/>
      <c r="O2251" s="178"/>
      <c r="P2251" s="178"/>
      <c r="Q2251" s="178"/>
      <c r="R2251" s="178"/>
      <c r="S2251" s="178"/>
      <c r="T2251" s="178"/>
      <c r="U2251" s="178"/>
      <c r="V2251" s="178"/>
      <c r="W2251" s="178"/>
      <c r="X2251" s="178"/>
      <c r="Y2251" s="210">
        <f t="shared" si="183"/>
        <v>0.32432989690721648</v>
      </c>
      <c r="Z2251" s="211">
        <f t="shared" si="185"/>
        <v>0.42</v>
      </c>
      <c r="AA2251" s="178"/>
      <c r="AB2251" s="178"/>
      <c r="AC2251" s="178"/>
    </row>
    <row r="2252" spans="2:29" x14ac:dyDescent="0.35">
      <c r="B2252" s="222">
        <v>232900</v>
      </c>
      <c r="C2252" s="208">
        <v>86682</v>
      </c>
      <c r="D2252" s="309">
        <v>4767.51</v>
      </c>
      <c r="E2252" s="206">
        <v>6934.56</v>
      </c>
      <c r="F2252" s="206">
        <v>7801.38</v>
      </c>
      <c r="G2252" s="205">
        <f t="shared" si="186"/>
        <v>0.37218548733361956</v>
      </c>
      <c r="H2252" s="207">
        <f t="shared" si="187"/>
        <v>0.42</v>
      </c>
      <c r="I2252" s="213">
        <v>75546</v>
      </c>
      <c r="J2252" s="213">
        <v>4146.67</v>
      </c>
      <c r="K2252" s="212">
        <v>6043.68</v>
      </c>
      <c r="L2252" s="212">
        <v>6799.14</v>
      </c>
      <c r="M2252" s="239">
        <f t="shared" si="184"/>
        <v>0.48089999999999233</v>
      </c>
      <c r="N2252" s="239"/>
      <c r="O2252" s="178"/>
      <c r="P2252" s="178"/>
      <c r="Q2252" s="178"/>
      <c r="R2252" s="178"/>
      <c r="S2252" s="178"/>
      <c r="T2252" s="178"/>
      <c r="U2252" s="178"/>
      <c r="V2252" s="178"/>
      <c r="W2252" s="178"/>
      <c r="X2252" s="178"/>
      <c r="Y2252" s="210">
        <f t="shared" si="183"/>
        <v>0.32437097466723913</v>
      </c>
      <c r="Z2252" s="211">
        <f t="shared" si="185"/>
        <v>0.42</v>
      </c>
      <c r="AA2252" s="178"/>
      <c r="AB2252" s="178"/>
      <c r="AC2252" s="178"/>
    </row>
    <row r="2253" spans="2:29" x14ac:dyDescent="0.35">
      <c r="B2253" s="222">
        <v>233000</v>
      </c>
      <c r="C2253" s="208">
        <v>86724</v>
      </c>
      <c r="D2253" s="309">
        <v>4769.82</v>
      </c>
      <c r="E2253" s="206">
        <v>6937.92</v>
      </c>
      <c r="F2253" s="206">
        <v>7805.16</v>
      </c>
      <c r="G2253" s="205">
        <f t="shared" si="186"/>
        <v>0.37220600858369096</v>
      </c>
      <c r="H2253" s="207">
        <f t="shared" si="187"/>
        <v>0.42</v>
      </c>
      <c r="I2253" s="213">
        <v>75588</v>
      </c>
      <c r="J2253" s="213">
        <v>4151.67</v>
      </c>
      <c r="K2253" s="212">
        <v>6047.04</v>
      </c>
      <c r="L2253" s="212">
        <v>6802.92</v>
      </c>
      <c r="M2253" s="239">
        <f t="shared" si="184"/>
        <v>0.48090000000010152</v>
      </c>
      <c r="N2253" s="239"/>
      <c r="O2253" s="178"/>
      <c r="P2253" s="178"/>
      <c r="Q2253" s="178"/>
      <c r="R2253" s="178"/>
      <c r="S2253" s="178"/>
      <c r="T2253" s="178"/>
      <c r="U2253" s="178"/>
      <c r="V2253" s="178"/>
      <c r="W2253" s="178"/>
      <c r="X2253" s="178"/>
      <c r="Y2253" s="210">
        <f t="shared" si="183"/>
        <v>0.32441201716738199</v>
      </c>
      <c r="Z2253" s="211">
        <f t="shared" si="185"/>
        <v>0.42</v>
      </c>
      <c r="AA2253" s="178"/>
      <c r="AB2253" s="178"/>
      <c r="AC2253" s="178"/>
    </row>
    <row r="2254" spans="2:29" x14ac:dyDescent="0.35">
      <c r="B2254" s="222">
        <v>233100</v>
      </c>
      <c r="C2254" s="208">
        <v>86766</v>
      </c>
      <c r="D2254" s="309">
        <v>4772.13</v>
      </c>
      <c r="E2254" s="206">
        <v>6941.28</v>
      </c>
      <c r="F2254" s="206">
        <v>7808.94</v>
      </c>
      <c r="G2254" s="205">
        <f t="shared" si="186"/>
        <v>0.37222651222651221</v>
      </c>
      <c r="H2254" s="207">
        <f t="shared" si="187"/>
        <v>0.42</v>
      </c>
      <c r="I2254" s="213">
        <v>75630</v>
      </c>
      <c r="J2254" s="213">
        <v>4156.67</v>
      </c>
      <c r="K2254" s="212">
        <v>6050.4</v>
      </c>
      <c r="L2254" s="212">
        <v>6806.7</v>
      </c>
      <c r="M2254" s="239">
        <f t="shared" si="184"/>
        <v>0.48090000000007421</v>
      </c>
      <c r="N2254" s="239"/>
      <c r="O2254" s="178"/>
      <c r="P2254" s="178"/>
      <c r="Q2254" s="178"/>
      <c r="R2254" s="178"/>
      <c r="S2254" s="178"/>
      <c r="T2254" s="178"/>
      <c r="U2254" s="178"/>
      <c r="V2254" s="178"/>
      <c r="W2254" s="178"/>
      <c r="X2254" s="178"/>
      <c r="Y2254" s="210">
        <f t="shared" si="183"/>
        <v>0.32445302445302443</v>
      </c>
      <c r="Z2254" s="211">
        <f t="shared" si="185"/>
        <v>0.42</v>
      </c>
      <c r="AA2254" s="178"/>
      <c r="AB2254" s="178"/>
      <c r="AC2254" s="178"/>
    </row>
    <row r="2255" spans="2:29" x14ac:dyDescent="0.35">
      <c r="B2255" s="222">
        <v>233200</v>
      </c>
      <c r="C2255" s="208">
        <v>86808</v>
      </c>
      <c r="D2255" s="309">
        <v>4774.4399999999996</v>
      </c>
      <c r="E2255" s="206">
        <v>6944.64</v>
      </c>
      <c r="F2255" s="206">
        <v>7812.72</v>
      </c>
      <c r="G2255" s="205">
        <f t="shared" si="186"/>
        <v>0.37224699828473412</v>
      </c>
      <c r="H2255" s="207">
        <f t="shared" si="187"/>
        <v>0.42</v>
      </c>
      <c r="I2255" s="213">
        <v>75672</v>
      </c>
      <c r="J2255" s="213">
        <v>4161.67</v>
      </c>
      <c r="K2255" s="212">
        <v>6053.76</v>
      </c>
      <c r="L2255" s="212">
        <v>6810.48</v>
      </c>
      <c r="M2255" s="239">
        <f t="shared" si="184"/>
        <v>0.48090000000003785</v>
      </c>
      <c r="N2255" s="239"/>
      <c r="O2255" s="178"/>
      <c r="P2255" s="178"/>
      <c r="Q2255" s="178"/>
      <c r="R2255" s="178"/>
      <c r="S2255" s="178"/>
      <c r="T2255" s="178"/>
      <c r="U2255" s="178"/>
      <c r="V2255" s="178"/>
      <c r="W2255" s="178"/>
      <c r="X2255" s="178"/>
      <c r="Y2255" s="210">
        <f t="shared" si="183"/>
        <v>0.32449399656946826</v>
      </c>
      <c r="Z2255" s="211">
        <f t="shared" si="185"/>
        <v>0.42</v>
      </c>
      <c r="AA2255" s="178"/>
      <c r="AB2255" s="178"/>
      <c r="AC2255" s="178"/>
    </row>
    <row r="2256" spans="2:29" x14ac:dyDescent="0.35">
      <c r="B2256" s="222">
        <v>233300</v>
      </c>
      <c r="C2256" s="208">
        <v>86850</v>
      </c>
      <c r="D2256" s="309">
        <v>4776.75</v>
      </c>
      <c r="E2256" s="206">
        <v>6948</v>
      </c>
      <c r="F2256" s="206">
        <v>7816.5</v>
      </c>
      <c r="G2256" s="205">
        <f t="shared" si="186"/>
        <v>0.37226746678096873</v>
      </c>
      <c r="H2256" s="207">
        <f t="shared" si="187"/>
        <v>0.42</v>
      </c>
      <c r="I2256" s="213">
        <v>75714</v>
      </c>
      <c r="J2256" s="213">
        <v>4164.2700000000004</v>
      </c>
      <c r="K2256" s="212">
        <v>6057.12</v>
      </c>
      <c r="L2256" s="212">
        <v>6814.26</v>
      </c>
      <c r="M2256" s="239">
        <f t="shared" si="184"/>
        <v>0.48090000000000144</v>
      </c>
      <c r="N2256" s="239"/>
      <c r="O2256" s="178"/>
      <c r="P2256" s="178"/>
      <c r="Q2256" s="178"/>
      <c r="R2256" s="178"/>
      <c r="S2256" s="178"/>
      <c r="T2256" s="178"/>
      <c r="U2256" s="178"/>
      <c r="V2256" s="178"/>
      <c r="W2256" s="178"/>
      <c r="X2256" s="178"/>
      <c r="Y2256" s="210">
        <f t="shared" si="183"/>
        <v>0.32453493356193741</v>
      </c>
      <c r="Z2256" s="211">
        <f t="shared" si="185"/>
        <v>0.42</v>
      </c>
      <c r="AA2256" s="178"/>
      <c r="AB2256" s="178"/>
      <c r="AC2256" s="178"/>
    </row>
    <row r="2257" spans="2:29" x14ac:dyDescent="0.35">
      <c r="B2257" s="222">
        <v>233400</v>
      </c>
      <c r="C2257" s="208">
        <v>86892</v>
      </c>
      <c r="D2257" s="309">
        <v>4779.0600000000004</v>
      </c>
      <c r="E2257" s="206">
        <v>6951.36</v>
      </c>
      <c r="F2257" s="206">
        <v>7820.28</v>
      </c>
      <c r="G2257" s="205">
        <f t="shared" si="186"/>
        <v>0.37228791773778919</v>
      </c>
      <c r="H2257" s="207">
        <f t="shared" si="187"/>
        <v>0.42</v>
      </c>
      <c r="I2257" s="213">
        <v>75756</v>
      </c>
      <c r="J2257" s="213">
        <v>4166.58</v>
      </c>
      <c r="K2257" s="212">
        <v>6060.48</v>
      </c>
      <c r="L2257" s="212">
        <v>6818.04</v>
      </c>
      <c r="M2257" s="239">
        <f t="shared" si="184"/>
        <v>0.48089999999996508</v>
      </c>
      <c r="N2257" s="239"/>
      <c r="O2257" s="178"/>
      <c r="P2257" s="178"/>
      <c r="Q2257" s="178"/>
      <c r="R2257" s="178"/>
      <c r="S2257" s="178"/>
      <c r="T2257" s="178"/>
      <c r="U2257" s="178"/>
      <c r="V2257" s="178"/>
      <c r="W2257" s="178"/>
      <c r="X2257" s="178"/>
      <c r="Y2257" s="210">
        <f t="shared" si="183"/>
        <v>0.32457583547557839</v>
      </c>
      <c r="Z2257" s="211">
        <f t="shared" si="185"/>
        <v>0.42</v>
      </c>
      <c r="AA2257" s="178"/>
      <c r="AB2257" s="178"/>
      <c r="AC2257" s="178"/>
    </row>
    <row r="2258" spans="2:29" x14ac:dyDescent="0.35">
      <c r="B2258" s="222">
        <v>233500</v>
      </c>
      <c r="C2258" s="208">
        <v>86934</v>
      </c>
      <c r="D2258" s="309">
        <v>4781.37</v>
      </c>
      <c r="E2258" s="206">
        <v>6954.72</v>
      </c>
      <c r="F2258" s="206">
        <v>7824.06</v>
      </c>
      <c r="G2258" s="205">
        <f t="shared" si="186"/>
        <v>0.3723083511777302</v>
      </c>
      <c r="H2258" s="207">
        <f t="shared" si="187"/>
        <v>0.42</v>
      </c>
      <c r="I2258" s="213">
        <v>75798</v>
      </c>
      <c r="J2258" s="213">
        <v>4168.8900000000003</v>
      </c>
      <c r="K2258" s="212">
        <v>6063.84</v>
      </c>
      <c r="L2258" s="212">
        <v>6821.82</v>
      </c>
      <c r="M2258" s="239">
        <f t="shared" si="184"/>
        <v>0.48089999999992872</v>
      </c>
      <c r="N2258" s="239"/>
      <c r="O2258" s="178"/>
      <c r="P2258" s="178"/>
      <c r="Q2258" s="178"/>
      <c r="R2258" s="178"/>
      <c r="S2258" s="178"/>
      <c r="T2258" s="178"/>
      <c r="U2258" s="178"/>
      <c r="V2258" s="178"/>
      <c r="W2258" s="178"/>
      <c r="X2258" s="178"/>
      <c r="Y2258" s="210">
        <f t="shared" si="183"/>
        <v>0.32461670235546036</v>
      </c>
      <c r="Z2258" s="211">
        <f t="shared" si="185"/>
        <v>0.42</v>
      </c>
      <c r="AA2258" s="178"/>
      <c r="AB2258" s="178"/>
      <c r="AC2258" s="178"/>
    </row>
    <row r="2259" spans="2:29" x14ac:dyDescent="0.35">
      <c r="B2259" s="222">
        <v>233600</v>
      </c>
      <c r="C2259" s="208">
        <v>86976</v>
      </c>
      <c r="D2259" s="309">
        <v>4783.68</v>
      </c>
      <c r="E2259" s="206">
        <v>6958.08</v>
      </c>
      <c r="F2259" s="206">
        <v>7827.84</v>
      </c>
      <c r="G2259" s="205">
        <f t="shared" si="186"/>
        <v>0.37232876712328766</v>
      </c>
      <c r="H2259" s="207">
        <f t="shared" si="187"/>
        <v>0.42</v>
      </c>
      <c r="I2259" s="213">
        <v>75840</v>
      </c>
      <c r="J2259" s="213">
        <v>4171.2</v>
      </c>
      <c r="K2259" s="212">
        <v>6067.2</v>
      </c>
      <c r="L2259" s="212">
        <v>6825.6</v>
      </c>
      <c r="M2259" s="239">
        <f t="shared" si="184"/>
        <v>0.4808999999998923</v>
      </c>
      <c r="N2259" s="239"/>
      <c r="O2259" s="178"/>
      <c r="P2259" s="178"/>
      <c r="Q2259" s="178"/>
      <c r="R2259" s="178"/>
      <c r="S2259" s="178"/>
      <c r="T2259" s="178"/>
      <c r="U2259" s="178"/>
      <c r="V2259" s="178"/>
      <c r="W2259" s="178"/>
      <c r="X2259" s="178"/>
      <c r="Y2259" s="210">
        <f t="shared" si="183"/>
        <v>0.32465753424657534</v>
      </c>
      <c r="Z2259" s="211">
        <f t="shared" si="185"/>
        <v>0.42</v>
      </c>
      <c r="AA2259" s="178"/>
      <c r="AB2259" s="178"/>
      <c r="AC2259" s="178"/>
    </row>
    <row r="2260" spans="2:29" x14ac:dyDescent="0.35">
      <c r="B2260" s="222">
        <v>233700</v>
      </c>
      <c r="C2260" s="208">
        <v>87018</v>
      </c>
      <c r="D2260" s="309">
        <v>4785.99</v>
      </c>
      <c r="E2260" s="206">
        <v>6961.44</v>
      </c>
      <c r="F2260" s="206">
        <v>7831.62</v>
      </c>
      <c r="G2260" s="205">
        <f t="shared" si="186"/>
        <v>0.37234916559691911</v>
      </c>
      <c r="H2260" s="207">
        <f t="shared" si="187"/>
        <v>0.42</v>
      </c>
      <c r="I2260" s="213">
        <v>75882</v>
      </c>
      <c r="J2260" s="213">
        <v>4173.51</v>
      </c>
      <c r="K2260" s="212">
        <v>6070.56</v>
      </c>
      <c r="L2260" s="212">
        <v>6829.38</v>
      </c>
      <c r="M2260" s="239">
        <f t="shared" si="184"/>
        <v>0.48090000000000144</v>
      </c>
      <c r="N2260" s="239"/>
      <c r="O2260" s="178"/>
      <c r="P2260" s="178"/>
      <c r="Q2260" s="178"/>
      <c r="R2260" s="178"/>
      <c r="S2260" s="178"/>
      <c r="T2260" s="178"/>
      <c r="U2260" s="178"/>
      <c r="V2260" s="178"/>
      <c r="W2260" s="178"/>
      <c r="X2260" s="178"/>
      <c r="Y2260" s="210">
        <f t="shared" si="183"/>
        <v>0.32469833119383823</v>
      </c>
      <c r="Z2260" s="211">
        <f t="shared" si="185"/>
        <v>0.42</v>
      </c>
      <c r="AA2260" s="178"/>
      <c r="AB2260" s="178"/>
      <c r="AC2260" s="178"/>
    </row>
    <row r="2261" spans="2:29" x14ac:dyDescent="0.35">
      <c r="B2261" s="222">
        <v>233800</v>
      </c>
      <c r="C2261" s="208">
        <v>87060</v>
      </c>
      <c r="D2261" s="309">
        <v>4788.3</v>
      </c>
      <c r="E2261" s="206">
        <v>6964.8</v>
      </c>
      <c r="F2261" s="206">
        <v>7835.4</v>
      </c>
      <c r="G2261" s="205">
        <f t="shared" si="186"/>
        <v>0.3723695466210436</v>
      </c>
      <c r="H2261" s="207">
        <f t="shared" si="187"/>
        <v>0.42</v>
      </c>
      <c r="I2261" s="213">
        <v>75924</v>
      </c>
      <c r="J2261" s="213">
        <v>4175.82</v>
      </c>
      <c r="K2261" s="212">
        <v>6073.92</v>
      </c>
      <c r="L2261" s="212">
        <v>6833.16</v>
      </c>
      <c r="M2261" s="239">
        <f t="shared" si="184"/>
        <v>0.48089999999997418</v>
      </c>
      <c r="N2261" s="239"/>
      <c r="O2261" s="178"/>
      <c r="P2261" s="178"/>
      <c r="Q2261" s="178"/>
      <c r="R2261" s="178"/>
      <c r="S2261" s="178"/>
      <c r="T2261" s="178"/>
      <c r="U2261" s="178"/>
      <c r="V2261" s="178"/>
      <c r="W2261" s="178"/>
      <c r="X2261" s="178"/>
      <c r="Y2261" s="210">
        <f t="shared" si="183"/>
        <v>0.32473909324208727</v>
      </c>
      <c r="Z2261" s="211">
        <f t="shared" si="185"/>
        <v>0.42</v>
      </c>
      <c r="AA2261" s="178"/>
      <c r="AB2261" s="178"/>
      <c r="AC2261" s="178"/>
    </row>
    <row r="2262" spans="2:29" x14ac:dyDescent="0.35">
      <c r="B2262" s="222">
        <v>233900</v>
      </c>
      <c r="C2262" s="208">
        <v>87102</v>
      </c>
      <c r="D2262" s="309">
        <v>4790.6099999999997</v>
      </c>
      <c r="E2262" s="206">
        <v>6968.16</v>
      </c>
      <c r="F2262" s="206">
        <v>7839.18</v>
      </c>
      <c r="G2262" s="205">
        <f t="shared" si="186"/>
        <v>0.37238991021804191</v>
      </c>
      <c r="H2262" s="207">
        <f t="shared" si="187"/>
        <v>0.42</v>
      </c>
      <c r="I2262" s="213">
        <v>75966</v>
      </c>
      <c r="J2262" s="213">
        <v>4178.13</v>
      </c>
      <c r="K2262" s="212">
        <v>6077.28</v>
      </c>
      <c r="L2262" s="212">
        <v>6836.94</v>
      </c>
      <c r="M2262" s="239">
        <f t="shared" si="184"/>
        <v>0.48090000000008332</v>
      </c>
      <c r="N2262" s="239"/>
      <c r="O2262" s="178"/>
      <c r="P2262" s="178"/>
      <c r="Q2262" s="178"/>
      <c r="R2262" s="178"/>
      <c r="S2262" s="178"/>
      <c r="T2262" s="178"/>
      <c r="U2262" s="178"/>
      <c r="V2262" s="178"/>
      <c r="W2262" s="178"/>
      <c r="X2262" s="178"/>
      <c r="Y2262" s="210">
        <f t="shared" si="183"/>
        <v>0.32477982043608378</v>
      </c>
      <c r="Z2262" s="211">
        <f t="shared" si="185"/>
        <v>0.42</v>
      </c>
      <c r="AA2262" s="178"/>
      <c r="AB2262" s="178"/>
      <c r="AC2262" s="178"/>
    </row>
    <row r="2263" spans="2:29" x14ac:dyDescent="0.35">
      <c r="B2263" s="222">
        <v>234000</v>
      </c>
      <c r="C2263" s="208">
        <v>87144</v>
      </c>
      <c r="D2263" s="309">
        <v>4792.92</v>
      </c>
      <c r="E2263" s="206">
        <v>6971.52</v>
      </c>
      <c r="F2263" s="206">
        <v>7842.96</v>
      </c>
      <c r="G2263" s="205">
        <f t="shared" si="186"/>
        <v>0.37241025641025644</v>
      </c>
      <c r="H2263" s="207">
        <f t="shared" si="187"/>
        <v>0.42</v>
      </c>
      <c r="I2263" s="213">
        <v>76008</v>
      </c>
      <c r="J2263" s="213">
        <v>4180.4399999999996</v>
      </c>
      <c r="K2263" s="212">
        <v>6080.64</v>
      </c>
      <c r="L2263" s="212">
        <v>6840.72</v>
      </c>
      <c r="M2263" s="239">
        <f t="shared" si="184"/>
        <v>0.48090000000004696</v>
      </c>
      <c r="N2263" s="239"/>
      <c r="O2263" s="178"/>
      <c r="P2263" s="178"/>
      <c r="Q2263" s="178"/>
      <c r="R2263" s="178"/>
      <c r="S2263" s="178"/>
      <c r="T2263" s="178"/>
      <c r="U2263" s="178"/>
      <c r="V2263" s="178"/>
      <c r="W2263" s="178"/>
      <c r="X2263" s="178"/>
      <c r="Y2263" s="210">
        <f t="shared" si="183"/>
        <v>0.32482051282051283</v>
      </c>
      <c r="Z2263" s="211">
        <f t="shared" si="185"/>
        <v>0.42</v>
      </c>
      <c r="AA2263" s="178"/>
      <c r="AB2263" s="178"/>
      <c r="AC2263" s="178"/>
    </row>
    <row r="2264" spans="2:29" x14ac:dyDescent="0.35">
      <c r="B2264" s="222">
        <v>234100</v>
      </c>
      <c r="C2264" s="208">
        <v>87186</v>
      </c>
      <c r="D2264" s="309">
        <v>4795.2299999999996</v>
      </c>
      <c r="E2264" s="206">
        <v>6974.88</v>
      </c>
      <c r="F2264" s="206">
        <v>7846.74</v>
      </c>
      <c r="G2264" s="205">
        <f t="shared" si="186"/>
        <v>0.37243058521999145</v>
      </c>
      <c r="H2264" s="207">
        <f t="shared" si="187"/>
        <v>0.42</v>
      </c>
      <c r="I2264" s="213">
        <v>76050</v>
      </c>
      <c r="J2264" s="213">
        <v>4182.75</v>
      </c>
      <c r="K2264" s="212">
        <v>6084</v>
      </c>
      <c r="L2264" s="212">
        <v>6844.5</v>
      </c>
      <c r="M2264" s="239">
        <f t="shared" si="184"/>
        <v>0.48090000000001054</v>
      </c>
      <c r="N2264" s="239"/>
      <c r="O2264" s="178"/>
      <c r="P2264" s="178"/>
      <c r="Q2264" s="178"/>
      <c r="R2264" s="178"/>
      <c r="S2264" s="178"/>
      <c r="T2264" s="178"/>
      <c r="U2264" s="178"/>
      <c r="V2264" s="178"/>
      <c r="W2264" s="178"/>
      <c r="X2264" s="178"/>
      <c r="Y2264" s="210">
        <f t="shared" si="183"/>
        <v>0.32486117043998292</v>
      </c>
      <c r="Z2264" s="211">
        <f t="shared" si="185"/>
        <v>0.42</v>
      </c>
      <c r="AA2264" s="178"/>
      <c r="AB2264" s="178"/>
      <c r="AC2264" s="178"/>
    </row>
    <row r="2265" spans="2:29" x14ac:dyDescent="0.35">
      <c r="B2265" s="222">
        <v>234200</v>
      </c>
      <c r="C2265" s="208">
        <v>87228</v>
      </c>
      <c r="D2265" s="309">
        <v>4797.54</v>
      </c>
      <c r="E2265" s="206">
        <v>6978.24</v>
      </c>
      <c r="F2265" s="206">
        <v>7850.52</v>
      </c>
      <c r="G2265" s="205">
        <f t="shared" si="186"/>
        <v>0.37245089666951325</v>
      </c>
      <c r="H2265" s="207">
        <f t="shared" si="187"/>
        <v>0.42</v>
      </c>
      <c r="I2265" s="213">
        <v>76092</v>
      </c>
      <c r="J2265" s="213">
        <v>4185.0600000000004</v>
      </c>
      <c r="K2265" s="212">
        <v>6087.36</v>
      </c>
      <c r="L2265" s="212">
        <v>6848.28</v>
      </c>
      <c r="M2265" s="239">
        <f t="shared" si="184"/>
        <v>0.48089999999998329</v>
      </c>
      <c r="N2265" s="239"/>
      <c r="O2265" s="178"/>
      <c r="P2265" s="178"/>
      <c r="Q2265" s="178"/>
      <c r="R2265" s="178"/>
      <c r="S2265" s="178"/>
      <c r="T2265" s="178"/>
      <c r="U2265" s="178"/>
      <c r="V2265" s="178"/>
      <c r="W2265" s="178"/>
      <c r="X2265" s="178"/>
      <c r="Y2265" s="210">
        <f t="shared" si="183"/>
        <v>0.32490179333902647</v>
      </c>
      <c r="Z2265" s="211">
        <f t="shared" si="185"/>
        <v>0.42</v>
      </c>
      <c r="AA2265" s="178"/>
      <c r="AB2265" s="178"/>
      <c r="AC2265" s="178"/>
    </row>
    <row r="2266" spans="2:29" x14ac:dyDescent="0.35">
      <c r="B2266" s="222">
        <v>234300</v>
      </c>
      <c r="C2266" s="208">
        <v>87270</v>
      </c>
      <c r="D2266" s="309">
        <v>4799.8500000000004</v>
      </c>
      <c r="E2266" s="206">
        <v>6981.6</v>
      </c>
      <c r="F2266" s="206">
        <v>7854.3</v>
      </c>
      <c r="G2266" s="205">
        <f t="shared" si="186"/>
        <v>0.37247119078104995</v>
      </c>
      <c r="H2266" s="207">
        <f t="shared" si="187"/>
        <v>0.42</v>
      </c>
      <c r="I2266" s="213">
        <v>76134</v>
      </c>
      <c r="J2266" s="213">
        <v>4187.37</v>
      </c>
      <c r="K2266" s="212">
        <v>6090.72</v>
      </c>
      <c r="L2266" s="212">
        <v>6852.06</v>
      </c>
      <c r="M2266" s="239">
        <f t="shared" si="184"/>
        <v>0.48090000000008332</v>
      </c>
      <c r="N2266" s="239"/>
      <c r="O2266" s="178"/>
      <c r="P2266" s="178"/>
      <c r="Q2266" s="178"/>
      <c r="R2266" s="178"/>
      <c r="S2266" s="178"/>
      <c r="T2266" s="178"/>
      <c r="U2266" s="178"/>
      <c r="V2266" s="178"/>
      <c r="W2266" s="178"/>
      <c r="X2266" s="178"/>
      <c r="Y2266" s="210">
        <f t="shared" si="183"/>
        <v>0.32494238156209987</v>
      </c>
      <c r="Z2266" s="211">
        <f t="shared" si="185"/>
        <v>0.42</v>
      </c>
      <c r="AA2266" s="178"/>
      <c r="AB2266" s="178"/>
      <c r="AC2266" s="178"/>
    </row>
    <row r="2267" spans="2:29" x14ac:dyDescent="0.35">
      <c r="B2267" s="222">
        <v>234400</v>
      </c>
      <c r="C2267" s="208">
        <v>87312</v>
      </c>
      <c r="D2267" s="309">
        <v>4802.16</v>
      </c>
      <c r="E2267" s="206">
        <v>6984.96</v>
      </c>
      <c r="F2267" s="206">
        <v>7858.08</v>
      </c>
      <c r="G2267" s="205">
        <f t="shared" si="186"/>
        <v>0.3724914675767918</v>
      </c>
      <c r="H2267" s="207">
        <f t="shared" si="187"/>
        <v>0.42</v>
      </c>
      <c r="I2267" s="213">
        <v>76176</v>
      </c>
      <c r="J2267" s="213">
        <v>4189.68</v>
      </c>
      <c r="K2267" s="212">
        <v>6094.08</v>
      </c>
      <c r="L2267" s="212">
        <v>6855.84</v>
      </c>
      <c r="M2267" s="239">
        <f t="shared" si="184"/>
        <v>0.48090000000004696</v>
      </c>
      <c r="N2267" s="239"/>
      <c r="O2267" s="178"/>
      <c r="P2267" s="178"/>
      <c r="Q2267" s="178"/>
      <c r="R2267" s="178"/>
      <c r="S2267" s="178"/>
      <c r="T2267" s="178"/>
      <c r="U2267" s="178"/>
      <c r="V2267" s="178"/>
      <c r="W2267" s="178"/>
      <c r="X2267" s="178"/>
      <c r="Y2267" s="210">
        <f t="shared" si="183"/>
        <v>0.32498293515358362</v>
      </c>
      <c r="Z2267" s="211">
        <f t="shared" si="185"/>
        <v>0.42</v>
      </c>
      <c r="AA2267" s="178"/>
      <c r="AB2267" s="178"/>
      <c r="AC2267" s="178"/>
    </row>
    <row r="2268" spans="2:29" x14ac:dyDescent="0.35">
      <c r="B2268" s="222">
        <v>234500</v>
      </c>
      <c r="C2268" s="208">
        <v>87354</v>
      </c>
      <c r="D2268" s="309">
        <v>4804.47</v>
      </c>
      <c r="E2268" s="206">
        <v>6988.32</v>
      </c>
      <c r="F2268" s="206">
        <v>7861.86</v>
      </c>
      <c r="G2268" s="205">
        <f t="shared" si="186"/>
        <v>0.37251172707889124</v>
      </c>
      <c r="H2268" s="207">
        <f t="shared" si="187"/>
        <v>0.42</v>
      </c>
      <c r="I2268" s="213">
        <v>76218</v>
      </c>
      <c r="J2268" s="213">
        <v>4191.99</v>
      </c>
      <c r="K2268" s="212">
        <v>6097.44</v>
      </c>
      <c r="L2268" s="212">
        <v>6859.62</v>
      </c>
      <c r="M2268" s="239">
        <f t="shared" si="184"/>
        <v>0.48090000000001965</v>
      </c>
      <c r="N2268" s="239"/>
      <c r="O2268" s="178"/>
      <c r="P2268" s="178"/>
      <c r="Q2268" s="178"/>
      <c r="R2268" s="178"/>
      <c r="S2268" s="178"/>
      <c r="T2268" s="178"/>
      <c r="U2268" s="178"/>
      <c r="V2268" s="178"/>
      <c r="W2268" s="178"/>
      <c r="X2268" s="178"/>
      <c r="Y2268" s="210">
        <f t="shared" si="183"/>
        <v>0.3250234541577825</v>
      </c>
      <c r="Z2268" s="211">
        <f t="shared" si="185"/>
        <v>0.42</v>
      </c>
      <c r="AA2268" s="178"/>
      <c r="AB2268" s="178"/>
      <c r="AC2268" s="178"/>
    </row>
    <row r="2269" spans="2:29" x14ac:dyDescent="0.35">
      <c r="B2269" s="222">
        <v>234600</v>
      </c>
      <c r="C2269" s="208">
        <v>87396</v>
      </c>
      <c r="D2269" s="309">
        <v>4806.78</v>
      </c>
      <c r="E2269" s="206">
        <v>6991.68</v>
      </c>
      <c r="F2269" s="206">
        <v>7865.64</v>
      </c>
      <c r="G2269" s="205">
        <f t="shared" si="186"/>
        <v>0.37253196930946292</v>
      </c>
      <c r="H2269" s="207">
        <f t="shared" si="187"/>
        <v>0.42</v>
      </c>
      <c r="I2269" s="213">
        <v>76260</v>
      </c>
      <c r="J2269" s="213">
        <v>4194.3</v>
      </c>
      <c r="K2269" s="212">
        <v>6100.8</v>
      </c>
      <c r="L2269" s="212">
        <v>6863.4</v>
      </c>
      <c r="M2269" s="239">
        <f t="shared" si="184"/>
        <v>0.48089999999998329</v>
      </c>
      <c r="N2269" s="239"/>
      <c r="O2269" s="178"/>
      <c r="P2269" s="178"/>
      <c r="Q2269" s="178"/>
      <c r="R2269" s="178"/>
      <c r="S2269" s="178"/>
      <c r="T2269" s="178"/>
      <c r="U2269" s="178"/>
      <c r="V2269" s="178"/>
      <c r="W2269" s="178"/>
      <c r="X2269" s="178"/>
      <c r="Y2269" s="210">
        <f t="shared" si="183"/>
        <v>0.32506393861892585</v>
      </c>
      <c r="Z2269" s="211">
        <f t="shared" si="185"/>
        <v>0.42</v>
      </c>
      <c r="AA2269" s="178"/>
      <c r="AB2269" s="178"/>
      <c r="AC2269" s="178"/>
    </row>
    <row r="2270" spans="2:29" x14ac:dyDescent="0.35">
      <c r="B2270" s="222">
        <v>234700</v>
      </c>
      <c r="C2270" s="208">
        <v>87438</v>
      </c>
      <c r="D2270" s="309">
        <v>4809.09</v>
      </c>
      <c r="E2270" s="206">
        <v>6995.04</v>
      </c>
      <c r="F2270" s="206">
        <v>7869.42</v>
      </c>
      <c r="G2270" s="205">
        <f t="shared" si="186"/>
        <v>0.37255219429058373</v>
      </c>
      <c r="H2270" s="207">
        <f t="shared" si="187"/>
        <v>0.42</v>
      </c>
      <c r="I2270" s="213">
        <v>76302</v>
      </c>
      <c r="J2270" s="213">
        <v>4196.6099999999997</v>
      </c>
      <c r="K2270" s="212">
        <v>6104.16</v>
      </c>
      <c r="L2270" s="212">
        <v>6867.18</v>
      </c>
      <c r="M2270" s="239">
        <f t="shared" si="184"/>
        <v>0.48089999999994687</v>
      </c>
      <c r="N2270" s="239"/>
      <c r="O2270" s="178"/>
      <c r="P2270" s="178"/>
      <c r="Q2270" s="178"/>
      <c r="R2270" s="178"/>
      <c r="S2270" s="178"/>
      <c r="T2270" s="178"/>
      <c r="U2270" s="178"/>
      <c r="V2270" s="178"/>
      <c r="W2270" s="178"/>
      <c r="X2270" s="178"/>
      <c r="Y2270" s="210">
        <f t="shared" si="183"/>
        <v>0.32510438858116747</v>
      </c>
      <c r="Z2270" s="211">
        <f t="shared" si="185"/>
        <v>0.42</v>
      </c>
      <c r="AA2270" s="178"/>
      <c r="AB2270" s="178"/>
      <c r="AC2270" s="178"/>
    </row>
    <row r="2271" spans="2:29" x14ac:dyDescent="0.35">
      <c r="B2271" s="222">
        <v>234800</v>
      </c>
      <c r="C2271" s="208">
        <v>87480</v>
      </c>
      <c r="D2271" s="309">
        <v>4811.3999999999996</v>
      </c>
      <c r="E2271" s="206">
        <v>6998.4</v>
      </c>
      <c r="F2271" s="206">
        <v>7873.2</v>
      </c>
      <c r="G2271" s="205">
        <f t="shared" si="186"/>
        <v>0.37257240204429304</v>
      </c>
      <c r="H2271" s="207">
        <f t="shared" si="187"/>
        <v>0.42</v>
      </c>
      <c r="I2271" s="213">
        <v>76344</v>
      </c>
      <c r="J2271" s="213">
        <v>4198.92</v>
      </c>
      <c r="K2271" s="212">
        <v>6107.52</v>
      </c>
      <c r="L2271" s="212">
        <v>6870.96</v>
      </c>
      <c r="M2271" s="239">
        <f t="shared" si="184"/>
        <v>0.48089999999991051</v>
      </c>
      <c r="N2271" s="239"/>
      <c r="O2271" s="178"/>
      <c r="P2271" s="178"/>
      <c r="Q2271" s="178"/>
      <c r="R2271" s="178"/>
      <c r="S2271" s="178"/>
      <c r="T2271" s="178"/>
      <c r="U2271" s="178"/>
      <c r="V2271" s="178"/>
      <c r="W2271" s="178"/>
      <c r="X2271" s="178"/>
      <c r="Y2271" s="210">
        <f t="shared" si="183"/>
        <v>0.32514480408858604</v>
      </c>
      <c r="Z2271" s="211">
        <f t="shared" si="185"/>
        <v>0.42</v>
      </c>
      <c r="AA2271" s="178"/>
      <c r="AB2271" s="178"/>
      <c r="AC2271" s="178"/>
    </row>
    <row r="2272" spans="2:29" x14ac:dyDescent="0.35">
      <c r="B2272" s="222">
        <v>234900</v>
      </c>
      <c r="C2272" s="208">
        <v>87522</v>
      </c>
      <c r="D2272" s="309">
        <v>4813.71</v>
      </c>
      <c r="E2272" s="206">
        <v>7001.76</v>
      </c>
      <c r="F2272" s="206">
        <v>7876.98</v>
      </c>
      <c r="G2272" s="205">
        <f t="shared" si="186"/>
        <v>0.37259259259259259</v>
      </c>
      <c r="H2272" s="207">
        <f t="shared" si="187"/>
        <v>0.42</v>
      </c>
      <c r="I2272" s="213">
        <v>76386</v>
      </c>
      <c r="J2272" s="213">
        <v>4201.2299999999996</v>
      </c>
      <c r="K2272" s="212">
        <v>6110.88</v>
      </c>
      <c r="L2272" s="212">
        <v>6874.74</v>
      </c>
      <c r="M2272" s="239">
        <f t="shared" si="184"/>
        <v>0.48090000000002875</v>
      </c>
      <c r="N2272" s="239"/>
      <c r="O2272" s="178"/>
      <c r="P2272" s="178"/>
      <c r="Q2272" s="178"/>
      <c r="R2272" s="178"/>
      <c r="S2272" s="178"/>
      <c r="T2272" s="178"/>
      <c r="U2272" s="178"/>
      <c r="V2272" s="178"/>
      <c r="W2272" s="178"/>
      <c r="X2272" s="178"/>
      <c r="Y2272" s="210">
        <f t="shared" si="183"/>
        <v>0.32518518518518519</v>
      </c>
      <c r="Z2272" s="211">
        <f t="shared" si="185"/>
        <v>0.42</v>
      </c>
      <c r="AA2272" s="178"/>
      <c r="AB2272" s="178"/>
      <c r="AC2272" s="178"/>
    </row>
    <row r="2273" spans="2:29" x14ac:dyDescent="0.35">
      <c r="B2273" s="222">
        <v>235000</v>
      </c>
      <c r="C2273" s="208">
        <v>87564</v>
      </c>
      <c r="D2273" s="309">
        <v>4816.0200000000004</v>
      </c>
      <c r="E2273" s="206">
        <v>7005.12</v>
      </c>
      <c r="F2273" s="206">
        <v>7880.76</v>
      </c>
      <c r="G2273" s="205">
        <f t="shared" si="186"/>
        <v>0.3726127659574468</v>
      </c>
      <c r="H2273" s="207">
        <f t="shared" si="187"/>
        <v>0.42</v>
      </c>
      <c r="I2273" s="213">
        <v>76428</v>
      </c>
      <c r="J2273" s="213">
        <v>4203.54</v>
      </c>
      <c r="K2273" s="212">
        <v>6114.24</v>
      </c>
      <c r="L2273" s="212">
        <v>6878.52</v>
      </c>
      <c r="M2273" s="239">
        <f t="shared" si="184"/>
        <v>0.48089999999999233</v>
      </c>
      <c r="N2273" s="239"/>
      <c r="O2273" s="178"/>
      <c r="P2273" s="178"/>
      <c r="Q2273" s="178"/>
      <c r="R2273" s="178"/>
      <c r="S2273" s="178"/>
      <c r="T2273" s="178"/>
      <c r="U2273" s="178"/>
      <c r="V2273" s="178"/>
      <c r="W2273" s="178"/>
      <c r="X2273" s="178"/>
      <c r="Y2273" s="210">
        <f t="shared" si="183"/>
        <v>0.32522553191489362</v>
      </c>
      <c r="Z2273" s="211">
        <f t="shared" si="185"/>
        <v>0.42</v>
      </c>
      <c r="AA2273" s="178"/>
      <c r="AB2273" s="178"/>
      <c r="AC2273" s="178"/>
    </row>
    <row r="2274" spans="2:29" x14ac:dyDescent="0.35">
      <c r="B2274" s="222">
        <v>235100</v>
      </c>
      <c r="C2274" s="208">
        <v>87606</v>
      </c>
      <c r="D2274" s="309">
        <v>4818.33</v>
      </c>
      <c r="E2274" s="206">
        <v>7008.48</v>
      </c>
      <c r="F2274" s="206">
        <v>7884.54</v>
      </c>
      <c r="G2274" s="205">
        <f t="shared" si="186"/>
        <v>0.37263292216078264</v>
      </c>
      <c r="H2274" s="207">
        <f t="shared" si="187"/>
        <v>0.42</v>
      </c>
      <c r="I2274" s="213">
        <v>76470</v>
      </c>
      <c r="J2274" s="213">
        <v>4205.8500000000004</v>
      </c>
      <c r="K2274" s="212">
        <v>6117.6</v>
      </c>
      <c r="L2274" s="212">
        <v>6882.3</v>
      </c>
      <c r="M2274" s="239">
        <f t="shared" si="184"/>
        <v>0.48089999999994687</v>
      </c>
      <c r="N2274" s="239"/>
      <c r="O2274" s="178"/>
      <c r="P2274" s="178"/>
      <c r="Q2274" s="178"/>
      <c r="R2274" s="178"/>
      <c r="S2274" s="178"/>
      <c r="T2274" s="178"/>
      <c r="U2274" s="178"/>
      <c r="V2274" s="178"/>
      <c r="W2274" s="178"/>
      <c r="X2274" s="178"/>
      <c r="Y2274" s="210">
        <f t="shared" si="183"/>
        <v>0.3252658443215653</v>
      </c>
      <c r="Z2274" s="211">
        <f t="shared" si="185"/>
        <v>0.42</v>
      </c>
      <c r="AA2274" s="178"/>
      <c r="AB2274" s="178"/>
      <c r="AC2274" s="178"/>
    </row>
    <row r="2275" spans="2:29" x14ac:dyDescent="0.35">
      <c r="B2275" s="222">
        <v>235200</v>
      </c>
      <c r="C2275" s="208">
        <v>87648</v>
      </c>
      <c r="D2275" s="309">
        <v>4820.6400000000003</v>
      </c>
      <c r="E2275" s="206">
        <v>7011.84</v>
      </c>
      <c r="F2275" s="206">
        <v>7888.32</v>
      </c>
      <c r="G2275" s="205">
        <f t="shared" si="186"/>
        <v>0.37265306122448982</v>
      </c>
      <c r="H2275" s="207">
        <f t="shared" si="187"/>
        <v>0.42</v>
      </c>
      <c r="I2275" s="213">
        <v>76512</v>
      </c>
      <c r="J2275" s="213">
        <v>4208.16</v>
      </c>
      <c r="K2275" s="212">
        <v>6120.96</v>
      </c>
      <c r="L2275" s="212">
        <v>6886.08</v>
      </c>
      <c r="M2275" s="239">
        <f t="shared" si="184"/>
        <v>0.48089999999991961</v>
      </c>
      <c r="N2275" s="239"/>
      <c r="O2275" s="178"/>
      <c r="P2275" s="178"/>
      <c r="Q2275" s="178"/>
      <c r="R2275" s="178"/>
      <c r="S2275" s="178"/>
      <c r="T2275" s="178"/>
      <c r="U2275" s="178"/>
      <c r="V2275" s="178"/>
      <c r="W2275" s="178"/>
      <c r="X2275" s="178"/>
      <c r="Y2275" s="210">
        <f t="shared" si="183"/>
        <v>0.32530612244897961</v>
      </c>
      <c r="Z2275" s="211">
        <f t="shared" si="185"/>
        <v>0.42</v>
      </c>
      <c r="AA2275" s="178"/>
      <c r="AB2275" s="178"/>
      <c r="AC2275" s="178"/>
    </row>
    <row r="2276" spans="2:29" x14ac:dyDescent="0.35">
      <c r="B2276" s="222">
        <v>235300</v>
      </c>
      <c r="C2276" s="208">
        <v>87690</v>
      </c>
      <c r="D2276" s="309">
        <v>4822.95</v>
      </c>
      <c r="E2276" s="206">
        <v>7015.2</v>
      </c>
      <c r="F2276" s="206">
        <v>7892.1</v>
      </c>
      <c r="G2276" s="205">
        <f t="shared" si="186"/>
        <v>0.37267318317042075</v>
      </c>
      <c r="H2276" s="207">
        <f t="shared" si="187"/>
        <v>0.42</v>
      </c>
      <c r="I2276" s="213">
        <v>76554</v>
      </c>
      <c r="J2276" s="213">
        <v>4210.47</v>
      </c>
      <c r="K2276" s="212">
        <v>6124.32</v>
      </c>
      <c r="L2276" s="212">
        <v>6889.86</v>
      </c>
      <c r="M2276" s="239">
        <f t="shared" si="184"/>
        <v>0.48090000000002875</v>
      </c>
      <c r="N2276" s="239"/>
      <c r="O2276" s="178"/>
      <c r="P2276" s="178"/>
      <c r="Q2276" s="178"/>
      <c r="R2276" s="178"/>
      <c r="S2276" s="178"/>
      <c r="T2276" s="178"/>
      <c r="U2276" s="178"/>
      <c r="V2276" s="178"/>
      <c r="W2276" s="178"/>
      <c r="X2276" s="178"/>
      <c r="Y2276" s="210">
        <f t="shared" si="183"/>
        <v>0.32534636634084146</v>
      </c>
      <c r="Z2276" s="211">
        <f t="shared" si="185"/>
        <v>0.42</v>
      </c>
      <c r="AA2276" s="178"/>
      <c r="AB2276" s="178"/>
      <c r="AC2276" s="178"/>
    </row>
    <row r="2277" spans="2:29" x14ac:dyDescent="0.35">
      <c r="B2277" s="222">
        <v>235400</v>
      </c>
      <c r="C2277" s="208">
        <v>87732</v>
      </c>
      <c r="D2277" s="309">
        <v>4825.26</v>
      </c>
      <c r="E2277" s="206">
        <v>7018.56</v>
      </c>
      <c r="F2277" s="206">
        <v>7895.88</v>
      </c>
      <c r="G2277" s="205">
        <f t="shared" si="186"/>
        <v>0.37269328802039081</v>
      </c>
      <c r="H2277" s="207">
        <f t="shared" si="187"/>
        <v>0.42</v>
      </c>
      <c r="I2277" s="213">
        <v>76596</v>
      </c>
      <c r="J2277" s="213">
        <v>4212.78</v>
      </c>
      <c r="K2277" s="212">
        <v>6127.68</v>
      </c>
      <c r="L2277" s="212">
        <v>6893.64</v>
      </c>
      <c r="M2277" s="239">
        <f t="shared" si="184"/>
        <v>0.48089999999999233</v>
      </c>
      <c r="N2277" s="239"/>
      <c r="O2277" s="178"/>
      <c r="P2277" s="178"/>
      <c r="Q2277" s="178"/>
      <c r="R2277" s="178"/>
      <c r="S2277" s="178"/>
      <c r="T2277" s="178"/>
      <c r="U2277" s="178"/>
      <c r="V2277" s="178"/>
      <c r="W2277" s="178"/>
      <c r="X2277" s="178"/>
      <c r="Y2277" s="210">
        <f t="shared" si="183"/>
        <v>0.32538657604078164</v>
      </c>
      <c r="Z2277" s="211">
        <f t="shared" si="185"/>
        <v>0.42</v>
      </c>
      <c r="AA2277" s="178"/>
      <c r="AB2277" s="178"/>
      <c r="AC2277" s="178"/>
    </row>
    <row r="2278" spans="2:29" x14ac:dyDescent="0.35">
      <c r="B2278" s="222">
        <v>235500</v>
      </c>
      <c r="C2278" s="208">
        <v>87774</v>
      </c>
      <c r="D2278" s="309">
        <v>4827.57</v>
      </c>
      <c r="E2278" s="206">
        <v>7021.92</v>
      </c>
      <c r="F2278" s="206">
        <v>7899.66</v>
      </c>
      <c r="G2278" s="205">
        <f t="shared" si="186"/>
        <v>0.37271337579617836</v>
      </c>
      <c r="H2278" s="207">
        <f t="shared" si="187"/>
        <v>0.42</v>
      </c>
      <c r="I2278" s="213">
        <v>76638</v>
      </c>
      <c r="J2278" s="213">
        <v>4215.09</v>
      </c>
      <c r="K2278" s="212">
        <v>6131.04</v>
      </c>
      <c r="L2278" s="212">
        <v>6897.42</v>
      </c>
      <c r="M2278" s="239">
        <f t="shared" si="184"/>
        <v>0.48090000000010152</v>
      </c>
      <c r="N2278" s="239"/>
      <c r="O2278" s="178"/>
      <c r="P2278" s="178"/>
      <c r="Q2278" s="178"/>
      <c r="R2278" s="178"/>
      <c r="S2278" s="178"/>
      <c r="T2278" s="178"/>
      <c r="U2278" s="178"/>
      <c r="V2278" s="178"/>
      <c r="W2278" s="178"/>
      <c r="X2278" s="178"/>
      <c r="Y2278" s="210">
        <f t="shared" si="183"/>
        <v>0.32542675159235668</v>
      </c>
      <c r="Z2278" s="211">
        <f t="shared" si="185"/>
        <v>0.42</v>
      </c>
      <c r="AA2278" s="178"/>
      <c r="AB2278" s="178"/>
      <c r="AC2278" s="178"/>
    </row>
    <row r="2279" spans="2:29" x14ac:dyDescent="0.35">
      <c r="B2279" s="222">
        <v>235600</v>
      </c>
      <c r="C2279" s="208">
        <v>87816</v>
      </c>
      <c r="D2279" s="309">
        <v>4829.88</v>
      </c>
      <c r="E2279" s="206">
        <v>7025.28</v>
      </c>
      <c r="F2279" s="206">
        <v>7903.44</v>
      </c>
      <c r="G2279" s="205">
        <f t="shared" si="186"/>
        <v>0.37273344651952461</v>
      </c>
      <c r="H2279" s="207">
        <f t="shared" si="187"/>
        <v>0.42</v>
      </c>
      <c r="I2279" s="213">
        <v>76680</v>
      </c>
      <c r="J2279" s="213">
        <v>4217.3999999999996</v>
      </c>
      <c r="K2279" s="212">
        <v>6134.4</v>
      </c>
      <c r="L2279" s="212">
        <v>6901.2</v>
      </c>
      <c r="M2279" s="239">
        <f t="shared" si="184"/>
        <v>0.48090000000007421</v>
      </c>
      <c r="N2279" s="239"/>
      <c r="O2279" s="178"/>
      <c r="P2279" s="178"/>
      <c r="Q2279" s="178"/>
      <c r="R2279" s="178"/>
      <c r="S2279" s="178"/>
      <c r="T2279" s="178"/>
      <c r="U2279" s="178"/>
      <c r="V2279" s="178"/>
      <c r="W2279" s="178"/>
      <c r="X2279" s="178"/>
      <c r="Y2279" s="210">
        <f t="shared" si="183"/>
        <v>0.32546689303904924</v>
      </c>
      <c r="Z2279" s="211">
        <f t="shared" si="185"/>
        <v>0.42</v>
      </c>
      <c r="AA2279" s="178"/>
      <c r="AB2279" s="178"/>
      <c r="AC2279" s="178"/>
    </row>
    <row r="2280" spans="2:29" x14ac:dyDescent="0.35">
      <c r="B2280" s="222">
        <v>235700</v>
      </c>
      <c r="C2280" s="208">
        <v>87858</v>
      </c>
      <c r="D2280" s="309">
        <v>4832.1899999999996</v>
      </c>
      <c r="E2280" s="206">
        <v>7028.64</v>
      </c>
      <c r="F2280" s="206">
        <v>7907.22</v>
      </c>
      <c r="G2280" s="205">
        <f t="shared" si="186"/>
        <v>0.37275350021213405</v>
      </c>
      <c r="H2280" s="207">
        <f t="shared" si="187"/>
        <v>0.42</v>
      </c>
      <c r="I2280" s="213">
        <v>76722</v>
      </c>
      <c r="J2280" s="213">
        <v>4219.71</v>
      </c>
      <c r="K2280" s="212">
        <v>6137.76</v>
      </c>
      <c r="L2280" s="212">
        <v>6904.98</v>
      </c>
      <c r="M2280" s="239">
        <f t="shared" si="184"/>
        <v>0.48090000000003785</v>
      </c>
      <c r="N2280" s="239"/>
      <c r="O2280" s="178"/>
      <c r="P2280" s="178"/>
      <c r="Q2280" s="178"/>
      <c r="R2280" s="178"/>
      <c r="S2280" s="178"/>
      <c r="T2280" s="178"/>
      <c r="U2280" s="178"/>
      <c r="V2280" s="178"/>
      <c r="W2280" s="178"/>
      <c r="X2280" s="178"/>
      <c r="Y2280" s="210">
        <f t="shared" si="183"/>
        <v>0.32550700042426811</v>
      </c>
      <c r="Z2280" s="211">
        <f t="shared" si="185"/>
        <v>0.42</v>
      </c>
      <c r="AA2280" s="178"/>
      <c r="AB2280" s="178"/>
      <c r="AC2280" s="178"/>
    </row>
    <row r="2281" spans="2:29" x14ac:dyDescent="0.35">
      <c r="B2281" s="222">
        <v>235800</v>
      </c>
      <c r="C2281" s="208">
        <v>87900</v>
      </c>
      <c r="D2281" s="309">
        <v>4834.5</v>
      </c>
      <c r="E2281" s="206">
        <v>7032</v>
      </c>
      <c r="F2281" s="206">
        <v>7911</v>
      </c>
      <c r="G2281" s="205">
        <f t="shared" si="186"/>
        <v>0.37277353689567427</v>
      </c>
      <c r="H2281" s="207">
        <f t="shared" si="187"/>
        <v>0.42</v>
      </c>
      <c r="I2281" s="213">
        <v>76764</v>
      </c>
      <c r="J2281" s="213">
        <v>4222.0200000000004</v>
      </c>
      <c r="K2281" s="212">
        <v>6141.12</v>
      </c>
      <c r="L2281" s="212">
        <v>6908.76</v>
      </c>
      <c r="M2281" s="239">
        <f t="shared" si="184"/>
        <v>0.48090000000000144</v>
      </c>
      <c r="N2281" s="239"/>
      <c r="O2281" s="178"/>
      <c r="P2281" s="178"/>
      <c r="Q2281" s="178"/>
      <c r="R2281" s="178"/>
      <c r="S2281" s="178"/>
      <c r="T2281" s="178"/>
      <c r="U2281" s="178"/>
      <c r="V2281" s="178"/>
      <c r="W2281" s="178"/>
      <c r="X2281" s="178"/>
      <c r="Y2281" s="210">
        <f t="shared" si="183"/>
        <v>0.32554707379134862</v>
      </c>
      <c r="Z2281" s="211">
        <f t="shared" si="185"/>
        <v>0.42</v>
      </c>
      <c r="AA2281" s="178"/>
      <c r="AB2281" s="178"/>
      <c r="AC2281" s="178"/>
    </row>
    <row r="2282" spans="2:29" x14ac:dyDescent="0.35">
      <c r="B2282" s="222">
        <v>235900</v>
      </c>
      <c r="C2282" s="208">
        <v>87942</v>
      </c>
      <c r="D2282" s="309">
        <v>4836.8100000000004</v>
      </c>
      <c r="E2282" s="206">
        <v>7035.36</v>
      </c>
      <c r="F2282" s="206">
        <v>7914.78</v>
      </c>
      <c r="G2282" s="205">
        <f t="shared" si="186"/>
        <v>0.37279355659177615</v>
      </c>
      <c r="H2282" s="207">
        <f t="shared" si="187"/>
        <v>0.42</v>
      </c>
      <c r="I2282" s="213">
        <v>76806</v>
      </c>
      <c r="J2282" s="213">
        <v>4224.33</v>
      </c>
      <c r="K2282" s="212">
        <v>6144.48</v>
      </c>
      <c r="L2282" s="212">
        <v>6912.54</v>
      </c>
      <c r="M2282" s="239">
        <f t="shared" si="184"/>
        <v>0.48089999999996508</v>
      </c>
      <c r="N2282" s="239"/>
      <c r="O2282" s="178"/>
      <c r="P2282" s="178"/>
      <c r="Q2282" s="178"/>
      <c r="R2282" s="178"/>
      <c r="S2282" s="178"/>
      <c r="T2282" s="178"/>
      <c r="U2282" s="178"/>
      <c r="V2282" s="178"/>
      <c r="W2282" s="178"/>
      <c r="X2282" s="178"/>
      <c r="Y2282" s="210">
        <f t="shared" si="183"/>
        <v>0.32558711318355238</v>
      </c>
      <c r="Z2282" s="211">
        <f t="shared" si="185"/>
        <v>0.42</v>
      </c>
      <c r="AA2282" s="178"/>
      <c r="AB2282" s="178"/>
      <c r="AC2282" s="178"/>
    </row>
    <row r="2283" spans="2:29" x14ac:dyDescent="0.35">
      <c r="B2283" s="222">
        <v>236000</v>
      </c>
      <c r="C2283" s="208">
        <v>87984</v>
      </c>
      <c r="D2283" s="309">
        <v>4839.12</v>
      </c>
      <c r="E2283" s="206">
        <v>7038.72</v>
      </c>
      <c r="F2283" s="206">
        <v>7918.56</v>
      </c>
      <c r="G2283" s="205">
        <f t="shared" si="186"/>
        <v>0.37281355932203392</v>
      </c>
      <c r="H2283" s="207">
        <f t="shared" si="187"/>
        <v>0.42</v>
      </c>
      <c r="I2283" s="213">
        <v>76848</v>
      </c>
      <c r="J2283" s="213">
        <v>4226.6400000000003</v>
      </c>
      <c r="K2283" s="212">
        <v>6147.84</v>
      </c>
      <c r="L2283" s="212">
        <v>6916.32</v>
      </c>
      <c r="M2283" s="239">
        <f t="shared" si="184"/>
        <v>0.48089999999992872</v>
      </c>
      <c r="N2283" s="239"/>
      <c r="O2283" s="178"/>
      <c r="P2283" s="178"/>
      <c r="Q2283" s="178"/>
      <c r="R2283" s="178"/>
      <c r="S2283" s="178"/>
      <c r="T2283" s="178"/>
      <c r="U2283" s="178"/>
      <c r="V2283" s="178"/>
      <c r="W2283" s="178"/>
      <c r="X2283" s="178"/>
      <c r="Y2283" s="210">
        <f t="shared" si="183"/>
        <v>0.32562711864406779</v>
      </c>
      <c r="Z2283" s="211">
        <f t="shared" si="185"/>
        <v>0.42</v>
      </c>
      <c r="AA2283" s="178"/>
      <c r="AB2283" s="178"/>
      <c r="AC2283" s="178"/>
    </row>
    <row r="2284" spans="2:29" x14ac:dyDescent="0.35">
      <c r="B2284" s="222">
        <v>236100</v>
      </c>
      <c r="C2284" s="208">
        <v>88026</v>
      </c>
      <c r="D2284" s="309">
        <v>4841.43</v>
      </c>
      <c r="E2284" s="206">
        <v>7042.08</v>
      </c>
      <c r="F2284" s="206">
        <v>7922.34</v>
      </c>
      <c r="G2284" s="205">
        <f t="shared" si="186"/>
        <v>0.37283354510800509</v>
      </c>
      <c r="H2284" s="207">
        <f t="shared" si="187"/>
        <v>0.42</v>
      </c>
      <c r="I2284" s="213">
        <v>76890</v>
      </c>
      <c r="J2284" s="213">
        <v>4228.95</v>
      </c>
      <c r="K2284" s="212">
        <v>6151.2</v>
      </c>
      <c r="L2284" s="212">
        <v>6920.1</v>
      </c>
      <c r="M2284" s="239">
        <f t="shared" si="184"/>
        <v>0.4808999999998923</v>
      </c>
      <c r="N2284" s="239"/>
      <c r="O2284" s="178"/>
      <c r="P2284" s="178"/>
      <c r="Q2284" s="178"/>
      <c r="R2284" s="178"/>
      <c r="S2284" s="178"/>
      <c r="T2284" s="178"/>
      <c r="U2284" s="178"/>
      <c r="V2284" s="178"/>
      <c r="W2284" s="178"/>
      <c r="X2284" s="178"/>
      <c r="Y2284" s="210">
        <f t="shared" si="183"/>
        <v>0.32566709021601015</v>
      </c>
      <c r="Z2284" s="211">
        <f t="shared" si="185"/>
        <v>0.42</v>
      </c>
      <c r="AA2284" s="178"/>
      <c r="AB2284" s="178"/>
      <c r="AC2284" s="178"/>
    </row>
    <row r="2285" spans="2:29" x14ac:dyDescent="0.35">
      <c r="B2285" s="222">
        <v>236200</v>
      </c>
      <c r="C2285" s="208">
        <v>88068</v>
      </c>
      <c r="D2285" s="309">
        <v>4843.74</v>
      </c>
      <c r="E2285" s="206">
        <v>7045.44</v>
      </c>
      <c r="F2285" s="206">
        <v>7926.12</v>
      </c>
      <c r="G2285" s="205">
        <f t="shared" si="186"/>
        <v>0.37285351397121086</v>
      </c>
      <c r="H2285" s="207">
        <f t="shared" si="187"/>
        <v>0.42</v>
      </c>
      <c r="I2285" s="213">
        <v>76932</v>
      </c>
      <c r="J2285" s="213">
        <v>4231.26</v>
      </c>
      <c r="K2285" s="212">
        <v>6154.56</v>
      </c>
      <c r="L2285" s="212">
        <v>6923.88</v>
      </c>
      <c r="M2285" s="239">
        <f t="shared" si="184"/>
        <v>0.48090000000000144</v>
      </c>
      <c r="N2285" s="239"/>
      <c r="O2285" s="178"/>
      <c r="P2285" s="178"/>
      <c r="Q2285" s="178"/>
      <c r="R2285" s="178"/>
      <c r="S2285" s="178"/>
      <c r="T2285" s="178"/>
      <c r="U2285" s="178"/>
      <c r="V2285" s="178"/>
      <c r="W2285" s="178"/>
      <c r="X2285" s="178"/>
      <c r="Y2285" s="210">
        <f t="shared" si="183"/>
        <v>0.32570702794242168</v>
      </c>
      <c r="Z2285" s="211">
        <f t="shared" si="185"/>
        <v>0.42</v>
      </c>
      <c r="AA2285" s="178"/>
      <c r="AB2285" s="178"/>
      <c r="AC2285" s="178"/>
    </row>
    <row r="2286" spans="2:29" x14ac:dyDescent="0.35">
      <c r="B2286" s="222">
        <v>236300</v>
      </c>
      <c r="C2286" s="208">
        <v>88110</v>
      </c>
      <c r="D2286" s="309">
        <v>4846.05</v>
      </c>
      <c r="E2286" s="206">
        <v>7048.8</v>
      </c>
      <c r="F2286" s="206">
        <v>7929.9</v>
      </c>
      <c r="G2286" s="205">
        <f t="shared" si="186"/>
        <v>0.37287346593313586</v>
      </c>
      <c r="H2286" s="207">
        <f t="shared" si="187"/>
        <v>0.42</v>
      </c>
      <c r="I2286" s="213">
        <v>76974</v>
      </c>
      <c r="J2286" s="213">
        <v>4233.57</v>
      </c>
      <c r="K2286" s="212">
        <v>6157.92</v>
      </c>
      <c r="L2286" s="212">
        <v>6927.66</v>
      </c>
      <c r="M2286" s="239">
        <f t="shared" si="184"/>
        <v>0.48089999999997418</v>
      </c>
      <c r="N2286" s="239"/>
      <c r="O2286" s="178"/>
      <c r="P2286" s="178"/>
      <c r="Q2286" s="178"/>
      <c r="R2286" s="178"/>
      <c r="S2286" s="178"/>
      <c r="T2286" s="178"/>
      <c r="U2286" s="178"/>
      <c r="V2286" s="178"/>
      <c r="W2286" s="178"/>
      <c r="X2286" s="178"/>
      <c r="Y2286" s="210">
        <f t="shared" si="183"/>
        <v>0.32574693186627168</v>
      </c>
      <c r="Z2286" s="211">
        <f t="shared" si="185"/>
        <v>0.42</v>
      </c>
      <c r="AA2286" s="178"/>
      <c r="AB2286" s="178"/>
      <c r="AC2286" s="178"/>
    </row>
    <row r="2287" spans="2:29" x14ac:dyDescent="0.35">
      <c r="B2287" s="222">
        <v>236400</v>
      </c>
      <c r="C2287" s="208">
        <v>88152</v>
      </c>
      <c r="D2287" s="309">
        <v>4848.3599999999997</v>
      </c>
      <c r="E2287" s="206">
        <v>7052.16</v>
      </c>
      <c r="F2287" s="206">
        <v>7933.68</v>
      </c>
      <c r="G2287" s="205">
        <f t="shared" si="186"/>
        <v>0.37289340101522844</v>
      </c>
      <c r="H2287" s="207">
        <f t="shared" si="187"/>
        <v>0.42</v>
      </c>
      <c r="I2287" s="213">
        <v>77016</v>
      </c>
      <c r="J2287" s="213">
        <v>4235.88</v>
      </c>
      <c r="K2287" s="212">
        <v>6161.28</v>
      </c>
      <c r="L2287" s="212">
        <v>6931.44</v>
      </c>
      <c r="M2287" s="239">
        <f t="shared" si="184"/>
        <v>0.48090000000008332</v>
      </c>
      <c r="N2287" s="239"/>
      <c r="O2287" s="178"/>
      <c r="P2287" s="178"/>
      <c r="Q2287" s="178"/>
      <c r="R2287" s="178"/>
      <c r="S2287" s="178"/>
      <c r="T2287" s="178"/>
      <c r="U2287" s="178"/>
      <c r="V2287" s="178"/>
      <c r="W2287" s="178"/>
      <c r="X2287" s="178"/>
      <c r="Y2287" s="210">
        <f t="shared" si="183"/>
        <v>0.32578680203045685</v>
      </c>
      <c r="Z2287" s="211">
        <f t="shared" si="185"/>
        <v>0.42</v>
      </c>
      <c r="AA2287" s="178"/>
      <c r="AB2287" s="178"/>
      <c r="AC2287" s="178"/>
    </row>
    <row r="2288" spans="2:29" x14ac:dyDescent="0.35">
      <c r="B2288" s="222">
        <v>236500</v>
      </c>
      <c r="C2288" s="208">
        <v>88194</v>
      </c>
      <c r="D2288" s="309">
        <v>4850.67</v>
      </c>
      <c r="E2288" s="206">
        <v>7055.52</v>
      </c>
      <c r="F2288" s="206">
        <v>7937.46</v>
      </c>
      <c r="G2288" s="205">
        <f t="shared" si="186"/>
        <v>0.37291331923890064</v>
      </c>
      <c r="H2288" s="207">
        <f t="shared" si="187"/>
        <v>0.42</v>
      </c>
      <c r="I2288" s="213">
        <v>77058</v>
      </c>
      <c r="J2288" s="213">
        <v>4238.1899999999996</v>
      </c>
      <c r="K2288" s="212">
        <v>6164.64</v>
      </c>
      <c r="L2288" s="212">
        <v>6935.22</v>
      </c>
      <c r="M2288" s="239">
        <f t="shared" si="184"/>
        <v>0.48090000000004696</v>
      </c>
      <c r="N2288" s="239"/>
      <c r="O2288" s="178"/>
      <c r="P2288" s="178"/>
      <c r="Q2288" s="178"/>
      <c r="R2288" s="178"/>
      <c r="S2288" s="178"/>
      <c r="T2288" s="178"/>
      <c r="U2288" s="178"/>
      <c r="V2288" s="178"/>
      <c r="W2288" s="178"/>
      <c r="X2288" s="178"/>
      <c r="Y2288" s="210">
        <f t="shared" si="183"/>
        <v>0.32582663847780124</v>
      </c>
      <c r="Z2288" s="211">
        <f t="shared" si="185"/>
        <v>0.42</v>
      </c>
      <c r="AA2288" s="178"/>
      <c r="AB2288" s="178"/>
      <c r="AC2288" s="178"/>
    </row>
    <row r="2289" spans="2:29" x14ac:dyDescent="0.35">
      <c r="B2289" s="222">
        <v>236600</v>
      </c>
      <c r="C2289" s="208">
        <v>88236</v>
      </c>
      <c r="D2289" s="309">
        <v>4852.9799999999996</v>
      </c>
      <c r="E2289" s="206">
        <v>7058.88</v>
      </c>
      <c r="F2289" s="206">
        <v>7941.24</v>
      </c>
      <c r="G2289" s="205">
        <f t="shared" si="186"/>
        <v>0.37293322062552831</v>
      </c>
      <c r="H2289" s="207">
        <f t="shared" si="187"/>
        <v>0.42</v>
      </c>
      <c r="I2289" s="213">
        <v>77100</v>
      </c>
      <c r="J2289" s="213">
        <v>4240.5</v>
      </c>
      <c r="K2289" s="212">
        <v>6168</v>
      </c>
      <c r="L2289" s="212">
        <v>6939</v>
      </c>
      <c r="M2289" s="239">
        <f t="shared" si="184"/>
        <v>0.48090000000001054</v>
      </c>
      <c r="N2289" s="239"/>
      <c r="O2289" s="178"/>
      <c r="P2289" s="178"/>
      <c r="Q2289" s="178"/>
      <c r="R2289" s="178"/>
      <c r="S2289" s="178"/>
      <c r="T2289" s="178"/>
      <c r="U2289" s="178"/>
      <c r="V2289" s="178"/>
      <c r="W2289" s="178"/>
      <c r="X2289" s="178"/>
      <c r="Y2289" s="210">
        <f t="shared" si="183"/>
        <v>0.32586644125105663</v>
      </c>
      <c r="Z2289" s="211">
        <f t="shared" si="185"/>
        <v>0.42</v>
      </c>
      <c r="AA2289" s="178"/>
      <c r="AB2289" s="178"/>
      <c r="AC2289" s="178"/>
    </row>
    <row r="2290" spans="2:29" x14ac:dyDescent="0.35">
      <c r="B2290" s="222">
        <v>236700</v>
      </c>
      <c r="C2290" s="208">
        <v>88278</v>
      </c>
      <c r="D2290" s="309">
        <v>4855.29</v>
      </c>
      <c r="E2290" s="206">
        <v>7062.24</v>
      </c>
      <c r="F2290" s="206">
        <v>7945.02</v>
      </c>
      <c r="G2290" s="205">
        <f t="shared" si="186"/>
        <v>0.3729531051964512</v>
      </c>
      <c r="H2290" s="207">
        <f t="shared" si="187"/>
        <v>0.42</v>
      </c>
      <c r="I2290" s="213">
        <v>77142</v>
      </c>
      <c r="J2290" s="213">
        <v>4242.8100000000004</v>
      </c>
      <c r="K2290" s="212">
        <v>6171.36</v>
      </c>
      <c r="L2290" s="212">
        <v>6942.78</v>
      </c>
      <c r="M2290" s="239">
        <f t="shared" si="184"/>
        <v>0.48089999999998329</v>
      </c>
      <c r="N2290" s="239"/>
      <c r="O2290" s="178"/>
      <c r="P2290" s="178"/>
      <c r="Q2290" s="178"/>
      <c r="R2290" s="178"/>
      <c r="S2290" s="178"/>
      <c r="T2290" s="178"/>
      <c r="U2290" s="178"/>
      <c r="V2290" s="178"/>
      <c r="W2290" s="178"/>
      <c r="X2290" s="178"/>
      <c r="Y2290" s="210">
        <f t="shared" si="183"/>
        <v>0.32590621039290241</v>
      </c>
      <c r="Z2290" s="211">
        <f t="shared" si="185"/>
        <v>0.42</v>
      </c>
      <c r="AA2290" s="178"/>
      <c r="AB2290" s="178"/>
      <c r="AC2290" s="178"/>
    </row>
    <row r="2291" spans="2:29" x14ac:dyDescent="0.35">
      <c r="B2291" s="222">
        <v>236800</v>
      </c>
      <c r="C2291" s="208">
        <v>88320</v>
      </c>
      <c r="D2291" s="309">
        <v>4857.6000000000004</v>
      </c>
      <c r="E2291" s="206">
        <v>7065.6</v>
      </c>
      <c r="F2291" s="206">
        <v>7948.8</v>
      </c>
      <c r="G2291" s="205">
        <f t="shared" si="186"/>
        <v>0.37297297297297299</v>
      </c>
      <c r="H2291" s="207">
        <f t="shared" si="187"/>
        <v>0.42</v>
      </c>
      <c r="I2291" s="213">
        <v>77184</v>
      </c>
      <c r="J2291" s="213">
        <v>4245.12</v>
      </c>
      <c r="K2291" s="212">
        <v>6174.72</v>
      </c>
      <c r="L2291" s="212">
        <v>6946.56</v>
      </c>
      <c r="M2291" s="239">
        <f t="shared" si="184"/>
        <v>0.48090000000008332</v>
      </c>
      <c r="N2291" s="239"/>
      <c r="O2291" s="178"/>
      <c r="P2291" s="178"/>
      <c r="Q2291" s="178"/>
      <c r="R2291" s="178"/>
      <c r="S2291" s="178"/>
      <c r="T2291" s="178"/>
      <c r="U2291" s="178"/>
      <c r="V2291" s="178"/>
      <c r="W2291" s="178"/>
      <c r="X2291" s="178"/>
      <c r="Y2291" s="210">
        <f t="shared" si="183"/>
        <v>0.32594594594594595</v>
      </c>
      <c r="Z2291" s="211">
        <f t="shared" si="185"/>
        <v>0.42</v>
      </c>
      <c r="AA2291" s="178"/>
      <c r="AB2291" s="178"/>
      <c r="AC2291" s="178"/>
    </row>
    <row r="2292" spans="2:29" x14ac:dyDescent="0.35">
      <c r="B2292" s="222">
        <v>236900</v>
      </c>
      <c r="C2292" s="208">
        <v>88362</v>
      </c>
      <c r="D2292" s="309">
        <v>4859.91</v>
      </c>
      <c r="E2292" s="206">
        <v>7068.96</v>
      </c>
      <c r="F2292" s="206">
        <v>7952.58</v>
      </c>
      <c r="G2292" s="205">
        <f t="shared" si="186"/>
        <v>0.37299282397636135</v>
      </c>
      <c r="H2292" s="207">
        <f t="shared" si="187"/>
        <v>0.42</v>
      </c>
      <c r="I2292" s="213">
        <v>77226</v>
      </c>
      <c r="J2292" s="213">
        <v>4247.43</v>
      </c>
      <c r="K2292" s="212">
        <v>6178.08</v>
      </c>
      <c r="L2292" s="212">
        <v>6950.34</v>
      </c>
      <c r="M2292" s="239">
        <f t="shared" si="184"/>
        <v>0.48090000000004696</v>
      </c>
      <c r="N2292" s="239"/>
      <c r="O2292" s="178"/>
      <c r="P2292" s="178"/>
      <c r="Q2292" s="178"/>
      <c r="R2292" s="178"/>
      <c r="S2292" s="178"/>
      <c r="T2292" s="178"/>
      <c r="U2292" s="178"/>
      <c r="V2292" s="178"/>
      <c r="W2292" s="178"/>
      <c r="X2292" s="178"/>
      <c r="Y2292" s="210">
        <f t="shared" si="183"/>
        <v>0.32598564795272267</v>
      </c>
      <c r="Z2292" s="211">
        <f t="shared" si="185"/>
        <v>0.42</v>
      </c>
      <c r="AA2292" s="178"/>
      <c r="AB2292" s="178"/>
      <c r="AC2292" s="178"/>
    </row>
    <row r="2293" spans="2:29" x14ac:dyDescent="0.35">
      <c r="B2293" s="222">
        <v>237000</v>
      </c>
      <c r="C2293" s="208">
        <v>88404</v>
      </c>
      <c r="D2293" s="309">
        <v>4862.22</v>
      </c>
      <c r="E2293" s="206">
        <v>7072.32</v>
      </c>
      <c r="F2293" s="206">
        <v>7956.36</v>
      </c>
      <c r="G2293" s="205">
        <f t="shared" si="186"/>
        <v>0.37301265822784813</v>
      </c>
      <c r="H2293" s="207">
        <f t="shared" si="187"/>
        <v>0.42</v>
      </c>
      <c r="I2293" s="213">
        <v>77268</v>
      </c>
      <c r="J2293" s="213">
        <v>4249.74</v>
      </c>
      <c r="K2293" s="212">
        <v>6181.44</v>
      </c>
      <c r="L2293" s="212">
        <v>6954.12</v>
      </c>
      <c r="M2293" s="239">
        <f t="shared" si="184"/>
        <v>0.48090000000001965</v>
      </c>
      <c r="N2293" s="239"/>
      <c r="O2293" s="178"/>
      <c r="P2293" s="178"/>
      <c r="Q2293" s="178"/>
      <c r="R2293" s="178"/>
      <c r="S2293" s="178"/>
      <c r="T2293" s="178"/>
      <c r="U2293" s="178"/>
      <c r="V2293" s="178"/>
      <c r="W2293" s="178"/>
      <c r="X2293" s="178"/>
      <c r="Y2293" s="210">
        <f t="shared" si="183"/>
        <v>0.32602531645569621</v>
      </c>
      <c r="Z2293" s="211">
        <f t="shared" si="185"/>
        <v>0.42</v>
      </c>
      <c r="AA2293" s="178"/>
      <c r="AB2293" s="178"/>
      <c r="AC2293" s="178"/>
    </row>
    <row r="2294" spans="2:29" x14ac:dyDescent="0.35">
      <c r="B2294" s="222">
        <v>237100</v>
      </c>
      <c r="C2294" s="208">
        <v>88446</v>
      </c>
      <c r="D2294" s="309">
        <v>4864.53</v>
      </c>
      <c r="E2294" s="206">
        <v>7075.68</v>
      </c>
      <c r="F2294" s="206">
        <v>7960.14</v>
      </c>
      <c r="G2294" s="205">
        <f t="shared" si="186"/>
        <v>0.37303247574862924</v>
      </c>
      <c r="H2294" s="207">
        <f t="shared" si="187"/>
        <v>0.42</v>
      </c>
      <c r="I2294" s="213">
        <v>77310</v>
      </c>
      <c r="J2294" s="213">
        <v>4252.05</v>
      </c>
      <c r="K2294" s="212">
        <v>6184.8</v>
      </c>
      <c r="L2294" s="212">
        <v>6957.9</v>
      </c>
      <c r="M2294" s="239">
        <f t="shared" si="184"/>
        <v>0.48089999999998329</v>
      </c>
      <c r="N2294" s="239"/>
      <c r="O2294" s="178"/>
      <c r="P2294" s="178"/>
      <c r="Q2294" s="178"/>
      <c r="R2294" s="178"/>
      <c r="S2294" s="178"/>
      <c r="T2294" s="178"/>
      <c r="U2294" s="178"/>
      <c r="V2294" s="178"/>
      <c r="W2294" s="178"/>
      <c r="X2294" s="178"/>
      <c r="Y2294" s="210">
        <f t="shared" si="183"/>
        <v>0.32606495149725856</v>
      </c>
      <c r="Z2294" s="211">
        <f t="shared" si="185"/>
        <v>0.42</v>
      </c>
      <c r="AA2294" s="178"/>
      <c r="AB2294" s="178"/>
      <c r="AC2294" s="178"/>
    </row>
    <row r="2295" spans="2:29" x14ac:dyDescent="0.35">
      <c r="B2295" s="222">
        <v>237200</v>
      </c>
      <c r="C2295" s="208">
        <v>88488</v>
      </c>
      <c r="D2295" s="309">
        <v>4866.84</v>
      </c>
      <c r="E2295" s="206">
        <v>7079.04</v>
      </c>
      <c r="F2295" s="206">
        <v>7963.92</v>
      </c>
      <c r="G2295" s="205">
        <f t="shared" si="186"/>
        <v>0.37305227655986511</v>
      </c>
      <c r="H2295" s="207">
        <f t="shared" si="187"/>
        <v>0.42</v>
      </c>
      <c r="I2295" s="213">
        <v>77352</v>
      </c>
      <c r="J2295" s="213">
        <v>4254.3599999999997</v>
      </c>
      <c r="K2295" s="212">
        <v>6188.16</v>
      </c>
      <c r="L2295" s="212">
        <v>6961.68</v>
      </c>
      <c r="M2295" s="239">
        <f t="shared" si="184"/>
        <v>0.48089999999994687</v>
      </c>
      <c r="N2295" s="239"/>
      <c r="O2295" s="178"/>
      <c r="P2295" s="178"/>
      <c r="Q2295" s="178"/>
      <c r="R2295" s="178"/>
      <c r="S2295" s="178"/>
      <c r="T2295" s="178"/>
      <c r="U2295" s="178"/>
      <c r="V2295" s="178"/>
      <c r="W2295" s="178"/>
      <c r="X2295" s="178"/>
      <c r="Y2295" s="210">
        <f t="shared" si="183"/>
        <v>0.32610455311973019</v>
      </c>
      <c r="Z2295" s="211">
        <f t="shared" si="185"/>
        <v>0.42</v>
      </c>
      <c r="AA2295" s="178"/>
      <c r="AB2295" s="178"/>
      <c r="AC2295" s="178"/>
    </row>
    <row r="2296" spans="2:29" x14ac:dyDescent="0.35">
      <c r="B2296" s="222">
        <v>237300</v>
      </c>
      <c r="C2296" s="208">
        <v>88530</v>
      </c>
      <c r="D2296" s="309">
        <v>4869.1499999999996</v>
      </c>
      <c r="E2296" s="206">
        <v>7082.4</v>
      </c>
      <c r="F2296" s="206">
        <v>7967.7</v>
      </c>
      <c r="G2296" s="205">
        <f t="shared" si="186"/>
        <v>0.37307206068268017</v>
      </c>
      <c r="H2296" s="207">
        <f t="shared" si="187"/>
        <v>0.42</v>
      </c>
      <c r="I2296" s="213">
        <v>77394</v>
      </c>
      <c r="J2296" s="213">
        <v>4256.67</v>
      </c>
      <c r="K2296" s="212">
        <v>6191.52</v>
      </c>
      <c r="L2296" s="212">
        <v>6965.46</v>
      </c>
      <c r="M2296" s="239">
        <f t="shared" si="184"/>
        <v>0.48089999999991051</v>
      </c>
      <c r="N2296" s="239"/>
      <c r="O2296" s="178"/>
      <c r="P2296" s="178"/>
      <c r="Q2296" s="178"/>
      <c r="R2296" s="178"/>
      <c r="S2296" s="178"/>
      <c r="T2296" s="178"/>
      <c r="U2296" s="178"/>
      <c r="V2296" s="178"/>
      <c r="W2296" s="178"/>
      <c r="X2296" s="178"/>
      <c r="Y2296" s="210">
        <f t="shared" si="183"/>
        <v>0.32614412136536031</v>
      </c>
      <c r="Z2296" s="211">
        <f t="shared" si="185"/>
        <v>0.42</v>
      </c>
      <c r="AA2296" s="178"/>
      <c r="AB2296" s="178"/>
      <c r="AC2296" s="178"/>
    </row>
    <row r="2297" spans="2:29" x14ac:dyDescent="0.35">
      <c r="B2297" s="222">
        <v>237400</v>
      </c>
      <c r="C2297" s="208">
        <v>88572</v>
      </c>
      <c r="D2297" s="309">
        <v>4871.46</v>
      </c>
      <c r="E2297" s="206">
        <v>7085.76</v>
      </c>
      <c r="F2297" s="206">
        <v>7971.48</v>
      </c>
      <c r="G2297" s="205">
        <f t="shared" si="186"/>
        <v>0.37309182813816344</v>
      </c>
      <c r="H2297" s="207">
        <f t="shared" si="187"/>
        <v>0.42</v>
      </c>
      <c r="I2297" s="213">
        <v>77436</v>
      </c>
      <c r="J2297" s="213">
        <v>4258.9799999999996</v>
      </c>
      <c r="K2297" s="212">
        <v>6194.88</v>
      </c>
      <c r="L2297" s="212">
        <v>6969.24</v>
      </c>
      <c r="M2297" s="239">
        <f t="shared" si="184"/>
        <v>0.48090000000002875</v>
      </c>
      <c r="N2297" s="239"/>
      <c r="O2297" s="178"/>
      <c r="P2297" s="178"/>
      <c r="Q2297" s="178"/>
      <c r="R2297" s="178"/>
      <c r="S2297" s="178"/>
      <c r="T2297" s="178"/>
      <c r="U2297" s="178"/>
      <c r="V2297" s="178"/>
      <c r="W2297" s="178"/>
      <c r="X2297" s="178"/>
      <c r="Y2297" s="210">
        <f t="shared" si="183"/>
        <v>0.32618365627632689</v>
      </c>
      <c r="Z2297" s="211">
        <f t="shared" si="185"/>
        <v>0.42</v>
      </c>
      <c r="AA2297" s="178"/>
      <c r="AB2297" s="178"/>
      <c r="AC2297" s="178"/>
    </row>
    <row r="2298" spans="2:29" x14ac:dyDescent="0.35">
      <c r="B2298" s="222">
        <v>237500</v>
      </c>
      <c r="C2298" s="208">
        <v>88614</v>
      </c>
      <c r="D2298" s="309">
        <v>4873.7700000000004</v>
      </c>
      <c r="E2298" s="206">
        <v>7089.12</v>
      </c>
      <c r="F2298" s="206">
        <v>7975.26</v>
      </c>
      <c r="G2298" s="205">
        <f t="shared" si="186"/>
        <v>0.37311157894736841</v>
      </c>
      <c r="H2298" s="207">
        <f t="shared" si="187"/>
        <v>0.42</v>
      </c>
      <c r="I2298" s="213">
        <v>77478</v>
      </c>
      <c r="J2298" s="213">
        <v>4261.29</v>
      </c>
      <c r="K2298" s="212">
        <v>6198.24</v>
      </c>
      <c r="L2298" s="212">
        <v>6973.02</v>
      </c>
      <c r="M2298" s="239">
        <f t="shared" si="184"/>
        <v>0.48089999999999233</v>
      </c>
      <c r="N2298" s="239"/>
      <c r="O2298" s="178"/>
      <c r="P2298" s="178"/>
      <c r="Q2298" s="178"/>
      <c r="R2298" s="178"/>
      <c r="S2298" s="178"/>
      <c r="T2298" s="178"/>
      <c r="U2298" s="178"/>
      <c r="V2298" s="178"/>
      <c r="W2298" s="178"/>
      <c r="X2298" s="178"/>
      <c r="Y2298" s="210">
        <f t="shared" si="183"/>
        <v>0.32622315789473683</v>
      </c>
      <c r="Z2298" s="211">
        <f t="shared" si="185"/>
        <v>0.42</v>
      </c>
      <c r="AA2298" s="178"/>
      <c r="AB2298" s="178"/>
      <c r="AC2298" s="178"/>
    </row>
    <row r="2299" spans="2:29" x14ac:dyDescent="0.35">
      <c r="B2299" s="222">
        <v>237600</v>
      </c>
      <c r="C2299" s="208">
        <v>88656</v>
      </c>
      <c r="D2299" s="309">
        <v>4876.08</v>
      </c>
      <c r="E2299" s="206">
        <v>7092.48</v>
      </c>
      <c r="F2299" s="206">
        <v>7979.04</v>
      </c>
      <c r="G2299" s="205">
        <f t="shared" si="186"/>
        <v>0.37313131313131315</v>
      </c>
      <c r="H2299" s="207">
        <f t="shared" si="187"/>
        <v>0.42</v>
      </c>
      <c r="I2299" s="213">
        <v>77520</v>
      </c>
      <c r="J2299" s="213">
        <v>4263.6000000000004</v>
      </c>
      <c r="K2299" s="212">
        <v>6201.6</v>
      </c>
      <c r="L2299" s="212">
        <v>6976.8</v>
      </c>
      <c r="M2299" s="239">
        <f t="shared" si="184"/>
        <v>0.48089999999994687</v>
      </c>
      <c r="N2299" s="239"/>
      <c r="O2299" s="178"/>
      <c r="P2299" s="178"/>
      <c r="Q2299" s="178"/>
      <c r="R2299" s="178"/>
      <c r="S2299" s="178"/>
      <c r="T2299" s="178"/>
      <c r="U2299" s="178"/>
      <c r="V2299" s="178"/>
      <c r="W2299" s="178"/>
      <c r="X2299" s="178"/>
      <c r="Y2299" s="210">
        <f t="shared" si="183"/>
        <v>0.32626262626262625</v>
      </c>
      <c r="Z2299" s="211">
        <f t="shared" si="185"/>
        <v>0.42</v>
      </c>
      <c r="AA2299" s="178"/>
      <c r="AB2299" s="178"/>
      <c r="AC2299" s="178"/>
    </row>
    <row r="2300" spans="2:29" x14ac:dyDescent="0.35">
      <c r="B2300" s="222">
        <v>237700</v>
      </c>
      <c r="C2300" s="208">
        <v>88698</v>
      </c>
      <c r="D2300" s="309">
        <v>4878.3900000000003</v>
      </c>
      <c r="E2300" s="206">
        <v>7095.84</v>
      </c>
      <c r="F2300" s="206">
        <v>7982.82</v>
      </c>
      <c r="G2300" s="205">
        <f t="shared" si="186"/>
        <v>0.37315103071098021</v>
      </c>
      <c r="H2300" s="207">
        <f t="shared" si="187"/>
        <v>0.42</v>
      </c>
      <c r="I2300" s="213">
        <v>77562</v>
      </c>
      <c r="J2300" s="213">
        <v>4265.91</v>
      </c>
      <c r="K2300" s="212">
        <v>6204.96</v>
      </c>
      <c r="L2300" s="212">
        <v>6980.58</v>
      </c>
      <c r="M2300" s="239">
        <f t="shared" si="184"/>
        <v>0.48089999999991961</v>
      </c>
      <c r="N2300" s="239"/>
      <c r="O2300" s="178"/>
      <c r="P2300" s="178"/>
      <c r="Q2300" s="178"/>
      <c r="R2300" s="178"/>
      <c r="S2300" s="178"/>
      <c r="T2300" s="178"/>
      <c r="U2300" s="178"/>
      <c r="V2300" s="178"/>
      <c r="W2300" s="178"/>
      <c r="X2300" s="178"/>
      <c r="Y2300" s="210">
        <f t="shared" si="183"/>
        <v>0.32630206142196044</v>
      </c>
      <c r="Z2300" s="211">
        <f t="shared" si="185"/>
        <v>0.42</v>
      </c>
      <c r="AA2300" s="178"/>
      <c r="AB2300" s="178"/>
      <c r="AC2300" s="178"/>
    </row>
    <row r="2301" spans="2:29" x14ac:dyDescent="0.35">
      <c r="B2301" s="222">
        <v>237800</v>
      </c>
      <c r="C2301" s="208">
        <v>88740</v>
      </c>
      <c r="D2301" s="309">
        <v>4880.7</v>
      </c>
      <c r="E2301" s="206">
        <v>7099.2</v>
      </c>
      <c r="F2301" s="206">
        <v>7986.6</v>
      </c>
      <c r="G2301" s="205">
        <f t="shared" si="186"/>
        <v>0.37317073170731707</v>
      </c>
      <c r="H2301" s="207">
        <f t="shared" si="187"/>
        <v>0.42</v>
      </c>
      <c r="I2301" s="213">
        <v>77604</v>
      </c>
      <c r="J2301" s="213">
        <v>4268.22</v>
      </c>
      <c r="K2301" s="212">
        <v>6208.32</v>
      </c>
      <c r="L2301" s="212">
        <v>6984.36</v>
      </c>
      <c r="M2301" s="239">
        <f t="shared" si="184"/>
        <v>0.48090000000002875</v>
      </c>
      <c r="N2301" s="239"/>
      <c r="O2301" s="178"/>
      <c r="P2301" s="178"/>
      <c r="Q2301" s="178"/>
      <c r="R2301" s="178"/>
      <c r="S2301" s="178"/>
      <c r="T2301" s="178"/>
      <c r="U2301" s="178"/>
      <c r="V2301" s="178"/>
      <c r="W2301" s="178"/>
      <c r="X2301" s="178"/>
      <c r="Y2301" s="210">
        <f t="shared" si="183"/>
        <v>0.32634146341463416</v>
      </c>
      <c r="Z2301" s="211">
        <f t="shared" si="185"/>
        <v>0.42</v>
      </c>
      <c r="AA2301" s="178"/>
      <c r="AB2301" s="178"/>
      <c r="AC2301" s="178"/>
    </row>
    <row r="2302" spans="2:29" x14ac:dyDescent="0.35">
      <c r="B2302" s="222">
        <v>237900</v>
      </c>
      <c r="C2302" s="208">
        <v>88782</v>
      </c>
      <c r="D2302" s="309">
        <v>4883.01</v>
      </c>
      <c r="E2302" s="206">
        <v>7102.56</v>
      </c>
      <c r="F2302" s="206">
        <v>7990.38</v>
      </c>
      <c r="G2302" s="205">
        <f t="shared" si="186"/>
        <v>0.37319041614123583</v>
      </c>
      <c r="H2302" s="207">
        <f t="shared" si="187"/>
        <v>0.42</v>
      </c>
      <c r="I2302" s="213">
        <v>77646</v>
      </c>
      <c r="J2302" s="213">
        <v>4270.53</v>
      </c>
      <c r="K2302" s="212">
        <v>6211.68</v>
      </c>
      <c r="L2302" s="212">
        <v>6988.14</v>
      </c>
      <c r="M2302" s="239">
        <f t="shared" si="184"/>
        <v>0.48089999999999233</v>
      </c>
      <c r="N2302" s="239"/>
      <c r="O2302" s="178"/>
      <c r="P2302" s="178"/>
      <c r="Q2302" s="178"/>
      <c r="R2302" s="178"/>
      <c r="S2302" s="178"/>
      <c r="T2302" s="178"/>
      <c r="U2302" s="178"/>
      <c r="V2302" s="178"/>
      <c r="W2302" s="178"/>
      <c r="X2302" s="178"/>
      <c r="Y2302" s="210">
        <f t="shared" si="183"/>
        <v>0.32638083228247161</v>
      </c>
      <c r="Z2302" s="211">
        <f t="shared" si="185"/>
        <v>0.42</v>
      </c>
      <c r="AA2302" s="178"/>
      <c r="AB2302" s="178"/>
      <c r="AC2302" s="178"/>
    </row>
    <row r="2303" spans="2:29" x14ac:dyDescent="0.35">
      <c r="B2303" s="222">
        <v>238000</v>
      </c>
      <c r="C2303" s="208">
        <v>88824</v>
      </c>
      <c r="D2303" s="309">
        <v>4885.32</v>
      </c>
      <c r="E2303" s="206">
        <v>7105.92</v>
      </c>
      <c r="F2303" s="206">
        <v>7994.16</v>
      </c>
      <c r="G2303" s="205">
        <f t="shared" si="186"/>
        <v>0.37321008403361344</v>
      </c>
      <c r="H2303" s="207">
        <f t="shared" si="187"/>
        <v>0.42</v>
      </c>
      <c r="I2303" s="213">
        <v>77688</v>
      </c>
      <c r="J2303" s="213">
        <v>4272.84</v>
      </c>
      <c r="K2303" s="212">
        <v>6215.04</v>
      </c>
      <c r="L2303" s="212">
        <v>6991.92</v>
      </c>
      <c r="M2303" s="239">
        <f t="shared" si="184"/>
        <v>0.48090000000010152</v>
      </c>
      <c r="N2303" s="239"/>
      <c r="O2303" s="178"/>
      <c r="P2303" s="178"/>
      <c r="Q2303" s="178"/>
      <c r="R2303" s="178"/>
      <c r="S2303" s="178"/>
      <c r="T2303" s="178"/>
      <c r="U2303" s="178"/>
      <c r="V2303" s="178"/>
      <c r="W2303" s="178"/>
      <c r="X2303" s="178"/>
      <c r="Y2303" s="210">
        <f t="shared" si="183"/>
        <v>0.3264201680672269</v>
      </c>
      <c r="Z2303" s="211">
        <f t="shared" si="185"/>
        <v>0.42</v>
      </c>
      <c r="AA2303" s="178"/>
      <c r="AB2303" s="178"/>
      <c r="AC2303" s="178"/>
    </row>
    <row r="2304" spans="2:29" x14ac:dyDescent="0.35">
      <c r="B2304" s="222">
        <v>238100</v>
      </c>
      <c r="C2304" s="208">
        <v>88866</v>
      </c>
      <c r="D2304" s="309">
        <v>4887.63</v>
      </c>
      <c r="E2304" s="206">
        <v>7109.28</v>
      </c>
      <c r="F2304" s="206">
        <v>7997.94</v>
      </c>
      <c r="G2304" s="205">
        <f t="shared" si="186"/>
        <v>0.37322973540529192</v>
      </c>
      <c r="H2304" s="207">
        <f t="shared" si="187"/>
        <v>0.42</v>
      </c>
      <c r="I2304" s="213">
        <v>77730</v>
      </c>
      <c r="J2304" s="213">
        <v>4275.1499999999996</v>
      </c>
      <c r="K2304" s="212">
        <v>6218.4</v>
      </c>
      <c r="L2304" s="212">
        <v>6995.7</v>
      </c>
      <c r="M2304" s="239">
        <f t="shared" si="184"/>
        <v>0.48090000000007421</v>
      </c>
      <c r="N2304" s="239"/>
      <c r="O2304" s="178"/>
      <c r="P2304" s="178"/>
      <c r="Q2304" s="178"/>
      <c r="R2304" s="178"/>
      <c r="S2304" s="178"/>
      <c r="T2304" s="178"/>
      <c r="U2304" s="178"/>
      <c r="V2304" s="178"/>
      <c r="W2304" s="178"/>
      <c r="X2304" s="178"/>
      <c r="Y2304" s="210">
        <f t="shared" si="183"/>
        <v>0.3264594708105838</v>
      </c>
      <c r="Z2304" s="211">
        <f t="shared" si="185"/>
        <v>0.42</v>
      </c>
      <c r="AA2304" s="178"/>
      <c r="AB2304" s="178"/>
      <c r="AC2304" s="178"/>
    </row>
    <row r="2305" spans="2:29" x14ac:dyDescent="0.35">
      <c r="B2305" s="222">
        <v>238200</v>
      </c>
      <c r="C2305" s="208">
        <v>88908</v>
      </c>
      <c r="D2305" s="309">
        <v>4889.9399999999996</v>
      </c>
      <c r="E2305" s="206">
        <v>7112.64</v>
      </c>
      <c r="F2305" s="206">
        <v>8001.72</v>
      </c>
      <c r="G2305" s="205">
        <f t="shared" si="186"/>
        <v>0.37324937027707811</v>
      </c>
      <c r="H2305" s="207">
        <f t="shared" si="187"/>
        <v>0.42</v>
      </c>
      <c r="I2305" s="213">
        <v>77772</v>
      </c>
      <c r="J2305" s="213">
        <v>4277.46</v>
      </c>
      <c r="K2305" s="212">
        <v>6221.76</v>
      </c>
      <c r="L2305" s="212">
        <v>6999.48</v>
      </c>
      <c r="M2305" s="239">
        <f t="shared" si="184"/>
        <v>0.48090000000003785</v>
      </c>
      <c r="N2305" s="239"/>
      <c r="O2305" s="178"/>
      <c r="P2305" s="178"/>
      <c r="Q2305" s="178"/>
      <c r="R2305" s="178"/>
      <c r="S2305" s="178"/>
      <c r="T2305" s="178"/>
      <c r="U2305" s="178"/>
      <c r="V2305" s="178"/>
      <c r="W2305" s="178"/>
      <c r="X2305" s="178"/>
      <c r="Y2305" s="210">
        <f t="shared" si="183"/>
        <v>0.32649874055415617</v>
      </c>
      <c r="Z2305" s="211">
        <f t="shared" si="185"/>
        <v>0.42</v>
      </c>
      <c r="AA2305" s="178"/>
      <c r="AB2305" s="178"/>
      <c r="AC2305" s="178"/>
    </row>
    <row r="2306" spans="2:29" x14ac:dyDescent="0.35">
      <c r="B2306" s="222">
        <v>238300</v>
      </c>
      <c r="C2306" s="208">
        <v>88950</v>
      </c>
      <c r="D2306" s="309">
        <v>4892.25</v>
      </c>
      <c r="E2306" s="206">
        <v>7116</v>
      </c>
      <c r="F2306" s="206">
        <v>8005.5</v>
      </c>
      <c r="G2306" s="205">
        <f t="shared" si="186"/>
        <v>0.37326898866974401</v>
      </c>
      <c r="H2306" s="207">
        <f t="shared" si="187"/>
        <v>0.42</v>
      </c>
      <c r="I2306" s="213">
        <v>77814</v>
      </c>
      <c r="J2306" s="213">
        <v>4279.7700000000004</v>
      </c>
      <c r="K2306" s="212">
        <v>6225.12</v>
      </c>
      <c r="L2306" s="212">
        <v>7003.26</v>
      </c>
      <c r="M2306" s="239">
        <f t="shared" si="184"/>
        <v>0.48090000000000144</v>
      </c>
      <c r="N2306" s="239"/>
      <c r="O2306" s="178"/>
      <c r="P2306" s="178"/>
      <c r="Q2306" s="178"/>
      <c r="R2306" s="178"/>
      <c r="S2306" s="178"/>
      <c r="T2306" s="178"/>
      <c r="U2306" s="178"/>
      <c r="V2306" s="178"/>
      <c r="W2306" s="178"/>
      <c r="X2306" s="178"/>
      <c r="Y2306" s="210">
        <f t="shared" si="183"/>
        <v>0.32653797733948803</v>
      </c>
      <c r="Z2306" s="211">
        <f t="shared" si="185"/>
        <v>0.42</v>
      </c>
      <c r="AA2306" s="178"/>
      <c r="AB2306" s="178"/>
      <c r="AC2306" s="178"/>
    </row>
    <row r="2307" spans="2:29" x14ac:dyDescent="0.35">
      <c r="B2307" s="222">
        <v>238400</v>
      </c>
      <c r="C2307" s="208">
        <v>88992</v>
      </c>
      <c r="D2307" s="309">
        <v>4894.5600000000004</v>
      </c>
      <c r="E2307" s="206">
        <v>7119.36</v>
      </c>
      <c r="F2307" s="206">
        <v>8009.28</v>
      </c>
      <c r="G2307" s="205">
        <f t="shared" si="186"/>
        <v>0.37328859060402686</v>
      </c>
      <c r="H2307" s="207">
        <f t="shared" si="187"/>
        <v>0.42</v>
      </c>
      <c r="I2307" s="213">
        <v>77856</v>
      </c>
      <c r="J2307" s="213">
        <v>4282.08</v>
      </c>
      <c r="K2307" s="212">
        <v>6228.48</v>
      </c>
      <c r="L2307" s="212">
        <v>7007.04</v>
      </c>
      <c r="M2307" s="239">
        <f t="shared" si="184"/>
        <v>0.48089999999996508</v>
      </c>
      <c r="N2307" s="239"/>
      <c r="O2307" s="178"/>
      <c r="P2307" s="178"/>
      <c r="Q2307" s="178"/>
      <c r="R2307" s="178"/>
      <c r="S2307" s="178"/>
      <c r="T2307" s="178"/>
      <c r="U2307" s="178"/>
      <c r="V2307" s="178"/>
      <c r="W2307" s="178"/>
      <c r="X2307" s="178"/>
      <c r="Y2307" s="210">
        <f t="shared" ref="Y2307:Y2370" si="188">I2307/$B2307</f>
        <v>0.32657718120805368</v>
      </c>
      <c r="Z2307" s="211">
        <f t="shared" si="185"/>
        <v>0.42</v>
      </c>
      <c r="AA2307" s="178"/>
      <c r="AB2307" s="178"/>
      <c r="AC2307" s="178"/>
    </row>
    <row r="2308" spans="2:29" x14ac:dyDescent="0.35">
      <c r="B2308" s="222">
        <v>238500</v>
      </c>
      <c r="C2308" s="208">
        <v>89034</v>
      </c>
      <c r="D2308" s="309">
        <v>4896.87</v>
      </c>
      <c r="E2308" s="206">
        <v>7122.72</v>
      </c>
      <c r="F2308" s="206">
        <v>8013.06</v>
      </c>
      <c r="G2308" s="205">
        <f t="shared" si="186"/>
        <v>0.37330817610062894</v>
      </c>
      <c r="H2308" s="207">
        <f t="shared" si="187"/>
        <v>0.42</v>
      </c>
      <c r="I2308" s="213">
        <v>77898</v>
      </c>
      <c r="J2308" s="213">
        <v>4284.3900000000003</v>
      </c>
      <c r="K2308" s="212">
        <v>6231.84</v>
      </c>
      <c r="L2308" s="212">
        <v>7010.82</v>
      </c>
      <c r="M2308" s="239">
        <f t="shared" ref="M2308:M2371" si="189">(C2308+D2308+F2308-C2307-D2307-F2307)/100</f>
        <v>0.48089999999992872</v>
      </c>
      <c r="N2308" s="239"/>
      <c r="O2308" s="178"/>
      <c r="P2308" s="178"/>
      <c r="Q2308" s="178"/>
      <c r="R2308" s="178"/>
      <c r="S2308" s="178"/>
      <c r="T2308" s="178"/>
      <c r="U2308" s="178"/>
      <c r="V2308" s="178"/>
      <c r="W2308" s="178"/>
      <c r="X2308" s="178"/>
      <c r="Y2308" s="210">
        <f t="shared" si="188"/>
        <v>0.32661635220125784</v>
      </c>
      <c r="Z2308" s="211">
        <f t="shared" ref="Z2308:Z2371" si="190">(I2308-I2307)/($B2308-$B2307)</f>
        <v>0.42</v>
      </c>
      <c r="AA2308" s="178"/>
      <c r="AB2308" s="178"/>
      <c r="AC2308" s="178"/>
    </row>
    <row r="2309" spans="2:29" x14ac:dyDescent="0.35">
      <c r="B2309" s="222">
        <v>238600</v>
      </c>
      <c r="C2309" s="208">
        <v>89076</v>
      </c>
      <c r="D2309" s="309">
        <v>4899.18</v>
      </c>
      <c r="E2309" s="206">
        <v>7126.08</v>
      </c>
      <c r="F2309" s="206">
        <v>8016.84</v>
      </c>
      <c r="G2309" s="205">
        <f t="shared" ref="G2309:G2372" si="191">C2309/B2309</f>
        <v>0.37332774518021794</v>
      </c>
      <c r="H2309" s="207">
        <f t="shared" ref="H2309:H2372" si="192">(C2309-C2308)/(B2309-B2308)</f>
        <v>0.42</v>
      </c>
      <c r="I2309" s="213">
        <v>77940</v>
      </c>
      <c r="J2309" s="213">
        <v>4286.7</v>
      </c>
      <c r="K2309" s="212">
        <v>6235.2</v>
      </c>
      <c r="L2309" s="212">
        <v>7014.6</v>
      </c>
      <c r="M2309" s="239">
        <f t="shared" si="189"/>
        <v>0.4808999999998923</v>
      </c>
      <c r="N2309" s="239"/>
      <c r="O2309" s="178"/>
      <c r="P2309" s="178"/>
      <c r="Q2309" s="178"/>
      <c r="R2309" s="178"/>
      <c r="S2309" s="178"/>
      <c r="T2309" s="178"/>
      <c r="U2309" s="178"/>
      <c r="V2309" s="178"/>
      <c r="W2309" s="178"/>
      <c r="X2309" s="178"/>
      <c r="Y2309" s="210">
        <f t="shared" si="188"/>
        <v>0.3266554903604359</v>
      </c>
      <c r="Z2309" s="211">
        <f t="shared" si="190"/>
        <v>0.42</v>
      </c>
      <c r="AA2309" s="178"/>
      <c r="AB2309" s="178"/>
      <c r="AC2309" s="178"/>
    </row>
    <row r="2310" spans="2:29" x14ac:dyDescent="0.35">
      <c r="B2310" s="222">
        <v>238700</v>
      </c>
      <c r="C2310" s="208">
        <v>89118</v>
      </c>
      <c r="D2310" s="309">
        <v>4901.49</v>
      </c>
      <c r="E2310" s="206">
        <v>7129.44</v>
      </c>
      <c r="F2310" s="206">
        <v>8020.62</v>
      </c>
      <c r="G2310" s="205">
        <f t="shared" si="191"/>
        <v>0.37334729786342691</v>
      </c>
      <c r="H2310" s="207">
        <f t="shared" si="192"/>
        <v>0.42</v>
      </c>
      <c r="I2310" s="213">
        <v>77982</v>
      </c>
      <c r="J2310" s="213">
        <v>4289.01</v>
      </c>
      <c r="K2310" s="212">
        <v>6238.56</v>
      </c>
      <c r="L2310" s="212">
        <v>7018.38</v>
      </c>
      <c r="M2310" s="239">
        <f t="shared" si="189"/>
        <v>0.48090000000000144</v>
      </c>
      <c r="N2310" s="239"/>
      <c r="O2310" s="178"/>
      <c r="P2310" s="178"/>
      <c r="Q2310" s="178"/>
      <c r="R2310" s="178"/>
      <c r="S2310" s="178"/>
      <c r="T2310" s="178"/>
      <c r="U2310" s="178"/>
      <c r="V2310" s="178"/>
      <c r="W2310" s="178"/>
      <c r="X2310" s="178"/>
      <c r="Y2310" s="210">
        <f t="shared" si="188"/>
        <v>0.32669459572685378</v>
      </c>
      <c r="Z2310" s="211">
        <f t="shared" si="190"/>
        <v>0.42</v>
      </c>
      <c r="AA2310" s="178"/>
      <c r="AB2310" s="178"/>
      <c r="AC2310" s="178"/>
    </row>
    <row r="2311" spans="2:29" x14ac:dyDescent="0.35">
      <c r="B2311" s="222">
        <v>238800</v>
      </c>
      <c r="C2311" s="208">
        <v>89160</v>
      </c>
      <c r="D2311" s="309">
        <v>4903.8</v>
      </c>
      <c r="E2311" s="206">
        <v>7132.8</v>
      </c>
      <c r="F2311" s="206">
        <v>8024.4</v>
      </c>
      <c r="G2311" s="205">
        <f t="shared" si="191"/>
        <v>0.37336683417085426</v>
      </c>
      <c r="H2311" s="207">
        <f t="shared" si="192"/>
        <v>0.42</v>
      </c>
      <c r="I2311" s="213">
        <v>78024</v>
      </c>
      <c r="J2311" s="213">
        <v>4291.32</v>
      </c>
      <c r="K2311" s="212">
        <v>6241.92</v>
      </c>
      <c r="L2311" s="212">
        <v>7022.16</v>
      </c>
      <c r="M2311" s="239">
        <f t="shared" si="189"/>
        <v>0.48089999999997418</v>
      </c>
      <c r="N2311" s="239"/>
      <c r="O2311" s="178"/>
      <c r="P2311" s="178"/>
      <c r="Q2311" s="178"/>
      <c r="R2311" s="178"/>
      <c r="S2311" s="178"/>
      <c r="T2311" s="178"/>
      <c r="U2311" s="178"/>
      <c r="V2311" s="178"/>
      <c r="W2311" s="178"/>
      <c r="X2311" s="178"/>
      <c r="Y2311" s="210">
        <f t="shared" si="188"/>
        <v>0.32673366834170853</v>
      </c>
      <c r="Z2311" s="211">
        <f t="shared" si="190"/>
        <v>0.42</v>
      </c>
      <c r="AA2311" s="178"/>
      <c r="AB2311" s="178"/>
      <c r="AC2311" s="178"/>
    </row>
    <row r="2312" spans="2:29" x14ac:dyDescent="0.35">
      <c r="B2312" s="222">
        <v>238900</v>
      </c>
      <c r="C2312" s="208">
        <v>89202</v>
      </c>
      <c r="D2312" s="309">
        <v>4906.1099999999997</v>
      </c>
      <c r="E2312" s="206">
        <v>7136.16</v>
      </c>
      <c r="F2312" s="206">
        <v>8028.18</v>
      </c>
      <c r="G2312" s="205">
        <f t="shared" si="191"/>
        <v>0.37338635412306403</v>
      </c>
      <c r="H2312" s="207">
        <f t="shared" si="192"/>
        <v>0.42</v>
      </c>
      <c r="I2312" s="213">
        <v>78066</v>
      </c>
      <c r="J2312" s="213">
        <v>4293.63</v>
      </c>
      <c r="K2312" s="212">
        <v>6245.28</v>
      </c>
      <c r="L2312" s="212">
        <v>7025.94</v>
      </c>
      <c r="M2312" s="239">
        <f t="shared" si="189"/>
        <v>0.48090000000008332</v>
      </c>
      <c r="N2312" s="239"/>
      <c r="O2312" s="178"/>
      <c r="P2312" s="178"/>
      <c r="Q2312" s="178"/>
      <c r="R2312" s="178"/>
      <c r="S2312" s="178"/>
      <c r="T2312" s="178"/>
      <c r="U2312" s="178"/>
      <c r="V2312" s="178"/>
      <c r="W2312" s="178"/>
      <c r="X2312" s="178"/>
      <c r="Y2312" s="210">
        <f t="shared" si="188"/>
        <v>0.32677270824612809</v>
      </c>
      <c r="Z2312" s="211">
        <f t="shared" si="190"/>
        <v>0.42</v>
      </c>
      <c r="AA2312" s="178"/>
      <c r="AB2312" s="178"/>
      <c r="AC2312" s="178"/>
    </row>
    <row r="2313" spans="2:29" x14ac:dyDescent="0.35">
      <c r="B2313" s="222">
        <v>239000</v>
      </c>
      <c r="C2313" s="208">
        <v>89244</v>
      </c>
      <c r="D2313" s="309">
        <v>4908.42</v>
      </c>
      <c r="E2313" s="206">
        <v>7139.52</v>
      </c>
      <c r="F2313" s="206">
        <v>8031.96</v>
      </c>
      <c r="G2313" s="205">
        <f t="shared" si="191"/>
        <v>0.37340585774058577</v>
      </c>
      <c r="H2313" s="207">
        <f t="shared" si="192"/>
        <v>0.42</v>
      </c>
      <c r="I2313" s="213">
        <v>78108</v>
      </c>
      <c r="J2313" s="213">
        <v>4295.9399999999996</v>
      </c>
      <c r="K2313" s="212">
        <v>6248.64</v>
      </c>
      <c r="L2313" s="212">
        <v>7029.72</v>
      </c>
      <c r="M2313" s="239">
        <f t="shared" si="189"/>
        <v>0.48090000000004696</v>
      </c>
      <c r="N2313" s="239"/>
      <c r="O2313" s="178"/>
      <c r="P2313" s="178"/>
      <c r="Q2313" s="178"/>
      <c r="R2313" s="178"/>
      <c r="S2313" s="178"/>
      <c r="T2313" s="178"/>
      <c r="U2313" s="178"/>
      <c r="V2313" s="178"/>
      <c r="W2313" s="178"/>
      <c r="X2313" s="178"/>
      <c r="Y2313" s="210">
        <f t="shared" si="188"/>
        <v>0.32681171548117155</v>
      </c>
      <c r="Z2313" s="211">
        <f t="shared" si="190"/>
        <v>0.42</v>
      </c>
      <c r="AA2313" s="178"/>
      <c r="AB2313" s="178"/>
      <c r="AC2313" s="178"/>
    </row>
    <row r="2314" spans="2:29" x14ac:dyDescent="0.35">
      <c r="B2314" s="222">
        <v>239100</v>
      </c>
      <c r="C2314" s="208">
        <v>89286</v>
      </c>
      <c r="D2314" s="309">
        <v>4910.7299999999996</v>
      </c>
      <c r="E2314" s="206">
        <v>7142.88</v>
      </c>
      <c r="F2314" s="206">
        <v>8035.74</v>
      </c>
      <c r="G2314" s="205">
        <f t="shared" si="191"/>
        <v>0.37342534504391467</v>
      </c>
      <c r="H2314" s="207">
        <f t="shared" si="192"/>
        <v>0.42</v>
      </c>
      <c r="I2314" s="213">
        <v>78150</v>
      </c>
      <c r="J2314" s="213">
        <v>4298.25</v>
      </c>
      <c r="K2314" s="212">
        <v>6252</v>
      </c>
      <c r="L2314" s="212">
        <v>7033.5</v>
      </c>
      <c r="M2314" s="239">
        <f t="shared" si="189"/>
        <v>0.48090000000001054</v>
      </c>
      <c r="N2314" s="239"/>
      <c r="O2314" s="178"/>
      <c r="P2314" s="178"/>
      <c r="Q2314" s="178"/>
      <c r="R2314" s="178"/>
      <c r="S2314" s="178"/>
      <c r="T2314" s="178"/>
      <c r="U2314" s="178"/>
      <c r="V2314" s="178"/>
      <c r="W2314" s="178"/>
      <c r="X2314" s="178"/>
      <c r="Y2314" s="210">
        <f t="shared" si="188"/>
        <v>0.32685069008782935</v>
      </c>
      <c r="Z2314" s="211">
        <f t="shared" si="190"/>
        <v>0.42</v>
      </c>
      <c r="AA2314" s="178"/>
      <c r="AB2314" s="178"/>
      <c r="AC2314" s="178"/>
    </row>
    <row r="2315" spans="2:29" x14ac:dyDescent="0.35">
      <c r="B2315" s="222">
        <v>239200</v>
      </c>
      <c r="C2315" s="208">
        <v>89328</v>
      </c>
      <c r="D2315" s="309">
        <v>4913.04</v>
      </c>
      <c r="E2315" s="206">
        <v>7146.24</v>
      </c>
      <c r="F2315" s="206">
        <v>8039.52</v>
      </c>
      <c r="G2315" s="205">
        <f t="shared" si="191"/>
        <v>0.37344481605351171</v>
      </c>
      <c r="H2315" s="207">
        <f t="shared" si="192"/>
        <v>0.42</v>
      </c>
      <c r="I2315" s="213">
        <v>78192</v>
      </c>
      <c r="J2315" s="213">
        <v>4300.5600000000004</v>
      </c>
      <c r="K2315" s="212">
        <v>6255.36</v>
      </c>
      <c r="L2315" s="212">
        <v>7037.28</v>
      </c>
      <c r="M2315" s="239">
        <f t="shared" si="189"/>
        <v>0.48089999999998329</v>
      </c>
      <c r="N2315" s="239"/>
      <c r="O2315" s="178"/>
      <c r="P2315" s="178"/>
      <c r="Q2315" s="178"/>
      <c r="R2315" s="178"/>
      <c r="S2315" s="178"/>
      <c r="T2315" s="178"/>
      <c r="U2315" s="178"/>
      <c r="V2315" s="178"/>
      <c r="W2315" s="178"/>
      <c r="X2315" s="178"/>
      <c r="Y2315" s="210">
        <f t="shared" si="188"/>
        <v>0.32688963210702343</v>
      </c>
      <c r="Z2315" s="211">
        <f t="shared" si="190"/>
        <v>0.42</v>
      </c>
      <c r="AA2315" s="178"/>
      <c r="AB2315" s="178"/>
      <c r="AC2315" s="178"/>
    </row>
    <row r="2316" spans="2:29" x14ac:dyDescent="0.35">
      <c r="B2316" s="222">
        <v>239300</v>
      </c>
      <c r="C2316" s="208">
        <v>89370</v>
      </c>
      <c r="D2316" s="309">
        <v>4915.3500000000004</v>
      </c>
      <c r="E2316" s="206">
        <v>7149.6</v>
      </c>
      <c r="F2316" s="206">
        <v>8043.3</v>
      </c>
      <c r="G2316" s="205">
        <f t="shared" si="191"/>
        <v>0.3734642707898036</v>
      </c>
      <c r="H2316" s="207">
        <f t="shared" si="192"/>
        <v>0.42</v>
      </c>
      <c r="I2316" s="213">
        <v>78234</v>
      </c>
      <c r="J2316" s="213">
        <v>4302.87</v>
      </c>
      <c r="K2316" s="212">
        <v>6258.72</v>
      </c>
      <c r="L2316" s="212">
        <v>7041.06</v>
      </c>
      <c r="M2316" s="239">
        <f t="shared" si="189"/>
        <v>0.48090000000008332</v>
      </c>
      <c r="N2316" s="239"/>
      <c r="O2316" s="178"/>
      <c r="P2316" s="178"/>
      <c r="Q2316" s="178"/>
      <c r="R2316" s="178"/>
      <c r="S2316" s="178"/>
      <c r="T2316" s="178"/>
      <c r="U2316" s="178"/>
      <c r="V2316" s="178"/>
      <c r="W2316" s="178"/>
      <c r="X2316" s="178"/>
      <c r="Y2316" s="210">
        <f t="shared" si="188"/>
        <v>0.32692854157960721</v>
      </c>
      <c r="Z2316" s="211">
        <f t="shared" si="190"/>
        <v>0.42</v>
      </c>
      <c r="AA2316" s="178"/>
      <c r="AB2316" s="178"/>
      <c r="AC2316" s="178"/>
    </row>
    <row r="2317" spans="2:29" x14ac:dyDescent="0.35">
      <c r="B2317" s="222">
        <v>239400</v>
      </c>
      <c r="C2317" s="208">
        <v>89412</v>
      </c>
      <c r="D2317" s="309">
        <v>4917.66</v>
      </c>
      <c r="E2317" s="206">
        <v>7152.96</v>
      </c>
      <c r="F2317" s="206">
        <v>8047.08</v>
      </c>
      <c r="G2317" s="205">
        <f t="shared" si="191"/>
        <v>0.37348370927318297</v>
      </c>
      <c r="H2317" s="207">
        <f t="shared" si="192"/>
        <v>0.42</v>
      </c>
      <c r="I2317" s="213">
        <v>78276</v>
      </c>
      <c r="J2317" s="213">
        <v>4305.18</v>
      </c>
      <c r="K2317" s="212">
        <v>6262.08</v>
      </c>
      <c r="L2317" s="212">
        <v>7044.84</v>
      </c>
      <c r="M2317" s="239">
        <f t="shared" si="189"/>
        <v>0.48090000000004696</v>
      </c>
      <c r="N2317" s="239"/>
      <c r="O2317" s="178"/>
      <c r="P2317" s="178"/>
      <c r="Q2317" s="178"/>
      <c r="R2317" s="178"/>
      <c r="S2317" s="178"/>
      <c r="T2317" s="178"/>
      <c r="U2317" s="178"/>
      <c r="V2317" s="178"/>
      <c r="W2317" s="178"/>
      <c r="X2317" s="178"/>
      <c r="Y2317" s="210">
        <f t="shared" si="188"/>
        <v>0.32696741854636591</v>
      </c>
      <c r="Z2317" s="211">
        <f t="shared" si="190"/>
        <v>0.42</v>
      </c>
      <c r="AA2317" s="178"/>
      <c r="AB2317" s="178"/>
      <c r="AC2317" s="178"/>
    </row>
    <row r="2318" spans="2:29" x14ac:dyDescent="0.35">
      <c r="B2318" s="222">
        <v>239500</v>
      </c>
      <c r="C2318" s="208">
        <v>89454</v>
      </c>
      <c r="D2318" s="309">
        <v>4919.97</v>
      </c>
      <c r="E2318" s="206">
        <v>7156.32</v>
      </c>
      <c r="F2318" s="206">
        <v>8050.86</v>
      </c>
      <c r="G2318" s="205">
        <f t="shared" si="191"/>
        <v>0.37350313152400832</v>
      </c>
      <c r="H2318" s="207">
        <f t="shared" si="192"/>
        <v>0.42</v>
      </c>
      <c r="I2318" s="213">
        <v>78318</v>
      </c>
      <c r="J2318" s="213">
        <v>4307.49</v>
      </c>
      <c r="K2318" s="212">
        <v>6265.44</v>
      </c>
      <c r="L2318" s="212">
        <v>7048.62</v>
      </c>
      <c r="M2318" s="239">
        <f t="shared" si="189"/>
        <v>0.48090000000001965</v>
      </c>
      <c r="N2318" s="239"/>
      <c r="O2318" s="178"/>
      <c r="P2318" s="178"/>
      <c r="Q2318" s="178"/>
      <c r="R2318" s="178"/>
      <c r="S2318" s="178"/>
      <c r="T2318" s="178"/>
      <c r="U2318" s="178"/>
      <c r="V2318" s="178"/>
      <c r="W2318" s="178"/>
      <c r="X2318" s="178"/>
      <c r="Y2318" s="210">
        <f t="shared" si="188"/>
        <v>0.32700626304801672</v>
      </c>
      <c r="Z2318" s="211">
        <f t="shared" si="190"/>
        <v>0.42</v>
      </c>
      <c r="AA2318" s="178"/>
      <c r="AB2318" s="178"/>
      <c r="AC2318" s="178"/>
    </row>
    <row r="2319" spans="2:29" x14ac:dyDescent="0.35">
      <c r="B2319" s="222">
        <v>239600</v>
      </c>
      <c r="C2319" s="208">
        <v>89496</v>
      </c>
      <c r="D2319" s="309">
        <v>4922.28</v>
      </c>
      <c r="E2319" s="206">
        <v>7159.68</v>
      </c>
      <c r="F2319" s="206">
        <v>8054.64</v>
      </c>
      <c r="G2319" s="205">
        <f t="shared" si="191"/>
        <v>0.37352253756260434</v>
      </c>
      <c r="H2319" s="207">
        <f t="shared" si="192"/>
        <v>0.42</v>
      </c>
      <c r="I2319" s="213">
        <v>78360</v>
      </c>
      <c r="J2319" s="213">
        <v>4309.8</v>
      </c>
      <c r="K2319" s="212">
        <v>6268.8</v>
      </c>
      <c r="L2319" s="212">
        <v>7052.4</v>
      </c>
      <c r="M2319" s="239">
        <f t="shared" si="189"/>
        <v>0.48089999999998329</v>
      </c>
      <c r="N2319" s="239"/>
      <c r="O2319" s="178"/>
      <c r="P2319" s="178"/>
      <c r="Q2319" s="178"/>
      <c r="R2319" s="178"/>
      <c r="S2319" s="178"/>
      <c r="T2319" s="178"/>
      <c r="U2319" s="178"/>
      <c r="V2319" s="178"/>
      <c r="W2319" s="178"/>
      <c r="X2319" s="178"/>
      <c r="Y2319" s="210">
        <f t="shared" si="188"/>
        <v>0.3270450751252087</v>
      </c>
      <c r="Z2319" s="211">
        <f t="shared" si="190"/>
        <v>0.42</v>
      </c>
      <c r="AA2319" s="178"/>
      <c r="AB2319" s="178"/>
      <c r="AC2319" s="178"/>
    </row>
    <row r="2320" spans="2:29" x14ac:dyDescent="0.35">
      <c r="B2320" s="222">
        <v>239700</v>
      </c>
      <c r="C2320" s="208">
        <v>89538</v>
      </c>
      <c r="D2320" s="309">
        <v>4924.59</v>
      </c>
      <c r="E2320" s="206">
        <v>7163.04</v>
      </c>
      <c r="F2320" s="206">
        <v>8058.42</v>
      </c>
      <c r="G2320" s="205">
        <f t="shared" si="191"/>
        <v>0.37354192740926156</v>
      </c>
      <c r="H2320" s="207">
        <f t="shared" si="192"/>
        <v>0.42</v>
      </c>
      <c r="I2320" s="213">
        <v>78402</v>
      </c>
      <c r="J2320" s="213">
        <v>4312.1099999999997</v>
      </c>
      <c r="K2320" s="212">
        <v>6272.16</v>
      </c>
      <c r="L2320" s="212">
        <v>7056.18</v>
      </c>
      <c r="M2320" s="239">
        <f t="shared" si="189"/>
        <v>0.48089999999994687</v>
      </c>
      <c r="N2320" s="239"/>
      <c r="O2320" s="178"/>
      <c r="P2320" s="178"/>
      <c r="Q2320" s="178"/>
      <c r="R2320" s="178"/>
      <c r="S2320" s="178"/>
      <c r="T2320" s="178"/>
      <c r="U2320" s="178"/>
      <c r="V2320" s="178"/>
      <c r="W2320" s="178"/>
      <c r="X2320" s="178"/>
      <c r="Y2320" s="210">
        <f t="shared" si="188"/>
        <v>0.32708385481852315</v>
      </c>
      <c r="Z2320" s="211">
        <f t="shared" si="190"/>
        <v>0.42</v>
      </c>
      <c r="AA2320" s="178"/>
      <c r="AB2320" s="178"/>
      <c r="AC2320" s="178"/>
    </row>
    <row r="2321" spans="2:29" x14ac:dyDescent="0.35">
      <c r="B2321" s="222">
        <v>239800</v>
      </c>
      <c r="C2321" s="208">
        <v>89580</v>
      </c>
      <c r="D2321" s="309">
        <v>4926.8999999999996</v>
      </c>
      <c r="E2321" s="206">
        <v>7166.4</v>
      </c>
      <c r="F2321" s="206">
        <v>8062.2</v>
      </c>
      <c r="G2321" s="205">
        <f t="shared" si="191"/>
        <v>0.37356130108423685</v>
      </c>
      <c r="H2321" s="207">
        <f t="shared" si="192"/>
        <v>0.42</v>
      </c>
      <c r="I2321" s="213">
        <v>78444</v>
      </c>
      <c r="J2321" s="213">
        <v>4314.42</v>
      </c>
      <c r="K2321" s="212">
        <v>6275.52</v>
      </c>
      <c r="L2321" s="212">
        <v>7059.96</v>
      </c>
      <c r="M2321" s="239">
        <f t="shared" si="189"/>
        <v>0.48089999999991051</v>
      </c>
      <c r="N2321" s="239"/>
      <c r="O2321" s="178"/>
      <c r="P2321" s="178"/>
      <c r="Q2321" s="178"/>
      <c r="R2321" s="178"/>
      <c r="S2321" s="178"/>
      <c r="T2321" s="178"/>
      <c r="U2321" s="178"/>
      <c r="V2321" s="178"/>
      <c r="W2321" s="178"/>
      <c r="X2321" s="178"/>
      <c r="Y2321" s="210">
        <f t="shared" si="188"/>
        <v>0.32712260216847372</v>
      </c>
      <c r="Z2321" s="211">
        <f t="shared" si="190"/>
        <v>0.42</v>
      </c>
      <c r="AA2321" s="178"/>
      <c r="AB2321" s="178"/>
      <c r="AC2321" s="178"/>
    </row>
    <row r="2322" spans="2:29" x14ac:dyDescent="0.35">
      <c r="B2322" s="222">
        <v>239900</v>
      </c>
      <c r="C2322" s="208">
        <v>89622</v>
      </c>
      <c r="D2322" s="309">
        <v>4929.21</v>
      </c>
      <c r="E2322" s="206">
        <v>7169.76</v>
      </c>
      <c r="F2322" s="206">
        <v>8065.98</v>
      </c>
      <c r="G2322" s="205">
        <f t="shared" si="191"/>
        <v>0.37358065860775325</v>
      </c>
      <c r="H2322" s="207">
        <f t="shared" si="192"/>
        <v>0.42</v>
      </c>
      <c r="I2322" s="213">
        <v>78486</v>
      </c>
      <c r="J2322" s="213">
        <v>4316.7299999999996</v>
      </c>
      <c r="K2322" s="212">
        <v>6278.88</v>
      </c>
      <c r="L2322" s="212">
        <v>7063.74</v>
      </c>
      <c r="M2322" s="239">
        <f t="shared" si="189"/>
        <v>0.48090000000002875</v>
      </c>
      <c r="N2322" s="239"/>
      <c r="O2322" s="178"/>
      <c r="P2322" s="178"/>
      <c r="Q2322" s="178"/>
      <c r="R2322" s="178"/>
      <c r="S2322" s="178"/>
      <c r="T2322" s="178"/>
      <c r="U2322" s="178"/>
      <c r="V2322" s="178"/>
      <c r="W2322" s="178"/>
      <c r="X2322" s="178"/>
      <c r="Y2322" s="210">
        <f t="shared" si="188"/>
        <v>0.32716131721550645</v>
      </c>
      <c r="Z2322" s="211">
        <f t="shared" si="190"/>
        <v>0.42</v>
      </c>
      <c r="AA2322" s="178"/>
      <c r="AB2322" s="178"/>
      <c r="AC2322" s="178"/>
    </row>
    <row r="2323" spans="2:29" x14ac:dyDescent="0.35">
      <c r="B2323" s="222">
        <v>240000</v>
      </c>
      <c r="C2323" s="208">
        <v>89664</v>
      </c>
      <c r="D2323" s="309">
        <v>4931.5200000000004</v>
      </c>
      <c r="E2323" s="206">
        <v>7173.12</v>
      </c>
      <c r="F2323" s="206">
        <v>8069.76</v>
      </c>
      <c r="G2323" s="205">
        <f t="shared" si="191"/>
        <v>0.37359999999999999</v>
      </c>
      <c r="H2323" s="207">
        <f t="shared" si="192"/>
        <v>0.42</v>
      </c>
      <c r="I2323" s="213">
        <v>78528</v>
      </c>
      <c r="J2323" s="213">
        <v>4319.04</v>
      </c>
      <c r="K2323" s="212">
        <v>6282.24</v>
      </c>
      <c r="L2323" s="212">
        <v>7067.52</v>
      </c>
      <c r="M2323" s="239">
        <f t="shared" si="189"/>
        <v>0.48089999999999233</v>
      </c>
      <c r="N2323" s="239"/>
      <c r="O2323" s="178"/>
      <c r="P2323" s="178"/>
      <c r="Q2323" s="178"/>
      <c r="R2323" s="178"/>
      <c r="S2323" s="178"/>
      <c r="T2323" s="178"/>
      <c r="U2323" s="178"/>
      <c r="V2323" s="178"/>
      <c r="W2323" s="178"/>
      <c r="X2323" s="178"/>
      <c r="Y2323" s="210">
        <f t="shared" si="188"/>
        <v>0.32719999999999999</v>
      </c>
      <c r="Z2323" s="211">
        <f t="shared" si="190"/>
        <v>0.42</v>
      </c>
      <c r="AA2323" s="178"/>
      <c r="AB2323" s="178"/>
      <c r="AC2323" s="178"/>
    </row>
    <row r="2324" spans="2:29" x14ac:dyDescent="0.35">
      <c r="B2324" s="222">
        <v>240100</v>
      </c>
      <c r="C2324" s="208">
        <v>89706</v>
      </c>
      <c r="D2324" s="309">
        <v>4933.83</v>
      </c>
      <c r="E2324" s="206">
        <v>7176.48</v>
      </c>
      <c r="F2324" s="206">
        <v>8073.54</v>
      </c>
      <c r="G2324" s="205">
        <f t="shared" si="191"/>
        <v>0.37361932528113284</v>
      </c>
      <c r="H2324" s="207">
        <f t="shared" si="192"/>
        <v>0.42</v>
      </c>
      <c r="I2324" s="213">
        <v>78570</v>
      </c>
      <c r="J2324" s="213">
        <v>4321.3500000000004</v>
      </c>
      <c r="K2324" s="212">
        <v>6285.6</v>
      </c>
      <c r="L2324" s="212">
        <v>7071.3</v>
      </c>
      <c r="M2324" s="239">
        <f t="shared" si="189"/>
        <v>0.48089999999994687</v>
      </c>
      <c r="N2324" s="239"/>
      <c r="O2324" s="178"/>
      <c r="P2324" s="178"/>
      <c r="Q2324" s="178"/>
      <c r="R2324" s="178"/>
      <c r="S2324" s="178"/>
      <c r="T2324" s="178"/>
      <c r="U2324" s="178"/>
      <c r="V2324" s="178"/>
      <c r="W2324" s="178"/>
      <c r="X2324" s="178"/>
      <c r="Y2324" s="210">
        <f t="shared" si="188"/>
        <v>0.3272386505622657</v>
      </c>
      <c r="Z2324" s="211">
        <f t="shared" si="190"/>
        <v>0.42</v>
      </c>
      <c r="AA2324" s="178"/>
      <c r="AB2324" s="178"/>
      <c r="AC2324" s="178"/>
    </row>
    <row r="2325" spans="2:29" x14ac:dyDescent="0.35">
      <c r="B2325" s="222">
        <v>240200</v>
      </c>
      <c r="C2325" s="208">
        <v>89748</v>
      </c>
      <c r="D2325" s="309">
        <v>4936.1400000000003</v>
      </c>
      <c r="E2325" s="206">
        <v>7179.84</v>
      </c>
      <c r="F2325" s="206">
        <v>8077.32</v>
      </c>
      <c r="G2325" s="205">
        <f t="shared" si="191"/>
        <v>0.37363863447127393</v>
      </c>
      <c r="H2325" s="207">
        <f t="shared" si="192"/>
        <v>0.42</v>
      </c>
      <c r="I2325" s="213">
        <v>78612</v>
      </c>
      <c r="J2325" s="213">
        <v>4323.66</v>
      </c>
      <c r="K2325" s="212">
        <v>6288.96</v>
      </c>
      <c r="L2325" s="212">
        <v>7075.08</v>
      </c>
      <c r="M2325" s="239">
        <f t="shared" si="189"/>
        <v>0.48089999999991961</v>
      </c>
      <c r="N2325" s="239"/>
      <c r="O2325" s="178"/>
      <c r="P2325" s="178"/>
      <c r="Q2325" s="178"/>
      <c r="R2325" s="178"/>
      <c r="S2325" s="178"/>
      <c r="T2325" s="178"/>
      <c r="U2325" s="178"/>
      <c r="V2325" s="178"/>
      <c r="W2325" s="178"/>
      <c r="X2325" s="178"/>
      <c r="Y2325" s="210">
        <f t="shared" si="188"/>
        <v>0.32727726894254788</v>
      </c>
      <c r="Z2325" s="211">
        <f t="shared" si="190"/>
        <v>0.42</v>
      </c>
      <c r="AA2325" s="178"/>
      <c r="AB2325" s="178"/>
      <c r="AC2325" s="178"/>
    </row>
    <row r="2326" spans="2:29" x14ac:dyDescent="0.35">
      <c r="B2326" s="222">
        <v>240300</v>
      </c>
      <c r="C2326" s="208">
        <v>89790</v>
      </c>
      <c r="D2326" s="309">
        <v>4938.45</v>
      </c>
      <c r="E2326" s="206">
        <v>7183.2</v>
      </c>
      <c r="F2326" s="206">
        <v>8081.1</v>
      </c>
      <c r="G2326" s="205">
        <f t="shared" si="191"/>
        <v>0.37365792759051186</v>
      </c>
      <c r="H2326" s="207">
        <f t="shared" si="192"/>
        <v>0.42</v>
      </c>
      <c r="I2326" s="213">
        <v>78654</v>
      </c>
      <c r="J2326" s="213">
        <v>4325.97</v>
      </c>
      <c r="K2326" s="212">
        <v>6292.32</v>
      </c>
      <c r="L2326" s="212">
        <v>7078.86</v>
      </c>
      <c r="M2326" s="239">
        <f t="shared" si="189"/>
        <v>0.48090000000002875</v>
      </c>
      <c r="N2326" s="239"/>
      <c r="O2326" s="178"/>
      <c r="P2326" s="178"/>
      <c r="Q2326" s="178"/>
      <c r="R2326" s="178"/>
      <c r="S2326" s="178"/>
      <c r="T2326" s="178"/>
      <c r="U2326" s="178"/>
      <c r="V2326" s="178"/>
      <c r="W2326" s="178"/>
      <c r="X2326" s="178"/>
      <c r="Y2326" s="210">
        <f t="shared" si="188"/>
        <v>0.32731585518102374</v>
      </c>
      <c r="Z2326" s="211">
        <f t="shared" si="190"/>
        <v>0.42</v>
      </c>
      <c r="AA2326" s="178"/>
      <c r="AB2326" s="178"/>
      <c r="AC2326" s="178"/>
    </row>
    <row r="2327" spans="2:29" x14ac:dyDescent="0.35">
      <c r="B2327" s="222">
        <v>240400</v>
      </c>
      <c r="C2327" s="208">
        <v>89832</v>
      </c>
      <c r="D2327" s="309">
        <v>4940.76</v>
      </c>
      <c r="E2327" s="206">
        <v>7186.56</v>
      </c>
      <c r="F2327" s="206">
        <v>8084.88</v>
      </c>
      <c r="G2327" s="205">
        <f t="shared" si="191"/>
        <v>0.37367720465890181</v>
      </c>
      <c r="H2327" s="207">
        <f t="shared" si="192"/>
        <v>0.42</v>
      </c>
      <c r="I2327" s="213">
        <v>78696</v>
      </c>
      <c r="J2327" s="213">
        <v>4328.28</v>
      </c>
      <c r="K2327" s="212">
        <v>6295.68</v>
      </c>
      <c r="L2327" s="212">
        <v>7082.64</v>
      </c>
      <c r="M2327" s="239">
        <f t="shared" si="189"/>
        <v>0.48089999999999233</v>
      </c>
      <c r="N2327" s="239"/>
      <c r="O2327" s="178"/>
      <c r="P2327" s="178"/>
      <c r="Q2327" s="178"/>
      <c r="R2327" s="178"/>
      <c r="S2327" s="178"/>
      <c r="T2327" s="178"/>
      <c r="U2327" s="178"/>
      <c r="V2327" s="178"/>
      <c r="W2327" s="178"/>
      <c r="X2327" s="178"/>
      <c r="Y2327" s="210">
        <f t="shared" si="188"/>
        <v>0.32735440931780369</v>
      </c>
      <c r="Z2327" s="211">
        <f t="shared" si="190"/>
        <v>0.42</v>
      </c>
      <c r="AA2327" s="178"/>
      <c r="AB2327" s="178"/>
      <c r="AC2327" s="178"/>
    </row>
    <row r="2328" spans="2:29" x14ac:dyDescent="0.35">
      <c r="B2328" s="222">
        <v>240500</v>
      </c>
      <c r="C2328" s="208">
        <v>89874</v>
      </c>
      <c r="D2328" s="309">
        <v>4943.07</v>
      </c>
      <c r="E2328" s="206">
        <v>7189.92</v>
      </c>
      <c r="F2328" s="206">
        <v>8088.66</v>
      </c>
      <c r="G2328" s="205">
        <f t="shared" si="191"/>
        <v>0.3736964656964657</v>
      </c>
      <c r="H2328" s="207">
        <f t="shared" si="192"/>
        <v>0.42</v>
      </c>
      <c r="I2328" s="213">
        <v>78738</v>
      </c>
      <c r="J2328" s="213">
        <v>4330.59</v>
      </c>
      <c r="K2328" s="212">
        <v>6299.04</v>
      </c>
      <c r="L2328" s="212">
        <v>7086.42</v>
      </c>
      <c r="M2328" s="239">
        <f t="shared" si="189"/>
        <v>0.48090000000010152</v>
      </c>
      <c r="N2328" s="239"/>
      <c r="O2328" s="178"/>
      <c r="P2328" s="178"/>
      <c r="Q2328" s="178"/>
      <c r="R2328" s="178"/>
      <c r="S2328" s="178"/>
      <c r="T2328" s="178"/>
      <c r="U2328" s="178"/>
      <c r="V2328" s="178"/>
      <c r="W2328" s="178"/>
      <c r="X2328" s="178"/>
      <c r="Y2328" s="210">
        <f t="shared" si="188"/>
        <v>0.32739293139293141</v>
      </c>
      <c r="Z2328" s="211">
        <f t="shared" si="190"/>
        <v>0.42</v>
      </c>
      <c r="AA2328" s="178"/>
      <c r="AB2328" s="178"/>
      <c r="AC2328" s="178"/>
    </row>
    <row r="2329" spans="2:29" x14ac:dyDescent="0.35">
      <c r="B2329" s="222">
        <v>240600</v>
      </c>
      <c r="C2329" s="208">
        <v>89916</v>
      </c>
      <c r="D2329" s="309">
        <v>4945.38</v>
      </c>
      <c r="E2329" s="206">
        <v>7193.28</v>
      </c>
      <c r="F2329" s="206">
        <v>8092.44</v>
      </c>
      <c r="G2329" s="205">
        <f t="shared" si="191"/>
        <v>0.37371571072319204</v>
      </c>
      <c r="H2329" s="207">
        <f t="shared" si="192"/>
        <v>0.42</v>
      </c>
      <c r="I2329" s="213">
        <v>78780</v>
      </c>
      <c r="J2329" s="213">
        <v>4332.8999999999996</v>
      </c>
      <c r="K2329" s="212">
        <v>6302.4</v>
      </c>
      <c r="L2329" s="212">
        <v>7090.2</v>
      </c>
      <c r="M2329" s="239">
        <f t="shared" si="189"/>
        <v>0.48090000000007421</v>
      </c>
      <c r="N2329" s="239"/>
      <c r="O2329" s="178"/>
      <c r="P2329" s="178"/>
      <c r="Q2329" s="178"/>
      <c r="R2329" s="178"/>
      <c r="S2329" s="178"/>
      <c r="T2329" s="178"/>
      <c r="U2329" s="178"/>
      <c r="V2329" s="178"/>
      <c r="W2329" s="178"/>
      <c r="X2329" s="178"/>
      <c r="Y2329" s="210">
        <f t="shared" si="188"/>
        <v>0.32743142144638404</v>
      </c>
      <c r="Z2329" s="211">
        <f t="shared" si="190"/>
        <v>0.42</v>
      </c>
      <c r="AA2329" s="178"/>
      <c r="AB2329" s="178"/>
      <c r="AC2329" s="178"/>
    </row>
    <row r="2330" spans="2:29" x14ac:dyDescent="0.35">
      <c r="B2330" s="222">
        <v>240700</v>
      </c>
      <c r="C2330" s="208">
        <v>89958</v>
      </c>
      <c r="D2330" s="309">
        <v>4947.6899999999996</v>
      </c>
      <c r="E2330" s="206">
        <v>7196.64</v>
      </c>
      <c r="F2330" s="206">
        <v>8096.22</v>
      </c>
      <c r="G2330" s="205">
        <f t="shared" si="191"/>
        <v>0.37373493975903616</v>
      </c>
      <c r="H2330" s="207">
        <f t="shared" si="192"/>
        <v>0.42</v>
      </c>
      <c r="I2330" s="213">
        <v>78822</v>
      </c>
      <c r="J2330" s="213">
        <v>4335.21</v>
      </c>
      <c r="K2330" s="212">
        <v>6305.76</v>
      </c>
      <c r="L2330" s="212">
        <v>7093.98</v>
      </c>
      <c r="M2330" s="239">
        <f t="shared" si="189"/>
        <v>0.48090000000003785</v>
      </c>
      <c r="N2330" s="239"/>
      <c r="O2330" s="178"/>
      <c r="P2330" s="178"/>
      <c r="Q2330" s="178"/>
      <c r="R2330" s="178"/>
      <c r="S2330" s="178"/>
      <c r="T2330" s="178"/>
      <c r="U2330" s="178"/>
      <c r="V2330" s="178"/>
      <c r="W2330" s="178"/>
      <c r="X2330" s="178"/>
      <c r="Y2330" s="210">
        <f t="shared" si="188"/>
        <v>0.32746987951807227</v>
      </c>
      <c r="Z2330" s="211">
        <f t="shared" si="190"/>
        <v>0.42</v>
      </c>
      <c r="AA2330" s="178"/>
      <c r="AB2330" s="178"/>
      <c r="AC2330" s="178"/>
    </row>
    <row r="2331" spans="2:29" x14ac:dyDescent="0.35">
      <c r="B2331" s="222">
        <v>240800</v>
      </c>
      <c r="C2331" s="208">
        <v>90000</v>
      </c>
      <c r="D2331" s="309">
        <v>4950</v>
      </c>
      <c r="E2331" s="206">
        <v>7200</v>
      </c>
      <c r="F2331" s="206">
        <v>8100</v>
      </c>
      <c r="G2331" s="205">
        <f t="shared" si="191"/>
        <v>0.37375415282392027</v>
      </c>
      <c r="H2331" s="207">
        <f t="shared" si="192"/>
        <v>0.42</v>
      </c>
      <c r="I2331" s="213">
        <v>78864</v>
      </c>
      <c r="J2331" s="213">
        <v>4337.5200000000004</v>
      </c>
      <c r="K2331" s="212">
        <v>6309.12</v>
      </c>
      <c r="L2331" s="212">
        <v>7097.76</v>
      </c>
      <c r="M2331" s="239">
        <f t="shared" si="189"/>
        <v>0.48090000000000144</v>
      </c>
      <c r="N2331" s="239"/>
      <c r="O2331" s="178"/>
      <c r="P2331" s="178"/>
      <c r="Q2331" s="178"/>
      <c r="R2331" s="178"/>
      <c r="S2331" s="178"/>
      <c r="T2331" s="178"/>
      <c r="U2331" s="178"/>
      <c r="V2331" s="178"/>
      <c r="W2331" s="178"/>
      <c r="X2331" s="178"/>
      <c r="Y2331" s="210">
        <f t="shared" si="188"/>
        <v>0.32750830564784056</v>
      </c>
      <c r="Z2331" s="211">
        <f t="shared" si="190"/>
        <v>0.42</v>
      </c>
      <c r="AA2331" s="178"/>
      <c r="AB2331" s="178"/>
      <c r="AC2331" s="178"/>
    </row>
    <row r="2332" spans="2:29" x14ac:dyDescent="0.35">
      <c r="B2332" s="222">
        <v>240900</v>
      </c>
      <c r="C2332" s="208">
        <v>90042</v>
      </c>
      <c r="D2332" s="309">
        <v>4952.3100000000004</v>
      </c>
      <c r="E2332" s="206">
        <v>7203.36</v>
      </c>
      <c r="F2332" s="206">
        <v>8103.78</v>
      </c>
      <c r="G2332" s="205">
        <f t="shared" si="191"/>
        <v>0.37377334993773348</v>
      </c>
      <c r="H2332" s="207">
        <f t="shared" si="192"/>
        <v>0.42</v>
      </c>
      <c r="I2332" s="213">
        <v>78906</v>
      </c>
      <c r="J2332" s="213">
        <v>4339.83</v>
      </c>
      <c r="K2332" s="212">
        <v>6312.48</v>
      </c>
      <c r="L2332" s="212">
        <v>7101.54</v>
      </c>
      <c r="M2332" s="239">
        <f t="shared" si="189"/>
        <v>0.48089999999996508</v>
      </c>
      <c r="N2332" s="239"/>
      <c r="O2332" s="178"/>
      <c r="P2332" s="178"/>
      <c r="Q2332" s="178"/>
      <c r="R2332" s="178"/>
      <c r="S2332" s="178"/>
      <c r="T2332" s="178"/>
      <c r="U2332" s="178"/>
      <c r="V2332" s="178"/>
      <c r="W2332" s="178"/>
      <c r="X2332" s="178"/>
      <c r="Y2332" s="210">
        <f t="shared" si="188"/>
        <v>0.32754669987546697</v>
      </c>
      <c r="Z2332" s="211">
        <f t="shared" si="190"/>
        <v>0.42</v>
      </c>
      <c r="AA2332" s="178"/>
      <c r="AB2332" s="178"/>
      <c r="AC2332" s="178"/>
    </row>
    <row r="2333" spans="2:29" x14ac:dyDescent="0.35">
      <c r="B2333" s="222">
        <v>241000</v>
      </c>
      <c r="C2333" s="208">
        <v>90084</v>
      </c>
      <c r="D2333" s="309">
        <v>4954.62</v>
      </c>
      <c r="E2333" s="206">
        <v>7206.72</v>
      </c>
      <c r="F2333" s="206">
        <v>8107.56</v>
      </c>
      <c r="G2333" s="205">
        <f t="shared" si="191"/>
        <v>0.37379253112033195</v>
      </c>
      <c r="H2333" s="207">
        <f t="shared" si="192"/>
        <v>0.42</v>
      </c>
      <c r="I2333" s="213">
        <v>78948</v>
      </c>
      <c r="J2333" s="213">
        <v>4342.1400000000003</v>
      </c>
      <c r="K2333" s="212">
        <v>6315.84</v>
      </c>
      <c r="L2333" s="212">
        <v>7105.32</v>
      </c>
      <c r="M2333" s="239">
        <f t="shared" si="189"/>
        <v>0.48089999999992872</v>
      </c>
      <c r="N2333" s="239"/>
      <c r="O2333" s="178"/>
      <c r="P2333" s="178"/>
      <c r="Q2333" s="178"/>
      <c r="R2333" s="178"/>
      <c r="S2333" s="178"/>
      <c r="T2333" s="178"/>
      <c r="U2333" s="178"/>
      <c r="V2333" s="178"/>
      <c r="W2333" s="178"/>
      <c r="X2333" s="178"/>
      <c r="Y2333" s="210">
        <f t="shared" si="188"/>
        <v>0.32758506224066392</v>
      </c>
      <c r="Z2333" s="211">
        <f t="shared" si="190"/>
        <v>0.42</v>
      </c>
      <c r="AA2333" s="178"/>
      <c r="AB2333" s="178"/>
      <c r="AC2333" s="178"/>
    </row>
    <row r="2334" spans="2:29" x14ac:dyDescent="0.35">
      <c r="B2334" s="222">
        <v>241100</v>
      </c>
      <c r="C2334" s="208">
        <v>90126</v>
      </c>
      <c r="D2334" s="309">
        <v>4956.93</v>
      </c>
      <c r="E2334" s="206">
        <v>7210.08</v>
      </c>
      <c r="F2334" s="206">
        <v>8111.34</v>
      </c>
      <c r="G2334" s="205">
        <f t="shared" si="191"/>
        <v>0.37381169639153877</v>
      </c>
      <c r="H2334" s="207">
        <f t="shared" si="192"/>
        <v>0.42</v>
      </c>
      <c r="I2334" s="213">
        <v>78990</v>
      </c>
      <c r="J2334" s="213">
        <v>4344.45</v>
      </c>
      <c r="K2334" s="212">
        <v>6319.2</v>
      </c>
      <c r="L2334" s="212">
        <v>7109.1</v>
      </c>
      <c r="M2334" s="239">
        <f t="shared" si="189"/>
        <v>0.4808999999998923</v>
      </c>
      <c r="N2334" s="239"/>
      <c r="O2334" s="178"/>
      <c r="P2334" s="178"/>
      <c r="Q2334" s="178"/>
      <c r="R2334" s="178"/>
      <c r="S2334" s="178"/>
      <c r="T2334" s="178"/>
      <c r="U2334" s="178"/>
      <c r="V2334" s="178"/>
      <c r="W2334" s="178"/>
      <c r="X2334" s="178"/>
      <c r="Y2334" s="210">
        <f t="shared" si="188"/>
        <v>0.32762339278307756</v>
      </c>
      <c r="Z2334" s="211">
        <f t="shared" si="190"/>
        <v>0.42</v>
      </c>
      <c r="AA2334" s="178"/>
      <c r="AB2334" s="178"/>
      <c r="AC2334" s="178"/>
    </row>
    <row r="2335" spans="2:29" x14ac:dyDescent="0.35">
      <c r="B2335" s="222">
        <v>241200</v>
      </c>
      <c r="C2335" s="208">
        <v>90168</v>
      </c>
      <c r="D2335" s="309">
        <v>4959.24</v>
      </c>
      <c r="E2335" s="206">
        <v>7213.44</v>
      </c>
      <c r="F2335" s="206">
        <v>8115.12</v>
      </c>
      <c r="G2335" s="205">
        <f t="shared" si="191"/>
        <v>0.37383084577114428</v>
      </c>
      <c r="H2335" s="207">
        <f t="shared" si="192"/>
        <v>0.42</v>
      </c>
      <c r="I2335" s="213">
        <v>79032</v>
      </c>
      <c r="J2335" s="213">
        <v>4346.76</v>
      </c>
      <c r="K2335" s="212">
        <v>6322.56</v>
      </c>
      <c r="L2335" s="212">
        <v>7112.88</v>
      </c>
      <c r="M2335" s="239">
        <f t="shared" si="189"/>
        <v>0.48090000000000144</v>
      </c>
      <c r="N2335" s="239"/>
      <c r="O2335" s="178"/>
      <c r="P2335" s="178"/>
      <c r="Q2335" s="178"/>
      <c r="R2335" s="178"/>
      <c r="S2335" s="178"/>
      <c r="T2335" s="178"/>
      <c r="U2335" s="178"/>
      <c r="V2335" s="178"/>
      <c r="W2335" s="178"/>
      <c r="X2335" s="178"/>
      <c r="Y2335" s="210">
        <f t="shared" si="188"/>
        <v>0.32766169154228858</v>
      </c>
      <c r="Z2335" s="211">
        <f t="shared" si="190"/>
        <v>0.42</v>
      </c>
      <c r="AA2335" s="178"/>
      <c r="AB2335" s="178"/>
      <c r="AC2335" s="178"/>
    </row>
    <row r="2336" spans="2:29" x14ac:dyDescent="0.35">
      <c r="B2336" s="222">
        <v>241300</v>
      </c>
      <c r="C2336" s="208">
        <v>90210</v>
      </c>
      <c r="D2336" s="309">
        <v>4961.55</v>
      </c>
      <c r="E2336" s="206">
        <v>7216.8</v>
      </c>
      <c r="F2336" s="206">
        <v>8118.9</v>
      </c>
      <c r="G2336" s="205">
        <f t="shared" si="191"/>
        <v>0.37384997927890595</v>
      </c>
      <c r="H2336" s="207">
        <f t="shared" si="192"/>
        <v>0.42</v>
      </c>
      <c r="I2336" s="213">
        <v>79074</v>
      </c>
      <c r="J2336" s="213">
        <v>4349.07</v>
      </c>
      <c r="K2336" s="212">
        <v>6325.92</v>
      </c>
      <c r="L2336" s="212">
        <v>7116.66</v>
      </c>
      <c r="M2336" s="239">
        <f t="shared" si="189"/>
        <v>0.48089999999997418</v>
      </c>
      <c r="N2336" s="239"/>
      <c r="O2336" s="178"/>
      <c r="P2336" s="178"/>
      <c r="Q2336" s="178"/>
      <c r="R2336" s="178"/>
      <c r="S2336" s="178"/>
      <c r="T2336" s="178"/>
      <c r="U2336" s="178"/>
      <c r="V2336" s="178"/>
      <c r="W2336" s="178"/>
      <c r="X2336" s="178"/>
      <c r="Y2336" s="210">
        <f t="shared" si="188"/>
        <v>0.32769995855781187</v>
      </c>
      <c r="Z2336" s="211">
        <f t="shared" si="190"/>
        <v>0.42</v>
      </c>
      <c r="AA2336" s="178"/>
      <c r="AB2336" s="178"/>
      <c r="AC2336" s="178"/>
    </row>
    <row r="2337" spans="2:29" x14ac:dyDescent="0.35">
      <c r="B2337" s="222">
        <v>241400</v>
      </c>
      <c r="C2337" s="208">
        <v>90252</v>
      </c>
      <c r="D2337" s="309">
        <v>4963.8599999999997</v>
      </c>
      <c r="E2337" s="206">
        <v>7220.16</v>
      </c>
      <c r="F2337" s="206">
        <v>8122.68</v>
      </c>
      <c r="G2337" s="205">
        <f t="shared" si="191"/>
        <v>0.37386909693454845</v>
      </c>
      <c r="H2337" s="207">
        <f t="shared" si="192"/>
        <v>0.42</v>
      </c>
      <c r="I2337" s="213">
        <v>79116</v>
      </c>
      <c r="J2337" s="213">
        <v>4351.38</v>
      </c>
      <c r="K2337" s="212">
        <v>6329.28</v>
      </c>
      <c r="L2337" s="212">
        <v>7120.44</v>
      </c>
      <c r="M2337" s="239">
        <f t="shared" si="189"/>
        <v>0.48090000000008332</v>
      </c>
      <c r="N2337" s="239"/>
      <c r="O2337" s="178"/>
      <c r="P2337" s="178"/>
      <c r="Q2337" s="178"/>
      <c r="R2337" s="178"/>
      <c r="S2337" s="178"/>
      <c r="T2337" s="178"/>
      <c r="U2337" s="178"/>
      <c r="V2337" s="178"/>
      <c r="W2337" s="178"/>
      <c r="X2337" s="178"/>
      <c r="Y2337" s="210">
        <f t="shared" si="188"/>
        <v>0.32773819386909692</v>
      </c>
      <c r="Z2337" s="211">
        <f t="shared" si="190"/>
        <v>0.42</v>
      </c>
      <c r="AA2337" s="178"/>
      <c r="AB2337" s="178"/>
      <c r="AC2337" s="178"/>
    </row>
    <row r="2338" spans="2:29" x14ac:dyDescent="0.35">
      <c r="B2338" s="222">
        <v>241500</v>
      </c>
      <c r="C2338" s="208">
        <v>90294</v>
      </c>
      <c r="D2338" s="309">
        <v>4966.17</v>
      </c>
      <c r="E2338" s="206">
        <v>7223.52</v>
      </c>
      <c r="F2338" s="206">
        <v>8126.46</v>
      </c>
      <c r="G2338" s="205">
        <f t="shared" si="191"/>
        <v>0.37388819875776397</v>
      </c>
      <c r="H2338" s="207">
        <f t="shared" si="192"/>
        <v>0.42</v>
      </c>
      <c r="I2338" s="213">
        <v>79158</v>
      </c>
      <c r="J2338" s="213">
        <v>4353.6899999999996</v>
      </c>
      <c r="K2338" s="212">
        <v>6332.64</v>
      </c>
      <c r="L2338" s="212">
        <v>7124.22</v>
      </c>
      <c r="M2338" s="239">
        <f t="shared" si="189"/>
        <v>0.48090000000004696</v>
      </c>
      <c r="N2338" s="239"/>
      <c r="O2338" s="178"/>
      <c r="P2338" s="178"/>
      <c r="Q2338" s="178"/>
      <c r="R2338" s="178"/>
      <c r="S2338" s="178"/>
      <c r="T2338" s="178"/>
      <c r="U2338" s="178"/>
      <c r="V2338" s="178"/>
      <c r="W2338" s="178"/>
      <c r="X2338" s="178"/>
      <c r="Y2338" s="210">
        <f t="shared" si="188"/>
        <v>0.32777639751552795</v>
      </c>
      <c r="Z2338" s="211">
        <f t="shared" si="190"/>
        <v>0.42</v>
      </c>
      <c r="AA2338" s="178"/>
      <c r="AB2338" s="178"/>
      <c r="AC2338" s="178"/>
    </row>
    <row r="2339" spans="2:29" x14ac:dyDescent="0.35">
      <c r="B2339" s="222">
        <v>241600</v>
      </c>
      <c r="C2339" s="208">
        <v>90336</v>
      </c>
      <c r="D2339" s="309">
        <v>4968.4799999999996</v>
      </c>
      <c r="E2339" s="206">
        <v>7226.88</v>
      </c>
      <c r="F2339" s="206">
        <v>8130.24</v>
      </c>
      <c r="G2339" s="205">
        <f t="shared" si="191"/>
        <v>0.37390728476821194</v>
      </c>
      <c r="H2339" s="207">
        <f t="shared" si="192"/>
        <v>0.42</v>
      </c>
      <c r="I2339" s="213">
        <v>79200</v>
      </c>
      <c r="J2339" s="213">
        <v>4356</v>
      </c>
      <c r="K2339" s="212">
        <v>6336</v>
      </c>
      <c r="L2339" s="212">
        <v>7128</v>
      </c>
      <c r="M2339" s="239">
        <f t="shared" si="189"/>
        <v>0.48090000000001054</v>
      </c>
      <c r="N2339" s="239"/>
      <c r="O2339" s="178"/>
      <c r="P2339" s="178"/>
      <c r="Q2339" s="178"/>
      <c r="R2339" s="178"/>
      <c r="S2339" s="178"/>
      <c r="T2339" s="178"/>
      <c r="U2339" s="178"/>
      <c r="V2339" s="178"/>
      <c r="W2339" s="178"/>
      <c r="X2339" s="178"/>
      <c r="Y2339" s="210">
        <f t="shared" si="188"/>
        <v>0.32781456953642385</v>
      </c>
      <c r="Z2339" s="211">
        <f t="shared" si="190"/>
        <v>0.42</v>
      </c>
      <c r="AA2339" s="178"/>
      <c r="AB2339" s="178"/>
      <c r="AC2339" s="178"/>
    </row>
    <row r="2340" spans="2:29" x14ac:dyDescent="0.35">
      <c r="B2340" s="222">
        <v>241700</v>
      </c>
      <c r="C2340" s="208">
        <v>90378</v>
      </c>
      <c r="D2340" s="309">
        <v>4970.79</v>
      </c>
      <c r="E2340" s="206">
        <v>7230.24</v>
      </c>
      <c r="F2340" s="206">
        <v>8134.02</v>
      </c>
      <c r="G2340" s="205">
        <f t="shared" si="191"/>
        <v>0.37392635498551924</v>
      </c>
      <c r="H2340" s="207">
        <f t="shared" si="192"/>
        <v>0.42</v>
      </c>
      <c r="I2340" s="213">
        <v>79242</v>
      </c>
      <c r="J2340" s="213">
        <v>4358.3100000000004</v>
      </c>
      <c r="K2340" s="212">
        <v>6339.36</v>
      </c>
      <c r="L2340" s="212">
        <v>7131.78</v>
      </c>
      <c r="M2340" s="239">
        <f t="shared" si="189"/>
        <v>0.48089999999998329</v>
      </c>
      <c r="N2340" s="239"/>
      <c r="O2340" s="178"/>
      <c r="P2340" s="178"/>
      <c r="Q2340" s="178"/>
      <c r="R2340" s="178"/>
      <c r="S2340" s="178"/>
      <c r="T2340" s="178"/>
      <c r="U2340" s="178"/>
      <c r="V2340" s="178"/>
      <c r="W2340" s="178"/>
      <c r="X2340" s="178"/>
      <c r="Y2340" s="210">
        <f t="shared" si="188"/>
        <v>0.32785270997103849</v>
      </c>
      <c r="Z2340" s="211">
        <f t="shared" si="190"/>
        <v>0.42</v>
      </c>
      <c r="AA2340" s="178"/>
      <c r="AB2340" s="178"/>
      <c r="AC2340" s="178"/>
    </row>
    <row r="2341" spans="2:29" x14ac:dyDescent="0.35">
      <c r="B2341" s="222">
        <v>241800</v>
      </c>
      <c r="C2341" s="208">
        <v>90420</v>
      </c>
      <c r="D2341" s="309">
        <v>4973.1000000000004</v>
      </c>
      <c r="E2341" s="206">
        <v>7233.6</v>
      </c>
      <c r="F2341" s="206">
        <v>8137.8</v>
      </c>
      <c r="G2341" s="205">
        <f t="shared" si="191"/>
        <v>0.3739454094292804</v>
      </c>
      <c r="H2341" s="207">
        <f t="shared" si="192"/>
        <v>0.42</v>
      </c>
      <c r="I2341" s="213">
        <v>79284</v>
      </c>
      <c r="J2341" s="213">
        <v>4360.62</v>
      </c>
      <c r="K2341" s="212">
        <v>6342.72</v>
      </c>
      <c r="L2341" s="212">
        <v>7135.56</v>
      </c>
      <c r="M2341" s="239">
        <f t="shared" si="189"/>
        <v>0.48090000000008332</v>
      </c>
      <c r="N2341" s="239"/>
      <c r="O2341" s="178"/>
      <c r="P2341" s="178"/>
      <c r="Q2341" s="178"/>
      <c r="R2341" s="178"/>
      <c r="S2341" s="178"/>
      <c r="T2341" s="178"/>
      <c r="U2341" s="178"/>
      <c r="V2341" s="178"/>
      <c r="W2341" s="178"/>
      <c r="X2341" s="178"/>
      <c r="Y2341" s="210">
        <f t="shared" si="188"/>
        <v>0.32789081885856081</v>
      </c>
      <c r="Z2341" s="211">
        <f t="shared" si="190"/>
        <v>0.42</v>
      </c>
      <c r="AA2341" s="178"/>
      <c r="AB2341" s="178"/>
      <c r="AC2341" s="178"/>
    </row>
    <row r="2342" spans="2:29" x14ac:dyDescent="0.35">
      <c r="B2342" s="222">
        <v>241900</v>
      </c>
      <c r="C2342" s="208">
        <v>90462</v>
      </c>
      <c r="D2342" s="309">
        <v>4975.41</v>
      </c>
      <c r="E2342" s="206">
        <v>7236.96</v>
      </c>
      <c r="F2342" s="206">
        <v>8141.58</v>
      </c>
      <c r="G2342" s="205">
        <f t="shared" si="191"/>
        <v>0.37396444811905744</v>
      </c>
      <c r="H2342" s="207">
        <f t="shared" si="192"/>
        <v>0.42</v>
      </c>
      <c r="I2342" s="213">
        <v>79326</v>
      </c>
      <c r="J2342" s="213">
        <v>4362.93</v>
      </c>
      <c r="K2342" s="212">
        <v>6346.08</v>
      </c>
      <c r="L2342" s="212">
        <v>7139.34</v>
      </c>
      <c r="M2342" s="239">
        <f t="shared" si="189"/>
        <v>0.48090000000004696</v>
      </c>
      <c r="N2342" s="239"/>
      <c r="O2342" s="178"/>
      <c r="P2342" s="178"/>
      <c r="Q2342" s="178"/>
      <c r="R2342" s="178"/>
      <c r="S2342" s="178"/>
      <c r="T2342" s="178"/>
      <c r="U2342" s="178"/>
      <c r="V2342" s="178"/>
      <c r="W2342" s="178"/>
      <c r="X2342" s="178"/>
      <c r="Y2342" s="210">
        <f t="shared" si="188"/>
        <v>0.32792889623811494</v>
      </c>
      <c r="Z2342" s="211">
        <f t="shared" si="190"/>
        <v>0.42</v>
      </c>
      <c r="AA2342" s="178"/>
      <c r="AB2342" s="178"/>
      <c r="AC2342" s="178"/>
    </row>
    <row r="2343" spans="2:29" x14ac:dyDescent="0.35">
      <c r="B2343" s="222">
        <v>242000</v>
      </c>
      <c r="C2343" s="208">
        <v>90504</v>
      </c>
      <c r="D2343" s="309">
        <v>4977.72</v>
      </c>
      <c r="E2343" s="206">
        <v>7240.32</v>
      </c>
      <c r="F2343" s="206">
        <v>8145.36</v>
      </c>
      <c r="G2343" s="205">
        <f t="shared" si="191"/>
        <v>0.37398347107438018</v>
      </c>
      <c r="H2343" s="207">
        <f t="shared" si="192"/>
        <v>0.42</v>
      </c>
      <c r="I2343" s="213">
        <v>79368</v>
      </c>
      <c r="J2343" s="213">
        <v>4365.24</v>
      </c>
      <c r="K2343" s="212">
        <v>6349.44</v>
      </c>
      <c r="L2343" s="212">
        <v>7143.12</v>
      </c>
      <c r="M2343" s="239">
        <f t="shared" si="189"/>
        <v>0.48090000000001965</v>
      </c>
      <c r="N2343" s="239"/>
      <c r="O2343" s="178"/>
      <c r="P2343" s="178"/>
      <c r="Q2343" s="178"/>
      <c r="R2343" s="178"/>
      <c r="S2343" s="178"/>
      <c r="T2343" s="178"/>
      <c r="U2343" s="178"/>
      <c r="V2343" s="178"/>
      <c r="W2343" s="178"/>
      <c r="X2343" s="178"/>
      <c r="Y2343" s="210">
        <f t="shared" si="188"/>
        <v>0.32796694214876032</v>
      </c>
      <c r="Z2343" s="211">
        <f t="shared" si="190"/>
        <v>0.42</v>
      </c>
      <c r="AA2343" s="178"/>
      <c r="AB2343" s="178"/>
      <c r="AC2343" s="178"/>
    </row>
    <row r="2344" spans="2:29" x14ac:dyDescent="0.35">
      <c r="B2344" s="222">
        <v>242100</v>
      </c>
      <c r="C2344" s="208">
        <v>90546</v>
      </c>
      <c r="D2344" s="309">
        <v>4980.03</v>
      </c>
      <c r="E2344" s="206">
        <v>7243.68</v>
      </c>
      <c r="F2344" s="206">
        <v>8149.14</v>
      </c>
      <c r="G2344" s="205">
        <f t="shared" si="191"/>
        <v>0.37400247831474598</v>
      </c>
      <c r="H2344" s="207">
        <f t="shared" si="192"/>
        <v>0.42</v>
      </c>
      <c r="I2344" s="213">
        <v>79410</v>
      </c>
      <c r="J2344" s="213">
        <v>4367.55</v>
      </c>
      <c r="K2344" s="212">
        <v>6352.8</v>
      </c>
      <c r="L2344" s="212">
        <v>7146.9</v>
      </c>
      <c r="M2344" s="239">
        <f t="shared" si="189"/>
        <v>0.48089999999997418</v>
      </c>
      <c r="N2344" s="239"/>
      <c r="O2344" s="178"/>
      <c r="P2344" s="178"/>
      <c r="Q2344" s="178"/>
      <c r="R2344" s="178"/>
      <c r="S2344" s="178"/>
      <c r="T2344" s="178"/>
      <c r="U2344" s="178"/>
      <c r="V2344" s="178"/>
      <c r="W2344" s="178"/>
      <c r="X2344" s="178"/>
      <c r="Y2344" s="210">
        <f t="shared" si="188"/>
        <v>0.32800495662949197</v>
      </c>
      <c r="Z2344" s="211">
        <f t="shared" si="190"/>
        <v>0.42</v>
      </c>
      <c r="AA2344" s="178"/>
      <c r="AB2344" s="178"/>
      <c r="AC2344" s="178"/>
    </row>
    <row r="2345" spans="2:29" x14ac:dyDescent="0.35">
      <c r="B2345" s="222">
        <v>242200</v>
      </c>
      <c r="C2345" s="208">
        <v>90588</v>
      </c>
      <c r="D2345" s="309">
        <v>4982.34</v>
      </c>
      <c r="E2345" s="206">
        <v>7247.04</v>
      </c>
      <c r="F2345" s="206">
        <v>8152.92</v>
      </c>
      <c r="G2345" s="205">
        <f t="shared" si="191"/>
        <v>0.37402146985962015</v>
      </c>
      <c r="H2345" s="207">
        <f t="shared" si="192"/>
        <v>0.42</v>
      </c>
      <c r="I2345" s="213">
        <v>79452</v>
      </c>
      <c r="J2345" s="213">
        <v>4369.8599999999997</v>
      </c>
      <c r="K2345" s="212">
        <v>6356.16</v>
      </c>
      <c r="L2345" s="212">
        <v>7150.68</v>
      </c>
      <c r="M2345" s="239">
        <f t="shared" si="189"/>
        <v>0.48089999999995597</v>
      </c>
      <c r="N2345" s="239"/>
      <c r="O2345" s="178"/>
      <c r="P2345" s="178"/>
      <c r="Q2345" s="178"/>
      <c r="R2345" s="178"/>
      <c r="S2345" s="178"/>
      <c r="T2345" s="178"/>
      <c r="U2345" s="178"/>
      <c r="V2345" s="178"/>
      <c r="W2345" s="178"/>
      <c r="X2345" s="178"/>
      <c r="Y2345" s="210">
        <f t="shared" si="188"/>
        <v>0.32804293971924031</v>
      </c>
      <c r="Z2345" s="211">
        <f t="shared" si="190"/>
        <v>0.42</v>
      </c>
      <c r="AA2345" s="178"/>
      <c r="AB2345" s="178"/>
      <c r="AC2345" s="178"/>
    </row>
    <row r="2346" spans="2:29" x14ac:dyDescent="0.35">
      <c r="B2346" s="222">
        <v>242300</v>
      </c>
      <c r="C2346" s="208">
        <v>90630</v>
      </c>
      <c r="D2346" s="309">
        <v>4984.6499999999996</v>
      </c>
      <c r="E2346" s="206">
        <v>7250.4</v>
      </c>
      <c r="F2346" s="206">
        <v>8156.7</v>
      </c>
      <c r="G2346" s="205">
        <f t="shared" si="191"/>
        <v>0.37404044572843581</v>
      </c>
      <c r="H2346" s="207">
        <f t="shared" si="192"/>
        <v>0.42</v>
      </c>
      <c r="I2346" s="213">
        <v>79494</v>
      </c>
      <c r="J2346" s="213">
        <v>4372.17</v>
      </c>
      <c r="K2346" s="212">
        <v>6359.52</v>
      </c>
      <c r="L2346" s="212">
        <v>7154.46</v>
      </c>
      <c r="M2346" s="239">
        <f t="shared" si="189"/>
        <v>0.48089999999991051</v>
      </c>
      <c r="N2346" s="239"/>
      <c r="O2346" s="178"/>
      <c r="P2346" s="178"/>
      <c r="Q2346" s="178"/>
      <c r="R2346" s="178"/>
      <c r="S2346" s="178"/>
      <c r="T2346" s="178"/>
      <c r="U2346" s="178"/>
      <c r="V2346" s="178"/>
      <c r="W2346" s="178"/>
      <c r="X2346" s="178"/>
      <c r="Y2346" s="210">
        <f t="shared" si="188"/>
        <v>0.32808089145687164</v>
      </c>
      <c r="Z2346" s="211">
        <f t="shared" si="190"/>
        <v>0.42</v>
      </c>
      <c r="AA2346" s="178"/>
      <c r="AB2346" s="178"/>
      <c r="AC2346" s="178"/>
    </row>
    <row r="2347" spans="2:29" x14ac:dyDescent="0.35">
      <c r="B2347" s="222">
        <v>242400</v>
      </c>
      <c r="C2347" s="208">
        <v>90672</v>
      </c>
      <c r="D2347" s="309">
        <v>4986.96</v>
      </c>
      <c r="E2347" s="206">
        <v>7253.76</v>
      </c>
      <c r="F2347" s="206">
        <v>8160.48</v>
      </c>
      <c r="G2347" s="205">
        <f t="shared" si="191"/>
        <v>0.37405940594059406</v>
      </c>
      <c r="H2347" s="207">
        <f t="shared" si="192"/>
        <v>0.42</v>
      </c>
      <c r="I2347" s="213">
        <v>79536</v>
      </c>
      <c r="J2347" s="213">
        <v>4374.4799999999996</v>
      </c>
      <c r="K2347" s="212">
        <v>6362.88</v>
      </c>
      <c r="L2347" s="212">
        <v>7158.24</v>
      </c>
      <c r="M2347" s="239">
        <f t="shared" si="189"/>
        <v>0.48090000000002875</v>
      </c>
      <c r="N2347" s="239"/>
      <c r="O2347" s="178"/>
      <c r="P2347" s="178"/>
      <c r="Q2347" s="178"/>
      <c r="R2347" s="178"/>
      <c r="S2347" s="178"/>
      <c r="T2347" s="178"/>
      <c r="U2347" s="178"/>
      <c r="V2347" s="178"/>
      <c r="W2347" s="178"/>
      <c r="X2347" s="178"/>
      <c r="Y2347" s="210">
        <f t="shared" si="188"/>
        <v>0.32811881188118813</v>
      </c>
      <c r="Z2347" s="211">
        <f t="shared" si="190"/>
        <v>0.42</v>
      </c>
      <c r="AA2347" s="178"/>
      <c r="AB2347" s="178"/>
      <c r="AC2347" s="178"/>
    </row>
    <row r="2348" spans="2:29" x14ac:dyDescent="0.35">
      <c r="B2348" s="222">
        <v>242500</v>
      </c>
      <c r="C2348" s="208">
        <v>90714</v>
      </c>
      <c r="D2348" s="309">
        <v>4989.2700000000004</v>
      </c>
      <c r="E2348" s="206">
        <v>7257.12</v>
      </c>
      <c r="F2348" s="206">
        <v>8164.26</v>
      </c>
      <c r="G2348" s="205">
        <f t="shared" si="191"/>
        <v>0.3740783505154639</v>
      </c>
      <c r="H2348" s="207">
        <f t="shared" si="192"/>
        <v>0.42</v>
      </c>
      <c r="I2348" s="213">
        <v>79578</v>
      </c>
      <c r="J2348" s="213">
        <v>4376.79</v>
      </c>
      <c r="K2348" s="212">
        <v>6366.24</v>
      </c>
      <c r="L2348" s="212">
        <v>7162.02</v>
      </c>
      <c r="M2348" s="239">
        <f t="shared" si="189"/>
        <v>0.48090000000000144</v>
      </c>
      <c r="N2348" s="239"/>
      <c r="O2348" s="178"/>
      <c r="P2348" s="178"/>
      <c r="Q2348" s="178"/>
      <c r="R2348" s="178"/>
      <c r="S2348" s="178"/>
      <c r="T2348" s="178"/>
      <c r="U2348" s="178"/>
      <c r="V2348" s="178"/>
      <c r="W2348" s="178"/>
      <c r="X2348" s="178"/>
      <c r="Y2348" s="210">
        <f t="shared" si="188"/>
        <v>0.32815670103092781</v>
      </c>
      <c r="Z2348" s="211">
        <f t="shared" si="190"/>
        <v>0.42</v>
      </c>
      <c r="AA2348" s="178"/>
      <c r="AB2348" s="178"/>
      <c r="AC2348" s="178"/>
    </row>
    <row r="2349" spans="2:29" x14ac:dyDescent="0.35">
      <c r="B2349" s="222">
        <v>242600</v>
      </c>
      <c r="C2349" s="208">
        <v>90756</v>
      </c>
      <c r="D2349" s="309">
        <v>4991.58</v>
      </c>
      <c r="E2349" s="206">
        <v>7260.48</v>
      </c>
      <c r="F2349" s="206">
        <v>8168.04</v>
      </c>
      <c r="G2349" s="205">
        <f t="shared" si="191"/>
        <v>0.37409727947238253</v>
      </c>
      <c r="H2349" s="207">
        <f t="shared" si="192"/>
        <v>0.42</v>
      </c>
      <c r="I2349" s="213">
        <v>79620</v>
      </c>
      <c r="J2349" s="213">
        <v>4379.1000000000004</v>
      </c>
      <c r="K2349" s="212">
        <v>6369.6</v>
      </c>
      <c r="L2349" s="212">
        <v>7165.8</v>
      </c>
      <c r="M2349" s="239">
        <f t="shared" si="189"/>
        <v>0.48089999999994687</v>
      </c>
      <c r="N2349" s="239"/>
      <c r="O2349" s="178"/>
      <c r="P2349" s="178"/>
      <c r="Q2349" s="178"/>
      <c r="R2349" s="178"/>
      <c r="S2349" s="178"/>
      <c r="T2349" s="178"/>
      <c r="U2349" s="178"/>
      <c r="V2349" s="178"/>
      <c r="W2349" s="178"/>
      <c r="X2349" s="178"/>
      <c r="Y2349" s="210">
        <f t="shared" si="188"/>
        <v>0.32819455894476507</v>
      </c>
      <c r="Z2349" s="211">
        <f t="shared" si="190"/>
        <v>0.42</v>
      </c>
      <c r="AA2349" s="178"/>
      <c r="AB2349" s="178"/>
      <c r="AC2349" s="178"/>
    </row>
    <row r="2350" spans="2:29" x14ac:dyDescent="0.35">
      <c r="B2350" s="222">
        <v>242700</v>
      </c>
      <c r="C2350" s="208">
        <v>90798</v>
      </c>
      <c r="D2350" s="309">
        <v>4993.8900000000003</v>
      </c>
      <c r="E2350" s="206">
        <v>7263.84</v>
      </c>
      <c r="F2350" s="206">
        <v>8171.82</v>
      </c>
      <c r="G2350" s="205">
        <f t="shared" si="191"/>
        <v>0.37411619283065511</v>
      </c>
      <c r="H2350" s="207">
        <f t="shared" si="192"/>
        <v>0.42</v>
      </c>
      <c r="I2350" s="213">
        <v>79662</v>
      </c>
      <c r="J2350" s="213">
        <v>4381.41</v>
      </c>
      <c r="K2350" s="212">
        <v>6372.96</v>
      </c>
      <c r="L2350" s="212">
        <v>7169.58</v>
      </c>
      <c r="M2350" s="239">
        <f t="shared" si="189"/>
        <v>0.48089999999991961</v>
      </c>
      <c r="N2350" s="239"/>
      <c r="O2350" s="178"/>
      <c r="P2350" s="178"/>
      <c r="Q2350" s="178"/>
      <c r="R2350" s="178"/>
      <c r="S2350" s="178"/>
      <c r="T2350" s="178"/>
      <c r="U2350" s="178"/>
      <c r="V2350" s="178"/>
      <c r="W2350" s="178"/>
      <c r="X2350" s="178"/>
      <c r="Y2350" s="210">
        <f t="shared" si="188"/>
        <v>0.32823238566131024</v>
      </c>
      <c r="Z2350" s="211">
        <f t="shared" si="190"/>
        <v>0.42</v>
      </c>
      <c r="AA2350" s="178"/>
      <c r="AB2350" s="178"/>
      <c r="AC2350" s="178"/>
    </row>
    <row r="2351" spans="2:29" x14ac:dyDescent="0.35">
      <c r="B2351" s="222">
        <v>242800</v>
      </c>
      <c r="C2351" s="208">
        <v>90840</v>
      </c>
      <c r="D2351" s="309">
        <v>4996.2</v>
      </c>
      <c r="E2351" s="206">
        <v>7267.2</v>
      </c>
      <c r="F2351" s="206">
        <v>8175.6</v>
      </c>
      <c r="G2351" s="205">
        <f t="shared" si="191"/>
        <v>0.37413509060955519</v>
      </c>
      <c r="H2351" s="207">
        <f t="shared" si="192"/>
        <v>0.42</v>
      </c>
      <c r="I2351" s="213">
        <v>79704</v>
      </c>
      <c r="J2351" s="213">
        <v>4383.72</v>
      </c>
      <c r="K2351" s="212">
        <v>6376.32</v>
      </c>
      <c r="L2351" s="212">
        <v>7173.36</v>
      </c>
      <c r="M2351" s="239">
        <f t="shared" si="189"/>
        <v>0.48090000000003785</v>
      </c>
      <c r="N2351" s="239"/>
      <c r="O2351" s="178"/>
      <c r="P2351" s="178"/>
      <c r="Q2351" s="178"/>
      <c r="R2351" s="178"/>
      <c r="S2351" s="178"/>
      <c r="T2351" s="178"/>
      <c r="U2351" s="178"/>
      <c r="V2351" s="178"/>
      <c r="W2351" s="178"/>
      <c r="X2351" s="178"/>
      <c r="Y2351" s="210">
        <f t="shared" si="188"/>
        <v>0.32827018121911039</v>
      </c>
      <c r="Z2351" s="211">
        <f t="shared" si="190"/>
        <v>0.42</v>
      </c>
      <c r="AA2351" s="178"/>
      <c r="AB2351" s="178"/>
      <c r="AC2351" s="178"/>
    </row>
    <row r="2352" spans="2:29" x14ac:dyDescent="0.35">
      <c r="B2352" s="222">
        <v>242900</v>
      </c>
      <c r="C2352" s="208">
        <v>90882</v>
      </c>
      <c r="D2352" s="309">
        <v>4998.51</v>
      </c>
      <c r="E2352" s="206">
        <v>7270.56</v>
      </c>
      <c r="F2352" s="206">
        <v>8179.38</v>
      </c>
      <c r="G2352" s="205">
        <f t="shared" si="191"/>
        <v>0.37415397282832441</v>
      </c>
      <c r="H2352" s="207">
        <f t="shared" si="192"/>
        <v>0.42</v>
      </c>
      <c r="I2352" s="213">
        <v>79746</v>
      </c>
      <c r="J2352" s="213">
        <v>4386.03</v>
      </c>
      <c r="K2352" s="212">
        <v>6379.68</v>
      </c>
      <c r="L2352" s="212">
        <v>7177.14</v>
      </c>
      <c r="M2352" s="239">
        <f t="shared" si="189"/>
        <v>0.48089999999998329</v>
      </c>
      <c r="N2352" s="239"/>
      <c r="O2352" s="178"/>
      <c r="P2352" s="178"/>
      <c r="Q2352" s="178"/>
      <c r="R2352" s="178"/>
      <c r="S2352" s="178"/>
      <c r="T2352" s="178"/>
      <c r="U2352" s="178"/>
      <c r="V2352" s="178"/>
      <c r="W2352" s="178"/>
      <c r="X2352" s="178"/>
      <c r="Y2352" s="210">
        <f t="shared" si="188"/>
        <v>0.32830794565664884</v>
      </c>
      <c r="Z2352" s="211">
        <f t="shared" si="190"/>
        <v>0.42</v>
      </c>
      <c r="AA2352" s="178"/>
      <c r="AB2352" s="178"/>
      <c r="AC2352" s="178"/>
    </row>
    <row r="2353" spans="2:29" x14ac:dyDescent="0.35">
      <c r="B2353" s="222">
        <v>243000</v>
      </c>
      <c r="C2353" s="208">
        <v>90924</v>
      </c>
      <c r="D2353" s="309">
        <v>5000.82</v>
      </c>
      <c r="E2353" s="206">
        <v>7273.92</v>
      </c>
      <c r="F2353" s="206">
        <v>8183.16</v>
      </c>
      <c r="G2353" s="205">
        <f t="shared" si="191"/>
        <v>0.37417283950617286</v>
      </c>
      <c r="H2353" s="207">
        <f t="shared" si="192"/>
        <v>0.42</v>
      </c>
      <c r="I2353" s="213">
        <v>79788</v>
      </c>
      <c r="J2353" s="213">
        <v>4388.34</v>
      </c>
      <c r="K2353" s="212">
        <v>6383.04</v>
      </c>
      <c r="L2353" s="212">
        <v>7180.92</v>
      </c>
      <c r="M2353" s="239">
        <f t="shared" si="189"/>
        <v>0.48090000000010152</v>
      </c>
      <c r="N2353" s="239"/>
      <c r="O2353" s="178"/>
      <c r="P2353" s="178"/>
      <c r="Q2353" s="178"/>
      <c r="R2353" s="178"/>
      <c r="S2353" s="178"/>
      <c r="T2353" s="178"/>
      <c r="U2353" s="178"/>
      <c r="V2353" s="178"/>
      <c r="W2353" s="178"/>
      <c r="X2353" s="178"/>
      <c r="Y2353" s="210">
        <f t="shared" si="188"/>
        <v>0.32834567901234568</v>
      </c>
      <c r="Z2353" s="211">
        <f t="shared" si="190"/>
        <v>0.42</v>
      </c>
      <c r="AA2353" s="178"/>
      <c r="AB2353" s="178"/>
      <c r="AC2353" s="178"/>
    </row>
    <row r="2354" spans="2:29" x14ac:dyDescent="0.35">
      <c r="B2354" s="222">
        <v>243100</v>
      </c>
      <c r="C2354" s="208">
        <v>90966</v>
      </c>
      <c r="D2354" s="309">
        <v>5003.13</v>
      </c>
      <c r="E2354" s="206">
        <v>7277.28</v>
      </c>
      <c r="F2354" s="206">
        <v>8186.94</v>
      </c>
      <c r="G2354" s="205">
        <f t="shared" si="191"/>
        <v>0.37419169066227892</v>
      </c>
      <c r="H2354" s="207">
        <f t="shared" si="192"/>
        <v>0.42</v>
      </c>
      <c r="I2354" s="213">
        <v>79830</v>
      </c>
      <c r="J2354" s="213">
        <v>4390.6499999999996</v>
      </c>
      <c r="K2354" s="212">
        <v>6386.4</v>
      </c>
      <c r="L2354" s="212">
        <v>7184.7</v>
      </c>
      <c r="M2354" s="239">
        <f t="shared" si="189"/>
        <v>0.48090000000007421</v>
      </c>
      <c r="N2354" s="239"/>
      <c r="O2354" s="178"/>
      <c r="P2354" s="178"/>
      <c r="Q2354" s="178"/>
      <c r="R2354" s="178"/>
      <c r="S2354" s="178"/>
      <c r="T2354" s="178"/>
      <c r="U2354" s="178"/>
      <c r="V2354" s="178"/>
      <c r="W2354" s="178"/>
      <c r="X2354" s="178"/>
      <c r="Y2354" s="210">
        <f t="shared" si="188"/>
        <v>0.3283833813245578</v>
      </c>
      <c r="Z2354" s="211">
        <f t="shared" si="190"/>
        <v>0.42</v>
      </c>
      <c r="AA2354" s="178"/>
      <c r="AB2354" s="178"/>
      <c r="AC2354" s="178"/>
    </row>
    <row r="2355" spans="2:29" x14ac:dyDescent="0.35">
      <c r="B2355" s="222">
        <v>243200</v>
      </c>
      <c r="C2355" s="208">
        <v>91008</v>
      </c>
      <c r="D2355" s="309">
        <v>5005.4399999999996</v>
      </c>
      <c r="E2355" s="206">
        <v>7280.64</v>
      </c>
      <c r="F2355" s="206">
        <v>8190.72</v>
      </c>
      <c r="G2355" s="205">
        <f t="shared" si="191"/>
        <v>0.37421052631578949</v>
      </c>
      <c r="H2355" s="207">
        <f t="shared" si="192"/>
        <v>0.42</v>
      </c>
      <c r="I2355" s="213">
        <v>79872</v>
      </c>
      <c r="J2355" s="213">
        <v>4392.96</v>
      </c>
      <c r="K2355" s="212">
        <v>6389.76</v>
      </c>
      <c r="L2355" s="212">
        <v>7188.48</v>
      </c>
      <c r="M2355" s="239">
        <f t="shared" si="189"/>
        <v>0.48090000000002875</v>
      </c>
      <c r="N2355" s="239"/>
      <c r="O2355" s="178"/>
      <c r="P2355" s="178"/>
      <c r="Q2355" s="178"/>
      <c r="R2355" s="178"/>
      <c r="S2355" s="178"/>
      <c r="T2355" s="178"/>
      <c r="U2355" s="178"/>
      <c r="V2355" s="178"/>
      <c r="W2355" s="178"/>
      <c r="X2355" s="178"/>
      <c r="Y2355" s="210">
        <f t="shared" si="188"/>
        <v>0.32842105263157895</v>
      </c>
      <c r="Z2355" s="211">
        <f t="shared" si="190"/>
        <v>0.42</v>
      </c>
      <c r="AA2355" s="178"/>
      <c r="AB2355" s="178"/>
      <c r="AC2355" s="178"/>
    </row>
    <row r="2356" spans="2:29" x14ac:dyDescent="0.35">
      <c r="B2356" s="222">
        <v>243300</v>
      </c>
      <c r="C2356" s="208">
        <v>91050</v>
      </c>
      <c r="D2356" s="309">
        <v>5007.75</v>
      </c>
      <c r="E2356" s="206">
        <v>7284</v>
      </c>
      <c r="F2356" s="206">
        <v>8194.5</v>
      </c>
      <c r="G2356" s="205">
        <f t="shared" si="191"/>
        <v>0.37422934648581996</v>
      </c>
      <c r="H2356" s="207">
        <f t="shared" si="192"/>
        <v>0.42</v>
      </c>
      <c r="I2356" s="213">
        <v>79914</v>
      </c>
      <c r="J2356" s="213">
        <v>4395.2700000000004</v>
      </c>
      <c r="K2356" s="212">
        <v>6393.12</v>
      </c>
      <c r="L2356" s="212">
        <v>7192.26</v>
      </c>
      <c r="M2356" s="239">
        <f t="shared" si="189"/>
        <v>0.48090000000001054</v>
      </c>
      <c r="N2356" s="239"/>
      <c r="O2356" s="178"/>
      <c r="P2356" s="178"/>
      <c r="Q2356" s="178"/>
      <c r="R2356" s="178"/>
      <c r="S2356" s="178"/>
      <c r="T2356" s="178"/>
      <c r="U2356" s="178"/>
      <c r="V2356" s="178"/>
      <c r="W2356" s="178"/>
      <c r="X2356" s="178"/>
      <c r="Y2356" s="210">
        <f t="shared" si="188"/>
        <v>0.32845869297163993</v>
      </c>
      <c r="Z2356" s="211">
        <f t="shared" si="190"/>
        <v>0.42</v>
      </c>
      <c r="AA2356" s="178"/>
      <c r="AB2356" s="178"/>
      <c r="AC2356" s="178"/>
    </row>
    <row r="2357" spans="2:29" x14ac:dyDescent="0.35">
      <c r="B2357" s="222">
        <v>243400</v>
      </c>
      <c r="C2357" s="208">
        <v>91092</v>
      </c>
      <c r="D2357" s="309">
        <v>5010.0600000000004</v>
      </c>
      <c r="E2357" s="206">
        <v>7287.36</v>
      </c>
      <c r="F2357" s="206">
        <v>8198.2800000000007</v>
      </c>
      <c r="G2357" s="205">
        <f t="shared" si="191"/>
        <v>0.37424815119145438</v>
      </c>
      <c r="H2357" s="207">
        <f t="shared" si="192"/>
        <v>0.42</v>
      </c>
      <c r="I2357" s="213">
        <v>79956</v>
      </c>
      <c r="J2357" s="213">
        <v>4397.58</v>
      </c>
      <c r="K2357" s="212">
        <v>6396.48</v>
      </c>
      <c r="L2357" s="212">
        <v>7196.04</v>
      </c>
      <c r="M2357" s="239">
        <f t="shared" si="189"/>
        <v>0.48089999999996508</v>
      </c>
      <c r="N2357" s="239"/>
      <c r="O2357" s="178"/>
      <c r="P2357" s="178"/>
      <c r="Q2357" s="178"/>
      <c r="R2357" s="178"/>
      <c r="S2357" s="178"/>
      <c r="T2357" s="178"/>
      <c r="U2357" s="178"/>
      <c r="V2357" s="178"/>
      <c r="W2357" s="178"/>
      <c r="X2357" s="178"/>
      <c r="Y2357" s="210">
        <f t="shared" si="188"/>
        <v>0.32849630238290878</v>
      </c>
      <c r="Z2357" s="211">
        <f t="shared" si="190"/>
        <v>0.42</v>
      </c>
      <c r="AA2357" s="178"/>
      <c r="AB2357" s="178"/>
      <c r="AC2357" s="178"/>
    </row>
    <row r="2358" spans="2:29" x14ac:dyDescent="0.35">
      <c r="B2358" s="222">
        <v>243500</v>
      </c>
      <c r="C2358" s="208">
        <v>91134</v>
      </c>
      <c r="D2358" s="309">
        <v>5012.37</v>
      </c>
      <c r="E2358" s="206">
        <v>7290.72</v>
      </c>
      <c r="F2358" s="206">
        <v>8202.06</v>
      </c>
      <c r="G2358" s="205">
        <f t="shared" si="191"/>
        <v>0.37426694045174536</v>
      </c>
      <c r="H2358" s="207">
        <f t="shared" si="192"/>
        <v>0.42</v>
      </c>
      <c r="I2358" s="213">
        <v>79998</v>
      </c>
      <c r="J2358" s="213">
        <v>4399.8900000000003</v>
      </c>
      <c r="K2358" s="212">
        <v>6399.84</v>
      </c>
      <c r="L2358" s="212">
        <v>7199.82</v>
      </c>
      <c r="M2358" s="239">
        <f t="shared" si="189"/>
        <v>0.48089999999991051</v>
      </c>
      <c r="N2358" s="239"/>
      <c r="O2358" s="178"/>
      <c r="P2358" s="178"/>
      <c r="Q2358" s="178"/>
      <c r="R2358" s="178"/>
      <c r="S2358" s="178"/>
      <c r="T2358" s="178"/>
      <c r="U2358" s="178"/>
      <c r="V2358" s="178"/>
      <c r="W2358" s="178"/>
      <c r="X2358" s="178"/>
      <c r="Y2358" s="210">
        <f t="shared" si="188"/>
        <v>0.32853388090349078</v>
      </c>
      <c r="Z2358" s="211">
        <f t="shared" si="190"/>
        <v>0.42</v>
      </c>
      <c r="AA2358" s="178"/>
      <c r="AB2358" s="178"/>
      <c r="AC2358" s="178"/>
    </row>
    <row r="2359" spans="2:29" x14ac:dyDescent="0.35">
      <c r="B2359" s="222">
        <v>243600</v>
      </c>
      <c r="C2359" s="208">
        <v>91176</v>
      </c>
      <c r="D2359" s="309">
        <v>5014.68</v>
      </c>
      <c r="E2359" s="206">
        <v>7294.08</v>
      </c>
      <c r="F2359" s="206">
        <v>8205.84</v>
      </c>
      <c r="G2359" s="205">
        <f t="shared" si="191"/>
        <v>0.37428571428571428</v>
      </c>
      <c r="H2359" s="207">
        <f t="shared" si="192"/>
        <v>0.42</v>
      </c>
      <c r="I2359" s="213">
        <v>80040</v>
      </c>
      <c r="J2359" s="213">
        <v>4402.2</v>
      </c>
      <c r="K2359" s="212">
        <v>6403.2</v>
      </c>
      <c r="L2359" s="212">
        <v>7203.6</v>
      </c>
      <c r="M2359" s="239">
        <f t="shared" si="189"/>
        <v>0.48089999999991051</v>
      </c>
      <c r="N2359" s="239"/>
      <c r="O2359" s="178"/>
      <c r="P2359" s="178"/>
      <c r="Q2359" s="178"/>
      <c r="R2359" s="178"/>
      <c r="S2359" s="178"/>
      <c r="T2359" s="178"/>
      <c r="U2359" s="178"/>
      <c r="V2359" s="178"/>
      <c r="W2359" s="178"/>
      <c r="X2359" s="178"/>
      <c r="Y2359" s="210">
        <f t="shared" si="188"/>
        <v>0.32857142857142857</v>
      </c>
      <c r="Z2359" s="211">
        <f t="shared" si="190"/>
        <v>0.42</v>
      </c>
      <c r="AA2359" s="178"/>
      <c r="AB2359" s="178"/>
      <c r="AC2359" s="178"/>
    </row>
    <row r="2360" spans="2:29" x14ac:dyDescent="0.35">
      <c r="B2360" s="222">
        <v>243700</v>
      </c>
      <c r="C2360" s="208">
        <v>91218</v>
      </c>
      <c r="D2360" s="309">
        <v>5016.99</v>
      </c>
      <c r="E2360" s="206">
        <v>7297.44</v>
      </c>
      <c r="F2360" s="206">
        <v>8209.6200000000008</v>
      </c>
      <c r="G2360" s="205">
        <f t="shared" si="191"/>
        <v>0.37430447271235123</v>
      </c>
      <c r="H2360" s="207">
        <f t="shared" si="192"/>
        <v>0.42</v>
      </c>
      <c r="I2360" s="213">
        <v>80082</v>
      </c>
      <c r="J2360" s="213">
        <v>4404.51</v>
      </c>
      <c r="K2360" s="212">
        <v>6406.56</v>
      </c>
      <c r="L2360" s="212">
        <v>7207.38</v>
      </c>
      <c r="M2360" s="239">
        <f t="shared" si="189"/>
        <v>0.48090000000000144</v>
      </c>
      <c r="N2360" s="239"/>
      <c r="O2360" s="178"/>
      <c r="P2360" s="178"/>
      <c r="Q2360" s="178"/>
      <c r="R2360" s="178"/>
      <c r="S2360" s="178"/>
      <c r="T2360" s="178"/>
      <c r="U2360" s="178"/>
      <c r="V2360" s="178"/>
      <c r="W2360" s="178"/>
      <c r="X2360" s="178"/>
      <c r="Y2360" s="210">
        <f t="shared" si="188"/>
        <v>0.32860894542470248</v>
      </c>
      <c r="Z2360" s="211">
        <f t="shared" si="190"/>
        <v>0.42</v>
      </c>
      <c r="AA2360" s="178"/>
      <c r="AB2360" s="178"/>
      <c r="AC2360" s="178"/>
    </row>
    <row r="2361" spans="2:29" x14ac:dyDescent="0.35">
      <c r="B2361" s="222">
        <v>243800</v>
      </c>
      <c r="C2361" s="208">
        <v>91260</v>
      </c>
      <c r="D2361" s="309">
        <v>5019.3</v>
      </c>
      <c r="E2361" s="206">
        <v>7300.8</v>
      </c>
      <c r="F2361" s="206">
        <v>8213.4</v>
      </c>
      <c r="G2361" s="205">
        <f t="shared" si="191"/>
        <v>0.37432321575061528</v>
      </c>
      <c r="H2361" s="207">
        <f t="shared" si="192"/>
        <v>0.42</v>
      </c>
      <c r="I2361" s="213">
        <v>80124</v>
      </c>
      <c r="J2361" s="213">
        <v>4406.82</v>
      </c>
      <c r="K2361" s="212">
        <v>6409.92</v>
      </c>
      <c r="L2361" s="212">
        <v>7211.16</v>
      </c>
      <c r="M2361" s="239">
        <f t="shared" si="189"/>
        <v>0.48089999999996508</v>
      </c>
      <c r="N2361" s="239"/>
      <c r="O2361" s="178"/>
      <c r="P2361" s="178"/>
      <c r="Q2361" s="178"/>
      <c r="R2361" s="178"/>
      <c r="S2361" s="178"/>
      <c r="T2361" s="178"/>
      <c r="U2361" s="178"/>
      <c r="V2361" s="178"/>
      <c r="W2361" s="178"/>
      <c r="X2361" s="178"/>
      <c r="Y2361" s="210">
        <f t="shared" si="188"/>
        <v>0.32864643150123052</v>
      </c>
      <c r="Z2361" s="211">
        <f t="shared" si="190"/>
        <v>0.42</v>
      </c>
      <c r="AA2361" s="178"/>
      <c r="AB2361" s="178"/>
      <c r="AC2361" s="178"/>
    </row>
    <row r="2362" spans="2:29" x14ac:dyDescent="0.35">
      <c r="B2362" s="222">
        <v>243900</v>
      </c>
      <c r="C2362" s="208">
        <v>91302</v>
      </c>
      <c r="D2362" s="309">
        <v>5021.6099999999997</v>
      </c>
      <c r="E2362" s="206">
        <v>7304.16</v>
      </c>
      <c r="F2362" s="206">
        <v>8217.18</v>
      </c>
      <c r="G2362" s="205">
        <f t="shared" si="191"/>
        <v>0.37434194341943422</v>
      </c>
      <c r="H2362" s="207">
        <f t="shared" si="192"/>
        <v>0.42</v>
      </c>
      <c r="I2362" s="213">
        <v>80166</v>
      </c>
      <c r="J2362" s="213">
        <v>4409.13</v>
      </c>
      <c r="K2362" s="212">
        <v>6413.28</v>
      </c>
      <c r="L2362" s="212">
        <v>7214.94</v>
      </c>
      <c r="M2362" s="239">
        <f t="shared" si="189"/>
        <v>0.48090000000009242</v>
      </c>
      <c r="N2362" s="239"/>
      <c r="O2362" s="178"/>
      <c r="P2362" s="178"/>
      <c r="Q2362" s="178"/>
      <c r="R2362" s="178"/>
      <c r="S2362" s="178"/>
      <c r="T2362" s="178"/>
      <c r="U2362" s="178"/>
      <c r="V2362" s="178"/>
      <c r="W2362" s="178"/>
      <c r="X2362" s="178"/>
      <c r="Y2362" s="210">
        <f t="shared" si="188"/>
        <v>0.3286838868388684</v>
      </c>
      <c r="Z2362" s="211">
        <f t="shared" si="190"/>
        <v>0.42</v>
      </c>
      <c r="AA2362" s="178"/>
      <c r="AB2362" s="178"/>
      <c r="AC2362" s="178"/>
    </row>
    <row r="2363" spans="2:29" x14ac:dyDescent="0.35">
      <c r="B2363" s="222">
        <v>244000</v>
      </c>
      <c r="C2363" s="208">
        <v>91344</v>
      </c>
      <c r="D2363" s="309">
        <v>5023.92</v>
      </c>
      <c r="E2363" s="206">
        <v>7307.52</v>
      </c>
      <c r="F2363" s="206">
        <v>8220.9599999999991</v>
      </c>
      <c r="G2363" s="205">
        <f t="shared" si="191"/>
        <v>0.37436065573770494</v>
      </c>
      <c r="H2363" s="207">
        <f t="shared" si="192"/>
        <v>0.42</v>
      </c>
      <c r="I2363" s="213">
        <v>80208</v>
      </c>
      <c r="J2363" s="213">
        <v>4411.4399999999996</v>
      </c>
      <c r="K2363" s="212">
        <v>6416.64</v>
      </c>
      <c r="L2363" s="212">
        <v>7218.72</v>
      </c>
      <c r="M2363" s="239">
        <f t="shared" si="189"/>
        <v>0.48090000000003785</v>
      </c>
      <c r="N2363" s="239"/>
      <c r="O2363" s="178"/>
      <c r="P2363" s="178"/>
      <c r="Q2363" s="178"/>
      <c r="R2363" s="178"/>
      <c r="S2363" s="178"/>
      <c r="T2363" s="178"/>
      <c r="U2363" s="178"/>
      <c r="V2363" s="178"/>
      <c r="W2363" s="178"/>
      <c r="X2363" s="178"/>
      <c r="Y2363" s="210">
        <f t="shared" si="188"/>
        <v>0.32872131147540984</v>
      </c>
      <c r="Z2363" s="211">
        <f t="shared" si="190"/>
        <v>0.42</v>
      </c>
      <c r="AA2363" s="178"/>
      <c r="AB2363" s="178"/>
      <c r="AC2363" s="178"/>
    </row>
    <row r="2364" spans="2:29" x14ac:dyDescent="0.35">
      <c r="B2364" s="222">
        <v>244100</v>
      </c>
      <c r="C2364" s="208">
        <v>91386</v>
      </c>
      <c r="D2364" s="309">
        <v>5026.2299999999996</v>
      </c>
      <c r="E2364" s="206">
        <v>7310.88</v>
      </c>
      <c r="F2364" s="206">
        <v>8224.74</v>
      </c>
      <c r="G2364" s="205">
        <f t="shared" si="191"/>
        <v>0.37437935272429335</v>
      </c>
      <c r="H2364" s="207">
        <f t="shared" si="192"/>
        <v>0.42</v>
      </c>
      <c r="I2364" s="213">
        <v>80250</v>
      </c>
      <c r="J2364" s="213">
        <v>4413.75</v>
      </c>
      <c r="K2364" s="212">
        <v>6420</v>
      </c>
      <c r="L2364" s="212">
        <v>7222.5</v>
      </c>
      <c r="M2364" s="239">
        <f t="shared" si="189"/>
        <v>0.48090000000001965</v>
      </c>
      <c r="N2364" s="239"/>
      <c r="O2364" s="178"/>
      <c r="P2364" s="178"/>
      <c r="Q2364" s="178"/>
      <c r="R2364" s="178"/>
      <c r="S2364" s="178"/>
      <c r="T2364" s="178"/>
      <c r="U2364" s="178"/>
      <c r="V2364" s="178"/>
      <c r="W2364" s="178"/>
      <c r="X2364" s="178"/>
      <c r="Y2364" s="210">
        <f t="shared" si="188"/>
        <v>0.32875870544858665</v>
      </c>
      <c r="Z2364" s="211">
        <f t="shared" si="190"/>
        <v>0.42</v>
      </c>
      <c r="AA2364" s="178"/>
      <c r="AB2364" s="178"/>
      <c r="AC2364" s="178"/>
    </row>
    <row r="2365" spans="2:29" x14ac:dyDescent="0.35">
      <c r="B2365" s="222">
        <v>244200</v>
      </c>
      <c r="C2365" s="208">
        <v>91428</v>
      </c>
      <c r="D2365" s="309">
        <v>5028.54</v>
      </c>
      <c r="E2365" s="206">
        <v>7314.24</v>
      </c>
      <c r="F2365" s="206">
        <v>8228.52</v>
      </c>
      <c r="G2365" s="205">
        <f t="shared" si="191"/>
        <v>0.37439803439803437</v>
      </c>
      <c r="H2365" s="207">
        <f t="shared" si="192"/>
        <v>0.42</v>
      </c>
      <c r="I2365" s="213">
        <v>80292</v>
      </c>
      <c r="J2365" s="213">
        <v>4416.0600000000004</v>
      </c>
      <c r="K2365" s="212">
        <v>6423.36</v>
      </c>
      <c r="L2365" s="212">
        <v>7226.28</v>
      </c>
      <c r="M2365" s="239">
        <f t="shared" si="189"/>
        <v>0.48089999999998329</v>
      </c>
      <c r="N2365" s="239"/>
      <c r="O2365" s="178"/>
      <c r="P2365" s="178"/>
      <c r="Q2365" s="178"/>
      <c r="R2365" s="178"/>
      <c r="S2365" s="178"/>
      <c r="T2365" s="178"/>
      <c r="U2365" s="178"/>
      <c r="V2365" s="178"/>
      <c r="W2365" s="178"/>
      <c r="X2365" s="178"/>
      <c r="Y2365" s="210">
        <f t="shared" si="188"/>
        <v>0.32879606879606882</v>
      </c>
      <c r="Z2365" s="211">
        <f t="shared" si="190"/>
        <v>0.42</v>
      </c>
      <c r="AA2365" s="178"/>
      <c r="AB2365" s="178"/>
      <c r="AC2365" s="178"/>
    </row>
    <row r="2366" spans="2:29" x14ac:dyDescent="0.35">
      <c r="B2366" s="222">
        <v>244300</v>
      </c>
      <c r="C2366" s="208">
        <v>91470</v>
      </c>
      <c r="D2366" s="309">
        <v>5030.8500000000004</v>
      </c>
      <c r="E2366" s="206">
        <v>7317.6</v>
      </c>
      <c r="F2366" s="206">
        <v>8232.2999999999993</v>
      </c>
      <c r="G2366" s="205">
        <f t="shared" si="191"/>
        <v>0.37441670077773231</v>
      </c>
      <c r="H2366" s="207">
        <f t="shared" si="192"/>
        <v>0.42</v>
      </c>
      <c r="I2366" s="213">
        <v>80334</v>
      </c>
      <c r="J2366" s="213">
        <v>4418.37</v>
      </c>
      <c r="K2366" s="212">
        <v>6426.72</v>
      </c>
      <c r="L2366" s="212">
        <v>7230.06</v>
      </c>
      <c r="M2366" s="239">
        <f t="shared" si="189"/>
        <v>0.48090000000007421</v>
      </c>
      <c r="N2366" s="239"/>
      <c r="O2366" s="178"/>
      <c r="P2366" s="178"/>
      <c r="Q2366" s="178"/>
      <c r="R2366" s="178"/>
      <c r="S2366" s="178"/>
      <c r="T2366" s="178"/>
      <c r="U2366" s="178"/>
      <c r="V2366" s="178"/>
      <c r="W2366" s="178"/>
      <c r="X2366" s="178"/>
      <c r="Y2366" s="210">
        <f t="shared" si="188"/>
        <v>0.32883340155546459</v>
      </c>
      <c r="Z2366" s="211">
        <f t="shared" si="190"/>
        <v>0.42</v>
      </c>
      <c r="AA2366" s="178"/>
      <c r="AB2366" s="178"/>
      <c r="AC2366" s="178"/>
    </row>
    <row r="2367" spans="2:29" x14ac:dyDescent="0.35">
      <c r="B2367" s="222">
        <v>244400</v>
      </c>
      <c r="C2367" s="208">
        <v>91512</v>
      </c>
      <c r="D2367" s="309">
        <v>5033.16</v>
      </c>
      <c r="E2367" s="206">
        <v>7320.96</v>
      </c>
      <c r="F2367" s="206">
        <v>8236.08</v>
      </c>
      <c r="G2367" s="205">
        <f t="shared" si="191"/>
        <v>0.37443535188216037</v>
      </c>
      <c r="H2367" s="207">
        <f t="shared" si="192"/>
        <v>0.42</v>
      </c>
      <c r="I2367" s="213">
        <v>80376</v>
      </c>
      <c r="J2367" s="213">
        <v>4420.68</v>
      </c>
      <c r="K2367" s="212">
        <v>6430.08</v>
      </c>
      <c r="L2367" s="212">
        <v>7233.84</v>
      </c>
      <c r="M2367" s="239">
        <f t="shared" si="189"/>
        <v>0.480900000000056</v>
      </c>
      <c r="N2367" s="239"/>
      <c r="O2367" s="178"/>
      <c r="P2367" s="178"/>
      <c r="Q2367" s="178"/>
      <c r="R2367" s="178"/>
      <c r="S2367" s="178"/>
      <c r="T2367" s="178"/>
      <c r="U2367" s="178"/>
      <c r="V2367" s="178"/>
      <c r="W2367" s="178"/>
      <c r="X2367" s="178"/>
      <c r="Y2367" s="210">
        <f t="shared" si="188"/>
        <v>0.32887070376432076</v>
      </c>
      <c r="Z2367" s="211">
        <f t="shared" si="190"/>
        <v>0.42</v>
      </c>
      <c r="AA2367" s="178"/>
      <c r="AB2367" s="178"/>
      <c r="AC2367" s="178"/>
    </row>
    <row r="2368" spans="2:29" x14ac:dyDescent="0.35">
      <c r="B2368" s="222">
        <v>244500</v>
      </c>
      <c r="C2368" s="208">
        <v>91554</v>
      </c>
      <c r="D2368" s="309">
        <v>5035.47</v>
      </c>
      <c r="E2368" s="206">
        <v>7324.32</v>
      </c>
      <c r="F2368" s="206">
        <v>8239.86</v>
      </c>
      <c r="G2368" s="205">
        <f t="shared" si="191"/>
        <v>0.37445398773006133</v>
      </c>
      <c r="H2368" s="207">
        <f t="shared" si="192"/>
        <v>0.42</v>
      </c>
      <c r="I2368" s="213">
        <v>80418</v>
      </c>
      <c r="J2368" s="213">
        <v>4422.99</v>
      </c>
      <c r="K2368" s="212">
        <v>6433.44</v>
      </c>
      <c r="L2368" s="212">
        <v>7237.62</v>
      </c>
      <c r="M2368" s="239">
        <f t="shared" si="189"/>
        <v>0.48090000000001965</v>
      </c>
      <c r="N2368" s="239"/>
      <c r="O2368" s="178"/>
      <c r="P2368" s="178"/>
      <c r="Q2368" s="178"/>
      <c r="R2368" s="178"/>
      <c r="S2368" s="178"/>
      <c r="T2368" s="178"/>
      <c r="U2368" s="178"/>
      <c r="V2368" s="178"/>
      <c r="W2368" s="178"/>
      <c r="X2368" s="178"/>
      <c r="Y2368" s="210">
        <f t="shared" si="188"/>
        <v>0.32890797546012268</v>
      </c>
      <c r="Z2368" s="211">
        <f t="shared" si="190"/>
        <v>0.42</v>
      </c>
      <c r="AA2368" s="178"/>
      <c r="AB2368" s="178"/>
      <c r="AC2368" s="178"/>
    </row>
    <row r="2369" spans="2:29" x14ac:dyDescent="0.35">
      <c r="B2369" s="222">
        <v>244600</v>
      </c>
      <c r="C2369" s="208">
        <v>91596</v>
      </c>
      <c r="D2369" s="309">
        <v>5037.78</v>
      </c>
      <c r="E2369" s="206">
        <v>7327.68</v>
      </c>
      <c r="F2369" s="206">
        <v>8243.64</v>
      </c>
      <c r="G2369" s="205">
        <f t="shared" si="191"/>
        <v>0.37447260834014717</v>
      </c>
      <c r="H2369" s="207">
        <f t="shared" si="192"/>
        <v>0.42</v>
      </c>
      <c r="I2369" s="213">
        <v>80460</v>
      </c>
      <c r="J2369" s="213">
        <v>4425.3</v>
      </c>
      <c r="K2369" s="212">
        <v>6436.8</v>
      </c>
      <c r="L2369" s="212">
        <v>7241.4</v>
      </c>
      <c r="M2369" s="239">
        <f t="shared" si="189"/>
        <v>0.48089999999996508</v>
      </c>
      <c r="N2369" s="239"/>
      <c r="O2369" s="178"/>
      <c r="P2369" s="178"/>
      <c r="Q2369" s="178"/>
      <c r="R2369" s="178"/>
      <c r="S2369" s="178"/>
      <c r="T2369" s="178"/>
      <c r="U2369" s="178"/>
      <c r="V2369" s="178"/>
      <c r="W2369" s="178"/>
      <c r="X2369" s="178"/>
      <c r="Y2369" s="210">
        <f t="shared" si="188"/>
        <v>0.32894521668029436</v>
      </c>
      <c r="Z2369" s="211">
        <f t="shared" si="190"/>
        <v>0.42</v>
      </c>
      <c r="AA2369" s="178"/>
      <c r="AB2369" s="178"/>
      <c r="AC2369" s="178"/>
    </row>
    <row r="2370" spans="2:29" x14ac:dyDescent="0.35">
      <c r="B2370" s="222">
        <v>244700</v>
      </c>
      <c r="C2370" s="208">
        <v>91638</v>
      </c>
      <c r="D2370" s="309">
        <v>5040.09</v>
      </c>
      <c r="E2370" s="206">
        <v>7331.04</v>
      </c>
      <c r="F2370" s="206">
        <v>8247.42</v>
      </c>
      <c r="G2370" s="205">
        <f t="shared" si="191"/>
        <v>0.37449121373109928</v>
      </c>
      <c r="H2370" s="207">
        <f t="shared" si="192"/>
        <v>0.42</v>
      </c>
      <c r="I2370" s="213">
        <v>80502</v>
      </c>
      <c r="J2370" s="213">
        <v>4427.6099999999997</v>
      </c>
      <c r="K2370" s="212">
        <v>6440.16</v>
      </c>
      <c r="L2370" s="212">
        <v>7245.18</v>
      </c>
      <c r="M2370" s="239">
        <f t="shared" si="189"/>
        <v>0.48089999999996508</v>
      </c>
      <c r="N2370" s="239"/>
      <c r="O2370" s="178"/>
      <c r="P2370" s="178"/>
      <c r="Q2370" s="178"/>
      <c r="R2370" s="178"/>
      <c r="S2370" s="178"/>
      <c r="T2370" s="178"/>
      <c r="U2370" s="178"/>
      <c r="V2370" s="178"/>
      <c r="W2370" s="178"/>
      <c r="X2370" s="178"/>
      <c r="Y2370" s="210">
        <f t="shared" si="188"/>
        <v>0.32898242746219863</v>
      </c>
      <c r="Z2370" s="211">
        <f t="shared" si="190"/>
        <v>0.42</v>
      </c>
      <c r="AA2370" s="178"/>
      <c r="AB2370" s="178"/>
      <c r="AC2370" s="178"/>
    </row>
    <row r="2371" spans="2:29" x14ac:dyDescent="0.35">
      <c r="B2371" s="222">
        <v>244800</v>
      </c>
      <c r="C2371" s="208">
        <v>91680</v>
      </c>
      <c r="D2371" s="309">
        <v>5042.3999999999996</v>
      </c>
      <c r="E2371" s="206">
        <v>7334.4</v>
      </c>
      <c r="F2371" s="206">
        <v>8251.2000000000007</v>
      </c>
      <c r="G2371" s="205">
        <f t="shared" si="191"/>
        <v>0.37450980392156863</v>
      </c>
      <c r="H2371" s="207">
        <f t="shared" si="192"/>
        <v>0.42</v>
      </c>
      <c r="I2371" s="213">
        <v>80544</v>
      </c>
      <c r="J2371" s="213">
        <v>4429.92</v>
      </c>
      <c r="K2371" s="212">
        <v>6443.52</v>
      </c>
      <c r="L2371" s="212">
        <v>7248.96</v>
      </c>
      <c r="M2371" s="239">
        <f t="shared" si="189"/>
        <v>0.48089999999991051</v>
      </c>
      <c r="N2371" s="239"/>
      <c r="O2371" s="178"/>
      <c r="P2371" s="178"/>
      <c r="Q2371" s="178"/>
      <c r="R2371" s="178"/>
      <c r="S2371" s="178"/>
      <c r="T2371" s="178"/>
      <c r="U2371" s="178"/>
      <c r="V2371" s="178"/>
      <c r="W2371" s="178"/>
      <c r="X2371" s="178"/>
      <c r="Y2371" s="210">
        <f t="shared" ref="Y2371:Y2434" si="193">I2371/$B2371</f>
        <v>0.32901960784313727</v>
      </c>
      <c r="Z2371" s="211">
        <f t="shared" si="190"/>
        <v>0.42</v>
      </c>
      <c r="AA2371" s="178"/>
      <c r="AB2371" s="178"/>
      <c r="AC2371" s="178"/>
    </row>
    <row r="2372" spans="2:29" x14ac:dyDescent="0.35">
      <c r="B2372" s="222">
        <v>244900</v>
      </c>
      <c r="C2372" s="208">
        <v>91722</v>
      </c>
      <c r="D2372" s="309">
        <v>5044.71</v>
      </c>
      <c r="E2372" s="206">
        <v>7337.76</v>
      </c>
      <c r="F2372" s="206">
        <v>8254.98</v>
      </c>
      <c r="G2372" s="205">
        <f t="shared" si="191"/>
        <v>0.3745283789301756</v>
      </c>
      <c r="H2372" s="207">
        <f t="shared" si="192"/>
        <v>0.42</v>
      </c>
      <c r="I2372" s="213">
        <v>80586</v>
      </c>
      <c r="J2372" s="213">
        <v>4432.2299999999996</v>
      </c>
      <c r="K2372" s="212">
        <v>6446.88</v>
      </c>
      <c r="L2372" s="212">
        <v>7252.74</v>
      </c>
      <c r="M2372" s="239">
        <f t="shared" ref="M2372:M2435" si="194">(C2372+D2372+F2372-C2371-D2371-F2371)/100</f>
        <v>0.48090000000001965</v>
      </c>
      <c r="N2372" s="239"/>
      <c r="O2372" s="178"/>
      <c r="P2372" s="178"/>
      <c r="Q2372" s="178"/>
      <c r="R2372" s="178"/>
      <c r="S2372" s="178"/>
      <c r="T2372" s="178"/>
      <c r="U2372" s="178"/>
      <c r="V2372" s="178"/>
      <c r="W2372" s="178"/>
      <c r="X2372" s="178"/>
      <c r="Y2372" s="210">
        <f t="shared" si="193"/>
        <v>0.32905675786035116</v>
      </c>
      <c r="Z2372" s="211">
        <f t="shared" ref="Z2372:Z2435" si="195">(I2372-I2371)/($B2372-$B2371)</f>
        <v>0.42</v>
      </c>
      <c r="AA2372" s="178"/>
      <c r="AB2372" s="178"/>
      <c r="AC2372" s="178"/>
    </row>
    <row r="2373" spans="2:29" x14ac:dyDescent="0.35">
      <c r="B2373" s="222">
        <v>245000</v>
      </c>
      <c r="C2373" s="208">
        <v>91764</v>
      </c>
      <c r="D2373" s="309">
        <v>5047.0200000000004</v>
      </c>
      <c r="E2373" s="206">
        <v>7341.12</v>
      </c>
      <c r="F2373" s="206">
        <v>8258.76</v>
      </c>
      <c r="G2373" s="205">
        <f t="shared" ref="G2373:G2436" si="196">C2373/B2373</f>
        <v>0.37454693877551021</v>
      </c>
      <c r="H2373" s="207">
        <f t="shared" ref="H2373:H2436" si="197">(C2373-C2372)/(B2373-B2372)</f>
        <v>0.42</v>
      </c>
      <c r="I2373" s="213">
        <v>80628</v>
      </c>
      <c r="J2373" s="213">
        <v>4434.54</v>
      </c>
      <c r="K2373" s="212">
        <v>6450.24</v>
      </c>
      <c r="L2373" s="212">
        <v>7256.52</v>
      </c>
      <c r="M2373" s="239">
        <f t="shared" si="194"/>
        <v>0.48090000000000144</v>
      </c>
      <c r="N2373" s="239"/>
      <c r="O2373" s="178"/>
      <c r="P2373" s="178"/>
      <c r="Q2373" s="178"/>
      <c r="R2373" s="178"/>
      <c r="S2373" s="178"/>
      <c r="T2373" s="178"/>
      <c r="U2373" s="178"/>
      <c r="V2373" s="178"/>
      <c r="W2373" s="178"/>
      <c r="X2373" s="178"/>
      <c r="Y2373" s="210">
        <f t="shared" si="193"/>
        <v>0.32909387755102043</v>
      </c>
      <c r="Z2373" s="211">
        <f t="shared" si="195"/>
        <v>0.42</v>
      </c>
      <c r="AA2373" s="178"/>
      <c r="AB2373" s="178"/>
      <c r="AC2373" s="178"/>
    </row>
    <row r="2374" spans="2:29" x14ac:dyDescent="0.35">
      <c r="B2374" s="222">
        <v>245100</v>
      </c>
      <c r="C2374" s="208">
        <v>91806</v>
      </c>
      <c r="D2374" s="309">
        <v>5049.33</v>
      </c>
      <c r="E2374" s="206">
        <v>7344.48</v>
      </c>
      <c r="F2374" s="206">
        <v>8262.5400000000009</v>
      </c>
      <c r="G2374" s="205">
        <f t="shared" si="196"/>
        <v>0.37456548347613217</v>
      </c>
      <c r="H2374" s="207">
        <f t="shared" si="197"/>
        <v>0.42</v>
      </c>
      <c r="I2374" s="213">
        <v>80670</v>
      </c>
      <c r="J2374" s="213">
        <v>4436.8500000000004</v>
      </c>
      <c r="K2374" s="212">
        <v>6453.6</v>
      </c>
      <c r="L2374" s="212">
        <v>7260.3</v>
      </c>
      <c r="M2374" s="239">
        <f t="shared" si="194"/>
        <v>0.48089999999994687</v>
      </c>
      <c r="N2374" s="239"/>
      <c r="O2374" s="178"/>
      <c r="P2374" s="178"/>
      <c r="Q2374" s="178"/>
      <c r="R2374" s="178"/>
      <c r="S2374" s="178"/>
      <c r="T2374" s="178"/>
      <c r="U2374" s="178"/>
      <c r="V2374" s="178"/>
      <c r="W2374" s="178"/>
      <c r="X2374" s="178"/>
      <c r="Y2374" s="210">
        <f t="shared" si="193"/>
        <v>0.3291309669522644</v>
      </c>
      <c r="Z2374" s="211">
        <f t="shared" si="195"/>
        <v>0.42</v>
      </c>
      <c r="AA2374" s="178"/>
      <c r="AB2374" s="178"/>
      <c r="AC2374" s="178"/>
    </row>
    <row r="2375" spans="2:29" x14ac:dyDescent="0.35">
      <c r="B2375" s="222">
        <v>245200</v>
      </c>
      <c r="C2375" s="208">
        <v>91848</v>
      </c>
      <c r="D2375" s="309">
        <v>5051.6400000000003</v>
      </c>
      <c r="E2375" s="206">
        <v>7347.84</v>
      </c>
      <c r="F2375" s="206">
        <v>8266.32</v>
      </c>
      <c r="G2375" s="205">
        <f t="shared" si="196"/>
        <v>0.37458401305057099</v>
      </c>
      <c r="H2375" s="207">
        <f t="shared" si="197"/>
        <v>0.42</v>
      </c>
      <c r="I2375" s="213">
        <v>80712</v>
      </c>
      <c r="J2375" s="213">
        <v>4439.16</v>
      </c>
      <c r="K2375" s="212">
        <v>6456.96</v>
      </c>
      <c r="L2375" s="212">
        <v>7264.08</v>
      </c>
      <c r="M2375" s="239">
        <f t="shared" si="194"/>
        <v>0.48089999999991051</v>
      </c>
      <c r="N2375" s="239"/>
      <c r="O2375" s="178"/>
      <c r="P2375" s="178"/>
      <c r="Q2375" s="178"/>
      <c r="R2375" s="178"/>
      <c r="S2375" s="178"/>
      <c r="T2375" s="178"/>
      <c r="U2375" s="178"/>
      <c r="V2375" s="178"/>
      <c r="W2375" s="178"/>
      <c r="X2375" s="178"/>
      <c r="Y2375" s="210">
        <f t="shared" si="193"/>
        <v>0.32916802610114193</v>
      </c>
      <c r="Z2375" s="211">
        <f t="shared" si="195"/>
        <v>0.42</v>
      </c>
      <c r="AA2375" s="178"/>
      <c r="AB2375" s="178"/>
      <c r="AC2375" s="178"/>
    </row>
    <row r="2376" spans="2:29" x14ac:dyDescent="0.35">
      <c r="B2376" s="222">
        <v>245300</v>
      </c>
      <c r="C2376" s="208">
        <v>91890</v>
      </c>
      <c r="D2376" s="309">
        <v>5053.95</v>
      </c>
      <c r="E2376" s="206">
        <v>7351.2</v>
      </c>
      <c r="F2376" s="206">
        <v>8270.1</v>
      </c>
      <c r="G2376" s="205">
        <f t="shared" si="196"/>
        <v>0.3746025275173257</v>
      </c>
      <c r="H2376" s="207">
        <f t="shared" si="197"/>
        <v>0.42</v>
      </c>
      <c r="I2376" s="213">
        <v>80754</v>
      </c>
      <c r="J2376" s="213">
        <v>4441.47</v>
      </c>
      <c r="K2376" s="212">
        <v>6460.32</v>
      </c>
      <c r="L2376" s="212">
        <v>7267.86</v>
      </c>
      <c r="M2376" s="239">
        <f t="shared" si="194"/>
        <v>0.48090000000003785</v>
      </c>
      <c r="N2376" s="239"/>
      <c r="O2376" s="178"/>
      <c r="P2376" s="178"/>
      <c r="Q2376" s="178"/>
      <c r="R2376" s="178"/>
      <c r="S2376" s="178"/>
      <c r="T2376" s="178"/>
      <c r="U2376" s="178"/>
      <c r="V2376" s="178"/>
      <c r="W2376" s="178"/>
      <c r="X2376" s="178"/>
      <c r="Y2376" s="210">
        <f t="shared" si="193"/>
        <v>0.32920505503465147</v>
      </c>
      <c r="Z2376" s="211">
        <f t="shared" si="195"/>
        <v>0.42</v>
      </c>
      <c r="AA2376" s="178"/>
      <c r="AB2376" s="178"/>
      <c r="AC2376" s="178"/>
    </row>
    <row r="2377" spans="2:29" x14ac:dyDescent="0.35">
      <c r="B2377" s="222">
        <v>245400</v>
      </c>
      <c r="C2377" s="208">
        <v>91932</v>
      </c>
      <c r="D2377" s="309">
        <v>5056.26</v>
      </c>
      <c r="E2377" s="206">
        <v>7354.56</v>
      </c>
      <c r="F2377" s="206">
        <v>8273.8799999999992</v>
      </c>
      <c r="G2377" s="205">
        <f t="shared" si="196"/>
        <v>0.37462102689486554</v>
      </c>
      <c r="H2377" s="207">
        <f t="shared" si="197"/>
        <v>0.42</v>
      </c>
      <c r="I2377" s="213">
        <v>80796</v>
      </c>
      <c r="J2377" s="213">
        <v>4443.78</v>
      </c>
      <c r="K2377" s="212">
        <v>6463.68</v>
      </c>
      <c r="L2377" s="212">
        <v>7271.64</v>
      </c>
      <c r="M2377" s="239">
        <f t="shared" si="194"/>
        <v>0.48089999999998329</v>
      </c>
      <c r="N2377" s="239"/>
      <c r="O2377" s="178"/>
      <c r="P2377" s="178"/>
      <c r="Q2377" s="178"/>
      <c r="R2377" s="178"/>
      <c r="S2377" s="178"/>
      <c r="T2377" s="178"/>
      <c r="U2377" s="178"/>
      <c r="V2377" s="178"/>
      <c r="W2377" s="178"/>
      <c r="X2377" s="178"/>
      <c r="Y2377" s="210">
        <f t="shared" si="193"/>
        <v>0.32924205378973104</v>
      </c>
      <c r="Z2377" s="211">
        <f t="shared" si="195"/>
        <v>0.42</v>
      </c>
      <c r="AA2377" s="178"/>
      <c r="AB2377" s="178"/>
      <c r="AC2377" s="178"/>
    </row>
    <row r="2378" spans="2:29" x14ac:dyDescent="0.35">
      <c r="B2378" s="222">
        <v>245500</v>
      </c>
      <c r="C2378" s="208">
        <v>91974</v>
      </c>
      <c r="D2378" s="309">
        <v>5058.57</v>
      </c>
      <c r="E2378" s="206">
        <v>7357.92</v>
      </c>
      <c r="F2378" s="206">
        <v>8277.66</v>
      </c>
      <c r="G2378" s="205">
        <f t="shared" si="196"/>
        <v>0.3746395112016293</v>
      </c>
      <c r="H2378" s="207">
        <f t="shared" si="197"/>
        <v>0.42</v>
      </c>
      <c r="I2378" s="213">
        <v>80838</v>
      </c>
      <c r="J2378" s="213">
        <v>4446.09</v>
      </c>
      <c r="K2378" s="212">
        <v>6467.04</v>
      </c>
      <c r="L2378" s="212">
        <v>7275.42</v>
      </c>
      <c r="M2378" s="239">
        <f t="shared" si="194"/>
        <v>0.48090000000011057</v>
      </c>
      <c r="N2378" s="239"/>
      <c r="O2378" s="178"/>
      <c r="P2378" s="178"/>
      <c r="Q2378" s="178"/>
      <c r="R2378" s="178"/>
      <c r="S2378" s="178"/>
      <c r="T2378" s="178"/>
      <c r="U2378" s="178"/>
      <c r="V2378" s="178"/>
      <c r="W2378" s="178"/>
      <c r="X2378" s="178"/>
      <c r="Y2378" s="210">
        <f t="shared" si="193"/>
        <v>0.32927902240325868</v>
      </c>
      <c r="Z2378" s="211">
        <f t="shared" si="195"/>
        <v>0.42</v>
      </c>
      <c r="AA2378" s="178"/>
      <c r="AB2378" s="178"/>
      <c r="AC2378" s="178"/>
    </row>
    <row r="2379" spans="2:29" x14ac:dyDescent="0.35">
      <c r="B2379" s="222">
        <v>245600</v>
      </c>
      <c r="C2379" s="208">
        <v>92016</v>
      </c>
      <c r="D2379" s="309">
        <v>5060.88</v>
      </c>
      <c r="E2379" s="206">
        <v>7361.28</v>
      </c>
      <c r="F2379" s="206">
        <v>8281.44</v>
      </c>
      <c r="G2379" s="205">
        <f t="shared" si="196"/>
        <v>0.37465798045602605</v>
      </c>
      <c r="H2379" s="207">
        <f t="shared" si="197"/>
        <v>0.42</v>
      </c>
      <c r="I2379" s="213">
        <v>80880</v>
      </c>
      <c r="J2379" s="213">
        <v>4448.3999999999996</v>
      </c>
      <c r="K2379" s="212">
        <v>6470.4</v>
      </c>
      <c r="L2379" s="212">
        <v>7279.2</v>
      </c>
      <c r="M2379" s="239">
        <f t="shared" si="194"/>
        <v>0.48090000000007421</v>
      </c>
      <c r="N2379" s="239"/>
      <c r="O2379" s="178"/>
      <c r="P2379" s="178"/>
      <c r="Q2379" s="178"/>
      <c r="R2379" s="178"/>
      <c r="S2379" s="178"/>
      <c r="T2379" s="178"/>
      <c r="U2379" s="178"/>
      <c r="V2379" s="178"/>
      <c r="W2379" s="178"/>
      <c r="X2379" s="178"/>
      <c r="Y2379" s="210">
        <f t="shared" si="193"/>
        <v>0.32931596091205212</v>
      </c>
      <c r="Z2379" s="211">
        <f t="shared" si="195"/>
        <v>0.42</v>
      </c>
      <c r="AA2379" s="178"/>
      <c r="AB2379" s="178"/>
      <c r="AC2379" s="178"/>
    </row>
    <row r="2380" spans="2:29" x14ac:dyDescent="0.35">
      <c r="B2380" s="222">
        <v>245700</v>
      </c>
      <c r="C2380" s="208">
        <v>92058</v>
      </c>
      <c r="D2380" s="309">
        <v>5063.1899999999996</v>
      </c>
      <c r="E2380" s="206">
        <v>7364.64</v>
      </c>
      <c r="F2380" s="206">
        <v>8285.2199999999993</v>
      </c>
      <c r="G2380" s="205">
        <f t="shared" si="196"/>
        <v>0.37467643467643469</v>
      </c>
      <c r="H2380" s="207">
        <f t="shared" si="197"/>
        <v>0.42</v>
      </c>
      <c r="I2380" s="213">
        <v>80922</v>
      </c>
      <c r="J2380" s="213">
        <v>4450.71</v>
      </c>
      <c r="K2380" s="212">
        <v>6473.76</v>
      </c>
      <c r="L2380" s="212">
        <v>7282.98</v>
      </c>
      <c r="M2380" s="239">
        <f t="shared" si="194"/>
        <v>0.48090000000001965</v>
      </c>
      <c r="N2380" s="239"/>
      <c r="O2380" s="178"/>
      <c r="P2380" s="178"/>
      <c r="Q2380" s="178"/>
      <c r="R2380" s="178"/>
      <c r="S2380" s="178"/>
      <c r="T2380" s="178"/>
      <c r="U2380" s="178"/>
      <c r="V2380" s="178"/>
      <c r="W2380" s="178"/>
      <c r="X2380" s="178"/>
      <c r="Y2380" s="210">
        <f t="shared" si="193"/>
        <v>0.32935286935286934</v>
      </c>
      <c r="Z2380" s="211">
        <f t="shared" si="195"/>
        <v>0.42</v>
      </c>
      <c r="AA2380" s="178"/>
      <c r="AB2380" s="178"/>
      <c r="AC2380" s="178"/>
    </row>
    <row r="2381" spans="2:29" x14ac:dyDescent="0.35">
      <c r="B2381" s="222">
        <v>245800</v>
      </c>
      <c r="C2381" s="208">
        <v>92100</v>
      </c>
      <c r="D2381" s="309">
        <v>5065.5</v>
      </c>
      <c r="E2381" s="206">
        <v>7368</v>
      </c>
      <c r="F2381" s="206">
        <v>8289</v>
      </c>
      <c r="G2381" s="205">
        <f t="shared" si="196"/>
        <v>0.3746948738812042</v>
      </c>
      <c r="H2381" s="207">
        <f t="shared" si="197"/>
        <v>0.42</v>
      </c>
      <c r="I2381" s="213">
        <v>80964</v>
      </c>
      <c r="J2381" s="213">
        <v>4453.0200000000004</v>
      </c>
      <c r="K2381" s="212">
        <v>6477.12</v>
      </c>
      <c r="L2381" s="212">
        <v>7286.76</v>
      </c>
      <c r="M2381" s="239">
        <f t="shared" si="194"/>
        <v>0.48090000000001965</v>
      </c>
      <c r="N2381" s="239"/>
      <c r="O2381" s="178"/>
      <c r="P2381" s="178"/>
      <c r="Q2381" s="178"/>
      <c r="R2381" s="178"/>
      <c r="S2381" s="178"/>
      <c r="T2381" s="178"/>
      <c r="U2381" s="178"/>
      <c r="V2381" s="178"/>
      <c r="W2381" s="178"/>
      <c r="X2381" s="178"/>
      <c r="Y2381" s="210">
        <f t="shared" si="193"/>
        <v>0.32938974776240848</v>
      </c>
      <c r="Z2381" s="211">
        <f t="shared" si="195"/>
        <v>0.42</v>
      </c>
      <c r="AA2381" s="178"/>
      <c r="AB2381" s="178"/>
      <c r="AC2381" s="178"/>
    </row>
    <row r="2382" spans="2:29" x14ac:dyDescent="0.35">
      <c r="B2382" s="222">
        <v>245900</v>
      </c>
      <c r="C2382" s="208">
        <v>92142</v>
      </c>
      <c r="D2382" s="309">
        <v>5067.8100000000004</v>
      </c>
      <c r="E2382" s="206">
        <v>7371.36</v>
      </c>
      <c r="F2382" s="206">
        <v>8292.7800000000007</v>
      </c>
      <c r="G2382" s="205">
        <f t="shared" si="196"/>
        <v>0.37471329808865395</v>
      </c>
      <c r="H2382" s="207">
        <f t="shared" si="197"/>
        <v>0.42</v>
      </c>
      <c r="I2382" s="213">
        <v>81006</v>
      </c>
      <c r="J2382" s="213">
        <v>4455.33</v>
      </c>
      <c r="K2382" s="212">
        <v>6480.48</v>
      </c>
      <c r="L2382" s="212">
        <v>7290.54</v>
      </c>
      <c r="M2382" s="239">
        <f t="shared" si="194"/>
        <v>0.48089999999996508</v>
      </c>
      <c r="N2382" s="239"/>
      <c r="O2382" s="178"/>
      <c r="P2382" s="178"/>
      <c r="Q2382" s="178"/>
      <c r="R2382" s="178"/>
      <c r="S2382" s="178"/>
      <c r="T2382" s="178"/>
      <c r="U2382" s="178"/>
      <c r="V2382" s="178"/>
      <c r="W2382" s="178"/>
      <c r="X2382" s="178"/>
      <c r="Y2382" s="210">
        <f t="shared" si="193"/>
        <v>0.32942659617730785</v>
      </c>
      <c r="Z2382" s="211">
        <f t="shared" si="195"/>
        <v>0.42</v>
      </c>
      <c r="AA2382" s="178"/>
      <c r="AB2382" s="178"/>
      <c r="AC2382" s="178"/>
    </row>
    <row r="2383" spans="2:29" x14ac:dyDescent="0.35">
      <c r="B2383" s="222">
        <v>246000</v>
      </c>
      <c r="C2383" s="208">
        <v>92184</v>
      </c>
      <c r="D2383" s="309">
        <v>5070.12</v>
      </c>
      <c r="E2383" s="206">
        <v>7374.72</v>
      </c>
      <c r="F2383" s="206">
        <v>8296.56</v>
      </c>
      <c r="G2383" s="205">
        <f t="shared" si="196"/>
        <v>0.37473170731707317</v>
      </c>
      <c r="H2383" s="207">
        <f t="shared" si="197"/>
        <v>0.42</v>
      </c>
      <c r="I2383" s="213">
        <v>81048</v>
      </c>
      <c r="J2383" s="213">
        <v>4457.6400000000003</v>
      </c>
      <c r="K2383" s="212">
        <v>6483.84</v>
      </c>
      <c r="L2383" s="212">
        <v>7294.32</v>
      </c>
      <c r="M2383" s="239">
        <f t="shared" si="194"/>
        <v>0.48089999999991051</v>
      </c>
      <c r="N2383" s="239"/>
      <c r="O2383" s="178"/>
      <c r="P2383" s="178"/>
      <c r="Q2383" s="178"/>
      <c r="R2383" s="178"/>
      <c r="S2383" s="178"/>
      <c r="T2383" s="178"/>
      <c r="U2383" s="178"/>
      <c r="V2383" s="178"/>
      <c r="W2383" s="178"/>
      <c r="X2383" s="178"/>
      <c r="Y2383" s="210">
        <f t="shared" si="193"/>
        <v>0.32946341463414636</v>
      </c>
      <c r="Z2383" s="211">
        <f t="shared" si="195"/>
        <v>0.42</v>
      </c>
      <c r="AA2383" s="178"/>
      <c r="AB2383" s="178"/>
      <c r="AC2383" s="178"/>
    </row>
    <row r="2384" spans="2:29" x14ac:dyDescent="0.35">
      <c r="B2384" s="222">
        <v>246100</v>
      </c>
      <c r="C2384" s="208">
        <v>92226</v>
      </c>
      <c r="D2384" s="309">
        <v>5072.43</v>
      </c>
      <c r="E2384" s="206">
        <v>7378.08</v>
      </c>
      <c r="F2384" s="206">
        <v>8300.34</v>
      </c>
      <c r="G2384" s="205">
        <f t="shared" si="196"/>
        <v>0.37475010158472166</v>
      </c>
      <c r="H2384" s="207">
        <f t="shared" si="197"/>
        <v>0.42</v>
      </c>
      <c r="I2384" s="213">
        <v>81090</v>
      </c>
      <c r="J2384" s="213">
        <v>4459.95</v>
      </c>
      <c r="K2384" s="212">
        <v>6487.2</v>
      </c>
      <c r="L2384" s="212">
        <v>7298.1</v>
      </c>
      <c r="M2384" s="239">
        <f t="shared" si="194"/>
        <v>0.48089999999991051</v>
      </c>
      <c r="N2384" s="239"/>
      <c r="O2384" s="178"/>
      <c r="P2384" s="178"/>
      <c r="Q2384" s="178"/>
      <c r="R2384" s="178"/>
      <c r="S2384" s="178"/>
      <c r="T2384" s="178"/>
      <c r="U2384" s="178"/>
      <c r="V2384" s="178"/>
      <c r="W2384" s="178"/>
      <c r="X2384" s="178"/>
      <c r="Y2384" s="210">
        <f t="shared" si="193"/>
        <v>0.32950020316944334</v>
      </c>
      <c r="Z2384" s="211">
        <f t="shared" si="195"/>
        <v>0.42</v>
      </c>
      <c r="AA2384" s="178"/>
      <c r="AB2384" s="178"/>
      <c r="AC2384" s="178"/>
    </row>
    <row r="2385" spans="2:29" x14ac:dyDescent="0.35">
      <c r="B2385" s="222">
        <v>246200</v>
      </c>
      <c r="C2385" s="208">
        <v>92268</v>
      </c>
      <c r="D2385" s="309">
        <v>5074.74</v>
      </c>
      <c r="E2385" s="206">
        <v>7381.44</v>
      </c>
      <c r="F2385" s="206">
        <v>8304.1200000000008</v>
      </c>
      <c r="G2385" s="205">
        <f t="shared" si="196"/>
        <v>0.37476848090982939</v>
      </c>
      <c r="H2385" s="207">
        <f t="shared" si="197"/>
        <v>0.42</v>
      </c>
      <c r="I2385" s="213">
        <v>81132</v>
      </c>
      <c r="J2385" s="213">
        <v>4462.26</v>
      </c>
      <c r="K2385" s="212">
        <v>6490.56</v>
      </c>
      <c r="L2385" s="212">
        <v>7301.88</v>
      </c>
      <c r="M2385" s="239">
        <f t="shared" si="194"/>
        <v>0.48090000000000144</v>
      </c>
      <c r="N2385" s="239"/>
      <c r="O2385" s="178"/>
      <c r="P2385" s="178"/>
      <c r="Q2385" s="178"/>
      <c r="R2385" s="178"/>
      <c r="S2385" s="178"/>
      <c r="T2385" s="178"/>
      <c r="U2385" s="178"/>
      <c r="V2385" s="178"/>
      <c r="W2385" s="178"/>
      <c r="X2385" s="178"/>
      <c r="Y2385" s="210">
        <f t="shared" si="193"/>
        <v>0.3295369618196588</v>
      </c>
      <c r="Z2385" s="211">
        <f t="shared" si="195"/>
        <v>0.42</v>
      </c>
      <c r="AA2385" s="178"/>
      <c r="AB2385" s="178"/>
      <c r="AC2385" s="178"/>
    </row>
    <row r="2386" spans="2:29" x14ac:dyDescent="0.35">
      <c r="B2386" s="222">
        <v>246300</v>
      </c>
      <c r="C2386" s="208">
        <v>92310</v>
      </c>
      <c r="D2386" s="309">
        <v>5077.05</v>
      </c>
      <c r="E2386" s="206">
        <v>7384.8</v>
      </c>
      <c r="F2386" s="206">
        <v>8307.9</v>
      </c>
      <c r="G2386" s="205">
        <f t="shared" si="196"/>
        <v>0.37478684531059681</v>
      </c>
      <c r="H2386" s="207">
        <f t="shared" si="197"/>
        <v>0.42</v>
      </c>
      <c r="I2386" s="213">
        <v>81174</v>
      </c>
      <c r="J2386" s="213">
        <v>4464.57</v>
      </c>
      <c r="K2386" s="212">
        <v>6493.92</v>
      </c>
      <c r="L2386" s="212">
        <v>7305.66</v>
      </c>
      <c r="M2386" s="239">
        <f t="shared" si="194"/>
        <v>0.48089999999996508</v>
      </c>
      <c r="N2386" s="239"/>
      <c r="O2386" s="178"/>
      <c r="P2386" s="178"/>
      <c r="Q2386" s="178"/>
      <c r="R2386" s="178"/>
      <c r="S2386" s="178"/>
      <c r="T2386" s="178"/>
      <c r="U2386" s="178"/>
      <c r="V2386" s="178"/>
      <c r="W2386" s="178"/>
      <c r="X2386" s="178"/>
      <c r="Y2386" s="210">
        <f t="shared" si="193"/>
        <v>0.32957369062119368</v>
      </c>
      <c r="Z2386" s="211">
        <f t="shared" si="195"/>
        <v>0.42</v>
      </c>
      <c r="AA2386" s="178"/>
      <c r="AB2386" s="178"/>
      <c r="AC2386" s="178"/>
    </row>
    <row r="2387" spans="2:29" x14ac:dyDescent="0.35">
      <c r="B2387" s="222">
        <v>246400</v>
      </c>
      <c r="C2387" s="208">
        <v>92352</v>
      </c>
      <c r="D2387" s="309">
        <v>5079.3599999999997</v>
      </c>
      <c r="E2387" s="206">
        <v>7388.16</v>
      </c>
      <c r="F2387" s="206">
        <v>8311.68</v>
      </c>
      <c r="G2387" s="205">
        <f t="shared" si="196"/>
        <v>0.37480519480519481</v>
      </c>
      <c r="H2387" s="207">
        <f t="shared" si="197"/>
        <v>0.42</v>
      </c>
      <c r="I2387" s="213">
        <v>81216</v>
      </c>
      <c r="J2387" s="213">
        <v>4466.88</v>
      </c>
      <c r="K2387" s="212">
        <v>6497.28</v>
      </c>
      <c r="L2387" s="212">
        <v>7309.44</v>
      </c>
      <c r="M2387" s="239">
        <f t="shared" si="194"/>
        <v>0.48090000000009242</v>
      </c>
      <c r="N2387" s="239"/>
      <c r="O2387" s="178"/>
      <c r="P2387" s="178"/>
      <c r="Q2387" s="178"/>
      <c r="R2387" s="178"/>
      <c r="S2387" s="178"/>
      <c r="T2387" s="178"/>
      <c r="U2387" s="178"/>
      <c r="V2387" s="178"/>
      <c r="W2387" s="178"/>
      <c r="X2387" s="178"/>
      <c r="Y2387" s="210">
        <f t="shared" si="193"/>
        <v>0.32961038961038963</v>
      </c>
      <c r="Z2387" s="211">
        <f t="shared" si="195"/>
        <v>0.42</v>
      </c>
      <c r="AA2387" s="178"/>
      <c r="AB2387" s="178"/>
      <c r="AC2387" s="178"/>
    </row>
    <row r="2388" spans="2:29" x14ac:dyDescent="0.35">
      <c r="B2388" s="222">
        <v>246500</v>
      </c>
      <c r="C2388" s="208">
        <v>92394</v>
      </c>
      <c r="D2388" s="309">
        <v>5081.67</v>
      </c>
      <c r="E2388" s="206">
        <v>7391.52</v>
      </c>
      <c r="F2388" s="206">
        <v>8315.4599999999991</v>
      </c>
      <c r="G2388" s="205">
        <f t="shared" si="196"/>
        <v>0.37482352941176472</v>
      </c>
      <c r="H2388" s="207">
        <f t="shared" si="197"/>
        <v>0.42</v>
      </c>
      <c r="I2388" s="213">
        <v>81258</v>
      </c>
      <c r="J2388" s="213">
        <v>4469.1899999999996</v>
      </c>
      <c r="K2388" s="212">
        <v>6500.64</v>
      </c>
      <c r="L2388" s="212">
        <v>7313.22</v>
      </c>
      <c r="M2388" s="239">
        <f t="shared" si="194"/>
        <v>0.48090000000003785</v>
      </c>
      <c r="N2388" s="239"/>
      <c r="O2388" s="178"/>
      <c r="P2388" s="178"/>
      <c r="Q2388" s="178"/>
      <c r="R2388" s="178"/>
      <c r="S2388" s="178"/>
      <c r="T2388" s="178"/>
      <c r="U2388" s="178"/>
      <c r="V2388" s="178"/>
      <c r="W2388" s="178"/>
      <c r="X2388" s="178"/>
      <c r="Y2388" s="210">
        <f t="shared" si="193"/>
        <v>0.3296470588235294</v>
      </c>
      <c r="Z2388" s="211">
        <f t="shared" si="195"/>
        <v>0.42</v>
      </c>
      <c r="AA2388" s="178"/>
      <c r="AB2388" s="178"/>
      <c r="AC2388" s="178"/>
    </row>
    <row r="2389" spans="2:29" x14ac:dyDescent="0.35">
      <c r="B2389" s="222">
        <v>246600</v>
      </c>
      <c r="C2389" s="208">
        <v>92436</v>
      </c>
      <c r="D2389" s="309">
        <v>5083.9799999999996</v>
      </c>
      <c r="E2389" s="206">
        <v>7394.88</v>
      </c>
      <c r="F2389" s="206">
        <v>8319.24</v>
      </c>
      <c r="G2389" s="205">
        <f t="shared" si="196"/>
        <v>0.3748418491484185</v>
      </c>
      <c r="H2389" s="207">
        <f t="shared" si="197"/>
        <v>0.42</v>
      </c>
      <c r="I2389" s="213">
        <v>81300</v>
      </c>
      <c r="J2389" s="213">
        <v>4471.5</v>
      </c>
      <c r="K2389" s="212">
        <v>6504</v>
      </c>
      <c r="L2389" s="212">
        <v>7317</v>
      </c>
      <c r="M2389" s="239">
        <f t="shared" si="194"/>
        <v>0.48090000000001965</v>
      </c>
      <c r="N2389" s="239"/>
      <c r="O2389" s="178"/>
      <c r="P2389" s="178"/>
      <c r="Q2389" s="178"/>
      <c r="R2389" s="178"/>
      <c r="S2389" s="178"/>
      <c r="T2389" s="178"/>
      <c r="U2389" s="178"/>
      <c r="V2389" s="178"/>
      <c r="W2389" s="178"/>
      <c r="X2389" s="178"/>
      <c r="Y2389" s="210">
        <f t="shared" si="193"/>
        <v>0.32968369829683697</v>
      </c>
      <c r="Z2389" s="211">
        <f t="shared" si="195"/>
        <v>0.42</v>
      </c>
      <c r="AA2389" s="178"/>
      <c r="AB2389" s="178"/>
      <c r="AC2389" s="178"/>
    </row>
    <row r="2390" spans="2:29" x14ac:dyDescent="0.35">
      <c r="B2390" s="222">
        <v>246700</v>
      </c>
      <c r="C2390" s="208">
        <v>92478</v>
      </c>
      <c r="D2390" s="309">
        <v>5086.29</v>
      </c>
      <c r="E2390" s="206">
        <v>7398.24</v>
      </c>
      <c r="F2390" s="206">
        <v>8323.02</v>
      </c>
      <c r="G2390" s="205">
        <f t="shared" si="196"/>
        <v>0.37486015403323875</v>
      </c>
      <c r="H2390" s="207">
        <f t="shared" si="197"/>
        <v>0.42</v>
      </c>
      <c r="I2390" s="213">
        <v>81342</v>
      </c>
      <c r="J2390" s="213">
        <v>4473.8100000000004</v>
      </c>
      <c r="K2390" s="212">
        <v>6507.36</v>
      </c>
      <c r="L2390" s="212">
        <v>7320.78</v>
      </c>
      <c r="M2390" s="239">
        <f t="shared" si="194"/>
        <v>0.48089999999998329</v>
      </c>
      <c r="N2390" s="239"/>
      <c r="O2390" s="178"/>
      <c r="P2390" s="178"/>
      <c r="Q2390" s="178"/>
      <c r="R2390" s="178"/>
      <c r="S2390" s="178"/>
      <c r="T2390" s="178"/>
      <c r="U2390" s="178"/>
      <c r="V2390" s="178"/>
      <c r="W2390" s="178"/>
      <c r="X2390" s="178"/>
      <c r="Y2390" s="210">
        <f t="shared" si="193"/>
        <v>0.32972030806647751</v>
      </c>
      <c r="Z2390" s="211">
        <f t="shared" si="195"/>
        <v>0.42</v>
      </c>
      <c r="AA2390" s="178"/>
      <c r="AB2390" s="178"/>
      <c r="AC2390" s="178"/>
    </row>
    <row r="2391" spans="2:29" x14ac:dyDescent="0.35">
      <c r="B2391" s="222">
        <v>246800</v>
      </c>
      <c r="C2391" s="208">
        <v>92520</v>
      </c>
      <c r="D2391" s="309">
        <v>5088.6000000000004</v>
      </c>
      <c r="E2391" s="206">
        <v>7401.6</v>
      </c>
      <c r="F2391" s="206">
        <v>8326.7999999999993</v>
      </c>
      <c r="G2391" s="205">
        <f t="shared" si="196"/>
        <v>0.37487844408427878</v>
      </c>
      <c r="H2391" s="207">
        <f t="shared" si="197"/>
        <v>0.42</v>
      </c>
      <c r="I2391" s="213">
        <v>81384</v>
      </c>
      <c r="J2391" s="213">
        <v>4476.12</v>
      </c>
      <c r="K2391" s="212">
        <v>6510.72</v>
      </c>
      <c r="L2391" s="212">
        <v>7324.56</v>
      </c>
      <c r="M2391" s="239">
        <f t="shared" si="194"/>
        <v>0.48090000000007421</v>
      </c>
      <c r="N2391" s="239"/>
      <c r="O2391" s="178"/>
      <c r="P2391" s="178"/>
      <c r="Q2391" s="178"/>
      <c r="R2391" s="178"/>
      <c r="S2391" s="178"/>
      <c r="T2391" s="178"/>
      <c r="U2391" s="178"/>
      <c r="V2391" s="178"/>
      <c r="W2391" s="178"/>
      <c r="X2391" s="178"/>
      <c r="Y2391" s="210">
        <f t="shared" si="193"/>
        <v>0.32975688816855753</v>
      </c>
      <c r="Z2391" s="211">
        <f t="shared" si="195"/>
        <v>0.42</v>
      </c>
      <c r="AA2391" s="178"/>
      <c r="AB2391" s="178"/>
      <c r="AC2391" s="178"/>
    </row>
    <row r="2392" spans="2:29" x14ac:dyDescent="0.35">
      <c r="B2392" s="222">
        <v>246900</v>
      </c>
      <c r="C2392" s="208">
        <v>92562</v>
      </c>
      <c r="D2392" s="309">
        <v>5090.91</v>
      </c>
      <c r="E2392" s="206">
        <v>7404.96</v>
      </c>
      <c r="F2392" s="206">
        <v>8330.58</v>
      </c>
      <c r="G2392" s="205">
        <f t="shared" si="196"/>
        <v>0.37489671931956259</v>
      </c>
      <c r="H2392" s="207">
        <f t="shared" si="197"/>
        <v>0.42</v>
      </c>
      <c r="I2392" s="213">
        <v>81426</v>
      </c>
      <c r="J2392" s="213">
        <v>4478.43</v>
      </c>
      <c r="K2392" s="212">
        <v>6514.08</v>
      </c>
      <c r="L2392" s="212">
        <v>7328.34</v>
      </c>
      <c r="M2392" s="239">
        <f t="shared" si="194"/>
        <v>0.480900000000056</v>
      </c>
      <c r="N2392" s="239"/>
      <c r="O2392" s="178"/>
      <c r="P2392" s="178"/>
      <c r="Q2392" s="178"/>
      <c r="R2392" s="178"/>
      <c r="S2392" s="178"/>
      <c r="T2392" s="178"/>
      <c r="U2392" s="178"/>
      <c r="V2392" s="178"/>
      <c r="W2392" s="178"/>
      <c r="X2392" s="178"/>
      <c r="Y2392" s="210">
        <f t="shared" si="193"/>
        <v>0.32979343863912514</v>
      </c>
      <c r="Z2392" s="211">
        <f t="shared" si="195"/>
        <v>0.42</v>
      </c>
      <c r="AA2392" s="178"/>
      <c r="AB2392" s="178"/>
      <c r="AC2392" s="178"/>
    </row>
    <row r="2393" spans="2:29" x14ac:dyDescent="0.35">
      <c r="B2393" s="222">
        <v>247000</v>
      </c>
      <c r="C2393" s="208">
        <v>92604</v>
      </c>
      <c r="D2393" s="309">
        <v>5093.22</v>
      </c>
      <c r="E2393" s="206">
        <v>7408.32</v>
      </c>
      <c r="F2393" s="206">
        <v>8334.36</v>
      </c>
      <c r="G2393" s="205">
        <f t="shared" si="196"/>
        <v>0.37491497975708504</v>
      </c>
      <c r="H2393" s="207">
        <f t="shared" si="197"/>
        <v>0.42</v>
      </c>
      <c r="I2393" s="213">
        <v>81468</v>
      </c>
      <c r="J2393" s="213">
        <v>4480.74</v>
      </c>
      <c r="K2393" s="212">
        <v>6517.44</v>
      </c>
      <c r="L2393" s="212">
        <v>7332.12</v>
      </c>
      <c r="M2393" s="239">
        <f t="shared" si="194"/>
        <v>0.48090000000001965</v>
      </c>
      <c r="N2393" s="239"/>
      <c r="O2393" s="178"/>
      <c r="P2393" s="178"/>
      <c r="Q2393" s="178"/>
      <c r="R2393" s="178"/>
      <c r="S2393" s="178"/>
      <c r="T2393" s="178"/>
      <c r="U2393" s="178"/>
      <c r="V2393" s="178"/>
      <c r="W2393" s="178"/>
      <c r="X2393" s="178"/>
      <c r="Y2393" s="210">
        <f t="shared" si="193"/>
        <v>0.32982995951417005</v>
      </c>
      <c r="Z2393" s="211">
        <f t="shared" si="195"/>
        <v>0.42</v>
      </c>
      <c r="AA2393" s="178"/>
      <c r="AB2393" s="178"/>
      <c r="AC2393" s="178"/>
    </row>
    <row r="2394" spans="2:29" x14ac:dyDescent="0.35">
      <c r="B2394" s="222">
        <v>247100</v>
      </c>
      <c r="C2394" s="208">
        <v>92646</v>
      </c>
      <c r="D2394" s="309">
        <v>5095.53</v>
      </c>
      <c r="E2394" s="206">
        <v>7411.68</v>
      </c>
      <c r="F2394" s="206">
        <v>8338.14</v>
      </c>
      <c r="G2394" s="205">
        <f t="shared" si="196"/>
        <v>0.37493322541481183</v>
      </c>
      <c r="H2394" s="207">
        <f t="shared" si="197"/>
        <v>0.42</v>
      </c>
      <c r="I2394" s="213">
        <v>81510</v>
      </c>
      <c r="J2394" s="213">
        <v>4483.05</v>
      </c>
      <c r="K2394" s="212">
        <v>6520.8</v>
      </c>
      <c r="L2394" s="212">
        <v>7335.9</v>
      </c>
      <c r="M2394" s="239">
        <f t="shared" si="194"/>
        <v>0.48089999999996508</v>
      </c>
      <c r="N2394" s="239"/>
      <c r="O2394" s="178"/>
      <c r="P2394" s="178"/>
      <c r="Q2394" s="178"/>
      <c r="R2394" s="178"/>
      <c r="S2394" s="178"/>
      <c r="T2394" s="178"/>
      <c r="U2394" s="178"/>
      <c r="V2394" s="178"/>
      <c r="W2394" s="178"/>
      <c r="X2394" s="178"/>
      <c r="Y2394" s="210">
        <f t="shared" si="193"/>
        <v>0.32986645082962363</v>
      </c>
      <c r="Z2394" s="211">
        <f t="shared" si="195"/>
        <v>0.42</v>
      </c>
      <c r="AA2394" s="178"/>
      <c r="AB2394" s="178"/>
      <c r="AC2394" s="178"/>
    </row>
    <row r="2395" spans="2:29" x14ac:dyDescent="0.35">
      <c r="B2395" s="222">
        <v>247200</v>
      </c>
      <c r="C2395" s="208">
        <v>92688</v>
      </c>
      <c r="D2395" s="309">
        <v>5097.84</v>
      </c>
      <c r="E2395" s="206">
        <v>7415.04</v>
      </c>
      <c r="F2395" s="206">
        <v>8341.92</v>
      </c>
      <c r="G2395" s="205">
        <f t="shared" si="196"/>
        <v>0.37495145631067961</v>
      </c>
      <c r="H2395" s="207">
        <f t="shared" si="197"/>
        <v>0.42</v>
      </c>
      <c r="I2395" s="213">
        <v>81552</v>
      </c>
      <c r="J2395" s="213">
        <v>4485.3599999999997</v>
      </c>
      <c r="K2395" s="212">
        <v>6524.16</v>
      </c>
      <c r="L2395" s="212">
        <v>7339.68</v>
      </c>
      <c r="M2395" s="239">
        <f t="shared" si="194"/>
        <v>0.48089999999996508</v>
      </c>
      <c r="N2395" s="239"/>
      <c r="O2395" s="178"/>
      <c r="P2395" s="178"/>
      <c r="Q2395" s="178"/>
      <c r="R2395" s="178"/>
      <c r="S2395" s="178"/>
      <c r="T2395" s="178"/>
      <c r="U2395" s="178"/>
      <c r="V2395" s="178"/>
      <c r="W2395" s="178"/>
      <c r="X2395" s="178"/>
      <c r="Y2395" s="210">
        <f t="shared" si="193"/>
        <v>0.32990291262135923</v>
      </c>
      <c r="Z2395" s="211">
        <f t="shared" si="195"/>
        <v>0.42</v>
      </c>
      <c r="AA2395" s="178"/>
      <c r="AB2395" s="178"/>
      <c r="AC2395" s="178"/>
    </row>
    <row r="2396" spans="2:29" x14ac:dyDescent="0.35">
      <c r="B2396" s="222">
        <v>247300</v>
      </c>
      <c r="C2396" s="208">
        <v>92730</v>
      </c>
      <c r="D2396" s="309">
        <v>5100.1499999999996</v>
      </c>
      <c r="E2396" s="206">
        <v>7418.4</v>
      </c>
      <c r="F2396" s="206">
        <v>8345.7000000000007</v>
      </c>
      <c r="G2396" s="205">
        <f t="shared" si="196"/>
        <v>0.37496967246259605</v>
      </c>
      <c r="H2396" s="207">
        <f t="shared" si="197"/>
        <v>0.42</v>
      </c>
      <c r="I2396" s="213">
        <v>81594</v>
      </c>
      <c r="J2396" s="213">
        <v>4487.67</v>
      </c>
      <c r="K2396" s="212">
        <v>6527.52</v>
      </c>
      <c r="L2396" s="212">
        <v>7343.46</v>
      </c>
      <c r="M2396" s="239">
        <f t="shared" si="194"/>
        <v>0.48089999999991051</v>
      </c>
      <c r="N2396" s="239"/>
      <c r="O2396" s="178"/>
      <c r="P2396" s="178"/>
      <c r="Q2396" s="178"/>
      <c r="R2396" s="178"/>
      <c r="S2396" s="178"/>
      <c r="T2396" s="178"/>
      <c r="U2396" s="178"/>
      <c r="V2396" s="178"/>
      <c r="W2396" s="178"/>
      <c r="X2396" s="178"/>
      <c r="Y2396" s="210">
        <f t="shared" si="193"/>
        <v>0.32993934492519206</v>
      </c>
      <c r="Z2396" s="211">
        <f t="shared" si="195"/>
        <v>0.42</v>
      </c>
      <c r="AA2396" s="178"/>
      <c r="AB2396" s="178"/>
      <c r="AC2396" s="178"/>
    </row>
    <row r="2397" spans="2:29" x14ac:dyDescent="0.35">
      <c r="B2397" s="222">
        <v>247400</v>
      </c>
      <c r="C2397" s="208">
        <v>92772</v>
      </c>
      <c r="D2397" s="309">
        <v>5102.46</v>
      </c>
      <c r="E2397" s="206">
        <v>7421.76</v>
      </c>
      <c r="F2397" s="206">
        <v>8349.48</v>
      </c>
      <c r="G2397" s="205">
        <f t="shared" si="196"/>
        <v>0.37498787388843979</v>
      </c>
      <c r="H2397" s="207">
        <f t="shared" si="197"/>
        <v>0.42</v>
      </c>
      <c r="I2397" s="213">
        <v>81636</v>
      </c>
      <c r="J2397" s="213">
        <v>4489.9799999999996</v>
      </c>
      <c r="K2397" s="212">
        <v>6530.88</v>
      </c>
      <c r="L2397" s="212">
        <v>7347.24</v>
      </c>
      <c r="M2397" s="239">
        <f t="shared" si="194"/>
        <v>0.48090000000001965</v>
      </c>
      <c r="N2397" s="239"/>
      <c r="O2397" s="178"/>
      <c r="P2397" s="178"/>
      <c r="Q2397" s="178"/>
      <c r="R2397" s="178"/>
      <c r="S2397" s="178"/>
      <c r="T2397" s="178"/>
      <c r="U2397" s="178"/>
      <c r="V2397" s="178"/>
      <c r="W2397" s="178"/>
      <c r="X2397" s="178"/>
      <c r="Y2397" s="210">
        <f t="shared" si="193"/>
        <v>0.32997574777687955</v>
      </c>
      <c r="Z2397" s="211">
        <f t="shared" si="195"/>
        <v>0.42</v>
      </c>
      <c r="AA2397" s="178"/>
      <c r="AB2397" s="178"/>
      <c r="AC2397" s="178"/>
    </row>
    <row r="2398" spans="2:29" x14ac:dyDescent="0.35">
      <c r="B2398" s="222">
        <v>247500</v>
      </c>
      <c r="C2398" s="208">
        <v>92814</v>
      </c>
      <c r="D2398" s="309">
        <v>5104.7700000000004</v>
      </c>
      <c r="E2398" s="206">
        <v>7425.12</v>
      </c>
      <c r="F2398" s="206">
        <v>8353.26</v>
      </c>
      <c r="G2398" s="205">
        <f t="shared" si="196"/>
        <v>0.37500606060606062</v>
      </c>
      <c r="H2398" s="207">
        <f t="shared" si="197"/>
        <v>0.42</v>
      </c>
      <c r="I2398" s="213">
        <v>81678</v>
      </c>
      <c r="J2398" s="213">
        <v>4492.29</v>
      </c>
      <c r="K2398" s="212">
        <v>6534.24</v>
      </c>
      <c r="L2398" s="212">
        <v>7351.02</v>
      </c>
      <c r="M2398" s="239">
        <f t="shared" si="194"/>
        <v>0.48090000000000144</v>
      </c>
      <c r="N2398" s="239"/>
      <c r="O2398" s="178"/>
      <c r="P2398" s="178"/>
      <c r="Q2398" s="178"/>
      <c r="R2398" s="178"/>
      <c r="S2398" s="178"/>
      <c r="T2398" s="178"/>
      <c r="U2398" s="178"/>
      <c r="V2398" s="178"/>
      <c r="W2398" s="178"/>
      <c r="X2398" s="178"/>
      <c r="Y2398" s="210">
        <f t="shared" si="193"/>
        <v>0.3300121212121212</v>
      </c>
      <c r="Z2398" s="211">
        <f t="shared" si="195"/>
        <v>0.42</v>
      </c>
      <c r="AA2398" s="178"/>
      <c r="AB2398" s="178"/>
      <c r="AC2398" s="178"/>
    </row>
    <row r="2399" spans="2:29" x14ac:dyDescent="0.35">
      <c r="B2399" s="222">
        <v>247600</v>
      </c>
      <c r="C2399" s="208">
        <v>92856</v>
      </c>
      <c r="D2399" s="309">
        <v>5107.08</v>
      </c>
      <c r="E2399" s="206">
        <v>7428.48</v>
      </c>
      <c r="F2399" s="206">
        <v>8357.0400000000009</v>
      </c>
      <c r="G2399" s="205">
        <f t="shared" si="196"/>
        <v>0.3750242326332795</v>
      </c>
      <c r="H2399" s="207">
        <f t="shared" si="197"/>
        <v>0.42</v>
      </c>
      <c r="I2399" s="213">
        <v>81720</v>
      </c>
      <c r="J2399" s="213">
        <v>4494.6000000000004</v>
      </c>
      <c r="K2399" s="212">
        <v>6537.6</v>
      </c>
      <c r="L2399" s="212">
        <v>7354.8</v>
      </c>
      <c r="M2399" s="239">
        <f t="shared" si="194"/>
        <v>0.48089999999994687</v>
      </c>
      <c r="N2399" s="239"/>
      <c r="O2399" s="178"/>
      <c r="P2399" s="178"/>
      <c r="Q2399" s="178"/>
      <c r="R2399" s="178"/>
      <c r="S2399" s="178"/>
      <c r="T2399" s="178"/>
      <c r="U2399" s="178"/>
      <c r="V2399" s="178"/>
      <c r="W2399" s="178"/>
      <c r="X2399" s="178"/>
      <c r="Y2399" s="210">
        <f t="shared" si="193"/>
        <v>0.33004846526655895</v>
      </c>
      <c r="Z2399" s="211">
        <f t="shared" si="195"/>
        <v>0.42</v>
      </c>
      <c r="AA2399" s="178"/>
      <c r="AB2399" s="178"/>
      <c r="AC2399" s="178"/>
    </row>
    <row r="2400" spans="2:29" x14ac:dyDescent="0.35">
      <c r="B2400" s="222">
        <v>247700</v>
      </c>
      <c r="C2400" s="208">
        <v>92898</v>
      </c>
      <c r="D2400" s="309">
        <v>5109.3900000000003</v>
      </c>
      <c r="E2400" s="206">
        <v>7431.84</v>
      </c>
      <c r="F2400" s="206">
        <v>8360.82</v>
      </c>
      <c r="G2400" s="205">
        <f t="shared" si="196"/>
        <v>0.37504238998788858</v>
      </c>
      <c r="H2400" s="207">
        <f t="shared" si="197"/>
        <v>0.42</v>
      </c>
      <c r="I2400" s="213">
        <v>81762</v>
      </c>
      <c r="J2400" s="213">
        <v>4496.91</v>
      </c>
      <c r="K2400" s="212">
        <v>6540.96</v>
      </c>
      <c r="L2400" s="212">
        <v>7358.58</v>
      </c>
      <c r="M2400" s="239">
        <f t="shared" si="194"/>
        <v>0.48089999999991051</v>
      </c>
      <c r="N2400" s="239"/>
      <c r="O2400" s="178"/>
      <c r="P2400" s="178"/>
      <c r="Q2400" s="178"/>
      <c r="R2400" s="178"/>
      <c r="S2400" s="178"/>
      <c r="T2400" s="178"/>
      <c r="U2400" s="178"/>
      <c r="V2400" s="178"/>
      <c r="W2400" s="178"/>
      <c r="X2400" s="178"/>
      <c r="Y2400" s="210">
        <f t="shared" si="193"/>
        <v>0.33008477997577718</v>
      </c>
      <c r="Z2400" s="211">
        <f t="shared" si="195"/>
        <v>0.42</v>
      </c>
      <c r="AA2400" s="178"/>
      <c r="AB2400" s="178"/>
      <c r="AC2400" s="178"/>
    </row>
    <row r="2401" spans="2:29" x14ac:dyDescent="0.35">
      <c r="B2401" s="222">
        <v>247800</v>
      </c>
      <c r="C2401" s="208">
        <v>92940</v>
      </c>
      <c r="D2401" s="309">
        <v>5111.7</v>
      </c>
      <c r="E2401" s="206">
        <v>7435.2</v>
      </c>
      <c r="F2401" s="206">
        <v>8364.6</v>
      </c>
      <c r="G2401" s="205">
        <f t="shared" si="196"/>
        <v>0.37506053268765133</v>
      </c>
      <c r="H2401" s="207">
        <f t="shared" si="197"/>
        <v>0.42</v>
      </c>
      <c r="I2401" s="213">
        <v>81804</v>
      </c>
      <c r="J2401" s="213">
        <v>4499.22</v>
      </c>
      <c r="K2401" s="212">
        <v>6544.32</v>
      </c>
      <c r="L2401" s="212">
        <v>7362.36</v>
      </c>
      <c r="M2401" s="239">
        <f t="shared" si="194"/>
        <v>0.48090000000003785</v>
      </c>
      <c r="N2401" s="239"/>
      <c r="O2401" s="178"/>
      <c r="P2401" s="178"/>
      <c r="Q2401" s="178"/>
      <c r="R2401" s="178"/>
      <c r="S2401" s="178"/>
      <c r="T2401" s="178"/>
      <c r="U2401" s="178"/>
      <c r="V2401" s="178"/>
      <c r="W2401" s="178"/>
      <c r="X2401" s="178"/>
      <c r="Y2401" s="210">
        <f t="shared" si="193"/>
        <v>0.33012106537530267</v>
      </c>
      <c r="Z2401" s="211">
        <f t="shared" si="195"/>
        <v>0.42</v>
      </c>
      <c r="AA2401" s="178"/>
      <c r="AB2401" s="178"/>
      <c r="AC2401" s="178"/>
    </row>
    <row r="2402" spans="2:29" x14ac:dyDescent="0.35">
      <c r="B2402" s="222">
        <v>247900</v>
      </c>
      <c r="C2402" s="208">
        <v>92982</v>
      </c>
      <c r="D2402" s="309">
        <v>5114.01</v>
      </c>
      <c r="E2402" s="206">
        <v>7438.56</v>
      </c>
      <c r="F2402" s="206">
        <v>8368.3799999999992</v>
      </c>
      <c r="G2402" s="205">
        <f t="shared" si="196"/>
        <v>0.37507866075030255</v>
      </c>
      <c r="H2402" s="207">
        <f t="shared" si="197"/>
        <v>0.42</v>
      </c>
      <c r="I2402" s="213">
        <v>81846</v>
      </c>
      <c r="J2402" s="213">
        <v>4501.53</v>
      </c>
      <c r="K2402" s="212">
        <v>6547.68</v>
      </c>
      <c r="L2402" s="212">
        <v>7366.14</v>
      </c>
      <c r="M2402" s="239">
        <f t="shared" si="194"/>
        <v>0.48089999999998329</v>
      </c>
      <c r="N2402" s="239"/>
      <c r="O2402" s="178"/>
      <c r="P2402" s="178"/>
      <c r="Q2402" s="178"/>
      <c r="R2402" s="178"/>
      <c r="S2402" s="178"/>
      <c r="T2402" s="178"/>
      <c r="U2402" s="178"/>
      <c r="V2402" s="178"/>
      <c r="W2402" s="178"/>
      <c r="X2402" s="178"/>
      <c r="Y2402" s="210">
        <f t="shared" si="193"/>
        <v>0.33015732150060506</v>
      </c>
      <c r="Z2402" s="211">
        <f t="shared" si="195"/>
        <v>0.42</v>
      </c>
      <c r="AA2402" s="178"/>
      <c r="AB2402" s="178"/>
      <c r="AC2402" s="178"/>
    </row>
    <row r="2403" spans="2:29" x14ac:dyDescent="0.35">
      <c r="B2403" s="222">
        <v>248000</v>
      </c>
      <c r="C2403" s="208">
        <v>93024</v>
      </c>
      <c r="D2403" s="309">
        <v>5116.32</v>
      </c>
      <c r="E2403" s="206">
        <v>7441.92</v>
      </c>
      <c r="F2403" s="206">
        <v>8372.16</v>
      </c>
      <c r="G2403" s="205">
        <f t="shared" si="196"/>
        <v>0.37509677419354837</v>
      </c>
      <c r="H2403" s="207">
        <f t="shared" si="197"/>
        <v>0.42</v>
      </c>
      <c r="I2403" s="213">
        <v>81888</v>
      </c>
      <c r="J2403" s="213">
        <v>4503.84</v>
      </c>
      <c r="K2403" s="212">
        <v>6551.04</v>
      </c>
      <c r="L2403" s="212">
        <v>7369.92</v>
      </c>
      <c r="M2403" s="239">
        <f t="shared" si="194"/>
        <v>0.48090000000011057</v>
      </c>
      <c r="N2403" s="239"/>
      <c r="O2403" s="178"/>
      <c r="P2403" s="178"/>
      <c r="Q2403" s="178"/>
      <c r="R2403" s="178"/>
      <c r="S2403" s="178"/>
      <c r="T2403" s="178"/>
      <c r="U2403" s="178"/>
      <c r="V2403" s="178"/>
      <c r="W2403" s="178"/>
      <c r="X2403" s="178"/>
      <c r="Y2403" s="210">
        <f t="shared" si="193"/>
        <v>0.33019354838709675</v>
      </c>
      <c r="Z2403" s="211">
        <f t="shared" si="195"/>
        <v>0.42</v>
      </c>
      <c r="AA2403" s="178"/>
      <c r="AB2403" s="178"/>
      <c r="AC2403" s="178"/>
    </row>
    <row r="2404" spans="2:29" x14ac:dyDescent="0.35">
      <c r="B2404" s="222">
        <v>248100</v>
      </c>
      <c r="C2404" s="208">
        <v>93066</v>
      </c>
      <c r="D2404" s="309">
        <v>5118.63</v>
      </c>
      <c r="E2404" s="206">
        <v>7445.28</v>
      </c>
      <c r="F2404" s="206">
        <v>8375.94</v>
      </c>
      <c r="G2404" s="205">
        <f t="shared" si="196"/>
        <v>0.37511487303506652</v>
      </c>
      <c r="H2404" s="207">
        <f t="shared" si="197"/>
        <v>0.42</v>
      </c>
      <c r="I2404" s="213">
        <v>81930</v>
      </c>
      <c r="J2404" s="213">
        <v>4506.1499999999996</v>
      </c>
      <c r="K2404" s="212">
        <v>6554.4</v>
      </c>
      <c r="L2404" s="212">
        <v>7373.7</v>
      </c>
      <c r="M2404" s="239">
        <f t="shared" si="194"/>
        <v>0.48090000000007421</v>
      </c>
      <c r="N2404" s="239"/>
      <c r="O2404" s="178"/>
      <c r="P2404" s="178"/>
      <c r="Q2404" s="178"/>
      <c r="R2404" s="178"/>
      <c r="S2404" s="178"/>
      <c r="T2404" s="178"/>
      <c r="U2404" s="178"/>
      <c r="V2404" s="178"/>
      <c r="W2404" s="178"/>
      <c r="X2404" s="178"/>
      <c r="Y2404" s="210">
        <f t="shared" si="193"/>
        <v>0.330229746070133</v>
      </c>
      <c r="Z2404" s="211">
        <f t="shared" si="195"/>
        <v>0.42</v>
      </c>
      <c r="AA2404" s="178"/>
      <c r="AB2404" s="178"/>
      <c r="AC2404" s="178"/>
    </row>
    <row r="2405" spans="2:29" x14ac:dyDescent="0.35">
      <c r="B2405" s="222">
        <v>248200</v>
      </c>
      <c r="C2405" s="208">
        <v>93108</v>
      </c>
      <c r="D2405" s="309">
        <v>5120.9399999999996</v>
      </c>
      <c r="E2405" s="206">
        <v>7448.64</v>
      </c>
      <c r="F2405" s="206">
        <v>8379.7199999999993</v>
      </c>
      <c r="G2405" s="205">
        <f t="shared" si="196"/>
        <v>0.37513295729250606</v>
      </c>
      <c r="H2405" s="207">
        <f t="shared" si="197"/>
        <v>0.42</v>
      </c>
      <c r="I2405" s="213">
        <v>81972</v>
      </c>
      <c r="J2405" s="213">
        <v>4508.46</v>
      </c>
      <c r="K2405" s="212">
        <v>6557.76</v>
      </c>
      <c r="L2405" s="212">
        <v>7377.48</v>
      </c>
      <c r="M2405" s="239">
        <f t="shared" si="194"/>
        <v>0.48090000000001965</v>
      </c>
      <c r="N2405" s="239"/>
      <c r="O2405" s="178"/>
      <c r="P2405" s="178"/>
      <c r="Q2405" s="178"/>
      <c r="R2405" s="178"/>
      <c r="S2405" s="178"/>
      <c r="T2405" s="178"/>
      <c r="U2405" s="178"/>
      <c r="V2405" s="178"/>
      <c r="W2405" s="178"/>
      <c r="X2405" s="178"/>
      <c r="Y2405" s="210">
        <f t="shared" si="193"/>
        <v>0.33026591458501209</v>
      </c>
      <c r="Z2405" s="211">
        <f t="shared" si="195"/>
        <v>0.42</v>
      </c>
      <c r="AA2405" s="178"/>
      <c r="AB2405" s="178"/>
      <c r="AC2405" s="178"/>
    </row>
    <row r="2406" spans="2:29" x14ac:dyDescent="0.35">
      <c r="B2406" s="222">
        <v>248300</v>
      </c>
      <c r="C2406" s="208">
        <v>93150</v>
      </c>
      <c r="D2406" s="309">
        <v>5123.25</v>
      </c>
      <c r="E2406" s="206">
        <v>7452</v>
      </c>
      <c r="F2406" s="206">
        <v>8383.5</v>
      </c>
      <c r="G2406" s="205">
        <f t="shared" si="196"/>
        <v>0.37515102698348773</v>
      </c>
      <c r="H2406" s="207">
        <f t="shared" si="197"/>
        <v>0.42</v>
      </c>
      <c r="I2406" s="213">
        <v>82014</v>
      </c>
      <c r="J2406" s="213">
        <v>4510.7700000000004</v>
      </c>
      <c r="K2406" s="212">
        <v>6561.12</v>
      </c>
      <c r="L2406" s="212">
        <v>7381.26</v>
      </c>
      <c r="M2406" s="239">
        <f t="shared" si="194"/>
        <v>0.48090000000001965</v>
      </c>
      <c r="N2406" s="239"/>
      <c r="O2406" s="178"/>
      <c r="P2406" s="178"/>
      <c r="Q2406" s="178"/>
      <c r="R2406" s="178"/>
      <c r="S2406" s="178"/>
      <c r="T2406" s="178"/>
      <c r="U2406" s="178"/>
      <c r="V2406" s="178"/>
      <c r="W2406" s="178"/>
      <c r="X2406" s="178"/>
      <c r="Y2406" s="210">
        <f t="shared" si="193"/>
        <v>0.33030205396697543</v>
      </c>
      <c r="Z2406" s="211">
        <f t="shared" si="195"/>
        <v>0.42</v>
      </c>
      <c r="AA2406" s="178"/>
      <c r="AB2406" s="178"/>
      <c r="AC2406" s="178"/>
    </row>
    <row r="2407" spans="2:29" x14ac:dyDescent="0.35">
      <c r="B2407" s="222">
        <v>248400</v>
      </c>
      <c r="C2407" s="208">
        <v>93192</v>
      </c>
      <c r="D2407" s="309">
        <v>5125.5600000000004</v>
      </c>
      <c r="E2407" s="206">
        <v>7455.36</v>
      </c>
      <c r="F2407" s="206">
        <v>8387.2800000000007</v>
      </c>
      <c r="G2407" s="205">
        <f t="shared" si="196"/>
        <v>0.37516908212560385</v>
      </c>
      <c r="H2407" s="207">
        <f t="shared" si="197"/>
        <v>0.42</v>
      </c>
      <c r="I2407" s="213">
        <v>82056</v>
      </c>
      <c r="J2407" s="213">
        <v>4513.08</v>
      </c>
      <c r="K2407" s="212">
        <v>6564.48</v>
      </c>
      <c r="L2407" s="212">
        <v>7385.04</v>
      </c>
      <c r="M2407" s="239">
        <f t="shared" si="194"/>
        <v>0.48089999999996508</v>
      </c>
      <c r="N2407" s="239"/>
      <c r="O2407" s="178"/>
      <c r="P2407" s="178"/>
      <c r="Q2407" s="178"/>
      <c r="R2407" s="178"/>
      <c r="S2407" s="178"/>
      <c r="T2407" s="178"/>
      <c r="U2407" s="178"/>
      <c r="V2407" s="178"/>
      <c r="W2407" s="178"/>
      <c r="X2407" s="178"/>
      <c r="Y2407" s="210">
        <f t="shared" si="193"/>
        <v>0.33033816425120771</v>
      </c>
      <c r="Z2407" s="211">
        <f t="shared" si="195"/>
        <v>0.42</v>
      </c>
      <c r="AA2407" s="178"/>
      <c r="AB2407" s="178"/>
      <c r="AC2407" s="178"/>
    </row>
    <row r="2408" spans="2:29" x14ac:dyDescent="0.35">
      <c r="B2408" s="222">
        <v>248500</v>
      </c>
      <c r="C2408" s="208">
        <v>93234</v>
      </c>
      <c r="D2408" s="309">
        <v>5127.87</v>
      </c>
      <c r="E2408" s="206">
        <v>7458.72</v>
      </c>
      <c r="F2408" s="206">
        <v>8391.06</v>
      </c>
      <c r="G2408" s="205">
        <f t="shared" si="196"/>
        <v>0.37518712273641852</v>
      </c>
      <c r="H2408" s="207">
        <f t="shared" si="197"/>
        <v>0.42</v>
      </c>
      <c r="I2408" s="213">
        <v>82098</v>
      </c>
      <c r="J2408" s="213">
        <v>4515.3900000000003</v>
      </c>
      <c r="K2408" s="212">
        <v>6567.84</v>
      </c>
      <c r="L2408" s="212">
        <v>7388.82</v>
      </c>
      <c r="M2408" s="239">
        <f t="shared" si="194"/>
        <v>0.48089999999991051</v>
      </c>
      <c r="N2408" s="239"/>
      <c r="O2408" s="178"/>
      <c r="P2408" s="178"/>
      <c r="Q2408" s="178"/>
      <c r="R2408" s="178"/>
      <c r="S2408" s="178"/>
      <c r="T2408" s="178"/>
      <c r="U2408" s="178"/>
      <c r="V2408" s="178"/>
      <c r="W2408" s="178"/>
      <c r="X2408" s="178"/>
      <c r="Y2408" s="210">
        <f t="shared" si="193"/>
        <v>0.330374245472837</v>
      </c>
      <c r="Z2408" s="211">
        <f t="shared" si="195"/>
        <v>0.42</v>
      </c>
      <c r="AA2408" s="178"/>
      <c r="AB2408" s="178"/>
      <c r="AC2408" s="178"/>
    </row>
    <row r="2409" spans="2:29" x14ac:dyDescent="0.35">
      <c r="B2409" s="222">
        <v>248600</v>
      </c>
      <c r="C2409" s="208">
        <v>93276</v>
      </c>
      <c r="D2409" s="309">
        <v>5130.18</v>
      </c>
      <c r="E2409" s="206">
        <v>7462.08</v>
      </c>
      <c r="F2409" s="206">
        <v>8394.84</v>
      </c>
      <c r="G2409" s="205">
        <f t="shared" si="196"/>
        <v>0.37520514883346739</v>
      </c>
      <c r="H2409" s="207">
        <f t="shared" si="197"/>
        <v>0.42</v>
      </c>
      <c r="I2409" s="213">
        <v>82140</v>
      </c>
      <c r="J2409" s="213">
        <v>4517.7</v>
      </c>
      <c r="K2409" s="212">
        <v>6571.2</v>
      </c>
      <c r="L2409" s="212">
        <v>7392.6</v>
      </c>
      <c r="M2409" s="239">
        <f t="shared" si="194"/>
        <v>0.48089999999991051</v>
      </c>
      <c r="N2409" s="239"/>
      <c r="O2409" s="178"/>
      <c r="P2409" s="178"/>
      <c r="Q2409" s="178"/>
      <c r="R2409" s="178"/>
      <c r="S2409" s="178"/>
      <c r="T2409" s="178"/>
      <c r="U2409" s="178"/>
      <c r="V2409" s="178"/>
      <c r="W2409" s="178"/>
      <c r="X2409" s="178"/>
      <c r="Y2409" s="210">
        <f t="shared" si="193"/>
        <v>0.33041029766693486</v>
      </c>
      <c r="Z2409" s="211">
        <f t="shared" si="195"/>
        <v>0.42</v>
      </c>
      <c r="AA2409" s="178"/>
      <c r="AB2409" s="178"/>
      <c r="AC2409" s="178"/>
    </row>
    <row r="2410" spans="2:29" x14ac:dyDescent="0.35">
      <c r="B2410" s="222">
        <v>248700</v>
      </c>
      <c r="C2410" s="208">
        <v>93318</v>
      </c>
      <c r="D2410" s="309">
        <v>5132.49</v>
      </c>
      <c r="E2410" s="206">
        <v>7465.44</v>
      </c>
      <c r="F2410" s="206">
        <v>8398.6200000000008</v>
      </c>
      <c r="G2410" s="205">
        <f t="shared" si="196"/>
        <v>0.37522316043425813</v>
      </c>
      <c r="H2410" s="207">
        <f t="shared" si="197"/>
        <v>0.42</v>
      </c>
      <c r="I2410" s="213">
        <v>82182</v>
      </c>
      <c r="J2410" s="213">
        <v>4520.01</v>
      </c>
      <c r="K2410" s="212">
        <v>6574.56</v>
      </c>
      <c r="L2410" s="212">
        <v>7396.38</v>
      </c>
      <c r="M2410" s="239">
        <f t="shared" si="194"/>
        <v>0.48090000000000144</v>
      </c>
      <c r="N2410" s="239"/>
      <c r="O2410" s="178"/>
      <c r="P2410" s="178"/>
      <c r="Q2410" s="178"/>
      <c r="R2410" s="178"/>
      <c r="S2410" s="178"/>
      <c r="T2410" s="178"/>
      <c r="U2410" s="178"/>
      <c r="V2410" s="178"/>
      <c r="W2410" s="178"/>
      <c r="X2410" s="178"/>
      <c r="Y2410" s="210">
        <f t="shared" si="193"/>
        <v>0.33044632086851627</v>
      </c>
      <c r="Z2410" s="211">
        <f t="shared" si="195"/>
        <v>0.42</v>
      </c>
      <c r="AA2410" s="178"/>
      <c r="AB2410" s="178"/>
      <c r="AC2410" s="178"/>
    </row>
    <row r="2411" spans="2:29" x14ac:dyDescent="0.35">
      <c r="B2411" s="222">
        <v>248800</v>
      </c>
      <c r="C2411" s="208">
        <v>93360</v>
      </c>
      <c r="D2411" s="309">
        <v>5134.8</v>
      </c>
      <c r="E2411" s="206">
        <v>7468.8</v>
      </c>
      <c r="F2411" s="206">
        <v>8402.4</v>
      </c>
      <c r="G2411" s="205">
        <f t="shared" si="196"/>
        <v>0.37524115755627008</v>
      </c>
      <c r="H2411" s="207">
        <f t="shared" si="197"/>
        <v>0.42</v>
      </c>
      <c r="I2411" s="213">
        <v>82224</v>
      </c>
      <c r="J2411" s="213">
        <v>4522.32</v>
      </c>
      <c r="K2411" s="212">
        <v>6577.92</v>
      </c>
      <c r="L2411" s="212">
        <v>7400.16</v>
      </c>
      <c r="M2411" s="239">
        <f t="shared" si="194"/>
        <v>0.48089999999996508</v>
      </c>
      <c r="N2411" s="239"/>
      <c r="O2411" s="178"/>
      <c r="P2411" s="178"/>
      <c r="Q2411" s="178"/>
      <c r="R2411" s="178"/>
      <c r="S2411" s="178"/>
      <c r="T2411" s="178"/>
      <c r="U2411" s="178"/>
      <c r="V2411" s="178"/>
      <c r="W2411" s="178"/>
      <c r="X2411" s="178"/>
      <c r="Y2411" s="210">
        <f t="shared" si="193"/>
        <v>0.33048231511254017</v>
      </c>
      <c r="Z2411" s="211">
        <f t="shared" si="195"/>
        <v>0.42</v>
      </c>
      <c r="AA2411" s="178"/>
      <c r="AB2411" s="178"/>
      <c r="AC2411" s="178"/>
    </row>
    <row r="2412" spans="2:29" x14ac:dyDescent="0.35">
      <c r="B2412" s="222">
        <v>248900</v>
      </c>
      <c r="C2412" s="208">
        <v>93402</v>
      </c>
      <c r="D2412" s="309">
        <v>5137.1099999999997</v>
      </c>
      <c r="E2412" s="206">
        <v>7472.16</v>
      </c>
      <c r="F2412" s="206">
        <v>8406.18</v>
      </c>
      <c r="G2412" s="205">
        <f t="shared" si="196"/>
        <v>0.37525914021695461</v>
      </c>
      <c r="H2412" s="207">
        <f t="shared" si="197"/>
        <v>0.42</v>
      </c>
      <c r="I2412" s="213">
        <v>82266</v>
      </c>
      <c r="J2412" s="213">
        <v>4524.63</v>
      </c>
      <c r="K2412" s="212">
        <v>6581.28</v>
      </c>
      <c r="L2412" s="212">
        <v>7403.94</v>
      </c>
      <c r="M2412" s="239">
        <f t="shared" si="194"/>
        <v>0.48090000000009242</v>
      </c>
      <c r="N2412" s="239"/>
      <c r="O2412" s="178"/>
      <c r="P2412" s="178"/>
      <c r="Q2412" s="178"/>
      <c r="R2412" s="178"/>
      <c r="S2412" s="178"/>
      <c r="T2412" s="178"/>
      <c r="U2412" s="178"/>
      <c r="V2412" s="178"/>
      <c r="W2412" s="178"/>
      <c r="X2412" s="178"/>
      <c r="Y2412" s="210">
        <f t="shared" si="193"/>
        <v>0.33051828043390918</v>
      </c>
      <c r="Z2412" s="211">
        <f t="shared" si="195"/>
        <v>0.42</v>
      </c>
      <c r="AA2412" s="178"/>
      <c r="AB2412" s="178"/>
      <c r="AC2412" s="178"/>
    </row>
    <row r="2413" spans="2:29" x14ac:dyDescent="0.35">
      <c r="B2413" s="222">
        <v>249000</v>
      </c>
      <c r="C2413" s="208">
        <v>93444</v>
      </c>
      <c r="D2413" s="309">
        <v>5139.42</v>
      </c>
      <c r="E2413" s="206">
        <v>7475.52</v>
      </c>
      <c r="F2413" s="206">
        <v>8409.9599999999991</v>
      </c>
      <c r="G2413" s="205">
        <f t="shared" si="196"/>
        <v>0.37527710843373496</v>
      </c>
      <c r="H2413" s="207">
        <f t="shared" si="197"/>
        <v>0.42</v>
      </c>
      <c r="I2413" s="213">
        <v>82308</v>
      </c>
      <c r="J2413" s="213">
        <v>4526.9399999999996</v>
      </c>
      <c r="K2413" s="212">
        <v>6584.64</v>
      </c>
      <c r="L2413" s="212">
        <v>7407.72</v>
      </c>
      <c r="M2413" s="239">
        <f t="shared" si="194"/>
        <v>0.48090000000003785</v>
      </c>
      <c r="N2413" s="239"/>
      <c r="O2413" s="178"/>
      <c r="P2413" s="178"/>
      <c r="Q2413" s="178"/>
      <c r="R2413" s="178"/>
      <c r="S2413" s="178"/>
      <c r="T2413" s="178"/>
      <c r="U2413" s="178"/>
      <c r="V2413" s="178"/>
      <c r="W2413" s="178"/>
      <c r="X2413" s="178"/>
      <c r="Y2413" s="210">
        <f t="shared" si="193"/>
        <v>0.33055421686746989</v>
      </c>
      <c r="Z2413" s="211">
        <f t="shared" si="195"/>
        <v>0.42</v>
      </c>
      <c r="AA2413" s="178"/>
      <c r="AB2413" s="178"/>
      <c r="AC2413" s="178"/>
    </row>
    <row r="2414" spans="2:29" x14ac:dyDescent="0.35">
      <c r="B2414" s="222">
        <v>249100</v>
      </c>
      <c r="C2414" s="208">
        <v>93486</v>
      </c>
      <c r="D2414" s="309">
        <v>5141.7299999999996</v>
      </c>
      <c r="E2414" s="206">
        <v>7478.88</v>
      </c>
      <c r="F2414" s="206">
        <v>8413.74</v>
      </c>
      <c r="G2414" s="205">
        <f t="shared" si="196"/>
        <v>0.37529506222400644</v>
      </c>
      <c r="H2414" s="207">
        <f t="shared" si="197"/>
        <v>0.42</v>
      </c>
      <c r="I2414" s="213">
        <v>82350</v>
      </c>
      <c r="J2414" s="213">
        <v>4529.25</v>
      </c>
      <c r="K2414" s="212">
        <v>6588</v>
      </c>
      <c r="L2414" s="212">
        <v>7411.5</v>
      </c>
      <c r="M2414" s="239">
        <f t="shared" si="194"/>
        <v>0.48090000000001965</v>
      </c>
      <c r="N2414" s="239"/>
      <c r="O2414" s="178"/>
      <c r="P2414" s="178"/>
      <c r="Q2414" s="178"/>
      <c r="R2414" s="178"/>
      <c r="S2414" s="178"/>
      <c r="T2414" s="178"/>
      <c r="U2414" s="178"/>
      <c r="V2414" s="178"/>
      <c r="W2414" s="178"/>
      <c r="X2414" s="178"/>
      <c r="Y2414" s="210">
        <f t="shared" si="193"/>
        <v>0.33059012444801283</v>
      </c>
      <c r="Z2414" s="211">
        <f t="shared" si="195"/>
        <v>0.42</v>
      </c>
      <c r="AA2414" s="178"/>
      <c r="AB2414" s="178"/>
      <c r="AC2414" s="178"/>
    </row>
    <row r="2415" spans="2:29" x14ac:dyDescent="0.35">
      <c r="B2415" s="222">
        <v>249200</v>
      </c>
      <c r="C2415" s="208">
        <v>93528</v>
      </c>
      <c r="D2415" s="309">
        <v>5144.04</v>
      </c>
      <c r="E2415" s="206">
        <v>7482.24</v>
      </c>
      <c r="F2415" s="206">
        <v>8417.52</v>
      </c>
      <c r="G2415" s="205">
        <f t="shared" si="196"/>
        <v>0.37531300160513642</v>
      </c>
      <c r="H2415" s="207">
        <f t="shared" si="197"/>
        <v>0.42</v>
      </c>
      <c r="I2415" s="213">
        <v>82392</v>
      </c>
      <c r="J2415" s="213">
        <v>4531.5600000000004</v>
      </c>
      <c r="K2415" s="212">
        <v>6591.36</v>
      </c>
      <c r="L2415" s="212">
        <v>7415.28</v>
      </c>
      <c r="M2415" s="239">
        <f t="shared" si="194"/>
        <v>0.48089999999998329</v>
      </c>
      <c r="N2415" s="239"/>
      <c r="O2415" s="178"/>
      <c r="P2415" s="178"/>
      <c r="Q2415" s="178"/>
      <c r="R2415" s="178"/>
      <c r="S2415" s="178"/>
      <c r="T2415" s="178"/>
      <c r="U2415" s="178"/>
      <c r="V2415" s="178"/>
      <c r="W2415" s="178"/>
      <c r="X2415" s="178"/>
      <c r="Y2415" s="210">
        <f t="shared" si="193"/>
        <v>0.33062600321027286</v>
      </c>
      <c r="Z2415" s="211">
        <f t="shared" si="195"/>
        <v>0.42</v>
      </c>
      <c r="AA2415" s="178"/>
      <c r="AB2415" s="178"/>
      <c r="AC2415" s="178"/>
    </row>
    <row r="2416" spans="2:29" x14ac:dyDescent="0.35">
      <c r="B2416" s="222">
        <v>249300</v>
      </c>
      <c r="C2416" s="208">
        <v>93570</v>
      </c>
      <c r="D2416" s="309">
        <v>5146.3500000000004</v>
      </c>
      <c r="E2416" s="206">
        <v>7485.6</v>
      </c>
      <c r="F2416" s="206">
        <v>8421.2999999999993</v>
      </c>
      <c r="G2416" s="205">
        <f t="shared" si="196"/>
        <v>0.37533092659446449</v>
      </c>
      <c r="H2416" s="207">
        <f t="shared" si="197"/>
        <v>0.42</v>
      </c>
      <c r="I2416" s="213">
        <v>82434</v>
      </c>
      <c r="J2416" s="213">
        <v>4533.87</v>
      </c>
      <c r="K2416" s="212">
        <v>6594.72</v>
      </c>
      <c r="L2416" s="212">
        <v>7419.06</v>
      </c>
      <c r="M2416" s="239">
        <f t="shared" si="194"/>
        <v>0.48090000000007421</v>
      </c>
      <c r="N2416" s="239"/>
      <c r="O2416" s="178"/>
      <c r="P2416" s="178"/>
      <c r="Q2416" s="178"/>
      <c r="R2416" s="178"/>
      <c r="S2416" s="178"/>
      <c r="T2416" s="178"/>
      <c r="U2416" s="178"/>
      <c r="V2416" s="178"/>
      <c r="W2416" s="178"/>
      <c r="X2416" s="178"/>
      <c r="Y2416" s="210">
        <f t="shared" si="193"/>
        <v>0.33066185318892899</v>
      </c>
      <c r="Z2416" s="211">
        <f t="shared" si="195"/>
        <v>0.42</v>
      </c>
      <c r="AA2416" s="178"/>
      <c r="AB2416" s="178"/>
      <c r="AC2416" s="178"/>
    </row>
    <row r="2417" spans="2:29" x14ac:dyDescent="0.35">
      <c r="B2417" s="222">
        <v>249400</v>
      </c>
      <c r="C2417" s="208">
        <v>93612</v>
      </c>
      <c r="D2417" s="309">
        <v>5148.66</v>
      </c>
      <c r="E2417" s="206">
        <v>7488.96</v>
      </c>
      <c r="F2417" s="206">
        <v>8425.08</v>
      </c>
      <c r="G2417" s="205">
        <f t="shared" si="196"/>
        <v>0.37534883720930234</v>
      </c>
      <c r="H2417" s="207">
        <f t="shared" si="197"/>
        <v>0.42</v>
      </c>
      <c r="I2417" s="213">
        <v>82476</v>
      </c>
      <c r="J2417" s="213">
        <v>4536.18</v>
      </c>
      <c r="K2417" s="212">
        <v>6598.08</v>
      </c>
      <c r="L2417" s="212">
        <v>7422.84</v>
      </c>
      <c r="M2417" s="239">
        <f t="shared" si="194"/>
        <v>0.480900000000056</v>
      </c>
      <c r="N2417" s="239"/>
      <c r="O2417" s="178"/>
      <c r="P2417" s="178"/>
      <c r="Q2417" s="178"/>
      <c r="R2417" s="178"/>
      <c r="S2417" s="178"/>
      <c r="T2417" s="178"/>
      <c r="U2417" s="178"/>
      <c r="V2417" s="178"/>
      <c r="W2417" s="178"/>
      <c r="X2417" s="178"/>
      <c r="Y2417" s="210">
        <f t="shared" si="193"/>
        <v>0.33069767441860465</v>
      </c>
      <c r="Z2417" s="211">
        <f t="shared" si="195"/>
        <v>0.42</v>
      </c>
      <c r="AA2417" s="178"/>
      <c r="AB2417" s="178"/>
      <c r="AC2417" s="178"/>
    </row>
    <row r="2418" spans="2:29" x14ac:dyDescent="0.35">
      <c r="B2418" s="222">
        <v>249500</v>
      </c>
      <c r="C2418" s="208">
        <v>93654</v>
      </c>
      <c r="D2418" s="309">
        <v>5150.97</v>
      </c>
      <c r="E2418" s="206">
        <v>7492.32</v>
      </c>
      <c r="F2418" s="206">
        <v>8428.86</v>
      </c>
      <c r="G2418" s="205">
        <f t="shared" si="196"/>
        <v>0.37536673346693389</v>
      </c>
      <c r="H2418" s="207">
        <f t="shared" si="197"/>
        <v>0.42</v>
      </c>
      <c r="I2418" s="213">
        <v>82518</v>
      </c>
      <c r="J2418" s="213">
        <v>4538.49</v>
      </c>
      <c r="K2418" s="212">
        <v>6601.44</v>
      </c>
      <c r="L2418" s="212">
        <v>7426.62</v>
      </c>
      <c r="M2418" s="239">
        <f t="shared" si="194"/>
        <v>0.48090000000001965</v>
      </c>
      <c r="N2418" s="239"/>
      <c r="O2418" s="178"/>
      <c r="P2418" s="178"/>
      <c r="Q2418" s="178"/>
      <c r="R2418" s="178"/>
      <c r="S2418" s="178"/>
      <c r="T2418" s="178"/>
      <c r="U2418" s="178"/>
      <c r="V2418" s="178"/>
      <c r="W2418" s="178"/>
      <c r="X2418" s="178"/>
      <c r="Y2418" s="210">
        <f t="shared" si="193"/>
        <v>0.33073346693386774</v>
      </c>
      <c r="Z2418" s="211">
        <f t="shared" si="195"/>
        <v>0.42</v>
      </c>
      <c r="AA2418" s="178"/>
      <c r="AB2418" s="178"/>
      <c r="AC2418" s="178"/>
    </row>
    <row r="2419" spans="2:29" x14ac:dyDescent="0.35">
      <c r="B2419" s="222">
        <v>249600</v>
      </c>
      <c r="C2419" s="208">
        <v>93696</v>
      </c>
      <c r="D2419" s="309">
        <v>5153.28</v>
      </c>
      <c r="E2419" s="206">
        <v>7495.68</v>
      </c>
      <c r="F2419" s="206">
        <v>8432.64</v>
      </c>
      <c r="G2419" s="205">
        <f t="shared" si="196"/>
        <v>0.37538461538461537</v>
      </c>
      <c r="H2419" s="207">
        <f t="shared" si="197"/>
        <v>0.42</v>
      </c>
      <c r="I2419" s="213">
        <v>82560</v>
      </c>
      <c r="J2419" s="213">
        <v>4540.8</v>
      </c>
      <c r="K2419" s="212">
        <v>6604.8</v>
      </c>
      <c r="L2419" s="212">
        <v>7430.4</v>
      </c>
      <c r="M2419" s="239">
        <f t="shared" si="194"/>
        <v>0.48089999999996508</v>
      </c>
      <c r="N2419" s="239"/>
      <c r="O2419" s="178"/>
      <c r="P2419" s="178"/>
      <c r="Q2419" s="178"/>
      <c r="R2419" s="178"/>
      <c r="S2419" s="178"/>
      <c r="T2419" s="178"/>
      <c r="U2419" s="178"/>
      <c r="V2419" s="178"/>
      <c r="W2419" s="178"/>
      <c r="X2419" s="178"/>
      <c r="Y2419" s="210">
        <f t="shared" si="193"/>
        <v>0.33076923076923076</v>
      </c>
      <c r="Z2419" s="211">
        <f t="shared" si="195"/>
        <v>0.42</v>
      </c>
      <c r="AA2419" s="178"/>
      <c r="AB2419" s="178"/>
      <c r="AC2419" s="178"/>
    </row>
    <row r="2420" spans="2:29" x14ac:dyDescent="0.35">
      <c r="B2420" s="222">
        <v>249700</v>
      </c>
      <c r="C2420" s="208">
        <v>93738</v>
      </c>
      <c r="D2420" s="309">
        <v>5155.59</v>
      </c>
      <c r="E2420" s="206">
        <v>7499.04</v>
      </c>
      <c r="F2420" s="206">
        <v>8436.42</v>
      </c>
      <c r="G2420" s="205">
        <f t="shared" si="196"/>
        <v>0.37540248297957551</v>
      </c>
      <c r="H2420" s="207">
        <f t="shared" si="197"/>
        <v>0.42</v>
      </c>
      <c r="I2420" s="213">
        <v>82602</v>
      </c>
      <c r="J2420" s="213">
        <v>4543.1099999999997</v>
      </c>
      <c r="K2420" s="212">
        <v>6608.16</v>
      </c>
      <c r="L2420" s="212">
        <v>7434.18</v>
      </c>
      <c r="M2420" s="239">
        <f t="shared" si="194"/>
        <v>0.48089999999996508</v>
      </c>
      <c r="N2420" s="239"/>
      <c r="O2420" s="178"/>
      <c r="P2420" s="178"/>
      <c r="Q2420" s="178"/>
      <c r="R2420" s="178"/>
      <c r="S2420" s="178"/>
      <c r="T2420" s="178"/>
      <c r="U2420" s="178"/>
      <c r="V2420" s="178"/>
      <c r="W2420" s="178"/>
      <c r="X2420" s="178"/>
      <c r="Y2420" s="210">
        <f t="shared" si="193"/>
        <v>0.33080496595915099</v>
      </c>
      <c r="Z2420" s="211">
        <f t="shared" si="195"/>
        <v>0.42</v>
      </c>
      <c r="AA2420" s="178"/>
      <c r="AB2420" s="178"/>
      <c r="AC2420" s="178"/>
    </row>
    <row r="2421" spans="2:29" x14ac:dyDescent="0.35">
      <c r="B2421" s="222">
        <v>249800</v>
      </c>
      <c r="C2421" s="208">
        <v>93780</v>
      </c>
      <c r="D2421" s="309">
        <v>5157.8999999999996</v>
      </c>
      <c r="E2421" s="206">
        <v>7502.4</v>
      </c>
      <c r="F2421" s="206">
        <v>8440.2000000000007</v>
      </c>
      <c r="G2421" s="205">
        <f t="shared" si="196"/>
        <v>0.37542033626901522</v>
      </c>
      <c r="H2421" s="207">
        <f t="shared" si="197"/>
        <v>0.42</v>
      </c>
      <c r="I2421" s="213">
        <v>82644</v>
      </c>
      <c r="J2421" s="213">
        <v>4545.42</v>
      </c>
      <c r="K2421" s="212">
        <v>6611.52</v>
      </c>
      <c r="L2421" s="212">
        <v>7437.96</v>
      </c>
      <c r="M2421" s="239">
        <f t="shared" si="194"/>
        <v>0.48089999999991051</v>
      </c>
      <c r="N2421" s="239"/>
      <c r="O2421" s="178"/>
      <c r="P2421" s="178"/>
      <c r="Q2421" s="178"/>
      <c r="R2421" s="178"/>
      <c r="S2421" s="178"/>
      <c r="T2421" s="178"/>
      <c r="U2421" s="178"/>
      <c r="V2421" s="178"/>
      <c r="W2421" s="178"/>
      <c r="X2421" s="178"/>
      <c r="Y2421" s="210">
        <f t="shared" si="193"/>
        <v>0.3308406725380304</v>
      </c>
      <c r="Z2421" s="211">
        <f t="shared" si="195"/>
        <v>0.42</v>
      </c>
      <c r="AA2421" s="178"/>
      <c r="AB2421" s="178"/>
      <c r="AC2421" s="178"/>
    </row>
    <row r="2422" spans="2:29" x14ac:dyDescent="0.35">
      <c r="B2422" s="222">
        <v>249900</v>
      </c>
      <c r="C2422" s="208">
        <v>93822</v>
      </c>
      <c r="D2422" s="309">
        <v>5160.21</v>
      </c>
      <c r="E2422" s="206">
        <v>7505.76</v>
      </c>
      <c r="F2422" s="206">
        <v>8443.98</v>
      </c>
      <c r="G2422" s="205">
        <f t="shared" si="196"/>
        <v>0.37543817527010803</v>
      </c>
      <c r="H2422" s="207">
        <f t="shared" si="197"/>
        <v>0.42</v>
      </c>
      <c r="I2422" s="213">
        <v>82686</v>
      </c>
      <c r="J2422" s="213">
        <v>4547.7299999999996</v>
      </c>
      <c r="K2422" s="212">
        <v>6614.88</v>
      </c>
      <c r="L2422" s="212">
        <v>7441.74</v>
      </c>
      <c r="M2422" s="239">
        <f t="shared" si="194"/>
        <v>0.48090000000001965</v>
      </c>
      <c r="N2422" s="239"/>
      <c r="O2422" s="178"/>
      <c r="P2422" s="178"/>
      <c r="Q2422" s="178"/>
      <c r="R2422" s="178"/>
      <c r="S2422" s="178"/>
      <c r="T2422" s="178"/>
      <c r="U2422" s="178"/>
      <c r="V2422" s="178"/>
      <c r="W2422" s="178"/>
      <c r="X2422" s="178"/>
      <c r="Y2422" s="210">
        <f t="shared" si="193"/>
        <v>0.33087635054021608</v>
      </c>
      <c r="Z2422" s="211">
        <f t="shared" si="195"/>
        <v>0.42</v>
      </c>
      <c r="AA2422" s="178"/>
      <c r="AB2422" s="178"/>
      <c r="AC2422" s="178"/>
    </row>
    <row r="2423" spans="2:29" x14ac:dyDescent="0.35">
      <c r="B2423" s="222">
        <v>250000</v>
      </c>
      <c r="C2423" s="208">
        <v>93864</v>
      </c>
      <c r="D2423" s="309">
        <v>5162.5200000000004</v>
      </c>
      <c r="E2423" s="206">
        <v>7509.12</v>
      </c>
      <c r="F2423" s="206">
        <v>8447.76</v>
      </c>
      <c r="G2423" s="205">
        <f t="shared" si="196"/>
        <v>0.37545600000000001</v>
      </c>
      <c r="H2423" s="207">
        <f t="shared" si="197"/>
        <v>0.42</v>
      </c>
      <c r="I2423" s="213">
        <v>82728</v>
      </c>
      <c r="J2423" s="213">
        <v>4550.04</v>
      </c>
      <c r="K2423" s="212">
        <v>6618.24</v>
      </c>
      <c r="L2423" s="212">
        <v>7445.52</v>
      </c>
      <c r="M2423" s="239">
        <f t="shared" si="194"/>
        <v>0.48090000000000144</v>
      </c>
      <c r="N2423" s="239"/>
      <c r="O2423" s="178"/>
      <c r="P2423" s="178"/>
      <c r="Q2423" s="178"/>
      <c r="R2423" s="178"/>
      <c r="S2423" s="178"/>
      <c r="T2423" s="178"/>
      <c r="U2423" s="178"/>
      <c r="V2423" s="178"/>
      <c r="W2423" s="178"/>
      <c r="X2423" s="178"/>
      <c r="Y2423" s="210">
        <f t="shared" si="193"/>
        <v>0.33091199999999998</v>
      </c>
      <c r="Z2423" s="211">
        <f t="shared" si="195"/>
        <v>0.42</v>
      </c>
      <c r="AA2423" s="178"/>
      <c r="AB2423" s="178"/>
      <c r="AC2423" s="178"/>
    </row>
    <row r="2424" spans="2:29" x14ac:dyDescent="0.35">
      <c r="B2424" s="222">
        <v>250100</v>
      </c>
      <c r="C2424" s="208">
        <v>93906</v>
      </c>
      <c r="D2424" s="309">
        <v>5164.83</v>
      </c>
      <c r="E2424" s="206">
        <v>7512.48</v>
      </c>
      <c r="F2424" s="206">
        <v>8451.5400000000009</v>
      </c>
      <c r="G2424" s="205">
        <f t="shared" si="196"/>
        <v>0.37547381047580969</v>
      </c>
      <c r="H2424" s="207">
        <f t="shared" si="197"/>
        <v>0.42</v>
      </c>
      <c r="I2424" s="213">
        <v>82770</v>
      </c>
      <c r="J2424" s="213">
        <v>4552.3500000000004</v>
      </c>
      <c r="K2424" s="212">
        <v>6621.6</v>
      </c>
      <c r="L2424" s="212">
        <v>7449.3</v>
      </c>
      <c r="M2424" s="239">
        <f t="shared" si="194"/>
        <v>0.48089999999994687</v>
      </c>
      <c r="N2424" s="239"/>
      <c r="O2424" s="178"/>
      <c r="P2424" s="178"/>
      <c r="Q2424" s="178"/>
      <c r="R2424" s="178"/>
      <c r="S2424" s="178"/>
      <c r="T2424" s="178"/>
      <c r="U2424" s="178"/>
      <c r="V2424" s="178"/>
      <c r="W2424" s="178"/>
      <c r="X2424" s="178"/>
      <c r="Y2424" s="210">
        <f t="shared" si="193"/>
        <v>0.33094762095161934</v>
      </c>
      <c r="Z2424" s="211">
        <f t="shared" si="195"/>
        <v>0.42</v>
      </c>
      <c r="AA2424" s="178"/>
      <c r="AB2424" s="178"/>
      <c r="AC2424" s="178"/>
    </row>
    <row r="2425" spans="2:29" x14ac:dyDescent="0.35">
      <c r="B2425" s="222">
        <v>250200</v>
      </c>
      <c r="C2425" s="208">
        <v>93948</v>
      </c>
      <c r="D2425" s="309">
        <v>5167.1400000000003</v>
      </c>
      <c r="E2425" s="206">
        <v>7515.84</v>
      </c>
      <c r="F2425" s="206">
        <v>8455.32</v>
      </c>
      <c r="G2425" s="205">
        <f t="shared" si="196"/>
        <v>0.37549160671462828</v>
      </c>
      <c r="H2425" s="207">
        <f t="shared" si="197"/>
        <v>0.42</v>
      </c>
      <c r="I2425" s="213">
        <v>82812</v>
      </c>
      <c r="J2425" s="213">
        <v>4554.66</v>
      </c>
      <c r="K2425" s="212">
        <v>6624.96</v>
      </c>
      <c r="L2425" s="212">
        <v>7453.08</v>
      </c>
      <c r="M2425" s="239">
        <f t="shared" si="194"/>
        <v>0.48089999999991051</v>
      </c>
      <c r="N2425" s="239"/>
      <c r="O2425" s="178"/>
      <c r="P2425" s="178"/>
      <c r="Q2425" s="178"/>
      <c r="R2425" s="178"/>
      <c r="S2425" s="178"/>
      <c r="T2425" s="178"/>
      <c r="U2425" s="178"/>
      <c r="V2425" s="178"/>
      <c r="W2425" s="178"/>
      <c r="X2425" s="178"/>
      <c r="Y2425" s="210">
        <f t="shared" si="193"/>
        <v>0.33098321342925657</v>
      </c>
      <c r="Z2425" s="211">
        <f t="shared" si="195"/>
        <v>0.42</v>
      </c>
      <c r="AA2425" s="178"/>
      <c r="AB2425" s="178"/>
      <c r="AC2425" s="178"/>
    </row>
    <row r="2426" spans="2:29" x14ac:dyDescent="0.35">
      <c r="B2426" s="222">
        <v>250300</v>
      </c>
      <c r="C2426" s="208">
        <v>93990</v>
      </c>
      <c r="D2426" s="309">
        <v>5169.45</v>
      </c>
      <c r="E2426" s="206">
        <v>7519.2</v>
      </c>
      <c r="F2426" s="206">
        <v>8459.1</v>
      </c>
      <c r="G2426" s="205">
        <f t="shared" si="196"/>
        <v>0.3755093887335198</v>
      </c>
      <c r="H2426" s="207">
        <f t="shared" si="197"/>
        <v>0.42</v>
      </c>
      <c r="I2426" s="213">
        <v>82854</v>
      </c>
      <c r="J2426" s="213">
        <v>4556.97</v>
      </c>
      <c r="K2426" s="212">
        <v>6628.32</v>
      </c>
      <c r="L2426" s="212">
        <v>7456.86</v>
      </c>
      <c r="M2426" s="239">
        <f t="shared" si="194"/>
        <v>0.48090000000003785</v>
      </c>
      <c r="N2426" s="239"/>
      <c r="O2426" s="178"/>
      <c r="P2426" s="178"/>
      <c r="Q2426" s="178"/>
      <c r="R2426" s="178"/>
      <c r="S2426" s="178"/>
      <c r="T2426" s="178"/>
      <c r="U2426" s="178"/>
      <c r="V2426" s="178"/>
      <c r="W2426" s="178"/>
      <c r="X2426" s="178"/>
      <c r="Y2426" s="210">
        <f t="shared" si="193"/>
        <v>0.33101877746703956</v>
      </c>
      <c r="Z2426" s="211">
        <f t="shared" si="195"/>
        <v>0.42</v>
      </c>
      <c r="AA2426" s="178"/>
      <c r="AB2426" s="178"/>
      <c r="AC2426" s="178"/>
    </row>
    <row r="2427" spans="2:29" x14ac:dyDescent="0.35">
      <c r="B2427" s="222">
        <v>250400</v>
      </c>
      <c r="C2427" s="208">
        <v>94032</v>
      </c>
      <c r="D2427" s="309">
        <v>5171.76</v>
      </c>
      <c r="E2427" s="206">
        <v>7522.56</v>
      </c>
      <c r="F2427" s="206">
        <v>8462.8799999999992</v>
      </c>
      <c r="G2427" s="205">
        <f t="shared" si="196"/>
        <v>0.37552715654952079</v>
      </c>
      <c r="H2427" s="207">
        <f t="shared" si="197"/>
        <v>0.42</v>
      </c>
      <c r="I2427" s="213">
        <v>82896</v>
      </c>
      <c r="J2427" s="213">
        <v>4559.28</v>
      </c>
      <c r="K2427" s="212">
        <v>6631.68</v>
      </c>
      <c r="L2427" s="212">
        <v>7460.64</v>
      </c>
      <c r="M2427" s="239">
        <f t="shared" si="194"/>
        <v>0.48089999999998329</v>
      </c>
      <c r="N2427" s="239"/>
      <c r="O2427" s="178"/>
      <c r="P2427" s="178"/>
      <c r="Q2427" s="178"/>
      <c r="R2427" s="178"/>
      <c r="S2427" s="178"/>
      <c r="T2427" s="178"/>
      <c r="U2427" s="178"/>
      <c r="V2427" s="178"/>
      <c r="W2427" s="178"/>
      <c r="X2427" s="178"/>
      <c r="Y2427" s="210">
        <f t="shared" si="193"/>
        <v>0.33105431309904154</v>
      </c>
      <c r="Z2427" s="211">
        <f t="shared" si="195"/>
        <v>0.42</v>
      </c>
      <c r="AA2427" s="178"/>
      <c r="AB2427" s="178"/>
      <c r="AC2427" s="178"/>
    </row>
    <row r="2428" spans="2:29" x14ac:dyDescent="0.35">
      <c r="B2428" s="222">
        <v>250500</v>
      </c>
      <c r="C2428" s="208">
        <v>94074</v>
      </c>
      <c r="D2428" s="309">
        <v>5174.07</v>
      </c>
      <c r="E2428" s="206">
        <v>7525.92</v>
      </c>
      <c r="F2428" s="206">
        <v>8466.66</v>
      </c>
      <c r="G2428" s="205">
        <f t="shared" si="196"/>
        <v>0.3755449101796407</v>
      </c>
      <c r="H2428" s="207">
        <f t="shared" si="197"/>
        <v>0.42</v>
      </c>
      <c r="I2428" s="213">
        <v>82938</v>
      </c>
      <c r="J2428" s="213">
        <v>4561.59</v>
      </c>
      <c r="K2428" s="212">
        <v>6635.04</v>
      </c>
      <c r="L2428" s="212">
        <v>7464.42</v>
      </c>
      <c r="M2428" s="239">
        <f t="shared" si="194"/>
        <v>0.48090000000011057</v>
      </c>
      <c r="N2428" s="239"/>
      <c r="O2428" s="178"/>
      <c r="P2428" s="178"/>
      <c r="Q2428" s="178"/>
      <c r="R2428" s="178"/>
      <c r="S2428" s="178"/>
      <c r="T2428" s="178"/>
      <c r="U2428" s="178"/>
      <c r="V2428" s="178"/>
      <c r="W2428" s="178"/>
      <c r="X2428" s="178"/>
      <c r="Y2428" s="210">
        <f t="shared" si="193"/>
        <v>0.33108982035928142</v>
      </c>
      <c r="Z2428" s="211">
        <f t="shared" si="195"/>
        <v>0.42</v>
      </c>
      <c r="AA2428" s="178"/>
      <c r="AB2428" s="178"/>
      <c r="AC2428" s="178"/>
    </row>
    <row r="2429" spans="2:29" x14ac:dyDescent="0.35">
      <c r="B2429" s="222">
        <v>250600</v>
      </c>
      <c r="C2429" s="208">
        <v>94116</v>
      </c>
      <c r="D2429" s="309">
        <v>5176.38</v>
      </c>
      <c r="E2429" s="206">
        <v>7529.28</v>
      </c>
      <c r="F2429" s="206">
        <v>8470.44</v>
      </c>
      <c r="G2429" s="205">
        <f t="shared" si="196"/>
        <v>0.37556264964086195</v>
      </c>
      <c r="H2429" s="207">
        <f t="shared" si="197"/>
        <v>0.42</v>
      </c>
      <c r="I2429" s="213">
        <v>82980</v>
      </c>
      <c r="J2429" s="213">
        <v>4563.8999999999996</v>
      </c>
      <c r="K2429" s="212">
        <v>6638.4</v>
      </c>
      <c r="L2429" s="212">
        <v>7468.2</v>
      </c>
      <c r="M2429" s="239">
        <f t="shared" si="194"/>
        <v>0.48090000000007421</v>
      </c>
      <c r="N2429" s="239"/>
      <c r="O2429" s="178"/>
      <c r="P2429" s="178"/>
      <c r="Q2429" s="178"/>
      <c r="R2429" s="178"/>
      <c r="S2429" s="178"/>
      <c r="T2429" s="178"/>
      <c r="U2429" s="178"/>
      <c r="V2429" s="178"/>
      <c r="W2429" s="178"/>
      <c r="X2429" s="178"/>
      <c r="Y2429" s="210">
        <f t="shared" si="193"/>
        <v>0.33112529928172385</v>
      </c>
      <c r="Z2429" s="211">
        <f t="shared" si="195"/>
        <v>0.42</v>
      </c>
      <c r="AA2429" s="178"/>
      <c r="AB2429" s="178"/>
      <c r="AC2429" s="178"/>
    </row>
    <row r="2430" spans="2:29" x14ac:dyDescent="0.35">
      <c r="B2430" s="222">
        <v>250700</v>
      </c>
      <c r="C2430" s="208">
        <v>94158</v>
      </c>
      <c r="D2430" s="309">
        <v>5178.6899999999996</v>
      </c>
      <c r="E2430" s="206">
        <v>7532.64</v>
      </c>
      <c r="F2430" s="206">
        <v>8474.2199999999993</v>
      </c>
      <c r="G2430" s="205">
        <f t="shared" si="196"/>
        <v>0.37558037495013963</v>
      </c>
      <c r="H2430" s="207">
        <f t="shared" si="197"/>
        <v>0.42</v>
      </c>
      <c r="I2430" s="213">
        <v>83022</v>
      </c>
      <c r="J2430" s="213">
        <v>4566.21</v>
      </c>
      <c r="K2430" s="212">
        <v>6641.76</v>
      </c>
      <c r="L2430" s="212">
        <v>7471.98</v>
      </c>
      <c r="M2430" s="239">
        <f t="shared" si="194"/>
        <v>0.48090000000001965</v>
      </c>
      <c r="N2430" s="239"/>
      <c r="O2430" s="178"/>
      <c r="P2430" s="178"/>
      <c r="Q2430" s="178"/>
      <c r="R2430" s="178"/>
      <c r="S2430" s="178"/>
      <c r="T2430" s="178"/>
      <c r="U2430" s="178"/>
      <c r="V2430" s="178"/>
      <c r="W2430" s="178"/>
      <c r="X2430" s="178"/>
      <c r="Y2430" s="210">
        <f t="shared" si="193"/>
        <v>0.33116074990027922</v>
      </c>
      <c r="Z2430" s="211">
        <f t="shared" si="195"/>
        <v>0.42</v>
      </c>
      <c r="AA2430" s="178"/>
      <c r="AB2430" s="178"/>
      <c r="AC2430" s="178"/>
    </row>
    <row r="2431" spans="2:29" x14ac:dyDescent="0.35">
      <c r="B2431" s="222">
        <v>250800</v>
      </c>
      <c r="C2431" s="208">
        <v>94200</v>
      </c>
      <c r="D2431" s="309">
        <v>5181</v>
      </c>
      <c r="E2431" s="206">
        <v>7536</v>
      </c>
      <c r="F2431" s="206">
        <v>8478</v>
      </c>
      <c r="G2431" s="205">
        <f t="shared" si="196"/>
        <v>0.37559808612440193</v>
      </c>
      <c r="H2431" s="207">
        <f t="shared" si="197"/>
        <v>0.42</v>
      </c>
      <c r="I2431" s="213">
        <v>83064</v>
      </c>
      <c r="J2431" s="213">
        <v>4568.5200000000004</v>
      </c>
      <c r="K2431" s="212">
        <v>6645.12</v>
      </c>
      <c r="L2431" s="212">
        <v>7475.76</v>
      </c>
      <c r="M2431" s="239">
        <f t="shared" si="194"/>
        <v>0.48090000000001965</v>
      </c>
      <c r="N2431" s="239"/>
      <c r="O2431" s="178"/>
      <c r="P2431" s="178"/>
      <c r="Q2431" s="178"/>
      <c r="R2431" s="178"/>
      <c r="S2431" s="178"/>
      <c r="T2431" s="178"/>
      <c r="U2431" s="178"/>
      <c r="V2431" s="178"/>
      <c r="W2431" s="178"/>
      <c r="X2431" s="178"/>
      <c r="Y2431" s="210">
        <f t="shared" si="193"/>
        <v>0.33119617224880382</v>
      </c>
      <c r="Z2431" s="211">
        <f t="shared" si="195"/>
        <v>0.42</v>
      </c>
      <c r="AA2431" s="178"/>
      <c r="AB2431" s="178"/>
      <c r="AC2431" s="178"/>
    </row>
    <row r="2432" spans="2:29" x14ac:dyDescent="0.35">
      <c r="B2432" s="222">
        <v>250900</v>
      </c>
      <c r="C2432" s="208">
        <v>94242</v>
      </c>
      <c r="D2432" s="309">
        <v>5183.3100000000004</v>
      </c>
      <c r="E2432" s="206">
        <v>7539.36</v>
      </c>
      <c r="F2432" s="206">
        <v>8481.7800000000007</v>
      </c>
      <c r="G2432" s="205">
        <f t="shared" si="196"/>
        <v>0.37561578318055</v>
      </c>
      <c r="H2432" s="207">
        <f t="shared" si="197"/>
        <v>0.42</v>
      </c>
      <c r="I2432" s="213">
        <v>83106</v>
      </c>
      <c r="J2432" s="213">
        <v>4570.83</v>
      </c>
      <c r="K2432" s="212">
        <v>6648.48</v>
      </c>
      <c r="L2432" s="212">
        <v>7479.54</v>
      </c>
      <c r="M2432" s="239">
        <f t="shared" si="194"/>
        <v>0.48089999999996508</v>
      </c>
      <c r="N2432" s="239"/>
      <c r="O2432" s="178"/>
      <c r="P2432" s="178"/>
      <c r="Q2432" s="178"/>
      <c r="R2432" s="178"/>
      <c r="S2432" s="178"/>
      <c r="T2432" s="178"/>
      <c r="U2432" s="178"/>
      <c r="V2432" s="178"/>
      <c r="W2432" s="178"/>
      <c r="X2432" s="178"/>
      <c r="Y2432" s="210">
        <f t="shared" si="193"/>
        <v>0.33123156636110002</v>
      </c>
      <c r="Z2432" s="211">
        <f t="shared" si="195"/>
        <v>0.42</v>
      </c>
      <c r="AA2432" s="178"/>
      <c r="AB2432" s="178"/>
      <c r="AC2432" s="178"/>
    </row>
    <row r="2433" spans="2:29" x14ac:dyDescent="0.35">
      <c r="B2433" s="222">
        <v>251000</v>
      </c>
      <c r="C2433" s="208">
        <v>94284</v>
      </c>
      <c r="D2433" s="309">
        <v>5185.62</v>
      </c>
      <c r="E2433" s="206">
        <v>7542.72</v>
      </c>
      <c r="F2433" s="206">
        <v>8485.56</v>
      </c>
      <c r="G2433" s="205">
        <f t="shared" si="196"/>
        <v>0.37563346613545817</v>
      </c>
      <c r="H2433" s="207">
        <f t="shared" si="197"/>
        <v>0.42</v>
      </c>
      <c r="I2433" s="213">
        <v>83148</v>
      </c>
      <c r="J2433" s="213">
        <v>4573.1400000000003</v>
      </c>
      <c r="K2433" s="212">
        <v>6651.84</v>
      </c>
      <c r="L2433" s="212">
        <v>7483.32</v>
      </c>
      <c r="M2433" s="239">
        <f t="shared" si="194"/>
        <v>0.48089999999991051</v>
      </c>
      <c r="N2433" s="239"/>
      <c r="O2433" s="178"/>
      <c r="P2433" s="178"/>
      <c r="Q2433" s="178"/>
      <c r="R2433" s="178"/>
      <c r="S2433" s="178"/>
      <c r="T2433" s="178"/>
      <c r="U2433" s="178"/>
      <c r="V2433" s="178"/>
      <c r="W2433" s="178"/>
      <c r="X2433" s="178"/>
      <c r="Y2433" s="210">
        <f t="shared" si="193"/>
        <v>0.33126693227091636</v>
      </c>
      <c r="Z2433" s="211">
        <f t="shared" si="195"/>
        <v>0.42</v>
      </c>
      <c r="AA2433" s="178"/>
      <c r="AB2433" s="178"/>
      <c r="AC2433" s="178"/>
    </row>
    <row r="2434" spans="2:29" x14ac:dyDescent="0.35">
      <c r="B2434" s="222">
        <v>251100</v>
      </c>
      <c r="C2434" s="208">
        <v>94326</v>
      </c>
      <c r="D2434" s="309">
        <v>5187.93</v>
      </c>
      <c r="E2434" s="206">
        <v>7546.08</v>
      </c>
      <c r="F2434" s="206">
        <v>8489.34</v>
      </c>
      <c r="G2434" s="205">
        <f t="shared" si="196"/>
        <v>0.37565113500597369</v>
      </c>
      <c r="H2434" s="207">
        <f t="shared" si="197"/>
        <v>0.42</v>
      </c>
      <c r="I2434" s="213">
        <v>83190</v>
      </c>
      <c r="J2434" s="213">
        <v>4575.45</v>
      </c>
      <c r="K2434" s="212">
        <v>6655.2</v>
      </c>
      <c r="L2434" s="212">
        <v>7487.1</v>
      </c>
      <c r="M2434" s="239">
        <f t="shared" si="194"/>
        <v>0.48089999999991051</v>
      </c>
      <c r="N2434" s="239"/>
      <c r="O2434" s="178"/>
      <c r="P2434" s="178"/>
      <c r="Q2434" s="178"/>
      <c r="R2434" s="178"/>
      <c r="S2434" s="178"/>
      <c r="T2434" s="178"/>
      <c r="U2434" s="178"/>
      <c r="V2434" s="178"/>
      <c r="W2434" s="178"/>
      <c r="X2434" s="178"/>
      <c r="Y2434" s="210">
        <f t="shared" si="193"/>
        <v>0.33130227001194745</v>
      </c>
      <c r="Z2434" s="211">
        <f t="shared" si="195"/>
        <v>0.42</v>
      </c>
      <c r="AA2434" s="178"/>
      <c r="AB2434" s="178"/>
      <c r="AC2434" s="178"/>
    </row>
    <row r="2435" spans="2:29" x14ac:dyDescent="0.35">
      <c r="B2435" s="222">
        <v>251200</v>
      </c>
      <c r="C2435" s="208">
        <v>94368</v>
      </c>
      <c r="D2435" s="309">
        <v>5190.24</v>
      </c>
      <c r="E2435" s="206">
        <v>7549.44</v>
      </c>
      <c r="F2435" s="206">
        <v>8493.1200000000008</v>
      </c>
      <c r="G2435" s="205">
        <f t="shared" si="196"/>
        <v>0.37566878980891721</v>
      </c>
      <c r="H2435" s="207">
        <f t="shared" si="197"/>
        <v>0.42</v>
      </c>
      <c r="I2435" s="213">
        <v>83232</v>
      </c>
      <c r="J2435" s="213">
        <v>4577.76</v>
      </c>
      <c r="K2435" s="212">
        <v>6658.56</v>
      </c>
      <c r="L2435" s="212">
        <v>7490.88</v>
      </c>
      <c r="M2435" s="239">
        <f t="shared" si="194"/>
        <v>0.48090000000000144</v>
      </c>
      <c r="N2435" s="239"/>
      <c r="O2435" s="178"/>
      <c r="P2435" s="178"/>
      <c r="Q2435" s="178"/>
      <c r="R2435" s="178"/>
      <c r="S2435" s="178"/>
      <c r="T2435" s="178"/>
      <c r="U2435" s="178"/>
      <c r="V2435" s="178"/>
      <c r="W2435" s="178"/>
      <c r="X2435" s="178"/>
      <c r="Y2435" s="210">
        <f t="shared" ref="Y2435:Y2498" si="198">I2435/$B2435</f>
        <v>0.33133757961783439</v>
      </c>
      <c r="Z2435" s="211">
        <f t="shared" si="195"/>
        <v>0.42</v>
      </c>
      <c r="AA2435" s="178"/>
      <c r="AB2435" s="178"/>
      <c r="AC2435" s="178"/>
    </row>
    <row r="2436" spans="2:29" x14ac:dyDescent="0.35">
      <c r="B2436" s="222">
        <v>251300</v>
      </c>
      <c r="C2436" s="208">
        <v>94410</v>
      </c>
      <c r="D2436" s="309">
        <v>5192.55</v>
      </c>
      <c r="E2436" s="206">
        <v>7552.8</v>
      </c>
      <c r="F2436" s="206">
        <v>8496.9</v>
      </c>
      <c r="G2436" s="205">
        <f t="shared" si="196"/>
        <v>0.37568643056108236</v>
      </c>
      <c r="H2436" s="207">
        <f t="shared" si="197"/>
        <v>0.42</v>
      </c>
      <c r="I2436" s="213">
        <v>83274</v>
      </c>
      <c r="J2436" s="213">
        <v>4580.07</v>
      </c>
      <c r="K2436" s="212">
        <v>6661.92</v>
      </c>
      <c r="L2436" s="212">
        <v>7494.66</v>
      </c>
      <c r="M2436" s="239">
        <f t="shared" ref="M2436:M2499" si="199">(C2436+D2436+F2436-C2435-D2435-F2435)/100</f>
        <v>0.48089999999996508</v>
      </c>
      <c r="N2436" s="239"/>
      <c r="O2436" s="178"/>
      <c r="P2436" s="178"/>
      <c r="Q2436" s="178"/>
      <c r="R2436" s="178"/>
      <c r="S2436" s="178"/>
      <c r="T2436" s="178"/>
      <c r="U2436" s="178"/>
      <c r="V2436" s="178"/>
      <c r="W2436" s="178"/>
      <c r="X2436" s="178"/>
      <c r="Y2436" s="210">
        <f t="shared" si="198"/>
        <v>0.33137286112216474</v>
      </c>
      <c r="Z2436" s="211">
        <f t="shared" ref="Z2436:Z2499" si="200">(I2436-I2435)/($B2436-$B2435)</f>
        <v>0.42</v>
      </c>
      <c r="AA2436" s="178"/>
      <c r="AB2436" s="178"/>
      <c r="AC2436" s="178"/>
    </row>
    <row r="2437" spans="2:29" x14ac:dyDescent="0.35">
      <c r="B2437" s="222">
        <v>251400</v>
      </c>
      <c r="C2437" s="208">
        <v>94452</v>
      </c>
      <c r="D2437" s="309">
        <v>5194.8599999999997</v>
      </c>
      <c r="E2437" s="206">
        <v>7556.16</v>
      </c>
      <c r="F2437" s="206">
        <v>8500.68</v>
      </c>
      <c r="G2437" s="205">
        <f t="shared" ref="G2437:G2500" si="201">C2437/B2437</f>
        <v>0.37570405727923628</v>
      </c>
      <c r="H2437" s="207">
        <f t="shared" ref="H2437:H2500" si="202">(C2437-C2436)/(B2437-B2436)</f>
        <v>0.42</v>
      </c>
      <c r="I2437" s="213">
        <v>83316</v>
      </c>
      <c r="J2437" s="213">
        <v>4582.38</v>
      </c>
      <c r="K2437" s="212">
        <v>6665.28</v>
      </c>
      <c r="L2437" s="212">
        <v>7498.44</v>
      </c>
      <c r="M2437" s="239">
        <f t="shared" si="199"/>
        <v>0.48090000000009242</v>
      </c>
      <c r="N2437" s="239"/>
      <c r="O2437" s="178"/>
      <c r="P2437" s="178"/>
      <c r="Q2437" s="178"/>
      <c r="R2437" s="178"/>
      <c r="S2437" s="178"/>
      <c r="T2437" s="178"/>
      <c r="U2437" s="178"/>
      <c r="V2437" s="178"/>
      <c r="W2437" s="178"/>
      <c r="X2437" s="178"/>
      <c r="Y2437" s="210">
        <f t="shared" si="198"/>
        <v>0.33140811455847258</v>
      </c>
      <c r="Z2437" s="211">
        <f t="shared" si="200"/>
        <v>0.42</v>
      </c>
      <c r="AA2437" s="178"/>
      <c r="AB2437" s="178"/>
      <c r="AC2437" s="178"/>
    </row>
    <row r="2438" spans="2:29" x14ac:dyDescent="0.35">
      <c r="B2438" s="222">
        <v>251500</v>
      </c>
      <c r="C2438" s="208">
        <v>94494</v>
      </c>
      <c r="D2438" s="309">
        <v>5197.17</v>
      </c>
      <c r="E2438" s="206">
        <v>7559.52</v>
      </c>
      <c r="F2438" s="206">
        <v>8504.4599999999991</v>
      </c>
      <c r="G2438" s="205">
        <f t="shared" si="201"/>
        <v>0.3757216699801193</v>
      </c>
      <c r="H2438" s="207">
        <f t="shared" si="202"/>
        <v>0.42</v>
      </c>
      <c r="I2438" s="213">
        <v>83358</v>
      </c>
      <c r="J2438" s="213">
        <v>4584.6899999999996</v>
      </c>
      <c r="K2438" s="212">
        <v>6668.64</v>
      </c>
      <c r="L2438" s="212">
        <v>7502.22</v>
      </c>
      <c r="M2438" s="239">
        <f t="shared" si="199"/>
        <v>0.48090000000003785</v>
      </c>
      <c r="N2438" s="239"/>
      <c r="O2438" s="178"/>
      <c r="P2438" s="178"/>
      <c r="Q2438" s="178"/>
      <c r="R2438" s="178"/>
      <c r="S2438" s="178"/>
      <c r="T2438" s="178"/>
      <c r="U2438" s="178"/>
      <c r="V2438" s="178"/>
      <c r="W2438" s="178"/>
      <c r="X2438" s="178"/>
      <c r="Y2438" s="210">
        <f t="shared" si="198"/>
        <v>0.33144333996023856</v>
      </c>
      <c r="Z2438" s="211">
        <f t="shared" si="200"/>
        <v>0.42</v>
      </c>
      <c r="AA2438" s="178"/>
      <c r="AB2438" s="178"/>
      <c r="AC2438" s="178"/>
    </row>
    <row r="2439" spans="2:29" x14ac:dyDescent="0.35">
      <c r="B2439" s="222">
        <v>251600</v>
      </c>
      <c r="C2439" s="208">
        <v>94536</v>
      </c>
      <c r="D2439" s="309">
        <v>5199.4799999999996</v>
      </c>
      <c r="E2439" s="206">
        <v>7562.88</v>
      </c>
      <c r="F2439" s="206">
        <v>8508.24</v>
      </c>
      <c r="G2439" s="205">
        <f t="shared" si="201"/>
        <v>0.37573926868044516</v>
      </c>
      <c r="H2439" s="207">
        <f t="shared" si="202"/>
        <v>0.42</v>
      </c>
      <c r="I2439" s="213">
        <v>83400</v>
      </c>
      <c r="J2439" s="213">
        <v>4587</v>
      </c>
      <c r="K2439" s="212">
        <v>6672</v>
      </c>
      <c r="L2439" s="212">
        <v>7506</v>
      </c>
      <c r="M2439" s="239">
        <f t="shared" si="199"/>
        <v>0.48090000000001965</v>
      </c>
      <c r="N2439" s="239"/>
      <c r="O2439" s="178"/>
      <c r="P2439" s="178"/>
      <c r="Q2439" s="178"/>
      <c r="R2439" s="178"/>
      <c r="S2439" s="178"/>
      <c r="T2439" s="178"/>
      <c r="U2439" s="178"/>
      <c r="V2439" s="178"/>
      <c r="W2439" s="178"/>
      <c r="X2439" s="178"/>
      <c r="Y2439" s="210">
        <f t="shared" si="198"/>
        <v>0.33147853736089028</v>
      </c>
      <c r="Z2439" s="211">
        <f t="shared" si="200"/>
        <v>0.42</v>
      </c>
      <c r="AA2439" s="178"/>
      <c r="AB2439" s="178"/>
      <c r="AC2439" s="178"/>
    </row>
    <row r="2440" spans="2:29" x14ac:dyDescent="0.35">
      <c r="B2440" s="222">
        <v>251700</v>
      </c>
      <c r="C2440" s="208">
        <v>94578</v>
      </c>
      <c r="D2440" s="309">
        <v>5201.79</v>
      </c>
      <c r="E2440" s="206">
        <v>7566.24</v>
      </c>
      <c r="F2440" s="206">
        <v>8512.02</v>
      </c>
      <c r="G2440" s="205">
        <f t="shared" si="201"/>
        <v>0.37575685339690107</v>
      </c>
      <c r="H2440" s="207">
        <f t="shared" si="202"/>
        <v>0.42</v>
      </c>
      <c r="I2440" s="213">
        <v>83442</v>
      </c>
      <c r="J2440" s="213">
        <v>4589.3100000000004</v>
      </c>
      <c r="K2440" s="212">
        <v>6675.36</v>
      </c>
      <c r="L2440" s="212">
        <v>7509.78</v>
      </c>
      <c r="M2440" s="239">
        <f t="shared" si="199"/>
        <v>0.48089999999998329</v>
      </c>
      <c r="N2440" s="239"/>
      <c r="O2440" s="178"/>
      <c r="P2440" s="178"/>
      <c r="Q2440" s="178"/>
      <c r="R2440" s="178"/>
      <c r="S2440" s="178"/>
      <c r="T2440" s="178"/>
      <c r="U2440" s="178"/>
      <c r="V2440" s="178"/>
      <c r="W2440" s="178"/>
      <c r="X2440" s="178"/>
      <c r="Y2440" s="210">
        <f t="shared" si="198"/>
        <v>0.33151370679380215</v>
      </c>
      <c r="Z2440" s="211">
        <f t="shared" si="200"/>
        <v>0.42</v>
      </c>
      <c r="AA2440" s="178"/>
      <c r="AB2440" s="178"/>
      <c r="AC2440" s="178"/>
    </row>
    <row r="2441" spans="2:29" x14ac:dyDescent="0.35">
      <c r="B2441" s="222">
        <v>251800</v>
      </c>
      <c r="C2441" s="208">
        <v>94620</v>
      </c>
      <c r="D2441" s="309">
        <v>5204.1000000000004</v>
      </c>
      <c r="E2441" s="206">
        <v>7569.6</v>
      </c>
      <c r="F2441" s="206">
        <v>8515.7999999999993</v>
      </c>
      <c r="G2441" s="205">
        <f t="shared" si="201"/>
        <v>0.37577442414614776</v>
      </c>
      <c r="H2441" s="207">
        <f t="shared" si="202"/>
        <v>0.42</v>
      </c>
      <c r="I2441" s="213">
        <v>83484</v>
      </c>
      <c r="J2441" s="213">
        <v>4591.62</v>
      </c>
      <c r="K2441" s="212">
        <v>6678.72</v>
      </c>
      <c r="L2441" s="212">
        <v>7513.56</v>
      </c>
      <c r="M2441" s="239">
        <f t="shared" si="199"/>
        <v>0.48090000000007421</v>
      </c>
      <c r="N2441" s="239"/>
      <c r="O2441" s="178"/>
      <c r="P2441" s="178"/>
      <c r="Q2441" s="178"/>
      <c r="R2441" s="178"/>
      <c r="S2441" s="178"/>
      <c r="T2441" s="178"/>
      <c r="U2441" s="178"/>
      <c r="V2441" s="178"/>
      <c r="W2441" s="178"/>
      <c r="X2441" s="178"/>
      <c r="Y2441" s="210">
        <f t="shared" si="198"/>
        <v>0.33154884829229547</v>
      </c>
      <c r="Z2441" s="211">
        <f t="shared" si="200"/>
        <v>0.42</v>
      </c>
      <c r="AA2441" s="178"/>
      <c r="AB2441" s="178"/>
      <c r="AC2441" s="178"/>
    </row>
    <row r="2442" spans="2:29" x14ac:dyDescent="0.35">
      <c r="B2442" s="222">
        <v>251900</v>
      </c>
      <c r="C2442" s="208">
        <v>94662</v>
      </c>
      <c r="D2442" s="309">
        <v>5206.41</v>
      </c>
      <c r="E2442" s="206">
        <v>7572.96</v>
      </c>
      <c r="F2442" s="206">
        <v>8519.58</v>
      </c>
      <c r="G2442" s="205">
        <f t="shared" si="201"/>
        <v>0.37579198094481936</v>
      </c>
      <c r="H2442" s="207">
        <f t="shared" si="202"/>
        <v>0.42</v>
      </c>
      <c r="I2442" s="213">
        <v>83526</v>
      </c>
      <c r="J2442" s="213">
        <v>4593.93</v>
      </c>
      <c r="K2442" s="212">
        <v>6682.08</v>
      </c>
      <c r="L2442" s="212">
        <v>7517.34</v>
      </c>
      <c r="M2442" s="239">
        <f t="shared" si="199"/>
        <v>0.480900000000056</v>
      </c>
      <c r="N2442" s="239"/>
      <c r="O2442" s="178"/>
      <c r="P2442" s="178"/>
      <c r="Q2442" s="178"/>
      <c r="R2442" s="178"/>
      <c r="S2442" s="178"/>
      <c r="T2442" s="178"/>
      <c r="U2442" s="178"/>
      <c r="V2442" s="178"/>
      <c r="W2442" s="178"/>
      <c r="X2442" s="178"/>
      <c r="Y2442" s="210">
        <f t="shared" si="198"/>
        <v>0.33158396188963873</v>
      </c>
      <c r="Z2442" s="211">
        <f t="shared" si="200"/>
        <v>0.42</v>
      </c>
      <c r="AA2442" s="178"/>
      <c r="AB2442" s="178"/>
      <c r="AC2442" s="178"/>
    </row>
    <row r="2443" spans="2:29" x14ac:dyDescent="0.35">
      <c r="B2443" s="222">
        <v>252000</v>
      </c>
      <c r="C2443" s="208">
        <v>94704</v>
      </c>
      <c r="D2443" s="309">
        <v>5208.72</v>
      </c>
      <c r="E2443" s="206">
        <v>7576.32</v>
      </c>
      <c r="F2443" s="206">
        <v>8523.36</v>
      </c>
      <c r="G2443" s="205">
        <f t="shared" si="201"/>
        <v>0.37580952380952382</v>
      </c>
      <c r="H2443" s="207">
        <f t="shared" si="202"/>
        <v>0.42</v>
      </c>
      <c r="I2443" s="213">
        <v>83568</v>
      </c>
      <c r="J2443" s="213">
        <v>4596.24</v>
      </c>
      <c r="K2443" s="212">
        <v>6685.44</v>
      </c>
      <c r="L2443" s="212">
        <v>7521.12</v>
      </c>
      <c r="M2443" s="239">
        <f t="shared" si="199"/>
        <v>0.48090000000001965</v>
      </c>
      <c r="N2443" s="239"/>
      <c r="O2443" s="178"/>
      <c r="P2443" s="178"/>
      <c r="Q2443" s="178"/>
      <c r="R2443" s="178"/>
      <c r="S2443" s="178"/>
      <c r="T2443" s="178"/>
      <c r="U2443" s="178"/>
      <c r="V2443" s="178"/>
      <c r="W2443" s="178"/>
      <c r="X2443" s="178"/>
      <c r="Y2443" s="210">
        <f t="shared" si="198"/>
        <v>0.33161904761904765</v>
      </c>
      <c r="Z2443" s="211">
        <f t="shared" si="200"/>
        <v>0.42</v>
      </c>
      <c r="AA2443" s="178"/>
      <c r="AB2443" s="178"/>
      <c r="AC2443" s="178"/>
    </row>
    <row r="2444" spans="2:29" x14ac:dyDescent="0.35">
      <c r="B2444" s="222">
        <v>252100</v>
      </c>
      <c r="C2444" s="208">
        <v>94746</v>
      </c>
      <c r="D2444" s="309">
        <v>5211.03</v>
      </c>
      <c r="E2444" s="206">
        <v>7579.68</v>
      </c>
      <c r="F2444" s="206">
        <v>8527.14</v>
      </c>
      <c r="G2444" s="205">
        <f t="shared" si="201"/>
        <v>0.37582705275684253</v>
      </c>
      <c r="H2444" s="207">
        <f t="shared" si="202"/>
        <v>0.42</v>
      </c>
      <c r="I2444" s="213">
        <v>83610</v>
      </c>
      <c r="J2444" s="213">
        <v>4598.55</v>
      </c>
      <c r="K2444" s="212">
        <v>6688.8</v>
      </c>
      <c r="L2444" s="212">
        <v>7524.9</v>
      </c>
      <c r="M2444" s="239">
        <f t="shared" si="199"/>
        <v>0.48089999999996508</v>
      </c>
      <c r="N2444" s="239"/>
      <c r="O2444" s="178"/>
      <c r="P2444" s="178"/>
      <c r="Q2444" s="178"/>
      <c r="R2444" s="178"/>
      <c r="S2444" s="178"/>
      <c r="T2444" s="178"/>
      <c r="U2444" s="178"/>
      <c r="V2444" s="178"/>
      <c r="W2444" s="178"/>
      <c r="X2444" s="178"/>
      <c r="Y2444" s="210">
        <f t="shared" si="198"/>
        <v>0.33165410551368507</v>
      </c>
      <c r="Z2444" s="211">
        <f t="shared" si="200"/>
        <v>0.42</v>
      </c>
      <c r="AA2444" s="178"/>
      <c r="AB2444" s="178"/>
      <c r="AC2444" s="178"/>
    </row>
    <row r="2445" spans="2:29" x14ac:dyDescent="0.35">
      <c r="B2445" s="222">
        <v>252200</v>
      </c>
      <c r="C2445" s="208">
        <v>94788</v>
      </c>
      <c r="D2445" s="309">
        <v>5213.34</v>
      </c>
      <c r="E2445" s="206">
        <v>7583.04</v>
      </c>
      <c r="F2445" s="206">
        <v>8530.92</v>
      </c>
      <c r="G2445" s="205">
        <f t="shared" si="201"/>
        <v>0.3758445678033307</v>
      </c>
      <c r="H2445" s="207">
        <f t="shared" si="202"/>
        <v>0.42</v>
      </c>
      <c r="I2445" s="213">
        <v>83652</v>
      </c>
      <c r="J2445" s="213">
        <v>4600.8599999999997</v>
      </c>
      <c r="K2445" s="212">
        <v>6692.16</v>
      </c>
      <c r="L2445" s="212">
        <v>7528.68</v>
      </c>
      <c r="M2445" s="239">
        <f t="shared" si="199"/>
        <v>0.48089999999996508</v>
      </c>
      <c r="N2445" s="239"/>
      <c r="O2445" s="178"/>
      <c r="P2445" s="178"/>
      <c r="Q2445" s="178"/>
      <c r="R2445" s="178"/>
      <c r="S2445" s="178"/>
      <c r="T2445" s="178"/>
      <c r="U2445" s="178"/>
      <c r="V2445" s="178"/>
      <c r="W2445" s="178"/>
      <c r="X2445" s="178"/>
      <c r="Y2445" s="210">
        <f t="shared" si="198"/>
        <v>0.33168913560666136</v>
      </c>
      <c r="Z2445" s="211">
        <f t="shared" si="200"/>
        <v>0.42</v>
      </c>
      <c r="AA2445" s="178"/>
      <c r="AB2445" s="178"/>
      <c r="AC2445" s="178"/>
    </row>
    <row r="2446" spans="2:29" x14ac:dyDescent="0.35">
      <c r="B2446" s="222">
        <v>252300</v>
      </c>
      <c r="C2446" s="208">
        <v>94830</v>
      </c>
      <c r="D2446" s="309">
        <v>5215.6499999999996</v>
      </c>
      <c r="E2446" s="206">
        <v>7586.4</v>
      </c>
      <c r="F2446" s="206">
        <v>8534.7000000000007</v>
      </c>
      <c r="G2446" s="205">
        <f t="shared" si="201"/>
        <v>0.37586206896551722</v>
      </c>
      <c r="H2446" s="207">
        <f t="shared" si="202"/>
        <v>0.42</v>
      </c>
      <c r="I2446" s="213">
        <v>83694</v>
      </c>
      <c r="J2446" s="213">
        <v>4603.17</v>
      </c>
      <c r="K2446" s="212">
        <v>6695.52</v>
      </c>
      <c r="L2446" s="212">
        <v>7532.46</v>
      </c>
      <c r="M2446" s="239">
        <f t="shared" si="199"/>
        <v>0.48089999999991051</v>
      </c>
      <c r="N2446" s="239"/>
      <c r="O2446" s="178"/>
      <c r="P2446" s="178"/>
      <c r="Q2446" s="178"/>
      <c r="R2446" s="178"/>
      <c r="S2446" s="178"/>
      <c r="T2446" s="178"/>
      <c r="U2446" s="178"/>
      <c r="V2446" s="178"/>
      <c r="W2446" s="178"/>
      <c r="X2446" s="178"/>
      <c r="Y2446" s="210">
        <f t="shared" si="198"/>
        <v>0.3317241379310345</v>
      </c>
      <c r="Z2446" s="211">
        <f t="shared" si="200"/>
        <v>0.42</v>
      </c>
      <c r="AA2446" s="178"/>
      <c r="AB2446" s="178"/>
      <c r="AC2446" s="178"/>
    </row>
    <row r="2447" spans="2:29" x14ac:dyDescent="0.35">
      <c r="B2447" s="222">
        <v>252400</v>
      </c>
      <c r="C2447" s="208">
        <v>94872</v>
      </c>
      <c r="D2447" s="309">
        <v>5217.96</v>
      </c>
      <c r="E2447" s="206">
        <v>7589.76</v>
      </c>
      <c r="F2447" s="206">
        <v>8538.48</v>
      </c>
      <c r="G2447" s="205">
        <f t="shared" si="201"/>
        <v>0.37587955625990493</v>
      </c>
      <c r="H2447" s="207">
        <f t="shared" si="202"/>
        <v>0.42</v>
      </c>
      <c r="I2447" s="213">
        <v>83736</v>
      </c>
      <c r="J2447" s="213">
        <v>4605.4799999999996</v>
      </c>
      <c r="K2447" s="212">
        <v>6698.88</v>
      </c>
      <c r="L2447" s="212">
        <v>7536.24</v>
      </c>
      <c r="M2447" s="239">
        <f t="shared" si="199"/>
        <v>0.48090000000001965</v>
      </c>
      <c r="N2447" s="239"/>
      <c r="O2447" s="178"/>
      <c r="P2447" s="178"/>
      <c r="Q2447" s="178"/>
      <c r="R2447" s="178"/>
      <c r="S2447" s="178"/>
      <c r="T2447" s="178"/>
      <c r="U2447" s="178"/>
      <c r="V2447" s="178"/>
      <c r="W2447" s="178"/>
      <c r="X2447" s="178"/>
      <c r="Y2447" s="210">
        <f t="shared" si="198"/>
        <v>0.33175911251980983</v>
      </c>
      <c r="Z2447" s="211">
        <f t="shared" si="200"/>
        <v>0.42</v>
      </c>
      <c r="AA2447" s="178"/>
      <c r="AB2447" s="178"/>
      <c r="AC2447" s="178"/>
    </row>
    <row r="2448" spans="2:29" x14ac:dyDescent="0.35">
      <c r="B2448" s="222">
        <v>252500</v>
      </c>
      <c r="C2448" s="208">
        <v>94914</v>
      </c>
      <c r="D2448" s="309">
        <v>5220.2700000000004</v>
      </c>
      <c r="E2448" s="206">
        <v>7593.12</v>
      </c>
      <c r="F2448" s="206">
        <v>8542.26</v>
      </c>
      <c r="G2448" s="205">
        <f t="shared" si="201"/>
        <v>0.37589702970297029</v>
      </c>
      <c r="H2448" s="207">
        <f t="shared" si="202"/>
        <v>0.42</v>
      </c>
      <c r="I2448" s="213">
        <v>83778</v>
      </c>
      <c r="J2448" s="213">
        <v>4607.79</v>
      </c>
      <c r="K2448" s="212">
        <v>6702.24</v>
      </c>
      <c r="L2448" s="212">
        <v>7540.02</v>
      </c>
      <c r="M2448" s="239">
        <f t="shared" si="199"/>
        <v>0.48090000000000144</v>
      </c>
      <c r="N2448" s="239"/>
      <c r="O2448" s="178"/>
      <c r="P2448" s="178"/>
      <c r="Q2448" s="178"/>
      <c r="R2448" s="178"/>
      <c r="S2448" s="178"/>
      <c r="T2448" s="178"/>
      <c r="U2448" s="178"/>
      <c r="V2448" s="178"/>
      <c r="W2448" s="178"/>
      <c r="X2448" s="178"/>
      <c r="Y2448" s="210">
        <f t="shared" si="198"/>
        <v>0.33179405940594059</v>
      </c>
      <c r="Z2448" s="211">
        <f t="shared" si="200"/>
        <v>0.42</v>
      </c>
      <c r="AA2448" s="178"/>
      <c r="AB2448" s="178"/>
      <c r="AC2448" s="178"/>
    </row>
    <row r="2449" spans="2:29" x14ac:dyDescent="0.35">
      <c r="B2449" s="222">
        <v>252600</v>
      </c>
      <c r="C2449" s="208">
        <v>94956</v>
      </c>
      <c r="D2449" s="309">
        <v>5222.58</v>
      </c>
      <c r="E2449" s="206">
        <v>7596.48</v>
      </c>
      <c r="F2449" s="206">
        <v>8546.0400000000009</v>
      </c>
      <c r="G2449" s="205">
        <f t="shared" si="201"/>
        <v>0.37591448931116389</v>
      </c>
      <c r="H2449" s="207">
        <f t="shared" si="202"/>
        <v>0.42</v>
      </c>
      <c r="I2449" s="213">
        <v>83820</v>
      </c>
      <c r="J2449" s="213">
        <v>4610.1000000000004</v>
      </c>
      <c r="K2449" s="212">
        <v>6705.6</v>
      </c>
      <c r="L2449" s="212">
        <v>7543.8</v>
      </c>
      <c r="M2449" s="239">
        <f t="shared" si="199"/>
        <v>0.48089999999994687</v>
      </c>
      <c r="N2449" s="239"/>
      <c r="O2449" s="178"/>
      <c r="P2449" s="178"/>
      <c r="Q2449" s="178"/>
      <c r="R2449" s="178"/>
      <c r="S2449" s="178"/>
      <c r="T2449" s="178"/>
      <c r="U2449" s="178"/>
      <c r="V2449" s="178"/>
      <c r="W2449" s="178"/>
      <c r="X2449" s="178"/>
      <c r="Y2449" s="210">
        <f t="shared" si="198"/>
        <v>0.3318289786223278</v>
      </c>
      <c r="Z2449" s="211">
        <f t="shared" si="200"/>
        <v>0.42</v>
      </c>
      <c r="AA2449" s="178"/>
      <c r="AB2449" s="178"/>
      <c r="AC2449" s="178"/>
    </row>
    <row r="2450" spans="2:29" x14ac:dyDescent="0.35">
      <c r="B2450" s="222">
        <v>252700</v>
      </c>
      <c r="C2450" s="208">
        <v>94998</v>
      </c>
      <c r="D2450" s="309">
        <v>5224.8900000000003</v>
      </c>
      <c r="E2450" s="206">
        <v>7599.84</v>
      </c>
      <c r="F2450" s="206">
        <v>8549.82</v>
      </c>
      <c r="G2450" s="205">
        <f t="shared" si="201"/>
        <v>0.37593193510091016</v>
      </c>
      <c r="H2450" s="207">
        <f t="shared" si="202"/>
        <v>0.42</v>
      </c>
      <c r="I2450" s="213">
        <v>83862</v>
      </c>
      <c r="J2450" s="213">
        <v>4612.41</v>
      </c>
      <c r="K2450" s="212">
        <v>6708.96</v>
      </c>
      <c r="L2450" s="212">
        <v>7547.58</v>
      </c>
      <c r="M2450" s="239">
        <f t="shared" si="199"/>
        <v>0.48089999999991051</v>
      </c>
      <c r="N2450" s="239"/>
      <c r="O2450" s="178"/>
      <c r="P2450" s="178"/>
      <c r="Q2450" s="178"/>
      <c r="R2450" s="178"/>
      <c r="S2450" s="178"/>
      <c r="T2450" s="178"/>
      <c r="U2450" s="178"/>
      <c r="V2450" s="178"/>
      <c r="W2450" s="178"/>
      <c r="X2450" s="178"/>
      <c r="Y2450" s="210">
        <f t="shared" si="198"/>
        <v>0.33186387020182034</v>
      </c>
      <c r="Z2450" s="211">
        <f t="shared" si="200"/>
        <v>0.42</v>
      </c>
      <c r="AA2450" s="178"/>
      <c r="AB2450" s="178"/>
      <c r="AC2450" s="178"/>
    </row>
    <row r="2451" spans="2:29" x14ac:dyDescent="0.35">
      <c r="B2451" s="222">
        <v>252800</v>
      </c>
      <c r="C2451" s="208">
        <v>95040</v>
      </c>
      <c r="D2451" s="309">
        <v>5227.2</v>
      </c>
      <c r="E2451" s="206">
        <v>7603.2</v>
      </c>
      <c r="F2451" s="206">
        <v>8553.6</v>
      </c>
      <c r="G2451" s="205">
        <f t="shared" si="201"/>
        <v>0.3759493670886076</v>
      </c>
      <c r="H2451" s="207">
        <f t="shared" si="202"/>
        <v>0.42</v>
      </c>
      <c r="I2451" s="213">
        <v>83904</v>
      </c>
      <c r="J2451" s="213">
        <v>4614.72</v>
      </c>
      <c r="K2451" s="212">
        <v>6712.32</v>
      </c>
      <c r="L2451" s="212">
        <v>7551.36</v>
      </c>
      <c r="M2451" s="239">
        <f t="shared" si="199"/>
        <v>0.48090000000003785</v>
      </c>
      <c r="N2451" s="239"/>
      <c r="O2451" s="178"/>
      <c r="P2451" s="178"/>
      <c r="Q2451" s="178"/>
      <c r="R2451" s="178"/>
      <c r="S2451" s="178"/>
      <c r="T2451" s="178"/>
      <c r="U2451" s="178"/>
      <c r="V2451" s="178"/>
      <c r="W2451" s="178"/>
      <c r="X2451" s="178"/>
      <c r="Y2451" s="210">
        <f t="shared" si="198"/>
        <v>0.33189873417721522</v>
      </c>
      <c r="Z2451" s="211">
        <f t="shared" si="200"/>
        <v>0.42</v>
      </c>
      <c r="AA2451" s="178"/>
      <c r="AB2451" s="178"/>
      <c r="AC2451" s="178"/>
    </row>
    <row r="2452" spans="2:29" x14ac:dyDescent="0.35">
      <c r="B2452" s="222">
        <v>252900</v>
      </c>
      <c r="C2452" s="208">
        <v>95082</v>
      </c>
      <c r="D2452" s="309">
        <v>5229.51</v>
      </c>
      <c r="E2452" s="206">
        <v>7606.56</v>
      </c>
      <c r="F2452" s="206">
        <v>8557.3799999999992</v>
      </c>
      <c r="G2452" s="205">
        <f t="shared" si="201"/>
        <v>0.37596678529062871</v>
      </c>
      <c r="H2452" s="207">
        <f t="shared" si="202"/>
        <v>0.42</v>
      </c>
      <c r="I2452" s="213">
        <v>83946</v>
      </c>
      <c r="J2452" s="213">
        <v>4617.03</v>
      </c>
      <c r="K2452" s="212">
        <v>6715.68</v>
      </c>
      <c r="L2452" s="212">
        <v>7555.14</v>
      </c>
      <c r="M2452" s="239">
        <f t="shared" si="199"/>
        <v>0.48089999999998329</v>
      </c>
      <c r="N2452" s="239"/>
      <c r="O2452" s="178"/>
      <c r="P2452" s="178"/>
      <c r="Q2452" s="178"/>
      <c r="R2452" s="178"/>
      <c r="S2452" s="178"/>
      <c r="T2452" s="178"/>
      <c r="U2452" s="178"/>
      <c r="V2452" s="178"/>
      <c r="W2452" s="178"/>
      <c r="X2452" s="178"/>
      <c r="Y2452" s="210">
        <f t="shared" si="198"/>
        <v>0.33193357058125739</v>
      </c>
      <c r="Z2452" s="211">
        <f t="shared" si="200"/>
        <v>0.42</v>
      </c>
      <c r="AA2452" s="178"/>
      <c r="AB2452" s="178"/>
      <c r="AC2452" s="178"/>
    </row>
    <row r="2453" spans="2:29" x14ac:dyDescent="0.35">
      <c r="B2453" s="222">
        <v>253000</v>
      </c>
      <c r="C2453" s="208">
        <v>95124</v>
      </c>
      <c r="D2453" s="309">
        <v>5231.82</v>
      </c>
      <c r="E2453" s="206">
        <v>7609.92</v>
      </c>
      <c r="F2453" s="206">
        <v>8561.16</v>
      </c>
      <c r="G2453" s="205">
        <f t="shared" si="201"/>
        <v>0.37598418972332015</v>
      </c>
      <c r="H2453" s="207">
        <f t="shared" si="202"/>
        <v>0.42</v>
      </c>
      <c r="I2453" s="213">
        <v>83988</v>
      </c>
      <c r="J2453" s="213">
        <v>4619.34</v>
      </c>
      <c r="K2453" s="212">
        <v>6719.04</v>
      </c>
      <c r="L2453" s="212">
        <v>7558.92</v>
      </c>
      <c r="M2453" s="239">
        <f t="shared" si="199"/>
        <v>0.48090000000011057</v>
      </c>
      <c r="N2453" s="239"/>
      <c r="O2453" s="178"/>
      <c r="P2453" s="178"/>
      <c r="Q2453" s="178"/>
      <c r="R2453" s="178"/>
      <c r="S2453" s="178"/>
      <c r="T2453" s="178"/>
      <c r="U2453" s="178"/>
      <c r="V2453" s="178"/>
      <c r="W2453" s="178"/>
      <c r="X2453" s="178"/>
      <c r="Y2453" s="210">
        <f t="shared" si="198"/>
        <v>0.33196837944664032</v>
      </c>
      <c r="Z2453" s="211">
        <f t="shared" si="200"/>
        <v>0.42</v>
      </c>
      <c r="AA2453" s="178"/>
      <c r="AB2453" s="178"/>
      <c r="AC2453" s="178"/>
    </row>
    <row r="2454" spans="2:29" x14ac:dyDescent="0.35">
      <c r="B2454" s="222">
        <v>253100</v>
      </c>
      <c r="C2454" s="208">
        <v>95166</v>
      </c>
      <c r="D2454" s="309">
        <v>5234.13</v>
      </c>
      <c r="E2454" s="206">
        <v>7613.28</v>
      </c>
      <c r="F2454" s="206">
        <v>8564.94</v>
      </c>
      <c r="G2454" s="205">
        <f t="shared" si="201"/>
        <v>0.37600158040300274</v>
      </c>
      <c r="H2454" s="207">
        <f t="shared" si="202"/>
        <v>0.42</v>
      </c>
      <c r="I2454" s="213">
        <v>84030</v>
      </c>
      <c r="J2454" s="213">
        <v>4621.6499999999996</v>
      </c>
      <c r="K2454" s="212">
        <v>6722.4</v>
      </c>
      <c r="L2454" s="212">
        <v>7562.7</v>
      </c>
      <c r="M2454" s="239">
        <f t="shared" si="199"/>
        <v>0.48090000000007421</v>
      </c>
      <c r="N2454" s="239"/>
      <c r="O2454" s="178"/>
      <c r="P2454" s="178"/>
      <c r="Q2454" s="178"/>
      <c r="R2454" s="178"/>
      <c r="S2454" s="178"/>
      <c r="T2454" s="178"/>
      <c r="U2454" s="178"/>
      <c r="V2454" s="178"/>
      <c r="W2454" s="178"/>
      <c r="X2454" s="178"/>
      <c r="Y2454" s="210">
        <f t="shared" si="198"/>
        <v>0.3320031608060055</v>
      </c>
      <c r="Z2454" s="211">
        <f t="shared" si="200"/>
        <v>0.42</v>
      </c>
      <c r="AA2454" s="178"/>
      <c r="AB2454" s="178"/>
      <c r="AC2454" s="178"/>
    </row>
    <row r="2455" spans="2:29" x14ac:dyDescent="0.35">
      <c r="B2455" s="222">
        <v>253200</v>
      </c>
      <c r="C2455" s="208">
        <v>95208</v>
      </c>
      <c r="D2455" s="309">
        <v>5236.4399999999996</v>
      </c>
      <c r="E2455" s="206">
        <v>7616.64</v>
      </c>
      <c r="F2455" s="206">
        <v>8568.7199999999993</v>
      </c>
      <c r="G2455" s="205">
        <f t="shared" si="201"/>
        <v>0.37601895734597157</v>
      </c>
      <c r="H2455" s="207">
        <f t="shared" si="202"/>
        <v>0.42</v>
      </c>
      <c r="I2455" s="213">
        <v>84072</v>
      </c>
      <c r="J2455" s="213">
        <v>4623.96</v>
      </c>
      <c r="K2455" s="212">
        <v>6725.76</v>
      </c>
      <c r="L2455" s="212">
        <v>7566.48</v>
      </c>
      <c r="M2455" s="239">
        <f t="shared" si="199"/>
        <v>0.48090000000001965</v>
      </c>
      <c r="N2455" s="239"/>
      <c r="O2455" s="178"/>
      <c r="P2455" s="178"/>
      <c r="Q2455" s="178"/>
      <c r="R2455" s="178"/>
      <c r="S2455" s="178"/>
      <c r="T2455" s="178"/>
      <c r="U2455" s="178"/>
      <c r="V2455" s="178"/>
      <c r="W2455" s="178"/>
      <c r="X2455" s="178"/>
      <c r="Y2455" s="210">
        <f t="shared" si="198"/>
        <v>0.3320379146919431</v>
      </c>
      <c r="Z2455" s="211">
        <f t="shared" si="200"/>
        <v>0.42</v>
      </c>
      <c r="AA2455" s="178"/>
      <c r="AB2455" s="178"/>
      <c r="AC2455" s="178"/>
    </row>
    <row r="2456" spans="2:29" x14ac:dyDescent="0.35">
      <c r="B2456" s="222">
        <v>253300</v>
      </c>
      <c r="C2456" s="208">
        <v>95250</v>
      </c>
      <c r="D2456" s="309">
        <v>5238.75</v>
      </c>
      <c r="E2456" s="206">
        <v>7620</v>
      </c>
      <c r="F2456" s="206">
        <v>8572.5</v>
      </c>
      <c r="G2456" s="205">
        <f t="shared" si="201"/>
        <v>0.37603632056849584</v>
      </c>
      <c r="H2456" s="207">
        <f t="shared" si="202"/>
        <v>0.42</v>
      </c>
      <c r="I2456" s="213">
        <v>84114</v>
      </c>
      <c r="J2456" s="213">
        <v>4626.2700000000004</v>
      </c>
      <c r="K2456" s="212">
        <v>6729.12</v>
      </c>
      <c r="L2456" s="212">
        <v>7570.26</v>
      </c>
      <c r="M2456" s="239">
        <f t="shared" si="199"/>
        <v>0.48090000000001965</v>
      </c>
      <c r="N2456" s="239"/>
      <c r="O2456" s="178"/>
      <c r="P2456" s="178"/>
      <c r="Q2456" s="178"/>
      <c r="R2456" s="178"/>
      <c r="S2456" s="178"/>
      <c r="T2456" s="178"/>
      <c r="U2456" s="178"/>
      <c r="V2456" s="178"/>
      <c r="W2456" s="178"/>
      <c r="X2456" s="178"/>
      <c r="Y2456" s="210">
        <f t="shared" si="198"/>
        <v>0.3320726411369917</v>
      </c>
      <c r="Z2456" s="211">
        <f t="shared" si="200"/>
        <v>0.42</v>
      </c>
      <c r="AA2456" s="178"/>
      <c r="AB2456" s="178"/>
      <c r="AC2456" s="178"/>
    </row>
    <row r="2457" spans="2:29" x14ac:dyDescent="0.35">
      <c r="B2457" s="222">
        <v>253400</v>
      </c>
      <c r="C2457" s="208">
        <v>95292</v>
      </c>
      <c r="D2457" s="309">
        <v>5241.0600000000004</v>
      </c>
      <c r="E2457" s="206">
        <v>7623.36</v>
      </c>
      <c r="F2457" s="206">
        <v>8576.2800000000007</v>
      </c>
      <c r="G2457" s="205">
        <f t="shared" si="201"/>
        <v>0.37605367008681928</v>
      </c>
      <c r="H2457" s="207">
        <f t="shared" si="202"/>
        <v>0.42</v>
      </c>
      <c r="I2457" s="213">
        <v>84156</v>
      </c>
      <c r="J2457" s="213">
        <v>4628.58</v>
      </c>
      <c r="K2457" s="212">
        <v>6732.48</v>
      </c>
      <c r="L2457" s="212">
        <v>7574.04</v>
      </c>
      <c r="M2457" s="239">
        <f t="shared" si="199"/>
        <v>0.48089999999996508</v>
      </c>
      <c r="N2457" s="239"/>
      <c r="O2457" s="178"/>
      <c r="P2457" s="178"/>
      <c r="Q2457" s="178"/>
      <c r="R2457" s="178"/>
      <c r="S2457" s="178"/>
      <c r="T2457" s="178"/>
      <c r="U2457" s="178"/>
      <c r="V2457" s="178"/>
      <c r="W2457" s="178"/>
      <c r="X2457" s="178"/>
      <c r="Y2457" s="210">
        <f t="shared" si="198"/>
        <v>0.33210734017363852</v>
      </c>
      <c r="Z2457" s="211">
        <f t="shared" si="200"/>
        <v>0.42</v>
      </c>
      <c r="AA2457" s="178"/>
      <c r="AB2457" s="178"/>
      <c r="AC2457" s="178"/>
    </row>
    <row r="2458" spans="2:29" x14ac:dyDescent="0.35">
      <c r="B2458" s="222">
        <v>253500</v>
      </c>
      <c r="C2458" s="208">
        <v>95334</v>
      </c>
      <c r="D2458" s="309">
        <v>5243.37</v>
      </c>
      <c r="E2458" s="206">
        <v>7626.72</v>
      </c>
      <c r="F2458" s="206">
        <v>8580.06</v>
      </c>
      <c r="G2458" s="205">
        <f t="shared" si="201"/>
        <v>0.37607100591715975</v>
      </c>
      <c r="H2458" s="207">
        <f t="shared" si="202"/>
        <v>0.42</v>
      </c>
      <c r="I2458" s="213">
        <v>84198</v>
      </c>
      <c r="J2458" s="213">
        <v>4630.8900000000003</v>
      </c>
      <c r="K2458" s="212">
        <v>6735.84</v>
      </c>
      <c r="L2458" s="212">
        <v>7577.82</v>
      </c>
      <c r="M2458" s="239">
        <f t="shared" si="199"/>
        <v>0.48089999999991051</v>
      </c>
      <c r="N2458" s="239"/>
      <c r="O2458" s="178"/>
      <c r="P2458" s="178"/>
      <c r="Q2458" s="178"/>
      <c r="R2458" s="178"/>
      <c r="S2458" s="178"/>
      <c r="T2458" s="178"/>
      <c r="U2458" s="178"/>
      <c r="V2458" s="178"/>
      <c r="W2458" s="178"/>
      <c r="X2458" s="178"/>
      <c r="Y2458" s="210">
        <f t="shared" si="198"/>
        <v>0.33214201183431952</v>
      </c>
      <c r="Z2458" s="211">
        <f t="shared" si="200"/>
        <v>0.42</v>
      </c>
      <c r="AA2458" s="178"/>
      <c r="AB2458" s="178"/>
      <c r="AC2458" s="178"/>
    </row>
    <row r="2459" spans="2:29" x14ac:dyDescent="0.35">
      <c r="B2459" s="222">
        <v>253600</v>
      </c>
      <c r="C2459" s="208">
        <v>95376</v>
      </c>
      <c r="D2459" s="309">
        <v>5245.68</v>
      </c>
      <c r="E2459" s="206">
        <v>7630.08</v>
      </c>
      <c r="F2459" s="206">
        <v>8583.84</v>
      </c>
      <c r="G2459" s="205">
        <f t="shared" si="201"/>
        <v>0.3760883280757098</v>
      </c>
      <c r="H2459" s="207">
        <f t="shared" si="202"/>
        <v>0.42</v>
      </c>
      <c r="I2459" s="213">
        <v>84240</v>
      </c>
      <c r="J2459" s="213">
        <v>4633.2</v>
      </c>
      <c r="K2459" s="212">
        <v>6739.2</v>
      </c>
      <c r="L2459" s="212">
        <v>7581.6</v>
      </c>
      <c r="M2459" s="239">
        <f t="shared" si="199"/>
        <v>0.48089999999991051</v>
      </c>
      <c r="N2459" s="239"/>
      <c r="O2459" s="178"/>
      <c r="P2459" s="178"/>
      <c r="Q2459" s="178"/>
      <c r="R2459" s="178"/>
      <c r="S2459" s="178"/>
      <c r="T2459" s="178"/>
      <c r="U2459" s="178"/>
      <c r="V2459" s="178"/>
      <c r="W2459" s="178"/>
      <c r="X2459" s="178"/>
      <c r="Y2459" s="210">
        <f t="shared" si="198"/>
        <v>0.33217665615141956</v>
      </c>
      <c r="Z2459" s="211">
        <f t="shared" si="200"/>
        <v>0.42</v>
      </c>
      <c r="AA2459" s="178"/>
      <c r="AB2459" s="178"/>
      <c r="AC2459" s="178"/>
    </row>
    <row r="2460" spans="2:29" x14ac:dyDescent="0.35">
      <c r="B2460" s="222">
        <v>253700</v>
      </c>
      <c r="C2460" s="208">
        <v>95418</v>
      </c>
      <c r="D2460" s="309">
        <v>5247.99</v>
      </c>
      <c r="E2460" s="206">
        <v>7633.44</v>
      </c>
      <c r="F2460" s="206">
        <v>8587.6200000000008</v>
      </c>
      <c r="G2460" s="205">
        <f t="shared" si="201"/>
        <v>0.37610563657863616</v>
      </c>
      <c r="H2460" s="207">
        <f t="shared" si="202"/>
        <v>0.42</v>
      </c>
      <c r="I2460" s="213">
        <v>84282</v>
      </c>
      <c r="J2460" s="213">
        <v>4635.51</v>
      </c>
      <c r="K2460" s="212">
        <v>6742.56</v>
      </c>
      <c r="L2460" s="212">
        <v>7585.38</v>
      </c>
      <c r="M2460" s="239">
        <f t="shared" si="199"/>
        <v>0.48090000000000144</v>
      </c>
      <c r="N2460" s="239"/>
      <c r="O2460" s="178"/>
      <c r="P2460" s="178"/>
      <c r="Q2460" s="178"/>
      <c r="R2460" s="178"/>
      <c r="S2460" s="178"/>
      <c r="T2460" s="178"/>
      <c r="U2460" s="178"/>
      <c r="V2460" s="178"/>
      <c r="W2460" s="178"/>
      <c r="X2460" s="178"/>
      <c r="Y2460" s="210">
        <f t="shared" si="198"/>
        <v>0.33221127315727239</v>
      </c>
      <c r="Z2460" s="211">
        <f t="shared" si="200"/>
        <v>0.42</v>
      </c>
      <c r="AA2460" s="178"/>
      <c r="AB2460" s="178"/>
      <c r="AC2460" s="178"/>
    </row>
    <row r="2461" spans="2:29" x14ac:dyDescent="0.35">
      <c r="B2461" s="222">
        <v>253800</v>
      </c>
      <c r="C2461" s="208">
        <v>95460</v>
      </c>
      <c r="D2461" s="309">
        <v>5250.3</v>
      </c>
      <c r="E2461" s="206">
        <v>7636.8</v>
      </c>
      <c r="F2461" s="206">
        <v>8591.4</v>
      </c>
      <c r="G2461" s="205">
        <f t="shared" si="201"/>
        <v>0.37612293144208037</v>
      </c>
      <c r="H2461" s="207">
        <f t="shared" si="202"/>
        <v>0.42</v>
      </c>
      <c r="I2461" s="213">
        <v>84324</v>
      </c>
      <c r="J2461" s="213">
        <v>4637.82</v>
      </c>
      <c r="K2461" s="212">
        <v>6745.92</v>
      </c>
      <c r="L2461" s="212">
        <v>7589.16</v>
      </c>
      <c r="M2461" s="239">
        <f t="shared" si="199"/>
        <v>0.48089999999996508</v>
      </c>
      <c r="N2461" s="239"/>
      <c r="O2461" s="178"/>
      <c r="P2461" s="178"/>
      <c r="Q2461" s="178"/>
      <c r="R2461" s="178"/>
      <c r="S2461" s="178"/>
      <c r="T2461" s="178"/>
      <c r="U2461" s="178"/>
      <c r="V2461" s="178"/>
      <c r="W2461" s="178"/>
      <c r="X2461" s="178"/>
      <c r="Y2461" s="210">
        <f t="shared" si="198"/>
        <v>0.33224586288416075</v>
      </c>
      <c r="Z2461" s="211">
        <f t="shared" si="200"/>
        <v>0.42</v>
      </c>
      <c r="AA2461" s="178"/>
      <c r="AB2461" s="178"/>
      <c r="AC2461" s="178"/>
    </row>
    <row r="2462" spans="2:29" x14ac:dyDescent="0.35">
      <c r="B2462" s="222">
        <v>253900</v>
      </c>
      <c r="C2462" s="208">
        <v>95502</v>
      </c>
      <c r="D2462" s="309">
        <v>5252.61</v>
      </c>
      <c r="E2462" s="206">
        <v>7640.16</v>
      </c>
      <c r="F2462" s="206">
        <v>8595.18</v>
      </c>
      <c r="G2462" s="205">
        <f t="shared" si="201"/>
        <v>0.3761402126821583</v>
      </c>
      <c r="H2462" s="207">
        <f t="shared" si="202"/>
        <v>0.42</v>
      </c>
      <c r="I2462" s="213">
        <v>84366</v>
      </c>
      <c r="J2462" s="213">
        <v>4640.13</v>
      </c>
      <c r="K2462" s="212">
        <v>6749.28</v>
      </c>
      <c r="L2462" s="212">
        <v>7592.94</v>
      </c>
      <c r="M2462" s="239">
        <f t="shared" si="199"/>
        <v>0.48090000000009242</v>
      </c>
      <c r="N2462" s="239"/>
      <c r="O2462" s="178"/>
      <c r="P2462" s="178"/>
      <c r="Q2462" s="178"/>
      <c r="R2462" s="178"/>
      <c r="S2462" s="178"/>
      <c r="T2462" s="178"/>
      <c r="U2462" s="178"/>
      <c r="V2462" s="178"/>
      <c r="W2462" s="178"/>
      <c r="X2462" s="178"/>
      <c r="Y2462" s="210">
        <f t="shared" si="198"/>
        <v>0.33228042536431668</v>
      </c>
      <c r="Z2462" s="211">
        <f t="shared" si="200"/>
        <v>0.42</v>
      </c>
      <c r="AA2462" s="178"/>
      <c r="AB2462" s="178"/>
      <c r="AC2462" s="178"/>
    </row>
    <row r="2463" spans="2:29" x14ac:dyDescent="0.35">
      <c r="B2463" s="222">
        <v>254000</v>
      </c>
      <c r="C2463" s="208">
        <v>95544</v>
      </c>
      <c r="D2463" s="309">
        <v>5254.92</v>
      </c>
      <c r="E2463" s="206">
        <v>7643.52</v>
      </c>
      <c r="F2463" s="206">
        <v>8598.9599999999991</v>
      </c>
      <c r="G2463" s="205">
        <f t="shared" si="201"/>
        <v>0.37615748031496066</v>
      </c>
      <c r="H2463" s="207">
        <f t="shared" si="202"/>
        <v>0.42</v>
      </c>
      <c r="I2463" s="213">
        <v>84408</v>
      </c>
      <c r="J2463" s="213">
        <v>4642.4399999999996</v>
      </c>
      <c r="K2463" s="212">
        <v>6752.64</v>
      </c>
      <c r="L2463" s="212">
        <v>7596.72</v>
      </c>
      <c r="M2463" s="239">
        <f t="shared" si="199"/>
        <v>0.48090000000003785</v>
      </c>
      <c r="N2463" s="239"/>
      <c r="O2463" s="178"/>
      <c r="P2463" s="178"/>
      <c r="Q2463" s="178"/>
      <c r="R2463" s="178"/>
      <c r="S2463" s="178"/>
      <c r="T2463" s="178"/>
      <c r="U2463" s="178"/>
      <c r="V2463" s="178"/>
      <c r="W2463" s="178"/>
      <c r="X2463" s="178"/>
      <c r="Y2463" s="210">
        <f t="shared" si="198"/>
        <v>0.33231496062992127</v>
      </c>
      <c r="Z2463" s="211">
        <f t="shared" si="200"/>
        <v>0.42</v>
      </c>
      <c r="AA2463" s="178"/>
      <c r="AB2463" s="178"/>
      <c r="AC2463" s="178"/>
    </row>
    <row r="2464" spans="2:29" x14ac:dyDescent="0.35">
      <c r="B2464" s="222">
        <v>254100</v>
      </c>
      <c r="C2464" s="208">
        <v>95586</v>
      </c>
      <c r="D2464" s="309">
        <v>5257.23</v>
      </c>
      <c r="E2464" s="206">
        <v>7646.88</v>
      </c>
      <c r="F2464" s="206">
        <v>8602.74</v>
      </c>
      <c r="G2464" s="205">
        <f t="shared" si="201"/>
        <v>0.37617473435655252</v>
      </c>
      <c r="H2464" s="207">
        <f t="shared" si="202"/>
        <v>0.42</v>
      </c>
      <c r="I2464" s="213">
        <v>84450</v>
      </c>
      <c r="J2464" s="213">
        <v>4644.75</v>
      </c>
      <c r="K2464" s="212">
        <v>6756</v>
      </c>
      <c r="L2464" s="212">
        <v>7600.5</v>
      </c>
      <c r="M2464" s="239">
        <f t="shared" si="199"/>
        <v>0.48090000000001965</v>
      </c>
      <c r="N2464" s="239"/>
      <c r="O2464" s="178"/>
      <c r="P2464" s="178"/>
      <c r="Q2464" s="178"/>
      <c r="R2464" s="178"/>
      <c r="S2464" s="178"/>
      <c r="T2464" s="178"/>
      <c r="U2464" s="178"/>
      <c r="V2464" s="178"/>
      <c r="W2464" s="178"/>
      <c r="X2464" s="178"/>
      <c r="Y2464" s="210">
        <f t="shared" si="198"/>
        <v>0.33234946871310506</v>
      </c>
      <c r="Z2464" s="211">
        <f t="shared" si="200"/>
        <v>0.42</v>
      </c>
      <c r="AA2464" s="178"/>
      <c r="AB2464" s="178"/>
      <c r="AC2464" s="178"/>
    </row>
    <row r="2465" spans="2:29" x14ac:dyDescent="0.35">
      <c r="B2465" s="222">
        <v>254200</v>
      </c>
      <c r="C2465" s="208">
        <v>95628</v>
      </c>
      <c r="D2465" s="309">
        <v>5259.54</v>
      </c>
      <c r="E2465" s="206">
        <v>7650.24</v>
      </c>
      <c r="F2465" s="206">
        <v>8606.52</v>
      </c>
      <c r="G2465" s="205">
        <f t="shared" si="201"/>
        <v>0.37619197482297406</v>
      </c>
      <c r="H2465" s="207">
        <f t="shared" si="202"/>
        <v>0.42</v>
      </c>
      <c r="I2465" s="213">
        <v>84492</v>
      </c>
      <c r="J2465" s="213">
        <v>4647.0600000000004</v>
      </c>
      <c r="K2465" s="212">
        <v>6759.36</v>
      </c>
      <c r="L2465" s="212">
        <v>7604.28</v>
      </c>
      <c r="M2465" s="239">
        <f t="shared" si="199"/>
        <v>0.48089999999998329</v>
      </c>
      <c r="N2465" s="239"/>
      <c r="O2465" s="178"/>
      <c r="P2465" s="178"/>
      <c r="Q2465" s="178"/>
      <c r="R2465" s="178"/>
      <c r="S2465" s="178"/>
      <c r="T2465" s="178"/>
      <c r="U2465" s="178"/>
      <c r="V2465" s="178"/>
      <c r="W2465" s="178"/>
      <c r="X2465" s="178"/>
      <c r="Y2465" s="210">
        <f t="shared" si="198"/>
        <v>0.33238394964594808</v>
      </c>
      <c r="Z2465" s="211">
        <f t="shared" si="200"/>
        <v>0.42</v>
      </c>
      <c r="AA2465" s="178"/>
      <c r="AB2465" s="178"/>
      <c r="AC2465" s="178"/>
    </row>
    <row r="2466" spans="2:29" x14ac:dyDescent="0.35">
      <c r="B2466" s="222">
        <v>254300</v>
      </c>
      <c r="C2466" s="208">
        <v>95670</v>
      </c>
      <c r="D2466" s="309">
        <v>5261.85</v>
      </c>
      <c r="E2466" s="206">
        <v>7653.6</v>
      </c>
      <c r="F2466" s="206">
        <v>8610.2999999999993</v>
      </c>
      <c r="G2466" s="205">
        <f t="shared" si="201"/>
        <v>0.37620920173023986</v>
      </c>
      <c r="H2466" s="207">
        <f t="shared" si="202"/>
        <v>0.42</v>
      </c>
      <c r="I2466" s="213">
        <v>84534</v>
      </c>
      <c r="J2466" s="213">
        <v>4649.37</v>
      </c>
      <c r="K2466" s="212">
        <v>6762.72</v>
      </c>
      <c r="L2466" s="212">
        <v>7608.06</v>
      </c>
      <c r="M2466" s="239">
        <f t="shared" si="199"/>
        <v>0.48090000000007421</v>
      </c>
      <c r="N2466" s="239"/>
      <c r="O2466" s="178"/>
      <c r="P2466" s="178"/>
      <c r="Q2466" s="178"/>
      <c r="R2466" s="178"/>
      <c r="S2466" s="178"/>
      <c r="T2466" s="178"/>
      <c r="U2466" s="178"/>
      <c r="V2466" s="178"/>
      <c r="W2466" s="178"/>
      <c r="X2466" s="178"/>
      <c r="Y2466" s="210">
        <f t="shared" si="198"/>
        <v>0.33241840346047974</v>
      </c>
      <c r="Z2466" s="211">
        <f t="shared" si="200"/>
        <v>0.42</v>
      </c>
      <c r="AA2466" s="178"/>
      <c r="AB2466" s="178"/>
      <c r="AC2466" s="178"/>
    </row>
    <row r="2467" spans="2:29" x14ac:dyDescent="0.35">
      <c r="B2467" s="222">
        <v>254400</v>
      </c>
      <c r="C2467" s="208">
        <v>95712</v>
      </c>
      <c r="D2467" s="309">
        <v>5264.16</v>
      </c>
      <c r="E2467" s="206">
        <v>7656.96</v>
      </c>
      <c r="F2467" s="206">
        <v>8614.08</v>
      </c>
      <c r="G2467" s="205">
        <f t="shared" si="201"/>
        <v>0.37622641509433963</v>
      </c>
      <c r="H2467" s="207">
        <f t="shared" si="202"/>
        <v>0.42</v>
      </c>
      <c r="I2467" s="213">
        <v>84576</v>
      </c>
      <c r="J2467" s="213">
        <v>4651.68</v>
      </c>
      <c r="K2467" s="212">
        <v>6766.08</v>
      </c>
      <c r="L2467" s="212">
        <v>7611.84</v>
      </c>
      <c r="M2467" s="239">
        <f t="shared" si="199"/>
        <v>0.480900000000056</v>
      </c>
      <c r="N2467" s="239"/>
      <c r="O2467" s="178"/>
      <c r="P2467" s="178"/>
      <c r="Q2467" s="178"/>
      <c r="R2467" s="178"/>
      <c r="S2467" s="178"/>
      <c r="T2467" s="178"/>
      <c r="U2467" s="178"/>
      <c r="V2467" s="178"/>
      <c r="W2467" s="178"/>
      <c r="X2467" s="178"/>
      <c r="Y2467" s="210">
        <f t="shared" si="198"/>
        <v>0.33245283018867927</v>
      </c>
      <c r="Z2467" s="211">
        <f t="shared" si="200"/>
        <v>0.42</v>
      </c>
      <c r="AA2467" s="178"/>
      <c r="AB2467" s="178"/>
      <c r="AC2467" s="178"/>
    </row>
    <row r="2468" spans="2:29" x14ac:dyDescent="0.35">
      <c r="B2468" s="222">
        <v>254500</v>
      </c>
      <c r="C2468" s="208">
        <v>95754</v>
      </c>
      <c r="D2468" s="309">
        <v>5266.47</v>
      </c>
      <c r="E2468" s="206">
        <v>7660.32</v>
      </c>
      <c r="F2468" s="206">
        <v>8617.86</v>
      </c>
      <c r="G2468" s="205">
        <f t="shared" si="201"/>
        <v>0.3762436149312377</v>
      </c>
      <c r="H2468" s="207">
        <f t="shared" si="202"/>
        <v>0.42</v>
      </c>
      <c r="I2468" s="213">
        <v>84618</v>
      </c>
      <c r="J2468" s="213">
        <v>4653.99</v>
      </c>
      <c r="K2468" s="212">
        <v>6769.44</v>
      </c>
      <c r="L2468" s="212">
        <v>7615.62</v>
      </c>
      <c r="M2468" s="239">
        <f t="shared" si="199"/>
        <v>0.48090000000001965</v>
      </c>
      <c r="N2468" s="239"/>
      <c r="O2468" s="178"/>
      <c r="P2468" s="178"/>
      <c r="Q2468" s="178"/>
      <c r="R2468" s="178"/>
      <c r="S2468" s="178"/>
      <c r="T2468" s="178"/>
      <c r="U2468" s="178"/>
      <c r="V2468" s="178"/>
      <c r="W2468" s="178"/>
      <c r="X2468" s="178"/>
      <c r="Y2468" s="210">
        <f t="shared" si="198"/>
        <v>0.33248722986247542</v>
      </c>
      <c r="Z2468" s="211">
        <f t="shared" si="200"/>
        <v>0.42</v>
      </c>
      <c r="AA2468" s="178"/>
      <c r="AB2468" s="178"/>
      <c r="AC2468" s="178"/>
    </row>
    <row r="2469" spans="2:29" x14ac:dyDescent="0.35">
      <c r="B2469" s="222">
        <v>254600</v>
      </c>
      <c r="C2469" s="208">
        <v>95796</v>
      </c>
      <c r="D2469" s="309">
        <v>5268.78</v>
      </c>
      <c r="E2469" s="206">
        <v>7663.68</v>
      </c>
      <c r="F2469" s="206">
        <v>8621.64</v>
      </c>
      <c r="G2469" s="205">
        <f t="shared" si="201"/>
        <v>0.3762608012568735</v>
      </c>
      <c r="H2469" s="207">
        <f t="shared" si="202"/>
        <v>0.42</v>
      </c>
      <c r="I2469" s="213">
        <v>84660</v>
      </c>
      <c r="J2469" s="213">
        <v>4656.3</v>
      </c>
      <c r="K2469" s="212">
        <v>6772.8</v>
      </c>
      <c r="L2469" s="212">
        <v>7619.4</v>
      </c>
      <c r="M2469" s="239">
        <f t="shared" si="199"/>
        <v>0.48089999999996508</v>
      </c>
      <c r="N2469" s="239"/>
      <c r="O2469" s="178"/>
      <c r="P2469" s="178"/>
      <c r="Q2469" s="178"/>
      <c r="R2469" s="178"/>
      <c r="S2469" s="178"/>
      <c r="T2469" s="178"/>
      <c r="U2469" s="178"/>
      <c r="V2469" s="178"/>
      <c r="W2469" s="178"/>
      <c r="X2469" s="178"/>
      <c r="Y2469" s="210">
        <f t="shared" si="198"/>
        <v>0.33252160251374707</v>
      </c>
      <c r="Z2469" s="211">
        <f t="shared" si="200"/>
        <v>0.42</v>
      </c>
      <c r="AA2469" s="178"/>
      <c r="AB2469" s="178"/>
      <c r="AC2469" s="178"/>
    </row>
    <row r="2470" spans="2:29" x14ac:dyDescent="0.35">
      <c r="B2470" s="222">
        <v>254700</v>
      </c>
      <c r="C2470" s="208">
        <v>95838</v>
      </c>
      <c r="D2470" s="309">
        <v>5271.09</v>
      </c>
      <c r="E2470" s="206">
        <v>7667.04</v>
      </c>
      <c r="F2470" s="206">
        <v>8625.42</v>
      </c>
      <c r="G2470" s="205">
        <f t="shared" si="201"/>
        <v>0.37627797408716135</v>
      </c>
      <c r="H2470" s="207">
        <f t="shared" si="202"/>
        <v>0.42</v>
      </c>
      <c r="I2470" s="213">
        <v>84702</v>
      </c>
      <c r="J2470" s="213">
        <v>4658.6099999999997</v>
      </c>
      <c r="K2470" s="212">
        <v>6776.16</v>
      </c>
      <c r="L2470" s="212">
        <v>7623.18</v>
      </c>
      <c r="M2470" s="239">
        <f t="shared" si="199"/>
        <v>0.48089999999996508</v>
      </c>
      <c r="N2470" s="239"/>
      <c r="O2470" s="178"/>
      <c r="P2470" s="178"/>
      <c r="Q2470" s="178"/>
      <c r="R2470" s="178"/>
      <c r="S2470" s="178"/>
      <c r="T2470" s="178"/>
      <c r="U2470" s="178"/>
      <c r="V2470" s="178"/>
      <c r="W2470" s="178"/>
      <c r="X2470" s="178"/>
      <c r="Y2470" s="210">
        <f t="shared" si="198"/>
        <v>0.33255594817432271</v>
      </c>
      <c r="Z2470" s="211">
        <f t="shared" si="200"/>
        <v>0.42</v>
      </c>
      <c r="AA2470" s="178"/>
      <c r="AB2470" s="178"/>
      <c r="AC2470" s="178"/>
    </row>
    <row r="2471" spans="2:29" x14ac:dyDescent="0.35">
      <c r="B2471" s="222">
        <v>254800</v>
      </c>
      <c r="C2471" s="208">
        <v>95880</v>
      </c>
      <c r="D2471" s="309">
        <v>5273.4</v>
      </c>
      <c r="E2471" s="206">
        <v>7670.4</v>
      </c>
      <c r="F2471" s="206">
        <v>8629.2000000000007</v>
      </c>
      <c r="G2471" s="205">
        <f t="shared" si="201"/>
        <v>0.37629513343799059</v>
      </c>
      <c r="H2471" s="207">
        <f t="shared" si="202"/>
        <v>0.42</v>
      </c>
      <c r="I2471" s="213">
        <v>84744</v>
      </c>
      <c r="J2471" s="213">
        <v>4660.92</v>
      </c>
      <c r="K2471" s="212">
        <v>6779.52</v>
      </c>
      <c r="L2471" s="212">
        <v>7626.96</v>
      </c>
      <c r="M2471" s="239">
        <f t="shared" si="199"/>
        <v>0.48089999999991051</v>
      </c>
      <c r="N2471" s="239"/>
      <c r="O2471" s="178"/>
      <c r="P2471" s="178"/>
      <c r="Q2471" s="178"/>
      <c r="R2471" s="178"/>
      <c r="S2471" s="178"/>
      <c r="T2471" s="178"/>
      <c r="U2471" s="178"/>
      <c r="V2471" s="178"/>
      <c r="W2471" s="178"/>
      <c r="X2471" s="178"/>
      <c r="Y2471" s="210">
        <f t="shared" si="198"/>
        <v>0.33259026687598114</v>
      </c>
      <c r="Z2471" s="211">
        <f t="shared" si="200"/>
        <v>0.42</v>
      </c>
      <c r="AA2471" s="178"/>
      <c r="AB2471" s="178"/>
      <c r="AC2471" s="178"/>
    </row>
    <row r="2472" spans="2:29" x14ac:dyDescent="0.35">
      <c r="B2472" s="222">
        <v>254900</v>
      </c>
      <c r="C2472" s="208">
        <v>95922</v>
      </c>
      <c r="D2472" s="309">
        <v>5275.71</v>
      </c>
      <c r="E2472" s="206">
        <v>7673.76</v>
      </c>
      <c r="F2472" s="206">
        <v>8632.98</v>
      </c>
      <c r="G2472" s="205">
        <f t="shared" si="201"/>
        <v>0.3763122793252256</v>
      </c>
      <c r="H2472" s="207">
        <f t="shared" si="202"/>
        <v>0.42</v>
      </c>
      <c r="I2472" s="213">
        <v>84786</v>
      </c>
      <c r="J2472" s="213">
        <v>4663.2299999999996</v>
      </c>
      <c r="K2472" s="212">
        <v>6782.88</v>
      </c>
      <c r="L2472" s="212">
        <v>7630.74</v>
      </c>
      <c r="M2472" s="239">
        <f t="shared" si="199"/>
        <v>0.48090000000001965</v>
      </c>
      <c r="N2472" s="239"/>
      <c r="O2472" s="178"/>
      <c r="P2472" s="178"/>
      <c r="Q2472" s="178"/>
      <c r="R2472" s="178"/>
      <c r="S2472" s="178"/>
      <c r="T2472" s="178"/>
      <c r="U2472" s="178"/>
      <c r="V2472" s="178"/>
      <c r="W2472" s="178"/>
      <c r="X2472" s="178"/>
      <c r="Y2472" s="210">
        <f t="shared" si="198"/>
        <v>0.33262455865045115</v>
      </c>
      <c r="Z2472" s="211">
        <f t="shared" si="200"/>
        <v>0.42</v>
      </c>
      <c r="AA2472" s="178"/>
      <c r="AB2472" s="178"/>
      <c r="AC2472" s="178"/>
    </row>
    <row r="2473" spans="2:29" x14ac:dyDescent="0.35">
      <c r="B2473" s="222">
        <v>255000</v>
      </c>
      <c r="C2473" s="208">
        <v>95964</v>
      </c>
      <c r="D2473" s="309">
        <v>5278.02</v>
      </c>
      <c r="E2473" s="206">
        <v>7677.12</v>
      </c>
      <c r="F2473" s="206">
        <v>8636.76</v>
      </c>
      <c r="G2473" s="205">
        <f t="shared" si="201"/>
        <v>0.37632941176470586</v>
      </c>
      <c r="H2473" s="207">
        <f t="shared" si="202"/>
        <v>0.42</v>
      </c>
      <c r="I2473" s="213">
        <v>84828</v>
      </c>
      <c r="J2473" s="213">
        <v>4665.54</v>
      </c>
      <c r="K2473" s="212">
        <v>6786.24</v>
      </c>
      <c r="L2473" s="212">
        <v>7634.52</v>
      </c>
      <c r="M2473" s="239">
        <f t="shared" si="199"/>
        <v>0.48090000000000144</v>
      </c>
      <c r="N2473" s="239"/>
      <c r="O2473" s="178"/>
      <c r="P2473" s="178"/>
      <c r="Q2473" s="178"/>
      <c r="R2473" s="178"/>
      <c r="S2473" s="178"/>
      <c r="T2473" s="178"/>
      <c r="U2473" s="178"/>
      <c r="V2473" s="178"/>
      <c r="W2473" s="178"/>
      <c r="X2473" s="178"/>
      <c r="Y2473" s="210">
        <f t="shared" si="198"/>
        <v>0.33265882352941178</v>
      </c>
      <c r="Z2473" s="211">
        <f t="shared" si="200"/>
        <v>0.42</v>
      </c>
      <c r="AA2473" s="178"/>
      <c r="AB2473" s="178"/>
      <c r="AC2473" s="178"/>
    </row>
    <row r="2474" spans="2:29" x14ac:dyDescent="0.35">
      <c r="B2474" s="222">
        <v>255100</v>
      </c>
      <c r="C2474" s="208">
        <v>96006</v>
      </c>
      <c r="D2474" s="309">
        <v>5280.33</v>
      </c>
      <c r="E2474" s="206">
        <v>7680.48</v>
      </c>
      <c r="F2474" s="206">
        <v>8640.5400000000009</v>
      </c>
      <c r="G2474" s="205">
        <f t="shared" si="201"/>
        <v>0.37634653077224617</v>
      </c>
      <c r="H2474" s="207">
        <f t="shared" si="202"/>
        <v>0.42</v>
      </c>
      <c r="I2474" s="213">
        <v>84870</v>
      </c>
      <c r="J2474" s="213">
        <v>4667.8500000000004</v>
      </c>
      <c r="K2474" s="212">
        <v>6789.6</v>
      </c>
      <c r="L2474" s="212">
        <v>7638.3</v>
      </c>
      <c r="M2474" s="239">
        <f t="shared" si="199"/>
        <v>0.48089999999994687</v>
      </c>
      <c r="N2474" s="239"/>
      <c r="O2474" s="178"/>
      <c r="P2474" s="178"/>
      <c r="Q2474" s="178"/>
      <c r="R2474" s="178"/>
      <c r="S2474" s="178"/>
      <c r="T2474" s="178"/>
      <c r="U2474" s="178"/>
      <c r="V2474" s="178"/>
      <c r="W2474" s="178"/>
      <c r="X2474" s="178"/>
      <c r="Y2474" s="210">
        <f t="shared" si="198"/>
        <v>0.33269306154449235</v>
      </c>
      <c r="Z2474" s="211">
        <f t="shared" si="200"/>
        <v>0.42</v>
      </c>
      <c r="AA2474" s="178"/>
      <c r="AB2474" s="178"/>
      <c r="AC2474" s="178"/>
    </row>
    <row r="2475" spans="2:29" x14ac:dyDescent="0.35">
      <c r="B2475" s="222">
        <v>255200</v>
      </c>
      <c r="C2475" s="208">
        <v>96048</v>
      </c>
      <c r="D2475" s="309">
        <v>5282.64</v>
      </c>
      <c r="E2475" s="206">
        <v>7683.84</v>
      </c>
      <c r="F2475" s="206">
        <v>8644.32</v>
      </c>
      <c r="G2475" s="205">
        <f t="shared" si="201"/>
        <v>0.37636363636363634</v>
      </c>
      <c r="H2475" s="207">
        <f t="shared" si="202"/>
        <v>0.42</v>
      </c>
      <c r="I2475" s="213">
        <v>84912</v>
      </c>
      <c r="J2475" s="213">
        <v>4670.16</v>
      </c>
      <c r="K2475" s="212">
        <v>6792.96</v>
      </c>
      <c r="L2475" s="212">
        <v>7642.08</v>
      </c>
      <c r="M2475" s="239">
        <f t="shared" si="199"/>
        <v>0.48089999999991051</v>
      </c>
      <c r="N2475" s="239"/>
      <c r="O2475" s="178"/>
      <c r="P2475" s="178"/>
      <c r="Q2475" s="178"/>
      <c r="R2475" s="178"/>
      <c r="S2475" s="178"/>
      <c r="T2475" s="178"/>
      <c r="U2475" s="178"/>
      <c r="V2475" s="178"/>
      <c r="W2475" s="178"/>
      <c r="X2475" s="178"/>
      <c r="Y2475" s="210">
        <f t="shared" si="198"/>
        <v>0.3327272727272727</v>
      </c>
      <c r="Z2475" s="211">
        <f t="shared" si="200"/>
        <v>0.42</v>
      </c>
      <c r="AA2475" s="178"/>
      <c r="AB2475" s="178"/>
      <c r="AC2475" s="178"/>
    </row>
    <row r="2476" spans="2:29" x14ac:dyDescent="0.35">
      <c r="B2476" s="222">
        <v>255300</v>
      </c>
      <c r="C2476" s="208">
        <v>96090</v>
      </c>
      <c r="D2476" s="309">
        <v>5284.95</v>
      </c>
      <c r="E2476" s="206">
        <v>7687.2</v>
      </c>
      <c r="F2476" s="206">
        <v>8648.1</v>
      </c>
      <c r="G2476" s="205">
        <f t="shared" si="201"/>
        <v>0.37638072855464161</v>
      </c>
      <c r="H2476" s="207">
        <f t="shared" si="202"/>
        <v>0.42</v>
      </c>
      <c r="I2476" s="213">
        <v>84954</v>
      </c>
      <c r="J2476" s="213">
        <v>4672.47</v>
      </c>
      <c r="K2476" s="212">
        <v>6796.32</v>
      </c>
      <c r="L2476" s="212">
        <v>7645.86</v>
      </c>
      <c r="M2476" s="239">
        <f t="shared" si="199"/>
        <v>0.48090000000003785</v>
      </c>
      <c r="N2476" s="239"/>
      <c r="O2476" s="178"/>
      <c r="P2476" s="178"/>
      <c r="Q2476" s="178"/>
      <c r="R2476" s="178"/>
      <c r="S2476" s="178"/>
      <c r="T2476" s="178"/>
      <c r="U2476" s="178"/>
      <c r="V2476" s="178"/>
      <c r="W2476" s="178"/>
      <c r="X2476" s="178"/>
      <c r="Y2476" s="210">
        <f t="shared" si="198"/>
        <v>0.33276145710928318</v>
      </c>
      <c r="Z2476" s="211">
        <f t="shared" si="200"/>
        <v>0.42</v>
      </c>
      <c r="AA2476" s="178"/>
      <c r="AB2476" s="178"/>
      <c r="AC2476" s="178"/>
    </row>
    <row r="2477" spans="2:29" x14ac:dyDescent="0.35">
      <c r="B2477" s="222">
        <v>255400</v>
      </c>
      <c r="C2477" s="208">
        <v>96132</v>
      </c>
      <c r="D2477" s="309">
        <v>5287.26</v>
      </c>
      <c r="E2477" s="206">
        <v>7690.56</v>
      </c>
      <c r="F2477" s="206">
        <v>8651.8799999999992</v>
      </c>
      <c r="G2477" s="205">
        <f t="shared" si="201"/>
        <v>0.37639780736100237</v>
      </c>
      <c r="H2477" s="207">
        <f t="shared" si="202"/>
        <v>0.42</v>
      </c>
      <c r="I2477" s="213">
        <v>84996</v>
      </c>
      <c r="J2477" s="213">
        <v>4674.78</v>
      </c>
      <c r="K2477" s="212">
        <v>6799.68</v>
      </c>
      <c r="L2477" s="212">
        <v>7649.64</v>
      </c>
      <c r="M2477" s="239">
        <f t="shared" si="199"/>
        <v>0.48089999999998329</v>
      </c>
      <c r="N2477" s="239"/>
      <c r="O2477" s="178"/>
      <c r="P2477" s="178"/>
      <c r="Q2477" s="178"/>
      <c r="R2477" s="178"/>
      <c r="S2477" s="178"/>
      <c r="T2477" s="178"/>
      <c r="U2477" s="178"/>
      <c r="V2477" s="178"/>
      <c r="W2477" s="178"/>
      <c r="X2477" s="178"/>
      <c r="Y2477" s="210">
        <f t="shared" si="198"/>
        <v>0.3327956147220047</v>
      </c>
      <c r="Z2477" s="211">
        <f t="shared" si="200"/>
        <v>0.42</v>
      </c>
      <c r="AA2477" s="178"/>
      <c r="AB2477" s="178"/>
      <c r="AC2477" s="178"/>
    </row>
    <row r="2478" spans="2:29" x14ac:dyDescent="0.35">
      <c r="B2478" s="222">
        <v>255500</v>
      </c>
      <c r="C2478" s="208">
        <v>96174</v>
      </c>
      <c r="D2478" s="309">
        <v>5289.57</v>
      </c>
      <c r="E2478" s="206">
        <v>7693.92</v>
      </c>
      <c r="F2478" s="206">
        <v>8655.66</v>
      </c>
      <c r="G2478" s="205">
        <f t="shared" si="201"/>
        <v>0.37641487279843444</v>
      </c>
      <c r="H2478" s="207">
        <f t="shared" si="202"/>
        <v>0.42</v>
      </c>
      <c r="I2478" s="213">
        <v>85038</v>
      </c>
      <c r="J2478" s="213">
        <v>4677.09</v>
      </c>
      <c r="K2478" s="212">
        <v>6803.04</v>
      </c>
      <c r="L2478" s="212">
        <v>7653.42</v>
      </c>
      <c r="M2478" s="239">
        <f t="shared" si="199"/>
        <v>0.48090000000011057</v>
      </c>
      <c r="N2478" s="239"/>
      <c r="O2478" s="178"/>
      <c r="P2478" s="178"/>
      <c r="Q2478" s="178"/>
      <c r="R2478" s="178"/>
      <c r="S2478" s="178"/>
      <c r="T2478" s="178"/>
      <c r="U2478" s="178"/>
      <c r="V2478" s="178"/>
      <c r="W2478" s="178"/>
      <c r="X2478" s="178"/>
      <c r="Y2478" s="210">
        <f t="shared" si="198"/>
        <v>0.3328297455968689</v>
      </c>
      <c r="Z2478" s="211">
        <f t="shared" si="200"/>
        <v>0.42</v>
      </c>
      <c r="AA2478" s="178"/>
      <c r="AB2478" s="178"/>
      <c r="AC2478" s="178"/>
    </row>
    <row r="2479" spans="2:29" x14ac:dyDescent="0.35">
      <c r="B2479" s="222">
        <v>255600</v>
      </c>
      <c r="C2479" s="208">
        <v>96216</v>
      </c>
      <c r="D2479" s="309">
        <v>5291.88</v>
      </c>
      <c r="E2479" s="206">
        <v>7697.28</v>
      </c>
      <c r="F2479" s="206">
        <v>8659.44</v>
      </c>
      <c r="G2479" s="205">
        <f t="shared" si="201"/>
        <v>0.37643192488262911</v>
      </c>
      <c r="H2479" s="207">
        <f t="shared" si="202"/>
        <v>0.42</v>
      </c>
      <c r="I2479" s="213">
        <v>85080</v>
      </c>
      <c r="J2479" s="213">
        <v>4679.3999999999996</v>
      </c>
      <c r="K2479" s="212">
        <v>6806.4</v>
      </c>
      <c r="L2479" s="212">
        <v>7657.2</v>
      </c>
      <c r="M2479" s="239">
        <f t="shared" si="199"/>
        <v>0.48090000000007421</v>
      </c>
      <c r="N2479" s="239"/>
      <c r="O2479" s="178"/>
      <c r="P2479" s="178"/>
      <c r="Q2479" s="178"/>
      <c r="R2479" s="178"/>
      <c r="S2479" s="178"/>
      <c r="T2479" s="178"/>
      <c r="U2479" s="178"/>
      <c r="V2479" s="178"/>
      <c r="W2479" s="178"/>
      <c r="X2479" s="178"/>
      <c r="Y2479" s="210">
        <f t="shared" si="198"/>
        <v>0.33286384976525824</v>
      </c>
      <c r="Z2479" s="211">
        <f t="shared" si="200"/>
        <v>0.42</v>
      </c>
      <c r="AA2479" s="178"/>
      <c r="AB2479" s="178"/>
      <c r="AC2479" s="178"/>
    </row>
    <row r="2480" spans="2:29" x14ac:dyDescent="0.35">
      <c r="B2480" s="222">
        <v>255700</v>
      </c>
      <c r="C2480" s="208">
        <v>96258</v>
      </c>
      <c r="D2480" s="309">
        <v>5294.19</v>
      </c>
      <c r="E2480" s="206">
        <v>7700.64</v>
      </c>
      <c r="F2480" s="206">
        <v>8663.2199999999993</v>
      </c>
      <c r="G2480" s="205">
        <f t="shared" si="201"/>
        <v>0.37644896362925301</v>
      </c>
      <c r="H2480" s="207">
        <f t="shared" si="202"/>
        <v>0.42</v>
      </c>
      <c r="I2480" s="213">
        <v>85122</v>
      </c>
      <c r="J2480" s="213">
        <v>4681.71</v>
      </c>
      <c r="K2480" s="212">
        <v>6809.76</v>
      </c>
      <c r="L2480" s="212">
        <v>7660.98</v>
      </c>
      <c r="M2480" s="239">
        <f t="shared" si="199"/>
        <v>0.48090000000001965</v>
      </c>
      <c r="N2480" s="239"/>
      <c r="O2480" s="178"/>
      <c r="P2480" s="178"/>
      <c r="Q2480" s="178"/>
      <c r="R2480" s="178"/>
      <c r="S2480" s="178"/>
      <c r="T2480" s="178"/>
      <c r="U2480" s="178"/>
      <c r="V2480" s="178"/>
      <c r="W2480" s="178"/>
      <c r="X2480" s="178"/>
      <c r="Y2480" s="210">
        <f t="shared" si="198"/>
        <v>0.33289792725850609</v>
      </c>
      <c r="Z2480" s="211">
        <f t="shared" si="200"/>
        <v>0.42</v>
      </c>
      <c r="AA2480" s="178"/>
      <c r="AB2480" s="178"/>
      <c r="AC2480" s="178"/>
    </row>
    <row r="2481" spans="2:29" x14ac:dyDescent="0.35">
      <c r="B2481" s="222">
        <v>255800</v>
      </c>
      <c r="C2481" s="208">
        <v>96300</v>
      </c>
      <c r="D2481" s="309">
        <v>5296.5</v>
      </c>
      <c r="E2481" s="206">
        <v>7704</v>
      </c>
      <c r="F2481" s="206">
        <v>8667</v>
      </c>
      <c r="G2481" s="205">
        <f t="shared" si="201"/>
        <v>0.3764659890539484</v>
      </c>
      <c r="H2481" s="207">
        <f t="shared" si="202"/>
        <v>0.42</v>
      </c>
      <c r="I2481" s="213">
        <v>85164</v>
      </c>
      <c r="J2481" s="213">
        <v>4684.0200000000004</v>
      </c>
      <c r="K2481" s="212">
        <v>6813.12</v>
      </c>
      <c r="L2481" s="212">
        <v>7664.76</v>
      </c>
      <c r="M2481" s="239">
        <f t="shared" si="199"/>
        <v>0.48090000000001965</v>
      </c>
      <c r="N2481" s="239"/>
      <c r="O2481" s="178"/>
      <c r="P2481" s="178"/>
      <c r="Q2481" s="178"/>
      <c r="R2481" s="178"/>
      <c r="S2481" s="178"/>
      <c r="T2481" s="178"/>
      <c r="U2481" s="178"/>
      <c r="V2481" s="178"/>
      <c r="W2481" s="178"/>
      <c r="X2481" s="178"/>
      <c r="Y2481" s="210">
        <f t="shared" si="198"/>
        <v>0.33293197810789682</v>
      </c>
      <c r="Z2481" s="211">
        <f t="shared" si="200"/>
        <v>0.42</v>
      </c>
      <c r="AA2481" s="178"/>
      <c r="AB2481" s="178"/>
      <c r="AC2481" s="178"/>
    </row>
    <row r="2482" spans="2:29" x14ac:dyDescent="0.35">
      <c r="B2482" s="222">
        <v>255900</v>
      </c>
      <c r="C2482" s="208">
        <v>96342</v>
      </c>
      <c r="D2482" s="309">
        <v>5298.81</v>
      </c>
      <c r="E2482" s="206">
        <v>7707.36</v>
      </c>
      <c r="F2482" s="206">
        <v>8670.7800000000007</v>
      </c>
      <c r="G2482" s="205">
        <f t="shared" si="201"/>
        <v>0.37648300117233297</v>
      </c>
      <c r="H2482" s="207">
        <f t="shared" si="202"/>
        <v>0.42</v>
      </c>
      <c r="I2482" s="213">
        <v>85206</v>
      </c>
      <c r="J2482" s="213">
        <v>4686.33</v>
      </c>
      <c r="K2482" s="212">
        <v>6816.48</v>
      </c>
      <c r="L2482" s="212">
        <v>7668.54</v>
      </c>
      <c r="M2482" s="239">
        <f t="shared" si="199"/>
        <v>0.48089999999996508</v>
      </c>
      <c r="N2482" s="239"/>
      <c r="O2482" s="178"/>
      <c r="P2482" s="178"/>
      <c r="Q2482" s="178"/>
      <c r="R2482" s="178"/>
      <c r="S2482" s="178"/>
      <c r="T2482" s="178"/>
      <c r="U2482" s="178"/>
      <c r="V2482" s="178"/>
      <c r="W2482" s="178"/>
      <c r="X2482" s="178"/>
      <c r="Y2482" s="210">
        <f t="shared" si="198"/>
        <v>0.33296600234466589</v>
      </c>
      <c r="Z2482" s="211">
        <f t="shared" si="200"/>
        <v>0.42</v>
      </c>
      <c r="AA2482" s="178"/>
      <c r="AB2482" s="178"/>
      <c r="AC2482" s="178"/>
    </row>
    <row r="2483" spans="2:29" x14ac:dyDescent="0.35">
      <c r="B2483" s="222">
        <v>256000</v>
      </c>
      <c r="C2483" s="208">
        <v>96384</v>
      </c>
      <c r="D2483" s="309">
        <v>5301.12</v>
      </c>
      <c r="E2483" s="206">
        <v>7710.72</v>
      </c>
      <c r="F2483" s="206">
        <v>8674.56</v>
      </c>
      <c r="G2483" s="205">
        <f t="shared" si="201"/>
        <v>0.3765</v>
      </c>
      <c r="H2483" s="207">
        <f t="shared" si="202"/>
        <v>0.42</v>
      </c>
      <c r="I2483" s="213">
        <v>85248</v>
      </c>
      <c r="J2483" s="213">
        <v>4688.6400000000003</v>
      </c>
      <c r="K2483" s="212">
        <v>6819.84</v>
      </c>
      <c r="L2483" s="212">
        <v>7672.32</v>
      </c>
      <c r="M2483" s="239">
        <f t="shared" si="199"/>
        <v>0.48089999999991051</v>
      </c>
      <c r="N2483" s="239"/>
      <c r="O2483" s="178"/>
      <c r="P2483" s="178"/>
      <c r="Q2483" s="178"/>
      <c r="R2483" s="178"/>
      <c r="S2483" s="178"/>
      <c r="T2483" s="178"/>
      <c r="U2483" s="178"/>
      <c r="V2483" s="178"/>
      <c r="W2483" s="178"/>
      <c r="X2483" s="178"/>
      <c r="Y2483" s="210">
        <f t="shared" si="198"/>
        <v>0.33300000000000002</v>
      </c>
      <c r="Z2483" s="211">
        <f t="shared" si="200"/>
        <v>0.42</v>
      </c>
      <c r="AA2483" s="178"/>
      <c r="AB2483" s="178"/>
      <c r="AC2483" s="178"/>
    </row>
    <row r="2484" spans="2:29" x14ac:dyDescent="0.35">
      <c r="B2484" s="222">
        <v>256100</v>
      </c>
      <c r="C2484" s="208">
        <v>96426</v>
      </c>
      <c r="D2484" s="309">
        <v>5303.43</v>
      </c>
      <c r="E2484" s="206">
        <v>7714.08</v>
      </c>
      <c r="F2484" s="206">
        <v>8678.34</v>
      </c>
      <c r="G2484" s="205">
        <f t="shared" si="201"/>
        <v>0.37651698555251856</v>
      </c>
      <c r="H2484" s="207">
        <f t="shared" si="202"/>
        <v>0.42</v>
      </c>
      <c r="I2484" s="213">
        <v>85290</v>
      </c>
      <c r="J2484" s="213">
        <v>4690.95</v>
      </c>
      <c r="K2484" s="212">
        <v>6823.2</v>
      </c>
      <c r="L2484" s="212">
        <v>7676.1</v>
      </c>
      <c r="M2484" s="239">
        <f t="shared" si="199"/>
        <v>0.48089999999991051</v>
      </c>
      <c r="N2484" s="239"/>
      <c r="O2484" s="178"/>
      <c r="P2484" s="178"/>
      <c r="Q2484" s="178"/>
      <c r="R2484" s="178"/>
      <c r="S2484" s="178"/>
      <c r="T2484" s="178"/>
      <c r="U2484" s="178"/>
      <c r="V2484" s="178"/>
      <c r="W2484" s="178"/>
      <c r="X2484" s="178"/>
      <c r="Y2484" s="210">
        <f t="shared" si="198"/>
        <v>0.33303397110503707</v>
      </c>
      <c r="Z2484" s="211">
        <f t="shared" si="200"/>
        <v>0.42</v>
      </c>
      <c r="AA2484" s="178"/>
      <c r="AB2484" s="178"/>
      <c r="AC2484" s="178"/>
    </row>
    <row r="2485" spans="2:29" x14ac:dyDescent="0.35">
      <c r="B2485" s="222">
        <v>256200</v>
      </c>
      <c r="C2485" s="208">
        <v>96468</v>
      </c>
      <c r="D2485" s="309">
        <v>5305.74</v>
      </c>
      <c r="E2485" s="206">
        <v>7717.44</v>
      </c>
      <c r="F2485" s="206">
        <v>8682.1200000000008</v>
      </c>
      <c r="G2485" s="205">
        <f t="shared" si="201"/>
        <v>0.37653395784543325</v>
      </c>
      <c r="H2485" s="207">
        <f t="shared" si="202"/>
        <v>0.42</v>
      </c>
      <c r="I2485" s="213">
        <v>85332</v>
      </c>
      <c r="J2485" s="213">
        <v>4693.26</v>
      </c>
      <c r="K2485" s="212">
        <v>6826.56</v>
      </c>
      <c r="L2485" s="212">
        <v>7679.88</v>
      </c>
      <c r="M2485" s="239">
        <f t="shared" si="199"/>
        <v>0.48090000000000144</v>
      </c>
      <c r="N2485" s="239"/>
      <c r="O2485" s="178"/>
      <c r="P2485" s="178"/>
      <c r="Q2485" s="178"/>
      <c r="R2485" s="178"/>
      <c r="S2485" s="178"/>
      <c r="T2485" s="178"/>
      <c r="U2485" s="178"/>
      <c r="V2485" s="178"/>
      <c r="W2485" s="178"/>
      <c r="X2485" s="178"/>
      <c r="Y2485" s="210">
        <f t="shared" si="198"/>
        <v>0.33306791569086652</v>
      </c>
      <c r="Z2485" s="211">
        <f t="shared" si="200"/>
        <v>0.42</v>
      </c>
      <c r="AA2485" s="178"/>
      <c r="AB2485" s="178"/>
      <c r="AC2485" s="178"/>
    </row>
    <row r="2486" spans="2:29" x14ac:dyDescent="0.35">
      <c r="B2486" s="222">
        <v>256300</v>
      </c>
      <c r="C2486" s="208">
        <v>96510</v>
      </c>
      <c r="D2486" s="309">
        <v>5308.05</v>
      </c>
      <c r="E2486" s="206">
        <v>7720.8</v>
      </c>
      <c r="F2486" s="206">
        <v>8685.9</v>
      </c>
      <c r="G2486" s="205">
        <f t="shared" si="201"/>
        <v>0.37655091689426451</v>
      </c>
      <c r="H2486" s="207">
        <f t="shared" si="202"/>
        <v>0.42</v>
      </c>
      <c r="I2486" s="213">
        <v>85374</v>
      </c>
      <c r="J2486" s="213">
        <v>4695.57</v>
      </c>
      <c r="K2486" s="212">
        <v>6829.92</v>
      </c>
      <c r="L2486" s="212">
        <v>7683.66</v>
      </c>
      <c r="M2486" s="239">
        <f t="shared" si="199"/>
        <v>0.48089999999996508</v>
      </c>
      <c r="N2486" s="239"/>
      <c r="O2486" s="178"/>
      <c r="P2486" s="178"/>
      <c r="Q2486" s="178"/>
      <c r="R2486" s="178"/>
      <c r="S2486" s="178"/>
      <c r="T2486" s="178"/>
      <c r="U2486" s="178"/>
      <c r="V2486" s="178"/>
      <c r="W2486" s="178"/>
      <c r="X2486" s="178"/>
      <c r="Y2486" s="210">
        <f t="shared" si="198"/>
        <v>0.33310183378852909</v>
      </c>
      <c r="Z2486" s="211">
        <f t="shared" si="200"/>
        <v>0.42</v>
      </c>
      <c r="AA2486" s="178"/>
      <c r="AB2486" s="178"/>
      <c r="AC2486" s="178"/>
    </row>
    <row r="2487" spans="2:29" x14ac:dyDescent="0.35">
      <c r="B2487" s="222">
        <v>256400</v>
      </c>
      <c r="C2487" s="208">
        <v>96552</v>
      </c>
      <c r="D2487" s="309">
        <v>5310.36</v>
      </c>
      <c r="E2487" s="206">
        <v>7724.16</v>
      </c>
      <c r="F2487" s="206">
        <v>8689.68</v>
      </c>
      <c r="G2487" s="205">
        <f t="shared" si="201"/>
        <v>0.37656786271450859</v>
      </c>
      <c r="H2487" s="207">
        <f t="shared" si="202"/>
        <v>0.42</v>
      </c>
      <c r="I2487" s="213">
        <v>85416</v>
      </c>
      <c r="J2487" s="213">
        <v>4697.88</v>
      </c>
      <c r="K2487" s="212">
        <v>6833.28</v>
      </c>
      <c r="L2487" s="212">
        <v>7687.44</v>
      </c>
      <c r="M2487" s="239">
        <f t="shared" si="199"/>
        <v>0.48090000000009242</v>
      </c>
      <c r="N2487" s="239"/>
      <c r="O2487" s="178"/>
      <c r="P2487" s="178"/>
      <c r="Q2487" s="178"/>
      <c r="R2487" s="178"/>
      <c r="S2487" s="178"/>
      <c r="T2487" s="178"/>
      <c r="U2487" s="178"/>
      <c r="V2487" s="178"/>
      <c r="W2487" s="178"/>
      <c r="X2487" s="178"/>
      <c r="Y2487" s="210">
        <f t="shared" si="198"/>
        <v>0.33313572542901715</v>
      </c>
      <c r="Z2487" s="211">
        <f t="shared" si="200"/>
        <v>0.42</v>
      </c>
      <c r="AA2487" s="178"/>
      <c r="AB2487" s="178"/>
      <c r="AC2487" s="178"/>
    </row>
    <row r="2488" spans="2:29" x14ac:dyDescent="0.35">
      <c r="B2488" s="222">
        <v>256500</v>
      </c>
      <c r="C2488" s="208">
        <v>96594</v>
      </c>
      <c r="D2488" s="309">
        <v>5312.67</v>
      </c>
      <c r="E2488" s="206">
        <v>7727.52</v>
      </c>
      <c r="F2488" s="206">
        <v>8693.4599999999991</v>
      </c>
      <c r="G2488" s="205">
        <f t="shared" si="201"/>
        <v>0.37658479532163741</v>
      </c>
      <c r="H2488" s="207">
        <f t="shared" si="202"/>
        <v>0.42</v>
      </c>
      <c r="I2488" s="213">
        <v>85458</v>
      </c>
      <c r="J2488" s="213">
        <v>4700.1899999999996</v>
      </c>
      <c r="K2488" s="212">
        <v>6836.64</v>
      </c>
      <c r="L2488" s="212">
        <v>7691.22</v>
      </c>
      <c r="M2488" s="239">
        <f t="shared" si="199"/>
        <v>0.48090000000003785</v>
      </c>
      <c r="N2488" s="239"/>
      <c r="O2488" s="178"/>
      <c r="P2488" s="178"/>
      <c r="Q2488" s="178"/>
      <c r="R2488" s="178"/>
      <c r="S2488" s="178"/>
      <c r="T2488" s="178"/>
      <c r="U2488" s="178"/>
      <c r="V2488" s="178"/>
      <c r="W2488" s="178"/>
      <c r="X2488" s="178"/>
      <c r="Y2488" s="210">
        <f t="shared" si="198"/>
        <v>0.33316959064327484</v>
      </c>
      <c r="Z2488" s="211">
        <f t="shared" si="200"/>
        <v>0.42</v>
      </c>
      <c r="AA2488" s="178"/>
      <c r="AB2488" s="178"/>
      <c r="AC2488" s="178"/>
    </row>
    <row r="2489" spans="2:29" x14ac:dyDescent="0.35">
      <c r="B2489" s="222">
        <v>256600</v>
      </c>
      <c r="C2489" s="208">
        <v>96636</v>
      </c>
      <c r="D2489" s="309">
        <v>5314.98</v>
      </c>
      <c r="E2489" s="206">
        <v>7730.88</v>
      </c>
      <c r="F2489" s="206">
        <v>8697.24</v>
      </c>
      <c r="G2489" s="205">
        <f t="shared" si="201"/>
        <v>0.37660171473109899</v>
      </c>
      <c r="H2489" s="207">
        <f t="shared" si="202"/>
        <v>0.42</v>
      </c>
      <c r="I2489" s="213">
        <v>85500</v>
      </c>
      <c r="J2489" s="213">
        <v>4702.5</v>
      </c>
      <c r="K2489" s="212">
        <v>6840</v>
      </c>
      <c r="L2489" s="212">
        <v>7695</v>
      </c>
      <c r="M2489" s="239">
        <f t="shared" si="199"/>
        <v>0.48090000000001965</v>
      </c>
      <c r="N2489" s="239"/>
      <c r="O2489" s="178"/>
      <c r="P2489" s="178"/>
      <c r="Q2489" s="178"/>
      <c r="R2489" s="178"/>
      <c r="S2489" s="178"/>
      <c r="T2489" s="178"/>
      <c r="U2489" s="178"/>
      <c r="V2489" s="178"/>
      <c r="W2489" s="178"/>
      <c r="X2489" s="178"/>
      <c r="Y2489" s="210">
        <f t="shared" si="198"/>
        <v>0.333203429462198</v>
      </c>
      <c r="Z2489" s="211">
        <f t="shared" si="200"/>
        <v>0.42</v>
      </c>
      <c r="AA2489" s="178"/>
      <c r="AB2489" s="178"/>
      <c r="AC2489" s="178"/>
    </row>
    <row r="2490" spans="2:29" x14ac:dyDescent="0.35">
      <c r="B2490" s="222">
        <v>256700</v>
      </c>
      <c r="C2490" s="208">
        <v>96678</v>
      </c>
      <c r="D2490" s="309">
        <v>5317.29</v>
      </c>
      <c r="E2490" s="206">
        <v>7734.24</v>
      </c>
      <c r="F2490" s="206">
        <v>8701.02</v>
      </c>
      <c r="G2490" s="205">
        <f t="shared" si="201"/>
        <v>0.37661862095831711</v>
      </c>
      <c r="H2490" s="207">
        <f t="shared" si="202"/>
        <v>0.42</v>
      </c>
      <c r="I2490" s="213">
        <v>85542</v>
      </c>
      <c r="J2490" s="213">
        <v>4704.8100000000004</v>
      </c>
      <c r="K2490" s="212">
        <v>6843.36</v>
      </c>
      <c r="L2490" s="212">
        <v>7698.78</v>
      </c>
      <c r="M2490" s="239">
        <f t="shared" si="199"/>
        <v>0.48089999999998329</v>
      </c>
      <c r="N2490" s="239"/>
      <c r="O2490" s="178"/>
      <c r="P2490" s="178"/>
      <c r="Q2490" s="178"/>
      <c r="R2490" s="178"/>
      <c r="S2490" s="178"/>
      <c r="T2490" s="178"/>
      <c r="U2490" s="178"/>
      <c r="V2490" s="178"/>
      <c r="W2490" s="178"/>
      <c r="X2490" s="178"/>
      <c r="Y2490" s="210">
        <f t="shared" si="198"/>
        <v>0.33323724191663423</v>
      </c>
      <c r="Z2490" s="211">
        <f t="shared" si="200"/>
        <v>0.42</v>
      </c>
      <c r="AA2490" s="178"/>
      <c r="AB2490" s="178"/>
      <c r="AC2490" s="178"/>
    </row>
    <row r="2491" spans="2:29" x14ac:dyDescent="0.35">
      <c r="B2491" s="222">
        <v>256800</v>
      </c>
      <c r="C2491" s="208">
        <v>96720</v>
      </c>
      <c r="D2491" s="309">
        <v>5319.6</v>
      </c>
      <c r="E2491" s="206">
        <v>7737.6</v>
      </c>
      <c r="F2491" s="206">
        <v>8704.7999999999993</v>
      </c>
      <c r="G2491" s="205">
        <f t="shared" si="201"/>
        <v>0.37663551401869161</v>
      </c>
      <c r="H2491" s="207">
        <f t="shared" si="202"/>
        <v>0.42</v>
      </c>
      <c r="I2491" s="213">
        <v>85584</v>
      </c>
      <c r="J2491" s="213">
        <v>4707.12</v>
      </c>
      <c r="K2491" s="212">
        <v>6846.72</v>
      </c>
      <c r="L2491" s="212">
        <v>7702.56</v>
      </c>
      <c r="M2491" s="239">
        <f t="shared" si="199"/>
        <v>0.48090000000007421</v>
      </c>
      <c r="N2491" s="239"/>
      <c r="O2491" s="178"/>
      <c r="P2491" s="178"/>
      <c r="Q2491" s="178"/>
      <c r="R2491" s="178"/>
      <c r="S2491" s="178"/>
      <c r="T2491" s="178"/>
      <c r="U2491" s="178"/>
      <c r="V2491" s="178"/>
      <c r="W2491" s="178"/>
      <c r="X2491" s="178"/>
      <c r="Y2491" s="210">
        <f t="shared" si="198"/>
        <v>0.33327102803738318</v>
      </c>
      <c r="Z2491" s="211">
        <f t="shared" si="200"/>
        <v>0.42</v>
      </c>
      <c r="AA2491" s="178"/>
      <c r="AB2491" s="178"/>
      <c r="AC2491" s="178"/>
    </row>
    <row r="2492" spans="2:29" x14ac:dyDescent="0.35">
      <c r="B2492" s="222">
        <v>256900</v>
      </c>
      <c r="C2492" s="208">
        <v>96762</v>
      </c>
      <c r="D2492" s="309">
        <v>5321.91</v>
      </c>
      <c r="E2492" s="206">
        <v>7740.96</v>
      </c>
      <c r="F2492" s="206">
        <v>8708.58</v>
      </c>
      <c r="G2492" s="205">
        <f t="shared" si="201"/>
        <v>0.37665239392759831</v>
      </c>
      <c r="H2492" s="207">
        <f t="shared" si="202"/>
        <v>0.42</v>
      </c>
      <c r="I2492" s="213">
        <v>85626</v>
      </c>
      <c r="J2492" s="213">
        <v>4709.43</v>
      </c>
      <c r="K2492" s="212">
        <v>6850.08</v>
      </c>
      <c r="L2492" s="212">
        <v>7706.34</v>
      </c>
      <c r="M2492" s="239">
        <f t="shared" si="199"/>
        <v>0.480900000000056</v>
      </c>
      <c r="N2492" s="239"/>
      <c r="O2492" s="178"/>
      <c r="P2492" s="178"/>
      <c r="Q2492" s="178"/>
      <c r="R2492" s="178"/>
      <c r="S2492" s="178"/>
      <c r="T2492" s="178"/>
      <c r="U2492" s="178"/>
      <c r="V2492" s="178"/>
      <c r="W2492" s="178"/>
      <c r="X2492" s="178"/>
      <c r="Y2492" s="210">
        <f t="shared" si="198"/>
        <v>0.33330478785519657</v>
      </c>
      <c r="Z2492" s="211">
        <f t="shared" si="200"/>
        <v>0.42</v>
      </c>
      <c r="AA2492" s="178"/>
      <c r="AB2492" s="178"/>
      <c r="AC2492" s="178"/>
    </row>
    <row r="2493" spans="2:29" x14ac:dyDescent="0.35">
      <c r="B2493" s="222">
        <v>257000</v>
      </c>
      <c r="C2493" s="208">
        <v>96804</v>
      </c>
      <c r="D2493" s="309">
        <v>5324.22</v>
      </c>
      <c r="E2493" s="206">
        <v>7744.32</v>
      </c>
      <c r="F2493" s="206">
        <v>8712.36</v>
      </c>
      <c r="G2493" s="205">
        <f t="shared" si="201"/>
        <v>0.37666926070038909</v>
      </c>
      <c r="H2493" s="207">
        <f t="shared" si="202"/>
        <v>0.42</v>
      </c>
      <c r="I2493" s="213">
        <v>85668</v>
      </c>
      <c r="J2493" s="213">
        <v>4711.74</v>
      </c>
      <c r="K2493" s="212">
        <v>6853.44</v>
      </c>
      <c r="L2493" s="212">
        <v>7710.12</v>
      </c>
      <c r="M2493" s="239">
        <f t="shared" si="199"/>
        <v>0.48090000000001965</v>
      </c>
      <c r="N2493" s="239"/>
      <c r="O2493" s="178"/>
      <c r="P2493" s="178"/>
      <c r="Q2493" s="178"/>
      <c r="R2493" s="178"/>
      <c r="S2493" s="178"/>
      <c r="T2493" s="178"/>
      <c r="U2493" s="178"/>
      <c r="V2493" s="178"/>
      <c r="W2493" s="178"/>
      <c r="X2493" s="178"/>
      <c r="Y2493" s="210">
        <f t="shared" si="198"/>
        <v>0.33333852140077819</v>
      </c>
      <c r="Z2493" s="211">
        <f t="shared" si="200"/>
        <v>0.42</v>
      </c>
      <c r="AA2493" s="178"/>
      <c r="AB2493" s="178"/>
      <c r="AC2493" s="178"/>
    </row>
    <row r="2494" spans="2:29" x14ac:dyDescent="0.35">
      <c r="B2494" s="222">
        <v>257100</v>
      </c>
      <c r="C2494" s="208">
        <v>96846</v>
      </c>
      <c r="D2494" s="309">
        <v>5326.53</v>
      </c>
      <c r="E2494" s="206">
        <v>7747.68</v>
      </c>
      <c r="F2494" s="206">
        <v>8716.14</v>
      </c>
      <c r="G2494" s="205">
        <f t="shared" si="201"/>
        <v>0.37668611435239208</v>
      </c>
      <c r="H2494" s="207">
        <f t="shared" si="202"/>
        <v>0.42</v>
      </c>
      <c r="I2494" s="213">
        <v>85710</v>
      </c>
      <c r="J2494" s="213">
        <v>4714.05</v>
      </c>
      <c r="K2494" s="212">
        <v>6856.8</v>
      </c>
      <c r="L2494" s="212">
        <v>7713.9</v>
      </c>
      <c r="M2494" s="239">
        <f t="shared" si="199"/>
        <v>0.48089999999996508</v>
      </c>
      <c r="N2494" s="239"/>
      <c r="O2494" s="178"/>
      <c r="P2494" s="178"/>
      <c r="Q2494" s="178"/>
      <c r="R2494" s="178"/>
      <c r="S2494" s="178"/>
      <c r="T2494" s="178"/>
      <c r="U2494" s="178"/>
      <c r="V2494" s="178"/>
      <c r="W2494" s="178"/>
      <c r="X2494" s="178"/>
      <c r="Y2494" s="210">
        <f t="shared" si="198"/>
        <v>0.33337222870478411</v>
      </c>
      <c r="Z2494" s="211">
        <f t="shared" si="200"/>
        <v>0.42</v>
      </c>
      <c r="AA2494" s="178"/>
      <c r="AB2494" s="178"/>
      <c r="AC2494" s="178"/>
    </row>
    <row r="2495" spans="2:29" x14ac:dyDescent="0.35">
      <c r="B2495" s="222">
        <v>257200</v>
      </c>
      <c r="C2495" s="208">
        <v>96888</v>
      </c>
      <c r="D2495" s="309">
        <v>5328.84</v>
      </c>
      <c r="E2495" s="206">
        <v>7751.04</v>
      </c>
      <c r="F2495" s="206">
        <v>8719.92</v>
      </c>
      <c r="G2495" s="205">
        <f t="shared" si="201"/>
        <v>0.37670295489891137</v>
      </c>
      <c r="H2495" s="207">
        <f t="shared" si="202"/>
        <v>0.42</v>
      </c>
      <c r="I2495" s="213">
        <v>85752</v>
      </c>
      <c r="J2495" s="213">
        <v>4716.3599999999997</v>
      </c>
      <c r="K2495" s="212">
        <v>6860.16</v>
      </c>
      <c r="L2495" s="212">
        <v>7717.68</v>
      </c>
      <c r="M2495" s="239">
        <f t="shared" si="199"/>
        <v>0.48089999999996508</v>
      </c>
      <c r="N2495" s="239"/>
      <c r="O2495" s="178"/>
      <c r="P2495" s="178"/>
      <c r="Q2495" s="178"/>
      <c r="R2495" s="178"/>
      <c r="S2495" s="178"/>
      <c r="T2495" s="178"/>
      <c r="U2495" s="178"/>
      <c r="V2495" s="178"/>
      <c r="W2495" s="178"/>
      <c r="X2495" s="178"/>
      <c r="Y2495" s="210">
        <f t="shared" si="198"/>
        <v>0.3334059097978227</v>
      </c>
      <c r="Z2495" s="211">
        <f t="shared" si="200"/>
        <v>0.42</v>
      </c>
      <c r="AA2495" s="178"/>
      <c r="AB2495" s="178"/>
      <c r="AC2495" s="178"/>
    </row>
    <row r="2496" spans="2:29" x14ac:dyDescent="0.35">
      <c r="B2496" s="222">
        <v>257300</v>
      </c>
      <c r="C2496" s="208">
        <v>96930</v>
      </c>
      <c r="D2496" s="309">
        <v>5331.15</v>
      </c>
      <c r="E2496" s="206">
        <v>7754.4</v>
      </c>
      <c r="F2496" s="206">
        <v>8723.7000000000007</v>
      </c>
      <c r="G2496" s="205">
        <f t="shared" si="201"/>
        <v>0.37671978235522735</v>
      </c>
      <c r="H2496" s="207">
        <f t="shared" si="202"/>
        <v>0.42</v>
      </c>
      <c r="I2496" s="213">
        <v>85794</v>
      </c>
      <c r="J2496" s="213">
        <v>4718.67</v>
      </c>
      <c r="K2496" s="212">
        <v>6863.52</v>
      </c>
      <c r="L2496" s="212">
        <v>7721.46</v>
      </c>
      <c r="M2496" s="239">
        <f t="shared" si="199"/>
        <v>0.48089999999991051</v>
      </c>
      <c r="N2496" s="239"/>
      <c r="O2496" s="178"/>
      <c r="P2496" s="178"/>
      <c r="Q2496" s="178"/>
      <c r="R2496" s="178"/>
      <c r="S2496" s="178"/>
      <c r="T2496" s="178"/>
      <c r="U2496" s="178"/>
      <c r="V2496" s="178"/>
      <c r="W2496" s="178"/>
      <c r="X2496" s="178"/>
      <c r="Y2496" s="210">
        <f t="shared" si="198"/>
        <v>0.33343956471045472</v>
      </c>
      <c r="Z2496" s="211">
        <f t="shared" si="200"/>
        <v>0.42</v>
      </c>
      <c r="AA2496" s="178"/>
      <c r="AB2496" s="178"/>
      <c r="AC2496" s="178"/>
    </row>
    <row r="2497" spans="2:29" x14ac:dyDescent="0.35">
      <c r="B2497" s="222">
        <v>257400</v>
      </c>
      <c r="C2497" s="208">
        <v>96972</v>
      </c>
      <c r="D2497" s="309">
        <v>5333.46</v>
      </c>
      <c r="E2497" s="206">
        <v>7757.76</v>
      </c>
      <c r="F2497" s="206">
        <v>8727.48</v>
      </c>
      <c r="G2497" s="205">
        <f t="shared" si="201"/>
        <v>0.37673659673659676</v>
      </c>
      <c r="H2497" s="207">
        <f t="shared" si="202"/>
        <v>0.42</v>
      </c>
      <c r="I2497" s="213">
        <v>85836</v>
      </c>
      <c r="J2497" s="213">
        <v>4720.9799999999996</v>
      </c>
      <c r="K2497" s="212">
        <v>6866.88</v>
      </c>
      <c r="L2497" s="212">
        <v>7725.24</v>
      </c>
      <c r="M2497" s="239">
        <f t="shared" si="199"/>
        <v>0.48090000000001965</v>
      </c>
      <c r="N2497" s="239"/>
      <c r="O2497" s="178"/>
      <c r="P2497" s="178"/>
      <c r="Q2497" s="178"/>
      <c r="R2497" s="178"/>
      <c r="S2497" s="178"/>
      <c r="T2497" s="178"/>
      <c r="U2497" s="178"/>
      <c r="V2497" s="178"/>
      <c r="W2497" s="178"/>
      <c r="X2497" s="178"/>
      <c r="Y2497" s="210">
        <f t="shared" si="198"/>
        <v>0.33347319347319349</v>
      </c>
      <c r="Z2497" s="211">
        <f t="shared" si="200"/>
        <v>0.42</v>
      </c>
      <c r="AA2497" s="178"/>
      <c r="AB2497" s="178"/>
      <c r="AC2497" s="178"/>
    </row>
    <row r="2498" spans="2:29" x14ac:dyDescent="0.35">
      <c r="B2498" s="222">
        <v>257500</v>
      </c>
      <c r="C2498" s="208">
        <v>97014</v>
      </c>
      <c r="D2498" s="309">
        <v>5335.77</v>
      </c>
      <c r="E2498" s="206">
        <v>7761.12</v>
      </c>
      <c r="F2498" s="206">
        <v>8731.26</v>
      </c>
      <c r="G2498" s="205">
        <f t="shared" si="201"/>
        <v>0.37675339805825242</v>
      </c>
      <c r="H2498" s="207">
        <f t="shared" si="202"/>
        <v>0.42</v>
      </c>
      <c r="I2498" s="213">
        <v>85878</v>
      </c>
      <c r="J2498" s="213">
        <v>4723.29</v>
      </c>
      <c r="K2498" s="212">
        <v>6870.24</v>
      </c>
      <c r="L2498" s="212">
        <v>7729.02</v>
      </c>
      <c r="M2498" s="239">
        <f t="shared" si="199"/>
        <v>0.48090000000000144</v>
      </c>
      <c r="N2498" s="239"/>
      <c r="O2498" s="178"/>
      <c r="P2498" s="178"/>
      <c r="Q2498" s="178"/>
      <c r="R2498" s="178"/>
      <c r="S2498" s="178"/>
      <c r="T2498" s="178"/>
      <c r="U2498" s="178"/>
      <c r="V2498" s="178"/>
      <c r="W2498" s="178"/>
      <c r="X2498" s="178"/>
      <c r="Y2498" s="210">
        <f t="shared" si="198"/>
        <v>0.33350679611650486</v>
      </c>
      <c r="Z2498" s="211">
        <f t="shared" si="200"/>
        <v>0.42</v>
      </c>
      <c r="AA2498" s="178"/>
      <c r="AB2498" s="178"/>
      <c r="AC2498" s="178"/>
    </row>
    <row r="2499" spans="2:29" x14ac:dyDescent="0.35">
      <c r="B2499" s="222">
        <v>257600</v>
      </c>
      <c r="C2499" s="208">
        <v>97056</v>
      </c>
      <c r="D2499" s="309">
        <v>5338.08</v>
      </c>
      <c r="E2499" s="206">
        <v>7764.48</v>
      </c>
      <c r="F2499" s="206">
        <v>8735.0400000000009</v>
      </c>
      <c r="G2499" s="205">
        <f t="shared" si="201"/>
        <v>0.37677018633540371</v>
      </c>
      <c r="H2499" s="207">
        <f t="shared" si="202"/>
        <v>0.42</v>
      </c>
      <c r="I2499" s="213">
        <v>85920</v>
      </c>
      <c r="J2499" s="213">
        <v>4725.6000000000004</v>
      </c>
      <c r="K2499" s="212">
        <v>6873.6</v>
      </c>
      <c r="L2499" s="212">
        <v>7732.8</v>
      </c>
      <c r="M2499" s="239">
        <f t="shared" si="199"/>
        <v>0.48089999999994687</v>
      </c>
      <c r="N2499" s="239"/>
      <c r="O2499" s="178"/>
      <c r="P2499" s="178"/>
      <c r="Q2499" s="178"/>
      <c r="R2499" s="178"/>
      <c r="S2499" s="178"/>
      <c r="T2499" s="178"/>
      <c r="U2499" s="178"/>
      <c r="V2499" s="178"/>
      <c r="W2499" s="178"/>
      <c r="X2499" s="178"/>
      <c r="Y2499" s="210">
        <f t="shared" ref="Y2499:Y2562" si="203">I2499/$B2499</f>
        <v>0.33354037267080744</v>
      </c>
      <c r="Z2499" s="211">
        <f t="shared" si="200"/>
        <v>0.42</v>
      </c>
      <c r="AA2499" s="178"/>
      <c r="AB2499" s="178"/>
      <c r="AC2499" s="178"/>
    </row>
    <row r="2500" spans="2:29" x14ac:dyDescent="0.35">
      <c r="B2500" s="222">
        <v>257700</v>
      </c>
      <c r="C2500" s="208">
        <v>97098</v>
      </c>
      <c r="D2500" s="309">
        <v>5340.39</v>
      </c>
      <c r="E2500" s="206">
        <v>7767.84</v>
      </c>
      <c r="F2500" s="206">
        <v>8738.82</v>
      </c>
      <c r="G2500" s="205">
        <f t="shared" si="201"/>
        <v>0.37678696158323632</v>
      </c>
      <c r="H2500" s="207">
        <f t="shared" si="202"/>
        <v>0.42</v>
      </c>
      <c r="I2500" s="213">
        <v>85962</v>
      </c>
      <c r="J2500" s="213">
        <v>4727.91</v>
      </c>
      <c r="K2500" s="212">
        <v>6876.96</v>
      </c>
      <c r="L2500" s="212">
        <v>7736.58</v>
      </c>
      <c r="M2500" s="239">
        <f t="shared" ref="M2500:M2563" si="204">(C2500+D2500+F2500-C2499-D2499-F2499)/100</f>
        <v>0.48089999999991051</v>
      </c>
      <c r="N2500" s="239"/>
      <c r="O2500" s="178"/>
      <c r="P2500" s="178"/>
      <c r="Q2500" s="178"/>
      <c r="R2500" s="178"/>
      <c r="S2500" s="178"/>
      <c r="T2500" s="178"/>
      <c r="U2500" s="178"/>
      <c r="V2500" s="178"/>
      <c r="W2500" s="178"/>
      <c r="X2500" s="178"/>
      <c r="Y2500" s="210">
        <f t="shared" si="203"/>
        <v>0.33357392316647266</v>
      </c>
      <c r="Z2500" s="211">
        <f t="shared" ref="Z2500:Z2563" si="205">(I2500-I2499)/($B2500-$B2499)</f>
        <v>0.42</v>
      </c>
      <c r="AA2500" s="178"/>
      <c r="AB2500" s="178"/>
      <c r="AC2500" s="178"/>
    </row>
    <row r="2501" spans="2:29" x14ac:dyDescent="0.35">
      <c r="B2501" s="222">
        <v>257800</v>
      </c>
      <c r="C2501" s="208">
        <v>97140</v>
      </c>
      <c r="D2501" s="309">
        <v>5342.7</v>
      </c>
      <c r="E2501" s="206">
        <v>7771.2</v>
      </c>
      <c r="F2501" s="206">
        <v>8742.6</v>
      </c>
      <c r="G2501" s="205">
        <f t="shared" ref="G2501:G2564" si="206">C2501/B2501</f>
        <v>0.37680372381691235</v>
      </c>
      <c r="H2501" s="207">
        <f t="shared" ref="H2501:H2564" si="207">(C2501-C2500)/(B2501-B2500)</f>
        <v>0.42</v>
      </c>
      <c r="I2501" s="213">
        <v>86004</v>
      </c>
      <c r="J2501" s="213">
        <v>4730.22</v>
      </c>
      <c r="K2501" s="212">
        <v>6880.32</v>
      </c>
      <c r="L2501" s="212">
        <v>7740.36</v>
      </c>
      <c r="M2501" s="239">
        <f t="shared" si="204"/>
        <v>0.48090000000003785</v>
      </c>
      <c r="N2501" s="239"/>
      <c r="O2501" s="178"/>
      <c r="P2501" s="178"/>
      <c r="Q2501" s="178"/>
      <c r="R2501" s="178"/>
      <c r="S2501" s="178"/>
      <c r="T2501" s="178"/>
      <c r="U2501" s="178"/>
      <c r="V2501" s="178"/>
      <c r="W2501" s="178"/>
      <c r="X2501" s="178"/>
      <c r="Y2501" s="210">
        <f t="shared" si="203"/>
        <v>0.33360744763382466</v>
      </c>
      <c r="Z2501" s="211">
        <f t="shared" si="205"/>
        <v>0.42</v>
      </c>
      <c r="AA2501" s="178"/>
      <c r="AB2501" s="178"/>
      <c r="AC2501" s="178"/>
    </row>
    <row r="2502" spans="2:29" x14ac:dyDescent="0.35">
      <c r="B2502" s="222">
        <v>257900</v>
      </c>
      <c r="C2502" s="208">
        <v>97182</v>
      </c>
      <c r="D2502" s="309">
        <v>5345.01</v>
      </c>
      <c r="E2502" s="206">
        <v>7774.56</v>
      </c>
      <c r="F2502" s="206">
        <v>8746.3799999999992</v>
      </c>
      <c r="G2502" s="205">
        <f t="shared" si="206"/>
        <v>0.3768204730515704</v>
      </c>
      <c r="H2502" s="207">
        <f t="shared" si="207"/>
        <v>0.42</v>
      </c>
      <c r="I2502" s="213">
        <v>86046</v>
      </c>
      <c r="J2502" s="213">
        <v>4732.53</v>
      </c>
      <c r="K2502" s="212">
        <v>6883.68</v>
      </c>
      <c r="L2502" s="212">
        <v>7744.14</v>
      </c>
      <c r="M2502" s="239">
        <f t="shared" si="204"/>
        <v>0.48089999999998329</v>
      </c>
      <c r="N2502" s="239"/>
      <c r="O2502" s="178"/>
      <c r="P2502" s="178"/>
      <c r="Q2502" s="178"/>
      <c r="R2502" s="178"/>
      <c r="S2502" s="178"/>
      <c r="T2502" s="178"/>
      <c r="U2502" s="178"/>
      <c r="V2502" s="178"/>
      <c r="W2502" s="178"/>
      <c r="X2502" s="178"/>
      <c r="Y2502" s="210">
        <f t="shared" si="203"/>
        <v>0.33364094610314077</v>
      </c>
      <c r="Z2502" s="211">
        <f t="shared" si="205"/>
        <v>0.42</v>
      </c>
      <c r="AA2502" s="178"/>
      <c r="AB2502" s="178"/>
      <c r="AC2502" s="178"/>
    </row>
    <row r="2503" spans="2:29" x14ac:dyDescent="0.35">
      <c r="B2503" s="222">
        <v>258000</v>
      </c>
      <c r="C2503" s="208">
        <v>97224</v>
      </c>
      <c r="D2503" s="309">
        <v>5347.32</v>
      </c>
      <c r="E2503" s="206">
        <v>7777.92</v>
      </c>
      <c r="F2503" s="206">
        <v>8750.16</v>
      </c>
      <c r="G2503" s="205">
        <f t="shared" si="206"/>
        <v>0.37683720930232556</v>
      </c>
      <c r="H2503" s="207">
        <f t="shared" si="207"/>
        <v>0.42</v>
      </c>
      <c r="I2503" s="213">
        <v>86088</v>
      </c>
      <c r="J2503" s="213">
        <v>4734.84</v>
      </c>
      <c r="K2503" s="212">
        <v>6887.04</v>
      </c>
      <c r="L2503" s="212">
        <v>7747.92</v>
      </c>
      <c r="M2503" s="239">
        <f t="shared" si="204"/>
        <v>0.48090000000011057</v>
      </c>
      <c r="N2503" s="239"/>
      <c r="O2503" s="178"/>
      <c r="P2503" s="178"/>
      <c r="Q2503" s="178"/>
      <c r="R2503" s="178"/>
      <c r="S2503" s="178"/>
      <c r="T2503" s="178"/>
      <c r="U2503" s="178"/>
      <c r="V2503" s="178"/>
      <c r="W2503" s="178"/>
      <c r="X2503" s="178"/>
      <c r="Y2503" s="210">
        <f t="shared" si="203"/>
        <v>0.33367441860465114</v>
      </c>
      <c r="Z2503" s="211">
        <f t="shared" si="205"/>
        <v>0.42</v>
      </c>
      <c r="AA2503" s="178"/>
      <c r="AB2503" s="178"/>
      <c r="AC2503" s="178"/>
    </row>
    <row r="2504" spans="2:29" x14ac:dyDescent="0.35">
      <c r="B2504" s="222">
        <v>258100</v>
      </c>
      <c r="C2504" s="208">
        <v>97266</v>
      </c>
      <c r="D2504" s="309">
        <v>5349.63</v>
      </c>
      <c r="E2504" s="206">
        <v>7781.28</v>
      </c>
      <c r="F2504" s="206">
        <v>8753.94</v>
      </c>
      <c r="G2504" s="205">
        <f t="shared" si="206"/>
        <v>0.37685393258426964</v>
      </c>
      <c r="H2504" s="207">
        <f t="shared" si="207"/>
        <v>0.42</v>
      </c>
      <c r="I2504" s="213">
        <v>86130</v>
      </c>
      <c r="J2504" s="213">
        <v>4737.1499999999996</v>
      </c>
      <c r="K2504" s="212">
        <v>6890.4</v>
      </c>
      <c r="L2504" s="212">
        <v>7751.7</v>
      </c>
      <c r="M2504" s="239">
        <f t="shared" si="204"/>
        <v>0.48090000000007421</v>
      </c>
      <c r="N2504" s="239"/>
      <c r="O2504" s="178"/>
      <c r="P2504" s="178"/>
      <c r="Q2504" s="178"/>
      <c r="R2504" s="178"/>
      <c r="S2504" s="178"/>
      <c r="T2504" s="178"/>
      <c r="U2504" s="178"/>
      <c r="V2504" s="178"/>
      <c r="W2504" s="178"/>
      <c r="X2504" s="178"/>
      <c r="Y2504" s="210">
        <f t="shared" si="203"/>
        <v>0.33370786516853934</v>
      </c>
      <c r="Z2504" s="211">
        <f t="shared" si="205"/>
        <v>0.42</v>
      </c>
      <c r="AA2504" s="178"/>
      <c r="AB2504" s="178"/>
      <c r="AC2504" s="178"/>
    </row>
    <row r="2505" spans="2:29" x14ac:dyDescent="0.35">
      <c r="B2505" s="222">
        <v>258200</v>
      </c>
      <c r="C2505" s="208">
        <v>97308</v>
      </c>
      <c r="D2505" s="309">
        <v>5351.94</v>
      </c>
      <c r="E2505" s="206">
        <v>7784.64</v>
      </c>
      <c r="F2505" s="206">
        <v>8757.7199999999993</v>
      </c>
      <c r="G2505" s="205">
        <f t="shared" si="206"/>
        <v>0.37687064291247097</v>
      </c>
      <c r="H2505" s="207">
        <f t="shared" si="207"/>
        <v>0.42</v>
      </c>
      <c r="I2505" s="213">
        <v>86172</v>
      </c>
      <c r="J2505" s="213">
        <v>4739.46</v>
      </c>
      <c r="K2505" s="212">
        <v>6893.76</v>
      </c>
      <c r="L2505" s="212">
        <v>7755.48</v>
      </c>
      <c r="M2505" s="239">
        <f t="shared" si="204"/>
        <v>0.48090000000001965</v>
      </c>
      <c r="N2505" s="239"/>
      <c r="O2505" s="178"/>
      <c r="P2505" s="178"/>
      <c r="Q2505" s="178"/>
      <c r="R2505" s="178"/>
      <c r="S2505" s="178"/>
      <c r="T2505" s="178"/>
      <c r="U2505" s="178"/>
      <c r="V2505" s="178"/>
      <c r="W2505" s="178"/>
      <c r="X2505" s="178"/>
      <c r="Y2505" s="210">
        <f t="shared" si="203"/>
        <v>0.33374128582494189</v>
      </c>
      <c r="Z2505" s="211">
        <f t="shared" si="205"/>
        <v>0.42</v>
      </c>
      <c r="AA2505" s="178"/>
      <c r="AB2505" s="178"/>
      <c r="AC2505" s="178"/>
    </row>
    <row r="2506" spans="2:29" x14ac:dyDescent="0.35">
      <c r="B2506" s="222">
        <v>258300</v>
      </c>
      <c r="C2506" s="208">
        <v>97350</v>
      </c>
      <c r="D2506" s="309">
        <v>5354.25</v>
      </c>
      <c r="E2506" s="206">
        <v>7788</v>
      </c>
      <c r="F2506" s="206">
        <v>8761.5</v>
      </c>
      <c r="G2506" s="205">
        <f t="shared" si="206"/>
        <v>0.37688734030197446</v>
      </c>
      <c r="H2506" s="207">
        <f t="shared" si="207"/>
        <v>0.42</v>
      </c>
      <c r="I2506" s="213">
        <v>86214</v>
      </c>
      <c r="J2506" s="213">
        <v>4741.7700000000004</v>
      </c>
      <c r="K2506" s="212">
        <v>6897.12</v>
      </c>
      <c r="L2506" s="212">
        <v>7759.26</v>
      </c>
      <c r="M2506" s="239">
        <f t="shared" si="204"/>
        <v>0.48090000000001965</v>
      </c>
      <c r="N2506" s="239"/>
      <c r="O2506" s="178"/>
      <c r="P2506" s="178"/>
      <c r="Q2506" s="178"/>
      <c r="R2506" s="178"/>
      <c r="S2506" s="178"/>
      <c r="T2506" s="178"/>
      <c r="U2506" s="178"/>
      <c r="V2506" s="178"/>
      <c r="W2506" s="178"/>
      <c r="X2506" s="178"/>
      <c r="Y2506" s="210">
        <f t="shared" si="203"/>
        <v>0.33377468060394888</v>
      </c>
      <c r="Z2506" s="211">
        <f t="shared" si="205"/>
        <v>0.42</v>
      </c>
      <c r="AA2506" s="178"/>
      <c r="AB2506" s="178"/>
      <c r="AC2506" s="178"/>
    </row>
    <row r="2507" spans="2:29" x14ac:dyDescent="0.35">
      <c r="B2507" s="222">
        <v>258400</v>
      </c>
      <c r="C2507" s="208">
        <v>97392</v>
      </c>
      <c r="D2507" s="309">
        <v>5356.56</v>
      </c>
      <c r="E2507" s="206">
        <v>7791.36</v>
      </c>
      <c r="F2507" s="206">
        <v>8765.2800000000007</v>
      </c>
      <c r="G2507" s="205">
        <f t="shared" si="206"/>
        <v>0.37690402476780188</v>
      </c>
      <c r="H2507" s="207">
        <f t="shared" si="207"/>
        <v>0.42</v>
      </c>
      <c r="I2507" s="213">
        <v>86256</v>
      </c>
      <c r="J2507" s="213">
        <v>4744.08</v>
      </c>
      <c r="K2507" s="212">
        <v>6900.48</v>
      </c>
      <c r="L2507" s="212">
        <v>7763.04</v>
      </c>
      <c r="M2507" s="239">
        <f t="shared" si="204"/>
        <v>0.48089999999996508</v>
      </c>
      <c r="N2507" s="239"/>
      <c r="O2507" s="178"/>
      <c r="P2507" s="178"/>
      <c r="Q2507" s="178"/>
      <c r="R2507" s="178"/>
      <c r="S2507" s="178"/>
      <c r="T2507" s="178"/>
      <c r="U2507" s="178"/>
      <c r="V2507" s="178"/>
      <c r="W2507" s="178"/>
      <c r="X2507" s="178"/>
      <c r="Y2507" s="210">
        <f t="shared" si="203"/>
        <v>0.33380804953560372</v>
      </c>
      <c r="Z2507" s="211">
        <f t="shared" si="205"/>
        <v>0.42</v>
      </c>
      <c r="AA2507" s="178"/>
      <c r="AB2507" s="178"/>
      <c r="AC2507" s="178"/>
    </row>
    <row r="2508" spans="2:29" x14ac:dyDescent="0.35">
      <c r="B2508" s="222">
        <v>258500</v>
      </c>
      <c r="C2508" s="208">
        <v>97434</v>
      </c>
      <c r="D2508" s="309">
        <v>5358.87</v>
      </c>
      <c r="E2508" s="206">
        <v>7794.72</v>
      </c>
      <c r="F2508" s="206">
        <v>8769.06</v>
      </c>
      <c r="G2508" s="205">
        <f t="shared" si="206"/>
        <v>0.37692069632495162</v>
      </c>
      <c r="H2508" s="207">
        <f t="shared" si="207"/>
        <v>0.42</v>
      </c>
      <c r="I2508" s="213">
        <v>86298</v>
      </c>
      <c r="J2508" s="213">
        <v>4746.3900000000003</v>
      </c>
      <c r="K2508" s="212">
        <v>6903.84</v>
      </c>
      <c r="L2508" s="212">
        <v>7766.82</v>
      </c>
      <c r="M2508" s="239">
        <f t="shared" si="204"/>
        <v>0.48089999999991051</v>
      </c>
      <c r="N2508" s="239"/>
      <c r="O2508" s="178"/>
      <c r="P2508" s="178"/>
      <c r="Q2508" s="178"/>
      <c r="R2508" s="178"/>
      <c r="S2508" s="178"/>
      <c r="T2508" s="178"/>
      <c r="U2508" s="178"/>
      <c r="V2508" s="178"/>
      <c r="W2508" s="178"/>
      <c r="X2508" s="178"/>
      <c r="Y2508" s="210">
        <f t="shared" si="203"/>
        <v>0.33384139264990331</v>
      </c>
      <c r="Z2508" s="211">
        <f t="shared" si="205"/>
        <v>0.42</v>
      </c>
      <c r="AA2508" s="178"/>
      <c r="AB2508" s="178"/>
      <c r="AC2508" s="178"/>
    </row>
    <row r="2509" spans="2:29" x14ac:dyDescent="0.35">
      <c r="B2509" s="222">
        <v>258600</v>
      </c>
      <c r="C2509" s="208">
        <v>97476</v>
      </c>
      <c r="D2509" s="309">
        <v>5361.18</v>
      </c>
      <c r="E2509" s="206">
        <v>7798.08</v>
      </c>
      <c r="F2509" s="206">
        <v>8772.84</v>
      </c>
      <c r="G2509" s="205">
        <f t="shared" si="206"/>
        <v>0.37693735498839909</v>
      </c>
      <c r="H2509" s="207">
        <f t="shared" si="207"/>
        <v>0.42</v>
      </c>
      <c r="I2509" s="213">
        <v>86340</v>
      </c>
      <c r="J2509" s="213">
        <v>4748.7</v>
      </c>
      <c r="K2509" s="212">
        <v>6907.2</v>
      </c>
      <c r="L2509" s="212">
        <v>7770.6</v>
      </c>
      <c r="M2509" s="239">
        <f t="shared" si="204"/>
        <v>0.48089999999991051</v>
      </c>
      <c r="N2509" s="239"/>
      <c r="O2509" s="178"/>
      <c r="P2509" s="178"/>
      <c r="Q2509" s="178"/>
      <c r="R2509" s="178"/>
      <c r="S2509" s="178"/>
      <c r="T2509" s="178"/>
      <c r="U2509" s="178"/>
      <c r="V2509" s="178"/>
      <c r="W2509" s="178"/>
      <c r="X2509" s="178"/>
      <c r="Y2509" s="210">
        <f t="shared" si="203"/>
        <v>0.33387470997679813</v>
      </c>
      <c r="Z2509" s="211">
        <f t="shared" si="205"/>
        <v>0.42</v>
      </c>
      <c r="AA2509" s="178"/>
      <c r="AB2509" s="178"/>
      <c r="AC2509" s="178"/>
    </row>
    <row r="2510" spans="2:29" x14ac:dyDescent="0.35">
      <c r="B2510" s="222">
        <v>258700</v>
      </c>
      <c r="C2510" s="208">
        <v>97518</v>
      </c>
      <c r="D2510" s="309">
        <v>5363.49</v>
      </c>
      <c r="E2510" s="206">
        <v>7801.44</v>
      </c>
      <c r="F2510" s="206">
        <v>8776.6200000000008</v>
      </c>
      <c r="G2510" s="205">
        <f t="shared" si="206"/>
        <v>0.37695400077309626</v>
      </c>
      <c r="H2510" s="207">
        <f t="shared" si="207"/>
        <v>0.42</v>
      </c>
      <c r="I2510" s="213">
        <v>86382</v>
      </c>
      <c r="J2510" s="213">
        <v>4751.01</v>
      </c>
      <c r="K2510" s="212">
        <v>6910.56</v>
      </c>
      <c r="L2510" s="212">
        <v>7774.38</v>
      </c>
      <c r="M2510" s="239">
        <f t="shared" si="204"/>
        <v>0.48090000000000144</v>
      </c>
      <c r="N2510" s="239"/>
      <c r="O2510" s="178"/>
      <c r="P2510" s="178"/>
      <c r="Q2510" s="178"/>
      <c r="R2510" s="178"/>
      <c r="S2510" s="178"/>
      <c r="T2510" s="178"/>
      <c r="U2510" s="178"/>
      <c r="V2510" s="178"/>
      <c r="W2510" s="178"/>
      <c r="X2510" s="178"/>
      <c r="Y2510" s="210">
        <f t="shared" si="203"/>
        <v>0.33390800154619249</v>
      </c>
      <c r="Z2510" s="211">
        <f t="shared" si="205"/>
        <v>0.42</v>
      </c>
      <c r="AA2510" s="178"/>
      <c r="AB2510" s="178"/>
      <c r="AC2510" s="178"/>
    </row>
    <row r="2511" spans="2:29" x14ac:dyDescent="0.35">
      <c r="B2511" s="222">
        <v>258800</v>
      </c>
      <c r="C2511" s="208">
        <v>97560</v>
      </c>
      <c r="D2511" s="309">
        <v>5365.8</v>
      </c>
      <c r="E2511" s="206">
        <v>7804.8</v>
      </c>
      <c r="F2511" s="206">
        <v>8780.4</v>
      </c>
      <c r="G2511" s="205">
        <f t="shared" si="206"/>
        <v>0.37697063369397216</v>
      </c>
      <c r="H2511" s="207">
        <f t="shared" si="207"/>
        <v>0.42</v>
      </c>
      <c r="I2511" s="213">
        <v>86424</v>
      </c>
      <c r="J2511" s="213">
        <v>4753.32</v>
      </c>
      <c r="K2511" s="212">
        <v>6913.92</v>
      </c>
      <c r="L2511" s="212">
        <v>7778.16</v>
      </c>
      <c r="M2511" s="239">
        <f t="shared" si="204"/>
        <v>0.48089999999996508</v>
      </c>
      <c r="N2511" s="239"/>
      <c r="O2511" s="178"/>
      <c r="P2511" s="178"/>
      <c r="Q2511" s="178"/>
      <c r="R2511" s="178"/>
      <c r="S2511" s="178"/>
      <c r="T2511" s="178"/>
      <c r="U2511" s="178"/>
      <c r="V2511" s="178"/>
      <c r="W2511" s="178"/>
      <c r="X2511" s="178"/>
      <c r="Y2511" s="210">
        <f t="shared" si="203"/>
        <v>0.33394126738794438</v>
      </c>
      <c r="Z2511" s="211">
        <f t="shared" si="205"/>
        <v>0.42</v>
      </c>
      <c r="AA2511" s="178"/>
      <c r="AB2511" s="178"/>
      <c r="AC2511" s="178"/>
    </row>
    <row r="2512" spans="2:29" x14ac:dyDescent="0.35">
      <c r="B2512" s="222">
        <v>258900</v>
      </c>
      <c r="C2512" s="208">
        <v>97602</v>
      </c>
      <c r="D2512" s="309">
        <v>5368.11</v>
      </c>
      <c r="E2512" s="206">
        <v>7808.16</v>
      </c>
      <c r="F2512" s="206">
        <v>8784.18</v>
      </c>
      <c r="G2512" s="205">
        <f t="shared" si="206"/>
        <v>0.37698725376593278</v>
      </c>
      <c r="H2512" s="207">
        <f t="shared" si="207"/>
        <v>0.42</v>
      </c>
      <c r="I2512" s="213">
        <v>86466</v>
      </c>
      <c r="J2512" s="213">
        <v>4755.63</v>
      </c>
      <c r="K2512" s="212">
        <v>6917.28</v>
      </c>
      <c r="L2512" s="212">
        <v>7781.94</v>
      </c>
      <c r="M2512" s="239">
        <f t="shared" si="204"/>
        <v>0.48090000000009242</v>
      </c>
      <c r="N2512" s="239"/>
      <c r="O2512" s="178"/>
      <c r="P2512" s="178"/>
      <c r="Q2512" s="178"/>
      <c r="R2512" s="178"/>
      <c r="S2512" s="178"/>
      <c r="T2512" s="178"/>
      <c r="U2512" s="178"/>
      <c r="V2512" s="178"/>
      <c r="W2512" s="178"/>
      <c r="X2512" s="178"/>
      <c r="Y2512" s="210">
        <f t="shared" si="203"/>
        <v>0.33397450753186558</v>
      </c>
      <c r="Z2512" s="211">
        <f t="shared" si="205"/>
        <v>0.42</v>
      </c>
      <c r="AA2512" s="178"/>
      <c r="AB2512" s="178"/>
      <c r="AC2512" s="178"/>
    </row>
    <row r="2513" spans="2:29" x14ac:dyDescent="0.35">
      <c r="B2513" s="222">
        <v>259000</v>
      </c>
      <c r="C2513" s="208">
        <v>97644</v>
      </c>
      <c r="D2513" s="309">
        <v>5370.42</v>
      </c>
      <c r="E2513" s="206">
        <v>7811.52</v>
      </c>
      <c r="F2513" s="206">
        <v>8787.9599999999991</v>
      </c>
      <c r="G2513" s="205">
        <f t="shared" si="206"/>
        <v>0.37700386100386102</v>
      </c>
      <c r="H2513" s="207">
        <f t="shared" si="207"/>
        <v>0.42</v>
      </c>
      <c r="I2513" s="213">
        <v>86508</v>
      </c>
      <c r="J2513" s="213">
        <v>4757.9399999999996</v>
      </c>
      <c r="K2513" s="212">
        <v>6920.64</v>
      </c>
      <c r="L2513" s="212">
        <v>7785.72</v>
      </c>
      <c r="M2513" s="239">
        <f t="shared" si="204"/>
        <v>0.48090000000003785</v>
      </c>
      <c r="N2513" s="239"/>
      <c r="O2513" s="178"/>
      <c r="P2513" s="178"/>
      <c r="Q2513" s="178"/>
      <c r="R2513" s="178"/>
      <c r="S2513" s="178"/>
      <c r="T2513" s="178"/>
      <c r="U2513" s="178"/>
      <c r="V2513" s="178"/>
      <c r="W2513" s="178"/>
      <c r="X2513" s="178"/>
      <c r="Y2513" s="210">
        <f t="shared" si="203"/>
        <v>0.334007722007722</v>
      </c>
      <c r="Z2513" s="211">
        <f t="shared" si="205"/>
        <v>0.42</v>
      </c>
      <c r="AA2513" s="178"/>
      <c r="AB2513" s="178"/>
      <c r="AC2513" s="178"/>
    </row>
    <row r="2514" spans="2:29" x14ac:dyDescent="0.35">
      <c r="B2514" s="222">
        <v>259100</v>
      </c>
      <c r="C2514" s="208">
        <v>97686</v>
      </c>
      <c r="D2514" s="309">
        <v>5372.73</v>
      </c>
      <c r="E2514" s="206">
        <v>7814.88</v>
      </c>
      <c r="F2514" s="206">
        <v>8791.74</v>
      </c>
      <c r="G2514" s="205">
        <f t="shared" si="206"/>
        <v>0.37702045542261675</v>
      </c>
      <c r="H2514" s="207">
        <f t="shared" si="207"/>
        <v>0.42</v>
      </c>
      <c r="I2514" s="213">
        <v>86550</v>
      </c>
      <c r="J2514" s="213">
        <v>4760.25</v>
      </c>
      <c r="K2514" s="212">
        <v>6924</v>
      </c>
      <c r="L2514" s="212">
        <v>7789.5</v>
      </c>
      <c r="M2514" s="239">
        <f t="shared" si="204"/>
        <v>0.48090000000001965</v>
      </c>
      <c r="N2514" s="239"/>
      <c r="O2514" s="178"/>
      <c r="P2514" s="178"/>
      <c r="Q2514" s="178"/>
      <c r="R2514" s="178"/>
      <c r="S2514" s="178"/>
      <c r="T2514" s="178"/>
      <c r="U2514" s="178"/>
      <c r="V2514" s="178"/>
      <c r="W2514" s="178"/>
      <c r="X2514" s="178"/>
      <c r="Y2514" s="210">
        <f t="shared" si="203"/>
        <v>0.33404091084523352</v>
      </c>
      <c r="Z2514" s="211">
        <f t="shared" si="205"/>
        <v>0.42</v>
      </c>
      <c r="AA2514" s="178"/>
      <c r="AB2514" s="178"/>
      <c r="AC2514" s="178"/>
    </row>
    <row r="2515" spans="2:29" x14ac:dyDescent="0.35">
      <c r="B2515" s="222">
        <v>259200</v>
      </c>
      <c r="C2515" s="208">
        <v>97728</v>
      </c>
      <c r="D2515" s="309">
        <v>5375.04</v>
      </c>
      <c r="E2515" s="206">
        <v>7818.24</v>
      </c>
      <c r="F2515" s="206">
        <v>8795.52</v>
      </c>
      <c r="G2515" s="205">
        <f t="shared" si="206"/>
        <v>0.37703703703703706</v>
      </c>
      <c r="H2515" s="207">
        <f t="shared" si="207"/>
        <v>0.42</v>
      </c>
      <c r="I2515" s="213">
        <v>86592</v>
      </c>
      <c r="J2515" s="213">
        <v>4762.5600000000004</v>
      </c>
      <c r="K2515" s="212">
        <v>6927.36</v>
      </c>
      <c r="L2515" s="212">
        <v>7793.28</v>
      </c>
      <c r="M2515" s="239">
        <f t="shared" si="204"/>
        <v>0.48089999999998329</v>
      </c>
      <c r="N2515" s="239"/>
      <c r="O2515" s="178"/>
      <c r="P2515" s="178"/>
      <c r="Q2515" s="178"/>
      <c r="R2515" s="178"/>
      <c r="S2515" s="178"/>
      <c r="T2515" s="178"/>
      <c r="U2515" s="178"/>
      <c r="V2515" s="178"/>
      <c r="W2515" s="178"/>
      <c r="X2515" s="178"/>
      <c r="Y2515" s="210">
        <f t="shared" si="203"/>
        <v>0.33407407407407408</v>
      </c>
      <c r="Z2515" s="211">
        <f t="shared" si="205"/>
        <v>0.42</v>
      </c>
      <c r="AA2515" s="178"/>
      <c r="AB2515" s="178"/>
      <c r="AC2515" s="178"/>
    </row>
    <row r="2516" spans="2:29" x14ac:dyDescent="0.35">
      <c r="B2516" s="222">
        <v>259300</v>
      </c>
      <c r="C2516" s="208">
        <v>97770</v>
      </c>
      <c r="D2516" s="309">
        <v>5377.35</v>
      </c>
      <c r="E2516" s="206">
        <v>7821.6</v>
      </c>
      <c r="F2516" s="206">
        <v>8799.2999999999993</v>
      </c>
      <c r="G2516" s="205">
        <f t="shared" si="206"/>
        <v>0.37705360586193598</v>
      </c>
      <c r="H2516" s="207">
        <f t="shared" si="207"/>
        <v>0.42</v>
      </c>
      <c r="I2516" s="213">
        <v>86634</v>
      </c>
      <c r="J2516" s="213">
        <v>4764.87</v>
      </c>
      <c r="K2516" s="212">
        <v>6930.72</v>
      </c>
      <c r="L2516" s="212">
        <v>7797.06</v>
      </c>
      <c r="M2516" s="239">
        <f t="shared" si="204"/>
        <v>0.48090000000007421</v>
      </c>
      <c r="N2516" s="239"/>
      <c r="O2516" s="178"/>
      <c r="P2516" s="178"/>
      <c r="Q2516" s="178"/>
      <c r="R2516" s="178"/>
      <c r="S2516" s="178"/>
      <c r="T2516" s="178"/>
      <c r="U2516" s="178"/>
      <c r="V2516" s="178"/>
      <c r="W2516" s="178"/>
      <c r="X2516" s="178"/>
      <c r="Y2516" s="210">
        <f t="shared" si="203"/>
        <v>0.33410721172387198</v>
      </c>
      <c r="Z2516" s="211">
        <f t="shared" si="205"/>
        <v>0.42</v>
      </c>
      <c r="AA2516" s="178"/>
      <c r="AB2516" s="178"/>
      <c r="AC2516" s="178"/>
    </row>
    <row r="2517" spans="2:29" x14ac:dyDescent="0.35">
      <c r="B2517" s="222">
        <v>259400</v>
      </c>
      <c r="C2517" s="208">
        <v>97812</v>
      </c>
      <c r="D2517" s="309">
        <v>5379.66</v>
      </c>
      <c r="E2517" s="206">
        <v>7824.96</v>
      </c>
      <c r="F2517" s="206">
        <v>8803.08</v>
      </c>
      <c r="G2517" s="205">
        <f t="shared" si="206"/>
        <v>0.37707016191210485</v>
      </c>
      <c r="H2517" s="207">
        <f t="shared" si="207"/>
        <v>0.42</v>
      </c>
      <c r="I2517" s="213">
        <v>86676</v>
      </c>
      <c r="J2517" s="213">
        <v>4767.18</v>
      </c>
      <c r="K2517" s="212">
        <v>6934.08</v>
      </c>
      <c r="L2517" s="212">
        <v>7800.84</v>
      </c>
      <c r="M2517" s="239">
        <f t="shared" si="204"/>
        <v>0.480900000000056</v>
      </c>
      <c r="N2517" s="239"/>
      <c r="O2517" s="178"/>
      <c r="P2517" s="178"/>
      <c r="Q2517" s="178"/>
      <c r="R2517" s="178"/>
      <c r="S2517" s="178"/>
      <c r="T2517" s="178"/>
      <c r="U2517" s="178"/>
      <c r="V2517" s="178"/>
      <c r="W2517" s="178"/>
      <c r="X2517" s="178"/>
      <c r="Y2517" s="210">
        <f t="shared" si="203"/>
        <v>0.33414032382420972</v>
      </c>
      <c r="Z2517" s="211">
        <f t="shared" si="205"/>
        <v>0.42</v>
      </c>
      <c r="AA2517" s="178"/>
      <c r="AB2517" s="178"/>
      <c r="AC2517" s="178"/>
    </row>
    <row r="2518" spans="2:29" x14ac:dyDescent="0.35">
      <c r="B2518" s="222">
        <v>259500</v>
      </c>
      <c r="C2518" s="208">
        <v>97854</v>
      </c>
      <c r="D2518" s="309">
        <v>5381.97</v>
      </c>
      <c r="E2518" s="206">
        <v>7828.32</v>
      </c>
      <c r="F2518" s="206">
        <v>8806.86</v>
      </c>
      <c r="G2518" s="205">
        <f t="shared" si="206"/>
        <v>0.37708670520231213</v>
      </c>
      <c r="H2518" s="207">
        <f t="shared" si="207"/>
        <v>0.42</v>
      </c>
      <c r="I2518" s="213">
        <v>86718</v>
      </c>
      <c r="J2518" s="213">
        <v>4769.49</v>
      </c>
      <c r="K2518" s="212">
        <v>6937.44</v>
      </c>
      <c r="L2518" s="212">
        <v>7804.62</v>
      </c>
      <c r="M2518" s="239">
        <f t="shared" si="204"/>
        <v>0.48090000000001965</v>
      </c>
      <c r="N2518" s="239"/>
      <c r="O2518" s="178"/>
      <c r="P2518" s="178"/>
      <c r="Q2518" s="178"/>
      <c r="R2518" s="178"/>
      <c r="S2518" s="178"/>
      <c r="T2518" s="178"/>
      <c r="U2518" s="178"/>
      <c r="V2518" s="178"/>
      <c r="W2518" s="178"/>
      <c r="X2518" s="178"/>
      <c r="Y2518" s="210">
        <f t="shared" si="203"/>
        <v>0.33417341040462428</v>
      </c>
      <c r="Z2518" s="211">
        <f t="shared" si="205"/>
        <v>0.42</v>
      </c>
      <c r="AA2518" s="178"/>
      <c r="AB2518" s="178"/>
      <c r="AC2518" s="178"/>
    </row>
    <row r="2519" spans="2:29" x14ac:dyDescent="0.35">
      <c r="B2519" s="222">
        <v>259600</v>
      </c>
      <c r="C2519" s="208">
        <v>97896</v>
      </c>
      <c r="D2519" s="309">
        <v>5384.28</v>
      </c>
      <c r="E2519" s="206">
        <v>7831.68</v>
      </c>
      <c r="F2519" s="206">
        <v>8810.64</v>
      </c>
      <c r="G2519" s="205">
        <f t="shared" si="206"/>
        <v>0.37710323574730353</v>
      </c>
      <c r="H2519" s="207">
        <f t="shared" si="207"/>
        <v>0.42</v>
      </c>
      <c r="I2519" s="213">
        <v>86760</v>
      </c>
      <c r="J2519" s="213">
        <v>4771.8</v>
      </c>
      <c r="K2519" s="212">
        <v>6940.8</v>
      </c>
      <c r="L2519" s="212">
        <v>7808.4</v>
      </c>
      <c r="M2519" s="239">
        <f t="shared" si="204"/>
        <v>0.48089999999996508</v>
      </c>
      <c r="N2519" s="239"/>
      <c r="O2519" s="178"/>
      <c r="P2519" s="178"/>
      <c r="Q2519" s="178"/>
      <c r="R2519" s="178"/>
      <c r="S2519" s="178"/>
      <c r="T2519" s="178"/>
      <c r="U2519" s="178"/>
      <c r="V2519" s="178"/>
      <c r="W2519" s="178"/>
      <c r="X2519" s="178"/>
      <c r="Y2519" s="210">
        <f t="shared" si="203"/>
        <v>0.33420647149460708</v>
      </c>
      <c r="Z2519" s="211">
        <f t="shared" si="205"/>
        <v>0.42</v>
      </c>
      <c r="AA2519" s="178"/>
      <c r="AB2519" s="178"/>
      <c r="AC2519" s="178"/>
    </row>
    <row r="2520" spans="2:29" x14ac:dyDescent="0.35">
      <c r="B2520" s="222">
        <v>259700</v>
      </c>
      <c r="C2520" s="208">
        <v>97938</v>
      </c>
      <c r="D2520" s="309">
        <v>5386.59</v>
      </c>
      <c r="E2520" s="206">
        <v>7835.04</v>
      </c>
      <c r="F2520" s="206">
        <v>8814.42</v>
      </c>
      <c r="G2520" s="205">
        <f t="shared" si="206"/>
        <v>0.37711975356180211</v>
      </c>
      <c r="H2520" s="207">
        <f t="shared" si="207"/>
        <v>0.42</v>
      </c>
      <c r="I2520" s="213">
        <v>86802</v>
      </c>
      <c r="J2520" s="213">
        <v>4774.1099999999997</v>
      </c>
      <c r="K2520" s="212">
        <v>6944.16</v>
      </c>
      <c r="L2520" s="212">
        <v>7812.18</v>
      </c>
      <c r="M2520" s="239">
        <f t="shared" si="204"/>
        <v>0.48089999999996508</v>
      </c>
      <c r="N2520" s="239"/>
      <c r="O2520" s="178"/>
      <c r="P2520" s="178"/>
      <c r="Q2520" s="178"/>
      <c r="R2520" s="178"/>
      <c r="S2520" s="178"/>
      <c r="T2520" s="178"/>
      <c r="U2520" s="178"/>
      <c r="V2520" s="178"/>
      <c r="W2520" s="178"/>
      <c r="X2520" s="178"/>
      <c r="Y2520" s="210">
        <f t="shared" si="203"/>
        <v>0.33423950712360417</v>
      </c>
      <c r="Z2520" s="211">
        <f t="shared" si="205"/>
        <v>0.42</v>
      </c>
      <c r="AA2520" s="178"/>
      <c r="AB2520" s="178"/>
      <c r="AC2520" s="178"/>
    </row>
    <row r="2521" spans="2:29" x14ac:dyDescent="0.35">
      <c r="B2521" s="222">
        <v>259800</v>
      </c>
      <c r="C2521" s="208">
        <v>97980</v>
      </c>
      <c r="D2521" s="309">
        <v>5388.9</v>
      </c>
      <c r="E2521" s="206">
        <v>7838.4</v>
      </c>
      <c r="F2521" s="206">
        <v>8818.2000000000007</v>
      </c>
      <c r="G2521" s="205">
        <f t="shared" si="206"/>
        <v>0.37713625866050809</v>
      </c>
      <c r="H2521" s="207">
        <f t="shared" si="207"/>
        <v>0.42</v>
      </c>
      <c r="I2521" s="213">
        <v>86844</v>
      </c>
      <c r="J2521" s="213">
        <v>4776.42</v>
      </c>
      <c r="K2521" s="212">
        <v>6947.52</v>
      </c>
      <c r="L2521" s="212">
        <v>7815.96</v>
      </c>
      <c r="M2521" s="239">
        <f t="shared" si="204"/>
        <v>0.48089999999991051</v>
      </c>
      <c r="N2521" s="239"/>
      <c r="O2521" s="178"/>
      <c r="P2521" s="178"/>
      <c r="Q2521" s="178"/>
      <c r="R2521" s="178"/>
      <c r="S2521" s="178"/>
      <c r="T2521" s="178"/>
      <c r="U2521" s="178"/>
      <c r="V2521" s="178"/>
      <c r="W2521" s="178"/>
      <c r="X2521" s="178"/>
      <c r="Y2521" s="210">
        <f t="shared" si="203"/>
        <v>0.33427251732101615</v>
      </c>
      <c r="Z2521" s="211">
        <f t="shared" si="205"/>
        <v>0.42</v>
      </c>
      <c r="AA2521" s="178"/>
      <c r="AB2521" s="178"/>
      <c r="AC2521" s="178"/>
    </row>
    <row r="2522" spans="2:29" x14ac:dyDescent="0.35">
      <c r="B2522" s="222">
        <v>259900</v>
      </c>
      <c r="C2522" s="208">
        <v>98022</v>
      </c>
      <c r="D2522" s="309">
        <v>5391.21</v>
      </c>
      <c r="E2522" s="206">
        <v>7841.76</v>
      </c>
      <c r="F2522" s="206">
        <v>8821.98</v>
      </c>
      <c r="G2522" s="205">
        <f t="shared" si="206"/>
        <v>0.37715275105809926</v>
      </c>
      <c r="H2522" s="207">
        <f t="shared" si="207"/>
        <v>0.42</v>
      </c>
      <c r="I2522" s="213">
        <v>86886</v>
      </c>
      <c r="J2522" s="213">
        <v>4778.7299999999996</v>
      </c>
      <c r="K2522" s="212">
        <v>6950.88</v>
      </c>
      <c r="L2522" s="212">
        <v>7819.74</v>
      </c>
      <c r="M2522" s="239">
        <f t="shared" si="204"/>
        <v>0.48090000000001965</v>
      </c>
      <c r="N2522" s="239"/>
      <c r="O2522" s="178"/>
      <c r="P2522" s="178"/>
      <c r="Q2522" s="178"/>
      <c r="R2522" s="178"/>
      <c r="S2522" s="178"/>
      <c r="T2522" s="178"/>
      <c r="U2522" s="178"/>
      <c r="V2522" s="178"/>
      <c r="W2522" s="178"/>
      <c r="X2522" s="178"/>
      <c r="Y2522" s="210">
        <f t="shared" si="203"/>
        <v>0.33430550211619853</v>
      </c>
      <c r="Z2522" s="211">
        <f t="shared" si="205"/>
        <v>0.42</v>
      </c>
      <c r="AA2522" s="178"/>
      <c r="AB2522" s="178"/>
      <c r="AC2522" s="178"/>
    </row>
    <row r="2523" spans="2:29" x14ac:dyDescent="0.35">
      <c r="B2523" s="222">
        <v>260000</v>
      </c>
      <c r="C2523" s="208">
        <v>98064</v>
      </c>
      <c r="D2523" s="309">
        <v>5393.52</v>
      </c>
      <c r="E2523" s="206">
        <v>7845.12</v>
      </c>
      <c r="F2523" s="206">
        <v>8825.76</v>
      </c>
      <c r="G2523" s="205">
        <f t="shared" si="206"/>
        <v>0.37716923076923076</v>
      </c>
      <c r="H2523" s="207">
        <f t="shared" si="207"/>
        <v>0.42</v>
      </c>
      <c r="I2523" s="213">
        <v>86928</v>
      </c>
      <c r="J2523" s="213">
        <v>4781.04</v>
      </c>
      <c r="K2523" s="212">
        <v>6954.24</v>
      </c>
      <c r="L2523" s="212">
        <v>7823.52</v>
      </c>
      <c r="M2523" s="239">
        <f t="shared" si="204"/>
        <v>0.48090000000000144</v>
      </c>
      <c r="N2523" s="239"/>
      <c r="O2523" s="178"/>
      <c r="P2523" s="178"/>
      <c r="Q2523" s="178"/>
      <c r="R2523" s="178"/>
      <c r="S2523" s="178"/>
      <c r="T2523" s="178"/>
      <c r="U2523" s="178"/>
      <c r="V2523" s="178"/>
      <c r="W2523" s="178"/>
      <c r="X2523" s="178"/>
      <c r="Y2523" s="210">
        <f t="shared" si="203"/>
        <v>0.33433846153846153</v>
      </c>
      <c r="Z2523" s="211">
        <f t="shared" si="205"/>
        <v>0.42</v>
      </c>
      <c r="AA2523" s="178"/>
      <c r="AB2523" s="178"/>
      <c r="AC2523" s="178"/>
    </row>
    <row r="2524" spans="2:29" x14ac:dyDescent="0.35">
      <c r="B2524" s="222">
        <v>260100</v>
      </c>
      <c r="C2524" s="208">
        <v>98106</v>
      </c>
      <c r="D2524" s="309">
        <v>5395.83</v>
      </c>
      <c r="E2524" s="206">
        <v>7848.48</v>
      </c>
      <c r="F2524" s="206">
        <v>8829.5400000000009</v>
      </c>
      <c r="G2524" s="205">
        <f t="shared" si="206"/>
        <v>0.37718569780853517</v>
      </c>
      <c r="H2524" s="207">
        <f t="shared" si="207"/>
        <v>0.42</v>
      </c>
      <c r="I2524" s="213">
        <v>86970</v>
      </c>
      <c r="J2524" s="213">
        <v>4783.3500000000004</v>
      </c>
      <c r="K2524" s="212">
        <v>6957.6</v>
      </c>
      <c r="L2524" s="212">
        <v>7827.3</v>
      </c>
      <c r="M2524" s="239">
        <f t="shared" si="204"/>
        <v>0.48089999999994687</v>
      </c>
      <c r="N2524" s="239"/>
      <c r="O2524" s="178"/>
      <c r="P2524" s="178"/>
      <c r="Q2524" s="178"/>
      <c r="R2524" s="178"/>
      <c r="S2524" s="178"/>
      <c r="T2524" s="178"/>
      <c r="U2524" s="178"/>
      <c r="V2524" s="178"/>
      <c r="W2524" s="178"/>
      <c r="X2524" s="178"/>
      <c r="Y2524" s="210">
        <f t="shared" si="203"/>
        <v>0.33437139561707035</v>
      </c>
      <c r="Z2524" s="211">
        <f t="shared" si="205"/>
        <v>0.42</v>
      </c>
      <c r="AA2524" s="178"/>
      <c r="AB2524" s="178"/>
      <c r="AC2524" s="178"/>
    </row>
    <row r="2525" spans="2:29" x14ac:dyDescent="0.35">
      <c r="B2525" s="222">
        <v>260200</v>
      </c>
      <c r="C2525" s="208">
        <v>98148</v>
      </c>
      <c r="D2525" s="309">
        <v>5398.14</v>
      </c>
      <c r="E2525" s="206">
        <v>7851.84</v>
      </c>
      <c r="F2525" s="206">
        <v>8833.32</v>
      </c>
      <c r="G2525" s="205">
        <f t="shared" si="206"/>
        <v>0.37720215219062259</v>
      </c>
      <c r="H2525" s="207">
        <f t="shared" si="207"/>
        <v>0.42</v>
      </c>
      <c r="I2525" s="213">
        <v>87012</v>
      </c>
      <c r="J2525" s="213">
        <v>4785.66</v>
      </c>
      <c r="K2525" s="212">
        <v>6960.96</v>
      </c>
      <c r="L2525" s="212">
        <v>7831.08</v>
      </c>
      <c r="M2525" s="239">
        <f t="shared" si="204"/>
        <v>0.48089999999991051</v>
      </c>
      <c r="N2525" s="239"/>
      <c r="O2525" s="178"/>
      <c r="P2525" s="178"/>
      <c r="Q2525" s="178"/>
      <c r="R2525" s="178"/>
      <c r="S2525" s="178"/>
      <c r="T2525" s="178"/>
      <c r="U2525" s="178"/>
      <c r="V2525" s="178"/>
      <c r="W2525" s="178"/>
      <c r="X2525" s="178"/>
      <c r="Y2525" s="210">
        <f t="shared" si="203"/>
        <v>0.33440430438124519</v>
      </c>
      <c r="Z2525" s="211">
        <f t="shared" si="205"/>
        <v>0.42</v>
      </c>
      <c r="AA2525" s="178"/>
      <c r="AB2525" s="178"/>
      <c r="AC2525" s="178"/>
    </row>
    <row r="2526" spans="2:29" x14ac:dyDescent="0.35">
      <c r="B2526" s="222">
        <v>260300</v>
      </c>
      <c r="C2526" s="208">
        <v>98190</v>
      </c>
      <c r="D2526" s="309">
        <v>5400.45</v>
      </c>
      <c r="E2526" s="206">
        <v>7855.2</v>
      </c>
      <c r="F2526" s="206">
        <v>8837.1</v>
      </c>
      <c r="G2526" s="205">
        <f t="shared" si="206"/>
        <v>0.37721859393008067</v>
      </c>
      <c r="H2526" s="207">
        <f t="shared" si="207"/>
        <v>0.42</v>
      </c>
      <c r="I2526" s="213">
        <v>87054</v>
      </c>
      <c r="J2526" s="213">
        <v>4787.97</v>
      </c>
      <c r="K2526" s="212">
        <v>6964.32</v>
      </c>
      <c r="L2526" s="212">
        <v>7834.86</v>
      </c>
      <c r="M2526" s="239">
        <f t="shared" si="204"/>
        <v>0.48090000000003785</v>
      </c>
      <c r="N2526" s="239"/>
      <c r="O2526" s="178"/>
      <c r="P2526" s="178"/>
      <c r="Q2526" s="178"/>
      <c r="R2526" s="178"/>
      <c r="S2526" s="178"/>
      <c r="T2526" s="178"/>
      <c r="U2526" s="178"/>
      <c r="V2526" s="178"/>
      <c r="W2526" s="178"/>
      <c r="X2526" s="178"/>
      <c r="Y2526" s="210">
        <f t="shared" si="203"/>
        <v>0.33443718786016136</v>
      </c>
      <c r="Z2526" s="211">
        <f t="shared" si="205"/>
        <v>0.42</v>
      </c>
      <c r="AA2526" s="178"/>
      <c r="AB2526" s="178"/>
      <c r="AC2526" s="178"/>
    </row>
    <row r="2527" spans="2:29" x14ac:dyDescent="0.35">
      <c r="B2527" s="222">
        <v>260400</v>
      </c>
      <c r="C2527" s="208">
        <v>98232</v>
      </c>
      <c r="D2527" s="309">
        <v>5402.76</v>
      </c>
      <c r="E2527" s="206">
        <v>7858.56</v>
      </c>
      <c r="F2527" s="206">
        <v>8840.8799999999992</v>
      </c>
      <c r="G2527" s="205">
        <f t="shared" si="206"/>
        <v>0.37723502304147466</v>
      </c>
      <c r="H2527" s="207">
        <f t="shared" si="207"/>
        <v>0.42</v>
      </c>
      <c r="I2527" s="213">
        <v>87096</v>
      </c>
      <c r="J2527" s="213">
        <v>4790.28</v>
      </c>
      <c r="K2527" s="212">
        <v>6967.68</v>
      </c>
      <c r="L2527" s="212">
        <v>7838.64</v>
      </c>
      <c r="M2527" s="239">
        <f t="shared" si="204"/>
        <v>0.48089999999998329</v>
      </c>
      <c r="N2527" s="239"/>
      <c r="O2527" s="178"/>
      <c r="P2527" s="178"/>
      <c r="Q2527" s="178"/>
      <c r="R2527" s="178"/>
      <c r="S2527" s="178"/>
      <c r="T2527" s="178"/>
      <c r="U2527" s="178"/>
      <c r="V2527" s="178"/>
      <c r="W2527" s="178"/>
      <c r="X2527" s="178"/>
      <c r="Y2527" s="210">
        <f t="shared" si="203"/>
        <v>0.33447004608294933</v>
      </c>
      <c r="Z2527" s="211">
        <f t="shared" si="205"/>
        <v>0.42</v>
      </c>
      <c r="AA2527" s="178"/>
      <c r="AB2527" s="178"/>
      <c r="AC2527" s="178"/>
    </row>
    <row r="2528" spans="2:29" x14ac:dyDescent="0.35">
      <c r="B2528" s="222">
        <v>260500</v>
      </c>
      <c r="C2528" s="208">
        <v>98274</v>
      </c>
      <c r="D2528" s="309">
        <v>5405.07</v>
      </c>
      <c r="E2528" s="206">
        <v>7861.92</v>
      </c>
      <c r="F2528" s="206">
        <v>8844.66</v>
      </c>
      <c r="G2528" s="205">
        <f t="shared" si="206"/>
        <v>0.37725143953934742</v>
      </c>
      <c r="H2528" s="207">
        <f t="shared" si="207"/>
        <v>0.42</v>
      </c>
      <c r="I2528" s="213">
        <v>87138</v>
      </c>
      <c r="J2528" s="213">
        <v>4792.59</v>
      </c>
      <c r="K2528" s="212">
        <v>6971.04</v>
      </c>
      <c r="L2528" s="212">
        <v>7842.42</v>
      </c>
      <c r="M2528" s="239">
        <f t="shared" si="204"/>
        <v>0.48090000000011057</v>
      </c>
      <c r="N2528" s="239"/>
      <c r="O2528" s="178"/>
      <c r="P2528" s="178"/>
      <c r="Q2528" s="178"/>
      <c r="R2528" s="178"/>
      <c r="S2528" s="178"/>
      <c r="T2528" s="178"/>
      <c r="U2528" s="178"/>
      <c r="V2528" s="178"/>
      <c r="W2528" s="178"/>
      <c r="X2528" s="178"/>
      <c r="Y2528" s="210">
        <f t="shared" si="203"/>
        <v>0.3345028790786948</v>
      </c>
      <c r="Z2528" s="211">
        <f t="shared" si="205"/>
        <v>0.42</v>
      </c>
      <c r="AA2528" s="178"/>
      <c r="AB2528" s="178"/>
      <c r="AC2528" s="178"/>
    </row>
    <row r="2529" spans="2:29" x14ac:dyDescent="0.35">
      <c r="B2529" s="222">
        <v>260600</v>
      </c>
      <c r="C2529" s="208">
        <v>98316</v>
      </c>
      <c r="D2529" s="309">
        <v>5407.38</v>
      </c>
      <c r="E2529" s="206">
        <v>7865.28</v>
      </c>
      <c r="F2529" s="206">
        <v>8848.44</v>
      </c>
      <c r="G2529" s="205">
        <f t="shared" si="206"/>
        <v>0.37726784343821951</v>
      </c>
      <c r="H2529" s="207">
        <f t="shared" si="207"/>
        <v>0.42</v>
      </c>
      <c r="I2529" s="213">
        <v>87180</v>
      </c>
      <c r="J2529" s="213">
        <v>4794.8999999999996</v>
      </c>
      <c r="K2529" s="212">
        <v>6974.4</v>
      </c>
      <c r="L2529" s="212">
        <v>7846.2</v>
      </c>
      <c r="M2529" s="239">
        <f t="shared" si="204"/>
        <v>0.48090000000007421</v>
      </c>
      <c r="N2529" s="239"/>
      <c r="O2529" s="178"/>
      <c r="P2529" s="178"/>
      <c r="Q2529" s="178"/>
      <c r="R2529" s="178"/>
      <c r="S2529" s="178"/>
      <c r="T2529" s="178"/>
      <c r="U2529" s="178"/>
      <c r="V2529" s="178"/>
      <c r="W2529" s="178"/>
      <c r="X2529" s="178"/>
      <c r="Y2529" s="210">
        <f t="shared" si="203"/>
        <v>0.33453568687643898</v>
      </c>
      <c r="Z2529" s="211">
        <f t="shared" si="205"/>
        <v>0.42</v>
      </c>
      <c r="AA2529" s="178"/>
      <c r="AB2529" s="178"/>
      <c r="AC2529" s="178"/>
    </row>
    <row r="2530" spans="2:29" x14ac:dyDescent="0.35">
      <c r="B2530" s="222">
        <v>260700</v>
      </c>
      <c r="C2530" s="208">
        <v>98358</v>
      </c>
      <c r="D2530" s="309">
        <v>5409.69</v>
      </c>
      <c r="E2530" s="206">
        <v>7868.64</v>
      </c>
      <c r="F2530" s="206">
        <v>8852.2199999999993</v>
      </c>
      <c r="G2530" s="205">
        <f t="shared" si="206"/>
        <v>0.37728423475258921</v>
      </c>
      <c r="H2530" s="207">
        <f t="shared" si="207"/>
        <v>0.42</v>
      </c>
      <c r="I2530" s="213">
        <v>87222</v>
      </c>
      <c r="J2530" s="213">
        <v>4797.21</v>
      </c>
      <c r="K2530" s="212">
        <v>6977.76</v>
      </c>
      <c r="L2530" s="212">
        <v>7849.98</v>
      </c>
      <c r="M2530" s="239">
        <f t="shared" si="204"/>
        <v>0.48090000000001965</v>
      </c>
      <c r="N2530" s="239"/>
      <c r="O2530" s="178"/>
      <c r="P2530" s="178"/>
      <c r="Q2530" s="178"/>
      <c r="R2530" s="178"/>
      <c r="S2530" s="178"/>
      <c r="T2530" s="178"/>
      <c r="U2530" s="178"/>
      <c r="V2530" s="178"/>
      <c r="W2530" s="178"/>
      <c r="X2530" s="178"/>
      <c r="Y2530" s="210">
        <f t="shared" si="203"/>
        <v>0.33456846950517838</v>
      </c>
      <c r="Z2530" s="211">
        <f t="shared" si="205"/>
        <v>0.42</v>
      </c>
      <c r="AA2530" s="178"/>
      <c r="AB2530" s="178"/>
      <c r="AC2530" s="178"/>
    </row>
    <row r="2531" spans="2:29" x14ac:dyDescent="0.35">
      <c r="B2531" s="222">
        <v>260800</v>
      </c>
      <c r="C2531" s="208">
        <v>98400</v>
      </c>
      <c r="D2531" s="309">
        <v>5412</v>
      </c>
      <c r="E2531" s="206">
        <v>7872</v>
      </c>
      <c r="F2531" s="206">
        <v>8856</v>
      </c>
      <c r="G2531" s="205">
        <f t="shared" si="206"/>
        <v>0.3773006134969325</v>
      </c>
      <c r="H2531" s="207">
        <f t="shared" si="207"/>
        <v>0.42</v>
      </c>
      <c r="I2531" s="213">
        <v>87264</v>
      </c>
      <c r="J2531" s="213">
        <v>4799.5200000000004</v>
      </c>
      <c r="K2531" s="212">
        <v>6981.12</v>
      </c>
      <c r="L2531" s="212">
        <v>7853.76</v>
      </c>
      <c r="M2531" s="239">
        <f t="shared" si="204"/>
        <v>0.48090000000001965</v>
      </c>
      <c r="N2531" s="239"/>
      <c r="O2531" s="178"/>
      <c r="P2531" s="178"/>
      <c r="Q2531" s="178"/>
      <c r="R2531" s="178"/>
      <c r="S2531" s="178"/>
      <c r="T2531" s="178"/>
      <c r="U2531" s="178"/>
      <c r="V2531" s="178"/>
      <c r="W2531" s="178"/>
      <c r="X2531" s="178"/>
      <c r="Y2531" s="210">
        <f t="shared" si="203"/>
        <v>0.33460122699386502</v>
      </c>
      <c r="Z2531" s="211">
        <f t="shared" si="205"/>
        <v>0.42</v>
      </c>
      <c r="AA2531" s="178"/>
      <c r="AB2531" s="178"/>
      <c r="AC2531" s="178"/>
    </row>
    <row r="2532" spans="2:29" x14ac:dyDescent="0.35">
      <c r="B2532" s="222">
        <v>260900</v>
      </c>
      <c r="C2532" s="208">
        <v>98442</v>
      </c>
      <c r="D2532" s="309">
        <v>5414.31</v>
      </c>
      <c r="E2532" s="206">
        <v>7875.36</v>
      </c>
      <c r="F2532" s="206">
        <v>8859.7800000000007</v>
      </c>
      <c r="G2532" s="205">
        <f t="shared" si="206"/>
        <v>0.37731697968570332</v>
      </c>
      <c r="H2532" s="207">
        <f t="shared" si="207"/>
        <v>0.42</v>
      </c>
      <c r="I2532" s="213">
        <v>87306</v>
      </c>
      <c r="J2532" s="213">
        <v>4801.83</v>
      </c>
      <c r="K2532" s="212">
        <v>6984.48</v>
      </c>
      <c r="L2532" s="212">
        <v>7857.54</v>
      </c>
      <c r="M2532" s="239">
        <f t="shared" si="204"/>
        <v>0.48089999999996508</v>
      </c>
      <c r="N2532" s="239"/>
      <c r="O2532" s="178"/>
      <c r="P2532" s="178"/>
      <c r="Q2532" s="178"/>
      <c r="R2532" s="178"/>
      <c r="S2532" s="178"/>
      <c r="T2532" s="178"/>
      <c r="U2532" s="178"/>
      <c r="V2532" s="178"/>
      <c r="W2532" s="178"/>
      <c r="X2532" s="178"/>
      <c r="Y2532" s="210">
        <f t="shared" si="203"/>
        <v>0.33463395937140666</v>
      </c>
      <c r="Z2532" s="211">
        <f t="shared" si="205"/>
        <v>0.42</v>
      </c>
      <c r="AA2532" s="178"/>
      <c r="AB2532" s="178"/>
      <c r="AC2532" s="178"/>
    </row>
    <row r="2533" spans="2:29" x14ac:dyDescent="0.35">
      <c r="B2533" s="222">
        <v>261000</v>
      </c>
      <c r="C2533" s="208">
        <v>98484</v>
      </c>
      <c r="D2533" s="309">
        <v>5416.62</v>
      </c>
      <c r="E2533" s="206">
        <v>7878.72</v>
      </c>
      <c r="F2533" s="206">
        <v>8863.56</v>
      </c>
      <c r="G2533" s="205">
        <f t="shared" si="206"/>
        <v>0.37733333333333335</v>
      </c>
      <c r="H2533" s="207">
        <f t="shared" si="207"/>
        <v>0.42</v>
      </c>
      <c r="I2533" s="213">
        <v>87348</v>
      </c>
      <c r="J2533" s="213">
        <v>4804.1400000000003</v>
      </c>
      <c r="K2533" s="212">
        <v>6987.84</v>
      </c>
      <c r="L2533" s="212">
        <v>7861.32</v>
      </c>
      <c r="M2533" s="239">
        <f t="shared" si="204"/>
        <v>0.48089999999991051</v>
      </c>
      <c r="N2533" s="239"/>
      <c r="O2533" s="178"/>
      <c r="P2533" s="178"/>
      <c r="Q2533" s="178"/>
      <c r="R2533" s="178"/>
      <c r="S2533" s="178"/>
      <c r="T2533" s="178"/>
      <c r="U2533" s="178"/>
      <c r="V2533" s="178"/>
      <c r="W2533" s="178"/>
      <c r="X2533" s="178"/>
      <c r="Y2533" s="210">
        <f t="shared" si="203"/>
        <v>0.33466666666666667</v>
      </c>
      <c r="Z2533" s="211">
        <f t="shared" si="205"/>
        <v>0.42</v>
      </c>
      <c r="AA2533" s="178"/>
      <c r="AB2533" s="178"/>
      <c r="AC2533" s="178"/>
    </row>
    <row r="2534" spans="2:29" x14ac:dyDescent="0.35">
      <c r="B2534" s="222">
        <v>261100</v>
      </c>
      <c r="C2534" s="208">
        <v>98526</v>
      </c>
      <c r="D2534" s="309">
        <v>5418.93</v>
      </c>
      <c r="E2534" s="206">
        <v>7882.08</v>
      </c>
      <c r="F2534" s="206">
        <v>8867.34</v>
      </c>
      <c r="G2534" s="205">
        <f t="shared" si="206"/>
        <v>0.37734967445423212</v>
      </c>
      <c r="H2534" s="207">
        <f t="shared" si="207"/>
        <v>0.42</v>
      </c>
      <c r="I2534" s="213">
        <v>87390</v>
      </c>
      <c r="J2534" s="213">
        <v>4806.45</v>
      </c>
      <c r="K2534" s="212">
        <v>6991.2</v>
      </c>
      <c r="L2534" s="212">
        <v>7865.1</v>
      </c>
      <c r="M2534" s="239">
        <f t="shared" si="204"/>
        <v>0.48089999999991051</v>
      </c>
      <c r="N2534" s="239"/>
      <c r="O2534" s="178"/>
      <c r="P2534" s="178"/>
      <c r="Q2534" s="178"/>
      <c r="R2534" s="178"/>
      <c r="S2534" s="178"/>
      <c r="T2534" s="178"/>
      <c r="U2534" s="178"/>
      <c r="V2534" s="178"/>
      <c r="W2534" s="178"/>
      <c r="X2534" s="178"/>
      <c r="Y2534" s="210">
        <f t="shared" si="203"/>
        <v>0.3346993489084642</v>
      </c>
      <c r="Z2534" s="211">
        <f t="shared" si="205"/>
        <v>0.42</v>
      </c>
      <c r="AA2534" s="178"/>
      <c r="AB2534" s="178"/>
      <c r="AC2534" s="178"/>
    </row>
    <row r="2535" spans="2:29" x14ac:dyDescent="0.35">
      <c r="B2535" s="222">
        <v>261200</v>
      </c>
      <c r="C2535" s="208">
        <v>98568</v>
      </c>
      <c r="D2535" s="309">
        <v>5421.24</v>
      </c>
      <c r="E2535" s="206">
        <v>7885.44</v>
      </c>
      <c r="F2535" s="206">
        <v>8871.1200000000008</v>
      </c>
      <c r="G2535" s="205">
        <f t="shared" si="206"/>
        <v>0.37736600306278711</v>
      </c>
      <c r="H2535" s="207">
        <f t="shared" si="207"/>
        <v>0.42</v>
      </c>
      <c r="I2535" s="213">
        <v>87432</v>
      </c>
      <c r="J2535" s="213">
        <v>4808.76</v>
      </c>
      <c r="K2535" s="212">
        <v>6994.56</v>
      </c>
      <c r="L2535" s="212">
        <v>7868.88</v>
      </c>
      <c r="M2535" s="239">
        <f t="shared" si="204"/>
        <v>0.48090000000000144</v>
      </c>
      <c r="N2535" s="239"/>
      <c r="O2535" s="178"/>
      <c r="P2535" s="178"/>
      <c r="Q2535" s="178"/>
      <c r="R2535" s="178"/>
      <c r="S2535" s="178"/>
      <c r="T2535" s="178"/>
      <c r="U2535" s="178"/>
      <c r="V2535" s="178"/>
      <c r="W2535" s="178"/>
      <c r="X2535" s="178"/>
      <c r="Y2535" s="210">
        <f t="shared" si="203"/>
        <v>0.3347320061255743</v>
      </c>
      <c r="Z2535" s="211">
        <f t="shared" si="205"/>
        <v>0.42</v>
      </c>
      <c r="AA2535" s="178"/>
      <c r="AB2535" s="178"/>
      <c r="AC2535" s="178"/>
    </row>
    <row r="2536" spans="2:29" x14ac:dyDescent="0.35">
      <c r="B2536" s="222">
        <v>261300</v>
      </c>
      <c r="C2536" s="208">
        <v>98610</v>
      </c>
      <c r="D2536" s="309">
        <v>5423.55</v>
      </c>
      <c r="E2536" s="206">
        <v>7888.8</v>
      </c>
      <c r="F2536" s="206">
        <v>8874.9</v>
      </c>
      <c r="G2536" s="205">
        <f t="shared" si="206"/>
        <v>0.37738231917336396</v>
      </c>
      <c r="H2536" s="207">
        <f t="shared" si="207"/>
        <v>0.42</v>
      </c>
      <c r="I2536" s="213">
        <v>87474</v>
      </c>
      <c r="J2536" s="213">
        <v>4811.07</v>
      </c>
      <c r="K2536" s="212">
        <v>6997.92</v>
      </c>
      <c r="L2536" s="212">
        <v>7872.66</v>
      </c>
      <c r="M2536" s="239">
        <f t="shared" si="204"/>
        <v>0.48089999999996508</v>
      </c>
      <c r="N2536" s="239"/>
      <c r="O2536" s="178"/>
      <c r="P2536" s="178"/>
      <c r="Q2536" s="178"/>
      <c r="R2536" s="178"/>
      <c r="S2536" s="178"/>
      <c r="T2536" s="178"/>
      <c r="U2536" s="178"/>
      <c r="V2536" s="178"/>
      <c r="W2536" s="178"/>
      <c r="X2536" s="178"/>
      <c r="Y2536" s="210">
        <f t="shared" si="203"/>
        <v>0.33476463834672787</v>
      </c>
      <c r="Z2536" s="211">
        <f t="shared" si="205"/>
        <v>0.42</v>
      </c>
      <c r="AA2536" s="178"/>
      <c r="AB2536" s="178"/>
      <c r="AC2536" s="178"/>
    </row>
    <row r="2537" spans="2:29" x14ac:dyDescent="0.35">
      <c r="B2537" s="222">
        <v>261400</v>
      </c>
      <c r="C2537" s="208">
        <v>98652</v>
      </c>
      <c r="D2537" s="309">
        <v>5425.86</v>
      </c>
      <c r="E2537" s="206">
        <v>7892.16</v>
      </c>
      <c r="F2537" s="206">
        <v>8878.68</v>
      </c>
      <c r="G2537" s="205">
        <f t="shared" si="206"/>
        <v>0.37739862280030606</v>
      </c>
      <c r="H2537" s="207">
        <f t="shared" si="207"/>
        <v>0.42</v>
      </c>
      <c r="I2537" s="213">
        <v>87516</v>
      </c>
      <c r="J2537" s="213">
        <v>4813.38</v>
      </c>
      <c r="K2537" s="212">
        <v>7001.28</v>
      </c>
      <c r="L2537" s="212">
        <v>7876.44</v>
      </c>
      <c r="M2537" s="239">
        <f t="shared" si="204"/>
        <v>0.48090000000009242</v>
      </c>
      <c r="N2537" s="239"/>
      <c r="O2537" s="178"/>
      <c r="P2537" s="178"/>
      <c r="Q2537" s="178"/>
      <c r="R2537" s="178"/>
      <c r="S2537" s="178"/>
      <c r="T2537" s="178"/>
      <c r="U2537" s="178"/>
      <c r="V2537" s="178"/>
      <c r="W2537" s="178"/>
      <c r="X2537" s="178"/>
      <c r="Y2537" s="210">
        <f t="shared" si="203"/>
        <v>0.33479724560061208</v>
      </c>
      <c r="Z2537" s="211">
        <f t="shared" si="205"/>
        <v>0.42</v>
      </c>
      <c r="AA2537" s="178"/>
      <c r="AB2537" s="178"/>
      <c r="AC2537" s="178"/>
    </row>
    <row r="2538" spans="2:29" x14ac:dyDescent="0.35">
      <c r="B2538" s="222">
        <v>261500</v>
      </c>
      <c r="C2538" s="208">
        <v>98694</v>
      </c>
      <c r="D2538" s="309">
        <v>5428.17</v>
      </c>
      <c r="E2538" s="206">
        <v>7895.52</v>
      </c>
      <c r="F2538" s="206">
        <v>8882.4599999999991</v>
      </c>
      <c r="G2538" s="205">
        <f t="shared" si="206"/>
        <v>0.37741491395793497</v>
      </c>
      <c r="H2538" s="207">
        <f t="shared" si="207"/>
        <v>0.42</v>
      </c>
      <c r="I2538" s="213">
        <v>87558</v>
      </c>
      <c r="J2538" s="213">
        <v>4815.6899999999996</v>
      </c>
      <c r="K2538" s="212">
        <v>7004.64</v>
      </c>
      <c r="L2538" s="212">
        <v>7880.22</v>
      </c>
      <c r="M2538" s="239">
        <f t="shared" si="204"/>
        <v>0.48090000000003785</v>
      </c>
      <c r="N2538" s="239"/>
      <c r="O2538" s="178"/>
      <c r="P2538" s="178"/>
      <c r="Q2538" s="178"/>
      <c r="R2538" s="178"/>
      <c r="S2538" s="178"/>
      <c r="T2538" s="178"/>
      <c r="U2538" s="178"/>
      <c r="V2538" s="178"/>
      <c r="W2538" s="178"/>
      <c r="X2538" s="178"/>
      <c r="Y2538" s="210">
        <f t="shared" si="203"/>
        <v>0.33482982791586996</v>
      </c>
      <c r="Z2538" s="211">
        <f t="shared" si="205"/>
        <v>0.42</v>
      </c>
      <c r="AA2538" s="178"/>
      <c r="AB2538" s="178"/>
      <c r="AC2538" s="178"/>
    </row>
    <row r="2539" spans="2:29" x14ac:dyDescent="0.35">
      <c r="B2539" s="222">
        <v>261600</v>
      </c>
      <c r="C2539" s="208">
        <v>98736</v>
      </c>
      <c r="D2539" s="309">
        <v>5430.48</v>
      </c>
      <c r="E2539" s="206">
        <v>7898.88</v>
      </c>
      <c r="F2539" s="206">
        <v>8886.24</v>
      </c>
      <c r="G2539" s="205">
        <f t="shared" si="206"/>
        <v>0.37743119266055047</v>
      </c>
      <c r="H2539" s="207">
        <f t="shared" si="207"/>
        <v>0.42</v>
      </c>
      <c r="I2539" s="213">
        <v>87600</v>
      </c>
      <c r="J2539" s="213">
        <v>4818</v>
      </c>
      <c r="K2539" s="212">
        <v>7008</v>
      </c>
      <c r="L2539" s="212">
        <v>7884</v>
      </c>
      <c r="M2539" s="239">
        <f t="shared" si="204"/>
        <v>0.48090000000001965</v>
      </c>
      <c r="N2539" s="239"/>
      <c r="O2539" s="178"/>
      <c r="P2539" s="178"/>
      <c r="Q2539" s="178"/>
      <c r="R2539" s="178"/>
      <c r="S2539" s="178"/>
      <c r="T2539" s="178"/>
      <c r="U2539" s="178"/>
      <c r="V2539" s="178"/>
      <c r="W2539" s="178"/>
      <c r="X2539" s="178"/>
      <c r="Y2539" s="210">
        <f t="shared" si="203"/>
        <v>0.33486238532110091</v>
      </c>
      <c r="Z2539" s="211">
        <f t="shared" si="205"/>
        <v>0.42</v>
      </c>
      <c r="AA2539" s="178"/>
      <c r="AB2539" s="178"/>
      <c r="AC2539" s="178"/>
    </row>
    <row r="2540" spans="2:29" x14ac:dyDescent="0.35">
      <c r="B2540" s="222">
        <v>261700</v>
      </c>
      <c r="C2540" s="208">
        <v>98778</v>
      </c>
      <c r="D2540" s="309">
        <v>5432.79</v>
      </c>
      <c r="E2540" s="206">
        <v>7902.24</v>
      </c>
      <c r="F2540" s="206">
        <v>8890.02</v>
      </c>
      <c r="G2540" s="205">
        <f t="shared" si="206"/>
        <v>0.37744745892243026</v>
      </c>
      <c r="H2540" s="207">
        <f t="shared" si="207"/>
        <v>0.42</v>
      </c>
      <c r="I2540" s="213">
        <v>87642</v>
      </c>
      <c r="J2540" s="213">
        <v>4820.3100000000004</v>
      </c>
      <c r="K2540" s="212">
        <v>7011.36</v>
      </c>
      <c r="L2540" s="212">
        <v>7887.78</v>
      </c>
      <c r="M2540" s="239">
        <f t="shared" si="204"/>
        <v>0.48089999999998329</v>
      </c>
      <c r="N2540" s="239"/>
      <c r="O2540" s="178"/>
      <c r="P2540" s="178"/>
      <c r="Q2540" s="178"/>
      <c r="R2540" s="178"/>
      <c r="S2540" s="178"/>
      <c r="T2540" s="178"/>
      <c r="U2540" s="178"/>
      <c r="V2540" s="178"/>
      <c r="W2540" s="178"/>
      <c r="X2540" s="178"/>
      <c r="Y2540" s="210">
        <f t="shared" si="203"/>
        <v>0.33489491784486053</v>
      </c>
      <c r="Z2540" s="211">
        <f t="shared" si="205"/>
        <v>0.42</v>
      </c>
      <c r="AA2540" s="178"/>
      <c r="AB2540" s="178"/>
      <c r="AC2540" s="178"/>
    </row>
    <row r="2541" spans="2:29" x14ac:dyDescent="0.35">
      <c r="B2541" s="222">
        <v>261800</v>
      </c>
      <c r="C2541" s="208">
        <v>98820</v>
      </c>
      <c r="D2541" s="309">
        <v>5435.1</v>
      </c>
      <c r="E2541" s="206">
        <v>7905.6</v>
      </c>
      <c r="F2541" s="206">
        <v>8893.7999999999993</v>
      </c>
      <c r="G2541" s="205">
        <f t="shared" si="206"/>
        <v>0.37746371275783042</v>
      </c>
      <c r="H2541" s="207">
        <f t="shared" si="207"/>
        <v>0.42</v>
      </c>
      <c r="I2541" s="213">
        <v>87684</v>
      </c>
      <c r="J2541" s="213">
        <v>4822.62</v>
      </c>
      <c r="K2541" s="212">
        <v>7014.72</v>
      </c>
      <c r="L2541" s="212">
        <v>7891.56</v>
      </c>
      <c r="M2541" s="239">
        <f t="shared" si="204"/>
        <v>0.48090000000007421</v>
      </c>
      <c r="N2541" s="239"/>
      <c r="O2541" s="178"/>
      <c r="P2541" s="178"/>
      <c r="Q2541" s="178"/>
      <c r="R2541" s="178"/>
      <c r="S2541" s="178"/>
      <c r="T2541" s="178"/>
      <c r="U2541" s="178"/>
      <c r="V2541" s="178"/>
      <c r="W2541" s="178"/>
      <c r="X2541" s="178"/>
      <c r="Y2541" s="210">
        <f t="shared" si="203"/>
        <v>0.33492742551566079</v>
      </c>
      <c r="Z2541" s="211">
        <f t="shared" si="205"/>
        <v>0.42</v>
      </c>
      <c r="AA2541" s="178"/>
      <c r="AB2541" s="178"/>
      <c r="AC2541" s="178"/>
    </row>
    <row r="2542" spans="2:29" x14ac:dyDescent="0.35">
      <c r="B2542" s="222">
        <v>261900</v>
      </c>
      <c r="C2542" s="208">
        <v>98862</v>
      </c>
      <c r="D2542" s="309">
        <v>5437.41</v>
      </c>
      <c r="E2542" s="206">
        <v>7908.96</v>
      </c>
      <c r="F2542" s="206">
        <v>8897.58</v>
      </c>
      <c r="G2542" s="205">
        <f t="shared" si="206"/>
        <v>0.37747995418098512</v>
      </c>
      <c r="H2542" s="207">
        <f t="shared" si="207"/>
        <v>0.42</v>
      </c>
      <c r="I2542" s="213">
        <v>87726</v>
      </c>
      <c r="J2542" s="213">
        <v>4824.93</v>
      </c>
      <c r="K2542" s="212">
        <v>7018.08</v>
      </c>
      <c r="L2542" s="212">
        <v>7895.34</v>
      </c>
      <c r="M2542" s="239">
        <f t="shared" si="204"/>
        <v>0.480900000000056</v>
      </c>
      <c r="N2542" s="239"/>
      <c r="O2542" s="178"/>
      <c r="P2542" s="178"/>
      <c r="Q2542" s="178"/>
      <c r="R2542" s="178"/>
      <c r="S2542" s="178"/>
      <c r="T2542" s="178"/>
      <c r="U2542" s="178"/>
      <c r="V2542" s="178"/>
      <c r="W2542" s="178"/>
      <c r="X2542" s="178"/>
      <c r="Y2542" s="210">
        <f t="shared" si="203"/>
        <v>0.3349599083619702</v>
      </c>
      <c r="Z2542" s="211">
        <f t="shared" si="205"/>
        <v>0.42</v>
      </c>
      <c r="AA2542" s="178"/>
      <c r="AB2542" s="178"/>
      <c r="AC2542" s="178"/>
    </row>
    <row r="2543" spans="2:29" x14ac:dyDescent="0.35">
      <c r="B2543" s="222">
        <v>262000</v>
      </c>
      <c r="C2543" s="208">
        <v>98904</v>
      </c>
      <c r="D2543" s="309">
        <v>5439.72</v>
      </c>
      <c r="E2543" s="206">
        <v>7912.32</v>
      </c>
      <c r="F2543" s="206">
        <v>8901.36</v>
      </c>
      <c r="G2543" s="205">
        <f t="shared" si="206"/>
        <v>0.37749618320610689</v>
      </c>
      <c r="H2543" s="207">
        <f t="shared" si="207"/>
        <v>0.42</v>
      </c>
      <c r="I2543" s="213">
        <v>87768</v>
      </c>
      <c r="J2543" s="213">
        <v>4827.24</v>
      </c>
      <c r="K2543" s="212">
        <v>7021.44</v>
      </c>
      <c r="L2543" s="212">
        <v>7899.12</v>
      </c>
      <c r="M2543" s="239">
        <f t="shared" si="204"/>
        <v>0.48090000000001965</v>
      </c>
      <c r="N2543" s="239"/>
      <c r="O2543" s="178"/>
      <c r="P2543" s="178"/>
      <c r="Q2543" s="178"/>
      <c r="R2543" s="178"/>
      <c r="S2543" s="178"/>
      <c r="T2543" s="178"/>
      <c r="U2543" s="178"/>
      <c r="V2543" s="178"/>
      <c r="W2543" s="178"/>
      <c r="X2543" s="178"/>
      <c r="Y2543" s="210">
        <f t="shared" si="203"/>
        <v>0.33499236641221375</v>
      </c>
      <c r="Z2543" s="211">
        <f t="shared" si="205"/>
        <v>0.42</v>
      </c>
      <c r="AA2543" s="178"/>
      <c r="AB2543" s="178"/>
      <c r="AC2543" s="178"/>
    </row>
    <row r="2544" spans="2:29" x14ac:dyDescent="0.35">
      <c r="B2544" s="222">
        <v>262100</v>
      </c>
      <c r="C2544" s="208">
        <v>98946</v>
      </c>
      <c r="D2544" s="309">
        <v>5442.03</v>
      </c>
      <c r="E2544" s="206">
        <v>7915.68</v>
      </c>
      <c r="F2544" s="206">
        <v>8905.14</v>
      </c>
      <c r="G2544" s="205">
        <f t="shared" si="206"/>
        <v>0.37751239984738649</v>
      </c>
      <c r="H2544" s="207">
        <f t="shared" si="207"/>
        <v>0.42</v>
      </c>
      <c r="I2544" s="213">
        <v>87810</v>
      </c>
      <c r="J2544" s="213">
        <v>4829.55</v>
      </c>
      <c r="K2544" s="212">
        <v>7024.8</v>
      </c>
      <c r="L2544" s="212">
        <v>7902.9</v>
      </c>
      <c r="M2544" s="239">
        <f t="shared" si="204"/>
        <v>0.48089999999996508</v>
      </c>
      <c r="N2544" s="239"/>
      <c r="O2544" s="178"/>
      <c r="P2544" s="178"/>
      <c r="Q2544" s="178"/>
      <c r="R2544" s="178"/>
      <c r="S2544" s="178"/>
      <c r="T2544" s="178"/>
      <c r="U2544" s="178"/>
      <c r="V2544" s="178"/>
      <c r="W2544" s="178"/>
      <c r="X2544" s="178"/>
      <c r="Y2544" s="210">
        <f t="shared" si="203"/>
        <v>0.335024799694773</v>
      </c>
      <c r="Z2544" s="211">
        <f t="shared" si="205"/>
        <v>0.42</v>
      </c>
      <c r="AA2544" s="178"/>
      <c r="AB2544" s="178"/>
      <c r="AC2544" s="178"/>
    </row>
    <row r="2545" spans="2:29" x14ac:dyDescent="0.35">
      <c r="B2545" s="222">
        <v>262200</v>
      </c>
      <c r="C2545" s="208">
        <v>98988</v>
      </c>
      <c r="D2545" s="309">
        <v>5444.34</v>
      </c>
      <c r="E2545" s="206">
        <v>7919.04</v>
      </c>
      <c r="F2545" s="206">
        <v>8908.92</v>
      </c>
      <c r="G2545" s="205">
        <f t="shared" si="206"/>
        <v>0.37752860411899314</v>
      </c>
      <c r="H2545" s="207">
        <f t="shared" si="207"/>
        <v>0.42</v>
      </c>
      <c r="I2545" s="213">
        <v>87852</v>
      </c>
      <c r="J2545" s="213">
        <v>4831.8599999999997</v>
      </c>
      <c r="K2545" s="212">
        <v>7028.16</v>
      </c>
      <c r="L2545" s="212">
        <v>7906.68</v>
      </c>
      <c r="M2545" s="239">
        <f t="shared" si="204"/>
        <v>0.48089999999996508</v>
      </c>
      <c r="N2545" s="239"/>
      <c r="O2545" s="178"/>
      <c r="P2545" s="178"/>
      <c r="Q2545" s="178"/>
      <c r="R2545" s="178"/>
      <c r="S2545" s="178"/>
      <c r="T2545" s="178"/>
      <c r="U2545" s="178"/>
      <c r="V2545" s="178"/>
      <c r="W2545" s="178"/>
      <c r="X2545" s="178"/>
      <c r="Y2545" s="210">
        <f t="shared" si="203"/>
        <v>0.33505720823798629</v>
      </c>
      <c r="Z2545" s="211">
        <f t="shared" si="205"/>
        <v>0.42</v>
      </c>
      <c r="AA2545" s="178"/>
      <c r="AB2545" s="178"/>
      <c r="AC2545" s="178"/>
    </row>
    <row r="2546" spans="2:29" x14ac:dyDescent="0.35">
      <c r="B2546" s="222">
        <v>262300</v>
      </c>
      <c r="C2546" s="208">
        <v>99030</v>
      </c>
      <c r="D2546" s="309">
        <v>5446.65</v>
      </c>
      <c r="E2546" s="206">
        <v>7922.4</v>
      </c>
      <c r="F2546" s="206">
        <v>8912.7000000000007</v>
      </c>
      <c r="G2546" s="205">
        <f t="shared" si="206"/>
        <v>0.37754479603507435</v>
      </c>
      <c r="H2546" s="207">
        <f t="shared" si="207"/>
        <v>0.42</v>
      </c>
      <c r="I2546" s="213">
        <v>87894</v>
      </c>
      <c r="J2546" s="213">
        <v>4834.17</v>
      </c>
      <c r="K2546" s="212">
        <v>7031.52</v>
      </c>
      <c r="L2546" s="212">
        <v>7910.46</v>
      </c>
      <c r="M2546" s="239">
        <f t="shared" si="204"/>
        <v>0.48089999999991051</v>
      </c>
      <c r="N2546" s="239"/>
      <c r="O2546" s="178"/>
      <c r="P2546" s="178"/>
      <c r="Q2546" s="178"/>
      <c r="R2546" s="178"/>
      <c r="S2546" s="178"/>
      <c r="T2546" s="178"/>
      <c r="U2546" s="178"/>
      <c r="V2546" s="178"/>
      <c r="W2546" s="178"/>
      <c r="X2546" s="178"/>
      <c r="Y2546" s="210">
        <f t="shared" si="203"/>
        <v>0.33508959207014871</v>
      </c>
      <c r="Z2546" s="211">
        <f t="shared" si="205"/>
        <v>0.42</v>
      </c>
      <c r="AA2546" s="178"/>
      <c r="AB2546" s="178"/>
      <c r="AC2546" s="178"/>
    </row>
    <row r="2547" spans="2:29" x14ac:dyDescent="0.35">
      <c r="B2547" s="222">
        <v>262400</v>
      </c>
      <c r="C2547" s="208">
        <v>99072</v>
      </c>
      <c r="D2547" s="309">
        <v>5448.96</v>
      </c>
      <c r="E2547" s="206">
        <v>7925.76</v>
      </c>
      <c r="F2547" s="206">
        <v>8916.48</v>
      </c>
      <c r="G2547" s="205">
        <f t="shared" si="206"/>
        <v>0.3775609756097561</v>
      </c>
      <c r="H2547" s="207">
        <f t="shared" si="207"/>
        <v>0.42</v>
      </c>
      <c r="I2547" s="213">
        <v>87936</v>
      </c>
      <c r="J2547" s="213">
        <v>4836.4799999999996</v>
      </c>
      <c r="K2547" s="212">
        <v>7034.88</v>
      </c>
      <c r="L2547" s="212">
        <v>7914.24</v>
      </c>
      <c r="M2547" s="239">
        <f t="shared" si="204"/>
        <v>0.48090000000001965</v>
      </c>
      <c r="N2547" s="239"/>
      <c r="O2547" s="178"/>
      <c r="P2547" s="178"/>
      <c r="Q2547" s="178"/>
      <c r="R2547" s="178"/>
      <c r="S2547" s="178"/>
      <c r="T2547" s="178"/>
      <c r="U2547" s="178"/>
      <c r="V2547" s="178"/>
      <c r="W2547" s="178"/>
      <c r="X2547" s="178"/>
      <c r="Y2547" s="210">
        <f t="shared" si="203"/>
        <v>0.33512195121951222</v>
      </c>
      <c r="Z2547" s="211">
        <f t="shared" si="205"/>
        <v>0.42</v>
      </c>
      <c r="AA2547" s="178"/>
      <c r="AB2547" s="178"/>
      <c r="AC2547" s="178"/>
    </row>
    <row r="2548" spans="2:29" x14ac:dyDescent="0.35">
      <c r="B2548" s="222">
        <v>262500</v>
      </c>
      <c r="C2548" s="208">
        <v>99114</v>
      </c>
      <c r="D2548" s="309">
        <v>5451.27</v>
      </c>
      <c r="E2548" s="206">
        <v>7929.12</v>
      </c>
      <c r="F2548" s="206">
        <v>8920.26</v>
      </c>
      <c r="G2548" s="205">
        <f t="shared" si="206"/>
        <v>0.37757714285714283</v>
      </c>
      <c r="H2548" s="207">
        <f t="shared" si="207"/>
        <v>0.42</v>
      </c>
      <c r="I2548" s="213">
        <v>87978</v>
      </c>
      <c r="J2548" s="213">
        <v>4838.79</v>
      </c>
      <c r="K2548" s="212">
        <v>7038.24</v>
      </c>
      <c r="L2548" s="212">
        <v>7918.02</v>
      </c>
      <c r="M2548" s="239">
        <f t="shared" si="204"/>
        <v>0.48090000000000144</v>
      </c>
      <c r="N2548" s="239"/>
      <c r="O2548" s="178"/>
      <c r="P2548" s="178"/>
      <c r="Q2548" s="178"/>
      <c r="R2548" s="178"/>
      <c r="S2548" s="178"/>
      <c r="T2548" s="178"/>
      <c r="U2548" s="178"/>
      <c r="V2548" s="178"/>
      <c r="W2548" s="178"/>
      <c r="X2548" s="178"/>
      <c r="Y2548" s="210">
        <f t="shared" si="203"/>
        <v>0.33515428571428574</v>
      </c>
      <c r="Z2548" s="211">
        <f t="shared" si="205"/>
        <v>0.42</v>
      </c>
      <c r="AA2548" s="178"/>
      <c r="AB2548" s="178"/>
      <c r="AC2548" s="178"/>
    </row>
    <row r="2549" spans="2:29" x14ac:dyDescent="0.35">
      <c r="B2549" s="222">
        <v>262600</v>
      </c>
      <c r="C2549" s="208">
        <v>99156</v>
      </c>
      <c r="D2549" s="309">
        <v>5453.58</v>
      </c>
      <c r="E2549" s="206">
        <v>7932.48</v>
      </c>
      <c r="F2549" s="206">
        <v>8924.0400000000009</v>
      </c>
      <c r="G2549" s="205">
        <f t="shared" si="206"/>
        <v>0.37759329779131762</v>
      </c>
      <c r="H2549" s="207">
        <f t="shared" si="207"/>
        <v>0.42</v>
      </c>
      <c r="I2549" s="213">
        <v>88020</v>
      </c>
      <c r="J2549" s="213">
        <v>4841.1000000000004</v>
      </c>
      <c r="K2549" s="212">
        <v>7041.6</v>
      </c>
      <c r="L2549" s="212">
        <v>7921.8</v>
      </c>
      <c r="M2549" s="239">
        <f t="shared" si="204"/>
        <v>0.48089999999994687</v>
      </c>
      <c r="N2549" s="239"/>
      <c r="O2549" s="178"/>
      <c r="P2549" s="178"/>
      <c r="Q2549" s="178"/>
      <c r="R2549" s="178"/>
      <c r="S2549" s="178"/>
      <c r="T2549" s="178"/>
      <c r="U2549" s="178"/>
      <c r="V2549" s="178"/>
      <c r="W2549" s="178"/>
      <c r="X2549" s="178"/>
      <c r="Y2549" s="210">
        <f t="shared" si="203"/>
        <v>0.33518659558263519</v>
      </c>
      <c r="Z2549" s="211">
        <f t="shared" si="205"/>
        <v>0.42</v>
      </c>
      <c r="AA2549" s="178"/>
      <c r="AB2549" s="178"/>
      <c r="AC2549" s="178"/>
    </row>
    <row r="2550" spans="2:29" x14ac:dyDescent="0.35">
      <c r="B2550" s="222">
        <v>262700</v>
      </c>
      <c r="C2550" s="208">
        <v>99198</v>
      </c>
      <c r="D2550" s="309">
        <v>5455.89</v>
      </c>
      <c r="E2550" s="206">
        <v>7935.84</v>
      </c>
      <c r="F2550" s="206">
        <v>8927.82</v>
      </c>
      <c r="G2550" s="205">
        <f t="shared" si="206"/>
        <v>0.37760944042634181</v>
      </c>
      <c r="H2550" s="207">
        <f t="shared" si="207"/>
        <v>0.42</v>
      </c>
      <c r="I2550" s="213">
        <v>88062</v>
      </c>
      <c r="J2550" s="213">
        <v>4843.41</v>
      </c>
      <c r="K2550" s="212">
        <v>7044.96</v>
      </c>
      <c r="L2550" s="212">
        <v>7925.58</v>
      </c>
      <c r="M2550" s="239">
        <f t="shared" si="204"/>
        <v>0.48089999999991051</v>
      </c>
      <c r="N2550" s="239"/>
      <c r="O2550" s="178"/>
      <c r="P2550" s="178"/>
      <c r="Q2550" s="178"/>
      <c r="R2550" s="178"/>
      <c r="S2550" s="178"/>
      <c r="T2550" s="178"/>
      <c r="U2550" s="178"/>
      <c r="V2550" s="178"/>
      <c r="W2550" s="178"/>
      <c r="X2550" s="178"/>
      <c r="Y2550" s="210">
        <f t="shared" si="203"/>
        <v>0.33521888085268364</v>
      </c>
      <c r="Z2550" s="211">
        <f t="shared" si="205"/>
        <v>0.42</v>
      </c>
      <c r="AA2550" s="178"/>
      <c r="AB2550" s="178"/>
      <c r="AC2550" s="178"/>
    </row>
    <row r="2551" spans="2:29" x14ac:dyDescent="0.35">
      <c r="B2551" s="222">
        <v>262800</v>
      </c>
      <c r="C2551" s="208">
        <v>99240</v>
      </c>
      <c r="D2551" s="309">
        <v>5458.2</v>
      </c>
      <c r="E2551" s="206">
        <v>7939.2</v>
      </c>
      <c r="F2551" s="206">
        <v>8931.6</v>
      </c>
      <c r="G2551" s="205">
        <f t="shared" si="206"/>
        <v>0.37762557077625569</v>
      </c>
      <c r="H2551" s="207">
        <f t="shared" si="207"/>
        <v>0.42</v>
      </c>
      <c r="I2551" s="213">
        <v>88104</v>
      </c>
      <c r="J2551" s="213">
        <v>4845.72</v>
      </c>
      <c r="K2551" s="212">
        <v>7048.32</v>
      </c>
      <c r="L2551" s="212">
        <v>7929.36</v>
      </c>
      <c r="M2551" s="239">
        <f t="shared" si="204"/>
        <v>0.48090000000003785</v>
      </c>
      <c r="N2551" s="239"/>
      <c r="O2551" s="178"/>
      <c r="P2551" s="178"/>
      <c r="Q2551" s="178"/>
      <c r="R2551" s="178"/>
      <c r="S2551" s="178"/>
      <c r="T2551" s="178"/>
      <c r="U2551" s="178"/>
      <c r="V2551" s="178"/>
      <c r="W2551" s="178"/>
      <c r="X2551" s="178"/>
      <c r="Y2551" s="210">
        <f t="shared" si="203"/>
        <v>0.3352511415525114</v>
      </c>
      <c r="Z2551" s="211">
        <f t="shared" si="205"/>
        <v>0.42</v>
      </c>
      <c r="AA2551" s="178"/>
      <c r="AB2551" s="178"/>
      <c r="AC2551" s="178"/>
    </row>
    <row r="2552" spans="2:29" x14ac:dyDescent="0.35">
      <c r="B2552" s="222">
        <v>262900</v>
      </c>
      <c r="C2552" s="208">
        <v>99282</v>
      </c>
      <c r="D2552" s="309">
        <v>5460.51</v>
      </c>
      <c r="E2552" s="206">
        <v>7942.56</v>
      </c>
      <c r="F2552" s="206">
        <v>8935.3799999999992</v>
      </c>
      <c r="G2552" s="205">
        <f t="shared" si="206"/>
        <v>0.37764168885507798</v>
      </c>
      <c r="H2552" s="207">
        <f t="shared" si="207"/>
        <v>0.42</v>
      </c>
      <c r="I2552" s="213">
        <v>88146</v>
      </c>
      <c r="J2552" s="213">
        <v>4848.03</v>
      </c>
      <c r="K2552" s="212">
        <v>7051.68</v>
      </c>
      <c r="L2552" s="212">
        <v>7933.14</v>
      </c>
      <c r="M2552" s="239">
        <f t="shared" si="204"/>
        <v>0.48089999999998329</v>
      </c>
      <c r="N2552" s="239"/>
      <c r="O2552" s="178"/>
      <c r="P2552" s="178"/>
      <c r="Q2552" s="178"/>
      <c r="R2552" s="178"/>
      <c r="S2552" s="178"/>
      <c r="T2552" s="178"/>
      <c r="U2552" s="178"/>
      <c r="V2552" s="178"/>
      <c r="W2552" s="178"/>
      <c r="X2552" s="178"/>
      <c r="Y2552" s="210">
        <f t="shared" si="203"/>
        <v>0.33528337771015593</v>
      </c>
      <c r="Z2552" s="211">
        <f t="shared" si="205"/>
        <v>0.42</v>
      </c>
      <c r="AA2552" s="178"/>
      <c r="AB2552" s="178"/>
      <c r="AC2552" s="178"/>
    </row>
    <row r="2553" spans="2:29" x14ac:dyDescent="0.35">
      <c r="B2553" s="222">
        <v>263000</v>
      </c>
      <c r="C2553" s="208">
        <v>99324</v>
      </c>
      <c r="D2553" s="309">
        <v>5462.82</v>
      </c>
      <c r="E2553" s="206">
        <v>7945.92</v>
      </c>
      <c r="F2553" s="206">
        <v>8939.16</v>
      </c>
      <c r="G2553" s="205">
        <f t="shared" si="206"/>
        <v>0.3776577946768061</v>
      </c>
      <c r="H2553" s="207">
        <f t="shared" si="207"/>
        <v>0.42</v>
      </c>
      <c r="I2553" s="213">
        <v>88188</v>
      </c>
      <c r="J2553" s="213">
        <v>4850.34</v>
      </c>
      <c r="K2553" s="212">
        <v>7055.04</v>
      </c>
      <c r="L2553" s="212">
        <v>7936.92</v>
      </c>
      <c r="M2553" s="239">
        <f t="shared" si="204"/>
        <v>0.48090000000011057</v>
      </c>
      <c r="N2553" s="239"/>
      <c r="O2553" s="178"/>
      <c r="P2553" s="178"/>
      <c r="Q2553" s="178"/>
      <c r="R2553" s="178"/>
      <c r="S2553" s="178"/>
      <c r="T2553" s="178"/>
      <c r="U2553" s="178"/>
      <c r="V2553" s="178"/>
      <c r="W2553" s="178"/>
      <c r="X2553" s="178"/>
      <c r="Y2553" s="210">
        <f t="shared" si="203"/>
        <v>0.33531558935361216</v>
      </c>
      <c r="Z2553" s="211">
        <f t="shared" si="205"/>
        <v>0.42</v>
      </c>
      <c r="AA2553" s="178"/>
      <c r="AB2553" s="178"/>
      <c r="AC2553" s="178"/>
    </row>
    <row r="2554" spans="2:29" x14ac:dyDescent="0.35">
      <c r="B2554" s="222">
        <v>263100</v>
      </c>
      <c r="C2554" s="208">
        <v>99366</v>
      </c>
      <c r="D2554" s="309">
        <v>5465.13</v>
      </c>
      <c r="E2554" s="206">
        <v>7949.28</v>
      </c>
      <c r="F2554" s="206">
        <v>8942.94</v>
      </c>
      <c r="G2554" s="205">
        <f t="shared" si="206"/>
        <v>0.3776738882554162</v>
      </c>
      <c r="H2554" s="207">
        <f t="shared" si="207"/>
        <v>0.42</v>
      </c>
      <c r="I2554" s="213">
        <v>88230</v>
      </c>
      <c r="J2554" s="213">
        <v>4852.6499999999996</v>
      </c>
      <c r="K2554" s="212">
        <v>7058.4</v>
      </c>
      <c r="L2554" s="212">
        <v>7940.7</v>
      </c>
      <c r="M2554" s="239">
        <f t="shared" si="204"/>
        <v>0.48090000000007421</v>
      </c>
      <c r="N2554" s="239"/>
      <c r="O2554" s="178"/>
      <c r="P2554" s="178"/>
      <c r="Q2554" s="178"/>
      <c r="R2554" s="178"/>
      <c r="S2554" s="178"/>
      <c r="T2554" s="178"/>
      <c r="U2554" s="178"/>
      <c r="V2554" s="178"/>
      <c r="W2554" s="178"/>
      <c r="X2554" s="178"/>
      <c r="Y2554" s="210">
        <f t="shared" si="203"/>
        <v>0.33534777651083236</v>
      </c>
      <c r="Z2554" s="211">
        <f t="shared" si="205"/>
        <v>0.42</v>
      </c>
      <c r="AA2554" s="178"/>
      <c r="AB2554" s="178"/>
      <c r="AC2554" s="178"/>
    </row>
    <row r="2555" spans="2:29" x14ac:dyDescent="0.35">
      <c r="B2555" s="222">
        <v>263200</v>
      </c>
      <c r="C2555" s="208">
        <v>99408</v>
      </c>
      <c r="D2555" s="309">
        <v>5467.44</v>
      </c>
      <c r="E2555" s="206">
        <v>7952.64</v>
      </c>
      <c r="F2555" s="206">
        <v>8946.7199999999993</v>
      </c>
      <c r="G2555" s="205">
        <f t="shared" si="206"/>
        <v>0.37768996960486323</v>
      </c>
      <c r="H2555" s="207">
        <f t="shared" si="207"/>
        <v>0.42</v>
      </c>
      <c r="I2555" s="213">
        <v>88272</v>
      </c>
      <c r="J2555" s="213">
        <v>4854.96</v>
      </c>
      <c r="K2555" s="212">
        <v>7061.76</v>
      </c>
      <c r="L2555" s="212">
        <v>7944.48</v>
      </c>
      <c r="M2555" s="239">
        <f t="shared" si="204"/>
        <v>0.48090000000001965</v>
      </c>
      <c r="N2555" s="239"/>
      <c r="O2555" s="178"/>
      <c r="P2555" s="178"/>
      <c r="Q2555" s="178"/>
      <c r="R2555" s="178"/>
      <c r="S2555" s="178"/>
      <c r="T2555" s="178"/>
      <c r="U2555" s="178"/>
      <c r="V2555" s="178"/>
      <c r="W2555" s="178"/>
      <c r="X2555" s="178"/>
      <c r="Y2555" s="210">
        <f t="shared" si="203"/>
        <v>0.33537993920972642</v>
      </c>
      <c r="Z2555" s="211">
        <f t="shared" si="205"/>
        <v>0.42</v>
      </c>
      <c r="AA2555" s="178"/>
      <c r="AB2555" s="178"/>
      <c r="AC2555" s="178"/>
    </row>
    <row r="2556" spans="2:29" x14ac:dyDescent="0.35">
      <c r="B2556" s="222">
        <v>263300</v>
      </c>
      <c r="C2556" s="208">
        <v>99450</v>
      </c>
      <c r="D2556" s="309">
        <v>5469.75</v>
      </c>
      <c r="E2556" s="206">
        <v>7956</v>
      </c>
      <c r="F2556" s="206">
        <v>8950.5</v>
      </c>
      <c r="G2556" s="205">
        <f t="shared" si="206"/>
        <v>0.37770603873908087</v>
      </c>
      <c r="H2556" s="207">
        <f t="shared" si="207"/>
        <v>0.42</v>
      </c>
      <c r="I2556" s="213">
        <v>88314</v>
      </c>
      <c r="J2556" s="213">
        <v>4857.2700000000004</v>
      </c>
      <c r="K2556" s="212">
        <v>7065.12</v>
      </c>
      <c r="L2556" s="212">
        <v>7948.26</v>
      </c>
      <c r="M2556" s="239">
        <f t="shared" si="204"/>
        <v>0.48090000000001965</v>
      </c>
      <c r="N2556" s="239"/>
      <c r="O2556" s="178"/>
      <c r="P2556" s="178"/>
      <c r="Q2556" s="178"/>
      <c r="R2556" s="178"/>
      <c r="S2556" s="178"/>
      <c r="T2556" s="178"/>
      <c r="U2556" s="178"/>
      <c r="V2556" s="178"/>
      <c r="W2556" s="178"/>
      <c r="X2556" s="178"/>
      <c r="Y2556" s="210">
        <f t="shared" si="203"/>
        <v>0.33541207747816182</v>
      </c>
      <c r="Z2556" s="211">
        <f t="shared" si="205"/>
        <v>0.42</v>
      </c>
      <c r="AA2556" s="178"/>
      <c r="AB2556" s="178"/>
      <c r="AC2556" s="178"/>
    </row>
    <row r="2557" spans="2:29" x14ac:dyDescent="0.35">
      <c r="B2557" s="222">
        <v>263400</v>
      </c>
      <c r="C2557" s="208">
        <v>99492</v>
      </c>
      <c r="D2557" s="309">
        <v>5472.06</v>
      </c>
      <c r="E2557" s="206">
        <v>7959.36</v>
      </c>
      <c r="F2557" s="206">
        <v>8954.2800000000007</v>
      </c>
      <c r="G2557" s="205">
        <f t="shared" si="206"/>
        <v>0.37772209567198178</v>
      </c>
      <c r="H2557" s="207">
        <f t="shared" si="207"/>
        <v>0.42</v>
      </c>
      <c r="I2557" s="213">
        <v>88356</v>
      </c>
      <c r="J2557" s="213">
        <v>4859.58</v>
      </c>
      <c r="K2557" s="212">
        <v>7068.48</v>
      </c>
      <c r="L2557" s="212">
        <v>7952.04</v>
      </c>
      <c r="M2557" s="239">
        <f t="shared" si="204"/>
        <v>0.48089999999996508</v>
      </c>
      <c r="N2557" s="239"/>
      <c r="O2557" s="178"/>
      <c r="P2557" s="178"/>
      <c r="Q2557" s="178"/>
      <c r="R2557" s="178"/>
      <c r="S2557" s="178"/>
      <c r="T2557" s="178"/>
      <c r="U2557" s="178"/>
      <c r="V2557" s="178"/>
      <c r="W2557" s="178"/>
      <c r="X2557" s="178"/>
      <c r="Y2557" s="210">
        <f t="shared" si="203"/>
        <v>0.33544419134396353</v>
      </c>
      <c r="Z2557" s="211">
        <f t="shared" si="205"/>
        <v>0.42</v>
      </c>
      <c r="AA2557" s="178"/>
      <c r="AB2557" s="178"/>
      <c r="AC2557" s="178"/>
    </row>
    <row r="2558" spans="2:29" x14ac:dyDescent="0.35">
      <c r="B2558" s="222">
        <v>263500</v>
      </c>
      <c r="C2558" s="208">
        <v>99534</v>
      </c>
      <c r="D2558" s="309">
        <v>5474.37</v>
      </c>
      <c r="E2558" s="206">
        <v>7962.72</v>
      </c>
      <c r="F2558" s="206">
        <v>8958.06</v>
      </c>
      <c r="G2558" s="205">
        <f t="shared" si="206"/>
        <v>0.37773814041745729</v>
      </c>
      <c r="H2558" s="207">
        <f t="shared" si="207"/>
        <v>0.42</v>
      </c>
      <c r="I2558" s="213">
        <v>88398</v>
      </c>
      <c r="J2558" s="213">
        <v>4861.8900000000003</v>
      </c>
      <c r="K2558" s="212">
        <v>7071.84</v>
      </c>
      <c r="L2558" s="212">
        <v>7955.82</v>
      </c>
      <c r="M2558" s="239">
        <f t="shared" si="204"/>
        <v>0.48089999999991051</v>
      </c>
      <c r="N2558" s="239"/>
      <c r="O2558" s="178"/>
      <c r="P2558" s="178"/>
      <c r="Q2558" s="178"/>
      <c r="R2558" s="178"/>
      <c r="S2558" s="178"/>
      <c r="T2558" s="178"/>
      <c r="U2558" s="178"/>
      <c r="V2558" s="178"/>
      <c r="W2558" s="178"/>
      <c r="X2558" s="178"/>
      <c r="Y2558" s="210">
        <f t="shared" si="203"/>
        <v>0.3354762808349146</v>
      </c>
      <c r="Z2558" s="211">
        <f t="shared" si="205"/>
        <v>0.42</v>
      </c>
      <c r="AA2558" s="178"/>
      <c r="AB2558" s="178"/>
      <c r="AC2558" s="178"/>
    </row>
    <row r="2559" spans="2:29" x14ac:dyDescent="0.35">
      <c r="B2559" s="222">
        <v>263600</v>
      </c>
      <c r="C2559" s="208">
        <v>99576</v>
      </c>
      <c r="D2559" s="309">
        <v>5476.68</v>
      </c>
      <c r="E2559" s="206">
        <v>7966.08</v>
      </c>
      <c r="F2559" s="206">
        <v>8961.84</v>
      </c>
      <c r="G2559" s="205">
        <f t="shared" si="206"/>
        <v>0.37775417298937786</v>
      </c>
      <c r="H2559" s="207">
        <f t="shared" si="207"/>
        <v>0.42</v>
      </c>
      <c r="I2559" s="213">
        <v>88440</v>
      </c>
      <c r="J2559" s="213">
        <v>4864.2</v>
      </c>
      <c r="K2559" s="212">
        <v>7075.2</v>
      </c>
      <c r="L2559" s="212">
        <v>7959.6</v>
      </c>
      <c r="M2559" s="239">
        <f t="shared" si="204"/>
        <v>0.48089999999991051</v>
      </c>
      <c r="N2559" s="239"/>
      <c r="O2559" s="178"/>
      <c r="P2559" s="178"/>
      <c r="Q2559" s="178"/>
      <c r="R2559" s="178"/>
      <c r="S2559" s="178"/>
      <c r="T2559" s="178"/>
      <c r="U2559" s="178"/>
      <c r="V2559" s="178"/>
      <c r="W2559" s="178"/>
      <c r="X2559" s="178"/>
      <c r="Y2559" s="210">
        <f t="shared" si="203"/>
        <v>0.33550834597875567</v>
      </c>
      <c r="Z2559" s="211">
        <f t="shared" si="205"/>
        <v>0.42</v>
      </c>
      <c r="AA2559" s="178"/>
      <c r="AB2559" s="178"/>
      <c r="AC2559" s="178"/>
    </row>
    <row r="2560" spans="2:29" x14ac:dyDescent="0.35">
      <c r="B2560" s="222">
        <v>263700</v>
      </c>
      <c r="C2560" s="208">
        <v>99618</v>
      </c>
      <c r="D2560" s="309">
        <v>5478.99</v>
      </c>
      <c r="E2560" s="206">
        <v>7969.44</v>
      </c>
      <c r="F2560" s="206">
        <v>8965.6200000000008</v>
      </c>
      <c r="G2560" s="205">
        <f t="shared" si="206"/>
        <v>0.37777019340159274</v>
      </c>
      <c r="H2560" s="207">
        <f t="shared" si="207"/>
        <v>0.42</v>
      </c>
      <c r="I2560" s="213">
        <v>88482</v>
      </c>
      <c r="J2560" s="213">
        <v>4866.51</v>
      </c>
      <c r="K2560" s="212">
        <v>7078.56</v>
      </c>
      <c r="L2560" s="212">
        <v>7963.38</v>
      </c>
      <c r="M2560" s="239">
        <f t="shared" si="204"/>
        <v>0.48090000000000144</v>
      </c>
      <c r="N2560" s="239"/>
      <c r="O2560" s="178"/>
      <c r="P2560" s="178"/>
      <c r="Q2560" s="178"/>
      <c r="R2560" s="178"/>
      <c r="S2560" s="178"/>
      <c r="T2560" s="178"/>
      <c r="U2560" s="178"/>
      <c r="V2560" s="178"/>
      <c r="W2560" s="178"/>
      <c r="X2560" s="178"/>
      <c r="Y2560" s="210">
        <f t="shared" si="203"/>
        <v>0.33554038680318543</v>
      </c>
      <c r="Z2560" s="211">
        <f t="shared" si="205"/>
        <v>0.42</v>
      </c>
      <c r="AA2560" s="178"/>
      <c r="AB2560" s="178"/>
      <c r="AC2560" s="178"/>
    </row>
    <row r="2561" spans="2:29" x14ac:dyDescent="0.35">
      <c r="B2561" s="222">
        <v>263800</v>
      </c>
      <c r="C2561" s="208">
        <v>99660</v>
      </c>
      <c r="D2561" s="309">
        <v>5481.3</v>
      </c>
      <c r="E2561" s="206">
        <v>7972.8</v>
      </c>
      <c r="F2561" s="206">
        <v>8969.4</v>
      </c>
      <c r="G2561" s="205">
        <f t="shared" si="206"/>
        <v>0.37778620166793025</v>
      </c>
      <c r="H2561" s="207">
        <f t="shared" si="207"/>
        <v>0.42</v>
      </c>
      <c r="I2561" s="213">
        <v>88524</v>
      </c>
      <c r="J2561" s="213">
        <v>4868.82</v>
      </c>
      <c r="K2561" s="212">
        <v>7081.92</v>
      </c>
      <c r="L2561" s="212">
        <v>7967.16</v>
      </c>
      <c r="M2561" s="239">
        <f t="shared" si="204"/>
        <v>0.48089999999996508</v>
      </c>
      <c r="N2561" s="239"/>
      <c r="O2561" s="178"/>
      <c r="P2561" s="178"/>
      <c r="Q2561" s="178"/>
      <c r="R2561" s="178"/>
      <c r="S2561" s="178"/>
      <c r="T2561" s="178"/>
      <c r="U2561" s="178"/>
      <c r="V2561" s="178"/>
      <c r="W2561" s="178"/>
      <c r="X2561" s="178"/>
      <c r="Y2561" s="210">
        <f t="shared" si="203"/>
        <v>0.33557240333586053</v>
      </c>
      <c r="Z2561" s="211">
        <f t="shared" si="205"/>
        <v>0.42</v>
      </c>
      <c r="AA2561" s="178"/>
      <c r="AB2561" s="178"/>
      <c r="AC2561" s="178"/>
    </row>
    <row r="2562" spans="2:29" x14ac:dyDescent="0.35">
      <c r="B2562" s="222">
        <v>263900</v>
      </c>
      <c r="C2562" s="208">
        <v>99702</v>
      </c>
      <c r="D2562" s="309">
        <v>5483.61</v>
      </c>
      <c r="E2562" s="206">
        <v>7976.16</v>
      </c>
      <c r="F2562" s="206">
        <v>8973.18</v>
      </c>
      <c r="G2562" s="205">
        <f t="shared" si="206"/>
        <v>0.37780219780219781</v>
      </c>
      <c r="H2562" s="207">
        <f t="shared" si="207"/>
        <v>0.42</v>
      </c>
      <c r="I2562" s="213">
        <v>88566</v>
      </c>
      <c r="J2562" s="213">
        <v>4871.13</v>
      </c>
      <c r="K2562" s="212">
        <v>7085.28</v>
      </c>
      <c r="L2562" s="212">
        <v>7970.94</v>
      </c>
      <c r="M2562" s="239">
        <f t="shared" si="204"/>
        <v>0.48090000000009242</v>
      </c>
      <c r="N2562" s="239"/>
      <c r="O2562" s="178"/>
      <c r="P2562" s="178"/>
      <c r="Q2562" s="178"/>
      <c r="R2562" s="178"/>
      <c r="S2562" s="178"/>
      <c r="T2562" s="178"/>
      <c r="U2562" s="178"/>
      <c r="V2562" s="178"/>
      <c r="W2562" s="178"/>
      <c r="X2562" s="178"/>
      <c r="Y2562" s="210">
        <f t="shared" si="203"/>
        <v>0.33560439560439559</v>
      </c>
      <c r="Z2562" s="211">
        <f t="shared" si="205"/>
        <v>0.42</v>
      </c>
      <c r="AA2562" s="178"/>
      <c r="AB2562" s="178"/>
      <c r="AC2562" s="178"/>
    </row>
    <row r="2563" spans="2:29" x14ac:dyDescent="0.35">
      <c r="B2563" s="222">
        <v>264000</v>
      </c>
      <c r="C2563" s="208">
        <v>99744</v>
      </c>
      <c r="D2563" s="309">
        <v>5485.92</v>
      </c>
      <c r="E2563" s="206">
        <v>7979.52</v>
      </c>
      <c r="F2563" s="206">
        <v>8976.9599999999991</v>
      </c>
      <c r="G2563" s="205">
        <f t="shared" si="206"/>
        <v>0.37781818181818183</v>
      </c>
      <c r="H2563" s="207">
        <f t="shared" si="207"/>
        <v>0.42</v>
      </c>
      <c r="I2563" s="213">
        <v>88608</v>
      </c>
      <c r="J2563" s="213">
        <v>4873.4399999999996</v>
      </c>
      <c r="K2563" s="212">
        <v>7088.64</v>
      </c>
      <c r="L2563" s="212">
        <v>7974.72</v>
      </c>
      <c r="M2563" s="239">
        <f t="shared" si="204"/>
        <v>0.48090000000003785</v>
      </c>
      <c r="N2563" s="239"/>
      <c r="O2563" s="178"/>
      <c r="P2563" s="178"/>
      <c r="Q2563" s="178"/>
      <c r="R2563" s="178"/>
      <c r="S2563" s="178"/>
      <c r="T2563" s="178"/>
      <c r="U2563" s="178"/>
      <c r="V2563" s="178"/>
      <c r="W2563" s="178"/>
      <c r="X2563" s="178"/>
      <c r="Y2563" s="210">
        <f t="shared" ref="Y2563:Y2626" si="208">I2563/$B2563</f>
        <v>0.33563636363636362</v>
      </c>
      <c r="Z2563" s="211">
        <f t="shared" si="205"/>
        <v>0.42</v>
      </c>
      <c r="AA2563" s="178"/>
      <c r="AB2563" s="178"/>
      <c r="AC2563" s="178"/>
    </row>
    <row r="2564" spans="2:29" x14ac:dyDescent="0.35">
      <c r="B2564" s="222">
        <v>264100</v>
      </c>
      <c r="C2564" s="208">
        <v>99786</v>
      </c>
      <c r="D2564" s="309">
        <v>5488.23</v>
      </c>
      <c r="E2564" s="206">
        <v>7982.88</v>
      </c>
      <c r="F2564" s="206">
        <v>8980.74</v>
      </c>
      <c r="G2564" s="205">
        <f t="shared" si="206"/>
        <v>0.37783415372964785</v>
      </c>
      <c r="H2564" s="207">
        <f t="shared" si="207"/>
        <v>0.42</v>
      </c>
      <c r="I2564" s="213">
        <v>88650</v>
      </c>
      <c r="J2564" s="213">
        <v>4875.75</v>
      </c>
      <c r="K2564" s="212">
        <v>7092</v>
      </c>
      <c r="L2564" s="212">
        <v>7978.5</v>
      </c>
      <c r="M2564" s="239">
        <f t="shared" ref="M2564:M2627" si="209">(C2564+D2564+F2564-C2563-D2563-F2563)/100</f>
        <v>0.48090000000001965</v>
      </c>
      <c r="N2564" s="239"/>
      <c r="O2564" s="178"/>
      <c r="P2564" s="178"/>
      <c r="Q2564" s="178"/>
      <c r="R2564" s="178"/>
      <c r="S2564" s="178"/>
      <c r="T2564" s="178"/>
      <c r="U2564" s="178"/>
      <c r="V2564" s="178"/>
      <c r="W2564" s="178"/>
      <c r="X2564" s="178"/>
      <c r="Y2564" s="210">
        <f t="shared" si="208"/>
        <v>0.33566830745929571</v>
      </c>
      <c r="Z2564" s="211">
        <f t="shared" ref="Z2564:Z2627" si="210">(I2564-I2563)/($B2564-$B2563)</f>
        <v>0.42</v>
      </c>
      <c r="AA2564" s="178"/>
      <c r="AB2564" s="178"/>
      <c r="AC2564" s="178"/>
    </row>
    <row r="2565" spans="2:29" x14ac:dyDescent="0.35">
      <c r="B2565" s="222">
        <v>264200</v>
      </c>
      <c r="C2565" s="208">
        <v>99828</v>
      </c>
      <c r="D2565" s="309">
        <v>5490.54</v>
      </c>
      <c r="E2565" s="206">
        <v>7986.24</v>
      </c>
      <c r="F2565" s="206">
        <v>8984.52</v>
      </c>
      <c r="G2565" s="205">
        <f t="shared" ref="G2565:G2628" si="211">C2565/B2565</f>
        <v>0.37785011355034065</v>
      </c>
      <c r="H2565" s="207">
        <f t="shared" ref="H2565:H2628" si="212">(C2565-C2564)/(B2565-B2564)</f>
        <v>0.42</v>
      </c>
      <c r="I2565" s="213">
        <v>88692</v>
      </c>
      <c r="J2565" s="213">
        <v>4878.0600000000004</v>
      </c>
      <c r="K2565" s="212">
        <v>7095.36</v>
      </c>
      <c r="L2565" s="212">
        <v>7982.28</v>
      </c>
      <c r="M2565" s="239">
        <f t="shared" si="209"/>
        <v>0.48089999999998329</v>
      </c>
      <c r="N2565" s="239"/>
      <c r="O2565" s="178"/>
      <c r="P2565" s="178"/>
      <c r="Q2565" s="178"/>
      <c r="R2565" s="178"/>
      <c r="S2565" s="178"/>
      <c r="T2565" s="178"/>
      <c r="U2565" s="178"/>
      <c r="V2565" s="178"/>
      <c r="W2565" s="178"/>
      <c r="X2565" s="178"/>
      <c r="Y2565" s="210">
        <f t="shared" si="208"/>
        <v>0.33570022710068131</v>
      </c>
      <c r="Z2565" s="211">
        <f t="shared" si="210"/>
        <v>0.42</v>
      </c>
      <c r="AA2565" s="178"/>
      <c r="AB2565" s="178"/>
      <c r="AC2565" s="178"/>
    </row>
    <row r="2566" spans="2:29" x14ac:dyDescent="0.35">
      <c r="B2566" s="222">
        <v>264300</v>
      </c>
      <c r="C2566" s="208">
        <v>99870</v>
      </c>
      <c r="D2566" s="309">
        <v>5492.85</v>
      </c>
      <c r="E2566" s="206">
        <v>7989.6</v>
      </c>
      <c r="F2566" s="206">
        <v>8988.2999999999993</v>
      </c>
      <c r="G2566" s="205">
        <f t="shared" si="211"/>
        <v>0.37786606129398409</v>
      </c>
      <c r="H2566" s="207">
        <f t="shared" si="212"/>
        <v>0.42</v>
      </c>
      <c r="I2566" s="213">
        <v>88734</v>
      </c>
      <c r="J2566" s="213">
        <v>4880.37</v>
      </c>
      <c r="K2566" s="212">
        <v>7098.72</v>
      </c>
      <c r="L2566" s="212">
        <v>7986.06</v>
      </c>
      <c r="M2566" s="239">
        <f t="shared" si="209"/>
        <v>0.48090000000007421</v>
      </c>
      <c r="N2566" s="239"/>
      <c r="O2566" s="178"/>
      <c r="P2566" s="178"/>
      <c r="Q2566" s="178"/>
      <c r="R2566" s="178"/>
      <c r="S2566" s="178"/>
      <c r="T2566" s="178"/>
      <c r="U2566" s="178"/>
      <c r="V2566" s="178"/>
      <c r="W2566" s="178"/>
      <c r="X2566" s="178"/>
      <c r="Y2566" s="210">
        <f t="shared" si="208"/>
        <v>0.3357321225879682</v>
      </c>
      <c r="Z2566" s="211">
        <f t="shared" si="210"/>
        <v>0.42</v>
      </c>
      <c r="AA2566" s="178"/>
      <c r="AB2566" s="178"/>
      <c r="AC2566" s="178"/>
    </row>
    <row r="2567" spans="2:29" x14ac:dyDescent="0.35">
      <c r="B2567" s="222">
        <v>264400</v>
      </c>
      <c r="C2567" s="208">
        <v>99912</v>
      </c>
      <c r="D2567" s="309">
        <v>5495.16</v>
      </c>
      <c r="E2567" s="206">
        <v>7992.96</v>
      </c>
      <c r="F2567" s="206">
        <v>8992.08</v>
      </c>
      <c r="G2567" s="205">
        <f t="shared" si="211"/>
        <v>0.37788199697428138</v>
      </c>
      <c r="H2567" s="207">
        <f t="shared" si="212"/>
        <v>0.42</v>
      </c>
      <c r="I2567" s="213">
        <v>88776</v>
      </c>
      <c r="J2567" s="213">
        <v>4882.68</v>
      </c>
      <c r="K2567" s="212">
        <v>7102.08</v>
      </c>
      <c r="L2567" s="212">
        <v>7989.84</v>
      </c>
      <c r="M2567" s="239">
        <f t="shared" si="209"/>
        <v>0.480900000000056</v>
      </c>
      <c r="N2567" s="239"/>
      <c r="O2567" s="178"/>
      <c r="P2567" s="178"/>
      <c r="Q2567" s="178"/>
      <c r="R2567" s="178"/>
      <c r="S2567" s="178"/>
      <c r="T2567" s="178"/>
      <c r="U2567" s="178"/>
      <c r="V2567" s="178"/>
      <c r="W2567" s="178"/>
      <c r="X2567" s="178"/>
      <c r="Y2567" s="210">
        <f t="shared" si="208"/>
        <v>0.33576399394856277</v>
      </c>
      <c r="Z2567" s="211">
        <f t="shared" si="210"/>
        <v>0.42</v>
      </c>
      <c r="AA2567" s="178"/>
      <c r="AB2567" s="178"/>
      <c r="AC2567" s="178"/>
    </row>
    <row r="2568" spans="2:29" x14ac:dyDescent="0.35">
      <c r="B2568" s="222">
        <v>264500</v>
      </c>
      <c r="C2568" s="208">
        <v>99954</v>
      </c>
      <c r="D2568" s="309">
        <v>5497.47</v>
      </c>
      <c r="E2568" s="206">
        <v>7996.32</v>
      </c>
      <c r="F2568" s="206">
        <v>8995.86</v>
      </c>
      <c r="G2568" s="205">
        <f t="shared" si="211"/>
        <v>0.37789792060491495</v>
      </c>
      <c r="H2568" s="207">
        <f t="shared" si="212"/>
        <v>0.42</v>
      </c>
      <c r="I2568" s="213">
        <v>88818</v>
      </c>
      <c r="J2568" s="213">
        <v>4884.99</v>
      </c>
      <c r="K2568" s="212">
        <v>7105.44</v>
      </c>
      <c r="L2568" s="212">
        <v>7993.62</v>
      </c>
      <c r="M2568" s="239">
        <f t="shared" si="209"/>
        <v>0.48090000000001965</v>
      </c>
      <c r="N2568" s="239"/>
      <c r="O2568" s="178"/>
      <c r="P2568" s="178"/>
      <c r="Q2568" s="178"/>
      <c r="R2568" s="178"/>
      <c r="S2568" s="178"/>
      <c r="T2568" s="178"/>
      <c r="U2568" s="178"/>
      <c r="V2568" s="178"/>
      <c r="W2568" s="178"/>
      <c r="X2568" s="178"/>
      <c r="Y2568" s="210">
        <f t="shared" si="208"/>
        <v>0.33579584120982986</v>
      </c>
      <c r="Z2568" s="211">
        <f t="shared" si="210"/>
        <v>0.42</v>
      </c>
      <c r="AA2568" s="178"/>
      <c r="AB2568" s="178"/>
      <c r="AC2568" s="178"/>
    </row>
    <row r="2569" spans="2:29" x14ac:dyDescent="0.35">
      <c r="B2569" s="222">
        <v>264600</v>
      </c>
      <c r="C2569" s="208">
        <v>99996</v>
      </c>
      <c r="D2569" s="309">
        <v>5499.78</v>
      </c>
      <c r="E2569" s="206">
        <v>7999.68</v>
      </c>
      <c r="F2569" s="206">
        <v>8999.64</v>
      </c>
      <c r="G2569" s="205">
        <f t="shared" si="211"/>
        <v>0.3779138321995465</v>
      </c>
      <c r="H2569" s="207">
        <f t="shared" si="212"/>
        <v>0.42</v>
      </c>
      <c r="I2569" s="213">
        <v>88860</v>
      </c>
      <c r="J2569" s="213">
        <v>4887.3</v>
      </c>
      <c r="K2569" s="212">
        <v>7108.8</v>
      </c>
      <c r="L2569" s="212">
        <v>7997.4</v>
      </c>
      <c r="M2569" s="239">
        <f t="shared" si="209"/>
        <v>0.48089999999996508</v>
      </c>
      <c r="N2569" s="239"/>
      <c r="O2569" s="178"/>
      <c r="P2569" s="178"/>
      <c r="Q2569" s="178"/>
      <c r="R2569" s="178"/>
      <c r="S2569" s="178"/>
      <c r="T2569" s="178"/>
      <c r="U2569" s="178"/>
      <c r="V2569" s="178"/>
      <c r="W2569" s="178"/>
      <c r="X2569" s="178"/>
      <c r="Y2569" s="210">
        <f t="shared" si="208"/>
        <v>0.33582766439909295</v>
      </c>
      <c r="Z2569" s="211">
        <f t="shared" si="210"/>
        <v>0.42</v>
      </c>
      <c r="AA2569" s="178"/>
      <c r="AB2569" s="178"/>
      <c r="AC2569" s="178"/>
    </row>
    <row r="2570" spans="2:29" x14ac:dyDescent="0.35">
      <c r="B2570" s="222">
        <v>264700</v>
      </c>
      <c r="C2570" s="208">
        <v>100038</v>
      </c>
      <c r="D2570" s="309">
        <v>5502.09</v>
      </c>
      <c r="E2570" s="206">
        <v>8003.04</v>
      </c>
      <c r="F2570" s="206">
        <v>9003.42</v>
      </c>
      <c r="G2570" s="205">
        <f t="shared" si="211"/>
        <v>0.37792973177181716</v>
      </c>
      <c r="H2570" s="207">
        <f t="shared" si="212"/>
        <v>0.42</v>
      </c>
      <c r="I2570" s="213">
        <v>88902</v>
      </c>
      <c r="J2570" s="213">
        <v>4889.6099999999997</v>
      </c>
      <c r="K2570" s="212">
        <v>7112.16</v>
      </c>
      <c r="L2570" s="212">
        <v>8001.18</v>
      </c>
      <c r="M2570" s="239">
        <f t="shared" si="209"/>
        <v>0.48089999999996508</v>
      </c>
      <c r="N2570" s="239"/>
      <c r="O2570" s="178"/>
      <c r="P2570" s="178"/>
      <c r="Q2570" s="178"/>
      <c r="R2570" s="178"/>
      <c r="S2570" s="178"/>
      <c r="T2570" s="178"/>
      <c r="U2570" s="178"/>
      <c r="V2570" s="178"/>
      <c r="W2570" s="178"/>
      <c r="X2570" s="178"/>
      <c r="Y2570" s="210">
        <f t="shared" si="208"/>
        <v>0.33585946354363433</v>
      </c>
      <c r="Z2570" s="211">
        <f t="shared" si="210"/>
        <v>0.42</v>
      </c>
      <c r="AA2570" s="178"/>
      <c r="AB2570" s="178"/>
      <c r="AC2570" s="178"/>
    </row>
    <row r="2571" spans="2:29" x14ac:dyDescent="0.35">
      <c r="B2571" s="222">
        <v>264800</v>
      </c>
      <c r="C2571" s="208">
        <v>100080</v>
      </c>
      <c r="D2571" s="309">
        <v>5504.4</v>
      </c>
      <c r="E2571" s="206">
        <v>8006.4</v>
      </c>
      <c r="F2571" s="206">
        <v>9007.2000000000007</v>
      </c>
      <c r="G2571" s="205">
        <f t="shared" si="211"/>
        <v>0.37794561933534743</v>
      </c>
      <c r="H2571" s="207">
        <f t="shared" si="212"/>
        <v>0.42</v>
      </c>
      <c r="I2571" s="213">
        <v>88944</v>
      </c>
      <c r="J2571" s="213">
        <v>4891.92</v>
      </c>
      <c r="K2571" s="212">
        <v>7115.52</v>
      </c>
      <c r="L2571" s="212">
        <v>8004.96</v>
      </c>
      <c r="M2571" s="239">
        <f t="shared" si="209"/>
        <v>0.48089999999991051</v>
      </c>
      <c r="N2571" s="239"/>
      <c r="O2571" s="178"/>
      <c r="P2571" s="178"/>
      <c r="Q2571" s="178"/>
      <c r="R2571" s="178"/>
      <c r="S2571" s="178"/>
      <c r="T2571" s="178"/>
      <c r="U2571" s="178"/>
      <c r="V2571" s="178"/>
      <c r="W2571" s="178"/>
      <c r="X2571" s="178"/>
      <c r="Y2571" s="210">
        <f t="shared" si="208"/>
        <v>0.33589123867069487</v>
      </c>
      <c r="Z2571" s="211">
        <f t="shared" si="210"/>
        <v>0.42</v>
      </c>
      <c r="AA2571" s="178"/>
      <c r="AB2571" s="178"/>
      <c r="AC2571" s="178"/>
    </row>
    <row r="2572" spans="2:29" x14ac:dyDescent="0.35">
      <c r="B2572" s="222">
        <v>264900</v>
      </c>
      <c r="C2572" s="208">
        <v>100122</v>
      </c>
      <c r="D2572" s="309">
        <v>5506.71</v>
      </c>
      <c r="E2572" s="206">
        <v>8009.76</v>
      </c>
      <c r="F2572" s="206">
        <v>9010.98</v>
      </c>
      <c r="G2572" s="205">
        <f t="shared" si="211"/>
        <v>0.37796149490373726</v>
      </c>
      <c r="H2572" s="207">
        <f t="shared" si="212"/>
        <v>0.42</v>
      </c>
      <c r="I2572" s="213">
        <v>88986</v>
      </c>
      <c r="J2572" s="213">
        <v>4894.2299999999996</v>
      </c>
      <c r="K2572" s="212">
        <v>7118.88</v>
      </c>
      <c r="L2572" s="212">
        <v>8008.74</v>
      </c>
      <c r="M2572" s="239">
        <f t="shared" si="209"/>
        <v>0.48090000000001965</v>
      </c>
      <c r="N2572" s="239"/>
      <c r="O2572" s="178"/>
      <c r="P2572" s="178"/>
      <c r="Q2572" s="178"/>
      <c r="R2572" s="178"/>
      <c r="S2572" s="178"/>
      <c r="T2572" s="178"/>
      <c r="U2572" s="178"/>
      <c r="V2572" s="178"/>
      <c r="W2572" s="178"/>
      <c r="X2572" s="178"/>
      <c r="Y2572" s="210">
        <f t="shared" si="208"/>
        <v>0.33592298980747454</v>
      </c>
      <c r="Z2572" s="211">
        <f t="shared" si="210"/>
        <v>0.42</v>
      </c>
      <c r="AA2572" s="178"/>
      <c r="AB2572" s="178"/>
      <c r="AC2572" s="178"/>
    </row>
    <row r="2573" spans="2:29" x14ac:dyDescent="0.35">
      <c r="B2573" s="222">
        <v>265000</v>
      </c>
      <c r="C2573" s="208">
        <v>100164</v>
      </c>
      <c r="D2573" s="309">
        <v>5509.02</v>
      </c>
      <c r="E2573" s="206">
        <v>8013.12</v>
      </c>
      <c r="F2573" s="206">
        <v>9014.76</v>
      </c>
      <c r="G2573" s="205">
        <f t="shared" si="211"/>
        <v>0.37797735849056602</v>
      </c>
      <c r="H2573" s="207">
        <f t="shared" si="212"/>
        <v>0.42</v>
      </c>
      <c r="I2573" s="213">
        <v>89028</v>
      </c>
      <c r="J2573" s="213">
        <v>4896.54</v>
      </c>
      <c r="K2573" s="212">
        <v>7122.24</v>
      </c>
      <c r="L2573" s="212">
        <v>8012.52</v>
      </c>
      <c r="M2573" s="239">
        <f t="shared" si="209"/>
        <v>0.48090000000000144</v>
      </c>
      <c r="N2573" s="239"/>
      <c r="O2573" s="178"/>
      <c r="P2573" s="178"/>
      <c r="Q2573" s="178"/>
      <c r="R2573" s="178"/>
      <c r="S2573" s="178"/>
      <c r="T2573" s="178"/>
      <c r="U2573" s="178"/>
      <c r="V2573" s="178"/>
      <c r="W2573" s="178"/>
      <c r="X2573" s="178"/>
      <c r="Y2573" s="210">
        <f t="shared" si="208"/>
        <v>0.33595471698113205</v>
      </c>
      <c r="Z2573" s="211">
        <f t="shared" si="210"/>
        <v>0.42</v>
      </c>
      <c r="AA2573" s="178"/>
      <c r="AB2573" s="178"/>
      <c r="AC2573" s="178"/>
    </row>
    <row r="2574" spans="2:29" x14ac:dyDescent="0.35">
      <c r="B2574" s="222">
        <v>265100</v>
      </c>
      <c r="C2574" s="208">
        <v>100206</v>
      </c>
      <c r="D2574" s="309">
        <v>5511.33</v>
      </c>
      <c r="E2574" s="206">
        <v>8016.48</v>
      </c>
      <c r="F2574" s="206">
        <v>9018.5400000000009</v>
      </c>
      <c r="G2574" s="205">
        <f t="shared" si="211"/>
        <v>0.37799321010939269</v>
      </c>
      <c r="H2574" s="207">
        <f t="shared" si="212"/>
        <v>0.42</v>
      </c>
      <c r="I2574" s="213">
        <v>89070</v>
      </c>
      <c r="J2574" s="213">
        <v>4898.8500000000004</v>
      </c>
      <c r="K2574" s="212">
        <v>7125.6</v>
      </c>
      <c r="L2574" s="212">
        <v>8016.3</v>
      </c>
      <c r="M2574" s="239">
        <f t="shared" si="209"/>
        <v>0.48089999999994687</v>
      </c>
      <c r="N2574" s="239"/>
      <c r="O2574" s="178"/>
      <c r="P2574" s="178"/>
      <c r="Q2574" s="178"/>
      <c r="R2574" s="178"/>
      <c r="S2574" s="178"/>
      <c r="T2574" s="178"/>
      <c r="U2574" s="178"/>
      <c r="V2574" s="178"/>
      <c r="W2574" s="178"/>
      <c r="X2574" s="178"/>
      <c r="Y2574" s="210">
        <f t="shared" si="208"/>
        <v>0.33598642021878539</v>
      </c>
      <c r="Z2574" s="211">
        <f t="shared" si="210"/>
        <v>0.42</v>
      </c>
      <c r="AA2574" s="178"/>
      <c r="AB2574" s="178"/>
      <c r="AC2574" s="178"/>
    </row>
    <row r="2575" spans="2:29" x14ac:dyDescent="0.35">
      <c r="B2575" s="222">
        <v>265200</v>
      </c>
      <c r="C2575" s="208">
        <v>100248</v>
      </c>
      <c r="D2575" s="309">
        <v>5513.64</v>
      </c>
      <c r="E2575" s="206">
        <v>8019.84</v>
      </c>
      <c r="F2575" s="206">
        <v>9022.32</v>
      </c>
      <c r="G2575" s="205">
        <f t="shared" si="211"/>
        <v>0.37800904977375566</v>
      </c>
      <c r="H2575" s="207">
        <f t="shared" si="212"/>
        <v>0.42</v>
      </c>
      <c r="I2575" s="213">
        <v>89112</v>
      </c>
      <c r="J2575" s="213">
        <v>4901.16</v>
      </c>
      <c r="K2575" s="212">
        <v>7128.96</v>
      </c>
      <c r="L2575" s="212">
        <v>8020.08</v>
      </c>
      <c r="M2575" s="239">
        <f t="shared" si="209"/>
        <v>0.48089999999991051</v>
      </c>
      <c r="N2575" s="239"/>
      <c r="O2575" s="178"/>
      <c r="P2575" s="178"/>
      <c r="Q2575" s="178"/>
      <c r="R2575" s="178"/>
      <c r="S2575" s="178"/>
      <c r="T2575" s="178"/>
      <c r="U2575" s="178"/>
      <c r="V2575" s="178"/>
      <c r="W2575" s="178"/>
      <c r="X2575" s="178"/>
      <c r="Y2575" s="210">
        <f t="shared" si="208"/>
        <v>0.33601809954751133</v>
      </c>
      <c r="Z2575" s="211">
        <f t="shared" si="210"/>
        <v>0.42</v>
      </c>
      <c r="AA2575" s="178"/>
      <c r="AB2575" s="178"/>
      <c r="AC2575" s="178"/>
    </row>
    <row r="2576" spans="2:29" x14ac:dyDescent="0.35">
      <c r="B2576" s="222">
        <v>265300</v>
      </c>
      <c r="C2576" s="208">
        <v>100290</v>
      </c>
      <c r="D2576" s="309">
        <v>5515.95</v>
      </c>
      <c r="E2576" s="206">
        <v>8023.2</v>
      </c>
      <c r="F2576" s="206">
        <v>9026.1</v>
      </c>
      <c r="G2576" s="205">
        <f t="shared" si="211"/>
        <v>0.37802487749717301</v>
      </c>
      <c r="H2576" s="207">
        <f t="shared" si="212"/>
        <v>0.42</v>
      </c>
      <c r="I2576" s="213">
        <v>89154</v>
      </c>
      <c r="J2576" s="213">
        <v>4903.47</v>
      </c>
      <c r="K2576" s="212">
        <v>7132.32</v>
      </c>
      <c r="L2576" s="212">
        <v>8023.86</v>
      </c>
      <c r="M2576" s="239">
        <f t="shared" si="209"/>
        <v>0.48090000000003785</v>
      </c>
      <c r="N2576" s="239"/>
      <c r="O2576" s="178"/>
      <c r="P2576" s="178"/>
      <c r="Q2576" s="178"/>
      <c r="R2576" s="178"/>
      <c r="S2576" s="178"/>
      <c r="T2576" s="178"/>
      <c r="U2576" s="178"/>
      <c r="V2576" s="178"/>
      <c r="W2576" s="178"/>
      <c r="X2576" s="178"/>
      <c r="Y2576" s="210">
        <f t="shared" si="208"/>
        <v>0.33604975499434603</v>
      </c>
      <c r="Z2576" s="211">
        <f t="shared" si="210"/>
        <v>0.42</v>
      </c>
      <c r="AA2576" s="178"/>
      <c r="AB2576" s="178"/>
      <c r="AC2576" s="178"/>
    </row>
    <row r="2577" spans="2:29" x14ac:dyDescent="0.35">
      <c r="B2577" s="222">
        <v>265400</v>
      </c>
      <c r="C2577" s="208">
        <v>100332</v>
      </c>
      <c r="D2577" s="309">
        <v>5518.26</v>
      </c>
      <c r="E2577" s="206">
        <v>8026.56</v>
      </c>
      <c r="F2577" s="206">
        <v>9029.8799999999992</v>
      </c>
      <c r="G2577" s="205">
        <f t="shared" si="211"/>
        <v>0.37804069329314244</v>
      </c>
      <c r="H2577" s="207">
        <f t="shared" si="212"/>
        <v>0.42</v>
      </c>
      <c r="I2577" s="213">
        <v>89196</v>
      </c>
      <c r="J2577" s="213">
        <v>4905.78</v>
      </c>
      <c r="K2577" s="212">
        <v>7135.68</v>
      </c>
      <c r="L2577" s="212">
        <v>8027.64</v>
      </c>
      <c r="M2577" s="239">
        <f t="shared" si="209"/>
        <v>0.48089999999998329</v>
      </c>
      <c r="N2577" s="239"/>
      <c r="O2577" s="178"/>
      <c r="P2577" s="178"/>
      <c r="Q2577" s="178"/>
      <c r="R2577" s="178"/>
      <c r="S2577" s="178"/>
      <c r="T2577" s="178"/>
      <c r="U2577" s="178"/>
      <c r="V2577" s="178"/>
      <c r="W2577" s="178"/>
      <c r="X2577" s="178"/>
      <c r="Y2577" s="210">
        <f t="shared" si="208"/>
        <v>0.33608138658628484</v>
      </c>
      <c r="Z2577" s="211">
        <f t="shared" si="210"/>
        <v>0.42</v>
      </c>
      <c r="AA2577" s="178"/>
      <c r="AB2577" s="178"/>
      <c r="AC2577" s="178"/>
    </row>
    <row r="2578" spans="2:29" x14ac:dyDescent="0.35">
      <c r="B2578" s="222">
        <v>265500</v>
      </c>
      <c r="C2578" s="208">
        <v>100374</v>
      </c>
      <c r="D2578" s="309">
        <v>5520.57</v>
      </c>
      <c r="E2578" s="206">
        <v>8029.92</v>
      </c>
      <c r="F2578" s="206">
        <v>9033.66</v>
      </c>
      <c r="G2578" s="205">
        <f t="shared" si="211"/>
        <v>0.37805649717514123</v>
      </c>
      <c r="H2578" s="207">
        <f t="shared" si="212"/>
        <v>0.42</v>
      </c>
      <c r="I2578" s="213">
        <v>89238</v>
      </c>
      <c r="J2578" s="213">
        <v>4908.09</v>
      </c>
      <c r="K2578" s="212">
        <v>7139.04</v>
      </c>
      <c r="L2578" s="212">
        <v>8031.42</v>
      </c>
      <c r="M2578" s="239">
        <f t="shared" si="209"/>
        <v>0.48090000000011057</v>
      </c>
      <c r="N2578" s="239"/>
      <c r="O2578" s="178"/>
      <c r="P2578" s="178"/>
      <c r="Q2578" s="178"/>
      <c r="R2578" s="178"/>
      <c r="S2578" s="178"/>
      <c r="T2578" s="178"/>
      <c r="U2578" s="178"/>
      <c r="V2578" s="178"/>
      <c r="W2578" s="178"/>
      <c r="X2578" s="178"/>
      <c r="Y2578" s="210">
        <f t="shared" si="208"/>
        <v>0.33611299435028247</v>
      </c>
      <c r="Z2578" s="211">
        <f t="shared" si="210"/>
        <v>0.42</v>
      </c>
      <c r="AA2578" s="178"/>
      <c r="AB2578" s="178"/>
      <c r="AC2578" s="178"/>
    </row>
    <row r="2579" spans="2:29" x14ac:dyDescent="0.35">
      <c r="B2579" s="222">
        <v>265600</v>
      </c>
      <c r="C2579" s="208">
        <v>100416</v>
      </c>
      <c r="D2579" s="309">
        <v>5522.88</v>
      </c>
      <c r="E2579" s="206">
        <v>8033.28</v>
      </c>
      <c r="F2579" s="206">
        <v>9037.44</v>
      </c>
      <c r="G2579" s="205">
        <f t="shared" si="211"/>
        <v>0.3780722891566265</v>
      </c>
      <c r="H2579" s="207">
        <f t="shared" si="212"/>
        <v>0.42</v>
      </c>
      <c r="I2579" s="213">
        <v>89280</v>
      </c>
      <c r="J2579" s="213">
        <v>4910.3999999999996</v>
      </c>
      <c r="K2579" s="212">
        <v>7142.4</v>
      </c>
      <c r="L2579" s="212">
        <v>8035.2</v>
      </c>
      <c r="M2579" s="239">
        <f t="shared" si="209"/>
        <v>0.48090000000007421</v>
      </c>
      <c r="N2579" s="239"/>
      <c r="O2579" s="178"/>
      <c r="P2579" s="178"/>
      <c r="Q2579" s="178"/>
      <c r="R2579" s="178"/>
      <c r="S2579" s="178"/>
      <c r="T2579" s="178"/>
      <c r="U2579" s="178"/>
      <c r="V2579" s="178"/>
      <c r="W2579" s="178"/>
      <c r="X2579" s="178"/>
      <c r="Y2579" s="210">
        <f t="shared" si="208"/>
        <v>0.33614457831325301</v>
      </c>
      <c r="Z2579" s="211">
        <f t="shared" si="210"/>
        <v>0.42</v>
      </c>
      <c r="AA2579" s="178"/>
      <c r="AB2579" s="178"/>
      <c r="AC2579" s="178"/>
    </row>
    <row r="2580" spans="2:29" x14ac:dyDescent="0.35">
      <c r="B2580" s="222">
        <v>265700</v>
      </c>
      <c r="C2580" s="208">
        <v>100458</v>
      </c>
      <c r="D2580" s="309">
        <v>5525.19</v>
      </c>
      <c r="E2580" s="206">
        <v>8036.64</v>
      </c>
      <c r="F2580" s="206">
        <v>9041.2199999999993</v>
      </c>
      <c r="G2580" s="205">
        <f t="shared" si="211"/>
        <v>0.378088069251035</v>
      </c>
      <c r="H2580" s="207">
        <f t="shared" si="212"/>
        <v>0.42</v>
      </c>
      <c r="I2580" s="213">
        <v>89322</v>
      </c>
      <c r="J2580" s="213">
        <v>4912.71</v>
      </c>
      <c r="K2580" s="212">
        <v>7145.76</v>
      </c>
      <c r="L2580" s="212">
        <v>8038.98</v>
      </c>
      <c r="M2580" s="239">
        <f t="shared" si="209"/>
        <v>0.48090000000001965</v>
      </c>
      <c r="N2580" s="239"/>
      <c r="O2580" s="178"/>
      <c r="P2580" s="178"/>
      <c r="Q2580" s="178"/>
      <c r="R2580" s="178"/>
      <c r="S2580" s="178"/>
      <c r="T2580" s="178"/>
      <c r="U2580" s="178"/>
      <c r="V2580" s="178"/>
      <c r="W2580" s="178"/>
      <c r="X2580" s="178"/>
      <c r="Y2580" s="210">
        <f t="shared" si="208"/>
        <v>0.33617613850207001</v>
      </c>
      <c r="Z2580" s="211">
        <f t="shared" si="210"/>
        <v>0.42</v>
      </c>
      <c r="AA2580" s="178"/>
      <c r="AB2580" s="178"/>
      <c r="AC2580" s="178"/>
    </row>
    <row r="2581" spans="2:29" x14ac:dyDescent="0.35">
      <c r="B2581" s="222">
        <v>265800</v>
      </c>
      <c r="C2581" s="208">
        <v>100500</v>
      </c>
      <c r="D2581" s="309">
        <v>5527.5</v>
      </c>
      <c r="E2581" s="206">
        <v>8040</v>
      </c>
      <c r="F2581" s="206">
        <v>9045</v>
      </c>
      <c r="G2581" s="205">
        <f t="shared" si="211"/>
        <v>0.37810383747178328</v>
      </c>
      <c r="H2581" s="207">
        <f t="shared" si="212"/>
        <v>0.42</v>
      </c>
      <c r="I2581" s="213">
        <v>89364</v>
      </c>
      <c r="J2581" s="213">
        <v>4915.0200000000004</v>
      </c>
      <c r="K2581" s="212">
        <v>7149.12</v>
      </c>
      <c r="L2581" s="212">
        <v>8042.76</v>
      </c>
      <c r="M2581" s="239">
        <f t="shared" si="209"/>
        <v>0.48090000000001965</v>
      </c>
      <c r="N2581" s="239"/>
      <c r="O2581" s="178"/>
      <c r="P2581" s="178"/>
      <c r="Q2581" s="178"/>
      <c r="R2581" s="178"/>
      <c r="S2581" s="178"/>
      <c r="T2581" s="178"/>
      <c r="U2581" s="178"/>
      <c r="V2581" s="178"/>
      <c r="W2581" s="178"/>
      <c r="X2581" s="178"/>
      <c r="Y2581" s="210">
        <f t="shared" si="208"/>
        <v>0.33620767494356657</v>
      </c>
      <c r="Z2581" s="211">
        <f t="shared" si="210"/>
        <v>0.42</v>
      </c>
      <c r="AA2581" s="178"/>
      <c r="AB2581" s="178"/>
      <c r="AC2581" s="178"/>
    </row>
    <row r="2582" spans="2:29" x14ac:dyDescent="0.35">
      <c r="B2582" s="222">
        <v>265900</v>
      </c>
      <c r="C2582" s="208">
        <v>100542</v>
      </c>
      <c r="D2582" s="309">
        <v>5529.81</v>
      </c>
      <c r="E2582" s="206">
        <v>8043.36</v>
      </c>
      <c r="F2582" s="206">
        <v>9048.7800000000007</v>
      </c>
      <c r="G2582" s="205">
        <f t="shared" si="211"/>
        <v>0.37811959383226779</v>
      </c>
      <c r="H2582" s="207">
        <f t="shared" si="212"/>
        <v>0.42</v>
      </c>
      <c r="I2582" s="213">
        <v>89406</v>
      </c>
      <c r="J2582" s="213">
        <v>4917.33</v>
      </c>
      <c r="K2582" s="212">
        <v>7152.48</v>
      </c>
      <c r="L2582" s="212">
        <v>8046.54</v>
      </c>
      <c r="M2582" s="239">
        <f t="shared" si="209"/>
        <v>0.48089999999996508</v>
      </c>
      <c r="N2582" s="239"/>
      <c r="O2582" s="178"/>
      <c r="P2582" s="178"/>
      <c r="Q2582" s="178"/>
      <c r="R2582" s="178"/>
      <c r="S2582" s="178"/>
      <c r="T2582" s="178"/>
      <c r="U2582" s="178"/>
      <c r="V2582" s="178"/>
      <c r="W2582" s="178"/>
      <c r="X2582" s="178"/>
      <c r="Y2582" s="210">
        <f t="shared" si="208"/>
        <v>0.33623918766453553</v>
      </c>
      <c r="Z2582" s="211">
        <f t="shared" si="210"/>
        <v>0.42</v>
      </c>
      <c r="AA2582" s="178"/>
      <c r="AB2582" s="178"/>
      <c r="AC2582" s="178"/>
    </row>
    <row r="2583" spans="2:29" x14ac:dyDescent="0.35">
      <c r="B2583" s="222">
        <v>266000</v>
      </c>
      <c r="C2583" s="208">
        <v>100584</v>
      </c>
      <c r="D2583" s="309">
        <v>5532.12</v>
      </c>
      <c r="E2583" s="206">
        <v>8046.72</v>
      </c>
      <c r="F2583" s="206">
        <v>9052.56</v>
      </c>
      <c r="G2583" s="205">
        <f t="shared" si="211"/>
        <v>0.37813533834586466</v>
      </c>
      <c r="H2583" s="207">
        <f t="shared" si="212"/>
        <v>0.42</v>
      </c>
      <c r="I2583" s="213">
        <v>89448</v>
      </c>
      <c r="J2583" s="213">
        <v>4919.6400000000003</v>
      </c>
      <c r="K2583" s="212">
        <v>7155.84</v>
      </c>
      <c r="L2583" s="212">
        <v>8050.32</v>
      </c>
      <c r="M2583" s="239">
        <f t="shared" si="209"/>
        <v>0.48089999999991051</v>
      </c>
      <c r="N2583" s="239"/>
      <c r="O2583" s="178"/>
      <c r="P2583" s="178"/>
      <c r="Q2583" s="178"/>
      <c r="R2583" s="178"/>
      <c r="S2583" s="178"/>
      <c r="T2583" s="178"/>
      <c r="U2583" s="178"/>
      <c r="V2583" s="178"/>
      <c r="W2583" s="178"/>
      <c r="X2583" s="178"/>
      <c r="Y2583" s="210">
        <f t="shared" si="208"/>
        <v>0.33627067669172933</v>
      </c>
      <c r="Z2583" s="211">
        <f t="shared" si="210"/>
        <v>0.42</v>
      </c>
      <c r="AA2583" s="178"/>
      <c r="AB2583" s="178"/>
      <c r="AC2583" s="178"/>
    </row>
    <row r="2584" spans="2:29" x14ac:dyDescent="0.35">
      <c r="B2584" s="222">
        <v>266100</v>
      </c>
      <c r="C2584" s="208">
        <v>100626</v>
      </c>
      <c r="D2584" s="309">
        <v>5534.43</v>
      </c>
      <c r="E2584" s="206">
        <v>8050.08</v>
      </c>
      <c r="F2584" s="206">
        <v>9056.34</v>
      </c>
      <c r="G2584" s="205">
        <f t="shared" si="211"/>
        <v>0.3781510710259301</v>
      </c>
      <c r="H2584" s="207">
        <f t="shared" si="212"/>
        <v>0.42</v>
      </c>
      <c r="I2584" s="213">
        <v>89490</v>
      </c>
      <c r="J2584" s="213">
        <v>4921.95</v>
      </c>
      <c r="K2584" s="212">
        <v>7159.2</v>
      </c>
      <c r="L2584" s="212">
        <v>8054.1</v>
      </c>
      <c r="M2584" s="239">
        <f t="shared" si="209"/>
        <v>0.48089999999991051</v>
      </c>
      <c r="N2584" s="239"/>
      <c r="O2584" s="178"/>
      <c r="P2584" s="178"/>
      <c r="Q2584" s="178"/>
      <c r="R2584" s="178"/>
      <c r="S2584" s="178"/>
      <c r="T2584" s="178"/>
      <c r="U2584" s="178"/>
      <c r="V2584" s="178"/>
      <c r="W2584" s="178"/>
      <c r="X2584" s="178"/>
      <c r="Y2584" s="210">
        <f t="shared" si="208"/>
        <v>0.33630214205186021</v>
      </c>
      <c r="Z2584" s="211">
        <f t="shared" si="210"/>
        <v>0.42</v>
      </c>
      <c r="AA2584" s="178"/>
      <c r="AB2584" s="178"/>
      <c r="AC2584" s="178"/>
    </row>
    <row r="2585" spans="2:29" x14ac:dyDescent="0.35">
      <c r="B2585" s="222">
        <v>266200</v>
      </c>
      <c r="C2585" s="208">
        <v>100668</v>
      </c>
      <c r="D2585" s="309">
        <v>5536.74</v>
      </c>
      <c r="E2585" s="206">
        <v>8053.44</v>
      </c>
      <c r="F2585" s="206">
        <v>9060.1200000000008</v>
      </c>
      <c r="G2585" s="205">
        <f t="shared" si="211"/>
        <v>0.37816679188580016</v>
      </c>
      <c r="H2585" s="207">
        <f t="shared" si="212"/>
        <v>0.42</v>
      </c>
      <c r="I2585" s="213">
        <v>89532</v>
      </c>
      <c r="J2585" s="213">
        <v>4924.26</v>
      </c>
      <c r="K2585" s="212">
        <v>7162.56</v>
      </c>
      <c r="L2585" s="212">
        <v>8057.88</v>
      </c>
      <c r="M2585" s="239">
        <f t="shared" si="209"/>
        <v>0.48090000000000144</v>
      </c>
      <c r="N2585" s="239"/>
      <c r="O2585" s="178"/>
      <c r="P2585" s="178"/>
      <c r="Q2585" s="178"/>
      <c r="R2585" s="178"/>
      <c r="S2585" s="178"/>
      <c r="T2585" s="178"/>
      <c r="U2585" s="178"/>
      <c r="V2585" s="178"/>
      <c r="W2585" s="178"/>
      <c r="X2585" s="178"/>
      <c r="Y2585" s="210">
        <f t="shared" si="208"/>
        <v>0.33633358377160028</v>
      </c>
      <c r="Z2585" s="211">
        <f t="shared" si="210"/>
        <v>0.42</v>
      </c>
      <c r="AA2585" s="178"/>
      <c r="AB2585" s="178"/>
      <c r="AC2585" s="178"/>
    </row>
    <row r="2586" spans="2:29" x14ac:dyDescent="0.35">
      <c r="B2586" s="222">
        <v>266300</v>
      </c>
      <c r="C2586" s="208">
        <v>100710</v>
      </c>
      <c r="D2586" s="309">
        <v>5539.05</v>
      </c>
      <c r="E2586" s="206">
        <v>8056.8</v>
      </c>
      <c r="F2586" s="206">
        <v>9063.9</v>
      </c>
      <c r="G2586" s="205">
        <f t="shared" si="211"/>
        <v>0.37818250093879086</v>
      </c>
      <c r="H2586" s="207">
        <f t="shared" si="212"/>
        <v>0.42</v>
      </c>
      <c r="I2586" s="213">
        <v>89574</v>
      </c>
      <c r="J2586" s="213">
        <v>4926.57</v>
      </c>
      <c r="K2586" s="212">
        <v>7165.92</v>
      </c>
      <c r="L2586" s="212">
        <v>8061.66</v>
      </c>
      <c r="M2586" s="239">
        <f t="shared" si="209"/>
        <v>0.48089999999996508</v>
      </c>
      <c r="N2586" s="239"/>
      <c r="O2586" s="178"/>
      <c r="P2586" s="178"/>
      <c r="Q2586" s="178"/>
      <c r="R2586" s="178"/>
      <c r="S2586" s="178"/>
      <c r="T2586" s="178"/>
      <c r="U2586" s="178"/>
      <c r="V2586" s="178"/>
      <c r="W2586" s="178"/>
      <c r="X2586" s="178"/>
      <c r="Y2586" s="210">
        <f t="shared" si="208"/>
        <v>0.33636500187758167</v>
      </c>
      <c r="Z2586" s="211">
        <f t="shared" si="210"/>
        <v>0.42</v>
      </c>
      <c r="AA2586" s="178"/>
      <c r="AB2586" s="178"/>
      <c r="AC2586" s="178"/>
    </row>
    <row r="2587" spans="2:29" x14ac:dyDescent="0.35">
      <c r="B2587" s="222">
        <v>266400</v>
      </c>
      <c r="C2587" s="208">
        <v>100752</v>
      </c>
      <c r="D2587" s="309">
        <v>5541.36</v>
      </c>
      <c r="E2587" s="206">
        <v>8060.16</v>
      </c>
      <c r="F2587" s="206">
        <v>9067.68</v>
      </c>
      <c r="G2587" s="205">
        <f t="shared" si="211"/>
        <v>0.37819819819819822</v>
      </c>
      <c r="H2587" s="207">
        <f t="shared" si="212"/>
        <v>0.42</v>
      </c>
      <c r="I2587" s="213">
        <v>89616</v>
      </c>
      <c r="J2587" s="213">
        <v>4928.88</v>
      </c>
      <c r="K2587" s="212">
        <v>7169.28</v>
      </c>
      <c r="L2587" s="212">
        <v>8065.44</v>
      </c>
      <c r="M2587" s="239">
        <f t="shared" si="209"/>
        <v>0.48090000000009242</v>
      </c>
      <c r="N2587" s="239"/>
      <c r="O2587" s="178"/>
      <c r="P2587" s="178"/>
      <c r="Q2587" s="178"/>
      <c r="R2587" s="178"/>
      <c r="S2587" s="178"/>
      <c r="T2587" s="178"/>
      <c r="U2587" s="178"/>
      <c r="V2587" s="178"/>
      <c r="W2587" s="178"/>
      <c r="X2587" s="178"/>
      <c r="Y2587" s="210">
        <f t="shared" si="208"/>
        <v>0.3363963963963964</v>
      </c>
      <c r="Z2587" s="211">
        <f t="shared" si="210"/>
        <v>0.42</v>
      </c>
      <c r="AA2587" s="178"/>
      <c r="AB2587" s="178"/>
      <c r="AC2587" s="178"/>
    </row>
    <row r="2588" spans="2:29" x14ac:dyDescent="0.35">
      <c r="B2588" s="222">
        <v>266500</v>
      </c>
      <c r="C2588" s="208">
        <v>100794</v>
      </c>
      <c r="D2588" s="309">
        <v>5543.67</v>
      </c>
      <c r="E2588" s="206">
        <v>8063.52</v>
      </c>
      <c r="F2588" s="206">
        <v>9071.4599999999991</v>
      </c>
      <c r="G2588" s="205">
        <f t="shared" si="211"/>
        <v>0.3782138836772983</v>
      </c>
      <c r="H2588" s="207">
        <f t="shared" si="212"/>
        <v>0.42</v>
      </c>
      <c r="I2588" s="213">
        <v>89658</v>
      </c>
      <c r="J2588" s="213">
        <v>4931.1899999999996</v>
      </c>
      <c r="K2588" s="212">
        <v>7172.64</v>
      </c>
      <c r="L2588" s="212">
        <v>8069.22</v>
      </c>
      <c r="M2588" s="239">
        <f t="shared" si="209"/>
        <v>0.48090000000003785</v>
      </c>
      <c r="N2588" s="239"/>
      <c r="O2588" s="178"/>
      <c r="P2588" s="178"/>
      <c r="Q2588" s="178"/>
      <c r="R2588" s="178"/>
      <c r="S2588" s="178"/>
      <c r="T2588" s="178"/>
      <c r="U2588" s="178"/>
      <c r="V2588" s="178"/>
      <c r="W2588" s="178"/>
      <c r="X2588" s="178"/>
      <c r="Y2588" s="210">
        <f t="shared" si="208"/>
        <v>0.33642776735459662</v>
      </c>
      <c r="Z2588" s="211">
        <f t="shared" si="210"/>
        <v>0.42</v>
      </c>
      <c r="AA2588" s="178"/>
      <c r="AB2588" s="178"/>
      <c r="AC2588" s="178"/>
    </row>
    <row r="2589" spans="2:29" x14ac:dyDescent="0.35">
      <c r="B2589" s="222">
        <v>266600</v>
      </c>
      <c r="C2589" s="208">
        <v>100836</v>
      </c>
      <c r="D2589" s="309">
        <v>5545.98</v>
      </c>
      <c r="E2589" s="206">
        <v>8066.88</v>
      </c>
      <c r="F2589" s="206">
        <v>9075.24</v>
      </c>
      <c r="G2589" s="205">
        <f t="shared" si="211"/>
        <v>0.37822955738934733</v>
      </c>
      <c r="H2589" s="207">
        <f t="shared" si="212"/>
        <v>0.42</v>
      </c>
      <c r="I2589" s="213">
        <v>89700</v>
      </c>
      <c r="J2589" s="213">
        <v>4933.5</v>
      </c>
      <c r="K2589" s="212">
        <v>7176</v>
      </c>
      <c r="L2589" s="212">
        <v>8073</v>
      </c>
      <c r="M2589" s="239">
        <f t="shared" si="209"/>
        <v>0.48090000000001965</v>
      </c>
      <c r="N2589" s="239"/>
      <c r="O2589" s="178"/>
      <c r="P2589" s="178"/>
      <c r="Q2589" s="178"/>
      <c r="R2589" s="178"/>
      <c r="S2589" s="178"/>
      <c r="T2589" s="178"/>
      <c r="U2589" s="178"/>
      <c r="V2589" s="178"/>
      <c r="W2589" s="178"/>
      <c r="X2589" s="178"/>
      <c r="Y2589" s="210">
        <f t="shared" si="208"/>
        <v>0.33645911477869467</v>
      </c>
      <c r="Z2589" s="211">
        <f t="shared" si="210"/>
        <v>0.42</v>
      </c>
      <c r="AA2589" s="178"/>
      <c r="AB2589" s="178"/>
      <c r="AC2589" s="178"/>
    </row>
    <row r="2590" spans="2:29" x14ac:dyDescent="0.35">
      <c r="B2590" s="222">
        <v>266700</v>
      </c>
      <c r="C2590" s="208">
        <v>100878</v>
      </c>
      <c r="D2590" s="309">
        <v>5548.29</v>
      </c>
      <c r="E2590" s="206">
        <v>8070.24</v>
      </c>
      <c r="F2590" s="206">
        <v>9079.02</v>
      </c>
      <c r="G2590" s="205">
        <f t="shared" si="211"/>
        <v>0.37824521934758154</v>
      </c>
      <c r="H2590" s="207">
        <f t="shared" si="212"/>
        <v>0.42</v>
      </c>
      <c r="I2590" s="213">
        <v>89742</v>
      </c>
      <c r="J2590" s="213">
        <v>4935.8100000000004</v>
      </c>
      <c r="K2590" s="212">
        <v>7179.36</v>
      </c>
      <c r="L2590" s="212">
        <v>8076.78</v>
      </c>
      <c r="M2590" s="239">
        <f t="shared" si="209"/>
        <v>0.48089999999998329</v>
      </c>
      <c r="N2590" s="239"/>
      <c r="O2590" s="178"/>
      <c r="P2590" s="178"/>
      <c r="Q2590" s="178"/>
      <c r="R2590" s="178"/>
      <c r="S2590" s="178"/>
      <c r="T2590" s="178"/>
      <c r="U2590" s="178"/>
      <c r="V2590" s="178"/>
      <c r="W2590" s="178"/>
      <c r="X2590" s="178"/>
      <c r="Y2590" s="210">
        <f t="shared" si="208"/>
        <v>0.3364904386951631</v>
      </c>
      <c r="Z2590" s="211">
        <f t="shared" si="210"/>
        <v>0.42</v>
      </c>
      <c r="AA2590" s="178"/>
      <c r="AB2590" s="178"/>
      <c r="AC2590" s="178"/>
    </row>
    <row r="2591" spans="2:29" x14ac:dyDescent="0.35">
      <c r="B2591" s="222">
        <v>266800</v>
      </c>
      <c r="C2591" s="208">
        <v>100920</v>
      </c>
      <c r="D2591" s="309">
        <v>5550.6</v>
      </c>
      <c r="E2591" s="206">
        <v>8073.6</v>
      </c>
      <c r="F2591" s="206">
        <v>9082.7999999999993</v>
      </c>
      <c r="G2591" s="205">
        <f t="shared" si="211"/>
        <v>0.37826086956521737</v>
      </c>
      <c r="H2591" s="207">
        <f t="shared" si="212"/>
        <v>0.42</v>
      </c>
      <c r="I2591" s="213">
        <v>89784</v>
      </c>
      <c r="J2591" s="213">
        <v>4938.12</v>
      </c>
      <c r="K2591" s="212">
        <v>7182.72</v>
      </c>
      <c r="L2591" s="212">
        <v>8080.56</v>
      </c>
      <c r="M2591" s="239">
        <f t="shared" si="209"/>
        <v>0.48090000000007421</v>
      </c>
      <c r="N2591" s="239"/>
      <c r="O2591" s="178"/>
      <c r="P2591" s="178"/>
      <c r="Q2591" s="178"/>
      <c r="R2591" s="178"/>
      <c r="S2591" s="178"/>
      <c r="T2591" s="178"/>
      <c r="U2591" s="178"/>
      <c r="V2591" s="178"/>
      <c r="W2591" s="178"/>
      <c r="X2591" s="178"/>
      <c r="Y2591" s="210">
        <f t="shared" si="208"/>
        <v>0.33652173913043476</v>
      </c>
      <c r="Z2591" s="211">
        <f t="shared" si="210"/>
        <v>0.42</v>
      </c>
      <c r="AA2591" s="178"/>
      <c r="AB2591" s="178"/>
      <c r="AC2591" s="178"/>
    </row>
    <row r="2592" spans="2:29" x14ac:dyDescent="0.35">
      <c r="B2592" s="222">
        <v>266900</v>
      </c>
      <c r="C2592" s="208">
        <v>100962</v>
      </c>
      <c r="D2592" s="309">
        <v>5552.91</v>
      </c>
      <c r="E2592" s="206">
        <v>8076.96</v>
      </c>
      <c r="F2592" s="206">
        <v>9086.58</v>
      </c>
      <c r="G2592" s="205">
        <f t="shared" si="211"/>
        <v>0.37827650805545149</v>
      </c>
      <c r="H2592" s="207">
        <f t="shared" si="212"/>
        <v>0.42</v>
      </c>
      <c r="I2592" s="213">
        <v>89826</v>
      </c>
      <c r="J2592" s="213">
        <v>4940.43</v>
      </c>
      <c r="K2592" s="212">
        <v>7186.08</v>
      </c>
      <c r="L2592" s="212">
        <v>8084.34</v>
      </c>
      <c r="M2592" s="239">
        <f t="shared" si="209"/>
        <v>0.480900000000056</v>
      </c>
      <c r="N2592" s="239"/>
      <c r="O2592" s="178"/>
      <c r="P2592" s="178"/>
      <c r="Q2592" s="178"/>
      <c r="R2592" s="178"/>
      <c r="S2592" s="178"/>
      <c r="T2592" s="178"/>
      <c r="U2592" s="178"/>
      <c r="V2592" s="178"/>
      <c r="W2592" s="178"/>
      <c r="X2592" s="178"/>
      <c r="Y2592" s="210">
        <f t="shared" si="208"/>
        <v>0.33655301611090294</v>
      </c>
      <c r="Z2592" s="211">
        <f t="shared" si="210"/>
        <v>0.42</v>
      </c>
      <c r="AA2592" s="178"/>
      <c r="AB2592" s="178"/>
      <c r="AC2592" s="178"/>
    </row>
    <row r="2593" spans="2:29" x14ac:dyDescent="0.35">
      <c r="B2593" s="222">
        <v>267000</v>
      </c>
      <c r="C2593" s="208">
        <v>101004</v>
      </c>
      <c r="D2593" s="309">
        <v>5555.22</v>
      </c>
      <c r="E2593" s="206">
        <v>8080.32</v>
      </c>
      <c r="F2593" s="206">
        <v>9090.36</v>
      </c>
      <c r="G2593" s="205">
        <f t="shared" si="211"/>
        <v>0.37829213483146068</v>
      </c>
      <c r="H2593" s="207">
        <f t="shared" si="212"/>
        <v>0.42</v>
      </c>
      <c r="I2593" s="213">
        <v>89868</v>
      </c>
      <c r="J2593" s="213">
        <v>4942.74</v>
      </c>
      <c r="K2593" s="212">
        <v>7189.44</v>
      </c>
      <c r="L2593" s="212">
        <v>8088.12</v>
      </c>
      <c r="M2593" s="239">
        <f t="shared" si="209"/>
        <v>0.48090000000001965</v>
      </c>
      <c r="N2593" s="239"/>
      <c r="O2593" s="178"/>
      <c r="P2593" s="178"/>
      <c r="Q2593" s="178"/>
      <c r="R2593" s="178"/>
      <c r="S2593" s="178"/>
      <c r="T2593" s="178"/>
      <c r="U2593" s="178"/>
      <c r="V2593" s="178"/>
      <c r="W2593" s="178"/>
      <c r="X2593" s="178"/>
      <c r="Y2593" s="210">
        <f t="shared" si="208"/>
        <v>0.33658426966292138</v>
      </c>
      <c r="Z2593" s="211">
        <f t="shared" si="210"/>
        <v>0.42</v>
      </c>
      <c r="AA2593" s="178"/>
      <c r="AB2593" s="178"/>
      <c r="AC2593" s="178"/>
    </row>
    <row r="2594" spans="2:29" x14ac:dyDescent="0.35">
      <c r="B2594" s="222">
        <v>267100</v>
      </c>
      <c r="C2594" s="208">
        <v>101046</v>
      </c>
      <c r="D2594" s="309">
        <v>5557.53</v>
      </c>
      <c r="E2594" s="206">
        <v>8083.68</v>
      </c>
      <c r="F2594" s="206">
        <v>9094.14</v>
      </c>
      <c r="G2594" s="205">
        <f t="shared" si="211"/>
        <v>0.37830774990640209</v>
      </c>
      <c r="H2594" s="207">
        <f t="shared" si="212"/>
        <v>0.42</v>
      </c>
      <c r="I2594" s="213">
        <v>89910</v>
      </c>
      <c r="J2594" s="213">
        <v>4945.05</v>
      </c>
      <c r="K2594" s="212">
        <v>7192.8</v>
      </c>
      <c r="L2594" s="212">
        <v>8091.9</v>
      </c>
      <c r="M2594" s="239">
        <f t="shared" si="209"/>
        <v>0.48089999999996508</v>
      </c>
      <c r="N2594" s="239"/>
      <c r="O2594" s="178"/>
      <c r="P2594" s="178"/>
      <c r="Q2594" s="178"/>
      <c r="R2594" s="178"/>
      <c r="S2594" s="178"/>
      <c r="T2594" s="178"/>
      <c r="U2594" s="178"/>
      <c r="V2594" s="178"/>
      <c r="W2594" s="178"/>
      <c r="X2594" s="178"/>
      <c r="Y2594" s="210">
        <f t="shared" si="208"/>
        <v>0.3366154998128042</v>
      </c>
      <c r="Z2594" s="211">
        <f t="shared" si="210"/>
        <v>0.42</v>
      </c>
      <c r="AA2594" s="178"/>
      <c r="AB2594" s="178"/>
      <c r="AC2594" s="178"/>
    </row>
    <row r="2595" spans="2:29" x14ac:dyDescent="0.35">
      <c r="B2595" s="222">
        <v>267200</v>
      </c>
      <c r="C2595" s="208">
        <v>101088</v>
      </c>
      <c r="D2595" s="309">
        <v>5559.84</v>
      </c>
      <c r="E2595" s="206">
        <v>8087.04</v>
      </c>
      <c r="F2595" s="206">
        <v>9097.92</v>
      </c>
      <c r="G2595" s="205">
        <f t="shared" si="211"/>
        <v>0.37832335329341316</v>
      </c>
      <c r="H2595" s="207">
        <f t="shared" si="212"/>
        <v>0.42</v>
      </c>
      <c r="I2595" s="213">
        <v>89952</v>
      </c>
      <c r="J2595" s="213">
        <v>4947.3599999999997</v>
      </c>
      <c r="K2595" s="212">
        <v>7196.16</v>
      </c>
      <c r="L2595" s="212">
        <v>8095.68</v>
      </c>
      <c r="M2595" s="239">
        <f t="shared" si="209"/>
        <v>0.48089999999996508</v>
      </c>
      <c r="N2595" s="239"/>
      <c r="O2595" s="178"/>
      <c r="P2595" s="178"/>
      <c r="Q2595" s="178"/>
      <c r="R2595" s="178"/>
      <c r="S2595" s="178"/>
      <c r="T2595" s="178"/>
      <c r="U2595" s="178"/>
      <c r="V2595" s="178"/>
      <c r="W2595" s="178"/>
      <c r="X2595" s="178"/>
      <c r="Y2595" s="210">
        <f t="shared" si="208"/>
        <v>0.33664670658682633</v>
      </c>
      <c r="Z2595" s="211">
        <f t="shared" si="210"/>
        <v>0.42</v>
      </c>
      <c r="AA2595" s="178"/>
      <c r="AB2595" s="178"/>
      <c r="AC2595" s="178"/>
    </row>
    <row r="2596" spans="2:29" x14ac:dyDescent="0.35">
      <c r="B2596" s="222">
        <v>267300</v>
      </c>
      <c r="C2596" s="208">
        <v>101130</v>
      </c>
      <c r="D2596" s="309">
        <v>5562.15</v>
      </c>
      <c r="E2596" s="206">
        <v>8090.4</v>
      </c>
      <c r="F2596" s="206">
        <v>9101.7000000000007</v>
      </c>
      <c r="G2596" s="205">
        <f t="shared" si="211"/>
        <v>0.37833894500561166</v>
      </c>
      <c r="H2596" s="207">
        <f t="shared" si="212"/>
        <v>0.42</v>
      </c>
      <c r="I2596" s="213">
        <v>89994</v>
      </c>
      <c r="J2596" s="213">
        <v>4949.67</v>
      </c>
      <c r="K2596" s="212">
        <v>7199.52</v>
      </c>
      <c r="L2596" s="212">
        <v>8099.46</v>
      </c>
      <c r="M2596" s="239">
        <f t="shared" si="209"/>
        <v>0.48089999999991051</v>
      </c>
      <c r="N2596" s="239"/>
      <c r="O2596" s="178"/>
      <c r="P2596" s="178"/>
      <c r="Q2596" s="178"/>
      <c r="R2596" s="178"/>
      <c r="S2596" s="178"/>
      <c r="T2596" s="178"/>
      <c r="U2596" s="178"/>
      <c r="V2596" s="178"/>
      <c r="W2596" s="178"/>
      <c r="X2596" s="178"/>
      <c r="Y2596" s="210">
        <f t="shared" si="208"/>
        <v>0.33667789001122334</v>
      </c>
      <c r="Z2596" s="211">
        <f t="shared" si="210"/>
        <v>0.42</v>
      </c>
      <c r="AA2596" s="178"/>
      <c r="AB2596" s="178"/>
      <c r="AC2596" s="178"/>
    </row>
    <row r="2597" spans="2:29" x14ac:dyDescent="0.35">
      <c r="B2597" s="222">
        <v>267400</v>
      </c>
      <c r="C2597" s="208">
        <v>101172</v>
      </c>
      <c r="D2597" s="309">
        <v>5564.46</v>
      </c>
      <c r="E2597" s="206">
        <v>8093.76</v>
      </c>
      <c r="F2597" s="206">
        <v>9105.48</v>
      </c>
      <c r="G2597" s="205">
        <f t="shared" si="211"/>
        <v>0.37835452505609574</v>
      </c>
      <c r="H2597" s="207">
        <f t="shared" si="212"/>
        <v>0.42</v>
      </c>
      <c r="I2597" s="213">
        <v>90036</v>
      </c>
      <c r="J2597" s="213">
        <v>4951.9799999999996</v>
      </c>
      <c r="K2597" s="212">
        <v>7202.88</v>
      </c>
      <c r="L2597" s="212">
        <v>8103.24</v>
      </c>
      <c r="M2597" s="239">
        <f t="shared" si="209"/>
        <v>0.48090000000001965</v>
      </c>
      <c r="N2597" s="239"/>
      <c r="O2597" s="178"/>
      <c r="P2597" s="178"/>
      <c r="Q2597" s="178"/>
      <c r="R2597" s="178"/>
      <c r="S2597" s="178"/>
      <c r="T2597" s="178"/>
      <c r="U2597" s="178"/>
      <c r="V2597" s="178"/>
      <c r="W2597" s="178"/>
      <c r="X2597" s="178"/>
      <c r="Y2597" s="210">
        <f t="shared" si="208"/>
        <v>0.33670905011219149</v>
      </c>
      <c r="Z2597" s="211">
        <f t="shared" si="210"/>
        <v>0.42</v>
      </c>
      <c r="AA2597" s="178"/>
      <c r="AB2597" s="178"/>
      <c r="AC2597" s="178"/>
    </row>
    <row r="2598" spans="2:29" x14ac:dyDescent="0.35">
      <c r="B2598" s="222">
        <v>267500</v>
      </c>
      <c r="C2598" s="208">
        <v>101214</v>
      </c>
      <c r="D2598" s="309">
        <v>5566.77</v>
      </c>
      <c r="E2598" s="206">
        <v>8097.12</v>
      </c>
      <c r="F2598" s="206">
        <v>9109.26</v>
      </c>
      <c r="G2598" s="205">
        <f t="shared" si="211"/>
        <v>0.37837009345794392</v>
      </c>
      <c r="H2598" s="207">
        <f t="shared" si="212"/>
        <v>0.42</v>
      </c>
      <c r="I2598" s="213">
        <v>90078</v>
      </c>
      <c r="J2598" s="213">
        <v>4954.29</v>
      </c>
      <c r="K2598" s="212">
        <v>7206.24</v>
      </c>
      <c r="L2598" s="212">
        <v>8107.02</v>
      </c>
      <c r="M2598" s="239">
        <f t="shared" si="209"/>
        <v>0.48090000000000144</v>
      </c>
      <c r="N2598" s="239"/>
      <c r="O2598" s="178"/>
      <c r="P2598" s="178"/>
      <c r="Q2598" s="178"/>
      <c r="R2598" s="178"/>
      <c r="S2598" s="178"/>
      <c r="T2598" s="178"/>
      <c r="U2598" s="178"/>
      <c r="V2598" s="178"/>
      <c r="W2598" s="178"/>
      <c r="X2598" s="178"/>
      <c r="Y2598" s="210">
        <f t="shared" si="208"/>
        <v>0.33674018691588786</v>
      </c>
      <c r="Z2598" s="211">
        <f t="shared" si="210"/>
        <v>0.42</v>
      </c>
      <c r="AA2598" s="178"/>
      <c r="AB2598" s="178"/>
      <c r="AC2598" s="178"/>
    </row>
    <row r="2599" spans="2:29" x14ac:dyDescent="0.35">
      <c r="B2599" s="222">
        <v>267600</v>
      </c>
      <c r="C2599" s="208">
        <v>101256</v>
      </c>
      <c r="D2599" s="309">
        <v>5569.08</v>
      </c>
      <c r="E2599" s="206">
        <v>8100.48</v>
      </c>
      <c r="F2599" s="206">
        <v>9113.0400000000009</v>
      </c>
      <c r="G2599" s="205">
        <f t="shared" si="211"/>
        <v>0.37838565022421522</v>
      </c>
      <c r="H2599" s="207">
        <f t="shared" si="212"/>
        <v>0.42</v>
      </c>
      <c r="I2599" s="213">
        <v>90120</v>
      </c>
      <c r="J2599" s="213">
        <v>4956.6000000000004</v>
      </c>
      <c r="K2599" s="212">
        <v>7209.6</v>
      </c>
      <c r="L2599" s="212">
        <v>8110.8</v>
      </c>
      <c r="M2599" s="239">
        <f t="shared" si="209"/>
        <v>0.48089999999994687</v>
      </c>
      <c r="N2599" s="239"/>
      <c r="O2599" s="178"/>
      <c r="P2599" s="178"/>
      <c r="Q2599" s="178"/>
      <c r="R2599" s="178"/>
      <c r="S2599" s="178"/>
      <c r="T2599" s="178"/>
      <c r="U2599" s="178"/>
      <c r="V2599" s="178"/>
      <c r="W2599" s="178"/>
      <c r="X2599" s="178"/>
      <c r="Y2599" s="210">
        <f t="shared" si="208"/>
        <v>0.33677130044843051</v>
      </c>
      <c r="Z2599" s="211">
        <f t="shared" si="210"/>
        <v>0.42</v>
      </c>
      <c r="AA2599" s="178"/>
      <c r="AB2599" s="178"/>
      <c r="AC2599" s="178"/>
    </row>
    <row r="2600" spans="2:29" x14ac:dyDescent="0.35">
      <c r="B2600" s="222">
        <v>267700</v>
      </c>
      <c r="C2600" s="208">
        <v>101298</v>
      </c>
      <c r="D2600" s="309">
        <v>5571.39</v>
      </c>
      <c r="E2600" s="206">
        <v>8103.84</v>
      </c>
      <c r="F2600" s="206">
        <v>9116.82</v>
      </c>
      <c r="G2600" s="205">
        <f t="shared" si="211"/>
        <v>0.37840119536794919</v>
      </c>
      <c r="H2600" s="207">
        <f t="shared" si="212"/>
        <v>0.42</v>
      </c>
      <c r="I2600" s="213">
        <v>90162</v>
      </c>
      <c r="J2600" s="213">
        <v>4958.91</v>
      </c>
      <c r="K2600" s="212">
        <v>7212.96</v>
      </c>
      <c r="L2600" s="212">
        <v>8114.58</v>
      </c>
      <c r="M2600" s="239">
        <f t="shared" si="209"/>
        <v>0.48089999999991051</v>
      </c>
      <c r="N2600" s="239"/>
      <c r="O2600" s="178"/>
      <c r="P2600" s="178"/>
      <c r="Q2600" s="178"/>
      <c r="R2600" s="178"/>
      <c r="S2600" s="178"/>
      <c r="T2600" s="178"/>
      <c r="U2600" s="178"/>
      <c r="V2600" s="178"/>
      <c r="W2600" s="178"/>
      <c r="X2600" s="178"/>
      <c r="Y2600" s="210">
        <f t="shared" si="208"/>
        <v>0.3368023907358984</v>
      </c>
      <c r="Z2600" s="211">
        <f t="shared" si="210"/>
        <v>0.42</v>
      </c>
      <c r="AA2600" s="178"/>
      <c r="AB2600" s="178"/>
      <c r="AC2600" s="178"/>
    </row>
    <row r="2601" spans="2:29" x14ac:dyDescent="0.35">
      <c r="B2601" s="222">
        <v>267800</v>
      </c>
      <c r="C2601" s="208">
        <v>101340</v>
      </c>
      <c r="D2601" s="309">
        <v>5573.7</v>
      </c>
      <c r="E2601" s="206">
        <v>8107.2</v>
      </c>
      <c r="F2601" s="206">
        <v>9120.6</v>
      </c>
      <c r="G2601" s="205">
        <f t="shared" si="211"/>
        <v>0.37841672890216582</v>
      </c>
      <c r="H2601" s="207">
        <f t="shared" si="212"/>
        <v>0.42</v>
      </c>
      <c r="I2601" s="213">
        <v>90204</v>
      </c>
      <c r="J2601" s="213">
        <v>4961.22</v>
      </c>
      <c r="K2601" s="212">
        <v>7216.32</v>
      </c>
      <c r="L2601" s="212">
        <v>8118.36</v>
      </c>
      <c r="M2601" s="239">
        <f t="shared" si="209"/>
        <v>0.48090000000003785</v>
      </c>
      <c r="N2601" s="239"/>
      <c r="O2601" s="178"/>
      <c r="P2601" s="178"/>
      <c r="Q2601" s="178"/>
      <c r="R2601" s="178"/>
      <c r="S2601" s="178"/>
      <c r="T2601" s="178"/>
      <c r="U2601" s="178"/>
      <c r="V2601" s="178"/>
      <c r="W2601" s="178"/>
      <c r="X2601" s="178"/>
      <c r="Y2601" s="210">
        <f t="shared" si="208"/>
        <v>0.3368334578043316</v>
      </c>
      <c r="Z2601" s="211">
        <f t="shared" si="210"/>
        <v>0.42</v>
      </c>
      <c r="AA2601" s="178"/>
      <c r="AB2601" s="178"/>
      <c r="AC2601" s="178"/>
    </row>
    <row r="2602" spans="2:29" x14ac:dyDescent="0.35">
      <c r="B2602" s="222">
        <v>267900</v>
      </c>
      <c r="C2602" s="208">
        <v>101382</v>
      </c>
      <c r="D2602" s="309">
        <v>5576.01</v>
      </c>
      <c r="E2602" s="206">
        <v>8110.56</v>
      </c>
      <c r="F2602" s="206">
        <v>9124.3799999999992</v>
      </c>
      <c r="G2602" s="205">
        <f t="shared" si="211"/>
        <v>0.37843225083986565</v>
      </c>
      <c r="H2602" s="207">
        <f t="shared" si="212"/>
        <v>0.42</v>
      </c>
      <c r="I2602" s="213">
        <v>90246</v>
      </c>
      <c r="J2602" s="213">
        <v>4963.53</v>
      </c>
      <c r="K2602" s="212">
        <v>7219.68</v>
      </c>
      <c r="L2602" s="212">
        <v>8122.14</v>
      </c>
      <c r="M2602" s="239">
        <f t="shared" si="209"/>
        <v>0.48089999999998329</v>
      </c>
      <c r="N2602" s="239"/>
      <c r="O2602" s="178"/>
      <c r="P2602" s="178"/>
      <c r="Q2602" s="178"/>
      <c r="R2602" s="178"/>
      <c r="S2602" s="178"/>
      <c r="T2602" s="178"/>
      <c r="U2602" s="178"/>
      <c r="V2602" s="178"/>
      <c r="W2602" s="178"/>
      <c r="X2602" s="178"/>
      <c r="Y2602" s="210">
        <f t="shared" si="208"/>
        <v>0.33686450167973125</v>
      </c>
      <c r="Z2602" s="211">
        <f t="shared" si="210"/>
        <v>0.42</v>
      </c>
      <c r="AA2602" s="178"/>
      <c r="AB2602" s="178"/>
      <c r="AC2602" s="178"/>
    </row>
    <row r="2603" spans="2:29" x14ac:dyDescent="0.35">
      <c r="B2603" s="222">
        <v>268000</v>
      </c>
      <c r="C2603" s="208">
        <v>101424</v>
      </c>
      <c r="D2603" s="309">
        <v>5578.32</v>
      </c>
      <c r="E2603" s="206">
        <v>8113.92</v>
      </c>
      <c r="F2603" s="206">
        <v>9128.16</v>
      </c>
      <c r="G2603" s="205">
        <f t="shared" si="211"/>
        <v>0.37844776119402984</v>
      </c>
      <c r="H2603" s="207">
        <f t="shared" si="212"/>
        <v>0.42</v>
      </c>
      <c r="I2603" s="213">
        <v>90288</v>
      </c>
      <c r="J2603" s="213">
        <v>4965.84</v>
      </c>
      <c r="K2603" s="212">
        <v>7223.04</v>
      </c>
      <c r="L2603" s="212">
        <v>8125.92</v>
      </c>
      <c r="M2603" s="239">
        <f t="shared" si="209"/>
        <v>0.48090000000011057</v>
      </c>
      <c r="N2603" s="239"/>
      <c r="O2603" s="178"/>
      <c r="P2603" s="178"/>
      <c r="Q2603" s="178"/>
      <c r="R2603" s="178"/>
      <c r="S2603" s="178"/>
      <c r="T2603" s="178"/>
      <c r="U2603" s="178"/>
      <c r="V2603" s="178"/>
      <c r="W2603" s="178"/>
      <c r="X2603" s="178"/>
      <c r="Y2603" s="210">
        <f t="shared" si="208"/>
        <v>0.3368955223880597</v>
      </c>
      <c r="Z2603" s="211">
        <f t="shared" si="210"/>
        <v>0.42</v>
      </c>
      <c r="AA2603" s="178"/>
      <c r="AB2603" s="178"/>
      <c r="AC2603" s="178"/>
    </row>
    <row r="2604" spans="2:29" x14ac:dyDescent="0.35">
      <c r="B2604" s="222">
        <v>268100</v>
      </c>
      <c r="C2604" s="208">
        <v>101466</v>
      </c>
      <c r="D2604" s="309">
        <v>5580.63</v>
      </c>
      <c r="E2604" s="206">
        <v>8117.28</v>
      </c>
      <c r="F2604" s="206">
        <v>9131.94</v>
      </c>
      <c r="G2604" s="205">
        <f t="shared" si="211"/>
        <v>0.37846325997762031</v>
      </c>
      <c r="H2604" s="207">
        <f t="shared" si="212"/>
        <v>0.42</v>
      </c>
      <c r="I2604" s="213">
        <v>90330</v>
      </c>
      <c r="J2604" s="213">
        <v>4968.1499999999996</v>
      </c>
      <c r="K2604" s="212">
        <v>7226.4</v>
      </c>
      <c r="L2604" s="212">
        <v>8129.7</v>
      </c>
      <c r="M2604" s="239">
        <f t="shared" si="209"/>
        <v>0.48090000000007421</v>
      </c>
      <c r="N2604" s="239"/>
      <c r="O2604" s="178"/>
      <c r="P2604" s="178"/>
      <c r="Q2604" s="178"/>
      <c r="R2604" s="178"/>
      <c r="S2604" s="178"/>
      <c r="T2604" s="178"/>
      <c r="U2604" s="178"/>
      <c r="V2604" s="178"/>
      <c r="W2604" s="178"/>
      <c r="X2604" s="178"/>
      <c r="Y2604" s="210">
        <f t="shared" si="208"/>
        <v>0.33692651995524059</v>
      </c>
      <c r="Z2604" s="211">
        <f t="shared" si="210"/>
        <v>0.42</v>
      </c>
      <c r="AA2604" s="178"/>
      <c r="AB2604" s="178"/>
      <c r="AC2604" s="178"/>
    </row>
    <row r="2605" spans="2:29" x14ac:dyDescent="0.35">
      <c r="B2605" s="222">
        <v>268200</v>
      </c>
      <c r="C2605" s="208">
        <v>101508</v>
      </c>
      <c r="D2605" s="309">
        <v>5582.94</v>
      </c>
      <c r="E2605" s="206">
        <v>8120.64</v>
      </c>
      <c r="F2605" s="206">
        <v>9135.7199999999993</v>
      </c>
      <c r="G2605" s="205">
        <f t="shared" si="211"/>
        <v>0.37847874720357944</v>
      </c>
      <c r="H2605" s="207">
        <f t="shared" si="212"/>
        <v>0.42</v>
      </c>
      <c r="I2605" s="213">
        <v>90372</v>
      </c>
      <c r="J2605" s="213">
        <v>4970.46</v>
      </c>
      <c r="K2605" s="212">
        <v>7229.76</v>
      </c>
      <c r="L2605" s="212">
        <v>8133.48</v>
      </c>
      <c r="M2605" s="239">
        <f t="shared" si="209"/>
        <v>0.48090000000001965</v>
      </c>
      <c r="N2605" s="239"/>
      <c r="O2605" s="178"/>
      <c r="P2605" s="178"/>
      <c r="Q2605" s="178"/>
      <c r="R2605" s="178"/>
      <c r="S2605" s="178"/>
      <c r="T2605" s="178"/>
      <c r="U2605" s="178"/>
      <c r="V2605" s="178"/>
      <c r="W2605" s="178"/>
      <c r="X2605" s="178"/>
      <c r="Y2605" s="210">
        <f t="shared" si="208"/>
        <v>0.33695749440715883</v>
      </c>
      <c r="Z2605" s="211">
        <f t="shared" si="210"/>
        <v>0.42</v>
      </c>
      <c r="AA2605" s="178"/>
      <c r="AB2605" s="178"/>
      <c r="AC2605" s="178"/>
    </row>
    <row r="2606" spans="2:29" x14ac:dyDescent="0.35">
      <c r="B2606" s="222">
        <v>268300</v>
      </c>
      <c r="C2606" s="208">
        <v>101550</v>
      </c>
      <c r="D2606" s="309">
        <v>5585.25</v>
      </c>
      <c r="E2606" s="206">
        <v>8124</v>
      </c>
      <c r="F2606" s="206">
        <v>9139.5</v>
      </c>
      <c r="G2606" s="205">
        <f t="shared" si="211"/>
        <v>0.37849422288483042</v>
      </c>
      <c r="H2606" s="207">
        <f t="shared" si="212"/>
        <v>0.42</v>
      </c>
      <c r="I2606" s="213">
        <v>90414</v>
      </c>
      <c r="J2606" s="213">
        <v>4972.7700000000004</v>
      </c>
      <c r="K2606" s="212">
        <v>7233.12</v>
      </c>
      <c r="L2606" s="212">
        <v>8137.26</v>
      </c>
      <c r="M2606" s="239">
        <f t="shared" si="209"/>
        <v>0.48090000000001965</v>
      </c>
      <c r="N2606" s="239"/>
      <c r="O2606" s="178"/>
      <c r="P2606" s="178"/>
      <c r="Q2606" s="178"/>
      <c r="R2606" s="178"/>
      <c r="S2606" s="178"/>
      <c r="T2606" s="178"/>
      <c r="U2606" s="178"/>
      <c r="V2606" s="178"/>
      <c r="W2606" s="178"/>
      <c r="X2606" s="178"/>
      <c r="Y2606" s="210">
        <f t="shared" si="208"/>
        <v>0.3369884457696608</v>
      </c>
      <c r="Z2606" s="211">
        <f t="shared" si="210"/>
        <v>0.42</v>
      </c>
      <c r="AA2606" s="178"/>
      <c r="AB2606" s="178"/>
      <c r="AC2606" s="178"/>
    </row>
    <row r="2607" spans="2:29" x14ac:dyDescent="0.35">
      <c r="B2607" s="222">
        <v>268400</v>
      </c>
      <c r="C2607" s="208">
        <v>101592</v>
      </c>
      <c r="D2607" s="309">
        <v>5587.56</v>
      </c>
      <c r="E2607" s="206">
        <v>8127.36</v>
      </c>
      <c r="F2607" s="206">
        <v>9143.2800000000007</v>
      </c>
      <c r="G2607" s="205">
        <f t="shared" si="211"/>
        <v>0.37850968703427718</v>
      </c>
      <c r="H2607" s="207">
        <f t="shared" si="212"/>
        <v>0.42</v>
      </c>
      <c r="I2607" s="213">
        <v>90456</v>
      </c>
      <c r="J2607" s="213">
        <v>4975.08</v>
      </c>
      <c r="K2607" s="212">
        <v>7236.48</v>
      </c>
      <c r="L2607" s="212">
        <v>8141.04</v>
      </c>
      <c r="M2607" s="239">
        <f t="shared" si="209"/>
        <v>0.48089999999996508</v>
      </c>
      <c r="N2607" s="239"/>
      <c r="O2607" s="178"/>
      <c r="P2607" s="178"/>
      <c r="Q2607" s="178"/>
      <c r="R2607" s="178"/>
      <c r="S2607" s="178"/>
      <c r="T2607" s="178"/>
      <c r="U2607" s="178"/>
      <c r="V2607" s="178"/>
      <c r="W2607" s="178"/>
      <c r="X2607" s="178"/>
      <c r="Y2607" s="210">
        <f t="shared" si="208"/>
        <v>0.33701937406855442</v>
      </c>
      <c r="Z2607" s="211">
        <f t="shared" si="210"/>
        <v>0.42</v>
      </c>
      <c r="AA2607" s="178"/>
      <c r="AB2607" s="178"/>
      <c r="AC2607" s="178"/>
    </row>
    <row r="2608" spans="2:29" x14ac:dyDescent="0.35">
      <c r="B2608" s="222">
        <v>268500</v>
      </c>
      <c r="C2608" s="208">
        <v>101634</v>
      </c>
      <c r="D2608" s="309">
        <v>5589.87</v>
      </c>
      <c r="E2608" s="206">
        <v>8130.72</v>
      </c>
      <c r="F2608" s="206">
        <v>9147.06</v>
      </c>
      <c r="G2608" s="205">
        <f t="shared" si="211"/>
        <v>0.37852513966480444</v>
      </c>
      <c r="H2608" s="207">
        <f t="shared" si="212"/>
        <v>0.42</v>
      </c>
      <c r="I2608" s="213">
        <v>90498</v>
      </c>
      <c r="J2608" s="213">
        <v>4977.3900000000003</v>
      </c>
      <c r="K2608" s="212">
        <v>7239.84</v>
      </c>
      <c r="L2608" s="212">
        <v>8144.82</v>
      </c>
      <c r="M2608" s="239">
        <f t="shared" si="209"/>
        <v>0.48089999999991051</v>
      </c>
      <c r="N2608" s="239"/>
      <c r="O2608" s="178"/>
      <c r="P2608" s="178"/>
      <c r="Q2608" s="178"/>
      <c r="R2608" s="178"/>
      <c r="S2608" s="178"/>
      <c r="T2608" s="178"/>
      <c r="U2608" s="178"/>
      <c r="V2608" s="178"/>
      <c r="W2608" s="178"/>
      <c r="X2608" s="178"/>
      <c r="Y2608" s="210">
        <f t="shared" si="208"/>
        <v>0.33705027932960896</v>
      </c>
      <c r="Z2608" s="211">
        <f t="shared" si="210"/>
        <v>0.42</v>
      </c>
      <c r="AA2608" s="178"/>
      <c r="AB2608" s="178"/>
      <c r="AC2608" s="178"/>
    </row>
    <row r="2609" spans="2:29" x14ac:dyDescent="0.35">
      <c r="B2609" s="222">
        <v>268600</v>
      </c>
      <c r="C2609" s="208">
        <v>101676</v>
      </c>
      <c r="D2609" s="309">
        <v>5592.18</v>
      </c>
      <c r="E2609" s="206">
        <v>8134.08</v>
      </c>
      <c r="F2609" s="206">
        <v>9150.84</v>
      </c>
      <c r="G2609" s="205">
        <f t="shared" si="211"/>
        <v>0.37854058078927771</v>
      </c>
      <c r="H2609" s="207">
        <f t="shared" si="212"/>
        <v>0.42</v>
      </c>
      <c r="I2609" s="213">
        <v>90540</v>
      </c>
      <c r="J2609" s="213">
        <v>4979.7</v>
      </c>
      <c r="K2609" s="212">
        <v>7243.2</v>
      </c>
      <c r="L2609" s="212">
        <v>8148.6</v>
      </c>
      <c r="M2609" s="239">
        <f t="shared" si="209"/>
        <v>0.48089999999991051</v>
      </c>
      <c r="N2609" s="239"/>
      <c r="O2609" s="178"/>
      <c r="P2609" s="178"/>
      <c r="Q2609" s="178"/>
      <c r="R2609" s="178"/>
      <c r="S2609" s="178"/>
      <c r="T2609" s="178"/>
      <c r="U2609" s="178"/>
      <c r="V2609" s="178"/>
      <c r="W2609" s="178"/>
      <c r="X2609" s="178"/>
      <c r="Y2609" s="210">
        <f t="shared" si="208"/>
        <v>0.3370811615785555</v>
      </c>
      <c r="Z2609" s="211">
        <f t="shared" si="210"/>
        <v>0.42</v>
      </c>
      <c r="AA2609" s="178"/>
      <c r="AB2609" s="178"/>
      <c r="AC2609" s="178"/>
    </row>
    <row r="2610" spans="2:29" x14ac:dyDescent="0.35">
      <c r="B2610" s="222">
        <v>268700</v>
      </c>
      <c r="C2610" s="208">
        <v>101718</v>
      </c>
      <c r="D2610" s="309">
        <v>5594.49</v>
      </c>
      <c r="E2610" s="206">
        <v>8137.44</v>
      </c>
      <c r="F2610" s="206">
        <v>9154.6200000000008</v>
      </c>
      <c r="G2610" s="205">
        <f t="shared" si="211"/>
        <v>0.37855601042054338</v>
      </c>
      <c r="H2610" s="207">
        <f t="shared" si="212"/>
        <v>0.42</v>
      </c>
      <c r="I2610" s="213">
        <v>90582</v>
      </c>
      <c r="J2610" s="213">
        <v>4982.01</v>
      </c>
      <c r="K2610" s="212">
        <v>7246.56</v>
      </c>
      <c r="L2610" s="212">
        <v>8152.38</v>
      </c>
      <c r="M2610" s="239">
        <f t="shared" si="209"/>
        <v>0.48090000000000144</v>
      </c>
      <c r="N2610" s="239"/>
      <c r="O2610" s="178"/>
      <c r="P2610" s="178"/>
      <c r="Q2610" s="178"/>
      <c r="R2610" s="178"/>
      <c r="S2610" s="178"/>
      <c r="T2610" s="178"/>
      <c r="U2610" s="178"/>
      <c r="V2610" s="178"/>
      <c r="W2610" s="178"/>
      <c r="X2610" s="178"/>
      <c r="Y2610" s="210">
        <f t="shared" si="208"/>
        <v>0.33711202084108671</v>
      </c>
      <c r="Z2610" s="211">
        <f t="shared" si="210"/>
        <v>0.42</v>
      </c>
      <c r="AA2610" s="178"/>
      <c r="AB2610" s="178"/>
      <c r="AC2610" s="178"/>
    </row>
    <row r="2611" spans="2:29" x14ac:dyDescent="0.35">
      <c r="B2611" s="222">
        <v>268800</v>
      </c>
      <c r="C2611" s="208">
        <v>101760</v>
      </c>
      <c r="D2611" s="309">
        <v>5596.8</v>
      </c>
      <c r="E2611" s="206">
        <v>8140.8</v>
      </c>
      <c r="F2611" s="206">
        <v>9158.4</v>
      </c>
      <c r="G2611" s="205">
        <f t="shared" si="211"/>
        <v>0.37857142857142856</v>
      </c>
      <c r="H2611" s="207">
        <f t="shared" si="212"/>
        <v>0.42</v>
      </c>
      <c r="I2611" s="213">
        <v>90624</v>
      </c>
      <c r="J2611" s="213">
        <v>4984.32</v>
      </c>
      <c r="K2611" s="212">
        <v>7249.92</v>
      </c>
      <c r="L2611" s="212">
        <v>8156.16</v>
      </c>
      <c r="M2611" s="239">
        <f t="shared" si="209"/>
        <v>0.48089999999996508</v>
      </c>
      <c r="N2611" s="239"/>
      <c r="O2611" s="178"/>
      <c r="P2611" s="178"/>
      <c r="Q2611" s="178"/>
      <c r="R2611" s="178"/>
      <c r="S2611" s="178"/>
      <c r="T2611" s="178"/>
      <c r="U2611" s="178"/>
      <c r="V2611" s="178"/>
      <c r="W2611" s="178"/>
      <c r="X2611" s="178"/>
      <c r="Y2611" s="210">
        <f t="shared" si="208"/>
        <v>0.33714285714285713</v>
      </c>
      <c r="Z2611" s="211">
        <f t="shared" si="210"/>
        <v>0.42</v>
      </c>
      <c r="AA2611" s="178"/>
      <c r="AB2611" s="178"/>
      <c r="AC2611" s="178"/>
    </row>
    <row r="2612" spans="2:29" x14ac:dyDescent="0.35">
      <c r="B2612" s="222">
        <v>268900</v>
      </c>
      <c r="C2612" s="208">
        <v>101802</v>
      </c>
      <c r="D2612" s="309">
        <v>5599.11</v>
      </c>
      <c r="E2612" s="206">
        <v>8144.16</v>
      </c>
      <c r="F2612" s="206">
        <v>9162.18</v>
      </c>
      <c r="G2612" s="205">
        <f t="shared" si="211"/>
        <v>0.37858683525474152</v>
      </c>
      <c r="H2612" s="207">
        <f t="shared" si="212"/>
        <v>0.42</v>
      </c>
      <c r="I2612" s="213">
        <v>90666</v>
      </c>
      <c r="J2612" s="213">
        <v>4986.63</v>
      </c>
      <c r="K2612" s="212">
        <v>7253.28</v>
      </c>
      <c r="L2612" s="212">
        <v>8159.94</v>
      </c>
      <c r="M2612" s="239">
        <f t="shared" si="209"/>
        <v>0.48090000000009242</v>
      </c>
      <c r="N2612" s="239"/>
      <c r="O2612" s="178"/>
      <c r="P2612" s="178"/>
      <c r="Q2612" s="178"/>
      <c r="R2612" s="178"/>
      <c r="S2612" s="178"/>
      <c r="T2612" s="178"/>
      <c r="U2612" s="178"/>
      <c r="V2612" s="178"/>
      <c r="W2612" s="178"/>
      <c r="X2612" s="178"/>
      <c r="Y2612" s="210">
        <f t="shared" si="208"/>
        <v>0.3371736705094831</v>
      </c>
      <c r="Z2612" s="211">
        <f t="shared" si="210"/>
        <v>0.42</v>
      </c>
      <c r="AA2612" s="178"/>
      <c r="AB2612" s="178"/>
      <c r="AC2612" s="178"/>
    </row>
    <row r="2613" spans="2:29" x14ac:dyDescent="0.35">
      <c r="B2613" s="222">
        <v>269000</v>
      </c>
      <c r="C2613" s="208">
        <v>101844</v>
      </c>
      <c r="D2613" s="309">
        <v>5601.42</v>
      </c>
      <c r="E2613" s="206">
        <v>8147.52</v>
      </c>
      <c r="F2613" s="206">
        <v>9165.9599999999991</v>
      </c>
      <c r="G2613" s="205">
        <f t="shared" si="211"/>
        <v>0.37860223048327135</v>
      </c>
      <c r="H2613" s="207">
        <f t="shared" si="212"/>
        <v>0.42</v>
      </c>
      <c r="I2613" s="213">
        <v>90708</v>
      </c>
      <c r="J2613" s="213">
        <v>4988.9399999999996</v>
      </c>
      <c r="K2613" s="212">
        <v>7256.64</v>
      </c>
      <c r="L2613" s="212">
        <v>8163.72</v>
      </c>
      <c r="M2613" s="239">
        <f t="shared" si="209"/>
        <v>0.48090000000003785</v>
      </c>
      <c r="N2613" s="239"/>
      <c r="O2613" s="178"/>
      <c r="P2613" s="178"/>
      <c r="Q2613" s="178"/>
      <c r="R2613" s="178"/>
      <c r="S2613" s="178"/>
      <c r="T2613" s="178"/>
      <c r="U2613" s="178"/>
      <c r="V2613" s="178"/>
      <c r="W2613" s="178"/>
      <c r="X2613" s="178"/>
      <c r="Y2613" s="210">
        <f t="shared" si="208"/>
        <v>0.33720446096654277</v>
      </c>
      <c r="Z2613" s="211">
        <f t="shared" si="210"/>
        <v>0.42</v>
      </c>
      <c r="AA2613" s="178"/>
      <c r="AB2613" s="178"/>
      <c r="AC2613" s="178"/>
    </row>
    <row r="2614" spans="2:29" x14ac:dyDescent="0.35">
      <c r="B2614" s="222">
        <v>269100</v>
      </c>
      <c r="C2614" s="208">
        <v>101886</v>
      </c>
      <c r="D2614" s="309">
        <v>5603.73</v>
      </c>
      <c r="E2614" s="206">
        <v>8150.88</v>
      </c>
      <c r="F2614" s="206">
        <v>9169.74</v>
      </c>
      <c r="G2614" s="205">
        <f t="shared" si="211"/>
        <v>0.37861761426978818</v>
      </c>
      <c r="H2614" s="207">
        <f t="shared" si="212"/>
        <v>0.42</v>
      </c>
      <c r="I2614" s="213">
        <v>90750</v>
      </c>
      <c r="J2614" s="213">
        <v>4991.25</v>
      </c>
      <c r="K2614" s="212">
        <v>7260</v>
      </c>
      <c r="L2614" s="212">
        <v>8167.5</v>
      </c>
      <c r="M2614" s="239">
        <f t="shared" si="209"/>
        <v>0.48090000000001965</v>
      </c>
      <c r="N2614" s="239"/>
      <c r="O2614" s="178"/>
      <c r="P2614" s="178"/>
      <c r="Q2614" s="178"/>
      <c r="R2614" s="178"/>
      <c r="S2614" s="178"/>
      <c r="T2614" s="178"/>
      <c r="U2614" s="178"/>
      <c r="V2614" s="178"/>
      <c r="W2614" s="178"/>
      <c r="X2614" s="178"/>
      <c r="Y2614" s="210">
        <f t="shared" si="208"/>
        <v>0.33723522853957638</v>
      </c>
      <c r="Z2614" s="211">
        <f t="shared" si="210"/>
        <v>0.42</v>
      </c>
      <c r="AA2614" s="178"/>
      <c r="AB2614" s="178"/>
      <c r="AC2614" s="178"/>
    </row>
    <row r="2615" spans="2:29" x14ac:dyDescent="0.35">
      <c r="B2615" s="222">
        <v>269200</v>
      </c>
      <c r="C2615" s="208">
        <v>101928</v>
      </c>
      <c r="D2615" s="309">
        <v>5606.04</v>
      </c>
      <c r="E2615" s="206">
        <v>8154.24</v>
      </c>
      <c r="F2615" s="206">
        <v>9173.52</v>
      </c>
      <c r="G2615" s="205">
        <f t="shared" si="211"/>
        <v>0.37863298662704309</v>
      </c>
      <c r="H2615" s="207">
        <f t="shared" si="212"/>
        <v>0.42</v>
      </c>
      <c r="I2615" s="213">
        <v>90792</v>
      </c>
      <c r="J2615" s="213">
        <v>4993.5600000000004</v>
      </c>
      <c r="K2615" s="212">
        <v>7263.36</v>
      </c>
      <c r="L2615" s="212">
        <v>8171.28</v>
      </c>
      <c r="M2615" s="239">
        <f t="shared" si="209"/>
        <v>0.48089999999998329</v>
      </c>
      <c r="N2615" s="239"/>
      <c r="O2615" s="178"/>
      <c r="P2615" s="178"/>
      <c r="Q2615" s="178"/>
      <c r="R2615" s="178"/>
      <c r="S2615" s="178"/>
      <c r="T2615" s="178"/>
      <c r="U2615" s="178"/>
      <c r="V2615" s="178"/>
      <c r="W2615" s="178"/>
      <c r="X2615" s="178"/>
      <c r="Y2615" s="210">
        <f t="shared" si="208"/>
        <v>0.33726597325408619</v>
      </c>
      <c r="Z2615" s="211">
        <f t="shared" si="210"/>
        <v>0.42</v>
      </c>
      <c r="AA2615" s="178"/>
      <c r="AB2615" s="178"/>
      <c r="AC2615" s="178"/>
    </row>
    <row r="2616" spans="2:29" x14ac:dyDescent="0.35">
      <c r="B2616" s="222">
        <v>269300</v>
      </c>
      <c r="C2616" s="208">
        <v>101970</v>
      </c>
      <c r="D2616" s="309">
        <v>5608.35</v>
      </c>
      <c r="E2616" s="206">
        <v>8157.6</v>
      </c>
      <c r="F2616" s="206">
        <v>9177.2999999999993</v>
      </c>
      <c r="G2616" s="205">
        <f t="shared" si="211"/>
        <v>0.37864834756776827</v>
      </c>
      <c r="H2616" s="207">
        <f t="shared" si="212"/>
        <v>0.42</v>
      </c>
      <c r="I2616" s="213">
        <v>90834</v>
      </c>
      <c r="J2616" s="213">
        <v>4995.87</v>
      </c>
      <c r="K2616" s="212">
        <v>7266.72</v>
      </c>
      <c r="L2616" s="212">
        <v>8175.06</v>
      </c>
      <c r="M2616" s="239">
        <f t="shared" si="209"/>
        <v>0.48090000000007421</v>
      </c>
      <c r="N2616" s="239"/>
      <c r="O2616" s="178"/>
      <c r="P2616" s="178"/>
      <c r="Q2616" s="178"/>
      <c r="R2616" s="178"/>
      <c r="S2616" s="178"/>
      <c r="T2616" s="178"/>
      <c r="U2616" s="178"/>
      <c r="V2616" s="178"/>
      <c r="W2616" s="178"/>
      <c r="X2616" s="178"/>
      <c r="Y2616" s="210">
        <f t="shared" si="208"/>
        <v>0.33729669513553656</v>
      </c>
      <c r="Z2616" s="211">
        <f t="shared" si="210"/>
        <v>0.42</v>
      </c>
      <c r="AA2616" s="178"/>
      <c r="AB2616" s="178"/>
      <c r="AC2616" s="178"/>
    </row>
    <row r="2617" spans="2:29" x14ac:dyDescent="0.35">
      <c r="B2617" s="222">
        <v>269400</v>
      </c>
      <c r="C2617" s="208">
        <v>102012</v>
      </c>
      <c r="D2617" s="309">
        <v>5610.66</v>
      </c>
      <c r="E2617" s="206">
        <v>8160.96</v>
      </c>
      <c r="F2617" s="206">
        <v>9181.08</v>
      </c>
      <c r="G2617" s="205">
        <f t="shared" si="211"/>
        <v>0.37866369710467707</v>
      </c>
      <c r="H2617" s="207">
        <f t="shared" si="212"/>
        <v>0.42</v>
      </c>
      <c r="I2617" s="213">
        <v>90876</v>
      </c>
      <c r="J2617" s="213">
        <v>4998.18</v>
      </c>
      <c r="K2617" s="212">
        <v>7270.08</v>
      </c>
      <c r="L2617" s="212">
        <v>8178.84</v>
      </c>
      <c r="M2617" s="239">
        <f t="shared" si="209"/>
        <v>0.480900000000056</v>
      </c>
      <c r="N2617" s="239"/>
      <c r="O2617" s="178"/>
      <c r="P2617" s="178"/>
      <c r="Q2617" s="178"/>
      <c r="R2617" s="178"/>
      <c r="S2617" s="178"/>
      <c r="T2617" s="178"/>
      <c r="U2617" s="178"/>
      <c r="V2617" s="178"/>
      <c r="W2617" s="178"/>
      <c r="X2617" s="178"/>
      <c r="Y2617" s="210">
        <f t="shared" si="208"/>
        <v>0.33732739420935415</v>
      </c>
      <c r="Z2617" s="211">
        <f t="shared" si="210"/>
        <v>0.42</v>
      </c>
      <c r="AA2617" s="178"/>
      <c r="AB2617" s="178"/>
      <c r="AC2617" s="178"/>
    </row>
    <row r="2618" spans="2:29" x14ac:dyDescent="0.35">
      <c r="B2618" s="222">
        <v>269500</v>
      </c>
      <c r="C2618" s="208">
        <v>102054</v>
      </c>
      <c r="D2618" s="309">
        <v>5612.97</v>
      </c>
      <c r="E2618" s="206">
        <v>8164.32</v>
      </c>
      <c r="F2618" s="206">
        <v>9184.86</v>
      </c>
      <c r="G2618" s="205">
        <f t="shared" si="211"/>
        <v>0.37867903525046381</v>
      </c>
      <c r="H2618" s="207">
        <f t="shared" si="212"/>
        <v>0.42</v>
      </c>
      <c r="I2618" s="213">
        <v>90918</v>
      </c>
      <c r="J2618" s="213">
        <v>5000.49</v>
      </c>
      <c r="K2618" s="212">
        <v>7273.44</v>
      </c>
      <c r="L2618" s="212">
        <v>8182.62</v>
      </c>
      <c r="M2618" s="239">
        <f t="shared" si="209"/>
        <v>0.48090000000001965</v>
      </c>
      <c r="N2618" s="239"/>
      <c r="O2618" s="178"/>
      <c r="P2618" s="178"/>
      <c r="Q2618" s="178"/>
      <c r="R2618" s="178"/>
      <c r="S2618" s="178"/>
      <c r="T2618" s="178"/>
      <c r="U2618" s="178"/>
      <c r="V2618" s="178"/>
      <c r="W2618" s="178"/>
      <c r="X2618" s="178"/>
      <c r="Y2618" s="210">
        <f t="shared" si="208"/>
        <v>0.33735807050092764</v>
      </c>
      <c r="Z2618" s="211">
        <f t="shared" si="210"/>
        <v>0.42</v>
      </c>
      <c r="AA2618" s="178"/>
      <c r="AB2618" s="178"/>
      <c r="AC2618" s="178"/>
    </row>
    <row r="2619" spans="2:29" x14ac:dyDescent="0.35">
      <c r="B2619" s="222">
        <v>269600</v>
      </c>
      <c r="C2619" s="208">
        <v>102096</v>
      </c>
      <c r="D2619" s="309">
        <v>5615.28</v>
      </c>
      <c r="E2619" s="206">
        <v>8167.68</v>
      </c>
      <c r="F2619" s="206">
        <v>9188.64</v>
      </c>
      <c r="G2619" s="205">
        <f t="shared" si="211"/>
        <v>0.37869436201780415</v>
      </c>
      <c r="H2619" s="207">
        <f t="shared" si="212"/>
        <v>0.42</v>
      </c>
      <c r="I2619" s="213">
        <v>90960</v>
      </c>
      <c r="J2619" s="213">
        <v>5002.8</v>
      </c>
      <c r="K2619" s="212">
        <v>7276.8</v>
      </c>
      <c r="L2619" s="212">
        <v>8186.4</v>
      </c>
      <c r="M2619" s="239">
        <f t="shared" si="209"/>
        <v>0.48089999999996508</v>
      </c>
      <c r="N2619" s="239"/>
      <c r="O2619" s="178"/>
      <c r="P2619" s="178"/>
      <c r="Q2619" s="178"/>
      <c r="R2619" s="178"/>
      <c r="S2619" s="178"/>
      <c r="T2619" s="178"/>
      <c r="U2619" s="178"/>
      <c r="V2619" s="178"/>
      <c r="W2619" s="178"/>
      <c r="X2619" s="178"/>
      <c r="Y2619" s="210">
        <f t="shared" si="208"/>
        <v>0.33738872403560832</v>
      </c>
      <c r="Z2619" s="211">
        <f t="shared" si="210"/>
        <v>0.42</v>
      </c>
      <c r="AA2619" s="178"/>
      <c r="AB2619" s="178"/>
      <c r="AC2619" s="178"/>
    </row>
    <row r="2620" spans="2:29" x14ac:dyDescent="0.35">
      <c r="B2620" s="222">
        <v>269700</v>
      </c>
      <c r="C2620" s="208">
        <v>102138</v>
      </c>
      <c r="D2620" s="309">
        <v>5617.59</v>
      </c>
      <c r="E2620" s="206">
        <v>8171.04</v>
      </c>
      <c r="F2620" s="206">
        <v>9192.42</v>
      </c>
      <c r="G2620" s="205">
        <f t="shared" si="211"/>
        <v>0.37870967741935485</v>
      </c>
      <c r="H2620" s="207">
        <f t="shared" si="212"/>
        <v>0.42</v>
      </c>
      <c r="I2620" s="213">
        <v>91002</v>
      </c>
      <c r="J2620" s="213">
        <v>5005.1099999999997</v>
      </c>
      <c r="K2620" s="212">
        <v>7280.16</v>
      </c>
      <c r="L2620" s="212">
        <v>8190.18</v>
      </c>
      <c r="M2620" s="239">
        <f t="shared" si="209"/>
        <v>0.48089999999996508</v>
      </c>
      <c r="N2620" s="239"/>
      <c r="O2620" s="178"/>
      <c r="P2620" s="178"/>
      <c r="Q2620" s="178"/>
      <c r="R2620" s="178"/>
      <c r="S2620" s="178"/>
      <c r="T2620" s="178"/>
      <c r="U2620" s="178"/>
      <c r="V2620" s="178"/>
      <c r="W2620" s="178"/>
      <c r="X2620" s="178"/>
      <c r="Y2620" s="210">
        <f t="shared" si="208"/>
        <v>0.33741935483870966</v>
      </c>
      <c r="Z2620" s="211">
        <f t="shared" si="210"/>
        <v>0.42</v>
      </c>
      <c r="AA2620" s="178"/>
      <c r="AB2620" s="178"/>
      <c r="AC2620" s="178"/>
    </row>
    <row r="2621" spans="2:29" x14ac:dyDescent="0.35">
      <c r="B2621" s="222">
        <v>269800</v>
      </c>
      <c r="C2621" s="208">
        <v>102180</v>
      </c>
      <c r="D2621" s="309">
        <v>5619.9</v>
      </c>
      <c r="E2621" s="206">
        <v>8174.4</v>
      </c>
      <c r="F2621" s="206">
        <v>9196.2000000000007</v>
      </c>
      <c r="G2621" s="205">
        <f t="shared" si="211"/>
        <v>0.37872498146775391</v>
      </c>
      <c r="H2621" s="207">
        <f t="shared" si="212"/>
        <v>0.42</v>
      </c>
      <c r="I2621" s="213">
        <v>91044</v>
      </c>
      <c r="J2621" s="213">
        <v>5007.42</v>
      </c>
      <c r="K2621" s="212">
        <v>7283.52</v>
      </c>
      <c r="L2621" s="212">
        <v>8193.9599999999991</v>
      </c>
      <c r="M2621" s="239">
        <f t="shared" si="209"/>
        <v>0.48089999999991051</v>
      </c>
      <c r="N2621" s="239"/>
      <c r="O2621" s="178"/>
      <c r="P2621" s="178"/>
      <c r="Q2621" s="178"/>
      <c r="R2621" s="178"/>
      <c r="S2621" s="178"/>
      <c r="T2621" s="178"/>
      <c r="U2621" s="178"/>
      <c r="V2621" s="178"/>
      <c r="W2621" s="178"/>
      <c r="X2621" s="178"/>
      <c r="Y2621" s="210">
        <f t="shared" si="208"/>
        <v>0.33744996293550777</v>
      </c>
      <c r="Z2621" s="211">
        <f t="shared" si="210"/>
        <v>0.42</v>
      </c>
      <c r="AA2621" s="178"/>
      <c r="AB2621" s="178"/>
      <c r="AC2621" s="178"/>
    </row>
    <row r="2622" spans="2:29" x14ac:dyDescent="0.35">
      <c r="B2622" s="222">
        <v>269900</v>
      </c>
      <c r="C2622" s="208">
        <v>102222</v>
      </c>
      <c r="D2622" s="309">
        <v>5622.21</v>
      </c>
      <c r="E2622" s="206">
        <v>8177.76</v>
      </c>
      <c r="F2622" s="206">
        <v>9199.98</v>
      </c>
      <c r="G2622" s="205">
        <f t="shared" si="211"/>
        <v>0.37874027417562062</v>
      </c>
      <c r="H2622" s="207">
        <f t="shared" si="212"/>
        <v>0.42</v>
      </c>
      <c r="I2622" s="213">
        <v>91086</v>
      </c>
      <c r="J2622" s="213">
        <v>5009.7299999999996</v>
      </c>
      <c r="K2622" s="212">
        <v>7286.88</v>
      </c>
      <c r="L2622" s="212">
        <v>8197.74</v>
      </c>
      <c r="M2622" s="239">
        <f t="shared" si="209"/>
        <v>0.48090000000001965</v>
      </c>
      <c r="N2622" s="239"/>
      <c r="O2622" s="178"/>
      <c r="P2622" s="178"/>
      <c r="Q2622" s="178"/>
      <c r="R2622" s="178"/>
      <c r="S2622" s="178"/>
      <c r="T2622" s="178"/>
      <c r="U2622" s="178"/>
      <c r="V2622" s="178"/>
      <c r="W2622" s="178"/>
      <c r="X2622" s="178"/>
      <c r="Y2622" s="210">
        <f t="shared" si="208"/>
        <v>0.33748054835124119</v>
      </c>
      <c r="Z2622" s="211">
        <f t="shared" si="210"/>
        <v>0.42</v>
      </c>
      <c r="AA2622" s="178"/>
      <c r="AB2622" s="178"/>
      <c r="AC2622" s="178"/>
    </row>
    <row r="2623" spans="2:29" x14ac:dyDescent="0.35">
      <c r="B2623" s="222">
        <v>270000</v>
      </c>
      <c r="C2623" s="208">
        <v>102264</v>
      </c>
      <c r="D2623" s="309">
        <v>5624.52</v>
      </c>
      <c r="E2623" s="206">
        <v>8181.12</v>
      </c>
      <c r="F2623" s="206">
        <v>9203.76</v>
      </c>
      <c r="G2623" s="205">
        <f t="shared" si="211"/>
        <v>0.37875555555555557</v>
      </c>
      <c r="H2623" s="207">
        <f t="shared" si="212"/>
        <v>0.42</v>
      </c>
      <c r="I2623" s="213">
        <v>91128</v>
      </c>
      <c r="J2623" s="213">
        <v>5012.04</v>
      </c>
      <c r="K2623" s="212">
        <v>7290.24</v>
      </c>
      <c r="L2623" s="212">
        <v>8201.52</v>
      </c>
      <c r="M2623" s="239">
        <f t="shared" si="209"/>
        <v>0.48090000000000144</v>
      </c>
      <c r="N2623" s="239"/>
      <c r="O2623" s="178"/>
      <c r="P2623" s="178"/>
      <c r="Q2623" s="178"/>
      <c r="R2623" s="178"/>
      <c r="S2623" s="178"/>
      <c r="T2623" s="178"/>
      <c r="U2623" s="178"/>
      <c r="V2623" s="178"/>
      <c r="W2623" s="178"/>
      <c r="X2623" s="178"/>
      <c r="Y2623" s="210">
        <f t="shared" si="208"/>
        <v>0.3375111111111111</v>
      </c>
      <c r="Z2623" s="211">
        <f t="shared" si="210"/>
        <v>0.42</v>
      </c>
      <c r="AA2623" s="178"/>
      <c r="AB2623" s="178"/>
      <c r="AC2623" s="178"/>
    </row>
    <row r="2624" spans="2:29" x14ac:dyDescent="0.35">
      <c r="B2624" s="222">
        <v>270100</v>
      </c>
      <c r="C2624" s="208">
        <v>102306</v>
      </c>
      <c r="D2624" s="309">
        <v>5626.83</v>
      </c>
      <c r="E2624" s="206">
        <v>8184.48</v>
      </c>
      <c r="F2624" s="206">
        <v>9207.5400000000009</v>
      </c>
      <c r="G2624" s="205">
        <f t="shared" si="211"/>
        <v>0.37877082562014069</v>
      </c>
      <c r="H2624" s="207">
        <f t="shared" si="212"/>
        <v>0.42</v>
      </c>
      <c r="I2624" s="213">
        <v>91170</v>
      </c>
      <c r="J2624" s="213">
        <v>5014.3500000000004</v>
      </c>
      <c r="K2624" s="212">
        <v>7293.6</v>
      </c>
      <c r="L2624" s="212">
        <v>8205.2999999999993</v>
      </c>
      <c r="M2624" s="239">
        <f t="shared" si="209"/>
        <v>0.48089999999994687</v>
      </c>
      <c r="N2624" s="239"/>
      <c r="O2624" s="178"/>
      <c r="P2624" s="178"/>
      <c r="Q2624" s="178"/>
      <c r="R2624" s="178"/>
      <c r="S2624" s="178"/>
      <c r="T2624" s="178"/>
      <c r="U2624" s="178"/>
      <c r="V2624" s="178"/>
      <c r="W2624" s="178"/>
      <c r="X2624" s="178"/>
      <c r="Y2624" s="210">
        <f t="shared" si="208"/>
        <v>0.3375416512402814</v>
      </c>
      <c r="Z2624" s="211">
        <f t="shared" si="210"/>
        <v>0.42</v>
      </c>
      <c r="AA2624" s="178"/>
      <c r="AB2624" s="178"/>
      <c r="AC2624" s="178"/>
    </row>
    <row r="2625" spans="2:29" x14ac:dyDescent="0.35">
      <c r="B2625" s="222">
        <v>270200</v>
      </c>
      <c r="C2625" s="208">
        <v>102348</v>
      </c>
      <c r="D2625" s="309">
        <v>5629.14</v>
      </c>
      <c r="E2625" s="206">
        <v>8187.84</v>
      </c>
      <c r="F2625" s="206">
        <v>9211.32</v>
      </c>
      <c r="G2625" s="205">
        <f t="shared" si="211"/>
        <v>0.37878608438193928</v>
      </c>
      <c r="H2625" s="207">
        <f t="shared" si="212"/>
        <v>0.42</v>
      </c>
      <c r="I2625" s="213">
        <v>91212</v>
      </c>
      <c r="J2625" s="213">
        <v>5016.66</v>
      </c>
      <c r="K2625" s="212">
        <v>7296.96</v>
      </c>
      <c r="L2625" s="212">
        <v>8209.08</v>
      </c>
      <c r="M2625" s="239">
        <f t="shared" si="209"/>
        <v>0.48089999999991051</v>
      </c>
      <c r="N2625" s="239"/>
      <c r="O2625" s="178"/>
      <c r="P2625" s="178"/>
      <c r="Q2625" s="178"/>
      <c r="R2625" s="178"/>
      <c r="S2625" s="178"/>
      <c r="T2625" s="178"/>
      <c r="U2625" s="178"/>
      <c r="V2625" s="178"/>
      <c r="W2625" s="178"/>
      <c r="X2625" s="178"/>
      <c r="Y2625" s="210">
        <f t="shared" si="208"/>
        <v>0.33757216876387863</v>
      </c>
      <c r="Z2625" s="211">
        <f t="shared" si="210"/>
        <v>0.42</v>
      </c>
      <c r="AA2625" s="178"/>
      <c r="AB2625" s="178"/>
      <c r="AC2625" s="178"/>
    </row>
    <row r="2626" spans="2:29" x14ac:dyDescent="0.35">
      <c r="B2626" s="222">
        <v>270300</v>
      </c>
      <c r="C2626" s="208">
        <v>102390</v>
      </c>
      <c r="D2626" s="309">
        <v>5631.45</v>
      </c>
      <c r="E2626" s="206">
        <v>8191.2</v>
      </c>
      <c r="F2626" s="206">
        <v>9215.1</v>
      </c>
      <c r="G2626" s="205">
        <f t="shared" si="211"/>
        <v>0.37880133185349613</v>
      </c>
      <c r="H2626" s="207">
        <f t="shared" si="212"/>
        <v>0.42</v>
      </c>
      <c r="I2626" s="213">
        <v>91254</v>
      </c>
      <c r="J2626" s="213">
        <v>5018.97</v>
      </c>
      <c r="K2626" s="212">
        <v>7300.32</v>
      </c>
      <c r="L2626" s="212">
        <v>8212.86</v>
      </c>
      <c r="M2626" s="239">
        <f t="shared" si="209"/>
        <v>0.48090000000003785</v>
      </c>
      <c r="N2626" s="239"/>
      <c r="O2626" s="178"/>
      <c r="P2626" s="178"/>
      <c r="Q2626" s="178"/>
      <c r="R2626" s="178"/>
      <c r="S2626" s="178"/>
      <c r="T2626" s="178"/>
      <c r="U2626" s="178"/>
      <c r="V2626" s="178"/>
      <c r="W2626" s="178"/>
      <c r="X2626" s="178"/>
      <c r="Y2626" s="210">
        <f t="shared" si="208"/>
        <v>0.33760266370699221</v>
      </c>
      <c r="Z2626" s="211">
        <f t="shared" si="210"/>
        <v>0.42</v>
      </c>
      <c r="AA2626" s="178"/>
      <c r="AB2626" s="178"/>
      <c r="AC2626" s="178"/>
    </row>
    <row r="2627" spans="2:29" x14ac:dyDescent="0.35">
      <c r="B2627" s="222">
        <v>270400</v>
      </c>
      <c r="C2627" s="208">
        <v>102432</v>
      </c>
      <c r="D2627" s="309">
        <v>5633.76</v>
      </c>
      <c r="E2627" s="206">
        <v>8194.56</v>
      </c>
      <c r="F2627" s="206">
        <v>9218.8799999999992</v>
      </c>
      <c r="G2627" s="205">
        <f t="shared" si="211"/>
        <v>0.37881656804733727</v>
      </c>
      <c r="H2627" s="207">
        <f t="shared" si="212"/>
        <v>0.42</v>
      </c>
      <c r="I2627" s="213">
        <v>91296</v>
      </c>
      <c r="J2627" s="213">
        <v>5021.28</v>
      </c>
      <c r="K2627" s="212">
        <v>7303.68</v>
      </c>
      <c r="L2627" s="212">
        <v>8216.64</v>
      </c>
      <c r="M2627" s="239">
        <f t="shared" si="209"/>
        <v>0.48089999999998329</v>
      </c>
      <c r="N2627" s="239"/>
      <c r="O2627" s="178"/>
      <c r="P2627" s="178"/>
      <c r="Q2627" s="178"/>
      <c r="R2627" s="178"/>
      <c r="S2627" s="178"/>
      <c r="T2627" s="178"/>
      <c r="U2627" s="178"/>
      <c r="V2627" s="178"/>
      <c r="W2627" s="178"/>
      <c r="X2627" s="178"/>
      <c r="Y2627" s="210">
        <f t="shared" ref="Y2627:Y2690" si="213">I2627/$B2627</f>
        <v>0.33763313609467455</v>
      </c>
      <c r="Z2627" s="211">
        <f t="shared" si="210"/>
        <v>0.42</v>
      </c>
      <c r="AA2627" s="178"/>
      <c r="AB2627" s="178"/>
      <c r="AC2627" s="178"/>
    </row>
    <row r="2628" spans="2:29" x14ac:dyDescent="0.35">
      <c r="B2628" s="222">
        <v>270500</v>
      </c>
      <c r="C2628" s="208">
        <v>102474</v>
      </c>
      <c r="D2628" s="309">
        <v>5636.07</v>
      </c>
      <c r="E2628" s="206">
        <v>8197.92</v>
      </c>
      <c r="F2628" s="206">
        <v>9222.66</v>
      </c>
      <c r="G2628" s="205">
        <f t="shared" si="211"/>
        <v>0.37883179297597042</v>
      </c>
      <c r="H2628" s="207">
        <f t="shared" si="212"/>
        <v>0.42</v>
      </c>
      <c r="I2628" s="213">
        <v>91338</v>
      </c>
      <c r="J2628" s="213">
        <v>5023.59</v>
      </c>
      <c r="K2628" s="212">
        <v>7307.04</v>
      </c>
      <c r="L2628" s="212">
        <v>8220.42</v>
      </c>
      <c r="M2628" s="239">
        <f t="shared" ref="M2628:M2691" si="214">(C2628+D2628+F2628-C2627-D2627-F2627)/100</f>
        <v>0.48090000000011057</v>
      </c>
      <c r="N2628" s="239"/>
      <c r="O2628" s="178"/>
      <c r="P2628" s="178"/>
      <c r="Q2628" s="178"/>
      <c r="R2628" s="178"/>
      <c r="S2628" s="178"/>
      <c r="T2628" s="178"/>
      <c r="U2628" s="178"/>
      <c r="V2628" s="178"/>
      <c r="W2628" s="178"/>
      <c r="X2628" s="178"/>
      <c r="Y2628" s="210">
        <f t="shared" si="213"/>
        <v>0.33766358595194085</v>
      </c>
      <c r="Z2628" s="211">
        <f t="shared" ref="Z2628:Z2691" si="215">(I2628-I2627)/($B2628-$B2627)</f>
        <v>0.42</v>
      </c>
      <c r="AA2628" s="178"/>
      <c r="AB2628" s="178"/>
      <c r="AC2628" s="178"/>
    </row>
    <row r="2629" spans="2:29" x14ac:dyDescent="0.35">
      <c r="B2629" s="222">
        <v>270600</v>
      </c>
      <c r="C2629" s="208">
        <v>102516</v>
      </c>
      <c r="D2629" s="309">
        <v>5638.38</v>
      </c>
      <c r="E2629" s="206">
        <v>8201.2800000000007</v>
      </c>
      <c r="F2629" s="206">
        <v>9226.44</v>
      </c>
      <c r="G2629" s="205">
        <f t="shared" ref="G2629:G2692" si="216">C2629/B2629</f>
        <v>0.3788470066518847</v>
      </c>
      <c r="H2629" s="207">
        <f t="shared" ref="H2629:H2692" si="217">(C2629-C2628)/(B2629-B2628)</f>
        <v>0.42</v>
      </c>
      <c r="I2629" s="213">
        <v>91380</v>
      </c>
      <c r="J2629" s="213">
        <v>5025.8999999999996</v>
      </c>
      <c r="K2629" s="212">
        <v>7310.4</v>
      </c>
      <c r="L2629" s="212">
        <v>8224.2000000000007</v>
      </c>
      <c r="M2629" s="239">
        <f t="shared" si="214"/>
        <v>0.48090000000007421</v>
      </c>
      <c r="N2629" s="239"/>
      <c r="O2629" s="178"/>
      <c r="P2629" s="178"/>
      <c r="Q2629" s="178"/>
      <c r="R2629" s="178"/>
      <c r="S2629" s="178"/>
      <c r="T2629" s="178"/>
      <c r="U2629" s="178"/>
      <c r="V2629" s="178"/>
      <c r="W2629" s="178"/>
      <c r="X2629" s="178"/>
      <c r="Y2629" s="210">
        <f t="shared" si="213"/>
        <v>0.33769401330376941</v>
      </c>
      <c r="Z2629" s="211">
        <f t="shared" si="215"/>
        <v>0.42</v>
      </c>
      <c r="AA2629" s="178"/>
      <c r="AB2629" s="178"/>
      <c r="AC2629" s="178"/>
    </row>
    <row r="2630" spans="2:29" x14ac:dyDescent="0.35">
      <c r="B2630" s="222">
        <v>270700</v>
      </c>
      <c r="C2630" s="208">
        <v>102558</v>
      </c>
      <c r="D2630" s="309">
        <v>5640.69</v>
      </c>
      <c r="E2630" s="206">
        <v>8204.64</v>
      </c>
      <c r="F2630" s="206">
        <v>9230.2199999999993</v>
      </c>
      <c r="G2630" s="205">
        <f t="shared" si="216"/>
        <v>0.37886220908755081</v>
      </c>
      <c r="H2630" s="207">
        <f t="shared" si="217"/>
        <v>0.42</v>
      </c>
      <c r="I2630" s="213">
        <v>91422</v>
      </c>
      <c r="J2630" s="213">
        <v>5028.21</v>
      </c>
      <c r="K2630" s="212">
        <v>7313.76</v>
      </c>
      <c r="L2630" s="212">
        <v>8227.98</v>
      </c>
      <c r="M2630" s="239">
        <f t="shared" si="214"/>
        <v>0.48090000000001965</v>
      </c>
      <c r="N2630" s="239"/>
      <c r="O2630" s="178"/>
      <c r="P2630" s="178"/>
      <c r="Q2630" s="178"/>
      <c r="R2630" s="178"/>
      <c r="S2630" s="178"/>
      <c r="T2630" s="178"/>
      <c r="U2630" s="178"/>
      <c r="V2630" s="178"/>
      <c r="W2630" s="178"/>
      <c r="X2630" s="178"/>
      <c r="Y2630" s="210">
        <f t="shared" si="213"/>
        <v>0.33772441817510157</v>
      </c>
      <c r="Z2630" s="211">
        <f t="shared" si="215"/>
        <v>0.42</v>
      </c>
      <c r="AA2630" s="178"/>
      <c r="AB2630" s="178"/>
      <c r="AC2630" s="178"/>
    </row>
    <row r="2631" spans="2:29" x14ac:dyDescent="0.35">
      <c r="B2631" s="222">
        <v>270800</v>
      </c>
      <c r="C2631" s="208">
        <v>102600</v>
      </c>
      <c r="D2631" s="309">
        <v>5643</v>
      </c>
      <c r="E2631" s="206">
        <v>8208</v>
      </c>
      <c r="F2631" s="206">
        <v>9234</v>
      </c>
      <c r="G2631" s="205">
        <f t="shared" si="216"/>
        <v>0.378877400295421</v>
      </c>
      <c r="H2631" s="207">
        <f t="shared" si="217"/>
        <v>0.42</v>
      </c>
      <c r="I2631" s="213">
        <v>91464</v>
      </c>
      <c r="J2631" s="213">
        <v>5030.5200000000004</v>
      </c>
      <c r="K2631" s="212">
        <v>7317.12</v>
      </c>
      <c r="L2631" s="212">
        <v>8231.76</v>
      </c>
      <c r="M2631" s="239">
        <f t="shared" si="214"/>
        <v>0.48090000000001965</v>
      </c>
      <c r="N2631" s="239"/>
      <c r="O2631" s="178"/>
      <c r="P2631" s="178"/>
      <c r="Q2631" s="178"/>
      <c r="R2631" s="178"/>
      <c r="S2631" s="178"/>
      <c r="T2631" s="178"/>
      <c r="U2631" s="178"/>
      <c r="V2631" s="178"/>
      <c r="W2631" s="178"/>
      <c r="X2631" s="178"/>
      <c r="Y2631" s="210">
        <f t="shared" si="213"/>
        <v>0.33775480059084195</v>
      </c>
      <c r="Z2631" s="211">
        <f t="shared" si="215"/>
        <v>0.42</v>
      </c>
      <c r="AA2631" s="178"/>
      <c r="AB2631" s="178"/>
      <c r="AC2631" s="178"/>
    </row>
    <row r="2632" spans="2:29" x14ac:dyDescent="0.35">
      <c r="B2632" s="222">
        <v>270900</v>
      </c>
      <c r="C2632" s="208">
        <v>102642</v>
      </c>
      <c r="D2632" s="309">
        <v>5645.31</v>
      </c>
      <c r="E2632" s="206">
        <v>8211.36</v>
      </c>
      <c r="F2632" s="206">
        <v>9237.7800000000007</v>
      </c>
      <c r="G2632" s="205">
        <f t="shared" si="216"/>
        <v>0.3788925802879291</v>
      </c>
      <c r="H2632" s="207">
        <f t="shared" si="217"/>
        <v>0.42</v>
      </c>
      <c r="I2632" s="213">
        <v>91506</v>
      </c>
      <c r="J2632" s="213">
        <v>5032.83</v>
      </c>
      <c r="K2632" s="212">
        <v>7320.48</v>
      </c>
      <c r="L2632" s="212">
        <v>8235.5400000000009</v>
      </c>
      <c r="M2632" s="239">
        <f t="shared" si="214"/>
        <v>0.48089999999996508</v>
      </c>
      <c r="N2632" s="239"/>
      <c r="O2632" s="178"/>
      <c r="P2632" s="178"/>
      <c r="Q2632" s="178"/>
      <c r="R2632" s="178"/>
      <c r="S2632" s="178"/>
      <c r="T2632" s="178"/>
      <c r="U2632" s="178"/>
      <c r="V2632" s="178"/>
      <c r="W2632" s="178"/>
      <c r="X2632" s="178"/>
      <c r="Y2632" s="210">
        <f t="shared" si="213"/>
        <v>0.33778516057585822</v>
      </c>
      <c r="Z2632" s="211">
        <f t="shared" si="215"/>
        <v>0.42</v>
      </c>
      <c r="AA2632" s="178"/>
      <c r="AB2632" s="178"/>
      <c r="AC2632" s="178"/>
    </row>
    <row r="2633" spans="2:29" x14ac:dyDescent="0.35">
      <c r="B2633" s="222">
        <v>271000</v>
      </c>
      <c r="C2633" s="208">
        <v>102684</v>
      </c>
      <c r="D2633" s="309">
        <v>5647.62</v>
      </c>
      <c r="E2633" s="206">
        <v>8214.7199999999993</v>
      </c>
      <c r="F2633" s="206">
        <v>9241.56</v>
      </c>
      <c r="G2633" s="205">
        <f t="shared" si="216"/>
        <v>0.37890774907749075</v>
      </c>
      <c r="H2633" s="207">
        <f t="shared" si="217"/>
        <v>0.42</v>
      </c>
      <c r="I2633" s="213">
        <v>91548</v>
      </c>
      <c r="J2633" s="213">
        <v>5035.1400000000003</v>
      </c>
      <c r="K2633" s="212">
        <v>7323.84</v>
      </c>
      <c r="L2633" s="212">
        <v>8239.32</v>
      </c>
      <c r="M2633" s="239">
        <f t="shared" si="214"/>
        <v>0.48089999999991051</v>
      </c>
      <c r="N2633" s="239"/>
      <c r="O2633" s="178"/>
      <c r="P2633" s="178"/>
      <c r="Q2633" s="178"/>
      <c r="R2633" s="178"/>
      <c r="S2633" s="178"/>
      <c r="T2633" s="178"/>
      <c r="U2633" s="178"/>
      <c r="V2633" s="178"/>
      <c r="W2633" s="178"/>
      <c r="X2633" s="178"/>
      <c r="Y2633" s="210">
        <f t="shared" si="213"/>
        <v>0.33781549815498157</v>
      </c>
      <c r="Z2633" s="211">
        <f t="shared" si="215"/>
        <v>0.42</v>
      </c>
      <c r="AA2633" s="178"/>
      <c r="AB2633" s="178"/>
      <c r="AC2633" s="178"/>
    </row>
    <row r="2634" spans="2:29" x14ac:dyDescent="0.35">
      <c r="B2634" s="222">
        <v>271100</v>
      </c>
      <c r="C2634" s="208">
        <v>102726</v>
      </c>
      <c r="D2634" s="309">
        <v>5649.93</v>
      </c>
      <c r="E2634" s="206">
        <v>8218.08</v>
      </c>
      <c r="F2634" s="206">
        <v>9245.34</v>
      </c>
      <c r="G2634" s="205">
        <f t="shared" si="216"/>
        <v>0.37892290667650314</v>
      </c>
      <c r="H2634" s="207">
        <f t="shared" si="217"/>
        <v>0.42</v>
      </c>
      <c r="I2634" s="213">
        <v>91590</v>
      </c>
      <c r="J2634" s="213">
        <v>5037.45</v>
      </c>
      <c r="K2634" s="212">
        <v>7327.2</v>
      </c>
      <c r="L2634" s="212">
        <v>8243.1</v>
      </c>
      <c r="M2634" s="239">
        <f t="shared" si="214"/>
        <v>0.48089999999991051</v>
      </c>
      <c r="N2634" s="239"/>
      <c r="O2634" s="178"/>
      <c r="P2634" s="178"/>
      <c r="Q2634" s="178"/>
      <c r="R2634" s="178"/>
      <c r="S2634" s="178"/>
      <c r="T2634" s="178"/>
      <c r="U2634" s="178"/>
      <c r="V2634" s="178"/>
      <c r="W2634" s="178"/>
      <c r="X2634" s="178"/>
      <c r="Y2634" s="210">
        <f t="shared" si="213"/>
        <v>0.33784581335300629</v>
      </c>
      <c r="Z2634" s="211">
        <f t="shared" si="215"/>
        <v>0.42</v>
      </c>
      <c r="AA2634" s="178"/>
      <c r="AB2634" s="178"/>
      <c r="AC2634" s="178"/>
    </row>
    <row r="2635" spans="2:29" x14ac:dyDescent="0.35">
      <c r="B2635" s="222">
        <v>271200</v>
      </c>
      <c r="C2635" s="208">
        <v>102768</v>
      </c>
      <c r="D2635" s="309">
        <v>5652.24</v>
      </c>
      <c r="E2635" s="206">
        <v>8221.44</v>
      </c>
      <c r="F2635" s="206">
        <v>9249.1200000000008</v>
      </c>
      <c r="G2635" s="205">
        <f t="shared" si="216"/>
        <v>0.37893805309734513</v>
      </c>
      <c r="H2635" s="207">
        <f t="shared" si="217"/>
        <v>0.42</v>
      </c>
      <c r="I2635" s="213">
        <v>91632</v>
      </c>
      <c r="J2635" s="213">
        <v>5039.76</v>
      </c>
      <c r="K2635" s="212">
        <v>7330.56</v>
      </c>
      <c r="L2635" s="212">
        <v>8246.8799999999992</v>
      </c>
      <c r="M2635" s="239">
        <f t="shared" si="214"/>
        <v>0.48090000000000144</v>
      </c>
      <c r="N2635" s="239"/>
      <c r="O2635" s="178"/>
      <c r="P2635" s="178"/>
      <c r="Q2635" s="178"/>
      <c r="R2635" s="178"/>
      <c r="S2635" s="178"/>
      <c r="T2635" s="178"/>
      <c r="U2635" s="178"/>
      <c r="V2635" s="178"/>
      <c r="W2635" s="178"/>
      <c r="X2635" s="178"/>
      <c r="Y2635" s="210">
        <f t="shared" si="213"/>
        <v>0.33787610619469027</v>
      </c>
      <c r="Z2635" s="211">
        <f t="shared" si="215"/>
        <v>0.42</v>
      </c>
      <c r="AA2635" s="178"/>
      <c r="AB2635" s="178"/>
      <c r="AC2635" s="178"/>
    </row>
    <row r="2636" spans="2:29" x14ac:dyDescent="0.35">
      <c r="B2636" s="222">
        <v>271300</v>
      </c>
      <c r="C2636" s="208">
        <v>102810</v>
      </c>
      <c r="D2636" s="309">
        <v>5654.55</v>
      </c>
      <c r="E2636" s="206">
        <v>8224.7999999999993</v>
      </c>
      <c r="F2636" s="206">
        <v>9252.9</v>
      </c>
      <c r="G2636" s="205">
        <f t="shared" si="216"/>
        <v>0.37895318835237746</v>
      </c>
      <c r="H2636" s="207">
        <f t="shared" si="217"/>
        <v>0.42</v>
      </c>
      <c r="I2636" s="213">
        <v>91674</v>
      </c>
      <c r="J2636" s="213">
        <v>5042.07</v>
      </c>
      <c r="K2636" s="212">
        <v>7333.92</v>
      </c>
      <c r="L2636" s="212">
        <v>8250.66</v>
      </c>
      <c r="M2636" s="239">
        <f t="shared" si="214"/>
        <v>0.48089999999996508</v>
      </c>
      <c r="N2636" s="239"/>
      <c r="O2636" s="178"/>
      <c r="P2636" s="178"/>
      <c r="Q2636" s="178"/>
      <c r="R2636" s="178"/>
      <c r="S2636" s="178"/>
      <c r="T2636" s="178"/>
      <c r="U2636" s="178"/>
      <c r="V2636" s="178"/>
      <c r="W2636" s="178"/>
      <c r="X2636" s="178"/>
      <c r="Y2636" s="210">
        <f t="shared" si="213"/>
        <v>0.33790637670475487</v>
      </c>
      <c r="Z2636" s="211">
        <f t="shared" si="215"/>
        <v>0.42</v>
      </c>
      <c r="AA2636" s="178"/>
      <c r="AB2636" s="178"/>
      <c r="AC2636" s="178"/>
    </row>
    <row r="2637" spans="2:29" x14ac:dyDescent="0.35">
      <c r="B2637" s="222">
        <v>271400</v>
      </c>
      <c r="C2637" s="208">
        <v>102852</v>
      </c>
      <c r="D2637" s="309">
        <v>5656.86</v>
      </c>
      <c r="E2637" s="206">
        <v>8228.16</v>
      </c>
      <c r="F2637" s="206">
        <v>9256.68</v>
      </c>
      <c r="G2637" s="205">
        <f t="shared" si="216"/>
        <v>0.37896831245394252</v>
      </c>
      <c r="H2637" s="207">
        <f t="shared" si="217"/>
        <v>0.42</v>
      </c>
      <c r="I2637" s="213">
        <v>91716</v>
      </c>
      <c r="J2637" s="213">
        <v>5044.38</v>
      </c>
      <c r="K2637" s="212">
        <v>7337.28</v>
      </c>
      <c r="L2637" s="212">
        <v>8254.44</v>
      </c>
      <c r="M2637" s="239">
        <f t="shared" si="214"/>
        <v>0.48090000000009242</v>
      </c>
      <c r="N2637" s="239"/>
      <c r="O2637" s="178"/>
      <c r="P2637" s="178"/>
      <c r="Q2637" s="178"/>
      <c r="R2637" s="178"/>
      <c r="S2637" s="178"/>
      <c r="T2637" s="178"/>
      <c r="U2637" s="178"/>
      <c r="V2637" s="178"/>
      <c r="W2637" s="178"/>
      <c r="X2637" s="178"/>
      <c r="Y2637" s="210">
        <f t="shared" si="213"/>
        <v>0.33793662490788506</v>
      </c>
      <c r="Z2637" s="211">
        <f t="shared" si="215"/>
        <v>0.42</v>
      </c>
      <c r="AA2637" s="178"/>
      <c r="AB2637" s="178"/>
      <c r="AC2637" s="178"/>
    </row>
    <row r="2638" spans="2:29" x14ac:dyDescent="0.35">
      <c r="B2638" s="222">
        <v>271500</v>
      </c>
      <c r="C2638" s="208">
        <v>102894</v>
      </c>
      <c r="D2638" s="309">
        <v>5659.17</v>
      </c>
      <c r="E2638" s="206">
        <v>8231.52</v>
      </c>
      <c r="F2638" s="206">
        <v>9260.4599999999991</v>
      </c>
      <c r="G2638" s="205">
        <f t="shared" si="216"/>
        <v>0.37898342541436464</v>
      </c>
      <c r="H2638" s="207">
        <f t="shared" si="217"/>
        <v>0.42</v>
      </c>
      <c r="I2638" s="213">
        <v>91758</v>
      </c>
      <c r="J2638" s="213">
        <v>5046.6899999999996</v>
      </c>
      <c r="K2638" s="212">
        <v>7340.64</v>
      </c>
      <c r="L2638" s="212">
        <v>8258.2199999999993</v>
      </c>
      <c r="M2638" s="239">
        <f t="shared" si="214"/>
        <v>0.48090000000003785</v>
      </c>
      <c r="N2638" s="239"/>
      <c r="O2638" s="178"/>
      <c r="P2638" s="178"/>
      <c r="Q2638" s="178"/>
      <c r="R2638" s="178"/>
      <c r="S2638" s="178"/>
      <c r="T2638" s="178"/>
      <c r="U2638" s="178"/>
      <c r="V2638" s="178"/>
      <c r="W2638" s="178"/>
      <c r="X2638" s="178"/>
      <c r="Y2638" s="210">
        <f t="shared" si="213"/>
        <v>0.33796685082872929</v>
      </c>
      <c r="Z2638" s="211">
        <f t="shared" si="215"/>
        <v>0.42</v>
      </c>
      <c r="AA2638" s="178"/>
      <c r="AB2638" s="178"/>
      <c r="AC2638" s="178"/>
    </row>
    <row r="2639" spans="2:29" x14ac:dyDescent="0.35">
      <c r="B2639" s="222">
        <v>271600</v>
      </c>
      <c r="C2639" s="208">
        <v>102936</v>
      </c>
      <c r="D2639" s="309">
        <v>5661.48</v>
      </c>
      <c r="E2639" s="206">
        <v>8234.8799999999992</v>
      </c>
      <c r="F2639" s="206">
        <v>9264.24</v>
      </c>
      <c r="G2639" s="205">
        <f t="shared" si="216"/>
        <v>0.3789985272459499</v>
      </c>
      <c r="H2639" s="207">
        <f t="shared" si="217"/>
        <v>0.42</v>
      </c>
      <c r="I2639" s="213">
        <v>91800</v>
      </c>
      <c r="J2639" s="213">
        <v>5049</v>
      </c>
      <c r="K2639" s="212">
        <v>7344</v>
      </c>
      <c r="L2639" s="212">
        <v>8262</v>
      </c>
      <c r="M2639" s="239">
        <f t="shared" si="214"/>
        <v>0.48090000000001965</v>
      </c>
      <c r="N2639" s="239"/>
      <c r="O2639" s="178"/>
      <c r="P2639" s="178"/>
      <c r="Q2639" s="178"/>
      <c r="R2639" s="178"/>
      <c r="S2639" s="178"/>
      <c r="T2639" s="178"/>
      <c r="U2639" s="178"/>
      <c r="V2639" s="178"/>
      <c r="W2639" s="178"/>
      <c r="X2639" s="178"/>
      <c r="Y2639" s="210">
        <f t="shared" si="213"/>
        <v>0.33799705449189987</v>
      </c>
      <c r="Z2639" s="211">
        <f t="shared" si="215"/>
        <v>0.42</v>
      </c>
      <c r="AA2639" s="178"/>
      <c r="AB2639" s="178"/>
      <c r="AC2639" s="178"/>
    </row>
    <row r="2640" spans="2:29" x14ac:dyDescent="0.35">
      <c r="B2640" s="222">
        <v>271700</v>
      </c>
      <c r="C2640" s="208">
        <v>102978</v>
      </c>
      <c r="D2640" s="309">
        <v>5663.79</v>
      </c>
      <c r="E2640" s="206">
        <v>8238.24</v>
      </c>
      <c r="F2640" s="206">
        <v>9268.02</v>
      </c>
      <c r="G2640" s="205">
        <f t="shared" si="216"/>
        <v>0.37901361796098637</v>
      </c>
      <c r="H2640" s="207">
        <f t="shared" si="217"/>
        <v>0.42</v>
      </c>
      <c r="I2640" s="213">
        <v>91842</v>
      </c>
      <c r="J2640" s="213">
        <v>5051.3100000000004</v>
      </c>
      <c r="K2640" s="212">
        <v>7347.36</v>
      </c>
      <c r="L2640" s="212">
        <v>8265.7800000000007</v>
      </c>
      <c r="M2640" s="239">
        <f t="shared" si="214"/>
        <v>0.48089999999998329</v>
      </c>
      <c r="N2640" s="239"/>
      <c r="O2640" s="178"/>
      <c r="P2640" s="178"/>
      <c r="Q2640" s="178"/>
      <c r="R2640" s="178"/>
      <c r="S2640" s="178"/>
      <c r="T2640" s="178"/>
      <c r="U2640" s="178"/>
      <c r="V2640" s="178"/>
      <c r="W2640" s="178"/>
      <c r="X2640" s="178"/>
      <c r="Y2640" s="210">
        <f t="shared" si="213"/>
        <v>0.33802723592197276</v>
      </c>
      <c r="Z2640" s="211">
        <f t="shared" si="215"/>
        <v>0.42</v>
      </c>
      <c r="AA2640" s="178"/>
      <c r="AB2640" s="178"/>
      <c r="AC2640" s="178"/>
    </row>
    <row r="2641" spans="2:29" x14ac:dyDescent="0.35">
      <c r="B2641" s="222">
        <v>271800</v>
      </c>
      <c r="C2641" s="208">
        <v>103020</v>
      </c>
      <c r="D2641" s="309">
        <v>5666.1</v>
      </c>
      <c r="E2641" s="206">
        <v>8241.6</v>
      </c>
      <c r="F2641" s="206">
        <v>9271.7999999999993</v>
      </c>
      <c r="G2641" s="205">
        <f t="shared" si="216"/>
        <v>0.37902869757174396</v>
      </c>
      <c r="H2641" s="207">
        <f t="shared" si="217"/>
        <v>0.42</v>
      </c>
      <c r="I2641" s="213">
        <v>91884</v>
      </c>
      <c r="J2641" s="213">
        <v>5053.62</v>
      </c>
      <c r="K2641" s="212">
        <v>7350.72</v>
      </c>
      <c r="L2641" s="212">
        <v>8269.56</v>
      </c>
      <c r="M2641" s="239">
        <f t="shared" si="214"/>
        <v>0.48090000000007421</v>
      </c>
      <c r="N2641" s="239"/>
      <c r="O2641" s="178"/>
      <c r="P2641" s="178"/>
      <c r="Q2641" s="178"/>
      <c r="R2641" s="178"/>
      <c r="S2641" s="178"/>
      <c r="T2641" s="178"/>
      <c r="U2641" s="178"/>
      <c r="V2641" s="178"/>
      <c r="W2641" s="178"/>
      <c r="X2641" s="178"/>
      <c r="Y2641" s="210">
        <f t="shared" si="213"/>
        <v>0.33805739514348787</v>
      </c>
      <c r="Z2641" s="211">
        <f t="shared" si="215"/>
        <v>0.42</v>
      </c>
      <c r="AA2641" s="178"/>
      <c r="AB2641" s="178"/>
      <c r="AC2641" s="178"/>
    </row>
    <row r="2642" spans="2:29" x14ac:dyDescent="0.35">
      <c r="B2642" s="222">
        <v>271900</v>
      </c>
      <c r="C2642" s="208">
        <v>103062</v>
      </c>
      <c r="D2642" s="309">
        <v>5668.41</v>
      </c>
      <c r="E2642" s="206">
        <v>8244.9599999999991</v>
      </c>
      <c r="F2642" s="206">
        <v>9275.58</v>
      </c>
      <c r="G2642" s="205">
        <f t="shared" si="216"/>
        <v>0.37904376609047447</v>
      </c>
      <c r="H2642" s="207">
        <f t="shared" si="217"/>
        <v>0.42</v>
      </c>
      <c r="I2642" s="213">
        <v>91926</v>
      </c>
      <c r="J2642" s="213">
        <v>5055.93</v>
      </c>
      <c r="K2642" s="212">
        <v>7354.08</v>
      </c>
      <c r="L2642" s="212">
        <v>8273.34</v>
      </c>
      <c r="M2642" s="239">
        <f t="shared" si="214"/>
        <v>0.480900000000056</v>
      </c>
      <c r="N2642" s="239"/>
      <c r="O2642" s="178"/>
      <c r="P2642" s="178"/>
      <c r="Q2642" s="178"/>
      <c r="R2642" s="178"/>
      <c r="S2642" s="178"/>
      <c r="T2642" s="178"/>
      <c r="U2642" s="178"/>
      <c r="V2642" s="178"/>
      <c r="W2642" s="178"/>
      <c r="X2642" s="178"/>
      <c r="Y2642" s="210">
        <f t="shared" si="213"/>
        <v>0.33808753218094889</v>
      </c>
      <c r="Z2642" s="211">
        <f t="shared" si="215"/>
        <v>0.42</v>
      </c>
      <c r="AA2642" s="178"/>
      <c r="AB2642" s="178"/>
      <c r="AC2642" s="178"/>
    </row>
    <row r="2643" spans="2:29" x14ac:dyDescent="0.35">
      <c r="B2643" s="222">
        <v>272000</v>
      </c>
      <c r="C2643" s="208">
        <v>103104</v>
      </c>
      <c r="D2643" s="309">
        <v>5670.72</v>
      </c>
      <c r="E2643" s="206">
        <v>8248.32</v>
      </c>
      <c r="F2643" s="206">
        <v>9279.36</v>
      </c>
      <c r="G2643" s="205">
        <f t="shared" si="216"/>
        <v>0.37905882352941178</v>
      </c>
      <c r="H2643" s="207">
        <f t="shared" si="217"/>
        <v>0.42</v>
      </c>
      <c r="I2643" s="213">
        <v>91968</v>
      </c>
      <c r="J2643" s="213">
        <v>5058.24</v>
      </c>
      <c r="K2643" s="212">
        <v>7357.44</v>
      </c>
      <c r="L2643" s="212">
        <v>8277.1200000000008</v>
      </c>
      <c r="M2643" s="239">
        <f t="shared" si="214"/>
        <v>0.48090000000001965</v>
      </c>
      <c r="N2643" s="239"/>
      <c r="O2643" s="178"/>
      <c r="P2643" s="178"/>
      <c r="Q2643" s="178"/>
      <c r="R2643" s="178"/>
      <c r="S2643" s="178"/>
      <c r="T2643" s="178"/>
      <c r="U2643" s="178"/>
      <c r="V2643" s="178"/>
      <c r="W2643" s="178"/>
      <c r="X2643" s="178"/>
      <c r="Y2643" s="210">
        <f t="shared" si="213"/>
        <v>0.33811764705882352</v>
      </c>
      <c r="Z2643" s="211">
        <f t="shared" si="215"/>
        <v>0.42</v>
      </c>
      <c r="AA2643" s="178"/>
      <c r="AB2643" s="178"/>
      <c r="AC2643" s="178"/>
    </row>
    <row r="2644" spans="2:29" x14ac:dyDescent="0.35">
      <c r="B2644" s="222">
        <v>272100</v>
      </c>
      <c r="C2644" s="208">
        <v>103146</v>
      </c>
      <c r="D2644" s="309">
        <v>5673.03</v>
      </c>
      <c r="E2644" s="206">
        <v>8251.68</v>
      </c>
      <c r="F2644" s="206">
        <v>9283.14</v>
      </c>
      <c r="G2644" s="205">
        <f t="shared" si="216"/>
        <v>0.3790738699007718</v>
      </c>
      <c r="H2644" s="207">
        <f t="shared" si="217"/>
        <v>0.42</v>
      </c>
      <c r="I2644" s="213">
        <v>92010</v>
      </c>
      <c r="J2644" s="213">
        <v>5060.55</v>
      </c>
      <c r="K2644" s="212">
        <v>7360.8</v>
      </c>
      <c r="L2644" s="212">
        <v>8280.9</v>
      </c>
      <c r="M2644" s="239">
        <f t="shared" si="214"/>
        <v>0.48089999999996508</v>
      </c>
      <c r="N2644" s="239"/>
      <c r="O2644" s="178"/>
      <c r="P2644" s="178"/>
      <c r="Q2644" s="178"/>
      <c r="R2644" s="178"/>
      <c r="S2644" s="178"/>
      <c r="T2644" s="178"/>
      <c r="U2644" s="178"/>
      <c r="V2644" s="178"/>
      <c r="W2644" s="178"/>
      <c r="X2644" s="178"/>
      <c r="Y2644" s="210">
        <f t="shared" si="213"/>
        <v>0.33814773980154356</v>
      </c>
      <c r="Z2644" s="211">
        <f t="shared" si="215"/>
        <v>0.42</v>
      </c>
      <c r="AA2644" s="178"/>
      <c r="AB2644" s="178"/>
      <c r="AC2644" s="178"/>
    </row>
    <row r="2645" spans="2:29" x14ac:dyDescent="0.35">
      <c r="B2645" s="222">
        <v>272200</v>
      </c>
      <c r="C2645" s="208">
        <v>103188</v>
      </c>
      <c r="D2645" s="309">
        <v>5675.34</v>
      </c>
      <c r="E2645" s="206">
        <v>8255.0400000000009</v>
      </c>
      <c r="F2645" s="206">
        <v>9286.92</v>
      </c>
      <c r="G2645" s="205">
        <f t="shared" si="216"/>
        <v>0.37908890521675237</v>
      </c>
      <c r="H2645" s="207">
        <f t="shared" si="217"/>
        <v>0.42</v>
      </c>
      <c r="I2645" s="213">
        <v>92052</v>
      </c>
      <c r="J2645" s="213">
        <v>5062.8599999999997</v>
      </c>
      <c r="K2645" s="212">
        <v>7364.16</v>
      </c>
      <c r="L2645" s="212">
        <v>8284.68</v>
      </c>
      <c r="M2645" s="239">
        <f t="shared" si="214"/>
        <v>0.48089999999996508</v>
      </c>
      <c r="N2645" s="239"/>
      <c r="O2645" s="178"/>
      <c r="P2645" s="178"/>
      <c r="Q2645" s="178"/>
      <c r="R2645" s="178"/>
      <c r="S2645" s="178"/>
      <c r="T2645" s="178"/>
      <c r="U2645" s="178"/>
      <c r="V2645" s="178"/>
      <c r="W2645" s="178"/>
      <c r="X2645" s="178"/>
      <c r="Y2645" s="210">
        <f t="shared" si="213"/>
        <v>0.33817781043350476</v>
      </c>
      <c r="Z2645" s="211">
        <f t="shared" si="215"/>
        <v>0.42</v>
      </c>
      <c r="AA2645" s="178"/>
      <c r="AB2645" s="178"/>
      <c r="AC2645" s="178"/>
    </row>
    <row r="2646" spans="2:29" x14ac:dyDescent="0.35">
      <c r="B2646" s="222">
        <v>272300</v>
      </c>
      <c r="C2646" s="208">
        <v>103230</v>
      </c>
      <c r="D2646" s="309">
        <v>5677.65</v>
      </c>
      <c r="E2646" s="206">
        <v>8258.4</v>
      </c>
      <c r="F2646" s="206">
        <v>9290.7000000000007</v>
      </c>
      <c r="G2646" s="205">
        <f t="shared" si="216"/>
        <v>0.37910392948953359</v>
      </c>
      <c r="H2646" s="207">
        <f t="shared" si="217"/>
        <v>0.42</v>
      </c>
      <c r="I2646" s="213">
        <v>92094</v>
      </c>
      <c r="J2646" s="213">
        <v>5065.17</v>
      </c>
      <c r="K2646" s="212">
        <v>7367.52</v>
      </c>
      <c r="L2646" s="212">
        <v>8288.4599999999991</v>
      </c>
      <c r="M2646" s="239">
        <f t="shared" si="214"/>
        <v>0.48089999999991051</v>
      </c>
      <c r="N2646" s="239"/>
      <c r="O2646" s="178"/>
      <c r="P2646" s="178"/>
      <c r="Q2646" s="178"/>
      <c r="R2646" s="178"/>
      <c r="S2646" s="178"/>
      <c r="T2646" s="178"/>
      <c r="U2646" s="178"/>
      <c r="V2646" s="178"/>
      <c r="W2646" s="178"/>
      <c r="X2646" s="178"/>
      <c r="Y2646" s="210">
        <f t="shared" si="213"/>
        <v>0.33820785897906719</v>
      </c>
      <c r="Z2646" s="211">
        <f t="shared" si="215"/>
        <v>0.42</v>
      </c>
      <c r="AA2646" s="178"/>
      <c r="AB2646" s="178"/>
      <c r="AC2646" s="178"/>
    </row>
    <row r="2647" spans="2:29" x14ac:dyDescent="0.35">
      <c r="B2647" s="222">
        <v>272400</v>
      </c>
      <c r="C2647" s="208">
        <v>103272</v>
      </c>
      <c r="D2647" s="309">
        <v>5679.96</v>
      </c>
      <c r="E2647" s="206">
        <v>8261.76</v>
      </c>
      <c r="F2647" s="206">
        <v>9294.48</v>
      </c>
      <c r="G2647" s="205">
        <f t="shared" si="216"/>
        <v>0.37911894273127755</v>
      </c>
      <c r="H2647" s="207">
        <f t="shared" si="217"/>
        <v>0.42</v>
      </c>
      <c r="I2647" s="213">
        <v>92136</v>
      </c>
      <c r="J2647" s="213">
        <v>5067.4799999999996</v>
      </c>
      <c r="K2647" s="212">
        <v>7370.88</v>
      </c>
      <c r="L2647" s="212">
        <v>8292.24</v>
      </c>
      <c r="M2647" s="239">
        <f t="shared" si="214"/>
        <v>0.48090000000001965</v>
      </c>
      <c r="N2647" s="239"/>
      <c r="O2647" s="178"/>
      <c r="P2647" s="178"/>
      <c r="Q2647" s="178"/>
      <c r="R2647" s="178"/>
      <c r="S2647" s="178"/>
      <c r="T2647" s="178"/>
      <c r="U2647" s="178"/>
      <c r="V2647" s="178"/>
      <c r="W2647" s="178"/>
      <c r="X2647" s="178"/>
      <c r="Y2647" s="210">
        <f t="shared" si="213"/>
        <v>0.33823788546255507</v>
      </c>
      <c r="Z2647" s="211">
        <f t="shared" si="215"/>
        <v>0.42</v>
      </c>
      <c r="AA2647" s="178"/>
      <c r="AB2647" s="178"/>
      <c r="AC2647" s="178"/>
    </row>
    <row r="2648" spans="2:29" x14ac:dyDescent="0.35">
      <c r="B2648" s="222">
        <v>272500</v>
      </c>
      <c r="C2648" s="208">
        <v>103314</v>
      </c>
      <c r="D2648" s="309">
        <v>5682.27</v>
      </c>
      <c r="E2648" s="206">
        <v>8265.1200000000008</v>
      </c>
      <c r="F2648" s="206">
        <v>9298.26</v>
      </c>
      <c r="G2648" s="205">
        <f t="shared" si="216"/>
        <v>0.37913394495412844</v>
      </c>
      <c r="H2648" s="207">
        <f t="shared" si="217"/>
        <v>0.42</v>
      </c>
      <c r="I2648" s="213">
        <v>92178</v>
      </c>
      <c r="J2648" s="213">
        <v>5069.79</v>
      </c>
      <c r="K2648" s="212">
        <v>7374.24</v>
      </c>
      <c r="L2648" s="212">
        <v>8296.02</v>
      </c>
      <c r="M2648" s="239">
        <f t="shared" si="214"/>
        <v>0.48090000000000144</v>
      </c>
      <c r="N2648" s="239"/>
      <c r="O2648" s="178"/>
      <c r="P2648" s="178"/>
      <c r="Q2648" s="178"/>
      <c r="R2648" s="178"/>
      <c r="S2648" s="178"/>
      <c r="T2648" s="178"/>
      <c r="U2648" s="178"/>
      <c r="V2648" s="178"/>
      <c r="W2648" s="178"/>
      <c r="X2648" s="178"/>
      <c r="Y2648" s="210">
        <f t="shared" si="213"/>
        <v>0.3382678899082569</v>
      </c>
      <c r="Z2648" s="211">
        <f t="shared" si="215"/>
        <v>0.42</v>
      </c>
      <c r="AA2648" s="178"/>
      <c r="AB2648" s="178"/>
      <c r="AC2648" s="178"/>
    </row>
    <row r="2649" spans="2:29" x14ac:dyDescent="0.35">
      <c r="B2649" s="222">
        <v>272600</v>
      </c>
      <c r="C2649" s="208">
        <v>103356</v>
      </c>
      <c r="D2649" s="309">
        <v>5684.58</v>
      </c>
      <c r="E2649" s="206">
        <v>8268.48</v>
      </c>
      <c r="F2649" s="206">
        <v>9302.0400000000009</v>
      </c>
      <c r="G2649" s="205">
        <f t="shared" si="216"/>
        <v>0.37914893617021278</v>
      </c>
      <c r="H2649" s="207">
        <f t="shared" si="217"/>
        <v>0.42</v>
      </c>
      <c r="I2649" s="213">
        <v>92220</v>
      </c>
      <c r="J2649" s="213">
        <v>5072.1000000000004</v>
      </c>
      <c r="K2649" s="212">
        <v>7377.6</v>
      </c>
      <c r="L2649" s="212">
        <v>8299.7999999999993</v>
      </c>
      <c r="M2649" s="239">
        <f t="shared" si="214"/>
        <v>0.48089999999994687</v>
      </c>
      <c r="N2649" s="239"/>
      <c r="O2649" s="178"/>
      <c r="P2649" s="178"/>
      <c r="Q2649" s="178"/>
      <c r="R2649" s="178"/>
      <c r="S2649" s="178"/>
      <c r="T2649" s="178"/>
      <c r="U2649" s="178"/>
      <c r="V2649" s="178"/>
      <c r="W2649" s="178"/>
      <c r="X2649" s="178"/>
      <c r="Y2649" s="210">
        <f t="shared" si="213"/>
        <v>0.33829787234042552</v>
      </c>
      <c r="Z2649" s="211">
        <f t="shared" si="215"/>
        <v>0.42</v>
      </c>
      <c r="AA2649" s="178"/>
      <c r="AB2649" s="178"/>
      <c r="AC2649" s="178"/>
    </row>
    <row r="2650" spans="2:29" x14ac:dyDescent="0.35">
      <c r="B2650" s="222">
        <v>272700</v>
      </c>
      <c r="C2650" s="208">
        <v>103398</v>
      </c>
      <c r="D2650" s="309">
        <v>5686.89</v>
      </c>
      <c r="E2650" s="206">
        <v>8271.84</v>
      </c>
      <c r="F2650" s="206">
        <v>9305.82</v>
      </c>
      <c r="G2650" s="205">
        <f t="shared" si="216"/>
        <v>0.37916391639163916</v>
      </c>
      <c r="H2650" s="207">
        <f t="shared" si="217"/>
        <v>0.42</v>
      </c>
      <c r="I2650" s="213">
        <v>92262</v>
      </c>
      <c r="J2650" s="213">
        <v>5074.41</v>
      </c>
      <c r="K2650" s="212">
        <v>7380.96</v>
      </c>
      <c r="L2650" s="212">
        <v>8303.58</v>
      </c>
      <c r="M2650" s="239">
        <f t="shared" si="214"/>
        <v>0.48089999999991051</v>
      </c>
      <c r="N2650" s="239"/>
      <c r="O2650" s="178"/>
      <c r="P2650" s="178"/>
      <c r="Q2650" s="178"/>
      <c r="R2650" s="178"/>
      <c r="S2650" s="178"/>
      <c r="T2650" s="178"/>
      <c r="U2650" s="178"/>
      <c r="V2650" s="178"/>
      <c r="W2650" s="178"/>
      <c r="X2650" s="178"/>
      <c r="Y2650" s="210">
        <f t="shared" si="213"/>
        <v>0.33832783278327833</v>
      </c>
      <c r="Z2650" s="211">
        <f t="shared" si="215"/>
        <v>0.42</v>
      </c>
      <c r="AA2650" s="178"/>
      <c r="AB2650" s="178"/>
      <c r="AC2650" s="178"/>
    </row>
    <row r="2651" spans="2:29" x14ac:dyDescent="0.35">
      <c r="B2651" s="222">
        <v>272800</v>
      </c>
      <c r="C2651" s="208">
        <v>103440</v>
      </c>
      <c r="D2651" s="309">
        <v>5689.2</v>
      </c>
      <c r="E2651" s="206">
        <v>8275.2000000000007</v>
      </c>
      <c r="F2651" s="206">
        <v>9309.6</v>
      </c>
      <c r="G2651" s="205">
        <f t="shared" si="216"/>
        <v>0.37917888563049851</v>
      </c>
      <c r="H2651" s="207">
        <f t="shared" si="217"/>
        <v>0.42</v>
      </c>
      <c r="I2651" s="213">
        <v>92304</v>
      </c>
      <c r="J2651" s="213">
        <v>5076.72</v>
      </c>
      <c r="K2651" s="212">
        <v>7384.32</v>
      </c>
      <c r="L2651" s="212">
        <v>8307.36</v>
      </c>
      <c r="M2651" s="239">
        <f t="shared" si="214"/>
        <v>0.48090000000003785</v>
      </c>
      <c r="N2651" s="239"/>
      <c r="O2651" s="178"/>
      <c r="P2651" s="178"/>
      <c r="Q2651" s="178"/>
      <c r="R2651" s="178"/>
      <c r="S2651" s="178"/>
      <c r="T2651" s="178"/>
      <c r="U2651" s="178"/>
      <c r="V2651" s="178"/>
      <c r="W2651" s="178"/>
      <c r="X2651" s="178"/>
      <c r="Y2651" s="210">
        <f t="shared" si="213"/>
        <v>0.33835777126099709</v>
      </c>
      <c r="Z2651" s="211">
        <f t="shared" si="215"/>
        <v>0.42</v>
      </c>
      <c r="AA2651" s="178"/>
      <c r="AB2651" s="178"/>
      <c r="AC2651" s="178"/>
    </row>
    <row r="2652" spans="2:29" x14ac:dyDescent="0.35">
      <c r="B2652" s="222">
        <v>272900</v>
      </c>
      <c r="C2652" s="208">
        <v>103482</v>
      </c>
      <c r="D2652" s="309">
        <v>5691.51</v>
      </c>
      <c r="E2652" s="206">
        <v>8278.56</v>
      </c>
      <c r="F2652" s="206">
        <v>9313.3799999999992</v>
      </c>
      <c r="G2652" s="205">
        <f t="shared" si="216"/>
        <v>0.37919384389886407</v>
      </c>
      <c r="H2652" s="207">
        <f t="shared" si="217"/>
        <v>0.42</v>
      </c>
      <c r="I2652" s="213">
        <v>92346</v>
      </c>
      <c r="J2652" s="213">
        <v>5079.03</v>
      </c>
      <c r="K2652" s="212">
        <v>7387.68</v>
      </c>
      <c r="L2652" s="212">
        <v>8311.14</v>
      </c>
      <c r="M2652" s="239">
        <f t="shared" si="214"/>
        <v>0.48089999999998329</v>
      </c>
      <c r="N2652" s="239"/>
      <c r="O2652" s="178"/>
      <c r="P2652" s="178"/>
      <c r="Q2652" s="178"/>
      <c r="R2652" s="178"/>
      <c r="S2652" s="178"/>
      <c r="T2652" s="178"/>
      <c r="U2652" s="178"/>
      <c r="V2652" s="178"/>
      <c r="W2652" s="178"/>
      <c r="X2652" s="178"/>
      <c r="Y2652" s="210">
        <f t="shared" si="213"/>
        <v>0.3383876877977281</v>
      </c>
      <c r="Z2652" s="211">
        <f t="shared" si="215"/>
        <v>0.42</v>
      </c>
      <c r="AA2652" s="178"/>
      <c r="AB2652" s="178"/>
      <c r="AC2652" s="178"/>
    </row>
    <row r="2653" spans="2:29" x14ac:dyDescent="0.35">
      <c r="B2653" s="222">
        <v>273000</v>
      </c>
      <c r="C2653" s="208">
        <v>103524</v>
      </c>
      <c r="D2653" s="309">
        <v>5693.82</v>
      </c>
      <c r="E2653" s="206">
        <v>8281.92</v>
      </c>
      <c r="F2653" s="206">
        <v>9317.16</v>
      </c>
      <c r="G2653" s="205">
        <f t="shared" si="216"/>
        <v>0.3792087912087912</v>
      </c>
      <c r="H2653" s="207">
        <f t="shared" si="217"/>
        <v>0.42</v>
      </c>
      <c r="I2653" s="213">
        <v>92388</v>
      </c>
      <c r="J2653" s="213">
        <v>5081.34</v>
      </c>
      <c r="K2653" s="212">
        <v>7391.04</v>
      </c>
      <c r="L2653" s="212">
        <v>8314.92</v>
      </c>
      <c r="M2653" s="239">
        <f t="shared" si="214"/>
        <v>0.48090000000011057</v>
      </c>
      <c r="N2653" s="239"/>
      <c r="O2653" s="178"/>
      <c r="P2653" s="178"/>
      <c r="Q2653" s="178"/>
      <c r="R2653" s="178"/>
      <c r="S2653" s="178"/>
      <c r="T2653" s="178"/>
      <c r="U2653" s="178"/>
      <c r="V2653" s="178"/>
      <c r="W2653" s="178"/>
      <c r="X2653" s="178"/>
      <c r="Y2653" s="210">
        <f t="shared" si="213"/>
        <v>0.33841758241758241</v>
      </c>
      <c r="Z2653" s="211">
        <f t="shared" si="215"/>
        <v>0.42</v>
      </c>
      <c r="AA2653" s="178"/>
      <c r="AB2653" s="178"/>
      <c r="AC2653" s="178"/>
    </row>
    <row r="2654" spans="2:29" x14ac:dyDescent="0.35">
      <c r="B2654" s="222">
        <v>273100</v>
      </c>
      <c r="C2654" s="208">
        <v>103566</v>
      </c>
      <c r="D2654" s="309">
        <v>5696.13</v>
      </c>
      <c r="E2654" s="206">
        <v>8285.2800000000007</v>
      </c>
      <c r="F2654" s="206">
        <v>9320.94</v>
      </c>
      <c r="G2654" s="205">
        <f t="shared" si="216"/>
        <v>0.37922372757231781</v>
      </c>
      <c r="H2654" s="207">
        <f t="shared" si="217"/>
        <v>0.42</v>
      </c>
      <c r="I2654" s="213">
        <v>92430</v>
      </c>
      <c r="J2654" s="213">
        <v>5083.6499999999996</v>
      </c>
      <c r="K2654" s="212">
        <v>7394.4</v>
      </c>
      <c r="L2654" s="212">
        <v>8318.7000000000007</v>
      </c>
      <c r="M2654" s="239">
        <f t="shared" si="214"/>
        <v>0.48090000000007421</v>
      </c>
      <c r="N2654" s="239"/>
      <c r="O2654" s="178"/>
      <c r="P2654" s="178"/>
      <c r="Q2654" s="178"/>
      <c r="R2654" s="178"/>
      <c r="S2654" s="178"/>
      <c r="T2654" s="178"/>
      <c r="U2654" s="178"/>
      <c r="V2654" s="178"/>
      <c r="W2654" s="178"/>
      <c r="X2654" s="178"/>
      <c r="Y2654" s="210">
        <f t="shared" si="213"/>
        <v>0.33844745514463564</v>
      </c>
      <c r="Z2654" s="211">
        <f t="shared" si="215"/>
        <v>0.42</v>
      </c>
      <c r="AA2654" s="178"/>
      <c r="AB2654" s="178"/>
      <c r="AC2654" s="178"/>
    </row>
    <row r="2655" spans="2:29" x14ac:dyDescent="0.35">
      <c r="B2655" s="222">
        <v>273200</v>
      </c>
      <c r="C2655" s="208">
        <v>103608</v>
      </c>
      <c r="D2655" s="309">
        <v>5698.44</v>
      </c>
      <c r="E2655" s="206">
        <v>8288.64</v>
      </c>
      <c r="F2655" s="206">
        <v>9324.7199999999993</v>
      </c>
      <c r="G2655" s="205">
        <f t="shared" si="216"/>
        <v>0.37923865300146414</v>
      </c>
      <c r="H2655" s="207">
        <f t="shared" si="217"/>
        <v>0.42</v>
      </c>
      <c r="I2655" s="213">
        <v>92472</v>
      </c>
      <c r="J2655" s="213">
        <v>5085.96</v>
      </c>
      <c r="K2655" s="212">
        <v>7397.76</v>
      </c>
      <c r="L2655" s="212">
        <v>8322.48</v>
      </c>
      <c r="M2655" s="239">
        <f t="shared" si="214"/>
        <v>0.48090000000001965</v>
      </c>
      <c r="N2655" s="239"/>
      <c r="O2655" s="178"/>
      <c r="P2655" s="178"/>
      <c r="Q2655" s="178"/>
      <c r="R2655" s="178"/>
      <c r="S2655" s="178"/>
      <c r="T2655" s="178"/>
      <c r="U2655" s="178"/>
      <c r="V2655" s="178"/>
      <c r="W2655" s="178"/>
      <c r="X2655" s="178"/>
      <c r="Y2655" s="210">
        <f t="shared" si="213"/>
        <v>0.33847730600292825</v>
      </c>
      <c r="Z2655" s="211">
        <f t="shared" si="215"/>
        <v>0.42</v>
      </c>
      <c r="AA2655" s="178"/>
      <c r="AB2655" s="178"/>
      <c r="AC2655" s="178"/>
    </row>
    <row r="2656" spans="2:29" x14ac:dyDescent="0.35">
      <c r="B2656" s="222">
        <v>273300</v>
      </c>
      <c r="C2656" s="208">
        <v>103650</v>
      </c>
      <c r="D2656" s="309">
        <v>5700.75</v>
      </c>
      <c r="E2656" s="206">
        <v>8292</v>
      </c>
      <c r="F2656" s="206">
        <v>9328.5</v>
      </c>
      <c r="G2656" s="205">
        <f t="shared" si="216"/>
        <v>0.37925356750823269</v>
      </c>
      <c r="H2656" s="207">
        <f t="shared" si="217"/>
        <v>0.42</v>
      </c>
      <c r="I2656" s="213">
        <v>92514</v>
      </c>
      <c r="J2656" s="213">
        <v>5088.2700000000004</v>
      </c>
      <c r="K2656" s="212">
        <v>7401.12</v>
      </c>
      <c r="L2656" s="212">
        <v>8326.26</v>
      </c>
      <c r="M2656" s="239">
        <f t="shared" si="214"/>
        <v>0.48090000000001965</v>
      </c>
      <c r="N2656" s="239"/>
      <c r="O2656" s="178"/>
      <c r="P2656" s="178"/>
      <c r="Q2656" s="178"/>
      <c r="R2656" s="178"/>
      <c r="S2656" s="178"/>
      <c r="T2656" s="178"/>
      <c r="U2656" s="178"/>
      <c r="V2656" s="178"/>
      <c r="W2656" s="178"/>
      <c r="X2656" s="178"/>
      <c r="Y2656" s="210">
        <f t="shared" si="213"/>
        <v>0.3385071350164654</v>
      </c>
      <c r="Z2656" s="211">
        <f t="shared" si="215"/>
        <v>0.42</v>
      </c>
      <c r="AA2656" s="178"/>
      <c r="AB2656" s="178"/>
      <c r="AC2656" s="178"/>
    </row>
    <row r="2657" spans="2:29" x14ac:dyDescent="0.35">
      <c r="B2657" s="222">
        <v>273400</v>
      </c>
      <c r="C2657" s="208">
        <v>103692</v>
      </c>
      <c r="D2657" s="309">
        <v>5703.06</v>
      </c>
      <c r="E2657" s="206">
        <v>8295.36</v>
      </c>
      <c r="F2657" s="206">
        <v>9332.2800000000007</v>
      </c>
      <c r="G2657" s="205">
        <f t="shared" si="216"/>
        <v>0.37926847110460865</v>
      </c>
      <c r="H2657" s="207">
        <f t="shared" si="217"/>
        <v>0.42</v>
      </c>
      <c r="I2657" s="213">
        <v>92556</v>
      </c>
      <c r="J2657" s="213">
        <v>5090.58</v>
      </c>
      <c r="K2657" s="212">
        <v>7404.48</v>
      </c>
      <c r="L2657" s="212">
        <v>8330.0400000000009</v>
      </c>
      <c r="M2657" s="239">
        <f t="shared" si="214"/>
        <v>0.48089999999996508</v>
      </c>
      <c r="N2657" s="239"/>
      <c r="O2657" s="178"/>
      <c r="P2657" s="178"/>
      <c r="Q2657" s="178"/>
      <c r="R2657" s="178"/>
      <c r="S2657" s="178"/>
      <c r="T2657" s="178"/>
      <c r="U2657" s="178"/>
      <c r="V2657" s="178"/>
      <c r="W2657" s="178"/>
      <c r="X2657" s="178"/>
      <c r="Y2657" s="210">
        <f t="shared" si="213"/>
        <v>0.33853694220921726</v>
      </c>
      <c r="Z2657" s="211">
        <f t="shared" si="215"/>
        <v>0.42</v>
      </c>
      <c r="AA2657" s="178"/>
      <c r="AB2657" s="178"/>
      <c r="AC2657" s="178"/>
    </row>
    <row r="2658" spans="2:29" x14ac:dyDescent="0.35">
      <c r="B2658" s="222">
        <v>273500</v>
      </c>
      <c r="C2658" s="208">
        <v>103734</v>
      </c>
      <c r="D2658" s="309">
        <v>5705.37</v>
      </c>
      <c r="E2658" s="206">
        <v>8298.7199999999993</v>
      </c>
      <c r="F2658" s="206">
        <v>9336.06</v>
      </c>
      <c r="G2658" s="205">
        <f t="shared" si="216"/>
        <v>0.37928336380255939</v>
      </c>
      <c r="H2658" s="207">
        <f t="shared" si="217"/>
        <v>0.42</v>
      </c>
      <c r="I2658" s="213">
        <v>92598</v>
      </c>
      <c r="J2658" s="213">
        <v>5092.8900000000003</v>
      </c>
      <c r="K2658" s="212">
        <v>7407.84</v>
      </c>
      <c r="L2658" s="212">
        <v>8333.82</v>
      </c>
      <c r="M2658" s="239">
        <f t="shared" si="214"/>
        <v>0.48089999999991051</v>
      </c>
      <c r="N2658" s="239"/>
      <c r="O2658" s="178"/>
      <c r="P2658" s="178"/>
      <c r="Q2658" s="178"/>
      <c r="R2658" s="178"/>
      <c r="S2658" s="178"/>
      <c r="T2658" s="178"/>
      <c r="U2658" s="178"/>
      <c r="V2658" s="178"/>
      <c r="W2658" s="178"/>
      <c r="X2658" s="178"/>
      <c r="Y2658" s="210">
        <f t="shared" si="213"/>
        <v>0.33856672760511886</v>
      </c>
      <c r="Z2658" s="211">
        <f t="shared" si="215"/>
        <v>0.42</v>
      </c>
      <c r="AA2658" s="178"/>
      <c r="AB2658" s="178"/>
      <c r="AC2658" s="178"/>
    </row>
    <row r="2659" spans="2:29" x14ac:dyDescent="0.35">
      <c r="B2659" s="222">
        <v>273600</v>
      </c>
      <c r="C2659" s="208">
        <v>103776</v>
      </c>
      <c r="D2659" s="309">
        <v>5707.68</v>
      </c>
      <c r="E2659" s="206">
        <v>8302.08</v>
      </c>
      <c r="F2659" s="206">
        <v>9339.84</v>
      </c>
      <c r="G2659" s="205">
        <f t="shared" si="216"/>
        <v>0.37929824561403508</v>
      </c>
      <c r="H2659" s="207">
        <f t="shared" si="217"/>
        <v>0.42</v>
      </c>
      <c r="I2659" s="213">
        <v>92640</v>
      </c>
      <c r="J2659" s="213">
        <v>5095.2</v>
      </c>
      <c r="K2659" s="212">
        <v>7411.2</v>
      </c>
      <c r="L2659" s="212">
        <v>8337.6</v>
      </c>
      <c r="M2659" s="239">
        <f t="shared" si="214"/>
        <v>0.48089999999991051</v>
      </c>
      <c r="N2659" s="239"/>
      <c r="O2659" s="178"/>
      <c r="P2659" s="178"/>
      <c r="Q2659" s="178"/>
      <c r="R2659" s="178"/>
      <c r="S2659" s="178"/>
      <c r="T2659" s="178"/>
      <c r="U2659" s="178"/>
      <c r="V2659" s="178"/>
      <c r="W2659" s="178"/>
      <c r="X2659" s="178"/>
      <c r="Y2659" s="210">
        <f t="shared" si="213"/>
        <v>0.33859649122807017</v>
      </c>
      <c r="Z2659" s="211">
        <f t="shared" si="215"/>
        <v>0.42</v>
      </c>
      <c r="AA2659" s="178"/>
      <c r="AB2659" s="178"/>
      <c r="AC2659" s="178"/>
    </row>
    <row r="2660" spans="2:29" x14ac:dyDescent="0.35">
      <c r="B2660" s="222">
        <v>273700</v>
      </c>
      <c r="C2660" s="208">
        <v>103818</v>
      </c>
      <c r="D2660" s="309">
        <v>5709.99</v>
      </c>
      <c r="E2660" s="206">
        <v>8305.44</v>
      </c>
      <c r="F2660" s="206">
        <v>9343.6200000000008</v>
      </c>
      <c r="G2660" s="205">
        <f t="shared" si="216"/>
        <v>0.37931311655096822</v>
      </c>
      <c r="H2660" s="207">
        <f t="shared" si="217"/>
        <v>0.42</v>
      </c>
      <c r="I2660" s="213">
        <v>92682</v>
      </c>
      <c r="J2660" s="213">
        <v>5097.51</v>
      </c>
      <c r="K2660" s="212">
        <v>7414.56</v>
      </c>
      <c r="L2660" s="212">
        <v>8341.3799999999992</v>
      </c>
      <c r="M2660" s="239">
        <f t="shared" si="214"/>
        <v>0.48090000000000144</v>
      </c>
      <c r="N2660" s="239"/>
      <c r="O2660" s="178"/>
      <c r="P2660" s="178"/>
      <c r="Q2660" s="178"/>
      <c r="R2660" s="178"/>
      <c r="S2660" s="178"/>
      <c r="T2660" s="178"/>
      <c r="U2660" s="178"/>
      <c r="V2660" s="178"/>
      <c r="W2660" s="178"/>
      <c r="X2660" s="178"/>
      <c r="Y2660" s="210">
        <f t="shared" si="213"/>
        <v>0.3386262331019364</v>
      </c>
      <c r="Z2660" s="211">
        <f t="shared" si="215"/>
        <v>0.42</v>
      </c>
      <c r="AA2660" s="178"/>
      <c r="AB2660" s="178"/>
      <c r="AC2660" s="178"/>
    </row>
    <row r="2661" spans="2:29" x14ac:dyDescent="0.35">
      <c r="B2661" s="222">
        <v>273800</v>
      </c>
      <c r="C2661" s="208">
        <v>103860</v>
      </c>
      <c r="D2661" s="309">
        <v>5712.3</v>
      </c>
      <c r="E2661" s="206">
        <v>8308.7999999999993</v>
      </c>
      <c r="F2661" s="206">
        <v>9347.4</v>
      </c>
      <c r="G2661" s="205">
        <f t="shared" si="216"/>
        <v>0.3793279766252739</v>
      </c>
      <c r="H2661" s="207">
        <f t="shared" si="217"/>
        <v>0.42</v>
      </c>
      <c r="I2661" s="213">
        <v>92724</v>
      </c>
      <c r="J2661" s="213">
        <v>5099.82</v>
      </c>
      <c r="K2661" s="212">
        <v>7417.92</v>
      </c>
      <c r="L2661" s="212">
        <v>8345.16</v>
      </c>
      <c r="M2661" s="239">
        <f t="shared" si="214"/>
        <v>0.48089999999996508</v>
      </c>
      <c r="N2661" s="239"/>
      <c r="O2661" s="178"/>
      <c r="P2661" s="178"/>
      <c r="Q2661" s="178"/>
      <c r="R2661" s="178"/>
      <c r="S2661" s="178"/>
      <c r="T2661" s="178"/>
      <c r="U2661" s="178"/>
      <c r="V2661" s="178"/>
      <c r="W2661" s="178"/>
      <c r="X2661" s="178"/>
      <c r="Y2661" s="210">
        <f t="shared" si="213"/>
        <v>0.33865595325054787</v>
      </c>
      <c r="Z2661" s="211">
        <f t="shared" si="215"/>
        <v>0.42</v>
      </c>
      <c r="AA2661" s="178"/>
      <c r="AB2661" s="178"/>
      <c r="AC2661" s="178"/>
    </row>
    <row r="2662" spans="2:29" x14ac:dyDescent="0.35">
      <c r="B2662" s="222">
        <v>273900</v>
      </c>
      <c r="C2662" s="208">
        <v>103902</v>
      </c>
      <c r="D2662" s="309">
        <v>5714.61</v>
      </c>
      <c r="E2662" s="206">
        <v>8312.16</v>
      </c>
      <c r="F2662" s="206">
        <v>9351.18</v>
      </c>
      <c r="G2662" s="205">
        <f t="shared" si="216"/>
        <v>0.37934282584884993</v>
      </c>
      <c r="H2662" s="207">
        <f t="shared" si="217"/>
        <v>0.42</v>
      </c>
      <c r="I2662" s="213">
        <v>92766</v>
      </c>
      <c r="J2662" s="213">
        <v>5102.13</v>
      </c>
      <c r="K2662" s="212">
        <v>7421.28</v>
      </c>
      <c r="L2662" s="212">
        <v>8348.94</v>
      </c>
      <c r="M2662" s="239">
        <f t="shared" si="214"/>
        <v>0.48090000000009242</v>
      </c>
      <c r="N2662" s="239"/>
      <c r="O2662" s="178"/>
      <c r="P2662" s="178"/>
      <c r="Q2662" s="178"/>
      <c r="R2662" s="178"/>
      <c r="S2662" s="178"/>
      <c r="T2662" s="178"/>
      <c r="U2662" s="178"/>
      <c r="V2662" s="178"/>
      <c r="W2662" s="178"/>
      <c r="X2662" s="178"/>
      <c r="Y2662" s="210">
        <f t="shared" si="213"/>
        <v>0.33868565169769987</v>
      </c>
      <c r="Z2662" s="211">
        <f t="shared" si="215"/>
        <v>0.42</v>
      </c>
      <c r="AA2662" s="178"/>
      <c r="AB2662" s="178"/>
      <c r="AC2662" s="178"/>
    </row>
    <row r="2663" spans="2:29" x14ac:dyDescent="0.35">
      <c r="B2663" s="222">
        <v>274000</v>
      </c>
      <c r="C2663" s="208">
        <v>103944</v>
      </c>
      <c r="D2663" s="309">
        <v>5716.92</v>
      </c>
      <c r="E2663" s="206">
        <v>8315.52</v>
      </c>
      <c r="F2663" s="206">
        <v>9354.9599999999991</v>
      </c>
      <c r="G2663" s="205">
        <f t="shared" si="216"/>
        <v>0.37935766423357664</v>
      </c>
      <c r="H2663" s="207">
        <f t="shared" si="217"/>
        <v>0.42</v>
      </c>
      <c r="I2663" s="213">
        <v>92808</v>
      </c>
      <c r="J2663" s="213">
        <v>5104.4399999999996</v>
      </c>
      <c r="K2663" s="212">
        <v>7424.64</v>
      </c>
      <c r="L2663" s="212">
        <v>8352.7199999999993</v>
      </c>
      <c r="M2663" s="239">
        <f t="shared" si="214"/>
        <v>0.48090000000003785</v>
      </c>
      <c r="N2663" s="239"/>
      <c r="O2663" s="178"/>
      <c r="P2663" s="178"/>
      <c r="Q2663" s="178"/>
      <c r="R2663" s="178"/>
      <c r="S2663" s="178"/>
      <c r="T2663" s="178"/>
      <c r="U2663" s="178"/>
      <c r="V2663" s="178"/>
      <c r="W2663" s="178"/>
      <c r="X2663" s="178"/>
      <c r="Y2663" s="210">
        <f t="shared" si="213"/>
        <v>0.3387153284671533</v>
      </c>
      <c r="Z2663" s="211">
        <f t="shared" si="215"/>
        <v>0.42</v>
      </c>
      <c r="AA2663" s="178"/>
      <c r="AB2663" s="178"/>
      <c r="AC2663" s="178"/>
    </row>
    <row r="2664" spans="2:29" x14ac:dyDescent="0.35">
      <c r="B2664" s="222">
        <v>274100</v>
      </c>
      <c r="C2664" s="208">
        <v>103986</v>
      </c>
      <c r="D2664" s="309">
        <v>5719.23</v>
      </c>
      <c r="E2664" s="206">
        <v>8318.8799999999992</v>
      </c>
      <c r="F2664" s="206">
        <v>9358.74</v>
      </c>
      <c r="G2664" s="205">
        <f t="shared" si="216"/>
        <v>0.37937249179131705</v>
      </c>
      <c r="H2664" s="207">
        <f t="shared" si="217"/>
        <v>0.42</v>
      </c>
      <c r="I2664" s="213">
        <v>92850</v>
      </c>
      <c r="J2664" s="213">
        <v>5106.75</v>
      </c>
      <c r="K2664" s="212">
        <v>7428</v>
      </c>
      <c r="L2664" s="212">
        <v>8356.5</v>
      </c>
      <c r="M2664" s="239">
        <f t="shared" si="214"/>
        <v>0.48090000000001965</v>
      </c>
      <c r="N2664" s="239"/>
      <c r="O2664" s="178"/>
      <c r="P2664" s="178"/>
      <c r="Q2664" s="178"/>
      <c r="R2664" s="178"/>
      <c r="S2664" s="178"/>
      <c r="T2664" s="178"/>
      <c r="U2664" s="178"/>
      <c r="V2664" s="178"/>
      <c r="W2664" s="178"/>
      <c r="X2664" s="178"/>
      <c r="Y2664" s="210">
        <f t="shared" si="213"/>
        <v>0.33874498358263405</v>
      </c>
      <c r="Z2664" s="211">
        <f t="shared" si="215"/>
        <v>0.42</v>
      </c>
      <c r="AA2664" s="178"/>
      <c r="AB2664" s="178"/>
      <c r="AC2664" s="178"/>
    </row>
    <row r="2665" spans="2:29" x14ac:dyDescent="0.35">
      <c r="B2665" s="222">
        <v>274200</v>
      </c>
      <c r="C2665" s="208">
        <v>104028</v>
      </c>
      <c r="D2665" s="309">
        <v>5721.54</v>
      </c>
      <c r="E2665" s="206">
        <v>8322.24</v>
      </c>
      <c r="F2665" s="206">
        <v>9362.52</v>
      </c>
      <c r="G2665" s="205">
        <f t="shared" si="216"/>
        <v>0.37938730853391683</v>
      </c>
      <c r="H2665" s="207">
        <f t="shared" si="217"/>
        <v>0.42</v>
      </c>
      <c r="I2665" s="213">
        <v>92892</v>
      </c>
      <c r="J2665" s="213">
        <v>5109.0600000000004</v>
      </c>
      <c r="K2665" s="212">
        <v>7431.36</v>
      </c>
      <c r="L2665" s="212">
        <v>8360.2800000000007</v>
      </c>
      <c r="M2665" s="239">
        <f t="shared" si="214"/>
        <v>0.48089999999998329</v>
      </c>
      <c r="N2665" s="239"/>
      <c r="O2665" s="178"/>
      <c r="P2665" s="178"/>
      <c r="Q2665" s="178"/>
      <c r="R2665" s="178"/>
      <c r="S2665" s="178"/>
      <c r="T2665" s="178"/>
      <c r="U2665" s="178"/>
      <c r="V2665" s="178"/>
      <c r="W2665" s="178"/>
      <c r="X2665" s="178"/>
      <c r="Y2665" s="210">
        <f t="shared" si="213"/>
        <v>0.33877461706783368</v>
      </c>
      <c r="Z2665" s="211">
        <f t="shared" si="215"/>
        <v>0.42</v>
      </c>
      <c r="AA2665" s="178"/>
      <c r="AB2665" s="178"/>
      <c r="AC2665" s="178"/>
    </row>
    <row r="2666" spans="2:29" x14ac:dyDescent="0.35">
      <c r="B2666" s="222">
        <v>274300</v>
      </c>
      <c r="C2666" s="208">
        <v>104070</v>
      </c>
      <c r="D2666" s="309">
        <v>5723.85</v>
      </c>
      <c r="E2666" s="206">
        <v>8325.6</v>
      </c>
      <c r="F2666" s="206">
        <v>9366.2999999999993</v>
      </c>
      <c r="G2666" s="205">
        <f t="shared" si="216"/>
        <v>0.37940211447320454</v>
      </c>
      <c r="H2666" s="207">
        <f t="shared" si="217"/>
        <v>0.42</v>
      </c>
      <c r="I2666" s="213">
        <v>92934</v>
      </c>
      <c r="J2666" s="213">
        <v>5111.37</v>
      </c>
      <c r="K2666" s="212">
        <v>7434.72</v>
      </c>
      <c r="L2666" s="212">
        <v>8364.06</v>
      </c>
      <c r="M2666" s="239">
        <f t="shared" si="214"/>
        <v>0.48090000000007421</v>
      </c>
      <c r="N2666" s="239"/>
      <c r="O2666" s="178"/>
      <c r="P2666" s="178"/>
      <c r="Q2666" s="178"/>
      <c r="R2666" s="178"/>
      <c r="S2666" s="178"/>
      <c r="T2666" s="178"/>
      <c r="U2666" s="178"/>
      <c r="V2666" s="178"/>
      <c r="W2666" s="178"/>
      <c r="X2666" s="178"/>
      <c r="Y2666" s="210">
        <f t="shared" si="213"/>
        <v>0.33880422894640905</v>
      </c>
      <c r="Z2666" s="211">
        <f t="shared" si="215"/>
        <v>0.42</v>
      </c>
      <c r="AA2666" s="178"/>
      <c r="AB2666" s="178"/>
      <c r="AC2666" s="178"/>
    </row>
    <row r="2667" spans="2:29" x14ac:dyDescent="0.35">
      <c r="B2667" s="222">
        <v>274400</v>
      </c>
      <c r="C2667" s="208">
        <v>104112</v>
      </c>
      <c r="D2667" s="309">
        <v>5726.16</v>
      </c>
      <c r="E2667" s="206">
        <v>8328.9599999999991</v>
      </c>
      <c r="F2667" s="206">
        <v>9370.08</v>
      </c>
      <c r="G2667" s="205">
        <f t="shared" si="216"/>
        <v>0.37941690962099123</v>
      </c>
      <c r="H2667" s="207">
        <f t="shared" si="217"/>
        <v>0.42</v>
      </c>
      <c r="I2667" s="213">
        <v>92976</v>
      </c>
      <c r="J2667" s="213">
        <v>5113.68</v>
      </c>
      <c r="K2667" s="212">
        <v>7438.08</v>
      </c>
      <c r="L2667" s="212">
        <v>8367.84</v>
      </c>
      <c r="M2667" s="239">
        <f t="shared" si="214"/>
        <v>0.480900000000056</v>
      </c>
      <c r="N2667" s="239"/>
      <c r="O2667" s="178"/>
      <c r="P2667" s="178"/>
      <c r="Q2667" s="178"/>
      <c r="R2667" s="178"/>
      <c r="S2667" s="178"/>
      <c r="T2667" s="178"/>
      <c r="U2667" s="178"/>
      <c r="V2667" s="178"/>
      <c r="W2667" s="178"/>
      <c r="X2667" s="178"/>
      <c r="Y2667" s="210">
        <f t="shared" si="213"/>
        <v>0.33883381924198253</v>
      </c>
      <c r="Z2667" s="211">
        <f t="shared" si="215"/>
        <v>0.42</v>
      </c>
      <c r="AA2667" s="178"/>
      <c r="AB2667" s="178"/>
      <c r="AC2667" s="178"/>
    </row>
    <row r="2668" spans="2:29" x14ac:dyDescent="0.35">
      <c r="B2668" s="222">
        <v>274500</v>
      </c>
      <c r="C2668" s="208">
        <v>104154</v>
      </c>
      <c r="D2668" s="309">
        <v>5728.47</v>
      </c>
      <c r="E2668" s="206">
        <v>8332.32</v>
      </c>
      <c r="F2668" s="206">
        <v>9373.86</v>
      </c>
      <c r="G2668" s="205">
        <f t="shared" si="216"/>
        <v>0.37943169398907106</v>
      </c>
      <c r="H2668" s="207">
        <f t="shared" si="217"/>
        <v>0.42</v>
      </c>
      <c r="I2668" s="213">
        <v>93018</v>
      </c>
      <c r="J2668" s="213">
        <v>5115.99</v>
      </c>
      <c r="K2668" s="212">
        <v>7441.44</v>
      </c>
      <c r="L2668" s="212">
        <v>8371.6200000000008</v>
      </c>
      <c r="M2668" s="239">
        <f t="shared" si="214"/>
        <v>0.48090000000001965</v>
      </c>
      <c r="N2668" s="239"/>
      <c r="O2668" s="178"/>
      <c r="P2668" s="178"/>
      <c r="Q2668" s="178"/>
      <c r="R2668" s="178"/>
      <c r="S2668" s="178"/>
      <c r="T2668" s="178"/>
      <c r="U2668" s="178"/>
      <c r="V2668" s="178"/>
      <c r="W2668" s="178"/>
      <c r="X2668" s="178"/>
      <c r="Y2668" s="210">
        <f t="shared" si="213"/>
        <v>0.33886338797814208</v>
      </c>
      <c r="Z2668" s="211">
        <f t="shared" si="215"/>
        <v>0.42</v>
      </c>
      <c r="AA2668" s="178"/>
      <c r="AB2668" s="178"/>
      <c r="AC2668" s="178"/>
    </row>
    <row r="2669" spans="2:29" x14ac:dyDescent="0.35">
      <c r="B2669" s="222">
        <v>274600</v>
      </c>
      <c r="C2669" s="208">
        <v>104196</v>
      </c>
      <c r="D2669" s="309">
        <v>5730.78</v>
      </c>
      <c r="E2669" s="206">
        <v>8335.68</v>
      </c>
      <c r="F2669" s="206">
        <v>9377.64</v>
      </c>
      <c r="G2669" s="205">
        <f t="shared" si="216"/>
        <v>0.37944646758922068</v>
      </c>
      <c r="H2669" s="207">
        <f t="shared" si="217"/>
        <v>0.42</v>
      </c>
      <c r="I2669" s="213">
        <v>93060</v>
      </c>
      <c r="J2669" s="213">
        <v>5118.3</v>
      </c>
      <c r="K2669" s="212">
        <v>7444.8</v>
      </c>
      <c r="L2669" s="212">
        <v>8375.4</v>
      </c>
      <c r="M2669" s="239">
        <f t="shared" si="214"/>
        <v>0.48089999999996508</v>
      </c>
      <c r="N2669" s="239"/>
      <c r="O2669" s="178"/>
      <c r="P2669" s="178"/>
      <c r="Q2669" s="178"/>
      <c r="R2669" s="178"/>
      <c r="S2669" s="178"/>
      <c r="T2669" s="178"/>
      <c r="U2669" s="178"/>
      <c r="V2669" s="178"/>
      <c r="W2669" s="178"/>
      <c r="X2669" s="178"/>
      <c r="Y2669" s="210">
        <f t="shared" si="213"/>
        <v>0.33889293517844138</v>
      </c>
      <c r="Z2669" s="211">
        <f t="shared" si="215"/>
        <v>0.42</v>
      </c>
      <c r="AA2669" s="178"/>
      <c r="AB2669" s="178"/>
      <c r="AC2669" s="178"/>
    </row>
    <row r="2670" spans="2:29" x14ac:dyDescent="0.35">
      <c r="B2670" s="222">
        <v>274700</v>
      </c>
      <c r="C2670" s="208">
        <v>104238</v>
      </c>
      <c r="D2670" s="309">
        <v>5733.09</v>
      </c>
      <c r="E2670" s="206">
        <v>8339.0400000000009</v>
      </c>
      <c r="F2670" s="206">
        <v>9381.42</v>
      </c>
      <c r="G2670" s="205">
        <f t="shared" si="216"/>
        <v>0.37946123043319985</v>
      </c>
      <c r="H2670" s="207">
        <f t="shared" si="217"/>
        <v>0.42</v>
      </c>
      <c r="I2670" s="213">
        <v>93102</v>
      </c>
      <c r="J2670" s="213">
        <v>5120.6099999999997</v>
      </c>
      <c r="K2670" s="212">
        <v>7448.16</v>
      </c>
      <c r="L2670" s="212">
        <v>8379.18</v>
      </c>
      <c r="M2670" s="239">
        <f t="shared" si="214"/>
        <v>0.48089999999996508</v>
      </c>
      <c r="N2670" s="239"/>
      <c r="O2670" s="178"/>
      <c r="P2670" s="178"/>
      <c r="Q2670" s="178"/>
      <c r="R2670" s="178"/>
      <c r="S2670" s="178"/>
      <c r="T2670" s="178"/>
      <c r="U2670" s="178"/>
      <c r="V2670" s="178"/>
      <c r="W2670" s="178"/>
      <c r="X2670" s="178"/>
      <c r="Y2670" s="210">
        <f t="shared" si="213"/>
        <v>0.33892246086639971</v>
      </c>
      <c r="Z2670" s="211">
        <f t="shared" si="215"/>
        <v>0.42</v>
      </c>
      <c r="AA2670" s="178"/>
      <c r="AB2670" s="178"/>
      <c r="AC2670" s="178"/>
    </row>
    <row r="2671" spans="2:29" x14ac:dyDescent="0.35">
      <c r="B2671" s="222">
        <v>274800</v>
      </c>
      <c r="C2671" s="208">
        <v>104280</v>
      </c>
      <c r="D2671" s="309">
        <v>5735.4</v>
      </c>
      <c r="E2671" s="206">
        <v>8342.4</v>
      </c>
      <c r="F2671" s="206">
        <v>9385.2000000000007</v>
      </c>
      <c r="G2671" s="205">
        <f t="shared" si="216"/>
        <v>0.37947598253275111</v>
      </c>
      <c r="H2671" s="207">
        <f t="shared" si="217"/>
        <v>0.42</v>
      </c>
      <c r="I2671" s="213">
        <v>93144</v>
      </c>
      <c r="J2671" s="213">
        <v>5122.92</v>
      </c>
      <c r="K2671" s="212">
        <v>7451.52</v>
      </c>
      <c r="L2671" s="212">
        <v>8382.9599999999991</v>
      </c>
      <c r="M2671" s="239">
        <f t="shared" si="214"/>
        <v>0.48089999999991051</v>
      </c>
      <c r="N2671" s="239"/>
      <c r="O2671" s="178"/>
      <c r="P2671" s="178"/>
      <c r="Q2671" s="178"/>
      <c r="R2671" s="178"/>
      <c r="S2671" s="178"/>
      <c r="T2671" s="178"/>
      <c r="U2671" s="178"/>
      <c r="V2671" s="178"/>
      <c r="W2671" s="178"/>
      <c r="X2671" s="178"/>
      <c r="Y2671" s="210">
        <f t="shared" si="213"/>
        <v>0.33895196506550218</v>
      </c>
      <c r="Z2671" s="211">
        <f t="shared" si="215"/>
        <v>0.42</v>
      </c>
      <c r="AA2671" s="178"/>
      <c r="AB2671" s="178"/>
      <c r="AC2671" s="178"/>
    </row>
    <row r="2672" spans="2:29" x14ac:dyDescent="0.35">
      <c r="B2672" s="222">
        <v>274900</v>
      </c>
      <c r="C2672" s="208">
        <v>104322</v>
      </c>
      <c r="D2672" s="309">
        <v>5737.71</v>
      </c>
      <c r="E2672" s="206">
        <v>8345.76</v>
      </c>
      <c r="F2672" s="206">
        <v>9388.98</v>
      </c>
      <c r="G2672" s="205">
        <f t="shared" si="216"/>
        <v>0.37949072389959987</v>
      </c>
      <c r="H2672" s="207">
        <f t="shared" si="217"/>
        <v>0.42</v>
      </c>
      <c r="I2672" s="213">
        <v>93186</v>
      </c>
      <c r="J2672" s="213">
        <v>5125.2299999999996</v>
      </c>
      <c r="K2672" s="212">
        <v>7454.88</v>
      </c>
      <c r="L2672" s="212">
        <v>8386.74</v>
      </c>
      <c r="M2672" s="239">
        <f t="shared" si="214"/>
        <v>0.48090000000001965</v>
      </c>
      <c r="N2672" s="239"/>
      <c r="O2672" s="178"/>
      <c r="P2672" s="178"/>
      <c r="Q2672" s="178"/>
      <c r="R2672" s="178"/>
      <c r="S2672" s="178"/>
      <c r="T2672" s="178"/>
      <c r="U2672" s="178"/>
      <c r="V2672" s="178"/>
      <c r="W2672" s="178"/>
      <c r="X2672" s="178"/>
      <c r="Y2672" s="210">
        <f t="shared" si="213"/>
        <v>0.3389814477991997</v>
      </c>
      <c r="Z2672" s="211">
        <f t="shared" si="215"/>
        <v>0.42</v>
      </c>
      <c r="AA2672" s="178"/>
      <c r="AB2672" s="178"/>
      <c r="AC2672" s="178"/>
    </row>
    <row r="2673" spans="2:29" x14ac:dyDescent="0.35">
      <c r="B2673" s="222">
        <v>275000</v>
      </c>
      <c r="C2673" s="208">
        <v>104364</v>
      </c>
      <c r="D2673" s="309">
        <v>5740.02</v>
      </c>
      <c r="E2673" s="206">
        <v>8349.1200000000008</v>
      </c>
      <c r="F2673" s="206">
        <v>9392.76</v>
      </c>
      <c r="G2673" s="205">
        <f t="shared" si="216"/>
        <v>0.37950545454545453</v>
      </c>
      <c r="H2673" s="207">
        <f t="shared" si="217"/>
        <v>0.42</v>
      </c>
      <c r="I2673" s="213">
        <v>93228</v>
      </c>
      <c r="J2673" s="213">
        <v>5127.54</v>
      </c>
      <c r="K2673" s="212">
        <v>7458.24</v>
      </c>
      <c r="L2673" s="212">
        <v>8390.52</v>
      </c>
      <c r="M2673" s="239">
        <f t="shared" si="214"/>
        <v>0.48090000000000144</v>
      </c>
      <c r="N2673" s="239"/>
      <c r="O2673" s="178"/>
      <c r="P2673" s="178"/>
      <c r="Q2673" s="178"/>
      <c r="R2673" s="178"/>
      <c r="S2673" s="178"/>
      <c r="T2673" s="178"/>
      <c r="U2673" s="178"/>
      <c r="V2673" s="178"/>
      <c r="W2673" s="178"/>
      <c r="X2673" s="178"/>
      <c r="Y2673" s="210">
        <f t="shared" si="213"/>
        <v>0.33901090909090908</v>
      </c>
      <c r="Z2673" s="211">
        <f t="shared" si="215"/>
        <v>0.42</v>
      </c>
      <c r="AA2673" s="178"/>
      <c r="AB2673" s="178"/>
      <c r="AC2673" s="178"/>
    </row>
    <row r="2674" spans="2:29" x14ac:dyDescent="0.35">
      <c r="B2674" s="222">
        <v>275100</v>
      </c>
      <c r="C2674" s="208">
        <v>104406</v>
      </c>
      <c r="D2674" s="309">
        <v>5742.33</v>
      </c>
      <c r="E2674" s="206">
        <v>8352.48</v>
      </c>
      <c r="F2674" s="206">
        <v>9396.5400000000009</v>
      </c>
      <c r="G2674" s="205">
        <f t="shared" si="216"/>
        <v>0.37952017448200653</v>
      </c>
      <c r="H2674" s="207">
        <f t="shared" si="217"/>
        <v>0.42</v>
      </c>
      <c r="I2674" s="213">
        <v>93270</v>
      </c>
      <c r="J2674" s="213">
        <v>5129.8500000000004</v>
      </c>
      <c r="K2674" s="212">
        <v>7461.6</v>
      </c>
      <c r="L2674" s="212">
        <v>8394.2999999999993</v>
      </c>
      <c r="M2674" s="239">
        <f t="shared" si="214"/>
        <v>0.48089999999994687</v>
      </c>
      <c r="N2674" s="239"/>
      <c r="O2674" s="178"/>
      <c r="P2674" s="178"/>
      <c r="Q2674" s="178"/>
      <c r="R2674" s="178"/>
      <c r="S2674" s="178"/>
      <c r="T2674" s="178"/>
      <c r="U2674" s="178"/>
      <c r="V2674" s="178"/>
      <c r="W2674" s="178"/>
      <c r="X2674" s="178"/>
      <c r="Y2674" s="210">
        <f t="shared" si="213"/>
        <v>0.33904034896401308</v>
      </c>
      <c r="Z2674" s="211">
        <f t="shared" si="215"/>
        <v>0.42</v>
      </c>
      <c r="AA2674" s="178"/>
      <c r="AB2674" s="178"/>
      <c r="AC2674" s="178"/>
    </row>
    <row r="2675" spans="2:29" x14ac:dyDescent="0.35">
      <c r="B2675" s="222">
        <v>275200</v>
      </c>
      <c r="C2675" s="208">
        <v>104448</v>
      </c>
      <c r="D2675" s="309">
        <v>5744.64</v>
      </c>
      <c r="E2675" s="206">
        <v>8355.84</v>
      </c>
      <c r="F2675" s="206">
        <v>9400.32</v>
      </c>
      <c r="G2675" s="205">
        <f t="shared" si="216"/>
        <v>0.37953488372093025</v>
      </c>
      <c r="H2675" s="207">
        <f t="shared" si="217"/>
        <v>0.42</v>
      </c>
      <c r="I2675" s="213">
        <v>93312</v>
      </c>
      <c r="J2675" s="213">
        <v>5132.16</v>
      </c>
      <c r="K2675" s="212">
        <v>7464.96</v>
      </c>
      <c r="L2675" s="212">
        <v>8398.08</v>
      </c>
      <c r="M2675" s="239">
        <f t="shared" si="214"/>
        <v>0.48089999999991051</v>
      </c>
      <c r="N2675" s="239"/>
      <c r="O2675" s="178"/>
      <c r="P2675" s="178"/>
      <c r="Q2675" s="178"/>
      <c r="R2675" s="178"/>
      <c r="S2675" s="178"/>
      <c r="T2675" s="178"/>
      <c r="U2675" s="178"/>
      <c r="V2675" s="178"/>
      <c r="W2675" s="178"/>
      <c r="X2675" s="178"/>
      <c r="Y2675" s="210">
        <f t="shared" si="213"/>
        <v>0.33906976744186046</v>
      </c>
      <c r="Z2675" s="211">
        <f t="shared" si="215"/>
        <v>0.42</v>
      </c>
      <c r="AA2675" s="178"/>
      <c r="AB2675" s="178"/>
      <c r="AC2675" s="178"/>
    </row>
    <row r="2676" spans="2:29" x14ac:dyDescent="0.35">
      <c r="B2676" s="222">
        <v>275300</v>
      </c>
      <c r="C2676" s="208">
        <v>104490</v>
      </c>
      <c r="D2676" s="309">
        <v>5746.95</v>
      </c>
      <c r="E2676" s="206">
        <v>8359.2000000000007</v>
      </c>
      <c r="F2676" s="206">
        <v>9404.1</v>
      </c>
      <c r="G2676" s="205">
        <f t="shared" si="216"/>
        <v>0.37954958227388302</v>
      </c>
      <c r="H2676" s="207">
        <f t="shared" si="217"/>
        <v>0.42</v>
      </c>
      <c r="I2676" s="213">
        <v>93354</v>
      </c>
      <c r="J2676" s="213">
        <v>5134.47</v>
      </c>
      <c r="K2676" s="212">
        <v>7468.32</v>
      </c>
      <c r="L2676" s="212">
        <v>8401.86</v>
      </c>
      <c r="M2676" s="239">
        <f t="shared" si="214"/>
        <v>0.48090000000003785</v>
      </c>
      <c r="N2676" s="239"/>
      <c r="O2676" s="178"/>
      <c r="P2676" s="178"/>
      <c r="Q2676" s="178"/>
      <c r="R2676" s="178"/>
      <c r="S2676" s="178"/>
      <c r="T2676" s="178"/>
      <c r="U2676" s="178"/>
      <c r="V2676" s="178"/>
      <c r="W2676" s="178"/>
      <c r="X2676" s="178"/>
      <c r="Y2676" s="210">
        <f t="shared" si="213"/>
        <v>0.33909916454776606</v>
      </c>
      <c r="Z2676" s="211">
        <f t="shared" si="215"/>
        <v>0.42</v>
      </c>
      <c r="AA2676" s="178"/>
      <c r="AB2676" s="178"/>
      <c r="AC2676" s="178"/>
    </row>
    <row r="2677" spans="2:29" x14ac:dyDescent="0.35">
      <c r="B2677" s="222">
        <v>275400</v>
      </c>
      <c r="C2677" s="208">
        <v>104532</v>
      </c>
      <c r="D2677" s="309">
        <v>5749.26</v>
      </c>
      <c r="E2677" s="206">
        <v>8362.56</v>
      </c>
      <c r="F2677" s="206">
        <v>9407.8799999999992</v>
      </c>
      <c r="G2677" s="205">
        <f t="shared" si="216"/>
        <v>0.37956427015250543</v>
      </c>
      <c r="H2677" s="207">
        <f t="shared" si="217"/>
        <v>0.42</v>
      </c>
      <c r="I2677" s="213">
        <v>93396</v>
      </c>
      <c r="J2677" s="213">
        <v>5136.78</v>
      </c>
      <c r="K2677" s="212">
        <v>7471.68</v>
      </c>
      <c r="L2677" s="212">
        <v>8405.64</v>
      </c>
      <c r="M2677" s="239">
        <f t="shared" si="214"/>
        <v>0.48089999999998329</v>
      </c>
      <c r="N2677" s="239"/>
      <c r="O2677" s="178"/>
      <c r="P2677" s="178"/>
      <c r="Q2677" s="178"/>
      <c r="R2677" s="178"/>
      <c r="S2677" s="178"/>
      <c r="T2677" s="178"/>
      <c r="U2677" s="178"/>
      <c r="V2677" s="178"/>
      <c r="W2677" s="178"/>
      <c r="X2677" s="178"/>
      <c r="Y2677" s="210">
        <f t="shared" si="213"/>
        <v>0.33912854030501088</v>
      </c>
      <c r="Z2677" s="211">
        <f t="shared" si="215"/>
        <v>0.42</v>
      </c>
      <c r="AA2677" s="178"/>
      <c r="AB2677" s="178"/>
      <c r="AC2677" s="178"/>
    </row>
    <row r="2678" spans="2:29" x14ac:dyDescent="0.35">
      <c r="B2678" s="222">
        <v>275500</v>
      </c>
      <c r="C2678" s="208">
        <v>104574</v>
      </c>
      <c r="D2678" s="309">
        <v>5751.57</v>
      </c>
      <c r="E2678" s="206">
        <v>8365.92</v>
      </c>
      <c r="F2678" s="206">
        <v>9411.66</v>
      </c>
      <c r="G2678" s="205">
        <f t="shared" si="216"/>
        <v>0.37957894736842107</v>
      </c>
      <c r="H2678" s="207">
        <f t="shared" si="217"/>
        <v>0.42</v>
      </c>
      <c r="I2678" s="213">
        <v>93438</v>
      </c>
      <c r="J2678" s="213">
        <v>5139.09</v>
      </c>
      <c r="K2678" s="212">
        <v>7475.04</v>
      </c>
      <c r="L2678" s="212">
        <v>8409.42</v>
      </c>
      <c r="M2678" s="239">
        <f t="shared" si="214"/>
        <v>0.48090000000011057</v>
      </c>
      <c r="N2678" s="239"/>
      <c r="O2678" s="178"/>
      <c r="P2678" s="178"/>
      <c r="Q2678" s="178"/>
      <c r="R2678" s="178"/>
      <c r="S2678" s="178"/>
      <c r="T2678" s="178"/>
      <c r="U2678" s="178"/>
      <c r="V2678" s="178"/>
      <c r="W2678" s="178"/>
      <c r="X2678" s="178"/>
      <c r="Y2678" s="210">
        <f t="shared" si="213"/>
        <v>0.3391578947368421</v>
      </c>
      <c r="Z2678" s="211">
        <f t="shared" si="215"/>
        <v>0.42</v>
      </c>
      <c r="AA2678" s="178"/>
      <c r="AB2678" s="178"/>
      <c r="AC2678" s="178"/>
    </row>
    <row r="2679" spans="2:29" x14ac:dyDescent="0.35">
      <c r="B2679" s="222">
        <v>275600</v>
      </c>
      <c r="C2679" s="208">
        <v>104616</v>
      </c>
      <c r="D2679" s="309">
        <v>5753.88</v>
      </c>
      <c r="E2679" s="206">
        <v>8369.2800000000007</v>
      </c>
      <c r="F2679" s="206">
        <v>9415.44</v>
      </c>
      <c r="G2679" s="205">
        <f t="shared" si="216"/>
        <v>0.3795936139332366</v>
      </c>
      <c r="H2679" s="207">
        <f t="shared" si="217"/>
        <v>0.42</v>
      </c>
      <c r="I2679" s="213">
        <v>93480</v>
      </c>
      <c r="J2679" s="213">
        <v>5141.3999999999996</v>
      </c>
      <c r="K2679" s="212">
        <v>7478.4</v>
      </c>
      <c r="L2679" s="212">
        <v>8413.2000000000007</v>
      </c>
      <c r="M2679" s="239">
        <f t="shared" si="214"/>
        <v>0.48090000000007421</v>
      </c>
      <c r="N2679" s="239"/>
      <c r="O2679" s="178"/>
      <c r="P2679" s="178"/>
      <c r="Q2679" s="178"/>
      <c r="R2679" s="178"/>
      <c r="S2679" s="178"/>
      <c r="T2679" s="178"/>
      <c r="U2679" s="178"/>
      <c r="V2679" s="178"/>
      <c r="W2679" s="178"/>
      <c r="X2679" s="178"/>
      <c r="Y2679" s="210">
        <f t="shared" si="213"/>
        <v>0.33918722786647315</v>
      </c>
      <c r="Z2679" s="211">
        <f t="shared" si="215"/>
        <v>0.42</v>
      </c>
      <c r="AA2679" s="178"/>
      <c r="AB2679" s="178"/>
      <c r="AC2679" s="178"/>
    </row>
    <row r="2680" spans="2:29" x14ac:dyDescent="0.35">
      <c r="B2680" s="222">
        <v>275700</v>
      </c>
      <c r="C2680" s="208">
        <v>104658</v>
      </c>
      <c r="D2680" s="309">
        <v>5756.19</v>
      </c>
      <c r="E2680" s="206">
        <v>8372.64</v>
      </c>
      <c r="F2680" s="206">
        <v>9419.2199999999993</v>
      </c>
      <c r="G2680" s="205">
        <f t="shared" si="216"/>
        <v>0.3796082698585419</v>
      </c>
      <c r="H2680" s="207">
        <f t="shared" si="217"/>
        <v>0.42</v>
      </c>
      <c r="I2680" s="213">
        <v>93522</v>
      </c>
      <c r="J2680" s="213">
        <v>5143.71</v>
      </c>
      <c r="K2680" s="212">
        <v>7481.76</v>
      </c>
      <c r="L2680" s="212">
        <v>8416.98</v>
      </c>
      <c r="M2680" s="239">
        <f t="shared" si="214"/>
        <v>0.48090000000001965</v>
      </c>
      <c r="N2680" s="239"/>
      <c r="O2680" s="178"/>
      <c r="P2680" s="178"/>
      <c r="Q2680" s="178"/>
      <c r="R2680" s="178"/>
      <c r="S2680" s="178"/>
      <c r="T2680" s="178"/>
      <c r="U2680" s="178"/>
      <c r="V2680" s="178"/>
      <c r="W2680" s="178"/>
      <c r="X2680" s="178"/>
      <c r="Y2680" s="210">
        <f t="shared" si="213"/>
        <v>0.33921653971708376</v>
      </c>
      <c r="Z2680" s="211">
        <f t="shared" si="215"/>
        <v>0.42</v>
      </c>
      <c r="AA2680" s="178"/>
      <c r="AB2680" s="178"/>
      <c r="AC2680" s="178"/>
    </row>
    <row r="2681" spans="2:29" x14ac:dyDescent="0.35">
      <c r="B2681" s="222">
        <v>275800</v>
      </c>
      <c r="C2681" s="208">
        <v>104700</v>
      </c>
      <c r="D2681" s="309">
        <v>5758.5</v>
      </c>
      <c r="E2681" s="206">
        <v>8376</v>
      </c>
      <c r="F2681" s="206">
        <v>9423</v>
      </c>
      <c r="G2681" s="205">
        <f t="shared" si="216"/>
        <v>0.37962291515591007</v>
      </c>
      <c r="H2681" s="207">
        <f t="shared" si="217"/>
        <v>0.42</v>
      </c>
      <c r="I2681" s="213">
        <v>93564</v>
      </c>
      <c r="J2681" s="213">
        <v>5146.0200000000004</v>
      </c>
      <c r="K2681" s="212">
        <v>7485.12</v>
      </c>
      <c r="L2681" s="212">
        <v>8420.76</v>
      </c>
      <c r="M2681" s="239">
        <f t="shared" si="214"/>
        <v>0.48090000000001965</v>
      </c>
      <c r="N2681" s="239"/>
      <c r="O2681" s="178"/>
      <c r="P2681" s="178"/>
      <c r="Q2681" s="178"/>
      <c r="R2681" s="178"/>
      <c r="S2681" s="178"/>
      <c r="T2681" s="178"/>
      <c r="U2681" s="178"/>
      <c r="V2681" s="178"/>
      <c r="W2681" s="178"/>
      <c r="X2681" s="178"/>
      <c r="Y2681" s="210">
        <f t="shared" si="213"/>
        <v>0.33924583031182015</v>
      </c>
      <c r="Z2681" s="211">
        <f t="shared" si="215"/>
        <v>0.42</v>
      </c>
      <c r="AA2681" s="178"/>
      <c r="AB2681" s="178"/>
      <c r="AC2681" s="178"/>
    </row>
    <row r="2682" spans="2:29" x14ac:dyDescent="0.35">
      <c r="B2682" s="222">
        <v>275900</v>
      </c>
      <c r="C2682" s="208">
        <v>104742</v>
      </c>
      <c r="D2682" s="309">
        <v>5760.81</v>
      </c>
      <c r="E2682" s="206">
        <v>8379.36</v>
      </c>
      <c r="F2682" s="206">
        <v>9426.7800000000007</v>
      </c>
      <c r="G2682" s="205">
        <f t="shared" si="216"/>
        <v>0.3796375498368974</v>
      </c>
      <c r="H2682" s="207">
        <f t="shared" si="217"/>
        <v>0.42</v>
      </c>
      <c r="I2682" s="213">
        <v>93606</v>
      </c>
      <c r="J2682" s="213">
        <v>5148.33</v>
      </c>
      <c r="K2682" s="212">
        <v>7488.48</v>
      </c>
      <c r="L2682" s="212">
        <v>8424.5400000000009</v>
      </c>
      <c r="M2682" s="239">
        <f t="shared" si="214"/>
        <v>0.48089999999996508</v>
      </c>
      <c r="N2682" s="239"/>
      <c r="O2682" s="178"/>
      <c r="P2682" s="178"/>
      <c r="Q2682" s="178"/>
      <c r="R2682" s="178"/>
      <c r="S2682" s="178"/>
      <c r="T2682" s="178"/>
      <c r="U2682" s="178"/>
      <c r="V2682" s="178"/>
      <c r="W2682" s="178"/>
      <c r="X2682" s="178"/>
      <c r="Y2682" s="210">
        <f t="shared" si="213"/>
        <v>0.33927509967379488</v>
      </c>
      <c r="Z2682" s="211">
        <f t="shared" si="215"/>
        <v>0.42</v>
      </c>
      <c r="AA2682" s="178"/>
      <c r="AB2682" s="178"/>
      <c r="AC2682" s="178"/>
    </row>
    <row r="2683" spans="2:29" x14ac:dyDescent="0.35">
      <c r="B2683" s="222">
        <v>276000</v>
      </c>
      <c r="C2683" s="208">
        <v>104784</v>
      </c>
      <c r="D2683" s="309">
        <v>5763.12</v>
      </c>
      <c r="E2683" s="206">
        <v>8382.7199999999993</v>
      </c>
      <c r="F2683" s="206">
        <v>9430.56</v>
      </c>
      <c r="G2683" s="205">
        <f t="shared" si="216"/>
        <v>0.37965217391304346</v>
      </c>
      <c r="H2683" s="207">
        <f t="shared" si="217"/>
        <v>0.42</v>
      </c>
      <c r="I2683" s="213">
        <v>93648</v>
      </c>
      <c r="J2683" s="213">
        <v>5150.6400000000003</v>
      </c>
      <c r="K2683" s="212">
        <v>7491.84</v>
      </c>
      <c r="L2683" s="212">
        <v>8428.32</v>
      </c>
      <c r="M2683" s="239">
        <f t="shared" si="214"/>
        <v>0.48089999999991051</v>
      </c>
      <c r="N2683" s="239"/>
      <c r="O2683" s="178"/>
      <c r="P2683" s="178"/>
      <c r="Q2683" s="178"/>
      <c r="R2683" s="178"/>
      <c r="S2683" s="178"/>
      <c r="T2683" s="178"/>
      <c r="U2683" s="178"/>
      <c r="V2683" s="178"/>
      <c r="W2683" s="178"/>
      <c r="X2683" s="178"/>
      <c r="Y2683" s="210">
        <f t="shared" si="213"/>
        <v>0.33930434782608698</v>
      </c>
      <c r="Z2683" s="211">
        <f t="shared" si="215"/>
        <v>0.42</v>
      </c>
      <c r="AA2683" s="178"/>
      <c r="AB2683" s="178"/>
      <c r="AC2683" s="178"/>
    </row>
    <row r="2684" spans="2:29" x14ac:dyDescent="0.35">
      <c r="B2684" s="222">
        <v>276100</v>
      </c>
      <c r="C2684" s="208">
        <v>104826</v>
      </c>
      <c r="D2684" s="309">
        <v>5765.43</v>
      </c>
      <c r="E2684" s="206">
        <v>8386.08</v>
      </c>
      <c r="F2684" s="206">
        <v>9434.34</v>
      </c>
      <c r="G2684" s="205">
        <f t="shared" si="216"/>
        <v>0.37966678739587106</v>
      </c>
      <c r="H2684" s="207">
        <f t="shared" si="217"/>
        <v>0.42</v>
      </c>
      <c r="I2684" s="213">
        <v>93690</v>
      </c>
      <c r="J2684" s="213">
        <v>5152.95</v>
      </c>
      <c r="K2684" s="212">
        <v>7495.2</v>
      </c>
      <c r="L2684" s="212">
        <v>8432.1</v>
      </c>
      <c r="M2684" s="239">
        <f t="shared" si="214"/>
        <v>0.48089999999991051</v>
      </c>
      <c r="N2684" s="239"/>
      <c r="O2684" s="178"/>
      <c r="P2684" s="178"/>
      <c r="Q2684" s="178"/>
      <c r="R2684" s="178"/>
      <c r="S2684" s="178"/>
      <c r="T2684" s="178"/>
      <c r="U2684" s="178"/>
      <c r="V2684" s="178"/>
      <c r="W2684" s="178"/>
      <c r="X2684" s="178"/>
      <c r="Y2684" s="210">
        <f t="shared" si="213"/>
        <v>0.33933357479174214</v>
      </c>
      <c r="Z2684" s="211">
        <f t="shared" si="215"/>
        <v>0.42</v>
      </c>
      <c r="AA2684" s="178"/>
      <c r="AB2684" s="178"/>
      <c r="AC2684" s="178"/>
    </row>
    <row r="2685" spans="2:29" x14ac:dyDescent="0.35">
      <c r="B2685" s="222">
        <v>276200</v>
      </c>
      <c r="C2685" s="208">
        <v>104868</v>
      </c>
      <c r="D2685" s="309">
        <v>5767.74</v>
      </c>
      <c r="E2685" s="206">
        <v>8389.44</v>
      </c>
      <c r="F2685" s="206">
        <v>9438.1200000000008</v>
      </c>
      <c r="G2685" s="205">
        <f t="shared" si="216"/>
        <v>0.3796813902968863</v>
      </c>
      <c r="H2685" s="207">
        <f t="shared" si="217"/>
        <v>0.42</v>
      </c>
      <c r="I2685" s="213">
        <v>93732</v>
      </c>
      <c r="J2685" s="213">
        <v>5155.26</v>
      </c>
      <c r="K2685" s="212">
        <v>7498.56</v>
      </c>
      <c r="L2685" s="212">
        <v>8435.8799999999992</v>
      </c>
      <c r="M2685" s="239">
        <f t="shared" si="214"/>
        <v>0.48090000000000144</v>
      </c>
      <c r="N2685" s="239"/>
      <c r="O2685" s="178"/>
      <c r="P2685" s="178"/>
      <c r="Q2685" s="178"/>
      <c r="R2685" s="178"/>
      <c r="S2685" s="178"/>
      <c r="T2685" s="178"/>
      <c r="U2685" s="178"/>
      <c r="V2685" s="178"/>
      <c r="W2685" s="178"/>
      <c r="X2685" s="178"/>
      <c r="Y2685" s="210">
        <f t="shared" si="213"/>
        <v>0.33936278059377262</v>
      </c>
      <c r="Z2685" s="211">
        <f t="shared" si="215"/>
        <v>0.42</v>
      </c>
      <c r="AA2685" s="178"/>
      <c r="AB2685" s="178"/>
      <c r="AC2685" s="178"/>
    </row>
    <row r="2686" spans="2:29" x14ac:dyDescent="0.35">
      <c r="B2686" s="222">
        <v>276300</v>
      </c>
      <c r="C2686" s="208">
        <v>104910</v>
      </c>
      <c r="D2686" s="309">
        <v>5770.05</v>
      </c>
      <c r="E2686" s="206">
        <v>8392.7999999999993</v>
      </c>
      <c r="F2686" s="206">
        <v>9441.9</v>
      </c>
      <c r="G2686" s="205">
        <f t="shared" si="216"/>
        <v>0.3796959826275787</v>
      </c>
      <c r="H2686" s="207">
        <f t="shared" si="217"/>
        <v>0.42</v>
      </c>
      <c r="I2686" s="213">
        <v>93774</v>
      </c>
      <c r="J2686" s="213">
        <v>5157.57</v>
      </c>
      <c r="K2686" s="212">
        <v>7501.92</v>
      </c>
      <c r="L2686" s="212">
        <v>8439.66</v>
      </c>
      <c r="M2686" s="239">
        <f t="shared" si="214"/>
        <v>0.48089999999996508</v>
      </c>
      <c r="N2686" s="239"/>
      <c r="O2686" s="178"/>
      <c r="P2686" s="178"/>
      <c r="Q2686" s="178"/>
      <c r="R2686" s="178"/>
      <c r="S2686" s="178"/>
      <c r="T2686" s="178"/>
      <c r="U2686" s="178"/>
      <c r="V2686" s="178"/>
      <c r="W2686" s="178"/>
      <c r="X2686" s="178"/>
      <c r="Y2686" s="210">
        <f t="shared" si="213"/>
        <v>0.33939196525515741</v>
      </c>
      <c r="Z2686" s="211">
        <f t="shared" si="215"/>
        <v>0.42</v>
      </c>
      <c r="AA2686" s="178"/>
      <c r="AB2686" s="178"/>
      <c r="AC2686" s="178"/>
    </row>
    <row r="2687" spans="2:29" x14ac:dyDescent="0.35">
      <c r="B2687" s="222">
        <v>276400</v>
      </c>
      <c r="C2687" s="208">
        <v>104952</v>
      </c>
      <c r="D2687" s="309">
        <v>5772.36</v>
      </c>
      <c r="E2687" s="206">
        <v>8396.16</v>
      </c>
      <c r="F2687" s="206">
        <v>9445.68</v>
      </c>
      <c r="G2687" s="205">
        <f t="shared" si="216"/>
        <v>0.37971056439942114</v>
      </c>
      <c r="H2687" s="207">
        <f t="shared" si="217"/>
        <v>0.42</v>
      </c>
      <c r="I2687" s="213">
        <v>93816</v>
      </c>
      <c r="J2687" s="213">
        <v>5159.88</v>
      </c>
      <c r="K2687" s="212">
        <v>7505.28</v>
      </c>
      <c r="L2687" s="212">
        <v>8443.44</v>
      </c>
      <c r="M2687" s="239">
        <f t="shared" si="214"/>
        <v>0.48090000000009242</v>
      </c>
      <c r="N2687" s="239"/>
      <c r="O2687" s="178"/>
      <c r="P2687" s="178"/>
      <c r="Q2687" s="178"/>
      <c r="R2687" s="178"/>
      <c r="S2687" s="178"/>
      <c r="T2687" s="178"/>
      <c r="U2687" s="178"/>
      <c r="V2687" s="178"/>
      <c r="W2687" s="178"/>
      <c r="X2687" s="178"/>
      <c r="Y2687" s="210">
        <f t="shared" si="213"/>
        <v>0.33942112879884223</v>
      </c>
      <c r="Z2687" s="211">
        <f t="shared" si="215"/>
        <v>0.42</v>
      </c>
      <c r="AA2687" s="178"/>
      <c r="AB2687" s="178"/>
      <c r="AC2687" s="178"/>
    </row>
    <row r="2688" spans="2:29" x14ac:dyDescent="0.35">
      <c r="B2688" s="222">
        <v>276500</v>
      </c>
      <c r="C2688" s="208">
        <v>104994</v>
      </c>
      <c r="D2688" s="309">
        <v>5774.67</v>
      </c>
      <c r="E2688" s="206">
        <v>8399.52</v>
      </c>
      <c r="F2688" s="206">
        <v>9449.4599999999991</v>
      </c>
      <c r="G2688" s="205">
        <f t="shared" si="216"/>
        <v>0.37972513562386978</v>
      </c>
      <c r="H2688" s="207">
        <f t="shared" si="217"/>
        <v>0.42</v>
      </c>
      <c r="I2688" s="213">
        <v>93858</v>
      </c>
      <c r="J2688" s="213">
        <v>5162.1899999999996</v>
      </c>
      <c r="K2688" s="212">
        <v>7508.64</v>
      </c>
      <c r="L2688" s="212">
        <v>8447.2199999999993</v>
      </c>
      <c r="M2688" s="239">
        <f t="shared" si="214"/>
        <v>0.48090000000003785</v>
      </c>
      <c r="N2688" s="239"/>
      <c r="O2688" s="178"/>
      <c r="P2688" s="178"/>
      <c r="Q2688" s="178"/>
      <c r="R2688" s="178"/>
      <c r="S2688" s="178"/>
      <c r="T2688" s="178"/>
      <c r="U2688" s="178"/>
      <c r="V2688" s="178"/>
      <c r="W2688" s="178"/>
      <c r="X2688" s="178"/>
      <c r="Y2688" s="210">
        <f t="shared" si="213"/>
        <v>0.33945027124773958</v>
      </c>
      <c r="Z2688" s="211">
        <f t="shared" si="215"/>
        <v>0.42</v>
      </c>
      <c r="AA2688" s="178"/>
      <c r="AB2688" s="178"/>
      <c r="AC2688" s="178"/>
    </row>
    <row r="2689" spans="2:29" x14ac:dyDescent="0.35">
      <c r="B2689" s="222">
        <v>276600</v>
      </c>
      <c r="C2689" s="208">
        <v>105036</v>
      </c>
      <c r="D2689" s="309">
        <v>5776.98</v>
      </c>
      <c r="E2689" s="206">
        <v>8402.8799999999992</v>
      </c>
      <c r="F2689" s="206">
        <v>9453.24</v>
      </c>
      <c r="G2689" s="205">
        <f t="shared" si="216"/>
        <v>0.37973969631236443</v>
      </c>
      <c r="H2689" s="207">
        <f t="shared" si="217"/>
        <v>0.42</v>
      </c>
      <c r="I2689" s="213">
        <v>93900</v>
      </c>
      <c r="J2689" s="213">
        <v>5164.5</v>
      </c>
      <c r="K2689" s="212">
        <v>7512</v>
      </c>
      <c r="L2689" s="212">
        <v>8451</v>
      </c>
      <c r="M2689" s="239">
        <f t="shared" si="214"/>
        <v>0.48090000000001965</v>
      </c>
      <c r="N2689" s="239"/>
      <c r="O2689" s="178"/>
      <c r="P2689" s="178"/>
      <c r="Q2689" s="178"/>
      <c r="R2689" s="178"/>
      <c r="S2689" s="178"/>
      <c r="T2689" s="178"/>
      <c r="U2689" s="178"/>
      <c r="V2689" s="178"/>
      <c r="W2689" s="178"/>
      <c r="X2689" s="178"/>
      <c r="Y2689" s="210">
        <f t="shared" si="213"/>
        <v>0.33947939262472887</v>
      </c>
      <c r="Z2689" s="211">
        <f t="shared" si="215"/>
        <v>0.42</v>
      </c>
      <c r="AA2689" s="178"/>
      <c r="AB2689" s="178"/>
      <c r="AC2689" s="178"/>
    </row>
    <row r="2690" spans="2:29" x14ac:dyDescent="0.35">
      <c r="B2690" s="222">
        <v>276700</v>
      </c>
      <c r="C2690" s="208">
        <v>105078</v>
      </c>
      <c r="D2690" s="309">
        <v>5779.29</v>
      </c>
      <c r="E2690" s="206">
        <v>8406.24</v>
      </c>
      <c r="F2690" s="206">
        <v>9457.02</v>
      </c>
      <c r="G2690" s="205">
        <f t="shared" si="216"/>
        <v>0.37975424647632816</v>
      </c>
      <c r="H2690" s="207">
        <f t="shared" si="217"/>
        <v>0.42</v>
      </c>
      <c r="I2690" s="213">
        <v>93942</v>
      </c>
      <c r="J2690" s="213">
        <v>5166.8100000000004</v>
      </c>
      <c r="K2690" s="212">
        <v>7515.36</v>
      </c>
      <c r="L2690" s="212">
        <v>8454.7800000000007</v>
      </c>
      <c r="M2690" s="239">
        <f t="shared" si="214"/>
        <v>0.48089999999998329</v>
      </c>
      <c r="N2690" s="239"/>
      <c r="O2690" s="178"/>
      <c r="P2690" s="178"/>
      <c r="Q2690" s="178"/>
      <c r="R2690" s="178"/>
      <c r="S2690" s="178"/>
      <c r="T2690" s="178"/>
      <c r="U2690" s="178"/>
      <c r="V2690" s="178"/>
      <c r="W2690" s="178"/>
      <c r="X2690" s="178"/>
      <c r="Y2690" s="210">
        <f t="shared" si="213"/>
        <v>0.33950849295265628</v>
      </c>
      <c r="Z2690" s="211">
        <f t="shared" si="215"/>
        <v>0.42</v>
      </c>
      <c r="AA2690" s="178"/>
      <c r="AB2690" s="178"/>
      <c r="AC2690" s="178"/>
    </row>
    <row r="2691" spans="2:29" x14ac:dyDescent="0.35">
      <c r="B2691" s="222">
        <v>276800</v>
      </c>
      <c r="C2691" s="208">
        <v>105120</v>
      </c>
      <c r="D2691" s="309">
        <v>5781.6</v>
      </c>
      <c r="E2691" s="206">
        <v>8409.6</v>
      </c>
      <c r="F2691" s="206">
        <v>9460.7999999999993</v>
      </c>
      <c r="G2691" s="205">
        <f t="shared" si="216"/>
        <v>0.37976878612716763</v>
      </c>
      <c r="H2691" s="207">
        <f t="shared" si="217"/>
        <v>0.42</v>
      </c>
      <c r="I2691" s="213">
        <v>93984</v>
      </c>
      <c r="J2691" s="213">
        <v>5169.12</v>
      </c>
      <c r="K2691" s="212">
        <v>7518.72</v>
      </c>
      <c r="L2691" s="212">
        <v>8458.56</v>
      </c>
      <c r="M2691" s="239">
        <f t="shared" si="214"/>
        <v>0.48090000000007421</v>
      </c>
      <c r="N2691" s="239"/>
      <c r="O2691" s="178"/>
      <c r="P2691" s="178"/>
      <c r="Q2691" s="178"/>
      <c r="R2691" s="178"/>
      <c r="S2691" s="178"/>
      <c r="T2691" s="178"/>
      <c r="U2691" s="178"/>
      <c r="V2691" s="178"/>
      <c r="W2691" s="178"/>
      <c r="X2691" s="178"/>
      <c r="Y2691" s="210">
        <f t="shared" ref="Y2691:Y2754" si="218">I2691/$B2691</f>
        <v>0.33953757225433528</v>
      </c>
      <c r="Z2691" s="211">
        <f t="shared" si="215"/>
        <v>0.42</v>
      </c>
      <c r="AA2691" s="178"/>
      <c r="AB2691" s="178"/>
      <c r="AC2691" s="178"/>
    </row>
    <row r="2692" spans="2:29" x14ac:dyDescent="0.35">
      <c r="B2692" s="222">
        <v>276900</v>
      </c>
      <c r="C2692" s="208">
        <v>105162</v>
      </c>
      <c r="D2692" s="309">
        <v>5783.91</v>
      </c>
      <c r="E2692" s="206">
        <v>8412.9599999999991</v>
      </c>
      <c r="F2692" s="206">
        <v>9464.58</v>
      </c>
      <c r="G2692" s="205">
        <f t="shared" si="216"/>
        <v>0.37978331527627301</v>
      </c>
      <c r="H2692" s="207">
        <f t="shared" si="217"/>
        <v>0.42</v>
      </c>
      <c r="I2692" s="213">
        <v>94026</v>
      </c>
      <c r="J2692" s="213">
        <v>5171.43</v>
      </c>
      <c r="K2692" s="212">
        <v>7522.08</v>
      </c>
      <c r="L2692" s="212">
        <v>8462.34</v>
      </c>
      <c r="M2692" s="239">
        <f t="shared" ref="M2692:M2755" si="219">(C2692+D2692+F2692-C2691-D2691-F2691)/100</f>
        <v>0.480900000000056</v>
      </c>
      <c r="N2692" s="239"/>
      <c r="O2692" s="178"/>
      <c r="P2692" s="178"/>
      <c r="Q2692" s="178"/>
      <c r="R2692" s="178"/>
      <c r="S2692" s="178"/>
      <c r="T2692" s="178"/>
      <c r="U2692" s="178"/>
      <c r="V2692" s="178"/>
      <c r="W2692" s="178"/>
      <c r="X2692" s="178"/>
      <c r="Y2692" s="210">
        <f t="shared" si="218"/>
        <v>0.33956663055254604</v>
      </c>
      <c r="Z2692" s="211">
        <f t="shared" ref="Z2692:Z2755" si="220">(I2692-I2691)/($B2692-$B2691)</f>
        <v>0.42</v>
      </c>
      <c r="AA2692" s="178"/>
      <c r="AB2692" s="178"/>
      <c r="AC2692" s="178"/>
    </row>
    <row r="2693" spans="2:29" x14ac:dyDescent="0.35">
      <c r="B2693" s="222">
        <v>277000</v>
      </c>
      <c r="C2693" s="208">
        <v>105204</v>
      </c>
      <c r="D2693" s="309">
        <v>5786.22</v>
      </c>
      <c r="E2693" s="206">
        <v>8416.32</v>
      </c>
      <c r="F2693" s="206">
        <v>9468.36</v>
      </c>
      <c r="G2693" s="205">
        <f t="shared" ref="G2693:G2756" si="221">C2693/B2693</f>
        <v>0.37979783393501804</v>
      </c>
      <c r="H2693" s="207">
        <f t="shared" ref="H2693:H2756" si="222">(C2693-C2692)/(B2693-B2692)</f>
        <v>0.42</v>
      </c>
      <c r="I2693" s="213">
        <v>94068</v>
      </c>
      <c r="J2693" s="213">
        <v>5173.74</v>
      </c>
      <c r="K2693" s="212">
        <v>7525.44</v>
      </c>
      <c r="L2693" s="212">
        <v>8466.1200000000008</v>
      </c>
      <c r="M2693" s="239">
        <f t="shared" si="219"/>
        <v>0.48090000000001965</v>
      </c>
      <c r="N2693" s="239"/>
      <c r="O2693" s="178"/>
      <c r="P2693" s="178"/>
      <c r="Q2693" s="178"/>
      <c r="R2693" s="178"/>
      <c r="S2693" s="178"/>
      <c r="T2693" s="178"/>
      <c r="U2693" s="178"/>
      <c r="V2693" s="178"/>
      <c r="W2693" s="178"/>
      <c r="X2693" s="178"/>
      <c r="Y2693" s="210">
        <f t="shared" si="218"/>
        <v>0.33959566787003609</v>
      </c>
      <c r="Z2693" s="211">
        <f t="shared" si="220"/>
        <v>0.42</v>
      </c>
      <c r="AA2693" s="178"/>
      <c r="AB2693" s="178"/>
      <c r="AC2693" s="178"/>
    </row>
    <row r="2694" spans="2:29" x14ac:dyDescent="0.35">
      <c r="B2694" s="222">
        <v>277100</v>
      </c>
      <c r="C2694" s="208">
        <v>105246</v>
      </c>
      <c r="D2694" s="309">
        <v>5788.53</v>
      </c>
      <c r="E2694" s="206">
        <v>8419.68</v>
      </c>
      <c r="F2694" s="206">
        <v>9472.14</v>
      </c>
      <c r="G2694" s="205">
        <f t="shared" si="221"/>
        <v>0.37981234211476</v>
      </c>
      <c r="H2694" s="207">
        <f t="shared" si="222"/>
        <v>0.42</v>
      </c>
      <c r="I2694" s="213">
        <v>94110</v>
      </c>
      <c r="J2694" s="213">
        <v>5176.05</v>
      </c>
      <c r="K2694" s="212">
        <v>7528.8</v>
      </c>
      <c r="L2694" s="212">
        <v>8469.9</v>
      </c>
      <c r="M2694" s="239">
        <f t="shared" si="219"/>
        <v>0.48089999999996508</v>
      </c>
      <c r="N2694" s="239"/>
      <c r="O2694" s="178"/>
      <c r="P2694" s="178"/>
      <c r="Q2694" s="178"/>
      <c r="R2694" s="178"/>
      <c r="S2694" s="178"/>
      <c r="T2694" s="178"/>
      <c r="U2694" s="178"/>
      <c r="V2694" s="178"/>
      <c r="W2694" s="178"/>
      <c r="X2694" s="178"/>
      <c r="Y2694" s="210">
        <f t="shared" si="218"/>
        <v>0.33962468422952002</v>
      </c>
      <c r="Z2694" s="211">
        <f t="shared" si="220"/>
        <v>0.42</v>
      </c>
      <c r="AA2694" s="178"/>
      <c r="AB2694" s="178"/>
      <c r="AC2694" s="178"/>
    </row>
    <row r="2695" spans="2:29" x14ac:dyDescent="0.35">
      <c r="B2695" s="222">
        <v>277200</v>
      </c>
      <c r="C2695" s="208">
        <v>105288</v>
      </c>
      <c r="D2695" s="309">
        <v>5790.84</v>
      </c>
      <c r="E2695" s="206">
        <v>8423.0400000000009</v>
      </c>
      <c r="F2695" s="206">
        <v>9475.92</v>
      </c>
      <c r="G2695" s="205">
        <f t="shared" si="221"/>
        <v>0.37982683982683985</v>
      </c>
      <c r="H2695" s="207">
        <f t="shared" si="222"/>
        <v>0.42</v>
      </c>
      <c r="I2695" s="213">
        <v>94152</v>
      </c>
      <c r="J2695" s="213">
        <v>5178.3599999999997</v>
      </c>
      <c r="K2695" s="212">
        <v>7532.16</v>
      </c>
      <c r="L2695" s="212">
        <v>8473.68</v>
      </c>
      <c r="M2695" s="239">
        <f t="shared" si="219"/>
        <v>0.48089999999996508</v>
      </c>
      <c r="N2695" s="239"/>
      <c r="O2695" s="178"/>
      <c r="P2695" s="178"/>
      <c r="Q2695" s="178"/>
      <c r="R2695" s="178"/>
      <c r="S2695" s="178"/>
      <c r="T2695" s="178"/>
      <c r="U2695" s="178"/>
      <c r="V2695" s="178"/>
      <c r="W2695" s="178"/>
      <c r="X2695" s="178"/>
      <c r="Y2695" s="210">
        <f t="shared" si="218"/>
        <v>0.33965367965367965</v>
      </c>
      <c r="Z2695" s="211">
        <f t="shared" si="220"/>
        <v>0.42</v>
      </c>
      <c r="AA2695" s="178"/>
      <c r="AB2695" s="178"/>
      <c r="AC2695" s="178"/>
    </row>
    <row r="2696" spans="2:29" x14ac:dyDescent="0.35">
      <c r="B2696" s="222">
        <v>277300</v>
      </c>
      <c r="C2696" s="208">
        <v>105330</v>
      </c>
      <c r="D2696" s="309">
        <v>5793.15</v>
      </c>
      <c r="E2696" s="206">
        <v>8426.4</v>
      </c>
      <c r="F2696" s="206">
        <v>9479.7000000000007</v>
      </c>
      <c r="G2696" s="205">
        <f t="shared" si="221"/>
        <v>0.37984132708258206</v>
      </c>
      <c r="H2696" s="207">
        <f t="shared" si="222"/>
        <v>0.42</v>
      </c>
      <c r="I2696" s="213">
        <v>94194</v>
      </c>
      <c r="J2696" s="213">
        <v>5180.67</v>
      </c>
      <c r="K2696" s="212">
        <v>7535.52</v>
      </c>
      <c r="L2696" s="212">
        <v>8477.4599999999991</v>
      </c>
      <c r="M2696" s="239">
        <f t="shared" si="219"/>
        <v>0.48089999999991051</v>
      </c>
      <c r="N2696" s="239"/>
      <c r="O2696" s="178"/>
      <c r="P2696" s="178"/>
      <c r="Q2696" s="178"/>
      <c r="R2696" s="178"/>
      <c r="S2696" s="178"/>
      <c r="T2696" s="178"/>
      <c r="U2696" s="178"/>
      <c r="V2696" s="178"/>
      <c r="W2696" s="178"/>
      <c r="X2696" s="178"/>
      <c r="Y2696" s="210">
        <f t="shared" si="218"/>
        <v>0.33968265416516408</v>
      </c>
      <c r="Z2696" s="211">
        <f t="shared" si="220"/>
        <v>0.42</v>
      </c>
      <c r="AA2696" s="178"/>
      <c r="AB2696" s="178"/>
      <c r="AC2696" s="178"/>
    </row>
    <row r="2697" spans="2:29" x14ac:dyDescent="0.35">
      <c r="B2697" s="222">
        <v>277400</v>
      </c>
      <c r="C2697" s="208">
        <v>105372</v>
      </c>
      <c r="D2697" s="309">
        <v>5795.46</v>
      </c>
      <c r="E2697" s="206">
        <v>8429.76</v>
      </c>
      <c r="F2697" s="206">
        <v>9483.48</v>
      </c>
      <c r="G2697" s="205">
        <f t="shared" si="221"/>
        <v>0.37985580389329487</v>
      </c>
      <c r="H2697" s="207">
        <f t="shared" si="222"/>
        <v>0.42</v>
      </c>
      <c r="I2697" s="213">
        <v>94236</v>
      </c>
      <c r="J2697" s="213">
        <v>5182.9799999999996</v>
      </c>
      <c r="K2697" s="212">
        <v>7538.88</v>
      </c>
      <c r="L2697" s="212">
        <v>8481.24</v>
      </c>
      <c r="M2697" s="239">
        <f t="shared" si="219"/>
        <v>0.48090000000001965</v>
      </c>
      <c r="N2697" s="239"/>
      <c r="O2697" s="178"/>
      <c r="P2697" s="178"/>
      <c r="Q2697" s="178"/>
      <c r="R2697" s="178"/>
      <c r="S2697" s="178"/>
      <c r="T2697" s="178"/>
      <c r="U2697" s="178"/>
      <c r="V2697" s="178"/>
      <c r="W2697" s="178"/>
      <c r="X2697" s="178"/>
      <c r="Y2697" s="210">
        <f t="shared" si="218"/>
        <v>0.33971160778658976</v>
      </c>
      <c r="Z2697" s="211">
        <f t="shared" si="220"/>
        <v>0.42</v>
      </c>
      <c r="AA2697" s="178"/>
      <c r="AB2697" s="178"/>
      <c r="AC2697" s="178"/>
    </row>
    <row r="2698" spans="2:29" x14ac:dyDescent="0.35">
      <c r="B2698" s="222">
        <v>277500</v>
      </c>
      <c r="C2698" s="208">
        <v>105414</v>
      </c>
      <c r="D2698" s="309">
        <v>5797.77</v>
      </c>
      <c r="E2698" s="206">
        <v>8433.1200000000008</v>
      </c>
      <c r="F2698" s="206">
        <v>9487.26</v>
      </c>
      <c r="G2698" s="205">
        <f t="shared" si="221"/>
        <v>0.37987027027027026</v>
      </c>
      <c r="H2698" s="207">
        <f t="shared" si="222"/>
        <v>0.42</v>
      </c>
      <c r="I2698" s="213">
        <v>94278</v>
      </c>
      <c r="J2698" s="213">
        <v>5185.29</v>
      </c>
      <c r="K2698" s="212">
        <v>7542.24</v>
      </c>
      <c r="L2698" s="212">
        <v>8485.02</v>
      </c>
      <c r="M2698" s="239">
        <f t="shared" si="219"/>
        <v>0.48090000000000144</v>
      </c>
      <c r="N2698" s="239"/>
      <c r="O2698" s="178"/>
      <c r="P2698" s="178"/>
      <c r="Q2698" s="178"/>
      <c r="R2698" s="178"/>
      <c r="S2698" s="178"/>
      <c r="T2698" s="178"/>
      <c r="U2698" s="178"/>
      <c r="V2698" s="178"/>
      <c r="W2698" s="178"/>
      <c r="X2698" s="178"/>
      <c r="Y2698" s="210">
        <f t="shared" si="218"/>
        <v>0.33974054054054054</v>
      </c>
      <c r="Z2698" s="211">
        <f t="shared" si="220"/>
        <v>0.42</v>
      </c>
      <c r="AA2698" s="178"/>
      <c r="AB2698" s="178"/>
      <c r="AC2698" s="178"/>
    </row>
    <row r="2699" spans="2:29" x14ac:dyDescent="0.35">
      <c r="B2699" s="222">
        <v>277600</v>
      </c>
      <c r="C2699" s="208">
        <v>105456</v>
      </c>
      <c r="D2699" s="309">
        <v>5800.08</v>
      </c>
      <c r="E2699" s="206">
        <v>8436.48</v>
      </c>
      <c r="F2699" s="206">
        <v>9491.0400000000009</v>
      </c>
      <c r="G2699" s="205">
        <f t="shared" si="221"/>
        <v>0.37988472622478386</v>
      </c>
      <c r="H2699" s="207">
        <f t="shared" si="222"/>
        <v>0.42</v>
      </c>
      <c r="I2699" s="213">
        <v>94320</v>
      </c>
      <c r="J2699" s="213">
        <v>5187.6000000000004</v>
      </c>
      <c r="K2699" s="212">
        <v>7545.6</v>
      </c>
      <c r="L2699" s="212">
        <v>8488.7999999999993</v>
      </c>
      <c r="M2699" s="239">
        <f t="shared" si="219"/>
        <v>0.48089999999994687</v>
      </c>
      <c r="N2699" s="239"/>
      <c r="O2699" s="178"/>
      <c r="P2699" s="178"/>
      <c r="Q2699" s="178"/>
      <c r="R2699" s="178"/>
      <c r="S2699" s="178"/>
      <c r="T2699" s="178"/>
      <c r="U2699" s="178"/>
      <c r="V2699" s="178"/>
      <c r="W2699" s="178"/>
      <c r="X2699" s="178"/>
      <c r="Y2699" s="210">
        <f t="shared" si="218"/>
        <v>0.33976945244956774</v>
      </c>
      <c r="Z2699" s="211">
        <f t="shared" si="220"/>
        <v>0.42</v>
      </c>
      <c r="AA2699" s="178"/>
      <c r="AB2699" s="178"/>
      <c r="AC2699" s="178"/>
    </row>
    <row r="2700" spans="2:29" x14ac:dyDescent="0.35">
      <c r="B2700" s="222">
        <v>277700</v>
      </c>
      <c r="C2700" s="208">
        <v>105498</v>
      </c>
      <c r="D2700" s="309">
        <v>5802.39</v>
      </c>
      <c r="E2700" s="206">
        <v>8439.84</v>
      </c>
      <c r="F2700" s="206">
        <v>9494.82</v>
      </c>
      <c r="G2700" s="205">
        <f t="shared" si="221"/>
        <v>0.37989917176809507</v>
      </c>
      <c r="H2700" s="207">
        <f t="shared" si="222"/>
        <v>0.42</v>
      </c>
      <c r="I2700" s="213">
        <v>94362</v>
      </c>
      <c r="J2700" s="213">
        <v>5189.91</v>
      </c>
      <c r="K2700" s="212">
        <v>7548.96</v>
      </c>
      <c r="L2700" s="212">
        <v>8492.58</v>
      </c>
      <c r="M2700" s="239">
        <f t="shared" si="219"/>
        <v>0.48089999999991051</v>
      </c>
      <c r="N2700" s="239"/>
      <c r="O2700" s="178"/>
      <c r="P2700" s="178"/>
      <c r="Q2700" s="178"/>
      <c r="R2700" s="178"/>
      <c r="S2700" s="178"/>
      <c r="T2700" s="178"/>
      <c r="U2700" s="178"/>
      <c r="V2700" s="178"/>
      <c r="W2700" s="178"/>
      <c r="X2700" s="178"/>
      <c r="Y2700" s="210">
        <f t="shared" si="218"/>
        <v>0.33979834353619015</v>
      </c>
      <c r="Z2700" s="211">
        <f t="shared" si="220"/>
        <v>0.42</v>
      </c>
      <c r="AA2700" s="178"/>
      <c r="AB2700" s="178"/>
      <c r="AC2700" s="178"/>
    </row>
    <row r="2701" spans="2:29" x14ac:dyDescent="0.35">
      <c r="B2701" s="222">
        <v>277800</v>
      </c>
      <c r="C2701" s="208">
        <v>105540</v>
      </c>
      <c r="D2701" s="309">
        <v>5804.7</v>
      </c>
      <c r="E2701" s="206">
        <v>8443.2000000000007</v>
      </c>
      <c r="F2701" s="206">
        <v>9498.6</v>
      </c>
      <c r="G2701" s="205">
        <f t="shared" si="221"/>
        <v>0.3799136069114471</v>
      </c>
      <c r="H2701" s="207">
        <f t="shared" si="222"/>
        <v>0.42</v>
      </c>
      <c r="I2701" s="213">
        <v>94404</v>
      </c>
      <c r="J2701" s="213">
        <v>5192.22</v>
      </c>
      <c r="K2701" s="212">
        <v>7552.32</v>
      </c>
      <c r="L2701" s="212">
        <v>8496.36</v>
      </c>
      <c r="M2701" s="239">
        <f t="shared" si="219"/>
        <v>0.48090000000003785</v>
      </c>
      <c r="N2701" s="239"/>
      <c r="O2701" s="178"/>
      <c r="P2701" s="178"/>
      <c r="Q2701" s="178"/>
      <c r="R2701" s="178"/>
      <c r="S2701" s="178"/>
      <c r="T2701" s="178"/>
      <c r="U2701" s="178"/>
      <c r="V2701" s="178"/>
      <c r="W2701" s="178"/>
      <c r="X2701" s="178"/>
      <c r="Y2701" s="210">
        <f t="shared" si="218"/>
        <v>0.33982721382289416</v>
      </c>
      <c r="Z2701" s="211">
        <f t="shared" si="220"/>
        <v>0.42</v>
      </c>
      <c r="AA2701" s="178"/>
      <c r="AB2701" s="178"/>
      <c r="AC2701" s="178"/>
    </row>
    <row r="2702" spans="2:29" x14ac:dyDescent="0.35">
      <c r="B2702" s="222">
        <v>277900</v>
      </c>
      <c r="C2702" s="208">
        <v>105584</v>
      </c>
      <c r="D2702" s="309">
        <v>5807.12</v>
      </c>
      <c r="E2702" s="206">
        <v>8446.7199999999993</v>
      </c>
      <c r="F2702" s="206">
        <v>9502.56</v>
      </c>
      <c r="G2702" s="205">
        <f t="shared" si="221"/>
        <v>0.37993522849946026</v>
      </c>
      <c r="H2702" s="207">
        <f t="shared" si="222"/>
        <v>0.44</v>
      </c>
      <c r="I2702" s="213">
        <v>94446</v>
      </c>
      <c r="J2702" s="213">
        <v>5194.53</v>
      </c>
      <c r="K2702" s="212">
        <v>7555.68</v>
      </c>
      <c r="L2702" s="212">
        <v>8500.14</v>
      </c>
      <c r="M2702" s="239">
        <f t="shared" si="219"/>
        <v>0.5037999999999192</v>
      </c>
      <c r="N2702" s="239"/>
      <c r="O2702" s="178"/>
      <c r="P2702" s="178"/>
      <c r="Q2702" s="178"/>
      <c r="R2702" s="178"/>
      <c r="S2702" s="178"/>
      <c r="T2702" s="178"/>
      <c r="U2702" s="178"/>
      <c r="V2702" s="178"/>
      <c r="W2702" s="178"/>
      <c r="X2702" s="178"/>
      <c r="Y2702" s="210">
        <f t="shared" si="218"/>
        <v>0.33985606333213386</v>
      </c>
      <c r="Z2702" s="211">
        <f t="shared" si="220"/>
        <v>0.42</v>
      </c>
      <c r="AA2702" s="178"/>
      <c r="AB2702" s="178"/>
      <c r="AC2702" s="178"/>
    </row>
    <row r="2703" spans="2:29" x14ac:dyDescent="0.35">
      <c r="B2703" s="222">
        <v>278000</v>
      </c>
      <c r="C2703" s="208">
        <v>105629</v>
      </c>
      <c r="D2703" s="309">
        <v>5809.59</v>
      </c>
      <c r="E2703" s="206">
        <v>8450.32</v>
      </c>
      <c r="F2703" s="206">
        <v>9506.61</v>
      </c>
      <c r="G2703" s="205">
        <f t="shared" si="221"/>
        <v>0.37996043165467625</v>
      </c>
      <c r="H2703" s="207">
        <f t="shared" si="222"/>
        <v>0.45</v>
      </c>
      <c r="I2703" s="213">
        <v>94488</v>
      </c>
      <c r="J2703" s="213">
        <v>5196.84</v>
      </c>
      <c r="K2703" s="212">
        <v>7559.04</v>
      </c>
      <c r="L2703" s="212">
        <v>8503.92</v>
      </c>
      <c r="M2703" s="239">
        <f t="shared" si="219"/>
        <v>0.51519999999998622</v>
      </c>
      <c r="N2703" s="239"/>
      <c r="O2703" s="178"/>
      <c r="P2703" s="178"/>
      <c r="Q2703" s="178"/>
      <c r="R2703" s="178"/>
      <c r="S2703" s="178"/>
      <c r="T2703" s="178"/>
      <c r="U2703" s="178"/>
      <c r="V2703" s="178"/>
      <c r="W2703" s="178"/>
      <c r="X2703" s="178"/>
      <c r="Y2703" s="210">
        <f t="shared" si="218"/>
        <v>0.33988489208633094</v>
      </c>
      <c r="Z2703" s="211">
        <f t="shared" si="220"/>
        <v>0.42</v>
      </c>
      <c r="AA2703" s="178"/>
      <c r="AB2703" s="178"/>
      <c r="AC2703" s="178"/>
    </row>
    <row r="2704" spans="2:29" x14ac:dyDescent="0.35">
      <c r="B2704" s="222">
        <v>278100</v>
      </c>
      <c r="C2704" s="208">
        <v>105674</v>
      </c>
      <c r="D2704" s="309">
        <v>5812.07</v>
      </c>
      <c r="E2704" s="206">
        <v>8453.92</v>
      </c>
      <c r="F2704" s="206">
        <v>9510.66</v>
      </c>
      <c r="G2704" s="205">
        <f t="shared" si="221"/>
        <v>0.37998561668464581</v>
      </c>
      <c r="H2704" s="207">
        <f t="shared" si="222"/>
        <v>0.45</v>
      </c>
      <c r="I2704" s="213">
        <v>94530</v>
      </c>
      <c r="J2704" s="213">
        <v>5199.1499999999996</v>
      </c>
      <c r="K2704" s="212">
        <v>7562.4</v>
      </c>
      <c r="L2704" s="212">
        <v>8507.7000000000007</v>
      </c>
      <c r="M2704" s="239">
        <f t="shared" si="219"/>
        <v>0.51530000000009746</v>
      </c>
      <c r="N2704" s="239"/>
      <c r="O2704" s="178"/>
      <c r="P2704" s="178"/>
      <c r="Q2704" s="178"/>
      <c r="R2704" s="178"/>
      <c r="S2704" s="178"/>
      <c r="T2704" s="178"/>
      <c r="U2704" s="178"/>
      <c r="V2704" s="178"/>
      <c r="W2704" s="178"/>
      <c r="X2704" s="178"/>
      <c r="Y2704" s="210">
        <f t="shared" si="218"/>
        <v>0.33991370010787486</v>
      </c>
      <c r="Z2704" s="211">
        <f t="shared" si="220"/>
        <v>0.42</v>
      </c>
      <c r="AA2704" s="178"/>
      <c r="AB2704" s="178"/>
      <c r="AC2704" s="178"/>
    </row>
    <row r="2705" spans="2:29" x14ac:dyDescent="0.35">
      <c r="B2705" s="222">
        <v>278200</v>
      </c>
      <c r="C2705" s="208">
        <v>105719</v>
      </c>
      <c r="D2705" s="309">
        <v>5814.54</v>
      </c>
      <c r="E2705" s="206">
        <v>8457.52</v>
      </c>
      <c r="F2705" s="206">
        <v>9514.7099999999991</v>
      </c>
      <c r="G2705" s="205">
        <f t="shared" si="221"/>
        <v>0.38001078360891444</v>
      </c>
      <c r="H2705" s="207">
        <f t="shared" si="222"/>
        <v>0.45</v>
      </c>
      <c r="I2705" s="213">
        <v>94572</v>
      </c>
      <c r="J2705" s="213">
        <v>5201.46</v>
      </c>
      <c r="K2705" s="212">
        <v>7565.76</v>
      </c>
      <c r="L2705" s="212">
        <v>8511.48</v>
      </c>
      <c r="M2705" s="239">
        <f t="shared" si="219"/>
        <v>0.51520000000000432</v>
      </c>
      <c r="N2705" s="239"/>
      <c r="O2705" s="178"/>
      <c r="P2705" s="178"/>
      <c r="Q2705" s="178"/>
      <c r="R2705" s="178"/>
      <c r="S2705" s="178"/>
      <c r="T2705" s="178"/>
      <c r="U2705" s="178"/>
      <c r="V2705" s="178"/>
      <c r="W2705" s="178"/>
      <c r="X2705" s="178"/>
      <c r="Y2705" s="210">
        <f t="shared" si="218"/>
        <v>0.33994248741912292</v>
      </c>
      <c r="Z2705" s="211">
        <f t="shared" si="220"/>
        <v>0.42</v>
      </c>
      <c r="AA2705" s="178"/>
      <c r="AB2705" s="178"/>
      <c r="AC2705" s="178"/>
    </row>
    <row r="2706" spans="2:29" x14ac:dyDescent="0.35">
      <c r="B2706" s="222">
        <v>278300</v>
      </c>
      <c r="C2706" s="208">
        <v>105764</v>
      </c>
      <c r="D2706" s="309">
        <v>5817.02</v>
      </c>
      <c r="E2706" s="206">
        <v>8461.1200000000008</v>
      </c>
      <c r="F2706" s="206">
        <v>9518.76</v>
      </c>
      <c r="G2706" s="205">
        <f t="shared" si="221"/>
        <v>0.38003593244699962</v>
      </c>
      <c r="H2706" s="207">
        <f t="shared" si="222"/>
        <v>0.45</v>
      </c>
      <c r="I2706" s="213">
        <v>94614</v>
      </c>
      <c r="J2706" s="213">
        <v>5203.7700000000004</v>
      </c>
      <c r="K2706" s="212">
        <v>7569.12</v>
      </c>
      <c r="L2706" s="212">
        <v>8515.26</v>
      </c>
      <c r="M2706" s="239">
        <f t="shared" si="219"/>
        <v>0.51529999999998832</v>
      </c>
      <c r="N2706" s="239"/>
      <c r="O2706" s="178"/>
      <c r="P2706" s="178"/>
      <c r="Q2706" s="178"/>
      <c r="R2706" s="178"/>
      <c r="S2706" s="178"/>
      <c r="T2706" s="178"/>
      <c r="U2706" s="178"/>
      <c r="V2706" s="178"/>
      <c r="W2706" s="178"/>
      <c r="X2706" s="178"/>
      <c r="Y2706" s="210">
        <f t="shared" si="218"/>
        <v>0.33997125404240031</v>
      </c>
      <c r="Z2706" s="211">
        <f t="shared" si="220"/>
        <v>0.42</v>
      </c>
      <c r="AA2706" s="178"/>
      <c r="AB2706" s="178"/>
      <c r="AC2706" s="178"/>
    </row>
    <row r="2707" spans="2:29" x14ac:dyDescent="0.35">
      <c r="B2707" s="222">
        <v>278400</v>
      </c>
      <c r="C2707" s="208">
        <v>105809</v>
      </c>
      <c r="D2707" s="309">
        <v>5819.49</v>
      </c>
      <c r="E2707" s="206">
        <v>8464.7199999999993</v>
      </c>
      <c r="F2707" s="206">
        <v>9522.81</v>
      </c>
      <c r="G2707" s="205">
        <f t="shared" si="221"/>
        <v>0.38006106321839078</v>
      </c>
      <c r="H2707" s="207">
        <f t="shared" si="222"/>
        <v>0.45</v>
      </c>
      <c r="I2707" s="213">
        <v>94656</v>
      </c>
      <c r="J2707" s="213">
        <v>5206.08</v>
      </c>
      <c r="K2707" s="212">
        <v>7572.48</v>
      </c>
      <c r="L2707" s="212">
        <v>8519.0400000000009</v>
      </c>
      <c r="M2707" s="239">
        <f t="shared" si="219"/>
        <v>0.51520000000002253</v>
      </c>
      <c r="N2707" s="239"/>
      <c r="O2707" s="178"/>
      <c r="P2707" s="178"/>
      <c r="Q2707" s="178"/>
      <c r="R2707" s="178"/>
      <c r="S2707" s="178"/>
      <c r="T2707" s="178"/>
      <c r="U2707" s="178"/>
      <c r="V2707" s="178"/>
      <c r="W2707" s="178"/>
      <c r="X2707" s="178"/>
      <c r="Y2707" s="210">
        <f t="shared" si="218"/>
        <v>0.34</v>
      </c>
      <c r="Z2707" s="211">
        <f t="shared" si="220"/>
        <v>0.42</v>
      </c>
      <c r="AA2707" s="178"/>
      <c r="AB2707" s="178"/>
      <c r="AC2707" s="178"/>
    </row>
    <row r="2708" spans="2:29" x14ac:dyDescent="0.35">
      <c r="B2708" s="222">
        <v>278500</v>
      </c>
      <c r="C2708" s="208">
        <v>105854</v>
      </c>
      <c r="D2708" s="309">
        <v>5821.97</v>
      </c>
      <c r="E2708" s="206">
        <v>8468.32</v>
      </c>
      <c r="F2708" s="206">
        <v>9526.86</v>
      </c>
      <c r="G2708" s="205">
        <f t="shared" si="221"/>
        <v>0.3800861759425494</v>
      </c>
      <c r="H2708" s="207">
        <f t="shared" si="222"/>
        <v>0.45</v>
      </c>
      <c r="I2708" s="213">
        <v>94698</v>
      </c>
      <c r="J2708" s="213">
        <v>5208.3900000000003</v>
      </c>
      <c r="K2708" s="212">
        <v>7575.84</v>
      </c>
      <c r="L2708" s="212">
        <v>8522.82</v>
      </c>
      <c r="M2708" s="239">
        <f t="shared" si="219"/>
        <v>0.51530000000002474</v>
      </c>
      <c r="N2708" s="239"/>
      <c r="O2708" s="178"/>
      <c r="P2708" s="178"/>
      <c r="Q2708" s="178"/>
      <c r="R2708" s="178"/>
      <c r="S2708" s="178"/>
      <c r="T2708" s="178"/>
      <c r="U2708" s="178"/>
      <c r="V2708" s="178"/>
      <c r="W2708" s="178"/>
      <c r="X2708" s="178"/>
      <c r="Y2708" s="210">
        <f t="shared" si="218"/>
        <v>0.3400287253141831</v>
      </c>
      <c r="Z2708" s="211">
        <f t="shared" si="220"/>
        <v>0.42</v>
      </c>
      <c r="AA2708" s="178"/>
      <c r="AB2708" s="178"/>
      <c r="AC2708" s="178"/>
    </row>
    <row r="2709" spans="2:29" x14ac:dyDescent="0.35">
      <c r="B2709" s="222">
        <v>278600</v>
      </c>
      <c r="C2709" s="208">
        <v>105899</v>
      </c>
      <c r="D2709" s="309">
        <v>5824.44</v>
      </c>
      <c r="E2709" s="206">
        <v>8471.92</v>
      </c>
      <c r="F2709" s="206">
        <v>9530.91</v>
      </c>
      <c r="G2709" s="205">
        <f t="shared" si="221"/>
        <v>0.38011127063890882</v>
      </c>
      <c r="H2709" s="207">
        <f t="shared" si="222"/>
        <v>0.45</v>
      </c>
      <c r="I2709" s="213">
        <v>94740</v>
      </c>
      <c r="J2709" s="213">
        <v>5210.7</v>
      </c>
      <c r="K2709" s="212">
        <v>7579.2</v>
      </c>
      <c r="L2709" s="212">
        <v>8526.6</v>
      </c>
      <c r="M2709" s="239">
        <f t="shared" si="219"/>
        <v>0.51520000000004074</v>
      </c>
      <c r="N2709" s="239"/>
      <c r="O2709" s="178"/>
      <c r="P2709" s="178"/>
      <c r="Q2709" s="178"/>
      <c r="R2709" s="178"/>
      <c r="S2709" s="178"/>
      <c r="T2709" s="178"/>
      <c r="U2709" s="178"/>
      <c r="V2709" s="178"/>
      <c r="W2709" s="178"/>
      <c r="X2709" s="178"/>
      <c r="Y2709" s="210">
        <f t="shared" si="218"/>
        <v>0.34005743000717875</v>
      </c>
      <c r="Z2709" s="211">
        <f t="shared" si="220"/>
        <v>0.42</v>
      </c>
      <c r="AA2709" s="178"/>
      <c r="AB2709" s="178"/>
      <c r="AC2709" s="178"/>
    </row>
    <row r="2710" spans="2:29" x14ac:dyDescent="0.35">
      <c r="B2710" s="222">
        <v>278700</v>
      </c>
      <c r="C2710" s="208">
        <v>105944</v>
      </c>
      <c r="D2710" s="309">
        <v>5826.92</v>
      </c>
      <c r="E2710" s="206">
        <v>8475.52</v>
      </c>
      <c r="F2710" s="206">
        <v>9534.9599999999991</v>
      </c>
      <c r="G2710" s="205">
        <f t="shared" si="221"/>
        <v>0.38013634732687479</v>
      </c>
      <c r="H2710" s="207">
        <f t="shared" si="222"/>
        <v>0.45</v>
      </c>
      <c r="I2710" s="213">
        <v>94782</v>
      </c>
      <c r="J2710" s="213">
        <v>5213.01</v>
      </c>
      <c r="K2710" s="212">
        <v>7582.56</v>
      </c>
      <c r="L2710" s="212">
        <v>8530.3799999999992</v>
      </c>
      <c r="M2710" s="239">
        <f t="shared" si="219"/>
        <v>0.51530000000006115</v>
      </c>
      <c r="N2710" s="239"/>
      <c r="O2710" s="178"/>
      <c r="P2710" s="178"/>
      <c r="Q2710" s="178"/>
      <c r="R2710" s="178"/>
      <c r="S2710" s="178"/>
      <c r="T2710" s="178"/>
      <c r="U2710" s="178"/>
      <c r="V2710" s="178"/>
      <c r="W2710" s="178"/>
      <c r="X2710" s="178"/>
      <c r="Y2710" s="210">
        <f t="shared" si="218"/>
        <v>0.34008611410118406</v>
      </c>
      <c r="Z2710" s="211">
        <f t="shared" si="220"/>
        <v>0.42</v>
      </c>
      <c r="AA2710" s="178"/>
      <c r="AB2710" s="178"/>
      <c r="AC2710" s="178"/>
    </row>
    <row r="2711" spans="2:29" x14ac:dyDescent="0.35">
      <c r="B2711" s="222">
        <v>278800</v>
      </c>
      <c r="C2711" s="208">
        <v>105989</v>
      </c>
      <c r="D2711" s="309">
        <v>5829.39</v>
      </c>
      <c r="E2711" s="206">
        <v>8479.1200000000008</v>
      </c>
      <c r="F2711" s="206">
        <v>9539.01</v>
      </c>
      <c r="G2711" s="205">
        <f t="shared" si="221"/>
        <v>0.38016140602582499</v>
      </c>
      <c r="H2711" s="207">
        <f t="shared" si="222"/>
        <v>0.45</v>
      </c>
      <c r="I2711" s="213">
        <v>94824</v>
      </c>
      <c r="J2711" s="213">
        <v>5215.32</v>
      </c>
      <c r="K2711" s="212">
        <v>7585.92</v>
      </c>
      <c r="L2711" s="212">
        <v>8534.16</v>
      </c>
      <c r="M2711" s="239">
        <f t="shared" si="219"/>
        <v>0.51519999999994981</v>
      </c>
      <c r="N2711" s="239"/>
      <c r="O2711" s="178"/>
      <c r="P2711" s="178"/>
      <c r="Q2711" s="178"/>
      <c r="R2711" s="178"/>
      <c r="S2711" s="178"/>
      <c r="T2711" s="178"/>
      <c r="U2711" s="178"/>
      <c r="V2711" s="178"/>
      <c r="W2711" s="178"/>
      <c r="X2711" s="178"/>
      <c r="Y2711" s="210">
        <f t="shared" si="218"/>
        <v>0.34011477761836439</v>
      </c>
      <c r="Z2711" s="211">
        <f t="shared" si="220"/>
        <v>0.42</v>
      </c>
      <c r="AA2711" s="178"/>
      <c r="AB2711" s="178"/>
      <c r="AC2711" s="178"/>
    </row>
    <row r="2712" spans="2:29" x14ac:dyDescent="0.35">
      <c r="B2712" s="222">
        <v>278900</v>
      </c>
      <c r="C2712" s="208">
        <v>106034</v>
      </c>
      <c r="D2712" s="309">
        <v>5831.87</v>
      </c>
      <c r="E2712" s="206">
        <v>8482.7199999999993</v>
      </c>
      <c r="F2712" s="206">
        <v>9543.06</v>
      </c>
      <c r="G2712" s="205">
        <f t="shared" si="221"/>
        <v>0.38018644675510938</v>
      </c>
      <c r="H2712" s="207">
        <f t="shared" si="222"/>
        <v>0.45</v>
      </c>
      <c r="I2712" s="213">
        <v>94866</v>
      </c>
      <c r="J2712" s="213">
        <v>5217.63</v>
      </c>
      <c r="K2712" s="212">
        <v>7589.28</v>
      </c>
      <c r="L2712" s="212">
        <v>8537.94</v>
      </c>
      <c r="M2712" s="239">
        <f t="shared" si="219"/>
        <v>0.51529999999993381</v>
      </c>
      <c r="N2712" s="239"/>
      <c r="O2712" s="178"/>
      <c r="P2712" s="178"/>
      <c r="Q2712" s="178"/>
      <c r="R2712" s="178"/>
      <c r="S2712" s="178"/>
      <c r="T2712" s="178"/>
      <c r="U2712" s="178"/>
      <c r="V2712" s="178"/>
      <c r="W2712" s="178"/>
      <c r="X2712" s="178"/>
      <c r="Y2712" s="210">
        <f t="shared" si="218"/>
        <v>0.34014342058085334</v>
      </c>
      <c r="Z2712" s="211">
        <f t="shared" si="220"/>
        <v>0.42</v>
      </c>
      <c r="AA2712" s="178"/>
      <c r="AB2712" s="178"/>
      <c r="AC2712" s="178"/>
    </row>
    <row r="2713" spans="2:29" x14ac:dyDescent="0.35">
      <c r="B2713" s="222">
        <v>279000</v>
      </c>
      <c r="C2713" s="208">
        <v>106079</v>
      </c>
      <c r="D2713" s="309">
        <v>5834.34</v>
      </c>
      <c r="E2713" s="206">
        <v>8486.32</v>
      </c>
      <c r="F2713" s="206">
        <v>9547.11</v>
      </c>
      <c r="G2713" s="205">
        <f t="shared" si="221"/>
        <v>0.38021146953405016</v>
      </c>
      <c r="H2713" s="207">
        <f t="shared" si="222"/>
        <v>0.45</v>
      </c>
      <c r="I2713" s="213">
        <v>94908</v>
      </c>
      <c r="J2713" s="213">
        <v>5219.9399999999996</v>
      </c>
      <c r="K2713" s="212">
        <v>7592.64</v>
      </c>
      <c r="L2713" s="212">
        <v>8541.7199999999993</v>
      </c>
      <c r="M2713" s="239">
        <f t="shared" si="219"/>
        <v>0.51519999999998622</v>
      </c>
      <c r="N2713" s="239"/>
      <c r="O2713" s="178"/>
      <c r="P2713" s="178"/>
      <c r="Q2713" s="178"/>
      <c r="R2713" s="178"/>
      <c r="S2713" s="178"/>
      <c r="T2713" s="178"/>
      <c r="U2713" s="178"/>
      <c r="V2713" s="178"/>
      <c r="W2713" s="178"/>
      <c r="X2713" s="178"/>
      <c r="Y2713" s="210">
        <f t="shared" si="218"/>
        <v>0.34017204301075271</v>
      </c>
      <c r="Z2713" s="211">
        <f t="shared" si="220"/>
        <v>0.42</v>
      </c>
      <c r="AA2713" s="178"/>
      <c r="AB2713" s="178"/>
      <c r="AC2713" s="178"/>
    </row>
    <row r="2714" spans="2:29" x14ac:dyDescent="0.35">
      <c r="B2714" s="222">
        <v>279100</v>
      </c>
      <c r="C2714" s="208">
        <v>106124</v>
      </c>
      <c r="D2714" s="309">
        <v>5836.82</v>
      </c>
      <c r="E2714" s="206">
        <v>8489.92</v>
      </c>
      <c r="F2714" s="206">
        <v>9551.16</v>
      </c>
      <c r="G2714" s="205">
        <f t="shared" si="221"/>
        <v>0.38023647438194197</v>
      </c>
      <c r="H2714" s="207">
        <f t="shared" si="222"/>
        <v>0.45</v>
      </c>
      <c r="I2714" s="213">
        <v>94950</v>
      </c>
      <c r="J2714" s="213">
        <v>5222.25</v>
      </c>
      <c r="K2714" s="212">
        <v>7596</v>
      </c>
      <c r="L2714" s="212">
        <v>8545.5</v>
      </c>
      <c r="M2714" s="239">
        <f t="shared" si="219"/>
        <v>0.51530000000009746</v>
      </c>
      <c r="N2714" s="239"/>
      <c r="O2714" s="178"/>
      <c r="P2714" s="178"/>
      <c r="Q2714" s="178"/>
      <c r="R2714" s="178"/>
      <c r="S2714" s="178"/>
      <c r="T2714" s="178"/>
      <c r="U2714" s="178"/>
      <c r="V2714" s="178"/>
      <c r="W2714" s="178"/>
      <c r="X2714" s="178"/>
      <c r="Y2714" s="210">
        <f t="shared" si="218"/>
        <v>0.34020064493013258</v>
      </c>
      <c r="Z2714" s="211">
        <f t="shared" si="220"/>
        <v>0.42</v>
      </c>
      <c r="AA2714" s="178"/>
      <c r="AB2714" s="178"/>
      <c r="AC2714" s="178"/>
    </row>
    <row r="2715" spans="2:29" x14ac:dyDescent="0.35">
      <c r="B2715" s="222">
        <v>279200</v>
      </c>
      <c r="C2715" s="208">
        <v>106169</v>
      </c>
      <c r="D2715" s="309">
        <v>5839.29</v>
      </c>
      <c r="E2715" s="206">
        <v>8493.52</v>
      </c>
      <c r="F2715" s="206">
        <v>9555.2099999999991</v>
      </c>
      <c r="G2715" s="205">
        <f t="shared" si="221"/>
        <v>0.38026146131805155</v>
      </c>
      <c r="H2715" s="207">
        <f t="shared" si="222"/>
        <v>0.45</v>
      </c>
      <c r="I2715" s="213">
        <v>94992</v>
      </c>
      <c r="J2715" s="213">
        <v>5224.5600000000004</v>
      </c>
      <c r="K2715" s="212">
        <v>7599.36</v>
      </c>
      <c r="L2715" s="212">
        <v>8549.2800000000007</v>
      </c>
      <c r="M2715" s="239">
        <f t="shared" si="219"/>
        <v>0.51520000000000432</v>
      </c>
      <c r="N2715" s="239"/>
      <c r="O2715" s="178"/>
      <c r="P2715" s="178"/>
      <c r="Q2715" s="178"/>
      <c r="R2715" s="178"/>
      <c r="S2715" s="178"/>
      <c r="T2715" s="178"/>
      <c r="U2715" s="178"/>
      <c r="V2715" s="178"/>
      <c r="W2715" s="178"/>
      <c r="X2715" s="178"/>
      <c r="Y2715" s="210">
        <f t="shared" si="218"/>
        <v>0.34022922636103153</v>
      </c>
      <c r="Z2715" s="211">
        <f t="shared" si="220"/>
        <v>0.42</v>
      </c>
      <c r="AA2715" s="178"/>
      <c r="AB2715" s="178"/>
      <c r="AC2715" s="178"/>
    </row>
    <row r="2716" spans="2:29" x14ac:dyDescent="0.35">
      <c r="B2716" s="222">
        <v>279300</v>
      </c>
      <c r="C2716" s="208">
        <v>106214</v>
      </c>
      <c r="D2716" s="309">
        <v>5841.77</v>
      </c>
      <c r="E2716" s="206">
        <v>8497.1200000000008</v>
      </c>
      <c r="F2716" s="206">
        <v>9559.26</v>
      </c>
      <c r="G2716" s="205">
        <f t="shared" si="221"/>
        <v>0.38028643036161836</v>
      </c>
      <c r="H2716" s="207">
        <f t="shared" si="222"/>
        <v>0.45</v>
      </c>
      <c r="I2716" s="213">
        <v>95034</v>
      </c>
      <c r="J2716" s="213">
        <v>5226.87</v>
      </c>
      <c r="K2716" s="212">
        <v>7602.72</v>
      </c>
      <c r="L2716" s="212">
        <v>8553.06</v>
      </c>
      <c r="M2716" s="239">
        <f t="shared" si="219"/>
        <v>0.51529999999998832</v>
      </c>
      <c r="N2716" s="239"/>
      <c r="O2716" s="178"/>
      <c r="P2716" s="178"/>
      <c r="Q2716" s="178"/>
      <c r="R2716" s="178"/>
      <c r="S2716" s="178"/>
      <c r="T2716" s="178"/>
      <c r="U2716" s="178"/>
      <c r="V2716" s="178"/>
      <c r="W2716" s="178"/>
      <c r="X2716" s="178"/>
      <c r="Y2716" s="210">
        <f t="shared" si="218"/>
        <v>0.34025778732545647</v>
      </c>
      <c r="Z2716" s="211">
        <f t="shared" si="220"/>
        <v>0.42</v>
      </c>
      <c r="AA2716" s="178"/>
      <c r="AB2716" s="178"/>
      <c r="AC2716" s="178"/>
    </row>
    <row r="2717" spans="2:29" x14ac:dyDescent="0.35">
      <c r="B2717" s="222">
        <v>279400</v>
      </c>
      <c r="C2717" s="208">
        <v>106259</v>
      </c>
      <c r="D2717" s="309">
        <v>5844.24</v>
      </c>
      <c r="E2717" s="206">
        <v>8500.7199999999993</v>
      </c>
      <c r="F2717" s="206">
        <v>9563.31</v>
      </c>
      <c r="G2717" s="205">
        <f t="shared" si="221"/>
        <v>0.38031138153185395</v>
      </c>
      <c r="H2717" s="207">
        <f t="shared" si="222"/>
        <v>0.45</v>
      </c>
      <c r="I2717" s="213">
        <v>95076</v>
      </c>
      <c r="J2717" s="213">
        <v>5229.18</v>
      </c>
      <c r="K2717" s="212">
        <v>7606.08</v>
      </c>
      <c r="L2717" s="212">
        <v>8556.84</v>
      </c>
      <c r="M2717" s="239">
        <f t="shared" si="219"/>
        <v>0.51520000000002253</v>
      </c>
      <c r="N2717" s="239"/>
      <c r="O2717" s="178"/>
      <c r="P2717" s="178"/>
      <c r="Q2717" s="178"/>
      <c r="R2717" s="178"/>
      <c r="S2717" s="178"/>
      <c r="T2717" s="178"/>
      <c r="U2717" s="178"/>
      <c r="V2717" s="178"/>
      <c r="W2717" s="178"/>
      <c r="X2717" s="178"/>
      <c r="Y2717" s="210">
        <f t="shared" si="218"/>
        <v>0.34028632784538299</v>
      </c>
      <c r="Z2717" s="211">
        <f t="shared" si="220"/>
        <v>0.42</v>
      </c>
      <c r="AA2717" s="178"/>
      <c r="AB2717" s="178"/>
      <c r="AC2717" s="178"/>
    </row>
    <row r="2718" spans="2:29" x14ac:dyDescent="0.35">
      <c r="B2718" s="222">
        <v>279500</v>
      </c>
      <c r="C2718" s="208">
        <v>106304</v>
      </c>
      <c r="D2718" s="309">
        <v>5846.72</v>
      </c>
      <c r="E2718" s="206">
        <v>8504.32</v>
      </c>
      <c r="F2718" s="206">
        <v>9567.36</v>
      </c>
      <c r="G2718" s="205">
        <f t="shared" si="221"/>
        <v>0.38033631484794278</v>
      </c>
      <c r="H2718" s="207">
        <f t="shared" si="222"/>
        <v>0.45</v>
      </c>
      <c r="I2718" s="213">
        <v>95118</v>
      </c>
      <c r="J2718" s="213">
        <v>5231.49</v>
      </c>
      <c r="K2718" s="212">
        <v>7609.44</v>
      </c>
      <c r="L2718" s="212">
        <v>8560.6200000000008</v>
      </c>
      <c r="M2718" s="239">
        <f t="shared" si="219"/>
        <v>0.51530000000002474</v>
      </c>
      <c r="N2718" s="239"/>
      <c r="O2718" s="178"/>
      <c r="P2718" s="178"/>
      <c r="Q2718" s="178"/>
      <c r="R2718" s="178"/>
      <c r="S2718" s="178"/>
      <c r="T2718" s="178"/>
      <c r="U2718" s="178"/>
      <c r="V2718" s="178"/>
      <c r="W2718" s="178"/>
      <c r="X2718" s="178"/>
      <c r="Y2718" s="210">
        <f t="shared" si="218"/>
        <v>0.34031484794275491</v>
      </c>
      <c r="Z2718" s="211">
        <f t="shared" si="220"/>
        <v>0.42</v>
      </c>
      <c r="AA2718" s="178"/>
      <c r="AB2718" s="178"/>
      <c r="AC2718" s="178"/>
    </row>
    <row r="2719" spans="2:29" x14ac:dyDescent="0.35">
      <c r="B2719" s="222">
        <v>279600</v>
      </c>
      <c r="C2719" s="208">
        <v>106349</v>
      </c>
      <c r="D2719" s="309">
        <v>5849.19</v>
      </c>
      <c r="E2719" s="206">
        <v>8507.92</v>
      </c>
      <c r="F2719" s="206">
        <v>9571.41</v>
      </c>
      <c r="G2719" s="205">
        <f t="shared" si="221"/>
        <v>0.38036123032904151</v>
      </c>
      <c r="H2719" s="207">
        <f t="shared" si="222"/>
        <v>0.45</v>
      </c>
      <c r="I2719" s="213">
        <v>95160</v>
      </c>
      <c r="J2719" s="213">
        <v>5233.8</v>
      </c>
      <c r="K2719" s="212">
        <v>7612.8</v>
      </c>
      <c r="L2719" s="212">
        <v>8564.4</v>
      </c>
      <c r="M2719" s="239">
        <f t="shared" si="219"/>
        <v>0.51520000000004074</v>
      </c>
      <c r="N2719" s="239"/>
      <c r="O2719" s="178"/>
      <c r="P2719" s="178"/>
      <c r="Q2719" s="178"/>
      <c r="R2719" s="178"/>
      <c r="S2719" s="178"/>
      <c r="T2719" s="178"/>
      <c r="U2719" s="178"/>
      <c r="V2719" s="178"/>
      <c r="W2719" s="178"/>
      <c r="X2719" s="178"/>
      <c r="Y2719" s="210">
        <f t="shared" si="218"/>
        <v>0.34034334763948498</v>
      </c>
      <c r="Z2719" s="211">
        <f t="shared" si="220"/>
        <v>0.42</v>
      </c>
      <c r="AA2719" s="178"/>
      <c r="AB2719" s="178"/>
      <c r="AC2719" s="178"/>
    </row>
    <row r="2720" spans="2:29" x14ac:dyDescent="0.35">
      <c r="B2720" s="222">
        <v>279700</v>
      </c>
      <c r="C2720" s="208">
        <v>106394</v>
      </c>
      <c r="D2720" s="309">
        <v>5851.67</v>
      </c>
      <c r="E2720" s="206">
        <v>8511.52</v>
      </c>
      <c r="F2720" s="206">
        <v>9575.4599999999991</v>
      </c>
      <c r="G2720" s="205">
        <f t="shared" si="221"/>
        <v>0.38038612799427957</v>
      </c>
      <c r="H2720" s="207">
        <f t="shared" si="222"/>
        <v>0.45</v>
      </c>
      <c r="I2720" s="213">
        <v>95202</v>
      </c>
      <c r="J2720" s="213">
        <v>5236.1099999999997</v>
      </c>
      <c r="K2720" s="212">
        <v>7616.16</v>
      </c>
      <c r="L2720" s="212">
        <v>8568.18</v>
      </c>
      <c r="M2720" s="239">
        <f t="shared" si="219"/>
        <v>0.51530000000006115</v>
      </c>
      <c r="N2720" s="239"/>
      <c r="O2720" s="178"/>
      <c r="P2720" s="178"/>
      <c r="Q2720" s="178"/>
      <c r="R2720" s="178"/>
      <c r="S2720" s="178"/>
      <c r="T2720" s="178"/>
      <c r="U2720" s="178"/>
      <c r="V2720" s="178"/>
      <c r="W2720" s="178"/>
      <c r="X2720" s="178"/>
      <c r="Y2720" s="210">
        <f t="shared" si="218"/>
        <v>0.34037182695745444</v>
      </c>
      <c r="Z2720" s="211">
        <f t="shared" si="220"/>
        <v>0.42</v>
      </c>
      <c r="AA2720" s="178"/>
      <c r="AB2720" s="178"/>
      <c r="AC2720" s="178"/>
    </row>
    <row r="2721" spans="2:29" x14ac:dyDescent="0.35">
      <c r="B2721" s="222">
        <v>279800</v>
      </c>
      <c r="C2721" s="208">
        <v>106439</v>
      </c>
      <c r="D2721" s="309">
        <v>5854.14</v>
      </c>
      <c r="E2721" s="206">
        <v>8515.1200000000008</v>
      </c>
      <c r="F2721" s="206">
        <v>9579.51</v>
      </c>
      <c r="G2721" s="205">
        <f t="shared" si="221"/>
        <v>0.38041100786275911</v>
      </c>
      <c r="H2721" s="207">
        <f t="shared" si="222"/>
        <v>0.45</v>
      </c>
      <c r="I2721" s="213">
        <v>95244</v>
      </c>
      <c r="J2721" s="213">
        <v>5238.42</v>
      </c>
      <c r="K2721" s="212">
        <v>7619.52</v>
      </c>
      <c r="L2721" s="212">
        <v>8571.9599999999991</v>
      </c>
      <c r="M2721" s="239">
        <f t="shared" si="219"/>
        <v>0.51519999999994981</v>
      </c>
      <c r="N2721" s="239"/>
      <c r="O2721" s="178"/>
      <c r="P2721" s="178"/>
      <c r="Q2721" s="178"/>
      <c r="R2721" s="178"/>
      <c r="S2721" s="178"/>
      <c r="T2721" s="178"/>
      <c r="U2721" s="178"/>
      <c r="V2721" s="178"/>
      <c r="W2721" s="178"/>
      <c r="X2721" s="178"/>
      <c r="Y2721" s="210">
        <f t="shared" si="218"/>
        <v>0.34040028591851323</v>
      </c>
      <c r="Z2721" s="211">
        <f t="shared" si="220"/>
        <v>0.42</v>
      </c>
      <c r="AA2721" s="178"/>
      <c r="AB2721" s="178"/>
      <c r="AC2721" s="178"/>
    </row>
    <row r="2722" spans="2:29" x14ac:dyDescent="0.35">
      <c r="B2722" s="222">
        <v>279900</v>
      </c>
      <c r="C2722" s="208">
        <v>106484</v>
      </c>
      <c r="D2722" s="309">
        <v>5856.62</v>
      </c>
      <c r="E2722" s="206">
        <v>8518.7199999999993</v>
      </c>
      <c r="F2722" s="206">
        <v>9583.56</v>
      </c>
      <c r="G2722" s="205">
        <f t="shared" si="221"/>
        <v>0.38043586995355483</v>
      </c>
      <c r="H2722" s="207">
        <f t="shared" si="222"/>
        <v>0.45</v>
      </c>
      <c r="I2722" s="213">
        <v>95286</v>
      </c>
      <c r="J2722" s="213">
        <v>5240.7299999999996</v>
      </c>
      <c r="K2722" s="212">
        <v>7622.88</v>
      </c>
      <c r="L2722" s="212">
        <v>8575.74</v>
      </c>
      <c r="M2722" s="239">
        <f t="shared" si="219"/>
        <v>0.51529999999993381</v>
      </c>
      <c r="N2722" s="239"/>
      <c r="O2722" s="178"/>
      <c r="P2722" s="178"/>
      <c r="Q2722" s="178"/>
      <c r="R2722" s="178"/>
      <c r="S2722" s="178"/>
      <c r="T2722" s="178"/>
      <c r="U2722" s="178"/>
      <c r="V2722" s="178"/>
      <c r="W2722" s="178"/>
      <c r="X2722" s="178"/>
      <c r="Y2722" s="210">
        <f t="shared" si="218"/>
        <v>0.3404287245444802</v>
      </c>
      <c r="Z2722" s="211">
        <f t="shared" si="220"/>
        <v>0.42</v>
      </c>
      <c r="AA2722" s="178"/>
      <c r="AB2722" s="178"/>
      <c r="AC2722" s="178"/>
    </row>
    <row r="2723" spans="2:29" x14ac:dyDescent="0.35">
      <c r="B2723" s="222">
        <v>280000</v>
      </c>
      <c r="C2723" s="208">
        <v>106529</v>
      </c>
      <c r="D2723" s="309">
        <v>5859.09</v>
      </c>
      <c r="E2723" s="206">
        <v>8522.32</v>
      </c>
      <c r="F2723" s="206">
        <v>9587.61</v>
      </c>
      <c r="G2723" s="205">
        <f t="shared" si="221"/>
        <v>0.38046071428571426</v>
      </c>
      <c r="H2723" s="207">
        <f t="shared" si="222"/>
        <v>0.45</v>
      </c>
      <c r="I2723" s="213">
        <v>95328</v>
      </c>
      <c r="J2723" s="213">
        <v>5243.04</v>
      </c>
      <c r="K2723" s="212">
        <v>7626.24</v>
      </c>
      <c r="L2723" s="212">
        <v>8579.52</v>
      </c>
      <c r="M2723" s="239">
        <f t="shared" si="219"/>
        <v>0.51519999999998622</v>
      </c>
      <c r="N2723" s="239"/>
      <c r="O2723" s="178"/>
      <c r="P2723" s="178"/>
      <c r="Q2723" s="178"/>
      <c r="R2723" s="178"/>
      <c r="S2723" s="178"/>
      <c r="T2723" s="178"/>
      <c r="U2723" s="178"/>
      <c r="V2723" s="178"/>
      <c r="W2723" s="178"/>
      <c r="X2723" s="178"/>
      <c r="Y2723" s="210">
        <f t="shared" si="218"/>
        <v>0.34045714285714285</v>
      </c>
      <c r="Z2723" s="211">
        <f t="shared" si="220"/>
        <v>0.42</v>
      </c>
      <c r="AA2723" s="178"/>
      <c r="AB2723" s="178"/>
      <c r="AC2723" s="178"/>
    </row>
    <row r="2724" spans="2:29" x14ac:dyDescent="0.35">
      <c r="B2724" s="222">
        <v>280100</v>
      </c>
      <c r="C2724" s="208">
        <v>106574</v>
      </c>
      <c r="D2724" s="309">
        <v>5861.57</v>
      </c>
      <c r="E2724" s="206">
        <v>8525.92</v>
      </c>
      <c r="F2724" s="206">
        <v>9591.66</v>
      </c>
      <c r="G2724" s="205">
        <f t="shared" si="221"/>
        <v>0.38048554087825776</v>
      </c>
      <c r="H2724" s="207">
        <f t="shared" si="222"/>
        <v>0.45</v>
      </c>
      <c r="I2724" s="213">
        <v>95370</v>
      </c>
      <c r="J2724" s="213">
        <v>5245.35</v>
      </c>
      <c r="K2724" s="212">
        <v>7629.6</v>
      </c>
      <c r="L2724" s="212">
        <v>8583.2999999999993</v>
      </c>
      <c r="M2724" s="239">
        <f t="shared" si="219"/>
        <v>0.51530000000009746</v>
      </c>
      <c r="N2724" s="239"/>
      <c r="O2724" s="178"/>
      <c r="P2724" s="178"/>
      <c r="Q2724" s="178"/>
      <c r="R2724" s="178"/>
      <c r="S2724" s="178"/>
      <c r="T2724" s="178"/>
      <c r="U2724" s="178"/>
      <c r="V2724" s="178"/>
      <c r="W2724" s="178"/>
      <c r="X2724" s="178"/>
      <c r="Y2724" s="210">
        <f t="shared" si="218"/>
        <v>0.34048554087825778</v>
      </c>
      <c r="Z2724" s="211">
        <f t="shared" si="220"/>
        <v>0.42</v>
      </c>
      <c r="AA2724" s="178"/>
      <c r="AB2724" s="178"/>
      <c r="AC2724" s="178"/>
    </row>
    <row r="2725" spans="2:29" x14ac:dyDescent="0.35">
      <c r="B2725" s="222">
        <v>280200</v>
      </c>
      <c r="C2725" s="208">
        <v>106619</v>
      </c>
      <c r="D2725" s="309">
        <v>5864.04</v>
      </c>
      <c r="E2725" s="206">
        <v>8529.52</v>
      </c>
      <c r="F2725" s="206">
        <v>9595.7099999999991</v>
      </c>
      <c r="G2725" s="205">
        <f t="shared" si="221"/>
        <v>0.38051034975017844</v>
      </c>
      <c r="H2725" s="207">
        <f t="shared" si="222"/>
        <v>0.45</v>
      </c>
      <c r="I2725" s="213">
        <v>95412</v>
      </c>
      <c r="J2725" s="213">
        <v>5247.66</v>
      </c>
      <c r="K2725" s="212">
        <v>7632.96</v>
      </c>
      <c r="L2725" s="212">
        <v>8587.08</v>
      </c>
      <c r="M2725" s="239">
        <f t="shared" si="219"/>
        <v>0.51520000000000432</v>
      </c>
      <c r="N2725" s="239"/>
      <c r="O2725" s="178"/>
      <c r="P2725" s="178"/>
      <c r="Q2725" s="178"/>
      <c r="R2725" s="178"/>
      <c r="S2725" s="178"/>
      <c r="T2725" s="178"/>
      <c r="U2725" s="178"/>
      <c r="V2725" s="178"/>
      <c r="W2725" s="178"/>
      <c r="X2725" s="178"/>
      <c r="Y2725" s="210">
        <f t="shared" si="218"/>
        <v>0.34051391862955033</v>
      </c>
      <c r="Z2725" s="211">
        <f t="shared" si="220"/>
        <v>0.42</v>
      </c>
      <c r="AA2725" s="178"/>
      <c r="AB2725" s="178"/>
      <c r="AC2725" s="178"/>
    </row>
    <row r="2726" spans="2:29" x14ac:dyDescent="0.35">
      <c r="B2726" s="222">
        <v>280300</v>
      </c>
      <c r="C2726" s="208">
        <v>106664</v>
      </c>
      <c r="D2726" s="309">
        <v>5866.52</v>
      </c>
      <c r="E2726" s="206">
        <v>8533.1200000000008</v>
      </c>
      <c r="F2726" s="206">
        <v>9599.76</v>
      </c>
      <c r="G2726" s="205">
        <f t="shared" si="221"/>
        <v>0.38053514092044238</v>
      </c>
      <c r="H2726" s="207">
        <f t="shared" si="222"/>
        <v>0.45</v>
      </c>
      <c r="I2726" s="213">
        <v>95454</v>
      </c>
      <c r="J2726" s="213">
        <v>5249.97</v>
      </c>
      <c r="K2726" s="212">
        <v>7636.32</v>
      </c>
      <c r="L2726" s="212">
        <v>8590.86</v>
      </c>
      <c r="M2726" s="239">
        <f t="shared" si="219"/>
        <v>0.51529999999998832</v>
      </c>
      <c r="N2726" s="239"/>
      <c r="O2726" s="178"/>
      <c r="P2726" s="178"/>
      <c r="Q2726" s="178"/>
      <c r="R2726" s="178"/>
      <c r="S2726" s="178"/>
      <c r="T2726" s="178"/>
      <c r="U2726" s="178"/>
      <c r="V2726" s="178"/>
      <c r="W2726" s="178"/>
      <c r="X2726" s="178"/>
      <c r="Y2726" s="210">
        <f t="shared" si="218"/>
        <v>0.34054227613271493</v>
      </c>
      <c r="Z2726" s="211">
        <f t="shared" si="220"/>
        <v>0.42</v>
      </c>
      <c r="AA2726" s="178"/>
      <c r="AB2726" s="178"/>
      <c r="AC2726" s="178"/>
    </row>
    <row r="2727" spans="2:29" x14ac:dyDescent="0.35">
      <c r="B2727" s="222">
        <v>280400</v>
      </c>
      <c r="C2727" s="208">
        <v>106709</v>
      </c>
      <c r="D2727" s="309">
        <v>5868.99</v>
      </c>
      <c r="E2727" s="206">
        <v>8536.7199999999993</v>
      </c>
      <c r="F2727" s="206">
        <v>9603.81</v>
      </c>
      <c r="G2727" s="205">
        <f t="shared" si="221"/>
        <v>0.38055991440798859</v>
      </c>
      <c r="H2727" s="207">
        <f t="shared" si="222"/>
        <v>0.45</v>
      </c>
      <c r="I2727" s="213">
        <v>95496</v>
      </c>
      <c r="J2727" s="213">
        <v>5252.28</v>
      </c>
      <c r="K2727" s="212">
        <v>7639.68</v>
      </c>
      <c r="L2727" s="212">
        <v>8594.64</v>
      </c>
      <c r="M2727" s="239">
        <f t="shared" si="219"/>
        <v>0.51520000000002253</v>
      </c>
      <c r="N2727" s="239"/>
      <c r="O2727" s="178"/>
      <c r="P2727" s="178"/>
      <c r="Q2727" s="178"/>
      <c r="R2727" s="178"/>
      <c r="S2727" s="178"/>
      <c r="T2727" s="178"/>
      <c r="U2727" s="178"/>
      <c r="V2727" s="178"/>
      <c r="W2727" s="178"/>
      <c r="X2727" s="178"/>
      <c r="Y2727" s="210">
        <f t="shared" si="218"/>
        <v>0.34057061340941513</v>
      </c>
      <c r="Z2727" s="211">
        <f t="shared" si="220"/>
        <v>0.42</v>
      </c>
      <c r="AA2727" s="178"/>
      <c r="AB2727" s="178"/>
      <c r="AC2727" s="178"/>
    </row>
    <row r="2728" spans="2:29" x14ac:dyDescent="0.35">
      <c r="B2728" s="222">
        <v>280500</v>
      </c>
      <c r="C2728" s="208">
        <v>106754</v>
      </c>
      <c r="D2728" s="309">
        <v>5871.47</v>
      </c>
      <c r="E2728" s="206">
        <v>8540.32</v>
      </c>
      <c r="F2728" s="206">
        <v>9607.86</v>
      </c>
      <c r="G2728" s="205">
        <f t="shared" si="221"/>
        <v>0.38058467023172904</v>
      </c>
      <c r="H2728" s="207">
        <f t="shared" si="222"/>
        <v>0.45</v>
      </c>
      <c r="I2728" s="213">
        <v>95538</v>
      </c>
      <c r="J2728" s="213">
        <v>5254.59</v>
      </c>
      <c r="K2728" s="212">
        <v>7643.04</v>
      </c>
      <c r="L2728" s="212">
        <v>8598.42</v>
      </c>
      <c r="M2728" s="239">
        <f t="shared" si="219"/>
        <v>0.51530000000002474</v>
      </c>
      <c r="N2728" s="239"/>
      <c r="O2728" s="178"/>
      <c r="P2728" s="178"/>
      <c r="Q2728" s="178"/>
      <c r="R2728" s="178"/>
      <c r="S2728" s="178"/>
      <c r="T2728" s="178"/>
      <c r="U2728" s="178"/>
      <c r="V2728" s="178"/>
      <c r="W2728" s="178"/>
      <c r="X2728" s="178"/>
      <c r="Y2728" s="210">
        <f t="shared" si="218"/>
        <v>0.34059893048128342</v>
      </c>
      <c r="Z2728" s="211">
        <f t="shared" si="220"/>
        <v>0.42</v>
      </c>
      <c r="AA2728" s="178"/>
      <c r="AB2728" s="178"/>
      <c r="AC2728" s="178"/>
    </row>
    <row r="2729" spans="2:29" x14ac:dyDescent="0.35">
      <c r="B2729" s="222">
        <v>280600</v>
      </c>
      <c r="C2729" s="208">
        <v>106799</v>
      </c>
      <c r="D2729" s="309">
        <v>5873.94</v>
      </c>
      <c r="E2729" s="206">
        <v>8543.92</v>
      </c>
      <c r="F2729" s="206">
        <v>9611.91</v>
      </c>
      <c r="G2729" s="205">
        <f t="shared" si="221"/>
        <v>0.3806094084105488</v>
      </c>
      <c r="H2729" s="207">
        <f t="shared" si="222"/>
        <v>0.45</v>
      </c>
      <c r="I2729" s="213">
        <v>95580</v>
      </c>
      <c r="J2729" s="213">
        <v>5256.9</v>
      </c>
      <c r="K2729" s="212">
        <v>7646.4</v>
      </c>
      <c r="L2729" s="212">
        <v>8602.2000000000007</v>
      </c>
      <c r="M2729" s="239">
        <f t="shared" si="219"/>
        <v>0.51520000000004074</v>
      </c>
      <c r="N2729" s="239"/>
      <c r="O2729" s="178"/>
      <c r="P2729" s="178"/>
      <c r="Q2729" s="178"/>
      <c r="R2729" s="178"/>
      <c r="S2729" s="178"/>
      <c r="T2729" s="178"/>
      <c r="U2729" s="178"/>
      <c r="V2729" s="178"/>
      <c r="W2729" s="178"/>
      <c r="X2729" s="178"/>
      <c r="Y2729" s="210">
        <f t="shared" si="218"/>
        <v>0.34062722736992157</v>
      </c>
      <c r="Z2729" s="211">
        <f t="shared" si="220"/>
        <v>0.42</v>
      </c>
      <c r="AA2729" s="178"/>
      <c r="AB2729" s="178"/>
      <c r="AC2729" s="178"/>
    </row>
    <row r="2730" spans="2:29" x14ac:dyDescent="0.35">
      <c r="B2730" s="222">
        <v>280700</v>
      </c>
      <c r="C2730" s="208">
        <v>106844</v>
      </c>
      <c r="D2730" s="309">
        <v>5876.42</v>
      </c>
      <c r="E2730" s="206">
        <v>8547.52</v>
      </c>
      <c r="F2730" s="206">
        <v>9615.9599999999991</v>
      </c>
      <c r="G2730" s="205">
        <f t="shared" si="221"/>
        <v>0.38063412896330601</v>
      </c>
      <c r="H2730" s="207">
        <f t="shared" si="222"/>
        <v>0.45</v>
      </c>
      <c r="I2730" s="213">
        <v>95622</v>
      </c>
      <c r="J2730" s="213">
        <v>5259.21</v>
      </c>
      <c r="K2730" s="212">
        <v>7649.76</v>
      </c>
      <c r="L2730" s="212">
        <v>8605.98</v>
      </c>
      <c r="M2730" s="239">
        <f t="shared" si="219"/>
        <v>0.51530000000006115</v>
      </c>
      <c r="N2730" s="239"/>
      <c r="O2730" s="178"/>
      <c r="P2730" s="178"/>
      <c r="Q2730" s="178"/>
      <c r="R2730" s="178"/>
      <c r="S2730" s="178"/>
      <c r="T2730" s="178"/>
      <c r="U2730" s="178"/>
      <c r="V2730" s="178"/>
      <c r="W2730" s="178"/>
      <c r="X2730" s="178"/>
      <c r="Y2730" s="210">
        <f t="shared" si="218"/>
        <v>0.3406555040969006</v>
      </c>
      <c r="Z2730" s="211">
        <f t="shared" si="220"/>
        <v>0.42</v>
      </c>
      <c r="AA2730" s="178"/>
      <c r="AB2730" s="178"/>
      <c r="AC2730" s="178"/>
    </row>
    <row r="2731" spans="2:29" x14ac:dyDescent="0.35">
      <c r="B2731" s="222">
        <v>280800</v>
      </c>
      <c r="C2731" s="208">
        <v>106889</v>
      </c>
      <c r="D2731" s="309">
        <v>5878.89</v>
      </c>
      <c r="E2731" s="206">
        <v>8551.1200000000008</v>
      </c>
      <c r="F2731" s="206">
        <v>9620.01</v>
      </c>
      <c r="G2731" s="205">
        <f t="shared" si="221"/>
        <v>0.38065883190883193</v>
      </c>
      <c r="H2731" s="207">
        <f t="shared" si="222"/>
        <v>0.45</v>
      </c>
      <c r="I2731" s="213">
        <v>95664</v>
      </c>
      <c r="J2731" s="213">
        <v>5261.52</v>
      </c>
      <c r="K2731" s="212">
        <v>7653.12</v>
      </c>
      <c r="L2731" s="212">
        <v>8609.76</v>
      </c>
      <c r="M2731" s="239">
        <f t="shared" si="219"/>
        <v>0.51519999999994981</v>
      </c>
      <c r="N2731" s="239"/>
      <c r="O2731" s="178"/>
      <c r="P2731" s="178"/>
      <c r="Q2731" s="178"/>
      <c r="R2731" s="178"/>
      <c r="S2731" s="178"/>
      <c r="T2731" s="178"/>
      <c r="U2731" s="178"/>
      <c r="V2731" s="178"/>
      <c r="W2731" s="178"/>
      <c r="X2731" s="178"/>
      <c r="Y2731" s="210">
        <f t="shared" si="218"/>
        <v>0.34068376068376066</v>
      </c>
      <c r="Z2731" s="211">
        <f t="shared" si="220"/>
        <v>0.42</v>
      </c>
      <c r="AA2731" s="178"/>
      <c r="AB2731" s="178"/>
      <c r="AC2731" s="178"/>
    </row>
    <row r="2732" spans="2:29" x14ac:dyDescent="0.35">
      <c r="B2732" s="222">
        <v>280900</v>
      </c>
      <c r="C2732" s="208">
        <v>106934</v>
      </c>
      <c r="D2732" s="309">
        <v>5881.37</v>
      </c>
      <c r="E2732" s="206">
        <v>8554.7199999999993</v>
      </c>
      <c r="F2732" s="206">
        <v>9624.06</v>
      </c>
      <c r="G2732" s="205">
        <f t="shared" si="221"/>
        <v>0.38068351726593092</v>
      </c>
      <c r="H2732" s="207">
        <f t="shared" si="222"/>
        <v>0.45</v>
      </c>
      <c r="I2732" s="213">
        <v>95706</v>
      </c>
      <c r="J2732" s="213">
        <v>5263.83</v>
      </c>
      <c r="K2732" s="212">
        <v>7656.48</v>
      </c>
      <c r="L2732" s="212">
        <v>8613.5400000000009</v>
      </c>
      <c r="M2732" s="239">
        <f t="shared" si="219"/>
        <v>0.51529999999993381</v>
      </c>
      <c r="N2732" s="239"/>
      <c r="O2732" s="178"/>
      <c r="P2732" s="178"/>
      <c r="Q2732" s="178"/>
      <c r="R2732" s="178"/>
      <c r="S2732" s="178"/>
      <c r="T2732" s="178"/>
      <c r="U2732" s="178"/>
      <c r="V2732" s="178"/>
      <c r="W2732" s="178"/>
      <c r="X2732" s="178"/>
      <c r="Y2732" s="210">
        <f t="shared" si="218"/>
        <v>0.34071199715201139</v>
      </c>
      <c r="Z2732" s="211">
        <f t="shared" si="220"/>
        <v>0.42</v>
      </c>
      <c r="AA2732" s="178"/>
      <c r="AB2732" s="178"/>
      <c r="AC2732" s="178"/>
    </row>
    <row r="2733" spans="2:29" x14ac:dyDescent="0.35">
      <c r="B2733" s="222">
        <v>281000</v>
      </c>
      <c r="C2733" s="208">
        <v>106979</v>
      </c>
      <c r="D2733" s="309">
        <v>5883.84</v>
      </c>
      <c r="E2733" s="206">
        <v>8558.32</v>
      </c>
      <c r="F2733" s="206">
        <v>9628.11</v>
      </c>
      <c r="G2733" s="205">
        <f t="shared" si="221"/>
        <v>0.38070818505338078</v>
      </c>
      <c r="H2733" s="207">
        <f t="shared" si="222"/>
        <v>0.45</v>
      </c>
      <c r="I2733" s="213">
        <v>95748</v>
      </c>
      <c r="J2733" s="213">
        <v>5266.14</v>
      </c>
      <c r="K2733" s="212">
        <v>7659.84</v>
      </c>
      <c r="L2733" s="212">
        <v>8617.32</v>
      </c>
      <c r="M2733" s="239">
        <f t="shared" si="219"/>
        <v>0.51519999999998622</v>
      </c>
      <c r="N2733" s="239"/>
      <c r="O2733" s="178"/>
      <c r="P2733" s="178"/>
      <c r="Q2733" s="178"/>
      <c r="R2733" s="178"/>
      <c r="S2733" s="178"/>
      <c r="T2733" s="178"/>
      <c r="U2733" s="178"/>
      <c r="V2733" s="178"/>
      <c r="W2733" s="178"/>
      <c r="X2733" s="178"/>
      <c r="Y2733" s="210">
        <f t="shared" si="218"/>
        <v>0.34074021352313166</v>
      </c>
      <c r="Z2733" s="211">
        <f t="shared" si="220"/>
        <v>0.42</v>
      </c>
      <c r="AA2733" s="178"/>
      <c r="AB2733" s="178"/>
      <c r="AC2733" s="178"/>
    </row>
    <row r="2734" spans="2:29" x14ac:dyDescent="0.35">
      <c r="B2734" s="222">
        <v>281100</v>
      </c>
      <c r="C2734" s="208">
        <v>107024</v>
      </c>
      <c r="D2734" s="309">
        <v>5886.32</v>
      </c>
      <c r="E2734" s="206">
        <v>8561.92</v>
      </c>
      <c r="F2734" s="206">
        <v>9632.16</v>
      </c>
      <c r="G2734" s="205">
        <f t="shared" si="221"/>
        <v>0.3807328352899324</v>
      </c>
      <c r="H2734" s="207">
        <f t="shared" si="222"/>
        <v>0.45</v>
      </c>
      <c r="I2734" s="213">
        <v>95790</v>
      </c>
      <c r="J2734" s="213">
        <v>5268.45</v>
      </c>
      <c r="K2734" s="212">
        <v>7663.2</v>
      </c>
      <c r="L2734" s="212">
        <v>8621.1</v>
      </c>
      <c r="M2734" s="239">
        <f t="shared" si="219"/>
        <v>0.51530000000009746</v>
      </c>
      <c r="N2734" s="239"/>
      <c r="O2734" s="178"/>
      <c r="P2734" s="178"/>
      <c r="Q2734" s="178"/>
      <c r="R2734" s="178"/>
      <c r="S2734" s="178"/>
      <c r="T2734" s="178"/>
      <c r="U2734" s="178"/>
      <c r="V2734" s="178"/>
      <c r="W2734" s="178"/>
      <c r="X2734" s="178"/>
      <c r="Y2734" s="210">
        <f t="shared" si="218"/>
        <v>0.34076840981856993</v>
      </c>
      <c r="Z2734" s="211">
        <f t="shared" si="220"/>
        <v>0.42</v>
      </c>
      <c r="AA2734" s="178"/>
      <c r="AB2734" s="178"/>
      <c r="AC2734" s="178"/>
    </row>
    <row r="2735" spans="2:29" x14ac:dyDescent="0.35">
      <c r="B2735" s="222">
        <v>281200</v>
      </c>
      <c r="C2735" s="208">
        <v>107069</v>
      </c>
      <c r="D2735" s="309">
        <v>5888.79</v>
      </c>
      <c r="E2735" s="206">
        <v>8565.52</v>
      </c>
      <c r="F2735" s="206">
        <v>9636.2099999999991</v>
      </c>
      <c r="G2735" s="205">
        <f t="shared" si="221"/>
        <v>0.38075746799431009</v>
      </c>
      <c r="H2735" s="207">
        <f t="shared" si="222"/>
        <v>0.45</v>
      </c>
      <c r="I2735" s="213">
        <v>95832</v>
      </c>
      <c r="J2735" s="213">
        <v>5270.76</v>
      </c>
      <c r="K2735" s="212">
        <v>7666.56</v>
      </c>
      <c r="L2735" s="212">
        <v>8624.8799999999992</v>
      </c>
      <c r="M2735" s="239">
        <f t="shared" si="219"/>
        <v>0.51520000000000432</v>
      </c>
      <c r="N2735" s="239"/>
      <c r="O2735" s="178"/>
      <c r="P2735" s="178"/>
      <c r="Q2735" s="178"/>
      <c r="R2735" s="178"/>
      <c r="S2735" s="178"/>
      <c r="T2735" s="178"/>
      <c r="U2735" s="178"/>
      <c r="V2735" s="178"/>
      <c r="W2735" s="178"/>
      <c r="X2735" s="178"/>
      <c r="Y2735" s="210">
        <f t="shared" si="218"/>
        <v>0.34079658605974394</v>
      </c>
      <c r="Z2735" s="211">
        <f t="shared" si="220"/>
        <v>0.42</v>
      </c>
      <c r="AA2735" s="178"/>
      <c r="AB2735" s="178"/>
      <c r="AC2735" s="178"/>
    </row>
    <row r="2736" spans="2:29" x14ac:dyDescent="0.35">
      <c r="B2736" s="222">
        <v>281300</v>
      </c>
      <c r="C2736" s="208">
        <v>107114</v>
      </c>
      <c r="D2736" s="309">
        <v>5891.27</v>
      </c>
      <c r="E2736" s="206">
        <v>8569.1200000000008</v>
      </c>
      <c r="F2736" s="206">
        <v>9640.26</v>
      </c>
      <c r="G2736" s="205">
        <f t="shared" si="221"/>
        <v>0.38078208318521151</v>
      </c>
      <c r="H2736" s="207">
        <f t="shared" si="222"/>
        <v>0.45</v>
      </c>
      <c r="I2736" s="213">
        <v>95874</v>
      </c>
      <c r="J2736" s="213">
        <v>5273.07</v>
      </c>
      <c r="K2736" s="212">
        <v>7669.92</v>
      </c>
      <c r="L2736" s="212">
        <v>8628.66</v>
      </c>
      <c r="M2736" s="239">
        <f t="shared" si="219"/>
        <v>0.51529999999998832</v>
      </c>
      <c r="N2736" s="239"/>
      <c r="O2736" s="178"/>
      <c r="P2736" s="178"/>
      <c r="Q2736" s="178"/>
      <c r="R2736" s="178"/>
      <c r="S2736" s="178"/>
      <c r="T2736" s="178"/>
      <c r="U2736" s="178"/>
      <c r="V2736" s="178"/>
      <c r="W2736" s="178"/>
      <c r="X2736" s="178"/>
      <c r="Y2736" s="210">
        <f t="shared" si="218"/>
        <v>0.34082474226804121</v>
      </c>
      <c r="Z2736" s="211">
        <f t="shared" si="220"/>
        <v>0.42</v>
      </c>
      <c r="AA2736" s="178"/>
      <c r="AB2736" s="178"/>
      <c r="AC2736" s="178"/>
    </row>
    <row r="2737" spans="2:29" x14ac:dyDescent="0.35">
      <c r="B2737" s="222">
        <v>281400</v>
      </c>
      <c r="C2737" s="208">
        <v>107159</v>
      </c>
      <c r="D2737" s="309">
        <v>5893.74</v>
      </c>
      <c r="E2737" s="206">
        <v>8572.7199999999993</v>
      </c>
      <c r="F2737" s="206">
        <v>9644.31</v>
      </c>
      <c r="G2737" s="205">
        <f t="shared" si="221"/>
        <v>0.38080668088130776</v>
      </c>
      <c r="H2737" s="207">
        <f t="shared" si="222"/>
        <v>0.45</v>
      </c>
      <c r="I2737" s="213">
        <v>95916</v>
      </c>
      <c r="J2737" s="213">
        <v>5275.38</v>
      </c>
      <c r="K2737" s="212">
        <v>7673.28</v>
      </c>
      <c r="L2737" s="212">
        <v>8632.44</v>
      </c>
      <c r="M2737" s="239">
        <f t="shared" si="219"/>
        <v>0.51520000000002253</v>
      </c>
      <c r="N2737" s="239"/>
      <c r="O2737" s="178"/>
      <c r="P2737" s="178"/>
      <c r="Q2737" s="178"/>
      <c r="R2737" s="178"/>
      <c r="S2737" s="178"/>
      <c r="T2737" s="178"/>
      <c r="U2737" s="178"/>
      <c r="V2737" s="178"/>
      <c r="W2737" s="178"/>
      <c r="X2737" s="178"/>
      <c r="Y2737" s="210">
        <f t="shared" si="218"/>
        <v>0.34085287846481876</v>
      </c>
      <c r="Z2737" s="211">
        <f t="shared" si="220"/>
        <v>0.42</v>
      </c>
      <c r="AA2737" s="178"/>
      <c r="AB2737" s="178"/>
      <c r="AC2737" s="178"/>
    </row>
    <row r="2738" spans="2:29" x14ac:dyDescent="0.35">
      <c r="B2738" s="222">
        <v>281500</v>
      </c>
      <c r="C2738" s="208">
        <v>107204</v>
      </c>
      <c r="D2738" s="309">
        <v>5896.22</v>
      </c>
      <c r="E2738" s="206">
        <v>8576.32</v>
      </c>
      <c r="F2738" s="206">
        <v>9648.36</v>
      </c>
      <c r="G2738" s="205">
        <f t="shared" si="221"/>
        <v>0.38083126110124332</v>
      </c>
      <c r="H2738" s="207">
        <f t="shared" si="222"/>
        <v>0.45</v>
      </c>
      <c r="I2738" s="213">
        <v>95958</v>
      </c>
      <c r="J2738" s="213">
        <v>5277.69</v>
      </c>
      <c r="K2738" s="212">
        <v>7676.64</v>
      </c>
      <c r="L2738" s="212">
        <v>8636.2199999999993</v>
      </c>
      <c r="M2738" s="239">
        <f t="shared" si="219"/>
        <v>0.51530000000002474</v>
      </c>
      <c r="N2738" s="239"/>
      <c r="O2738" s="178"/>
      <c r="P2738" s="178"/>
      <c r="Q2738" s="178"/>
      <c r="R2738" s="178"/>
      <c r="S2738" s="178"/>
      <c r="T2738" s="178"/>
      <c r="U2738" s="178"/>
      <c r="V2738" s="178"/>
      <c r="W2738" s="178"/>
      <c r="X2738" s="178"/>
      <c r="Y2738" s="210">
        <f t="shared" si="218"/>
        <v>0.3408809946714032</v>
      </c>
      <c r="Z2738" s="211">
        <f t="shared" si="220"/>
        <v>0.42</v>
      </c>
      <c r="AA2738" s="178"/>
      <c r="AB2738" s="178"/>
      <c r="AC2738" s="178"/>
    </row>
    <row r="2739" spans="2:29" x14ac:dyDescent="0.35">
      <c r="B2739" s="222">
        <v>281600</v>
      </c>
      <c r="C2739" s="208">
        <v>107249</v>
      </c>
      <c r="D2739" s="309">
        <v>5898.69</v>
      </c>
      <c r="E2739" s="206">
        <v>8579.92</v>
      </c>
      <c r="F2739" s="206">
        <v>9652.41</v>
      </c>
      <c r="G2739" s="205">
        <f t="shared" si="221"/>
        <v>0.38085582386363637</v>
      </c>
      <c r="H2739" s="207">
        <f t="shared" si="222"/>
        <v>0.45</v>
      </c>
      <c r="I2739" s="213">
        <v>96000</v>
      </c>
      <c r="J2739" s="213">
        <v>5280</v>
      </c>
      <c r="K2739" s="212">
        <v>7680</v>
      </c>
      <c r="L2739" s="212">
        <v>8640</v>
      </c>
      <c r="M2739" s="239">
        <f t="shared" si="219"/>
        <v>0.51520000000004074</v>
      </c>
      <c r="N2739" s="239"/>
      <c r="O2739" s="178"/>
      <c r="P2739" s="178"/>
      <c r="Q2739" s="178"/>
      <c r="R2739" s="178"/>
      <c r="S2739" s="178"/>
      <c r="T2739" s="178"/>
      <c r="U2739" s="178"/>
      <c r="V2739" s="178"/>
      <c r="W2739" s="178"/>
      <c r="X2739" s="178"/>
      <c r="Y2739" s="210">
        <f t="shared" si="218"/>
        <v>0.34090909090909088</v>
      </c>
      <c r="Z2739" s="211">
        <f t="shared" si="220"/>
        <v>0.42</v>
      </c>
      <c r="AA2739" s="178"/>
      <c r="AB2739" s="178"/>
      <c r="AC2739" s="178"/>
    </row>
    <row r="2740" spans="2:29" x14ac:dyDescent="0.35">
      <c r="B2740" s="222">
        <v>281700</v>
      </c>
      <c r="C2740" s="208">
        <v>107294</v>
      </c>
      <c r="D2740" s="309">
        <v>5901.17</v>
      </c>
      <c r="E2740" s="206">
        <v>8583.52</v>
      </c>
      <c r="F2740" s="206">
        <v>9656.4599999999991</v>
      </c>
      <c r="G2740" s="205">
        <f t="shared" si="221"/>
        <v>0.38088036918707846</v>
      </c>
      <c r="H2740" s="207">
        <f t="shared" si="222"/>
        <v>0.45</v>
      </c>
      <c r="I2740" s="213">
        <v>96042</v>
      </c>
      <c r="J2740" s="213">
        <v>5282.31</v>
      </c>
      <c r="K2740" s="212">
        <v>7683.36</v>
      </c>
      <c r="L2740" s="212">
        <v>8643.7800000000007</v>
      </c>
      <c r="M2740" s="239">
        <f t="shared" si="219"/>
        <v>0.51530000000006115</v>
      </c>
      <c r="N2740" s="239"/>
      <c r="O2740" s="178"/>
      <c r="P2740" s="178"/>
      <c r="Q2740" s="178"/>
      <c r="R2740" s="178"/>
      <c r="S2740" s="178"/>
      <c r="T2740" s="178"/>
      <c r="U2740" s="178"/>
      <c r="V2740" s="178"/>
      <c r="W2740" s="178"/>
      <c r="X2740" s="178"/>
      <c r="Y2740" s="210">
        <f t="shared" si="218"/>
        <v>0.34093716719914802</v>
      </c>
      <c r="Z2740" s="211">
        <f t="shared" si="220"/>
        <v>0.42</v>
      </c>
      <c r="AA2740" s="178"/>
      <c r="AB2740" s="178"/>
      <c r="AC2740" s="178"/>
    </row>
    <row r="2741" spans="2:29" x14ac:dyDescent="0.35">
      <c r="B2741" s="222">
        <v>281800</v>
      </c>
      <c r="C2741" s="208">
        <v>107339</v>
      </c>
      <c r="D2741" s="309">
        <v>5903.64</v>
      </c>
      <c r="E2741" s="206">
        <v>8587.1200000000008</v>
      </c>
      <c r="F2741" s="206">
        <v>9660.51</v>
      </c>
      <c r="G2741" s="205">
        <f t="shared" si="221"/>
        <v>0.38090489709013486</v>
      </c>
      <c r="H2741" s="207">
        <f t="shared" si="222"/>
        <v>0.45</v>
      </c>
      <c r="I2741" s="213">
        <v>96084</v>
      </c>
      <c r="J2741" s="213">
        <v>5284.62</v>
      </c>
      <c r="K2741" s="212">
        <v>7686.72</v>
      </c>
      <c r="L2741" s="212">
        <v>8647.56</v>
      </c>
      <c r="M2741" s="239">
        <f t="shared" si="219"/>
        <v>0.51519999999994981</v>
      </c>
      <c r="N2741" s="239"/>
      <c r="O2741" s="178"/>
      <c r="P2741" s="178"/>
      <c r="Q2741" s="178"/>
      <c r="R2741" s="178"/>
      <c r="S2741" s="178"/>
      <c r="T2741" s="178"/>
      <c r="U2741" s="178"/>
      <c r="V2741" s="178"/>
      <c r="W2741" s="178"/>
      <c r="X2741" s="178"/>
      <c r="Y2741" s="210">
        <f t="shared" si="218"/>
        <v>0.3409652235628105</v>
      </c>
      <c r="Z2741" s="211">
        <f t="shared" si="220"/>
        <v>0.42</v>
      </c>
      <c r="AA2741" s="178"/>
      <c r="AB2741" s="178"/>
      <c r="AC2741" s="178"/>
    </row>
    <row r="2742" spans="2:29" x14ac:dyDescent="0.35">
      <c r="B2742" s="222">
        <v>281900</v>
      </c>
      <c r="C2742" s="208">
        <v>107384</v>
      </c>
      <c r="D2742" s="309">
        <v>5906.12</v>
      </c>
      <c r="E2742" s="206">
        <v>8590.7199999999993</v>
      </c>
      <c r="F2742" s="206">
        <v>9664.56</v>
      </c>
      <c r="G2742" s="205">
        <f t="shared" si="221"/>
        <v>0.38092940759134447</v>
      </c>
      <c r="H2742" s="207">
        <f t="shared" si="222"/>
        <v>0.45</v>
      </c>
      <c r="I2742" s="213">
        <v>96126</v>
      </c>
      <c r="J2742" s="213">
        <v>5286.93</v>
      </c>
      <c r="K2742" s="212">
        <v>7690.08</v>
      </c>
      <c r="L2742" s="212">
        <v>8651.34</v>
      </c>
      <c r="M2742" s="239">
        <f t="shared" si="219"/>
        <v>0.51529999999993381</v>
      </c>
      <c r="N2742" s="239"/>
      <c r="O2742" s="178"/>
      <c r="P2742" s="178"/>
      <c r="Q2742" s="178"/>
      <c r="R2742" s="178"/>
      <c r="S2742" s="178"/>
      <c r="T2742" s="178"/>
      <c r="U2742" s="178"/>
      <c r="V2742" s="178"/>
      <c r="W2742" s="178"/>
      <c r="X2742" s="178"/>
      <c r="Y2742" s="210">
        <f t="shared" si="218"/>
        <v>0.34099326002128416</v>
      </c>
      <c r="Z2742" s="211">
        <f t="shared" si="220"/>
        <v>0.42</v>
      </c>
      <c r="AA2742" s="178"/>
      <c r="AB2742" s="178"/>
      <c r="AC2742" s="178"/>
    </row>
    <row r="2743" spans="2:29" x14ac:dyDescent="0.35">
      <c r="B2743" s="222">
        <v>282000</v>
      </c>
      <c r="C2743" s="208">
        <v>107429</v>
      </c>
      <c r="D2743" s="309">
        <v>5908.59</v>
      </c>
      <c r="E2743" s="206">
        <v>8594.32</v>
      </c>
      <c r="F2743" s="206">
        <v>9668.61</v>
      </c>
      <c r="G2743" s="205">
        <f t="shared" si="221"/>
        <v>0.38095390070921986</v>
      </c>
      <c r="H2743" s="207">
        <f t="shared" si="222"/>
        <v>0.45</v>
      </c>
      <c r="I2743" s="213">
        <v>96168</v>
      </c>
      <c r="J2743" s="213">
        <v>5289.24</v>
      </c>
      <c r="K2743" s="212">
        <v>7693.44</v>
      </c>
      <c r="L2743" s="212">
        <v>8655.1200000000008</v>
      </c>
      <c r="M2743" s="239">
        <f t="shared" si="219"/>
        <v>0.51519999999998622</v>
      </c>
      <c r="N2743" s="239"/>
      <c r="O2743" s="178"/>
      <c r="P2743" s="178"/>
      <c r="Q2743" s="178"/>
      <c r="R2743" s="178"/>
      <c r="S2743" s="178"/>
      <c r="T2743" s="178"/>
      <c r="U2743" s="178"/>
      <c r="V2743" s="178"/>
      <c r="W2743" s="178"/>
      <c r="X2743" s="178"/>
      <c r="Y2743" s="210">
        <f t="shared" si="218"/>
        <v>0.34102127659574466</v>
      </c>
      <c r="Z2743" s="211">
        <f t="shared" si="220"/>
        <v>0.42</v>
      </c>
      <c r="AA2743" s="178"/>
      <c r="AB2743" s="178"/>
      <c r="AC2743" s="178"/>
    </row>
    <row r="2744" spans="2:29" x14ac:dyDescent="0.35">
      <c r="B2744" s="222">
        <v>282100</v>
      </c>
      <c r="C2744" s="208">
        <v>107474</v>
      </c>
      <c r="D2744" s="309">
        <v>5911.07</v>
      </c>
      <c r="E2744" s="206">
        <v>8597.92</v>
      </c>
      <c r="F2744" s="206">
        <v>9672.66</v>
      </c>
      <c r="G2744" s="205">
        <f t="shared" si="221"/>
        <v>0.38097837646224741</v>
      </c>
      <c r="H2744" s="207">
        <f t="shared" si="222"/>
        <v>0.45</v>
      </c>
      <c r="I2744" s="213">
        <v>96210</v>
      </c>
      <c r="J2744" s="213">
        <v>5291.55</v>
      </c>
      <c r="K2744" s="212">
        <v>7696.8</v>
      </c>
      <c r="L2744" s="212">
        <v>8658.9</v>
      </c>
      <c r="M2744" s="239">
        <f t="shared" si="219"/>
        <v>0.51530000000009746</v>
      </c>
      <c r="N2744" s="239"/>
      <c r="O2744" s="178"/>
      <c r="P2744" s="178"/>
      <c r="Q2744" s="178"/>
      <c r="R2744" s="178"/>
      <c r="S2744" s="178"/>
      <c r="T2744" s="178"/>
      <c r="U2744" s="178"/>
      <c r="V2744" s="178"/>
      <c r="W2744" s="178"/>
      <c r="X2744" s="178"/>
      <c r="Y2744" s="210">
        <f t="shared" si="218"/>
        <v>0.34104927330733781</v>
      </c>
      <c r="Z2744" s="211">
        <f t="shared" si="220"/>
        <v>0.42</v>
      </c>
      <c r="AA2744" s="178"/>
      <c r="AB2744" s="178"/>
      <c r="AC2744" s="178"/>
    </row>
    <row r="2745" spans="2:29" x14ac:dyDescent="0.35">
      <c r="B2745" s="222">
        <v>282200</v>
      </c>
      <c r="C2745" s="208">
        <v>107519</v>
      </c>
      <c r="D2745" s="309">
        <v>5913.54</v>
      </c>
      <c r="E2745" s="206">
        <v>8601.52</v>
      </c>
      <c r="F2745" s="206">
        <v>9676.7099999999991</v>
      </c>
      <c r="G2745" s="205">
        <f t="shared" si="221"/>
        <v>0.38100283486888731</v>
      </c>
      <c r="H2745" s="207">
        <f t="shared" si="222"/>
        <v>0.45</v>
      </c>
      <c r="I2745" s="213">
        <v>96252</v>
      </c>
      <c r="J2745" s="213">
        <v>5293.86</v>
      </c>
      <c r="K2745" s="212">
        <v>7700.16</v>
      </c>
      <c r="L2745" s="212">
        <v>8662.68</v>
      </c>
      <c r="M2745" s="239">
        <f t="shared" si="219"/>
        <v>0.51520000000000432</v>
      </c>
      <c r="N2745" s="239"/>
      <c r="O2745" s="178"/>
      <c r="P2745" s="178"/>
      <c r="Q2745" s="178"/>
      <c r="R2745" s="178"/>
      <c r="S2745" s="178"/>
      <c r="T2745" s="178"/>
      <c r="U2745" s="178"/>
      <c r="V2745" s="178"/>
      <c r="W2745" s="178"/>
      <c r="X2745" s="178"/>
      <c r="Y2745" s="210">
        <f t="shared" si="218"/>
        <v>0.34107725017717933</v>
      </c>
      <c r="Z2745" s="211">
        <f t="shared" si="220"/>
        <v>0.42</v>
      </c>
      <c r="AA2745" s="178"/>
      <c r="AB2745" s="178"/>
      <c r="AC2745" s="178"/>
    </row>
    <row r="2746" spans="2:29" x14ac:dyDescent="0.35">
      <c r="B2746" s="222">
        <v>282300</v>
      </c>
      <c r="C2746" s="208">
        <v>107564</v>
      </c>
      <c r="D2746" s="309">
        <v>5916.02</v>
      </c>
      <c r="E2746" s="206">
        <v>8605.1200000000008</v>
      </c>
      <c r="F2746" s="206">
        <v>9680.76</v>
      </c>
      <c r="G2746" s="205">
        <f t="shared" si="221"/>
        <v>0.38102727594757352</v>
      </c>
      <c r="H2746" s="207">
        <f t="shared" si="222"/>
        <v>0.45</v>
      </c>
      <c r="I2746" s="213">
        <v>96294</v>
      </c>
      <c r="J2746" s="213">
        <v>5296.17</v>
      </c>
      <c r="K2746" s="212">
        <v>7703.52</v>
      </c>
      <c r="L2746" s="212">
        <v>8666.4599999999991</v>
      </c>
      <c r="M2746" s="239">
        <f t="shared" si="219"/>
        <v>0.51529999999998832</v>
      </c>
      <c r="N2746" s="239"/>
      <c r="O2746" s="178"/>
      <c r="P2746" s="178"/>
      <c r="Q2746" s="178"/>
      <c r="R2746" s="178"/>
      <c r="S2746" s="178"/>
      <c r="T2746" s="178"/>
      <c r="U2746" s="178"/>
      <c r="V2746" s="178"/>
      <c r="W2746" s="178"/>
      <c r="X2746" s="178"/>
      <c r="Y2746" s="210">
        <f t="shared" si="218"/>
        <v>0.34110520722635496</v>
      </c>
      <c r="Z2746" s="211">
        <f t="shared" si="220"/>
        <v>0.42</v>
      </c>
      <c r="AA2746" s="178"/>
      <c r="AB2746" s="178"/>
      <c r="AC2746" s="178"/>
    </row>
    <row r="2747" spans="2:29" x14ac:dyDescent="0.35">
      <c r="B2747" s="222">
        <v>282400</v>
      </c>
      <c r="C2747" s="208">
        <v>107609</v>
      </c>
      <c r="D2747" s="309">
        <v>5918.49</v>
      </c>
      <c r="E2747" s="206">
        <v>8608.7199999999993</v>
      </c>
      <c r="F2747" s="206">
        <v>9684.81</v>
      </c>
      <c r="G2747" s="205">
        <f t="shared" si="221"/>
        <v>0.38105169971671388</v>
      </c>
      <c r="H2747" s="207">
        <f t="shared" si="222"/>
        <v>0.45</v>
      </c>
      <c r="I2747" s="213">
        <v>96336</v>
      </c>
      <c r="J2747" s="213">
        <v>5298.48</v>
      </c>
      <c r="K2747" s="212">
        <v>7706.88</v>
      </c>
      <c r="L2747" s="212">
        <v>8670.24</v>
      </c>
      <c r="M2747" s="239">
        <f t="shared" si="219"/>
        <v>0.51520000000002253</v>
      </c>
      <c r="N2747" s="239"/>
      <c r="O2747" s="178"/>
      <c r="P2747" s="178"/>
      <c r="Q2747" s="178"/>
      <c r="R2747" s="178"/>
      <c r="S2747" s="178"/>
      <c r="T2747" s="178"/>
      <c r="U2747" s="178"/>
      <c r="V2747" s="178"/>
      <c r="W2747" s="178"/>
      <c r="X2747" s="178"/>
      <c r="Y2747" s="210">
        <f t="shared" si="218"/>
        <v>0.34113314447592069</v>
      </c>
      <c r="Z2747" s="211">
        <f t="shared" si="220"/>
        <v>0.42</v>
      </c>
      <c r="AA2747" s="178"/>
      <c r="AB2747" s="178"/>
      <c r="AC2747" s="178"/>
    </row>
    <row r="2748" spans="2:29" x14ac:dyDescent="0.35">
      <c r="B2748" s="222">
        <v>282500</v>
      </c>
      <c r="C2748" s="208">
        <v>107654</v>
      </c>
      <c r="D2748" s="309">
        <v>5920.97</v>
      </c>
      <c r="E2748" s="206">
        <v>8612.32</v>
      </c>
      <c r="F2748" s="206">
        <v>9688.86</v>
      </c>
      <c r="G2748" s="205">
        <f t="shared" si="221"/>
        <v>0.38107610619469029</v>
      </c>
      <c r="H2748" s="207">
        <f t="shared" si="222"/>
        <v>0.45</v>
      </c>
      <c r="I2748" s="213">
        <v>96378</v>
      </c>
      <c r="J2748" s="213">
        <v>5300.79</v>
      </c>
      <c r="K2748" s="212">
        <v>7710.24</v>
      </c>
      <c r="L2748" s="212">
        <v>8674.02</v>
      </c>
      <c r="M2748" s="239">
        <f t="shared" si="219"/>
        <v>0.51530000000002474</v>
      </c>
      <c r="N2748" s="239"/>
      <c r="O2748" s="178"/>
      <c r="P2748" s="178"/>
      <c r="Q2748" s="178"/>
      <c r="R2748" s="178"/>
      <c r="S2748" s="178"/>
      <c r="T2748" s="178"/>
      <c r="U2748" s="178"/>
      <c r="V2748" s="178"/>
      <c r="W2748" s="178"/>
      <c r="X2748" s="178"/>
      <c r="Y2748" s="210">
        <f t="shared" si="218"/>
        <v>0.34116106194690266</v>
      </c>
      <c r="Z2748" s="211">
        <f t="shared" si="220"/>
        <v>0.42</v>
      </c>
      <c r="AA2748" s="178"/>
      <c r="AB2748" s="178"/>
      <c r="AC2748" s="178"/>
    </row>
    <row r="2749" spans="2:29" x14ac:dyDescent="0.35">
      <c r="B2749" s="222">
        <v>282600</v>
      </c>
      <c r="C2749" s="208">
        <v>107699</v>
      </c>
      <c r="D2749" s="309">
        <v>5923.44</v>
      </c>
      <c r="E2749" s="206">
        <v>8615.92</v>
      </c>
      <c r="F2749" s="206">
        <v>9692.91</v>
      </c>
      <c r="G2749" s="205">
        <f t="shared" si="221"/>
        <v>0.38110049539985846</v>
      </c>
      <c r="H2749" s="207">
        <f t="shared" si="222"/>
        <v>0.45</v>
      </c>
      <c r="I2749" s="213">
        <v>96420</v>
      </c>
      <c r="J2749" s="213">
        <v>5303.1</v>
      </c>
      <c r="K2749" s="212">
        <v>7713.6</v>
      </c>
      <c r="L2749" s="212">
        <v>8677.7999999999993</v>
      </c>
      <c r="M2749" s="239">
        <f t="shared" si="219"/>
        <v>0.51520000000004074</v>
      </c>
      <c r="N2749" s="239"/>
      <c r="O2749" s="178"/>
      <c r="P2749" s="178"/>
      <c r="Q2749" s="178"/>
      <c r="R2749" s="178"/>
      <c r="S2749" s="178"/>
      <c r="T2749" s="178"/>
      <c r="U2749" s="178"/>
      <c r="V2749" s="178"/>
      <c r="W2749" s="178"/>
      <c r="X2749" s="178"/>
      <c r="Y2749" s="210">
        <f t="shared" si="218"/>
        <v>0.34118895966029722</v>
      </c>
      <c r="Z2749" s="211">
        <f t="shared" si="220"/>
        <v>0.42</v>
      </c>
      <c r="AA2749" s="178"/>
      <c r="AB2749" s="178"/>
      <c r="AC2749" s="178"/>
    </row>
    <row r="2750" spans="2:29" x14ac:dyDescent="0.35">
      <c r="B2750" s="222">
        <v>282700</v>
      </c>
      <c r="C2750" s="208">
        <v>107744</v>
      </c>
      <c r="D2750" s="309">
        <v>5925.92</v>
      </c>
      <c r="E2750" s="206">
        <v>8619.52</v>
      </c>
      <c r="F2750" s="206">
        <v>9696.9599999999991</v>
      </c>
      <c r="G2750" s="205">
        <f t="shared" si="221"/>
        <v>0.38112486735054829</v>
      </c>
      <c r="H2750" s="207">
        <f t="shared" si="222"/>
        <v>0.45</v>
      </c>
      <c r="I2750" s="213">
        <v>96462</v>
      </c>
      <c r="J2750" s="213">
        <v>5305.41</v>
      </c>
      <c r="K2750" s="212">
        <v>7716.96</v>
      </c>
      <c r="L2750" s="212">
        <v>8681.58</v>
      </c>
      <c r="M2750" s="239">
        <f t="shared" si="219"/>
        <v>0.51530000000006115</v>
      </c>
      <c r="N2750" s="239"/>
      <c r="O2750" s="178"/>
      <c r="P2750" s="178"/>
      <c r="Q2750" s="178"/>
      <c r="R2750" s="178"/>
      <c r="S2750" s="178"/>
      <c r="T2750" s="178"/>
      <c r="U2750" s="178"/>
      <c r="V2750" s="178"/>
      <c r="W2750" s="178"/>
      <c r="X2750" s="178"/>
      <c r="Y2750" s="210">
        <f t="shared" si="218"/>
        <v>0.34121683763707111</v>
      </c>
      <c r="Z2750" s="211">
        <f t="shared" si="220"/>
        <v>0.42</v>
      </c>
      <c r="AA2750" s="178"/>
      <c r="AB2750" s="178"/>
      <c r="AC2750" s="178"/>
    </row>
    <row r="2751" spans="2:29" x14ac:dyDescent="0.35">
      <c r="B2751" s="222">
        <v>282800</v>
      </c>
      <c r="C2751" s="208">
        <v>107789</v>
      </c>
      <c r="D2751" s="309">
        <v>5928.39</v>
      </c>
      <c r="E2751" s="206">
        <v>8623.1200000000008</v>
      </c>
      <c r="F2751" s="206">
        <v>9701.01</v>
      </c>
      <c r="G2751" s="205">
        <f t="shared" si="221"/>
        <v>0.38114922206506363</v>
      </c>
      <c r="H2751" s="207">
        <f t="shared" si="222"/>
        <v>0.45</v>
      </c>
      <c r="I2751" s="213">
        <v>96504</v>
      </c>
      <c r="J2751" s="213">
        <v>5307.72</v>
      </c>
      <c r="K2751" s="212">
        <v>7720.32</v>
      </c>
      <c r="L2751" s="212">
        <v>8685.36</v>
      </c>
      <c r="M2751" s="239">
        <f t="shared" si="219"/>
        <v>0.51519999999994981</v>
      </c>
      <c r="N2751" s="239"/>
      <c r="O2751" s="178"/>
      <c r="P2751" s="178"/>
      <c r="Q2751" s="178"/>
      <c r="R2751" s="178"/>
      <c r="S2751" s="178"/>
      <c r="T2751" s="178"/>
      <c r="U2751" s="178"/>
      <c r="V2751" s="178"/>
      <c r="W2751" s="178"/>
      <c r="X2751" s="178"/>
      <c r="Y2751" s="210">
        <f t="shared" si="218"/>
        <v>0.34124469589816125</v>
      </c>
      <c r="Z2751" s="211">
        <f t="shared" si="220"/>
        <v>0.42</v>
      </c>
      <c r="AA2751" s="178"/>
      <c r="AB2751" s="178"/>
      <c r="AC2751" s="178"/>
    </row>
    <row r="2752" spans="2:29" x14ac:dyDescent="0.35">
      <c r="B2752" s="222">
        <v>282900</v>
      </c>
      <c r="C2752" s="208">
        <v>107834</v>
      </c>
      <c r="D2752" s="309">
        <v>5930.87</v>
      </c>
      <c r="E2752" s="206">
        <v>8626.7199999999993</v>
      </c>
      <c r="F2752" s="206">
        <v>9705.06</v>
      </c>
      <c r="G2752" s="205">
        <f t="shared" si="221"/>
        <v>0.38117355956168258</v>
      </c>
      <c r="H2752" s="207">
        <f t="shared" si="222"/>
        <v>0.45</v>
      </c>
      <c r="I2752" s="213">
        <v>96546</v>
      </c>
      <c r="J2752" s="213">
        <v>5310.03</v>
      </c>
      <c r="K2752" s="212">
        <v>7723.68</v>
      </c>
      <c r="L2752" s="212">
        <v>8689.14</v>
      </c>
      <c r="M2752" s="239">
        <f t="shared" si="219"/>
        <v>0.51529999999993381</v>
      </c>
      <c r="N2752" s="239"/>
      <c r="O2752" s="178"/>
      <c r="P2752" s="178"/>
      <c r="Q2752" s="178"/>
      <c r="R2752" s="178"/>
      <c r="S2752" s="178"/>
      <c r="T2752" s="178"/>
      <c r="U2752" s="178"/>
      <c r="V2752" s="178"/>
      <c r="W2752" s="178"/>
      <c r="X2752" s="178"/>
      <c r="Y2752" s="210">
        <f t="shared" si="218"/>
        <v>0.34127253446447509</v>
      </c>
      <c r="Z2752" s="211">
        <f t="shared" si="220"/>
        <v>0.42</v>
      </c>
      <c r="AA2752" s="178"/>
      <c r="AB2752" s="178"/>
      <c r="AC2752" s="178"/>
    </row>
    <row r="2753" spans="2:29" x14ac:dyDescent="0.35">
      <c r="B2753" s="222">
        <v>283000</v>
      </c>
      <c r="C2753" s="208">
        <v>107879</v>
      </c>
      <c r="D2753" s="309">
        <v>5933.34</v>
      </c>
      <c r="E2753" s="206">
        <v>8630.32</v>
      </c>
      <c r="F2753" s="206">
        <v>9709.11</v>
      </c>
      <c r="G2753" s="205">
        <f t="shared" si="221"/>
        <v>0.38119787985865722</v>
      </c>
      <c r="H2753" s="207">
        <f t="shared" si="222"/>
        <v>0.45</v>
      </c>
      <c r="I2753" s="213">
        <v>96588</v>
      </c>
      <c r="J2753" s="213">
        <v>5312.34</v>
      </c>
      <c r="K2753" s="212">
        <v>7727.04</v>
      </c>
      <c r="L2753" s="212">
        <v>8692.92</v>
      </c>
      <c r="M2753" s="239">
        <f t="shared" si="219"/>
        <v>0.51519999999998622</v>
      </c>
      <c r="N2753" s="239"/>
      <c r="O2753" s="178"/>
      <c r="P2753" s="178"/>
      <c r="Q2753" s="178"/>
      <c r="R2753" s="178"/>
      <c r="S2753" s="178"/>
      <c r="T2753" s="178"/>
      <c r="U2753" s="178"/>
      <c r="V2753" s="178"/>
      <c r="W2753" s="178"/>
      <c r="X2753" s="178"/>
      <c r="Y2753" s="210">
        <f t="shared" si="218"/>
        <v>0.34130035335689046</v>
      </c>
      <c r="Z2753" s="211">
        <f t="shared" si="220"/>
        <v>0.42</v>
      </c>
      <c r="AA2753" s="178"/>
      <c r="AB2753" s="178"/>
      <c r="AC2753" s="178"/>
    </row>
    <row r="2754" spans="2:29" x14ac:dyDescent="0.35">
      <c r="B2754" s="222">
        <v>283100</v>
      </c>
      <c r="C2754" s="208">
        <v>107924</v>
      </c>
      <c r="D2754" s="309">
        <v>5935.82</v>
      </c>
      <c r="E2754" s="206">
        <v>8633.92</v>
      </c>
      <c r="F2754" s="206">
        <v>9713.16</v>
      </c>
      <c r="G2754" s="205">
        <f t="shared" si="221"/>
        <v>0.38122218297421406</v>
      </c>
      <c r="H2754" s="207">
        <f t="shared" si="222"/>
        <v>0.45</v>
      </c>
      <c r="I2754" s="213">
        <v>96630</v>
      </c>
      <c r="J2754" s="213">
        <v>5314.65</v>
      </c>
      <c r="K2754" s="212">
        <v>7730.4</v>
      </c>
      <c r="L2754" s="212">
        <v>8696.7000000000007</v>
      </c>
      <c r="M2754" s="239">
        <f t="shared" si="219"/>
        <v>0.51530000000009746</v>
      </c>
      <c r="N2754" s="239"/>
      <c r="O2754" s="178"/>
      <c r="P2754" s="178"/>
      <c r="Q2754" s="178"/>
      <c r="R2754" s="178"/>
      <c r="S2754" s="178"/>
      <c r="T2754" s="178"/>
      <c r="U2754" s="178"/>
      <c r="V2754" s="178"/>
      <c r="W2754" s="178"/>
      <c r="X2754" s="178"/>
      <c r="Y2754" s="210">
        <f t="shared" si="218"/>
        <v>0.34132815259625576</v>
      </c>
      <c r="Z2754" s="211">
        <f t="shared" si="220"/>
        <v>0.42</v>
      </c>
      <c r="AA2754" s="178"/>
      <c r="AB2754" s="178"/>
      <c r="AC2754" s="178"/>
    </row>
    <row r="2755" spans="2:29" x14ac:dyDescent="0.35">
      <c r="B2755" s="222">
        <v>283200</v>
      </c>
      <c r="C2755" s="208">
        <v>107969</v>
      </c>
      <c r="D2755" s="309">
        <v>5938.29</v>
      </c>
      <c r="E2755" s="206">
        <v>8637.52</v>
      </c>
      <c r="F2755" s="206">
        <v>9717.2099999999991</v>
      </c>
      <c r="G2755" s="205">
        <f t="shared" si="221"/>
        <v>0.38124646892655367</v>
      </c>
      <c r="H2755" s="207">
        <f t="shared" si="222"/>
        <v>0.45</v>
      </c>
      <c r="I2755" s="213">
        <v>96672</v>
      </c>
      <c r="J2755" s="213">
        <v>5316.96</v>
      </c>
      <c r="K2755" s="212">
        <v>7733.76</v>
      </c>
      <c r="L2755" s="212">
        <v>8700.48</v>
      </c>
      <c r="M2755" s="239">
        <f t="shared" si="219"/>
        <v>0.51520000000000432</v>
      </c>
      <c r="N2755" s="239"/>
      <c r="O2755" s="178"/>
      <c r="P2755" s="178"/>
      <c r="Q2755" s="178"/>
      <c r="R2755" s="178"/>
      <c r="S2755" s="178"/>
      <c r="T2755" s="178"/>
      <c r="U2755" s="178"/>
      <c r="V2755" s="178"/>
      <c r="W2755" s="178"/>
      <c r="X2755" s="178"/>
      <c r="Y2755" s="210">
        <f t="shared" ref="Y2755:Y2818" si="223">I2755/$B2755</f>
        <v>0.34135593220338983</v>
      </c>
      <c r="Z2755" s="211">
        <f t="shared" si="220"/>
        <v>0.42</v>
      </c>
      <c r="AA2755" s="178"/>
      <c r="AB2755" s="178"/>
      <c r="AC2755" s="178"/>
    </row>
    <row r="2756" spans="2:29" x14ac:dyDescent="0.35">
      <c r="B2756" s="222">
        <v>283300</v>
      </c>
      <c r="C2756" s="208">
        <v>108014</v>
      </c>
      <c r="D2756" s="309">
        <v>5940.77</v>
      </c>
      <c r="E2756" s="206">
        <v>8641.1200000000008</v>
      </c>
      <c r="F2756" s="206">
        <v>9721.26</v>
      </c>
      <c r="G2756" s="205">
        <f t="shared" si="221"/>
        <v>0.38127073773385106</v>
      </c>
      <c r="H2756" s="207">
        <f t="shared" si="222"/>
        <v>0.45</v>
      </c>
      <c r="I2756" s="213">
        <v>96714</v>
      </c>
      <c r="J2756" s="213">
        <v>5319.27</v>
      </c>
      <c r="K2756" s="212">
        <v>7737.12</v>
      </c>
      <c r="L2756" s="212">
        <v>8704.26</v>
      </c>
      <c r="M2756" s="239">
        <f t="shared" ref="M2756:M2819" si="224">(C2756+D2756+F2756-C2755-D2755-F2755)/100</f>
        <v>0.51529999999998832</v>
      </c>
      <c r="N2756" s="239"/>
      <c r="O2756" s="178"/>
      <c r="P2756" s="178"/>
      <c r="Q2756" s="178"/>
      <c r="R2756" s="178"/>
      <c r="S2756" s="178"/>
      <c r="T2756" s="178"/>
      <c r="U2756" s="178"/>
      <c r="V2756" s="178"/>
      <c r="W2756" s="178"/>
      <c r="X2756" s="178"/>
      <c r="Y2756" s="210">
        <f t="shared" si="223"/>
        <v>0.34138369219908227</v>
      </c>
      <c r="Z2756" s="211">
        <f t="shared" ref="Z2756:Z2819" si="225">(I2756-I2755)/($B2756-$B2755)</f>
        <v>0.42</v>
      </c>
      <c r="AA2756" s="178"/>
      <c r="AB2756" s="178"/>
      <c r="AC2756" s="178"/>
    </row>
    <row r="2757" spans="2:29" x14ac:dyDescent="0.35">
      <c r="B2757" s="222">
        <v>283400</v>
      </c>
      <c r="C2757" s="208">
        <v>108059</v>
      </c>
      <c r="D2757" s="309">
        <v>5943.24</v>
      </c>
      <c r="E2757" s="206">
        <v>8644.7199999999993</v>
      </c>
      <c r="F2757" s="206">
        <v>9725.31</v>
      </c>
      <c r="G2757" s="205">
        <f t="shared" ref="G2757:G2820" si="226">C2757/B2757</f>
        <v>0.38129498941425549</v>
      </c>
      <c r="H2757" s="207">
        <f t="shared" ref="H2757:H2820" si="227">(C2757-C2756)/(B2757-B2756)</f>
        <v>0.45</v>
      </c>
      <c r="I2757" s="213">
        <v>96756</v>
      </c>
      <c r="J2757" s="213">
        <v>5321.58</v>
      </c>
      <c r="K2757" s="212">
        <v>7740.48</v>
      </c>
      <c r="L2757" s="212">
        <v>8708.0400000000009</v>
      </c>
      <c r="M2757" s="239">
        <f t="shared" si="224"/>
        <v>0.51520000000002253</v>
      </c>
      <c r="N2757" s="239"/>
      <c r="O2757" s="178"/>
      <c r="P2757" s="178"/>
      <c r="Q2757" s="178"/>
      <c r="R2757" s="178"/>
      <c r="S2757" s="178"/>
      <c r="T2757" s="178"/>
      <c r="U2757" s="178"/>
      <c r="V2757" s="178"/>
      <c r="W2757" s="178"/>
      <c r="X2757" s="178"/>
      <c r="Y2757" s="210">
        <f t="shared" si="223"/>
        <v>0.34141143260409318</v>
      </c>
      <c r="Z2757" s="211">
        <f t="shared" si="225"/>
        <v>0.42</v>
      </c>
      <c r="AA2757" s="178"/>
      <c r="AB2757" s="178"/>
      <c r="AC2757" s="178"/>
    </row>
    <row r="2758" spans="2:29" x14ac:dyDescent="0.35">
      <c r="B2758" s="222">
        <v>283500</v>
      </c>
      <c r="C2758" s="208">
        <v>108104</v>
      </c>
      <c r="D2758" s="309">
        <v>5945.72</v>
      </c>
      <c r="E2758" s="206">
        <v>8648.32</v>
      </c>
      <c r="F2758" s="206">
        <v>9729.36</v>
      </c>
      <c r="G2758" s="205">
        <f t="shared" si="226"/>
        <v>0.38131922398589063</v>
      </c>
      <c r="H2758" s="207">
        <f t="shared" si="227"/>
        <v>0.45</v>
      </c>
      <c r="I2758" s="213">
        <v>96798</v>
      </c>
      <c r="J2758" s="213">
        <v>5323.89</v>
      </c>
      <c r="K2758" s="212">
        <v>7743.84</v>
      </c>
      <c r="L2758" s="212">
        <v>8711.82</v>
      </c>
      <c r="M2758" s="239">
        <f t="shared" si="224"/>
        <v>0.51530000000002474</v>
      </c>
      <c r="N2758" s="239"/>
      <c r="O2758" s="178"/>
      <c r="P2758" s="178"/>
      <c r="Q2758" s="178"/>
      <c r="R2758" s="178"/>
      <c r="S2758" s="178"/>
      <c r="T2758" s="178"/>
      <c r="U2758" s="178"/>
      <c r="V2758" s="178"/>
      <c r="W2758" s="178"/>
      <c r="X2758" s="178"/>
      <c r="Y2758" s="210">
        <f t="shared" si="223"/>
        <v>0.34143915343915343</v>
      </c>
      <c r="Z2758" s="211">
        <f t="shared" si="225"/>
        <v>0.42</v>
      </c>
      <c r="AA2758" s="178"/>
      <c r="AB2758" s="178"/>
      <c r="AC2758" s="178"/>
    </row>
    <row r="2759" spans="2:29" x14ac:dyDescent="0.35">
      <c r="B2759" s="222">
        <v>283600</v>
      </c>
      <c r="C2759" s="208">
        <v>108149</v>
      </c>
      <c r="D2759" s="309">
        <v>5948.19</v>
      </c>
      <c r="E2759" s="206">
        <v>8651.92</v>
      </c>
      <c r="F2759" s="206">
        <v>9733.41</v>
      </c>
      <c r="G2759" s="205">
        <f t="shared" si="226"/>
        <v>0.38134344146685473</v>
      </c>
      <c r="H2759" s="207">
        <f t="shared" si="227"/>
        <v>0.45</v>
      </c>
      <c r="I2759" s="213">
        <v>96840</v>
      </c>
      <c r="J2759" s="213">
        <v>5326.2</v>
      </c>
      <c r="K2759" s="212">
        <v>7747.2</v>
      </c>
      <c r="L2759" s="212">
        <v>8715.6</v>
      </c>
      <c r="M2759" s="239">
        <f t="shared" si="224"/>
        <v>0.51520000000004074</v>
      </c>
      <c r="N2759" s="239"/>
      <c r="O2759" s="178"/>
      <c r="P2759" s="178"/>
      <c r="Q2759" s="178"/>
      <c r="R2759" s="178"/>
      <c r="S2759" s="178"/>
      <c r="T2759" s="178"/>
      <c r="U2759" s="178"/>
      <c r="V2759" s="178"/>
      <c r="W2759" s="178"/>
      <c r="X2759" s="178"/>
      <c r="Y2759" s="210">
        <f t="shared" si="223"/>
        <v>0.34146685472496474</v>
      </c>
      <c r="Z2759" s="211">
        <f t="shared" si="225"/>
        <v>0.42</v>
      </c>
      <c r="AA2759" s="178"/>
      <c r="AB2759" s="178"/>
      <c r="AC2759" s="178"/>
    </row>
    <row r="2760" spans="2:29" x14ac:dyDescent="0.35">
      <c r="B2760" s="222">
        <v>283700</v>
      </c>
      <c r="C2760" s="208">
        <v>108194</v>
      </c>
      <c r="D2760" s="309">
        <v>5950.67</v>
      </c>
      <c r="E2760" s="206">
        <v>8655.52</v>
      </c>
      <c r="F2760" s="206">
        <v>9737.4599999999991</v>
      </c>
      <c r="G2760" s="205">
        <f t="shared" si="226"/>
        <v>0.38136764187522032</v>
      </c>
      <c r="H2760" s="207">
        <f t="shared" si="227"/>
        <v>0.45</v>
      </c>
      <c r="I2760" s="213">
        <v>96882</v>
      </c>
      <c r="J2760" s="213">
        <v>5328.51</v>
      </c>
      <c r="K2760" s="212">
        <v>7750.56</v>
      </c>
      <c r="L2760" s="212">
        <v>8719.3799999999992</v>
      </c>
      <c r="M2760" s="239">
        <f t="shared" si="224"/>
        <v>0.51530000000006115</v>
      </c>
      <c r="N2760" s="239"/>
      <c r="O2760" s="178"/>
      <c r="P2760" s="178"/>
      <c r="Q2760" s="178"/>
      <c r="R2760" s="178"/>
      <c r="S2760" s="178"/>
      <c r="T2760" s="178"/>
      <c r="U2760" s="178"/>
      <c r="V2760" s="178"/>
      <c r="W2760" s="178"/>
      <c r="X2760" s="178"/>
      <c r="Y2760" s="210">
        <f t="shared" si="223"/>
        <v>0.34149453648219952</v>
      </c>
      <c r="Z2760" s="211">
        <f t="shared" si="225"/>
        <v>0.42</v>
      </c>
      <c r="AA2760" s="178"/>
      <c r="AB2760" s="178"/>
      <c r="AC2760" s="178"/>
    </row>
    <row r="2761" spans="2:29" x14ac:dyDescent="0.35">
      <c r="B2761" s="222">
        <v>283800</v>
      </c>
      <c r="C2761" s="208">
        <v>108239</v>
      </c>
      <c r="D2761" s="309">
        <v>5953.14</v>
      </c>
      <c r="E2761" s="206">
        <v>8659.1200000000008</v>
      </c>
      <c r="F2761" s="206">
        <v>9741.51</v>
      </c>
      <c r="G2761" s="205">
        <f t="shared" si="226"/>
        <v>0.38139182522903453</v>
      </c>
      <c r="H2761" s="207">
        <f t="shared" si="227"/>
        <v>0.45</v>
      </c>
      <c r="I2761" s="213">
        <v>96924</v>
      </c>
      <c r="J2761" s="213">
        <v>5330.82</v>
      </c>
      <c r="K2761" s="212">
        <v>7753.92</v>
      </c>
      <c r="L2761" s="212">
        <v>8723.16</v>
      </c>
      <c r="M2761" s="239">
        <f t="shared" si="224"/>
        <v>0.51519999999994981</v>
      </c>
      <c r="N2761" s="239"/>
      <c r="O2761" s="178"/>
      <c r="P2761" s="178"/>
      <c r="Q2761" s="178"/>
      <c r="R2761" s="178"/>
      <c r="S2761" s="178"/>
      <c r="T2761" s="178"/>
      <c r="U2761" s="178"/>
      <c r="V2761" s="178"/>
      <c r="W2761" s="178"/>
      <c r="X2761" s="178"/>
      <c r="Y2761" s="210">
        <f t="shared" si="223"/>
        <v>0.34152219873150108</v>
      </c>
      <c r="Z2761" s="211">
        <f t="shared" si="225"/>
        <v>0.42</v>
      </c>
      <c r="AA2761" s="178"/>
      <c r="AB2761" s="178"/>
      <c r="AC2761" s="178"/>
    </row>
    <row r="2762" spans="2:29" x14ac:dyDescent="0.35">
      <c r="B2762" s="222">
        <v>283900</v>
      </c>
      <c r="C2762" s="208">
        <v>108284</v>
      </c>
      <c r="D2762" s="309">
        <v>5955.62</v>
      </c>
      <c r="E2762" s="206">
        <v>8662.7199999999993</v>
      </c>
      <c r="F2762" s="206">
        <v>9745.56</v>
      </c>
      <c r="G2762" s="205">
        <f t="shared" si="226"/>
        <v>0.38141599154631911</v>
      </c>
      <c r="H2762" s="207">
        <f t="shared" si="227"/>
        <v>0.45</v>
      </c>
      <c r="I2762" s="213">
        <v>96966</v>
      </c>
      <c r="J2762" s="213">
        <v>5333.13</v>
      </c>
      <c r="K2762" s="212">
        <v>7757.28</v>
      </c>
      <c r="L2762" s="212">
        <v>8726.94</v>
      </c>
      <c r="M2762" s="239">
        <f t="shared" si="224"/>
        <v>0.51529999999993381</v>
      </c>
      <c r="N2762" s="239"/>
      <c r="O2762" s="178"/>
      <c r="P2762" s="178"/>
      <c r="Q2762" s="178"/>
      <c r="R2762" s="178"/>
      <c r="S2762" s="178"/>
      <c r="T2762" s="178"/>
      <c r="U2762" s="178"/>
      <c r="V2762" s="178"/>
      <c r="W2762" s="178"/>
      <c r="X2762" s="178"/>
      <c r="Y2762" s="210">
        <f t="shared" si="223"/>
        <v>0.34154984149348361</v>
      </c>
      <c r="Z2762" s="211">
        <f t="shared" si="225"/>
        <v>0.42</v>
      </c>
      <c r="AA2762" s="178"/>
      <c r="AB2762" s="178"/>
      <c r="AC2762" s="178"/>
    </row>
    <row r="2763" spans="2:29" x14ac:dyDescent="0.35">
      <c r="B2763" s="222">
        <v>284000</v>
      </c>
      <c r="C2763" s="208">
        <v>108329</v>
      </c>
      <c r="D2763" s="309">
        <v>5958.09</v>
      </c>
      <c r="E2763" s="206">
        <v>8666.32</v>
      </c>
      <c r="F2763" s="206">
        <v>9749.61</v>
      </c>
      <c r="G2763" s="205">
        <f t="shared" si="226"/>
        <v>0.38144014084507044</v>
      </c>
      <c r="H2763" s="207">
        <f t="shared" si="227"/>
        <v>0.45</v>
      </c>
      <c r="I2763" s="213">
        <v>97008</v>
      </c>
      <c r="J2763" s="213">
        <v>5335.44</v>
      </c>
      <c r="K2763" s="212">
        <v>7760.64</v>
      </c>
      <c r="L2763" s="212">
        <v>8730.7199999999993</v>
      </c>
      <c r="M2763" s="239">
        <f t="shared" si="224"/>
        <v>0.51519999999998622</v>
      </c>
      <c r="N2763" s="239"/>
      <c r="O2763" s="178"/>
      <c r="P2763" s="178"/>
      <c r="Q2763" s="178"/>
      <c r="R2763" s="178"/>
      <c r="S2763" s="178"/>
      <c r="T2763" s="178"/>
      <c r="U2763" s="178"/>
      <c r="V2763" s="178"/>
      <c r="W2763" s="178"/>
      <c r="X2763" s="178"/>
      <c r="Y2763" s="210">
        <f t="shared" si="223"/>
        <v>0.34157746478873241</v>
      </c>
      <c r="Z2763" s="211">
        <f t="shared" si="225"/>
        <v>0.42</v>
      </c>
      <c r="AA2763" s="178"/>
      <c r="AB2763" s="178"/>
      <c r="AC2763" s="178"/>
    </row>
    <row r="2764" spans="2:29" x14ac:dyDescent="0.35">
      <c r="B2764" s="222">
        <v>284100</v>
      </c>
      <c r="C2764" s="208">
        <v>108374</v>
      </c>
      <c r="D2764" s="309">
        <v>5960.57</v>
      </c>
      <c r="E2764" s="206">
        <v>8669.92</v>
      </c>
      <c r="F2764" s="206">
        <v>9753.66</v>
      </c>
      <c r="G2764" s="205">
        <f t="shared" si="226"/>
        <v>0.38146427314325942</v>
      </c>
      <c r="H2764" s="207">
        <f t="shared" si="227"/>
        <v>0.45</v>
      </c>
      <c r="I2764" s="213">
        <v>97050</v>
      </c>
      <c r="J2764" s="213">
        <v>5337.75</v>
      </c>
      <c r="K2764" s="212">
        <v>7764</v>
      </c>
      <c r="L2764" s="212">
        <v>8734.5</v>
      </c>
      <c r="M2764" s="239">
        <f t="shared" si="224"/>
        <v>0.51530000000009746</v>
      </c>
      <c r="N2764" s="239"/>
      <c r="O2764" s="178"/>
      <c r="P2764" s="178"/>
      <c r="Q2764" s="178"/>
      <c r="R2764" s="181"/>
      <c r="S2764" s="178"/>
      <c r="T2764" s="178"/>
      <c r="U2764" s="178"/>
      <c r="V2764" s="178"/>
      <c r="W2764" s="178"/>
      <c r="X2764" s="178"/>
      <c r="Y2764" s="210">
        <f t="shared" si="223"/>
        <v>0.3416050686378036</v>
      </c>
      <c r="Z2764" s="211">
        <f t="shared" si="225"/>
        <v>0.42</v>
      </c>
      <c r="AA2764" s="178"/>
      <c r="AB2764" s="178"/>
      <c r="AC2764" s="178"/>
    </row>
    <row r="2765" spans="2:29" x14ac:dyDescent="0.35">
      <c r="B2765" s="222">
        <v>284200</v>
      </c>
      <c r="C2765" s="208">
        <v>108419</v>
      </c>
      <c r="D2765" s="309">
        <v>5963.04</v>
      </c>
      <c r="E2765" s="206">
        <v>8673.52</v>
      </c>
      <c r="F2765" s="206">
        <v>9757.7099999999991</v>
      </c>
      <c r="G2765" s="205">
        <f t="shared" si="226"/>
        <v>0.38148838845883182</v>
      </c>
      <c r="H2765" s="207">
        <f t="shared" si="227"/>
        <v>0.45</v>
      </c>
      <c r="I2765" s="213">
        <v>97092</v>
      </c>
      <c r="J2765" s="213">
        <v>5340.06</v>
      </c>
      <c r="K2765" s="212">
        <v>7767.36</v>
      </c>
      <c r="L2765" s="212">
        <v>8738.2800000000007</v>
      </c>
      <c r="M2765" s="239">
        <f t="shared" si="224"/>
        <v>0.51520000000000432</v>
      </c>
      <c r="N2765" s="239"/>
      <c r="O2765" s="178"/>
      <c r="P2765" s="178"/>
      <c r="Q2765" s="178"/>
      <c r="R2765" s="178"/>
      <c r="S2765" s="178"/>
      <c r="T2765" s="178"/>
      <c r="U2765" s="178"/>
      <c r="V2765" s="178"/>
      <c r="W2765" s="178"/>
      <c r="X2765" s="178"/>
      <c r="Y2765" s="210">
        <f t="shared" si="223"/>
        <v>0.34163265306122448</v>
      </c>
      <c r="Z2765" s="211">
        <f t="shared" si="225"/>
        <v>0.42</v>
      </c>
      <c r="AA2765" s="178"/>
      <c r="AB2765" s="178"/>
      <c r="AC2765" s="178"/>
    </row>
    <row r="2766" spans="2:29" x14ac:dyDescent="0.35">
      <c r="B2766" s="222">
        <v>284300</v>
      </c>
      <c r="C2766" s="208">
        <v>108464</v>
      </c>
      <c r="D2766" s="309">
        <v>5965.52</v>
      </c>
      <c r="E2766" s="206">
        <v>8677.1200000000008</v>
      </c>
      <c r="F2766" s="206">
        <v>9761.76</v>
      </c>
      <c r="G2766" s="205">
        <f t="shared" si="226"/>
        <v>0.38151248680970806</v>
      </c>
      <c r="H2766" s="207">
        <f t="shared" si="227"/>
        <v>0.45</v>
      </c>
      <c r="I2766" s="213">
        <v>97134</v>
      </c>
      <c r="J2766" s="213">
        <v>5342.37</v>
      </c>
      <c r="K2766" s="212">
        <v>7770.72</v>
      </c>
      <c r="L2766" s="212">
        <v>8742.06</v>
      </c>
      <c r="M2766" s="239">
        <f t="shared" si="224"/>
        <v>0.51529999999998832</v>
      </c>
      <c r="N2766" s="239"/>
      <c r="O2766" s="178"/>
      <c r="P2766" s="178"/>
      <c r="Q2766" s="178"/>
      <c r="R2766" s="178"/>
      <c r="S2766" s="178"/>
      <c r="T2766" s="178"/>
      <c r="U2766" s="178"/>
      <c r="V2766" s="178"/>
      <c r="W2766" s="178"/>
      <c r="X2766" s="178"/>
      <c r="Y2766" s="210">
        <f t="shared" si="223"/>
        <v>0.34166021807949348</v>
      </c>
      <c r="Z2766" s="211">
        <f t="shared" si="225"/>
        <v>0.42</v>
      </c>
      <c r="AA2766" s="178"/>
      <c r="AB2766" s="178"/>
      <c r="AC2766" s="178"/>
    </row>
    <row r="2767" spans="2:29" x14ac:dyDescent="0.35">
      <c r="B2767" s="222">
        <v>284400</v>
      </c>
      <c r="C2767" s="208">
        <v>108509</v>
      </c>
      <c r="D2767" s="309">
        <v>5967.99</v>
      </c>
      <c r="E2767" s="206">
        <v>8680.7199999999993</v>
      </c>
      <c r="F2767" s="206">
        <v>9765.81</v>
      </c>
      <c r="G2767" s="205">
        <f t="shared" si="226"/>
        <v>0.3815365682137834</v>
      </c>
      <c r="H2767" s="207">
        <f t="shared" si="227"/>
        <v>0.45</v>
      </c>
      <c r="I2767" s="213">
        <v>97176</v>
      </c>
      <c r="J2767" s="213">
        <v>5344.68</v>
      </c>
      <c r="K2767" s="212">
        <v>7774.08</v>
      </c>
      <c r="L2767" s="212">
        <v>8745.84</v>
      </c>
      <c r="M2767" s="239">
        <f t="shared" si="224"/>
        <v>0.51520000000002253</v>
      </c>
      <c r="N2767" s="239"/>
      <c r="O2767" s="178"/>
      <c r="P2767" s="178"/>
      <c r="Q2767" s="178"/>
      <c r="R2767" s="178"/>
      <c r="S2767" s="178"/>
      <c r="T2767" s="178"/>
      <c r="U2767" s="178"/>
      <c r="V2767" s="178"/>
      <c r="W2767" s="178"/>
      <c r="X2767" s="178"/>
      <c r="Y2767" s="210">
        <f t="shared" si="223"/>
        <v>0.34168776371308018</v>
      </c>
      <c r="Z2767" s="211">
        <f t="shared" si="225"/>
        <v>0.42</v>
      </c>
      <c r="AA2767" s="178"/>
      <c r="AB2767" s="178"/>
      <c r="AC2767" s="178"/>
    </row>
    <row r="2768" spans="2:29" x14ac:dyDescent="0.35">
      <c r="B2768" s="222">
        <v>284500</v>
      </c>
      <c r="C2768" s="208">
        <v>108554</v>
      </c>
      <c r="D2768" s="309">
        <v>5970.47</v>
      </c>
      <c r="E2768" s="206">
        <v>8684.32</v>
      </c>
      <c r="F2768" s="206">
        <v>9769.86</v>
      </c>
      <c r="G2768" s="205">
        <f t="shared" si="226"/>
        <v>0.38156063268892793</v>
      </c>
      <c r="H2768" s="207">
        <f t="shared" si="227"/>
        <v>0.45</v>
      </c>
      <c r="I2768" s="213">
        <v>97218</v>
      </c>
      <c r="J2768" s="213">
        <v>5346.99</v>
      </c>
      <c r="K2768" s="212">
        <v>7777.44</v>
      </c>
      <c r="L2768" s="212">
        <v>8749.6200000000008</v>
      </c>
      <c r="M2768" s="239">
        <f t="shared" si="224"/>
        <v>0.51530000000002474</v>
      </c>
      <c r="N2768" s="239"/>
      <c r="O2768" s="178"/>
      <c r="P2768" s="178"/>
      <c r="Q2768" s="178"/>
      <c r="R2768" s="178"/>
      <c r="S2768" s="178"/>
      <c r="T2768" s="178"/>
      <c r="U2768" s="178"/>
      <c r="V2768" s="178"/>
      <c r="W2768" s="178"/>
      <c r="X2768" s="178"/>
      <c r="Y2768" s="210">
        <f t="shared" si="223"/>
        <v>0.34171528998242529</v>
      </c>
      <c r="Z2768" s="211">
        <f t="shared" si="225"/>
        <v>0.42</v>
      </c>
      <c r="AA2768" s="178"/>
      <c r="AB2768" s="178"/>
      <c r="AC2768" s="178"/>
    </row>
    <row r="2769" spans="2:29" x14ac:dyDescent="0.35">
      <c r="B2769" s="222">
        <v>284600</v>
      </c>
      <c r="C2769" s="208">
        <v>108599</v>
      </c>
      <c r="D2769" s="309">
        <v>5972.94</v>
      </c>
      <c r="E2769" s="206">
        <v>8687.92</v>
      </c>
      <c r="F2769" s="206">
        <v>9773.91</v>
      </c>
      <c r="G2769" s="205">
        <f t="shared" si="226"/>
        <v>0.38158468025298664</v>
      </c>
      <c r="H2769" s="207">
        <f t="shared" si="227"/>
        <v>0.45</v>
      </c>
      <c r="I2769" s="213">
        <v>97260</v>
      </c>
      <c r="J2769" s="213">
        <v>5349.3</v>
      </c>
      <c r="K2769" s="212">
        <v>7780.8</v>
      </c>
      <c r="L2769" s="212">
        <v>8753.4</v>
      </c>
      <c r="M2769" s="239">
        <f t="shared" si="224"/>
        <v>0.51520000000004074</v>
      </c>
      <c r="N2769" s="239"/>
      <c r="O2769" s="178"/>
      <c r="P2769" s="178"/>
      <c r="Q2769" s="178"/>
      <c r="R2769" s="178"/>
      <c r="S2769" s="178"/>
      <c r="T2769" s="178"/>
      <c r="U2769" s="178"/>
      <c r="V2769" s="178"/>
      <c r="W2769" s="178"/>
      <c r="X2769" s="178"/>
      <c r="Y2769" s="210">
        <f t="shared" si="223"/>
        <v>0.34174279690794096</v>
      </c>
      <c r="Z2769" s="211">
        <f t="shared" si="225"/>
        <v>0.42</v>
      </c>
      <c r="AA2769" s="178"/>
      <c r="AB2769" s="178"/>
      <c r="AC2769" s="178"/>
    </row>
    <row r="2770" spans="2:29" x14ac:dyDescent="0.35">
      <c r="B2770" s="222">
        <v>284700</v>
      </c>
      <c r="C2770" s="208">
        <v>108644</v>
      </c>
      <c r="D2770" s="309">
        <v>5975.42</v>
      </c>
      <c r="E2770" s="206">
        <v>8691.52</v>
      </c>
      <c r="F2770" s="206">
        <v>9777.9599999999991</v>
      </c>
      <c r="G2770" s="205">
        <f t="shared" si="226"/>
        <v>0.3816087109237794</v>
      </c>
      <c r="H2770" s="207">
        <f t="shared" si="227"/>
        <v>0.45</v>
      </c>
      <c r="I2770" s="213">
        <v>97302</v>
      </c>
      <c r="J2770" s="213">
        <v>5351.61</v>
      </c>
      <c r="K2770" s="212">
        <v>7784.16</v>
      </c>
      <c r="L2770" s="212">
        <v>8757.18</v>
      </c>
      <c r="M2770" s="239">
        <f t="shared" si="224"/>
        <v>0.51530000000006115</v>
      </c>
      <c r="N2770" s="239"/>
      <c r="O2770" s="178"/>
      <c r="P2770" s="178"/>
      <c r="Q2770" s="178"/>
      <c r="R2770" s="178"/>
      <c r="S2770" s="178"/>
      <c r="T2770" s="178"/>
      <c r="U2770" s="178"/>
      <c r="V2770" s="178"/>
      <c r="W2770" s="178"/>
      <c r="X2770" s="178"/>
      <c r="Y2770" s="210">
        <f t="shared" si="223"/>
        <v>0.34177028451001051</v>
      </c>
      <c r="Z2770" s="211">
        <f t="shared" si="225"/>
        <v>0.42</v>
      </c>
      <c r="AA2770" s="178"/>
      <c r="AB2770" s="178"/>
      <c r="AC2770" s="178"/>
    </row>
    <row r="2771" spans="2:29" x14ac:dyDescent="0.35">
      <c r="B2771" s="222">
        <v>284800</v>
      </c>
      <c r="C2771" s="208">
        <v>108689</v>
      </c>
      <c r="D2771" s="309">
        <v>5977.89</v>
      </c>
      <c r="E2771" s="206">
        <v>8695.1200000000008</v>
      </c>
      <c r="F2771" s="206">
        <v>9782.01</v>
      </c>
      <c r="G2771" s="205">
        <f t="shared" si="226"/>
        <v>0.38163272471910115</v>
      </c>
      <c r="H2771" s="207">
        <f t="shared" si="227"/>
        <v>0.45</v>
      </c>
      <c r="I2771" s="213">
        <v>97344</v>
      </c>
      <c r="J2771" s="213">
        <v>5353.92</v>
      </c>
      <c r="K2771" s="212">
        <v>7787.52</v>
      </c>
      <c r="L2771" s="212">
        <v>8760.9599999999991</v>
      </c>
      <c r="M2771" s="239">
        <f t="shared" si="224"/>
        <v>0.51519999999994981</v>
      </c>
      <c r="N2771" s="239"/>
      <c r="O2771" s="178"/>
      <c r="P2771" s="178"/>
      <c r="Q2771" s="178"/>
      <c r="R2771" s="178"/>
      <c r="S2771" s="178"/>
      <c r="T2771" s="178"/>
      <c r="U2771" s="178"/>
      <c r="V2771" s="178"/>
      <c r="W2771" s="178"/>
      <c r="X2771" s="178"/>
      <c r="Y2771" s="210">
        <f t="shared" si="223"/>
        <v>0.34179775280898878</v>
      </c>
      <c r="Z2771" s="211">
        <f t="shared" si="225"/>
        <v>0.42</v>
      </c>
      <c r="AA2771" s="178"/>
      <c r="AB2771" s="178"/>
      <c r="AC2771" s="178"/>
    </row>
    <row r="2772" spans="2:29" x14ac:dyDescent="0.35">
      <c r="B2772" s="222">
        <v>284900</v>
      </c>
      <c r="C2772" s="208">
        <v>108734</v>
      </c>
      <c r="D2772" s="309">
        <v>5980.37</v>
      </c>
      <c r="E2772" s="206">
        <v>8698.7199999999993</v>
      </c>
      <c r="F2772" s="206">
        <v>9786.06</v>
      </c>
      <c r="G2772" s="205">
        <f t="shared" si="226"/>
        <v>0.38165672165672165</v>
      </c>
      <c r="H2772" s="207">
        <f t="shared" si="227"/>
        <v>0.45</v>
      </c>
      <c r="I2772" s="213">
        <v>97386</v>
      </c>
      <c r="J2772" s="213">
        <v>5356.23</v>
      </c>
      <c r="K2772" s="212">
        <v>7790.88</v>
      </c>
      <c r="L2772" s="212">
        <v>8764.74</v>
      </c>
      <c r="M2772" s="239">
        <f t="shared" si="224"/>
        <v>0.51529999999993381</v>
      </c>
      <c r="N2772" s="239"/>
      <c r="O2772" s="178"/>
      <c r="P2772" s="178"/>
      <c r="Q2772" s="178"/>
      <c r="R2772" s="178"/>
      <c r="S2772" s="178"/>
      <c r="T2772" s="178"/>
      <c r="U2772" s="178"/>
      <c r="V2772" s="178"/>
      <c r="W2772" s="178"/>
      <c r="X2772" s="178"/>
      <c r="Y2772" s="210">
        <f t="shared" si="223"/>
        <v>0.34182520182520182</v>
      </c>
      <c r="Z2772" s="211">
        <f t="shared" si="225"/>
        <v>0.42</v>
      </c>
      <c r="AA2772" s="178"/>
      <c r="AB2772" s="178"/>
      <c r="AC2772" s="178"/>
    </row>
    <row r="2773" spans="2:29" x14ac:dyDescent="0.35">
      <c r="B2773" s="222">
        <v>285000</v>
      </c>
      <c r="C2773" s="208">
        <v>108779</v>
      </c>
      <c r="D2773" s="309">
        <v>5982.84</v>
      </c>
      <c r="E2773" s="206">
        <v>8702.32</v>
      </c>
      <c r="F2773" s="206">
        <v>9790.11</v>
      </c>
      <c r="G2773" s="205">
        <f t="shared" si="226"/>
        <v>0.38168070175438595</v>
      </c>
      <c r="H2773" s="207">
        <f t="shared" si="227"/>
        <v>0.45</v>
      </c>
      <c r="I2773" s="213">
        <v>97428</v>
      </c>
      <c r="J2773" s="213">
        <v>5358.54</v>
      </c>
      <c r="K2773" s="212">
        <v>7794.24</v>
      </c>
      <c r="L2773" s="212">
        <v>8768.52</v>
      </c>
      <c r="M2773" s="239">
        <f t="shared" si="224"/>
        <v>0.51519999999998622</v>
      </c>
      <c r="N2773" s="239"/>
      <c r="O2773" s="178"/>
      <c r="P2773" s="178"/>
      <c r="Q2773" s="178"/>
      <c r="R2773" s="178"/>
      <c r="S2773" s="178"/>
      <c r="T2773" s="178"/>
      <c r="U2773" s="178"/>
      <c r="V2773" s="178"/>
      <c r="W2773" s="178"/>
      <c r="X2773" s="178"/>
      <c r="Y2773" s="210">
        <f t="shared" si="223"/>
        <v>0.34185263157894735</v>
      </c>
      <c r="Z2773" s="211">
        <f t="shared" si="225"/>
        <v>0.42</v>
      </c>
      <c r="AA2773" s="178"/>
      <c r="AB2773" s="178"/>
      <c r="AC2773" s="178"/>
    </row>
    <row r="2774" spans="2:29" x14ac:dyDescent="0.35">
      <c r="B2774" s="222">
        <v>285100</v>
      </c>
      <c r="C2774" s="208">
        <v>108824</v>
      </c>
      <c r="D2774" s="309">
        <v>5985.32</v>
      </c>
      <c r="E2774" s="206">
        <v>8705.92</v>
      </c>
      <c r="F2774" s="206">
        <v>9794.16</v>
      </c>
      <c r="G2774" s="205">
        <f t="shared" si="226"/>
        <v>0.38170466502981409</v>
      </c>
      <c r="H2774" s="207">
        <f t="shared" si="227"/>
        <v>0.45</v>
      </c>
      <c r="I2774" s="213">
        <v>97470</v>
      </c>
      <c r="J2774" s="213">
        <v>5360.85</v>
      </c>
      <c r="K2774" s="212">
        <v>7797.6</v>
      </c>
      <c r="L2774" s="212">
        <v>8772.2999999999993</v>
      </c>
      <c r="M2774" s="239">
        <f t="shared" si="224"/>
        <v>0.51530000000009746</v>
      </c>
      <c r="N2774" s="239"/>
      <c r="O2774" s="178"/>
      <c r="P2774" s="178"/>
      <c r="Q2774" s="178"/>
      <c r="R2774" s="178"/>
      <c r="S2774" s="178"/>
      <c r="T2774" s="178"/>
      <c r="U2774" s="178"/>
      <c r="V2774" s="178"/>
      <c r="W2774" s="178"/>
      <c r="X2774" s="178"/>
      <c r="Y2774" s="210">
        <f t="shared" si="223"/>
        <v>0.34188004209049455</v>
      </c>
      <c r="Z2774" s="211">
        <f t="shared" si="225"/>
        <v>0.42</v>
      </c>
      <c r="AA2774" s="178"/>
      <c r="AB2774" s="178"/>
      <c r="AC2774" s="178"/>
    </row>
    <row r="2775" spans="2:29" x14ac:dyDescent="0.35">
      <c r="B2775" s="222">
        <v>285200</v>
      </c>
      <c r="C2775" s="208">
        <v>108869</v>
      </c>
      <c r="D2775" s="309">
        <v>5987.79</v>
      </c>
      <c r="E2775" s="206">
        <v>8709.52</v>
      </c>
      <c r="F2775" s="206">
        <v>9798.2099999999991</v>
      </c>
      <c r="G2775" s="205">
        <f t="shared" si="226"/>
        <v>0.38172861150070125</v>
      </c>
      <c r="H2775" s="207">
        <f t="shared" si="227"/>
        <v>0.45</v>
      </c>
      <c r="I2775" s="213">
        <v>97512</v>
      </c>
      <c r="J2775" s="213">
        <v>5363.16</v>
      </c>
      <c r="K2775" s="212">
        <v>7800.96</v>
      </c>
      <c r="L2775" s="212">
        <v>8776.08</v>
      </c>
      <c r="M2775" s="239">
        <f t="shared" si="224"/>
        <v>0.51520000000000432</v>
      </c>
      <c r="N2775" s="239"/>
      <c r="O2775" s="178"/>
      <c r="P2775" s="178"/>
      <c r="Q2775" s="178"/>
      <c r="R2775" s="178"/>
      <c r="S2775" s="178"/>
      <c r="T2775" s="178"/>
      <c r="U2775" s="178"/>
      <c r="V2775" s="178"/>
      <c r="W2775" s="178"/>
      <c r="X2775" s="178"/>
      <c r="Y2775" s="210">
        <f t="shared" si="223"/>
        <v>0.34190743338008417</v>
      </c>
      <c r="Z2775" s="211">
        <f t="shared" si="225"/>
        <v>0.42</v>
      </c>
      <c r="AA2775" s="178"/>
      <c r="AB2775" s="178"/>
      <c r="AC2775" s="178"/>
    </row>
    <row r="2776" spans="2:29" x14ac:dyDescent="0.35">
      <c r="B2776" s="222">
        <v>285300</v>
      </c>
      <c r="C2776" s="208">
        <v>108914</v>
      </c>
      <c r="D2776" s="309">
        <v>5990.27</v>
      </c>
      <c r="E2776" s="206">
        <v>8713.1200000000008</v>
      </c>
      <c r="F2776" s="206">
        <v>9802.26</v>
      </c>
      <c r="G2776" s="205">
        <f t="shared" si="226"/>
        <v>0.38175254118471785</v>
      </c>
      <c r="H2776" s="207">
        <f t="shared" si="227"/>
        <v>0.45</v>
      </c>
      <c r="I2776" s="213">
        <v>97554</v>
      </c>
      <c r="J2776" s="213">
        <v>5365.47</v>
      </c>
      <c r="K2776" s="212">
        <v>7804.32</v>
      </c>
      <c r="L2776" s="212">
        <v>8779.86</v>
      </c>
      <c r="M2776" s="239">
        <f t="shared" si="224"/>
        <v>0.51529999999998832</v>
      </c>
      <c r="N2776" s="239"/>
      <c r="O2776" s="178"/>
      <c r="P2776" s="178"/>
      <c r="Q2776" s="178"/>
      <c r="R2776" s="178"/>
      <c r="S2776" s="178"/>
      <c r="T2776" s="178"/>
      <c r="U2776" s="178"/>
      <c r="V2776" s="178"/>
      <c r="W2776" s="178"/>
      <c r="X2776" s="178"/>
      <c r="Y2776" s="210">
        <f t="shared" si="223"/>
        <v>0.34193480546792848</v>
      </c>
      <c r="Z2776" s="211">
        <f t="shared" si="225"/>
        <v>0.42</v>
      </c>
      <c r="AA2776" s="178"/>
      <c r="AB2776" s="178"/>
      <c r="AC2776" s="178"/>
    </row>
    <row r="2777" spans="2:29" x14ac:dyDescent="0.35">
      <c r="B2777" s="222">
        <v>285400</v>
      </c>
      <c r="C2777" s="208">
        <v>108959</v>
      </c>
      <c r="D2777" s="309">
        <v>5992.74</v>
      </c>
      <c r="E2777" s="206">
        <v>8716.7199999999993</v>
      </c>
      <c r="F2777" s="206">
        <v>9806.31</v>
      </c>
      <c r="G2777" s="205">
        <f t="shared" si="226"/>
        <v>0.38177645409950944</v>
      </c>
      <c r="H2777" s="207">
        <f t="shared" si="227"/>
        <v>0.45</v>
      </c>
      <c r="I2777" s="213">
        <v>97596</v>
      </c>
      <c r="J2777" s="213">
        <v>5367.78</v>
      </c>
      <c r="K2777" s="212">
        <v>7807.68</v>
      </c>
      <c r="L2777" s="212">
        <v>8783.64</v>
      </c>
      <c r="M2777" s="239">
        <f t="shared" si="224"/>
        <v>0.51520000000002253</v>
      </c>
      <c r="N2777" s="239"/>
      <c r="O2777" s="178"/>
      <c r="P2777" s="178"/>
      <c r="Q2777" s="178"/>
      <c r="R2777" s="178"/>
      <c r="S2777" s="178"/>
      <c r="T2777" s="178"/>
      <c r="U2777" s="178"/>
      <c r="V2777" s="178"/>
      <c r="W2777" s="178"/>
      <c r="X2777" s="178"/>
      <c r="Y2777" s="210">
        <f t="shared" si="223"/>
        <v>0.34196215837421162</v>
      </c>
      <c r="Z2777" s="211">
        <f t="shared" si="225"/>
        <v>0.42</v>
      </c>
      <c r="AA2777" s="178"/>
      <c r="AB2777" s="178"/>
      <c r="AC2777" s="178"/>
    </row>
    <row r="2778" spans="2:29" x14ac:dyDescent="0.35">
      <c r="B2778" s="222">
        <v>285500</v>
      </c>
      <c r="C2778" s="208">
        <v>109004</v>
      </c>
      <c r="D2778" s="309">
        <v>5995.22</v>
      </c>
      <c r="E2778" s="206">
        <v>8720.32</v>
      </c>
      <c r="F2778" s="206">
        <v>9810.36</v>
      </c>
      <c r="G2778" s="205">
        <f t="shared" si="226"/>
        <v>0.38180035026269704</v>
      </c>
      <c r="H2778" s="207">
        <f t="shared" si="227"/>
        <v>0.45</v>
      </c>
      <c r="I2778" s="213">
        <v>97638</v>
      </c>
      <c r="J2778" s="213">
        <v>5370.09</v>
      </c>
      <c r="K2778" s="212">
        <v>7811.04</v>
      </c>
      <c r="L2778" s="212">
        <v>8787.42</v>
      </c>
      <c r="M2778" s="239">
        <f t="shared" si="224"/>
        <v>0.51530000000002474</v>
      </c>
      <c r="N2778" s="239"/>
      <c r="O2778" s="178"/>
      <c r="P2778" s="178"/>
      <c r="Q2778" s="178"/>
      <c r="R2778" s="178"/>
      <c r="S2778" s="178"/>
      <c r="T2778" s="178"/>
      <c r="U2778" s="178"/>
      <c r="V2778" s="178"/>
      <c r="W2778" s="178"/>
      <c r="X2778" s="178"/>
      <c r="Y2778" s="210">
        <f t="shared" si="223"/>
        <v>0.3419894921190893</v>
      </c>
      <c r="Z2778" s="211">
        <f t="shared" si="225"/>
        <v>0.42</v>
      </c>
      <c r="AA2778" s="178"/>
      <c r="AB2778" s="178"/>
      <c r="AC2778" s="178"/>
    </row>
    <row r="2779" spans="2:29" x14ac:dyDescent="0.35">
      <c r="B2779" s="222">
        <v>285600</v>
      </c>
      <c r="C2779" s="208">
        <v>109049</v>
      </c>
      <c r="D2779" s="309">
        <v>5997.69</v>
      </c>
      <c r="E2779" s="206">
        <v>8723.92</v>
      </c>
      <c r="F2779" s="206">
        <v>9814.41</v>
      </c>
      <c r="G2779" s="205">
        <f t="shared" si="226"/>
        <v>0.38182422969187674</v>
      </c>
      <c r="H2779" s="207">
        <f t="shared" si="227"/>
        <v>0.45</v>
      </c>
      <c r="I2779" s="213">
        <v>97680</v>
      </c>
      <c r="J2779" s="213">
        <v>5372.4</v>
      </c>
      <c r="K2779" s="212">
        <v>7814.4</v>
      </c>
      <c r="L2779" s="212">
        <v>8791.2000000000007</v>
      </c>
      <c r="M2779" s="239">
        <f t="shared" si="224"/>
        <v>0.51520000000004074</v>
      </c>
      <c r="N2779" s="239"/>
      <c r="O2779" s="178"/>
      <c r="P2779" s="178"/>
      <c r="Q2779" s="178"/>
      <c r="R2779" s="178"/>
      <c r="S2779" s="178"/>
      <c r="T2779" s="178"/>
      <c r="U2779" s="178"/>
      <c r="V2779" s="178"/>
      <c r="W2779" s="178"/>
      <c r="X2779" s="178"/>
      <c r="Y2779" s="210">
        <f t="shared" si="223"/>
        <v>0.34201680672268908</v>
      </c>
      <c r="Z2779" s="211">
        <f t="shared" si="225"/>
        <v>0.42</v>
      </c>
      <c r="AA2779" s="178"/>
      <c r="AB2779" s="178"/>
      <c r="AC2779" s="178"/>
    </row>
    <row r="2780" spans="2:29" x14ac:dyDescent="0.35">
      <c r="B2780" s="222">
        <v>285700</v>
      </c>
      <c r="C2780" s="208">
        <v>109094</v>
      </c>
      <c r="D2780" s="309">
        <v>6000.17</v>
      </c>
      <c r="E2780" s="206">
        <v>8727.52</v>
      </c>
      <c r="F2780" s="206">
        <v>9818.4599999999991</v>
      </c>
      <c r="G2780" s="205">
        <f t="shared" si="226"/>
        <v>0.38184809240462025</v>
      </c>
      <c r="H2780" s="207">
        <f t="shared" si="227"/>
        <v>0.45</v>
      </c>
      <c r="I2780" s="213">
        <v>97722</v>
      </c>
      <c r="J2780" s="213">
        <v>5374.71</v>
      </c>
      <c r="K2780" s="212">
        <v>7817.76</v>
      </c>
      <c r="L2780" s="212">
        <v>8794.98</v>
      </c>
      <c r="M2780" s="239">
        <f t="shared" si="224"/>
        <v>0.51530000000006115</v>
      </c>
      <c r="N2780" s="239"/>
      <c r="O2780" s="178"/>
      <c r="P2780" s="178"/>
      <c r="Q2780" s="178"/>
      <c r="R2780" s="178"/>
      <c r="S2780" s="178"/>
      <c r="T2780" s="178"/>
      <c r="U2780" s="178"/>
      <c r="V2780" s="178"/>
      <c r="W2780" s="178"/>
      <c r="X2780" s="178"/>
      <c r="Y2780" s="210">
        <f t="shared" si="223"/>
        <v>0.34204410220511028</v>
      </c>
      <c r="Z2780" s="211">
        <f t="shared" si="225"/>
        <v>0.42</v>
      </c>
      <c r="AA2780" s="178"/>
      <c r="AB2780" s="178"/>
      <c r="AC2780" s="178"/>
    </row>
    <row r="2781" spans="2:29" x14ac:dyDescent="0.35">
      <c r="B2781" s="222">
        <v>285800</v>
      </c>
      <c r="C2781" s="208">
        <v>109139</v>
      </c>
      <c r="D2781" s="309">
        <v>6002.64</v>
      </c>
      <c r="E2781" s="206">
        <v>8731.1200000000008</v>
      </c>
      <c r="F2781" s="206">
        <v>9822.51</v>
      </c>
      <c r="G2781" s="205">
        <f t="shared" si="226"/>
        <v>0.38187193841847444</v>
      </c>
      <c r="H2781" s="207">
        <f t="shared" si="227"/>
        <v>0.45</v>
      </c>
      <c r="I2781" s="213">
        <v>97764</v>
      </c>
      <c r="J2781" s="213">
        <v>5377.02</v>
      </c>
      <c r="K2781" s="212">
        <v>7821.12</v>
      </c>
      <c r="L2781" s="212">
        <v>8798.76</v>
      </c>
      <c r="M2781" s="239">
        <f t="shared" si="224"/>
        <v>0.51519999999994981</v>
      </c>
      <c r="N2781" s="239"/>
      <c r="O2781" s="178"/>
      <c r="P2781" s="178"/>
      <c r="Q2781" s="178"/>
      <c r="R2781" s="178"/>
      <c r="S2781" s="178"/>
      <c r="T2781" s="178"/>
      <c r="U2781" s="178"/>
      <c r="V2781" s="178"/>
      <c r="W2781" s="178"/>
      <c r="X2781" s="178"/>
      <c r="Y2781" s="210">
        <f t="shared" si="223"/>
        <v>0.34207137858642406</v>
      </c>
      <c r="Z2781" s="211">
        <f t="shared" si="225"/>
        <v>0.42</v>
      </c>
      <c r="AA2781" s="178"/>
      <c r="AB2781" s="178"/>
      <c r="AC2781" s="178"/>
    </row>
    <row r="2782" spans="2:29" x14ac:dyDescent="0.35">
      <c r="B2782" s="222">
        <v>285900</v>
      </c>
      <c r="C2782" s="208">
        <v>109184</v>
      </c>
      <c r="D2782" s="309">
        <v>6005.12</v>
      </c>
      <c r="E2782" s="206">
        <v>8734.7199999999993</v>
      </c>
      <c r="F2782" s="206">
        <v>9826.56</v>
      </c>
      <c r="G2782" s="205">
        <f t="shared" si="226"/>
        <v>0.3818957677509619</v>
      </c>
      <c r="H2782" s="207">
        <f t="shared" si="227"/>
        <v>0.45</v>
      </c>
      <c r="I2782" s="213">
        <v>97806</v>
      </c>
      <c r="J2782" s="213">
        <v>5379.33</v>
      </c>
      <c r="K2782" s="212">
        <v>7824.48</v>
      </c>
      <c r="L2782" s="212">
        <v>8802.5400000000009</v>
      </c>
      <c r="M2782" s="239">
        <f t="shared" si="224"/>
        <v>0.51529999999993381</v>
      </c>
      <c r="N2782" s="239"/>
      <c r="O2782" s="178"/>
      <c r="P2782" s="178"/>
      <c r="Q2782" s="178"/>
      <c r="R2782" s="178"/>
      <c r="S2782" s="178"/>
      <c r="T2782" s="178"/>
      <c r="U2782" s="178"/>
      <c r="V2782" s="178"/>
      <c r="W2782" s="178"/>
      <c r="X2782" s="178"/>
      <c r="Y2782" s="210">
        <f t="shared" si="223"/>
        <v>0.34209863588667366</v>
      </c>
      <c r="Z2782" s="211">
        <f t="shared" si="225"/>
        <v>0.42</v>
      </c>
      <c r="AA2782" s="178"/>
      <c r="AB2782" s="178"/>
      <c r="AC2782" s="178"/>
    </row>
    <row r="2783" spans="2:29" x14ac:dyDescent="0.35">
      <c r="B2783" s="222">
        <v>286000</v>
      </c>
      <c r="C2783" s="208">
        <v>109229</v>
      </c>
      <c r="D2783" s="309">
        <v>6007.59</v>
      </c>
      <c r="E2783" s="206">
        <v>8738.32</v>
      </c>
      <c r="F2783" s="206">
        <v>9830.61</v>
      </c>
      <c r="G2783" s="205">
        <f t="shared" si="226"/>
        <v>0.38191958041958041</v>
      </c>
      <c r="H2783" s="207">
        <f t="shared" si="227"/>
        <v>0.45</v>
      </c>
      <c r="I2783" s="213">
        <v>97848</v>
      </c>
      <c r="J2783" s="213">
        <v>5381.64</v>
      </c>
      <c r="K2783" s="212">
        <v>7827.84</v>
      </c>
      <c r="L2783" s="212">
        <v>8806.32</v>
      </c>
      <c r="M2783" s="239">
        <f t="shared" si="224"/>
        <v>0.51519999999998622</v>
      </c>
      <c r="N2783" s="239"/>
      <c r="O2783" s="178"/>
      <c r="P2783" s="178"/>
      <c r="Q2783" s="178"/>
      <c r="R2783" s="178"/>
      <c r="S2783" s="178"/>
      <c r="T2783" s="178"/>
      <c r="U2783" s="178"/>
      <c r="V2783" s="178"/>
      <c r="W2783" s="178"/>
      <c r="X2783" s="178"/>
      <c r="Y2783" s="210">
        <f t="shared" si="223"/>
        <v>0.34212587412587414</v>
      </c>
      <c r="Z2783" s="211">
        <f t="shared" si="225"/>
        <v>0.42</v>
      </c>
      <c r="AA2783" s="178"/>
      <c r="AB2783" s="178"/>
      <c r="AC2783" s="178"/>
    </row>
    <row r="2784" spans="2:29" x14ac:dyDescent="0.35">
      <c r="B2784" s="222">
        <v>286100</v>
      </c>
      <c r="C2784" s="208">
        <v>109274</v>
      </c>
      <c r="D2784" s="309">
        <v>6010.07</v>
      </c>
      <c r="E2784" s="206">
        <v>8741.92</v>
      </c>
      <c r="F2784" s="206">
        <v>9834.66</v>
      </c>
      <c r="G2784" s="205">
        <f t="shared" si="226"/>
        <v>0.38194337644180354</v>
      </c>
      <c r="H2784" s="207">
        <f t="shared" si="227"/>
        <v>0.45</v>
      </c>
      <c r="I2784" s="213">
        <v>97890</v>
      </c>
      <c r="J2784" s="213">
        <v>5383.95</v>
      </c>
      <c r="K2784" s="212">
        <v>7831.2</v>
      </c>
      <c r="L2784" s="212">
        <v>8810.1</v>
      </c>
      <c r="M2784" s="239">
        <f t="shared" si="224"/>
        <v>0.51530000000009746</v>
      </c>
      <c r="N2784" s="239"/>
      <c r="O2784" s="178"/>
      <c r="P2784" s="178"/>
      <c r="Q2784" s="178"/>
      <c r="R2784" s="178"/>
      <c r="S2784" s="178"/>
      <c r="T2784" s="178"/>
      <c r="U2784" s="178"/>
      <c r="V2784" s="178"/>
      <c r="W2784" s="178"/>
      <c r="X2784" s="178"/>
      <c r="Y2784" s="210">
        <f t="shared" si="223"/>
        <v>0.34215309332401256</v>
      </c>
      <c r="Z2784" s="211">
        <f t="shared" si="225"/>
        <v>0.42</v>
      </c>
      <c r="AA2784" s="178"/>
      <c r="AB2784" s="178"/>
      <c r="AC2784" s="178"/>
    </row>
    <row r="2785" spans="2:29" x14ac:dyDescent="0.35">
      <c r="B2785" s="222">
        <v>286200</v>
      </c>
      <c r="C2785" s="208">
        <v>109319</v>
      </c>
      <c r="D2785" s="309">
        <v>6012.54</v>
      </c>
      <c r="E2785" s="206">
        <v>8745.52</v>
      </c>
      <c r="F2785" s="206">
        <v>9838.7099999999991</v>
      </c>
      <c r="G2785" s="205">
        <f t="shared" si="226"/>
        <v>0.38196715583508034</v>
      </c>
      <c r="H2785" s="207">
        <f t="shared" si="227"/>
        <v>0.45</v>
      </c>
      <c r="I2785" s="213">
        <v>97932</v>
      </c>
      <c r="J2785" s="213">
        <v>5386.26</v>
      </c>
      <c r="K2785" s="212">
        <v>7834.56</v>
      </c>
      <c r="L2785" s="212">
        <v>8813.8799999999992</v>
      </c>
      <c r="M2785" s="239">
        <f t="shared" si="224"/>
        <v>0.51520000000000432</v>
      </c>
      <c r="N2785" s="239"/>
      <c r="O2785" s="178"/>
      <c r="P2785" s="178"/>
      <c r="Q2785" s="178"/>
      <c r="R2785" s="178"/>
      <c r="S2785" s="178"/>
      <c r="T2785" s="178"/>
      <c r="U2785" s="178"/>
      <c r="V2785" s="178"/>
      <c r="W2785" s="178"/>
      <c r="X2785" s="178"/>
      <c r="Y2785" s="210">
        <f t="shared" si="223"/>
        <v>0.34218029350104823</v>
      </c>
      <c r="Z2785" s="211">
        <f t="shared" si="225"/>
        <v>0.42</v>
      </c>
      <c r="AA2785" s="178"/>
      <c r="AB2785" s="178"/>
      <c r="AC2785" s="178"/>
    </row>
    <row r="2786" spans="2:29" x14ac:dyDescent="0.35">
      <c r="B2786" s="222">
        <v>286300</v>
      </c>
      <c r="C2786" s="208">
        <v>109364</v>
      </c>
      <c r="D2786" s="309">
        <v>6015.02</v>
      </c>
      <c r="E2786" s="206">
        <v>8749.1200000000008</v>
      </c>
      <c r="F2786" s="206">
        <v>9842.76</v>
      </c>
      <c r="G2786" s="205">
        <f t="shared" si="226"/>
        <v>0.38199091861683548</v>
      </c>
      <c r="H2786" s="207">
        <f t="shared" si="227"/>
        <v>0.45</v>
      </c>
      <c r="I2786" s="213">
        <v>97974</v>
      </c>
      <c r="J2786" s="213">
        <v>5388.57</v>
      </c>
      <c r="K2786" s="212">
        <v>7837.92</v>
      </c>
      <c r="L2786" s="212">
        <v>8817.66</v>
      </c>
      <c r="M2786" s="239">
        <f t="shared" si="224"/>
        <v>0.51529999999998832</v>
      </c>
      <c r="N2786" s="239"/>
      <c r="O2786" s="178"/>
      <c r="P2786" s="178"/>
      <c r="Q2786" s="178"/>
      <c r="R2786" s="178"/>
      <c r="S2786" s="178"/>
      <c r="T2786" s="178"/>
      <c r="U2786" s="178"/>
      <c r="V2786" s="178"/>
      <c r="W2786" s="178"/>
      <c r="X2786" s="178"/>
      <c r="Y2786" s="210">
        <f t="shared" si="223"/>
        <v>0.34220747467691232</v>
      </c>
      <c r="Z2786" s="211">
        <f t="shared" si="225"/>
        <v>0.42</v>
      </c>
      <c r="AA2786" s="178"/>
      <c r="AB2786" s="178"/>
      <c r="AC2786" s="178"/>
    </row>
    <row r="2787" spans="2:29" x14ac:dyDescent="0.35">
      <c r="B2787" s="222">
        <v>286400</v>
      </c>
      <c r="C2787" s="208">
        <v>109409</v>
      </c>
      <c r="D2787" s="309">
        <v>6017.49</v>
      </c>
      <c r="E2787" s="206">
        <v>8752.7199999999993</v>
      </c>
      <c r="F2787" s="206">
        <v>9846.81</v>
      </c>
      <c r="G2787" s="205">
        <f t="shared" si="226"/>
        <v>0.38201466480446927</v>
      </c>
      <c r="H2787" s="207">
        <f t="shared" si="227"/>
        <v>0.45</v>
      </c>
      <c r="I2787" s="213">
        <v>98016</v>
      </c>
      <c r="J2787" s="213">
        <v>5390.88</v>
      </c>
      <c r="K2787" s="212">
        <v>7841.28</v>
      </c>
      <c r="L2787" s="212">
        <v>8821.44</v>
      </c>
      <c r="M2787" s="239">
        <f t="shared" si="224"/>
        <v>0.51520000000002253</v>
      </c>
      <c r="N2787" s="239"/>
      <c r="O2787" s="178"/>
      <c r="P2787" s="178"/>
      <c r="Q2787" s="178"/>
      <c r="R2787" s="178"/>
      <c r="S2787" s="178"/>
      <c r="T2787" s="178"/>
      <c r="U2787" s="178"/>
      <c r="V2787" s="178"/>
      <c r="W2787" s="178"/>
      <c r="X2787" s="178"/>
      <c r="Y2787" s="210">
        <f t="shared" si="223"/>
        <v>0.3422346368715084</v>
      </c>
      <c r="Z2787" s="211">
        <f t="shared" si="225"/>
        <v>0.42</v>
      </c>
      <c r="AA2787" s="178"/>
      <c r="AB2787" s="178"/>
      <c r="AC2787" s="178"/>
    </row>
    <row r="2788" spans="2:29" x14ac:dyDescent="0.35">
      <c r="B2788" s="222">
        <v>286500</v>
      </c>
      <c r="C2788" s="208">
        <v>109454</v>
      </c>
      <c r="D2788" s="309">
        <v>6019.97</v>
      </c>
      <c r="E2788" s="206">
        <v>8756.32</v>
      </c>
      <c r="F2788" s="206">
        <v>9850.86</v>
      </c>
      <c r="G2788" s="205">
        <f t="shared" si="226"/>
        <v>0.38203839441535775</v>
      </c>
      <c r="H2788" s="207">
        <f t="shared" si="227"/>
        <v>0.45</v>
      </c>
      <c r="I2788" s="213">
        <v>98058</v>
      </c>
      <c r="J2788" s="213">
        <v>5393.19</v>
      </c>
      <c r="K2788" s="212">
        <v>7844.64</v>
      </c>
      <c r="L2788" s="212">
        <v>8825.2199999999993</v>
      </c>
      <c r="M2788" s="239">
        <f t="shared" si="224"/>
        <v>0.51530000000002474</v>
      </c>
      <c r="N2788" s="239"/>
      <c r="O2788" s="178"/>
      <c r="P2788" s="178"/>
      <c r="Q2788" s="178"/>
      <c r="R2788" s="178"/>
      <c r="S2788" s="178"/>
      <c r="T2788" s="178"/>
      <c r="U2788" s="178"/>
      <c r="V2788" s="178"/>
      <c r="W2788" s="178"/>
      <c r="X2788" s="178"/>
      <c r="Y2788" s="210">
        <f t="shared" si="223"/>
        <v>0.34226178010471203</v>
      </c>
      <c r="Z2788" s="211">
        <f t="shared" si="225"/>
        <v>0.42</v>
      </c>
      <c r="AA2788" s="178"/>
      <c r="AB2788" s="178"/>
      <c r="AC2788" s="178"/>
    </row>
    <row r="2789" spans="2:29" x14ac:dyDescent="0.35">
      <c r="B2789" s="222">
        <v>286600</v>
      </c>
      <c r="C2789" s="208">
        <v>109499</v>
      </c>
      <c r="D2789" s="309">
        <v>6022.44</v>
      </c>
      <c r="E2789" s="206">
        <v>8759.92</v>
      </c>
      <c r="F2789" s="206">
        <v>9854.91</v>
      </c>
      <c r="G2789" s="205">
        <f t="shared" si="226"/>
        <v>0.38206210746685276</v>
      </c>
      <c r="H2789" s="207">
        <f t="shared" si="227"/>
        <v>0.45</v>
      </c>
      <c r="I2789" s="213">
        <v>98100</v>
      </c>
      <c r="J2789" s="213">
        <v>5395.5</v>
      </c>
      <c r="K2789" s="212">
        <v>7848</v>
      </c>
      <c r="L2789" s="212">
        <v>8829</v>
      </c>
      <c r="M2789" s="239">
        <f t="shared" si="224"/>
        <v>0.51520000000004074</v>
      </c>
      <c r="N2789" s="239"/>
      <c r="O2789" s="178"/>
      <c r="P2789" s="178"/>
      <c r="Q2789" s="178"/>
      <c r="R2789" s="178"/>
      <c r="S2789" s="178"/>
      <c r="T2789" s="178"/>
      <c r="U2789" s="178"/>
      <c r="V2789" s="178"/>
      <c r="W2789" s="178"/>
      <c r="X2789" s="178"/>
      <c r="Y2789" s="210">
        <f t="shared" si="223"/>
        <v>0.34228890439637127</v>
      </c>
      <c r="Z2789" s="211">
        <f t="shared" si="225"/>
        <v>0.42</v>
      </c>
      <c r="AA2789" s="178"/>
      <c r="AB2789" s="178"/>
      <c r="AC2789" s="178"/>
    </row>
    <row r="2790" spans="2:29" x14ac:dyDescent="0.35">
      <c r="B2790" s="222">
        <v>286700</v>
      </c>
      <c r="C2790" s="208">
        <v>109544</v>
      </c>
      <c r="D2790" s="309">
        <v>6024.92</v>
      </c>
      <c r="E2790" s="206">
        <v>8763.52</v>
      </c>
      <c r="F2790" s="206">
        <v>9858.9599999999991</v>
      </c>
      <c r="G2790" s="205">
        <f t="shared" si="226"/>
        <v>0.38208580397628183</v>
      </c>
      <c r="H2790" s="207">
        <f t="shared" si="227"/>
        <v>0.45</v>
      </c>
      <c r="I2790" s="213">
        <v>98142</v>
      </c>
      <c r="J2790" s="213">
        <v>5397.81</v>
      </c>
      <c r="K2790" s="212">
        <v>7851.36</v>
      </c>
      <c r="L2790" s="212">
        <v>8832.7800000000007</v>
      </c>
      <c r="M2790" s="239">
        <f t="shared" si="224"/>
        <v>0.51530000000006115</v>
      </c>
      <c r="N2790" s="239"/>
      <c r="O2790" s="178"/>
      <c r="P2790" s="178"/>
      <c r="Q2790" s="178"/>
      <c r="R2790" s="178"/>
      <c r="S2790" s="178"/>
      <c r="T2790" s="178"/>
      <c r="U2790" s="178"/>
      <c r="V2790" s="178"/>
      <c r="W2790" s="178"/>
      <c r="X2790" s="178"/>
      <c r="Y2790" s="210">
        <f t="shared" si="223"/>
        <v>0.34231600976630622</v>
      </c>
      <c r="Z2790" s="211">
        <f t="shared" si="225"/>
        <v>0.42</v>
      </c>
      <c r="AA2790" s="178"/>
      <c r="AB2790" s="178"/>
      <c r="AC2790" s="178"/>
    </row>
    <row r="2791" spans="2:29" x14ac:dyDescent="0.35">
      <c r="B2791" s="222">
        <v>286800</v>
      </c>
      <c r="C2791" s="208">
        <v>109589</v>
      </c>
      <c r="D2791" s="309">
        <v>6027.39</v>
      </c>
      <c r="E2791" s="206">
        <v>8767.1200000000008</v>
      </c>
      <c r="F2791" s="206">
        <v>9863.01</v>
      </c>
      <c r="G2791" s="205">
        <f t="shared" si="226"/>
        <v>0.3821094839609484</v>
      </c>
      <c r="H2791" s="207">
        <f t="shared" si="227"/>
        <v>0.45</v>
      </c>
      <c r="I2791" s="213">
        <v>98184</v>
      </c>
      <c r="J2791" s="213">
        <v>5400.12</v>
      </c>
      <c r="K2791" s="212">
        <v>7854.72</v>
      </c>
      <c r="L2791" s="212">
        <v>8836.56</v>
      </c>
      <c r="M2791" s="239">
        <f t="shared" si="224"/>
        <v>0.51519999999994981</v>
      </c>
      <c r="N2791" s="239"/>
      <c r="O2791" s="178"/>
      <c r="P2791" s="178"/>
      <c r="Q2791" s="178"/>
      <c r="R2791" s="178"/>
      <c r="S2791" s="178"/>
      <c r="T2791" s="178"/>
      <c r="U2791" s="178"/>
      <c r="V2791" s="178"/>
      <c r="W2791" s="178"/>
      <c r="X2791" s="178"/>
      <c r="Y2791" s="210">
        <f t="shared" si="223"/>
        <v>0.34234309623430964</v>
      </c>
      <c r="Z2791" s="211">
        <f t="shared" si="225"/>
        <v>0.42</v>
      </c>
      <c r="AA2791" s="178"/>
      <c r="AB2791" s="178"/>
      <c r="AC2791" s="178"/>
    </row>
    <row r="2792" spans="2:29" x14ac:dyDescent="0.35">
      <c r="B2792" s="222">
        <v>286900</v>
      </c>
      <c r="C2792" s="208">
        <v>109634</v>
      </c>
      <c r="D2792" s="309">
        <v>6029.87</v>
      </c>
      <c r="E2792" s="206">
        <v>8770.7199999999993</v>
      </c>
      <c r="F2792" s="206">
        <v>9867.06</v>
      </c>
      <c r="G2792" s="205">
        <f t="shared" si="226"/>
        <v>0.38213314743813176</v>
      </c>
      <c r="H2792" s="207">
        <f t="shared" si="227"/>
        <v>0.45</v>
      </c>
      <c r="I2792" s="213">
        <v>98226</v>
      </c>
      <c r="J2792" s="213">
        <v>5402.43</v>
      </c>
      <c r="K2792" s="212">
        <v>7858.08</v>
      </c>
      <c r="L2792" s="212">
        <v>8840.34</v>
      </c>
      <c r="M2792" s="239">
        <f t="shared" si="224"/>
        <v>0.51529999999993381</v>
      </c>
      <c r="N2792" s="239"/>
      <c r="O2792" s="178"/>
      <c r="P2792" s="178"/>
      <c r="Q2792" s="178"/>
      <c r="R2792" s="178"/>
      <c r="S2792" s="178"/>
      <c r="T2792" s="178"/>
      <c r="U2792" s="178"/>
      <c r="V2792" s="178"/>
      <c r="W2792" s="178"/>
      <c r="X2792" s="178"/>
      <c r="Y2792" s="210">
        <f t="shared" si="223"/>
        <v>0.3423701638201464</v>
      </c>
      <c r="Z2792" s="211">
        <f t="shared" si="225"/>
        <v>0.42</v>
      </c>
      <c r="AA2792" s="178"/>
      <c r="AB2792" s="178"/>
      <c r="AC2792" s="178"/>
    </row>
    <row r="2793" spans="2:29" x14ac:dyDescent="0.35">
      <c r="B2793" s="222">
        <v>287000</v>
      </c>
      <c r="C2793" s="208">
        <v>109679</v>
      </c>
      <c r="D2793" s="309">
        <v>6032.34</v>
      </c>
      <c r="E2793" s="206">
        <v>8774.32</v>
      </c>
      <c r="F2793" s="206">
        <v>9871.11</v>
      </c>
      <c r="G2793" s="205">
        <f t="shared" si="226"/>
        <v>0.3821567944250871</v>
      </c>
      <c r="H2793" s="207">
        <f t="shared" si="227"/>
        <v>0.45</v>
      </c>
      <c r="I2793" s="213">
        <v>98268</v>
      </c>
      <c r="J2793" s="213">
        <v>5404.74</v>
      </c>
      <c r="K2793" s="212">
        <v>7861.44</v>
      </c>
      <c r="L2793" s="212">
        <v>8844.1200000000008</v>
      </c>
      <c r="M2793" s="239">
        <f t="shared" si="224"/>
        <v>0.51519999999998622</v>
      </c>
      <c r="N2793" s="239"/>
      <c r="O2793" s="178"/>
      <c r="P2793" s="178"/>
      <c r="Q2793" s="178"/>
      <c r="R2793" s="178"/>
      <c r="S2793" s="178"/>
      <c r="T2793" s="178"/>
      <c r="U2793" s="178"/>
      <c r="V2793" s="178"/>
      <c r="W2793" s="178"/>
      <c r="X2793" s="178"/>
      <c r="Y2793" s="210">
        <f t="shared" si="223"/>
        <v>0.34239721254355399</v>
      </c>
      <c r="Z2793" s="211">
        <f t="shared" si="225"/>
        <v>0.42</v>
      </c>
      <c r="AA2793" s="178"/>
      <c r="AB2793" s="178"/>
      <c r="AC2793" s="178"/>
    </row>
    <row r="2794" spans="2:29" x14ac:dyDescent="0.35">
      <c r="B2794" s="222">
        <v>287100</v>
      </c>
      <c r="C2794" s="208">
        <v>109724</v>
      </c>
      <c r="D2794" s="309">
        <v>6034.82</v>
      </c>
      <c r="E2794" s="206">
        <v>8777.92</v>
      </c>
      <c r="F2794" s="206">
        <v>9875.16</v>
      </c>
      <c r="G2794" s="205">
        <f t="shared" si="226"/>
        <v>0.38218042493904564</v>
      </c>
      <c r="H2794" s="207">
        <f t="shared" si="227"/>
        <v>0.45</v>
      </c>
      <c r="I2794" s="213">
        <v>98310</v>
      </c>
      <c r="J2794" s="213">
        <v>5407.05</v>
      </c>
      <c r="K2794" s="212">
        <v>7864.8</v>
      </c>
      <c r="L2794" s="212">
        <v>8847.9</v>
      </c>
      <c r="M2794" s="239">
        <f t="shared" si="224"/>
        <v>0.51530000000009746</v>
      </c>
      <c r="N2794" s="239"/>
      <c r="O2794" s="178"/>
      <c r="P2794" s="178"/>
      <c r="Q2794" s="178"/>
      <c r="R2794" s="178"/>
      <c r="S2794" s="178"/>
      <c r="T2794" s="178"/>
      <c r="U2794" s="178"/>
      <c r="V2794" s="178"/>
      <c r="W2794" s="178"/>
      <c r="X2794" s="178"/>
      <c r="Y2794" s="210">
        <f t="shared" si="223"/>
        <v>0.34242424242424241</v>
      </c>
      <c r="Z2794" s="211">
        <f t="shared" si="225"/>
        <v>0.42</v>
      </c>
      <c r="AA2794" s="178"/>
      <c r="AB2794" s="178"/>
      <c r="AC2794" s="178"/>
    </row>
    <row r="2795" spans="2:29" x14ac:dyDescent="0.35">
      <c r="B2795" s="222">
        <v>287200</v>
      </c>
      <c r="C2795" s="208">
        <v>109769</v>
      </c>
      <c r="D2795" s="309">
        <v>6037.29</v>
      </c>
      <c r="E2795" s="206">
        <v>8781.52</v>
      </c>
      <c r="F2795" s="206">
        <v>9879.2099999999991</v>
      </c>
      <c r="G2795" s="205">
        <f t="shared" si="226"/>
        <v>0.3822040389972145</v>
      </c>
      <c r="H2795" s="207">
        <f t="shared" si="227"/>
        <v>0.45</v>
      </c>
      <c r="I2795" s="213">
        <v>98352</v>
      </c>
      <c r="J2795" s="213">
        <v>5409.36</v>
      </c>
      <c r="K2795" s="212">
        <v>7868.16</v>
      </c>
      <c r="L2795" s="212">
        <v>8851.68</v>
      </c>
      <c r="M2795" s="239">
        <f t="shared" si="224"/>
        <v>0.51520000000000432</v>
      </c>
      <c r="N2795" s="239"/>
      <c r="O2795" s="178"/>
      <c r="P2795" s="178"/>
      <c r="Q2795" s="178"/>
      <c r="R2795" s="178"/>
      <c r="S2795" s="178"/>
      <c r="T2795" s="178"/>
      <c r="U2795" s="178"/>
      <c r="V2795" s="178"/>
      <c r="W2795" s="178"/>
      <c r="X2795" s="178"/>
      <c r="Y2795" s="210">
        <f t="shared" si="223"/>
        <v>0.34245125348189415</v>
      </c>
      <c r="Z2795" s="211">
        <f t="shared" si="225"/>
        <v>0.42</v>
      </c>
      <c r="AA2795" s="178"/>
      <c r="AB2795" s="178"/>
      <c r="AC2795" s="178"/>
    </row>
    <row r="2796" spans="2:29" x14ac:dyDescent="0.35">
      <c r="B2796" s="222">
        <v>287300</v>
      </c>
      <c r="C2796" s="208">
        <v>109814</v>
      </c>
      <c r="D2796" s="309">
        <v>6039.77</v>
      </c>
      <c r="E2796" s="206">
        <v>8785.1200000000008</v>
      </c>
      <c r="F2796" s="206">
        <v>9883.26</v>
      </c>
      <c r="G2796" s="205">
        <f t="shared" si="226"/>
        <v>0.38222763661677689</v>
      </c>
      <c r="H2796" s="207">
        <f t="shared" si="227"/>
        <v>0.45</v>
      </c>
      <c r="I2796" s="213">
        <v>98394</v>
      </c>
      <c r="J2796" s="213">
        <v>5411.67</v>
      </c>
      <c r="K2796" s="212">
        <v>7871.52</v>
      </c>
      <c r="L2796" s="212">
        <v>8855.4599999999991</v>
      </c>
      <c r="M2796" s="239">
        <f t="shared" si="224"/>
        <v>0.51529999999998832</v>
      </c>
      <c r="N2796" s="239"/>
      <c r="O2796" s="178"/>
      <c r="P2796" s="178"/>
      <c r="Q2796" s="178"/>
      <c r="R2796" s="178"/>
      <c r="S2796" s="178"/>
      <c r="T2796" s="178"/>
      <c r="U2796" s="178"/>
      <c r="V2796" s="178"/>
      <c r="W2796" s="178"/>
      <c r="X2796" s="178"/>
      <c r="Y2796" s="210">
        <f t="shared" si="223"/>
        <v>0.34247824573616431</v>
      </c>
      <c r="Z2796" s="211">
        <f t="shared" si="225"/>
        <v>0.42</v>
      </c>
      <c r="AA2796" s="178"/>
      <c r="AB2796" s="178"/>
      <c r="AC2796" s="178"/>
    </row>
    <row r="2797" spans="2:29" x14ac:dyDescent="0.35">
      <c r="B2797" s="222">
        <v>287400</v>
      </c>
      <c r="C2797" s="208">
        <v>109859</v>
      </c>
      <c r="D2797" s="309">
        <v>6042.24</v>
      </c>
      <c r="E2797" s="206">
        <v>8788.7199999999993</v>
      </c>
      <c r="F2797" s="206">
        <v>9887.31</v>
      </c>
      <c r="G2797" s="205">
        <f t="shared" si="226"/>
        <v>0.38225121781489213</v>
      </c>
      <c r="H2797" s="207">
        <f t="shared" si="227"/>
        <v>0.45</v>
      </c>
      <c r="I2797" s="213">
        <v>98436</v>
      </c>
      <c r="J2797" s="213">
        <v>5413.98</v>
      </c>
      <c r="K2797" s="212">
        <v>7874.88</v>
      </c>
      <c r="L2797" s="212">
        <v>8859.24</v>
      </c>
      <c r="M2797" s="239">
        <f t="shared" si="224"/>
        <v>0.51520000000002253</v>
      </c>
      <c r="N2797" s="239"/>
      <c r="O2797" s="178"/>
      <c r="P2797" s="178"/>
      <c r="Q2797" s="178"/>
      <c r="R2797" s="178"/>
      <c r="S2797" s="178"/>
      <c r="T2797" s="178"/>
      <c r="U2797" s="178"/>
      <c r="V2797" s="178"/>
      <c r="W2797" s="178"/>
      <c r="X2797" s="178"/>
      <c r="Y2797" s="210">
        <f t="shared" si="223"/>
        <v>0.34250521920668059</v>
      </c>
      <c r="Z2797" s="211">
        <f t="shared" si="225"/>
        <v>0.42</v>
      </c>
      <c r="AA2797" s="178"/>
      <c r="AB2797" s="178"/>
      <c r="AC2797" s="178"/>
    </row>
    <row r="2798" spans="2:29" x14ac:dyDescent="0.35">
      <c r="B2798" s="222">
        <v>287500</v>
      </c>
      <c r="C2798" s="208">
        <v>109904</v>
      </c>
      <c r="D2798" s="309">
        <v>6044.72</v>
      </c>
      <c r="E2798" s="206">
        <v>8792.32</v>
      </c>
      <c r="F2798" s="206">
        <v>9891.36</v>
      </c>
      <c r="G2798" s="205">
        <f t="shared" si="226"/>
        <v>0.38227478260869563</v>
      </c>
      <c r="H2798" s="207">
        <f t="shared" si="227"/>
        <v>0.45</v>
      </c>
      <c r="I2798" s="213">
        <v>98478</v>
      </c>
      <c r="J2798" s="213">
        <v>5416.29</v>
      </c>
      <c r="K2798" s="212">
        <v>7878.24</v>
      </c>
      <c r="L2798" s="212">
        <v>8863.02</v>
      </c>
      <c r="M2798" s="239">
        <f t="shared" si="224"/>
        <v>0.51530000000002474</v>
      </c>
      <c r="N2798" s="239"/>
      <c r="O2798" s="178"/>
      <c r="P2798" s="178"/>
      <c r="Q2798" s="178"/>
      <c r="R2798" s="178"/>
      <c r="S2798" s="178"/>
      <c r="T2798" s="178"/>
      <c r="U2798" s="178"/>
      <c r="V2798" s="178"/>
      <c r="W2798" s="178"/>
      <c r="X2798" s="178"/>
      <c r="Y2798" s="210">
        <f t="shared" si="223"/>
        <v>0.34253217391304347</v>
      </c>
      <c r="Z2798" s="211">
        <f t="shared" si="225"/>
        <v>0.42</v>
      </c>
      <c r="AA2798" s="178"/>
      <c r="AB2798" s="178"/>
      <c r="AC2798" s="178"/>
    </row>
    <row r="2799" spans="2:29" x14ac:dyDescent="0.35">
      <c r="B2799" s="222">
        <v>287600</v>
      </c>
      <c r="C2799" s="208">
        <v>109949</v>
      </c>
      <c r="D2799" s="309">
        <v>6047.19</v>
      </c>
      <c r="E2799" s="206">
        <v>8795.92</v>
      </c>
      <c r="F2799" s="206">
        <v>9895.41</v>
      </c>
      <c r="G2799" s="205">
        <f t="shared" si="226"/>
        <v>0.38229833101529903</v>
      </c>
      <c r="H2799" s="207">
        <f t="shared" si="227"/>
        <v>0.45</v>
      </c>
      <c r="I2799" s="213">
        <v>98520</v>
      </c>
      <c r="J2799" s="213">
        <v>5418.6</v>
      </c>
      <c r="K2799" s="212">
        <v>7881.6</v>
      </c>
      <c r="L2799" s="212">
        <v>8866.7999999999993</v>
      </c>
      <c r="M2799" s="239">
        <f t="shared" si="224"/>
        <v>0.51520000000004074</v>
      </c>
      <c r="N2799" s="239"/>
      <c r="O2799" s="178"/>
      <c r="P2799" s="178"/>
      <c r="Q2799" s="178"/>
      <c r="R2799" s="178"/>
      <c r="S2799" s="178"/>
      <c r="T2799" s="178"/>
      <c r="U2799" s="178"/>
      <c r="V2799" s="178"/>
      <c r="W2799" s="178"/>
      <c r="X2799" s="178"/>
      <c r="Y2799" s="210">
        <f t="shared" si="223"/>
        <v>0.34255910987482613</v>
      </c>
      <c r="Z2799" s="211">
        <f t="shared" si="225"/>
        <v>0.42</v>
      </c>
      <c r="AA2799" s="178"/>
      <c r="AB2799" s="178"/>
      <c r="AC2799" s="178"/>
    </row>
    <row r="2800" spans="2:29" x14ac:dyDescent="0.35">
      <c r="B2800" s="222">
        <v>287700</v>
      </c>
      <c r="C2800" s="208">
        <v>109994</v>
      </c>
      <c r="D2800" s="309">
        <v>6049.67</v>
      </c>
      <c r="E2800" s="206">
        <v>8799.52</v>
      </c>
      <c r="F2800" s="206">
        <v>9899.4599999999991</v>
      </c>
      <c r="G2800" s="205">
        <f t="shared" si="226"/>
        <v>0.38232186305179006</v>
      </c>
      <c r="H2800" s="207">
        <f t="shared" si="227"/>
        <v>0.45</v>
      </c>
      <c r="I2800" s="213">
        <v>98562</v>
      </c>
      <c r="J2800" s="213">
        <v>5420.91</v>
      </c>
      <c r="K2800" s="212">
        <v>7884.96</v>
      </c>
      <c r="L2800" s="212">
        <v>8870.58</v>
      </c>
      <c r="M2800" s="239">
        <f t="shared" si="224"/>
        <v>0.51530000000006115</v>
      </c>
      <c r="N2800" s="239"/>
      <c r="O2800" s="178"/>
      <c r="P2800" s="178"/>
      <c r="Q2800" s="178"/>
      <c r="R2800" s="178"/>
      <c r="S2800" s="178"/>
      <c r="T2800" s="178"/>
      <c r="U2800" s="178"/>
      <c r="V2800" s="178"/>
      <c r="W2800" s="178"/>
      <c r="X2800" s="178"/>
      <c r="Y2800" s="210">
        <f t="shared" si="223"/>
        <v>0.34258602711157454</v>
      </c>
      <c r="Z2800" s="211">
        <f t="shared" si="225"/>
        <v>0.42</v>
      </c>
      <c r="AA2800" s="178"/>
      <c r="AB2800" s="178"/>
      <c r="AC2800" s="178"/>
    </row>
    <row r="2801" spans="2:29" x14ac:dyDescent="0.35">
      <c r="B2801" s="222">
        <v>287800</v>
      </c>
      <c r="C2801" s="208">
        <v>110039</v>
      </c>
      <c r="D2801" s="309">
        <v>6052.14</v>
      </c>
      <c r="E2801" s="206">
        <v>8803.1200000000008</v>
      </c>
      <c r="F2801" s="206">
        <v>9903.51</v>
      </c>
      <c r="G2801" s="205">
        <f t="shared" si="226"/>
        <v>0.38234537873523278</v>
      </c>
      <c r="H2801" s="207">
        <f t="shared" si="227"/>
        <v>0.45</v>
      </c>
      <c r="I2801" s="213">
        <v>98604</v>
      </c>
      <c r="J2801" s="213">
        <v>5423.22</v>
      </c>
      <c r="K2801" s="212">
        <v>7888.32</v>
      </c>
      <c r="L2801" s="212">
        <v>8874.36</v>
      </c>
      <c r="M2801" s="239">
        <f t="shared" si="224"/>
        <v>0.51519999999994981</v>
      </c>
      <c r="N2801" s="239"/>
      <c r="O2801" s="178"/>
      <c r="P2801" s="178"/>
      <c r="Q2801" s="178"/>
      <c r="R2801" s="178"/>
      <c r="S2801" s="178"/>
      <c r="T2801" s="178"/>
      <c r="U2801" s="178"/>
      <c r="V2801" s="178"/>
      <c r="W2801" s="178"/>
      <c r="X2801" s="178"/>
      <c r="Y2801" s="210">
        <f t="shared" si="223"/>
        <v>0.34261292564280749</v>
      </c>
      <c r="Z2801" s="211">
        <f t="shared" si="225"/>
        <v>0.42</v>
      </c>
      <c r="AA2801" s="178"/>
      <c r="AB2801" s="178"/>
      <c r="AC2801" s="178"/>
    </row>
    <row r="2802" spans="2:29" x14ac:dyDescent="0.35">
      <c r="B2802" s="222">
        <v>287900</v>
      </c>
      <c r="C2802" s="208">
        <v>110084</v>
      </c>
      <c r="D2802" s="309">
        <v>6054.62</v>
      </c>
      <c r="E2802" s="206">
        <v>8806.7199999999993</v>
      </c>
      <c r="F2802" s="206">
        <v>9907.56</v>
      </c>
      <c r="G2802" s="205">
        <f t="shared" si="226"/>
        <v>0.38236887808266762</v>
      </c>
      <c r="H2802" s="207">
        <f t="shared" si="227"/>
        <v>0.45</v>
      </c>
      <c r="I2802" s="213">
        <v>98646</v>
      </c>
      <c r="J2802" s="213">
        <v>5425.53</v>
      </c>
      <c r="K2802" s="212">
        <v>7891.68</v>
      </c>
      <c r="L2802" s="212">
        <v>8878.14</v>
      </c>
      <c r="M2802" s="239">
        <f t="shared" si="224"/>
        <v>0.51529999999993381</v>
      </c>
      <c r="N2802" s="239"/>
      <c r="O2802" s="178"/>
      <c r="P2802" s="178"/>
      <c r="Q2802" s="178"/>
      <c r="R2802" s="178"/>
      <c r="S2802" s="178"/>
      <c r="T2802" s="178"/>
      <c r="U2802" s="178"/>
      <c r="V2802" s="178"/>
      <c r="W2802" s="178"/>
      <c r="X2802" s="178"/>
      <c r="Y2802" s="210">
        <f t="shared" si="223"/>
        <v>0.34263980548801665</v>
      </c>
      <c r="Z2802" s="211">
        <f t="shared" si="225"/>
        <v>0.42</v>
      </c>
      <c r="AA2802" s="178"/>
      <c r="AB2802" s="178"/>
      <c r="AC2802" s="178"/>
    </row>
    <row r="2803" spans="2:29" x14ac:dyDescent="0.35">
      <c r="B2803" s="222">
        <v>288000</v>
      </c>
      <c r="C2803" s="208">
        <v>110129</v>
      </c>
      <c r="D2803" s="309">
        <v>6057.09</v>
      </c>
      <c r="E2803" s="206">
        <v>8810.32</v>
      </c>
      <c r="F2803" s="206">
        <v>9911.61</v>
      </c>
      <c r="G2803" s="205">
        <f t="shared" si="226"/>
        <v>0.38239236111111113</v>
      </c>
      <c r="H2803" s="207">
        <f t="shared" si="227"/>
        <v>0.45</v>
      </c>
      <c r="I2803" s="213">
        <v>98688</v>
      </c>
      <c r="J2803" s="213">
        <v>5427.84</v>
      </c>
      <c r="K2803" s="212">
        <v>7895.04</v>
      </c>
      <c r="L2803" s="212">
        <v>8881.92</v>
      </c>
      <c r="M2803" s="239">
        <f t="shared" si="224"/>
        <v>0.51519999999998622</v>
      </c>
      <c r="N2803" s="239"/>
      <c r="O2803" s="178"/>
      <c r="P2803" s="178"/>
      <c r="Q2803" s="178"/>
      <c r="R2803" s="178"/>
      <c r="S2803" s="178"/>
      <c r="T2803" s="178"/>
      <c r="U2803" s="178"/>
      <c r="V2803" s="178"/>
      <c r="W2803" s="178"/>
      <c r="X2803" s="178"/>
      <c r="Y2803" s="210">
        <f t="shared" si="223"/>
        <v>0.34266666666666667</v>
      </c>
      <c r="Z2803" s="211">
        <f t="shared" si="225"/>
        <v>0.42</v>
      </c>
      <c r="AA2803" s="178"/>
      <c r="AB2803" s="178"/>
      <c r="AC2803" s="178"/>
    </row>
    <row r="2804" spans="2:29" x14ac:dyDescent="0.35">
      <c r="B2804" s="222">
        <v>288100</v>
      </c>
      <c r="C2804" s="208">
        <v>110174</v>
      </c>
      <c r="D2804" s="309">
        <v>6059.57</v>
      </c>
      <c r="E2804" s="206">
        <v>8813.92</v>
      </c>
      <c r="F2804" s="206">
        <v>9915.66</v>
      </c>
      <c r="G2804" s="205">
        <f t="shared" si="226"/>
        <v>0.3824158278375564</v>
      </c>
      <c r="H2804" s="207">
        <f t="shared" si="227"/>
        <v>0.45</v>
      </c>
      <c r="I2804" s="213">
        <v>98730</v>
      </c>
      <c r="J2804" s="213">
        <v>5430.15</v>
      </c>
      <c r="K2804" s="212">
        <v>7898.4</v>
      </c>
      <c r="L2804" s="212">
        <v>8885.7000000000007</v>
      </c>
      <c r="M2804" s="239">
        <f t="shared" si="224"/>
        <v>0.51530000000009746</v>
      </c>
      <c r="N2804" s="239"/>
      <c r="O2804" s="178"/>
      <c r="P2804" s="178"/>
      <c r="Q2804" s="178"/>
      <c r="R2804" s="178"/>
      <c r="S2804" s="178"/>
      <c r="T2804" s="178"/>
      <c r="U2804" s="178"/>
      <c r="V2804" s="178"/>
      <c r="W2804" s="178"/>
      <c r="X2804" s="178"/>
      <c r="Y2804" s="210">
        <f t="shared" si="223"/>
        <v>0.34269350919819508</v>
      </c>
      <c r="Z2804" s="211">
        <f t="shared" si="225"/>
        <v>0.42</v>
      </c>
      <c r="AA2804" s="178"/>
      <c r="AB2804" s="178"/>
      <c r="AC2804" s="178"/>
    </row>
    <row r="2805" spans="2:29" x14ac:dyDescent="0.35">
      <c r="B2805" s="222">
        <v>288200</v>
      </c>
      <c r="C2805" s="208">
        <v>110219</v>
      </c>
      <c r="D2805" s="309">
        <v>6062.04</v>
      </c>
      <c r="E2805" s="206">
        <v>8817.52</v>
      </c>
      <c r="F2805" s="206">
        <v>9919.7099999999991</v>
      </c>
      <c r="G2805" s="205">
        <f t="shared" si="226"/>
        <v>0.38243927827897295</v>
      </c>
      <c r="H2805" s="207">
        <f t="shared" si="227"/>
        <v>0.45</v>
      </c>
      <c r="I2805" s="213">
        <v>98772</v>
      </c>
      <c r="J2805" s="213">
        <v>5432.46</v>
      </c>
      <c r="K2805" s="212">
        <v>7901.76</v>
      </c>
      <c r="L2805" s="212">
        <v>8889.48</v>
      </c>
      <c r="M2805" s="239">
        <f t="shared" si="224"/>
        <v>0.51520000000000432</v>
      </c>
      <c r="N2805" s="239"/>
      <c r="O2805" s="178"/>
      <c r="P2805" s="178"/>
      <c r="Q2805" s="178"/>
      <c r="R2805" s="178"/>
      <c r="S2805" s="178"/>
      <c r="T2805" s="178"/>
      <c r="U2805" s="178"/>
      <c r="V2805" s="178"/>
      <c r="W2805" s="178"/>
      <c r="X2805" s="178"/>
      <c r="Y2805" s="210">
        <f t="shared" si="223"/>
        <v>0.3427203331020125</v>
      </c>
      <c r="Z2805" s="211">
        <f t="shared" si="225"/>
        <v>0.42</v>
      </c>
      <c r="AA2805" s="178"/>
      <c r="AB2805" s="178"/>
      <c r="AC2805" s="178"/>
    </row>
    <row r="2806" spans="2:29" x14ac:dyDescent="0.35">
      <c r="B2806" s="222">
        <v>288300</v>
      </c>
      <c r="C2806" s="208">
        <v>110264</v>
      </c>
      <c r="D2806" s="309">
        <v>6064.52</v>
      </c>
      <c r="E2806" s="206">
        <v>8821.1200000000008</v>
      </c>
      <c r="F2806" s="206">
        <v>9923.76</v>
      </c>
      <c r="G2806" s="205">
        <f t="shared" si="226"/>
        <v>0.38246271245230662</v>
      </c>
      <c r="H2806" s="207">
        <f t="shared" si="227"/>
        <v>0.45</v>
      </c>
      <c r="I2806" s="213">
        <v>98814</v>
      </c>
      <c r="J2806" s="213">
        <v>5434.77</v>
      </c>
      <c r="K2806" s="212">
        <v>7905.12</v>
      </c>
      <c r="L2806" s="212">
        <v>8893.26</v>
      </c>
      <c r="M2806" s="239">
        <f t="shared" si="224"/>
        <v>0.51529999999998832</v>
      </c>
      <c r="N2806" s="239"/>
      <c r="O2806" s="178"/>
      <c r="P2806" s="178"/>
      <c r="Q2806" s="178"/>
      <c r="R2806" s="178"/>
      <c r="S2806" s="178"/>
      <c r="T2806" s="178"/>
      <c r="U2806" s="178"/>
      <c r="V2806" s="178"/>
      <c r="W2806" s="178"/>
      <c r="X2806" s="178"/>
      <c r="Y2806" s="210">
        <f t="shared" si="223"/>
        <v>0.34274713839750259</v>
      </c>
      <c r="Z2806" s="211">
        <f t="shared" si="225"/>
        <v>0.42</v>
      </c>
      <c r="AA2806" s="178"/>
      <c r="AB2806" s="178"/>
      <c r="AC2806" s="178"/>
    </row>
    <row r="2807" spans="2:29" x14ac:dyDescent="0.35">
      <c r="B2807" s="222">
        <v>288400</v>
      </c>
      <c r="C2807" s="208">
        <v>110309</v>
      </c>
      <c r="D2807" s="309">
        <v>6066.99</v>
      </c>
      <c r="E2807" s="206">
        <v>8824.7199999999993</v>
      </c>
      <c r="F2807" s="206">
        <v>9927.81</v>
      </c>
      <c r="G2807" s="205">
        <f t="shared" si="226"/>
        <v>0.38248613037447987</v>
      </c>
      <c r="H2807" s="207">
        <f t="shared" si="227"/>
        <v>0.45</v>
      </c>
      <c r="I2807" s="213">
        <v>98856</v>
      </c>
      <c r="J2807" s="213">
        <v>5437.08</v>
      </c>
      <c r="K2807" s="212">
        <v>7908.48</v>
      </c>
      <c r="L2807" s="212">
        <v>8897.0400000000009</v>
      </c>
      <c r="M2807" s="239">
        <f t="shared" si="224"/>
        <v>0.51520000000002253</v>
      </c>
      <c r="N2807" s="239"/>
      <c r="O2807" s="178"/>
      <c r="P2807" s="178"/>
      <c r="Q2807" s="178"/>
      <c r="R2807" s="178"/>
      <c r="S2807" s="178"/>
      <c r="T2807" s="178"/>
      <c r="U2807" s="178"/>
      <c r="V2807" s="178"/>
      <c r="W2807" s="178"/>
      <c r="X2807" s="178"/>
      <c r="Y2807" s="210">
        <f t="shared" si="223"/>
        <v>0.34277392510402221</v>
      </c>
      <c r="Z2807" s="211">
        <f t="shared" si="225"/>
        <v>0.42</v>
      </c>
      <c r="AA2807" s="178"/>
      <c r="AB2807" s="178"/>
      <c r="AC2807" s="178"/>
    </row>
    <row r="2808" spans="2:29" x14ac:dyDescent="0.35">
      <c r="B2808" s="222">
        <v>288500</v>
      </c>
      <c r="C2808" s="208">
        <v>110354</v>
      </c>
      <c r="D2808" s="309">
        <v>6069.47</v>
      </c>
      <c r="E2808" s="206">
        <v>8828.32</v>
      </c>
      <c r="F2808" s="206">
        <v>9931.86</v>
      </c>
      <c r="G2808" s="205">
        <f t="shared" si="226"/>
        <v>0.38250953206239169</v>
      </c>
      <c r="H2808" s="207">
        <f t="shared" si="227"/>
        <v>0.45</v>
      </c>
      <c r="I2808" s="213">
        <v>98898</v>
      </c>
      <c r="J2808" s="213">
        <v>5439.39</v>
      </c>
      <c r="K2808" s="212">
        <v>7911.84</v>
      </c>
      <c r="L2808" s="212">
        <v>8900.82</v>
      </c>
      <c r="M2808" s="239">
        <f t="shared" si="224"/>
        <v>0.51530000000002474</v>
      </c>
      <c r="N2808" s="239"/>
      <c r="O2808" s="178"/>
      <c r="P2808" s="178"/>
      <c r="Q2808" s="178"/>
      <c r="R2808" s="178"/>
      <c r="S2808" s="178"/>
      <c r="T2808" s="178"/>
      <c r="U2808" s="178"/>
      <c r="V2808" s="178"/>
      <c r="W2808" s="178"/>
      <c r="X2808" s="178"/>
      <c r="Y2808" s="210">
        <f t="shared" si="223"/>
        <v>0.34280069324090123</v>
      </c>
      <c r="Z2808" s="211">
        <f t="shared" si="225"/>
        <v>0.42</v>
      </c>
      <c r="AA2808" s="178"/>
      <c r="AB2808" s="178"/>
      <c r="AC2808" s="178"/>
    </row>
    <row r="2809" spans="2:29" x14ac:dyDescent="0.35">
      <c r="B2809" s="222">
        <v>288600</v>
      </c>
      <c r="C2809" s="208">
        <v>110399</v>
      </c>
      <c r="D2809" s="309">
        <v>6071.94</v>
      </c>
      <c r="E2809" s="206">
        <v>8831.92</v>
      </c>
      <c r="F2809" s="206">
        <v>9935.91</v>
      </c>
      <c r="G2809" s="205">
        <f t="shared" si="226"/>
        <v>0.38253291753291752</v>
      </c>
      <c r="H2809" s="207">
        <f t="shared" si="227"/>
        <v>0.45</v>
      </c>
      <c r="I2809" s="213">
        <v>98940</v>
      </c>
      <c r="J2809" s="213">
        <v>5441.7</v>
      </c>
      <c r="K2809" s="212">
        <v>7915.2</v>
      </c>
      <c r="L2809" s="212">
        <v>8904.6</v>
      </c>
      <c r="M2809" s="239">
        <f t="shared" si="224"/>
        <v>0.51520000000004074</v>
      </c>
      <c r="N2809" s="239"/>
      <c r="O2809" s="178"/>
      <c r="P2809" s="178"/>
      <c r="Q2809" s="178"/>
      <c r="R2809" s="178"/>
      <c r="S2809" s="178"/>
      <c r="T2809" s="178"/>
      <c r="U2809" s="178"/>
      <c r="V2809" s="178"/>
      <c r="W2809" s="178"/>
      <c r="X2809" s="178"/>
      <c r="Y2809" s="210">
        <f t="shared" si="223"/>
        <v>0.34282744282744282</v>
      </c>
      <c r="Z2809" s="211">
        <f t="shared" si="225"/>
        <v>0.42</v>
      </c>
      <c r="AA2809" s="178"/>
      <c r="AB2809" s="178"/>
      <c r="AC2809" s="178"/>
    </row>
    <row r="2810" spans="2:29" x14ac:dyDescent="0.35">
      <c r="B2810" s="222">
        <v>288700</v>
      </c>
      <c r="C2810" s="208">
        <v>110444</v>
      </c>
      <c r="D2810" s="309">
        <v>6074.42</v>
      </c>
      <c r="E2810" s="206">
        <v>8835.52</v>
      </c>
      <c r="F2810" s="206">
        <v>9939.9599999999991</v>
      </c>
      <c r="G2810" s="205">
        <f t="shared" si="226"/>
        <v>0.3825562868029096</v>
      </c>
      <c r="H2810" s="207">
        <f t="shared" si="227"/>
        <v>0.45</v>
      </c>
      <c r="I2810" s="213">
        <v>98982</v>
      </c>
      <c r="J2810" s="213">
        <v>5444.01</v>
      </c>
      <c r="K2810" s="212">
        <v>7918.56</v>
      </c>
      <c r="L2810" s="212">
        <v>8908.3799999999992</v>
      </c>
      <c r="M2810" s="239">
        <f t="shared" si="224"/>
        <v>0.51530000000006115</v>
      </c>
      <c r="N2810" s="239"/>
      <c r="O2810" s="178"/>
      <c r="P2810" s="178"/>
      <c r="Q2810" s="178"/>
      <c r="R2810" s="178"/>
      <c r="S2810" s="178"/>
      <c r="T2810" s="178"/>
      <c r="U2810" s="178"/>
      <c r="V2810" s="178"/>
      <c r="W2810" s="178"/>
      <c r="X2810" s="178"/>
      <c r="Y2810" s="210">
        <f t="shared" si="223"/>
        <v>0.34285417388292344</v>
      </c>
      <c r="Z2810" s="211">
        <f t="shared" si="225"/>
        <v>0.42</v>
      </c>
      <c r="AA2810" s="178"/>
      <c r="AB2810" s="178"/>
      <c r="AC2810" s="178"/>
    </row>
    <row r="2811" spans="2:29" x14ac:dyDescent="0.35">
      <c r="B2811" s="222">
        <v>288800</v>
      </c>
      <c r="C2811" s="208">
        <v>110489</v>
      </c>
      <c r="D2811" s="309">
        <v>6076.89</v>
      </c>
      <c r="E2811" s="206">
        <v>8839.1200000000008</v>
      </c>
      <c r="F2811" s="206">
        <v>9944.01</v>
      </c>
      <c r="G2811" s="205">
        <f t="shared" si="226"/>
        <v>0.38257963988919669</v>
      </c>
      <c r="H2811" s="207">
        <f t="shared" si="227"/>
        <v>0.45</v>
      </c>
      <c r="I2811" s="213">
        <v>99024</v>
      </c>
      <c r="J2811" s="213">
        <v>5446.32</v>
      </c>
      <c r="K2811" s="212">
        <v>7921.92</v>
      </c>
      <c r="L2811" s="212">
        <v>8912.16</v>
      </c>
      <c r="M2811" s="239">
        <f t="shared" si="224"/>
        <v>0.51519999999994981</v>
      </c>
      <c r="N2811" s="239"/>
      <c r="O2811" s="178"/>
      <c r="P2811" s="178"/>
      <c r="Q2811" s="178"/>
      <c r="R2811" s="178"/>
      <c r="S2811" s="178"/>
      <c r="T2811" s="178"/>
      <c r="U2811" s="178"/>
      <c r="V2811" s="178"/>
      <c r="W2811" s="178"/>
      <c r="X2811" s="178"/>
      <c r="Y2811" s="210">
        <f t="shared" si="223"/>
        <v>0.34288088642659281</v>
      </c>
      <c r="Z2811" s="211">
        <f t="shared" si="225"/>
        <v>0.42</v>
      </c>
      <c r="AA2811" s="178"/>
      <c r="AB2811" s="178"/>
      <c r="AC2811" s="178"/>
    </row>
    <row r="2812" spans="2:29" x14ac:dyDescent="0.35">
      <c r="B2812" s="222">
        <v>288900</v>
      </c>
      <c r="C2812" s="208">
        <v>110534</v>
      </c>
      <c r="D2812" s="309">
        <v>6079.37</v>
      </c>
      <c r="E2812" s="206">
        <v>8842.7199999999993</v>
      </c>
      <c r="F2812" s="206">
        <v>9948.06</v>
      </c>
      <c r="G2812" s="205">
        <f t="shared" si="226"/>
        <v>0.38260297680858429</v>
      </c>
      <c r="H2812" s="207">
        <f t="shared" si="227"/>
        <v>0.45</v>
      </c>
      <c r="I2812" s="213">
        <v>99066</v>
      </c>
      <c r="J2812" s="213">
        <v>5448.63</v>
      </c>
      <c r="K2812" s="212">
        <v>7925.28</v>
      </c>
      <c r="L2812" s="212">
        <v>8915.94</v>
      </c>
      <c r="M2812" s="239">
        <f t="shared" si="224"/>
        <v>0.51529999999993381</v>
      </c>
      <c r="N2812" s="239"/>
      <c r="O2812" s="178"/>
      <c r="P2812" s="178"/>
      <c r="Q2812" s="178"/>
      <c r="R2812" s="178"/>
      <c r="S2812" s="178"/>
      <c r="T2812" s="178"/>
      <c r="U2812" s="178"/>
      <c r="V2812" s="178"/>
      <c r="W2812" s="178"/>
      <c r="X2812" s="178"/>
      <c r="Y2812" s="210">
        <f t="shared" si="223"/>
        <v>0.34290758047767395</v>
      </c>
      <c r="Z2812" s="211">
        <f t="shared" si="225"/>
        <v>0.42</v>
      </c>
      <c r="AA2812" s="178"/>
      <c r="AB2812" s="178"/>
      <c r="AC2812" s="178"/>
    </row>
    <row r="2813" spans="2:29" x14ac:dyDescent="0.35">
      <c r="B2813" s="222">
        <v>289000</v>
      </c>
      <c r="C2813" s="208">
        <v>110579</v>
      </c>
      <c r="D2813" s="309">
        <v>6081.84</v>
      </c>
      <c r="E2813" s="206">
        <v>8846.32</v>
      </c>
      <c r="F2813" s="206">
        <v>9952.11</v>
      </c>
      <c r="G2813" s="205">
        <f t="shared" si="226"/>
        <v>0.38262629757785466</v>
      </c>
      <c r="H2813" s="207">
        <f t="shared" si="227"/>
        <v>0.45</v>
      </c>
      <c r="I2813" s="213">
        <v>99108</v>
      </c>
      <c r="J2813" s="213">
        <v>5450.94</v>
      </c>
      <c r="K2813" s="212">
        <v>7928.64</v>
      </c>
      <c r="L2813" s="212">
        <v>8919.7199999999993</v>
      </c>
      <c r="M2813" s="239">
        <f t="shared" si="224"/>
        <v>0.51519999999998622</v>
      </c>
      <c r="N2813" s="239"/>
      <c r="O2813" s="178"/>
      <c r="P2813" s="178"/>
      <c r="Q2813" s="178"/>
      <c r="R2813" s="178"/>
      <c r="S2813" s="178"/>
      <c r="T2813" s="178"/>
      <c r="U2813" s="178"/>
      <c r="V2813" s="178"/>
      <c r="W2813" s="178"/>
      <c r="X2813" s="178"/>
      <c r="Y2813" s="210">
        <f t="shared" si="223"/>
        <v>0.34293425605536332</v>
      </c>
      <c r="Z2813" s="211">
        <f t="shared" si="225"/>
        <v>0.42</v>
      </c>
      <c r="AA2813" s="178"/>
      <c r="AB2813" s="178"/>
      <c r="AC2813" s="178"/>
    </row>
    <row r="2814" spans="2:29" x14ac:dyDescent="0.35">
      <c r="B2814" s="222">
        <v>289100</v>
      </c>
      <c r="C2814" s="208">
        <v>110624</v>
      </c>
      <c r="D2814" s="309">
        <v>6084.32</v>
      </c>
      <c r="E2814" s="206">
        <v>8849.92</v>
      </c>
      <c r="F2814" s="206">
        <v>9956.16</v>
      </c>
      <c r="G2814" s="205">
        <f t="shared" si="226"/>
        <v>0.38264960221376687</v>
      </c>
      <c r="H2814" s="207">
        <f t="shared" si="227"/>
        <v>0.45</v>
      </c>
      <c r="I2814" s="213">
        <v>99150</v>
      </c>
      <c r="J2814" s="213">
        <v>5453.25</v>
      </c>
      <c r="K2814" s="212">
        <v>7932</v>
      </c>
      <c r="L2814" s="212">
        <v>8923.5</v>
      </c>
      <c r="M2814" s="239">
        <f t="shared" si="224"/>
        <v>0.51530000000009746</v>
      </c>
      <c r="N2814" s="239"/>
      <c r="O2814" s="178"/>
      <c r="P2814" s="178"/>
      <c r="Q2814" s="178"/>
      <c r="R2814" s="178"/>
      <c r="S2814" s="178"/>
      <c r="T2814" s="178"/>
      <c r="U2814" s="178"/>
      <c r="V2814" s="178"/>
      <c r="W2814" s="178"/>
      <c r="X2814" s="178"/>
      <c r="Y2814" s="210">
        <f t="shared" si="223"/>
        <v>0.34296091317883087</v>
      </c>
      <c r="Z2814" s="211">
        <f t="shared" si="225"/>
        <v>0.42</v>
      </c>
      <c r="AA2814" s="178"/>
      <c r="AB2814" s="178"/>
      <c r="AC2814" s="178"/>
    </row>
    <row r="2815" spans="2:29" x14ac:dyDescent="0.35">
      <c r="B2815" s="222">
        <v>289200</v>
      </c>
      <c r="C2815" s="208">
        <v>110669</v>
      </c>
      <c r="D2815" s="309">
        <v>6086.79</v>
      </c>
      <c r="E2815" s="206">
        <v>8853.52</v>
      </c>
      <c r="F2815" s="206">
        <v>9960.2099999999991</v>
      </c>
      <c r="G2815" s="205">
        <f t="shared" si="226"/>
        <v>0.38267289073305671</v>
      </c>
      <c r="H2815" s="207">
        <f t="shared" si="227"/>
        <v>0.45</v>
      </c>
      <c r="I2815" s="213">
        <v>99192</v>
      </c>
      <c r="J2815" s="213">
        <v>5455.56</v>
      </c>
      <c r="K2815" s="212">
        <v>7935.36</v>
      </c>
      <c r="L2815" s="212">
        <v>8927.2800000000007</v>
      </c>
      <c r="M2815" s="239">
        <f t="shared" si="224"/>
        <v>0.51520000000000432</v>
      </c>
      <c r="N2815" s="239"/>
      <c r="O2815" s="178"/>
      <c r="P2815" s="178"/>
      <c r="Q2815" s="178"/>
      <c r="R2815" s="178"/>
      <c r="S2815" s="178"/>
      <c r="T2815" s="178"/>
      <c r="U2815" s="178"/>
      <c r="V2815" s="178"/>
      <c r="W2815" s="178"/>
      <c r="X2815" s="178"/>
      <c r="Y2815" s="210">
        <f t="shared" si="223"/>
        <v>0.34298755186721991</v>
      </c>
      <c r="Z2815" s="211">
        <f t="shared" si="225"/>
        <v>0.42</v>
      </c>
      <c r="AA2815" s="178"/>
      <c r="AB2815" s="178"/>
      <c r="AC2815" s="178"/>
    </row>
    <row r="2816" spans="2:29" x14ac:dyDescent="0.35">
      <c r="B2816" s="222">
        <v>289300</v>
      </c>
      <c r="C2816" s="208">
        <v>110714</v>
      </c>
      <c r="D2816" s="309">
        <v>6089.27</v>
      </c>
      <c r="E2816" s="206">
        <v>8857.1200000000008</v>
      </c>
      <c r="F2816" s="206">
        <v>9964.26</v>
      </c>
      <c r="G2816" s="205">
        <f t="shared" si="226"/>
        <v>0.38269616315243693</v>
      </c>
      <c r="H2816" s="207">
        <f t="shared" si="227"/>
        <v>0.45</v>
      </c>
      <c r="I2816" s="213">
        <v>99234</v>
      </c>
      <c r="J2816" s="213">
        <v>5457.87</v>
      </c>
      <c r="K2816" s="212">
        <v>7938.72</v>
      </c>
      <c r="L2816" s="212">
        <v>8931.06</v>
      </c>
      <c r="M2816" s="239">
        <f t="shared" si="224"/>
        <v>0.51529999999998832</v>
      </c>
      <c r="N2816" s="239"/>
      <c r="O2816" s="178"/>
      <c r="P2816" s="178"/>
      <c r="Q2816" s="178"/>
      <c r="R2816" s="178"/>
      <c r="S2816" s="178"/>
      <c r="T2816" s="178"/>
      <c r="U2816" s="178"/>
      <c r="V2816" s="178"/>
      <c r="W2816" s="178"/>
      <c r="X2816" s="178"/>
      <c r="Y2816" s="210">
        <f t="shared" si="223"/>
        <v>0.34301417213964741</v>
      </c>
      <c r="Z2816" s="211">
        <f t="shared" si="225"/>
        <v>0.42</v>
      </c>
      <c r="AA2816" s="178"/>
      <c r="AB2816" s="178"/>
      <c r="AC2816" s="178"/>
    </row>
    <row r="2817" spans="2:29" x14ac:dyDescent="0.35">
      <c r="B2817" s="222">
        <v>289400</v>
      </c>
      <c r="C2817" s="208">
        <v>110759</v>
      </c>
      <c r="D2817" s="309">
        <v>6091.74</v>
      </c>
      <c r="E2817" s="206">
        <v>8860.7199999999993</v>
      </c>
      <c r="F2817" s="206">
        <v>9968.31</v>
      </c>
      <c r="G2817" s="205">
        <f t="shared" si="226"/>
        <v>0.38271941948859711</v>
      </c>
      <c r="H2817" s="207">
        <f t="shared" si="227"/>
        <v>0.45</v>
      </c>
      <c r="I2817" s="213">
        <v>99276</v>
      </c>
      <c r="J2817" s="213">
        <v>5460.18</v>
      </c>
      <c r="K2817" s="212">
        <v>7942.08</v>
      </c>
      <c r="L2817" s="212">
        <v>8934.84</v>
      </c>
      <c r="M2817" s="239">
        <f t="shared" si="224"/>
        <v>0.51520000000002253</v>
      </c>
      <c r="N2817" s="239"/>
      <c r="O2817" s="178"/>
      <c r="P2817" s="178"/>
      <c r="Q2817" s="178"/>
      <c r="R2817" s="178"/>
      <c r="S2817" s="178"/>
      <c r="T2817" s="178"/>
      <c r="U2817" s="178"/>
      <c r="V2817" s="178"/>
      <c r="W2817" s="178"/>
      <c r="X2817" s="178"/>
      <c r="Y2817" s="210">
        <f t="shared" si="223"/>
        <v>0.34304077401520389</v>
      </c>
      <c r="Z2817" s="211">
        <f t="shared" si="225"/>
        <v>0.42</v>
      </c>
      <c r="AA2817" s="178"/>
      <c r="AB2817" s="178"/>
      <c r="AC2817" s="178"/>
    </row>
    <row r="2818" spans="2:29" x14ac:dyDescent="0.35">
      <c r="B2818" s="222">
        <v>289500</v>
      </c>
      <c r="C2818" s="208">
        <v>110804</v>
      </c>
      <c r="D2818" s="309">
        <v>6094.22</v>
      </c>
      <c r="E2818" s="206">
        <v>8864.32</v>
      </c>
      <c r="F2818" s="206">
        <v>9972.36</v>
      </c>
      <c r="G2818" s="205">
        <f t="shared" si="226"/>
        <v>0.38274265975820382</v>
      </c>
      <c r="H2818" s="207">
        <f t="shared" si="227"/>
        <v>0.45</v>
      </c>
      <c r="I2818" s="213">
        <v>99318</v>
      </c>
      <c r="J2818" s="213">
        <v>5462.49</v>
      </c>
      <c r="K2818" s="212">
        <v>7945.44</v>
      </c>
      <c r="L2818" s="212">
        <v>8938.6200000000008</v>
      </c>
      <c r="M2818" s="239">
        <f t="shared" si="224"/>
        <v>0.51530000000002474</v>
      </c>
      <c r="N2818" s="239"/>
      <c r="O2818" s="178"/>
      <c r="P2818" s="178"/>
      <c r="Q2818" s="178"/>
      <c r="R2818" s="178"/>
      <c r="S2818" s="178"/>
      <c r="T2818" s="178"/>
      <c r="U2818" s="178"/>
      <c r="V2818" s="178"/>
      <c r="W2818" s="178"/>
      <c r="X2818" s="178"/>
      <c r="Y2818" s="210">
        <f t="shared" si="223"/>
        <v>0.34306735751295336</v>
      </c>
      <c r="Z2818" s="211">
        <f t="shared" si="225"/>
        <v>0.42</v>
      </c>
      <c r="AA2818" s="178"/>
      <c r="AB2818" s="178"/>
      <c r="AC2818" s="178"/>
    </row>
    <row r="2819" spans="2:29" x14ac:dyDescent="0.35">
      <c r="B2819" s="222">
        <v>289600</v>
      </c>
      <c r="C2819" s="208">
        <v>110849</v>
      </c>
      <c r="D2819" s="309">
        <v>6096.69</v>
      </c>
      <c r="E2819" s="206">
        <v>8867.92</v>
      </c>
      <c r="F2819" s="206">
        <v>9976.41</v>
      </c>
      <c r="G2819" s="205">
        <f t="shared" si="226"/>
        <v>0.38276588397790057</v>
      </c>
      <c r="H2819" s="207">
        <f t="shared" si="227"/>
        <v>0.45</v>
      </c>
      <c r="I2819" s="213">
        <v>99360</v>
      </c>
      <c r="J2819" s="213">
        <v>5464.8</v>
      </c>
      <c r="K2819" s="212">
        <v>7948.8</v>
      </c>
      <c r="L2819" s="212">
        <v>8942.4</v>
      </c>
      <c r="M2819" s="239">
        <f t="shared" si="224"/>
        <v>0.51520000000004074</v>
      </c>
      <c r="N2819" s="239"/>
      <c r="O2819" s="178"/>
      <c r="P2819" s="178"/>
      <c r="Q2819" s="178"/>
      <c r="R2819" s="178"/>
      <c r="S2819" s="178"/>
      <c r="T2819" s="178"/>
      <c r="U2819" s="178"/>
      <c r="V2819" s="178"/>
      <c r="W2819" s="178"/>
      <c r="X2819" s="178"/>
      <c r="Y2819" s="210">
        <f t="shared" ref="Y2819:Y2882" si="228">I2819/$B2819</f>
        <v>0.34309392265193372</v>
      </c>
      <c r="Z2819" s="211">
        <f t="shared" si="225"/>
        <v>0.42</v>
      </c>
      <c r="AA2819" s="178"/>
      <c r="AB2819" s="178"/>
      <c r="AC2819" s="178"/>
    </row>
    <row r="2820" spans="2:29" x14ac:dyDescent="0.35">
      <c r="B2820" s="222">
        <v>289700</v>
      </c>
      <c r="C2820" s="208">
        <v>110894</v>
      </c>
      <c r="D2820" s="309">
        <v>6099.17</v>
      </c>
      <c r="E2820" s="206">
        <v>8871.52</v>
      </c>
      <c r="F2820" s="206">
        <v>9980.4599999999991</v>
      </c>
      <c r="G2820" s="205">
        <f t="shared" si="226"/>
        <v>0.3827890921643079</v>
      </c>
      <c r="H2820" s="207">
        <f t="shared" si="227"/>
        <v>0.45</v>
      </c>
      <c r="I2820" s="213">
        <v>99402</v>
      </c>
      <c r="J2820" s="213">
        <v>5467.11</v>
      </c>
      <c r="K2820" s="212">
        <v>7952.16</v>
      </c>
      <c r="L2820" s="212">
        <v>8946.18</v>
      </c>
      <c r="M2820" s="239">
        <f t="shared" ref="M2820:M2883" si="229">(C2820+D2820+F2820-C2819-D2819-F2819)/100</f>
        <v>0.51530000000006115</v>
      </c>
      <c r="N2820" s="239"/>
      <c r="O2820" s="178"/>
      <c r="P2820" s="178"/>
      <c r="Q2820" s="178"/>
      <c r="R2820" s="178"/>
      <c r="S2820" s="178"/>
      <c r="T2820" s="178"/>
      <c r="U2820" s="178"/>
      <c r="V2820" s="178"/>
      <c r="W2820" s="178"/>
      <c r="X2820" s="178"/>
      <c r="Y2820" s="210">
        <f t="shared" si="228"/>
        <v>0.34312046945115637</v>
      </c>
      <c r="Z2820" s="211">
        <f t="shared" ref="Z2820:Z2883" si="230">(I2820-I2819)/($B2820-$B2819)</f>
        <v>0.42</v>
      </c>
      <c r="AA2820" s="178"/>
      <c r="AB2820" s="178"/>
      <c r="AC2820" s="178"/>
    </row>
    <row r="2821" spans="2:29" x14ac:dyDescent="0.35">
      <c r="B2821" s="222">
        <v>289800</v>
      </c>
      <c r="C2821" s="208">
        <v>110939</v>
      </c>
      <c r="D2821" s="309">
        <v>6101.64</v>
      </c>
      <c r="E2821" s="206">
        <v>8875.1200000000008</v>
      </c>
      <c r="F2821" s="206">
        <v>9984.51</v>
      </c>
      <c r="G2821" s="205">
        <f t="shared" ref="G2821:G2884" si="231">C2821/B2821</f>
        <v>0.38281228433402348</v>
      </c>
      <c r="H2821" s="207">
        <f t="shared" ref="H2821:H2884" si="232">(C2821-C2820)/(B2821-B2820)</f>
        <v>0.45</v>
      </c>
      <c r="I2821" s="213">
        <v>99444</v>
      </c>
      <c r="J2821" s="213">
        <v>5469.42</v>
      </c>
      <c r="K2821" s="212">
        <v>7955.52</v>
      </c>
      <c r="L2821" s="212">
        <v>8949.9599999999991</v>
      </c>
      <c r="M2821" s="239">
        <f t="shared" si="229"/>
        <v>0.51519999999994981</v>
      </c>
      <c r="N2821" s="239"/>
      <c r="O2821" s="178"/>
      <c r="P2821" s="178"/>
      <c r="Q2821" s="178"/>
      <c r="R2821" s="178"/>
      <c r="S2821" s="178"/>
      <c r="T2821" s="178"/>
      <c r="U2821" s="178"/>
      <c r="V2821" s="178"/>
      <c r="W2821" s="178"/>
      <c r="X2821" s="178"/>
      <c r="Y2821" s="210">
        <f t="shared" si="228"/>
        <v>0.34314699792960662</v>
      </c>
      <c r="Z2821" s="211">
        <f t="shared" si="230"/>
        <v>0.42</v>
      </c>
      <c r="AA2821" s="178"/>
      <c r="AB2821" s="178"/>
      <c r="AC2821" s="178"/>
    </row>
    <row r="2822" spans="2:29" x14ac:dyDescent="0.35">
      <c r="B2822" s="222">
        <v>289900</v>
      </c>
      <c r="C2822" s="208">
        <v>110984</v>
      </c>
      <c r="D2822" s="309">
        <v>6104.12</v>
      </c>
      <c r="E2822" s="206">
        <v>8878.7199999999993</v>
      </c>
      <c r="F2822" s="206">
        <v>9988.56</v>
      </c>
      <c r="G2822" s="205">
        <f t="shared" si="231"/>
        <v>0.38283546050362194</v>
      </c>
      <c r="H2822" s="207">
        <f t="shared" si="232"/>
        <v>0.45</v>
      </c>
      <c r="I2822" s="213">
        <v>99486</v>
      </c>
      <c r="J2822" s="213">
        <v>5471.73</v>
      </c>
      <c r="K2822" s="212">
        <v>7958.88</v>
      </c>
      <c r="L2822" s="212">
        <v>8953.74</v>
      </c>
      <c r="M2822" s="239">
        <f t="shared" si="229"/>
        <v>0.51529999999993381</v>
      </c>
      <c r="N2822" s="239"/>
      <c r="O2822" s="178"/>
      <c r="P2822" s="178"/>
      <c r="Q2822" s="178"/>
      <c r="R2822" s="178"/>
      <c r="S2822" s="178"/>
      <c r="T2822" s="178"/>
      <c r="U2822" s="178"/>
      <c r="V2822" s="178"/>
      <c r="W2822" s="178"/>
      <c r="X2822" s="178"/>
      <c r="Y2822" s="210">
        <f t="shared" si="228"/>
        <v>0.34317350810624353</v>
      </c>
      <c r="Z2822" s="211">
        <f t="shared" si="230"/>
        <v>0.42</v>
      </c>
      <c r="AA2822" s="178"/>
      <c r="AB2822" s="178"/>
      <c r="AC2822" s="178"/>
    </row>
    <row r="2823" spans="2:29" x14ac:dyDescent="0.35">
      <c r="B2823" s="222">
        <v>290000</v>
      </c>
      <c r="C2823" s="208">
        <v>111029</v>
      </c>
      <c r="D2823" s="309">
        <v>6106.59</v>
      </c>
      <c r="E2823" s="206">
        <v>8882.32</v>
      </c>
      <c r="F2823" s="206">
        <v>9992.61</v>
      </c>
      <c r="G2823" s="205">
        <f t="shared" si="231"/>
        <v>0.38285862068965515</v>
      </c>
      <c r="H2823" s="207">
        <f t="shared" si="232"/>
        <v>0.45</v>
      </c>
      <c r="I2823" s="213">
        <v>99528</v>
      </c>
      <c r="J2823" s="213">
        <v>5474.04</v>
      </c>
      <c r="K2823" s="212">
        <v>7962.24</v>
      </c>
      <c r="L2823" s="212">
        <v>8957.52</v>
      </c>
      <c r="M2823" s="239">
        <f t="shared" si="229"/>
        <v>0.51519999999998622</v>
      </c>
      <c r="N2823" s="239"/>
      <c r="O2823" s="178"/>
      <c r="P2823" s="178"/>
      <c r="Q2823" s="178"/>
      <c r="R2823" s="178"/>
      <c r="S2823" s="178"/>
      <c r="T2823" s="178"/>
      <c r="U2823" s="178"/>
      <c r="V2823" s="178"/>
      <c r="W2823" s="178"/>
      <c r="X2823" s="178"/>
      <c r="Y2823" s="210">
        <f t="shared" si="228"/>
        <v>0.34320000000000001</v>
      </c>
      <c r="Z2823" s="211">
        <f t="shared" si="230"/>
        <v>0.42</v>
      </c>
      <c r="AA2823" s="178"/>
      <c r="AB2823" s="178"/>
      <c r="AC2823" s="178"/>
    </row>
    <row r="2824" spans="2:29" x14ac:dyDescent="0.35">
      <c r="B2824" s="222">
        <v>290100</v>
      </c>
      <c r="C2824" s="208">
        <v>111074</v>
      </c>
      <c r="D2824" s="309">
        <v>6109.07</v>
      </c>
      <c r="E2824" s="206">
        <v>8885.92</v>
      </c>
      <c r="F2824" s="206">
        <v>9996.66</v>
      </c>
      <c r="G2824" s="205">
        <f t="shared" si="231"/>
        <v>0.38288176490865217</v>
      </c>
      <c r="H2824" s="207">
        <f t="shared" si="232"/>
        <v>0.45</v>
      </c>
      <c r="I2824" s="213">
        <v>99570</v>
      </c>
      <c r="J2824" s="213">
        <v>5476.35</v>
      </c>
      <c r="K2824" s="212">
        <v>7965.6</v>
      </c>
      <c r="L2824" s="212">
        <v>8961.2999999999993</v>
      </c>
      <c r="M2824" s="239">
        <f t="shared" si="229"/>
        <v>0.51530000000009746</v>
      </c>
      <c r="N2824" s="239"/>
      <c r="O2824" s="178"/>
      <c r="P2824" s="178"/>
      <c r="Q2824" s="178"/>
      <c r="R2824" s="178"/>
      <c r="S2824" s="178"/>
      <c r="T2824" s="178"/>
      <c r="U2824" s="178"/>
      <c r="V2824" s="178"/>
      <c r="W2824" s="178"/>
      <c r="X2824" s="178"/>
      <c r="Y2824" s="210">
        <f t="shared" si="228"/>
        <v>0.34322647362978281</v>
      </c>
      <c r="Z2824" s="211">
        <f t="shared" si="230"/>
        <v>0.42</v>
      </c>
      <c r="AA2824" s="178"/>
      <c r="AB2824" s="178"/>
      <c r="AC2824" s="178"/>
    </row>
    <row r="2825" spans="2:29" x14ac:dyDescent="0.35">
      <c r="B2825" s="222">
        <v>290200</v>
      </c>
      <c r="C2825" s="208">
        <v>111119</v>
      </c>
      <c r="D2825" s="309">
        <v>6111.54</v>
      </c>
      <c r="E2825" s="206">
        <v>8889.52</v>
      </c>
      <c r="F2825" s="206">
        <v>10000.709999999999</v>
      </c>
      <c r="G2825" s="205">
        <f t="shared" si="231"/>
        <v>0.38290489317711923</v>
      </c>
      <c r="H2825" s="207">
        <f t="shared" si="232"/>
        <v>0.45</v>
      </c>
      <c r="I2825" s="213">
        <v>99612</v>
      </c>
      <c r="J2825" s="213">
        <v>5478.66</v>
      </c>
      <c r="K2825" s="212">
        <v>7968.96</v>
      </c>
      <c r="L2825" s="212">
        <v>8965.08</v>
      </c>
      <c r="M2825" s="239">
        <f t="shared" si="229"/>
        <v>0.51520000000000432</v>
      </c>
      <c r="N2825" s="239"/>
      <c r="O2825" s="178"/>
      <c r="P2825" s="178"/>
      <c r="Q2825" s="178"/>
      <c r="R2825" s="178"/>
      <c r="S2825" s="178"/>
      <c r="T2825" s="178"/>
      <c r="U2825" s="178"/>
      <c r="V2825" s="178"/>
      <c r="W2825" s="178"/>
      <c r="X2825" s="178"/>
      <c r="Y2825" s="210">
        <f t="shared" si="228"/>
        <v>0.3432529290144728</v>
      </c>
      <c r="Z2825" s="211">
        <f t="shared" si="230"/>
        <v>0.42</v>
      </c>
      <c r="AA2825" s="178"/>
      <c r="AB2825" s="178"/>
      <c r="AC2825" s="178"/>
    </row>
    <row r="2826" spans="2:29" x14ac:dyDescent="0.35">
      <c r="B2826" s="222">
        <v>290300</v>
      </c>
      <c r="C2826" s="208">
        <v>111164</v>
      </c>
      <c r="D2826" s="309">
        <v>6114.02</v>
      </c>
      <c r="E2826" s="206">
        <v>8893.1200000000008</v>
      </c>
      <c r="F2826" s="206">
        <v>10004.76</v>
      </c>
      <c r="G2826" s="205">
        <f t="shared" si="231"/>
        <v>0.38292800551153977</v>
      </c>
      <c r="H2826" s="207">
        <f t="shared" si="232"/>
        <v>0.45</v>
      </c>
      <c r="I2826" s="213">
        <v>99654</v>
      </c>
      <c r="J2826" s="213">
        <v>5480.97</v>
      </c>
      <c r="K2826" s="212">
        <v>7972.32</v>
      </c>
      <c r="L2826" s="212">
        <v>8968.86</v>
      </c>
      <c r="M2826" s="239">
        <f t="shared" si="229"/>
        <v>0.51529999999998832</v>
      </c>
      <c r="N2826" s="239"/>
      <c r="O2826" s="178"/>
      <c r="P2826" s="178"/>
      <c r="Q2826" s="178"/>
      <c r="R2826" s="178"/>
      <c r="S2826" s="178"/>
      <c r="T2826" s="178"/>
      <c r="U2826" s="178"/>
      <c r="V2826" s="178"/>
      <c r="W2826" s="178"/>
      <c r="X2826" s="178"/>
      <c r="Y2826" s="210">
        <f t="shared" si="228"/>
        <v>0.34327936617292454</v>
      </c>
      <c r="Z2826" s="211">
        <f t="shared" si="230"/>
        <v>0.42</v>
      </c>
      <c r="AA2826" s="178"/>
      <c r="AB2826" s="178"/>
      <c r="AC2826" s="178"/>
    </row>
    <row r="2827" spans="2:29" x14ac:dyDescent="0.35">
      <c r="B2827" s="222">
        <v>290400</v>
      </c>
      <c r="C2827" s="208">
        <v>111209</v>
      </c>
      <c r="D2827" s="309">
        <v>6116.49</v>
      </c>
      <c r="E2827" s="206">
        <v>8896.7199999999993</v>
      </c>
      <c r="F2827" s="206">
        <v>10008.81</v>
      </c>
      <c r="G2827" s="205">
        <f t="shared" si="231"/>
        <v>0.38295110192837467</v>
      </c>
      <c r="H2827" s="207">
        <f t="shared" si="232"/>
        <v>0.45</v>
      </c>
      <c r="I2827" s="213">
        <v>99696</v>
      </c>
      <c r="J2827" s="213">
        <v>5483.28</v>
      </c>
      <c r="K2827" s="212">
        <v>7975.68</v>
      </c>
      <c r="L2827" s="212">
        <v>8972.64</v>
      </c>
      <c r="M2827" s="239">
        <f t="shared" si="229"/>
        <v>0.51520000000002253</v>
      </c>
      <c r="N2827" s="239"/>
      <c r="O2827" s="178"/>
      <c r="P2827" s="178"/>
      <c r="Q2827" s="178"/>
      <c r="R2827" s="178"/>
      <c r="S2827" s="178"/>
      <c r="T2827" s="178"/>
      <c r="U2827" s="178"/>
      <c r="V2827" s="178"/>
      <c r="W2827" s="178"/>
      <c r="X2827" s="178"/>
      <c r="Y2827" s="210">
        <f t="shared" si="228"/>
        <v>0.34330578512396692</v>
      </c>
      <c r="Z2827" s="211">
        <f t="shared" si="230"/>
        <v>0.42</v>
      </c>
      <c r="AA2827" s="178"/>
      <c r="AB2827" s="178"/>
      <c r="AC2827" s="178"/>
    </row>
    <row r="2828" spans="2:29" x14ac:dyDescent="0.35">
      <c r="B2828" s="222">
        <v>290500</v>
      </c>
      <c r="C2828" s="208">
        <v>111254</v>
      </c>
      <c r="D2828" s="309">
        <v>6118.97</v>
      </c>
      <c r="E2828" s="206">
        <v>8900.32</v>
      </c>
      <c r="F2828" s="206">
        <v>10012.86</v>
      </c>
      <c r="G2828" s="205">
        <f t="shared" si="231"/>
        <v>0.38297418244406195</v>
      </c>
      <c r="H2828" s="207">
        <f t="shared" si="232"/>
        <v>0.45</v>
      </c>
      <c r="I2828" s="213">
        <v>99738</v>
      </c>
      <c r="J2828" s="213">
        <v>5485.59</v>
      </c>
      <c r="K2828" s="212">
        <v>7979.04</v>
      </c>
      <c r="L2828" s="212">
        <v>8976.42</v>
      </c>
      <c r="M2828" s="239">
        <f t="shared" si="229"/>
        <v>0.51530000000002474</v>
      </c>
      <c r="N2828" s="239"/>
      <c r="O2828" s="178"/>
      <c r="P2828" s="178"/>
      <c r="Q2828" s="178"/>
      <c r="R2828" s="178"/>
      <c r="S2828" s="178"/>
      <c r="T2828" s="178"/>
      <c r="U2828" s="178"/>
      <c r="V2828" s="178"/>
      <c r="W2828" s="178"/>
      <c r="X2828" s="178"/>
      <c r="Y2828" s="210">
        <f t="shared" si="228"/>
        <v>0.34333218588640274</v>
      </c>
      <c r="Z2828" s="211">
        <f t="shared" si="230"/>
        <v>0.42</v>
      </c>
      <c r="AA2828" s="178"/>
      <c r="AB2828" s="178"/>
      <c r="AC2828" s="178"/>
    </row>
    <row r="2829" spans="2:29" x14ac:dyDescent="0.35">
      <c r="B2829" s="222">
        <v>290600</v>
      </c>
      <c r="C2829" s="208">
        <v>111299</v>
      </c>
      <c r="D2829" s="309">
        <v>6121.44</v>
      </c>
      <c r="E2829" s="206">
        <v>8903.92</v>
      </c>
      <c r="F2829" s="206">
        <v>10016.91</v>
      </c>
      <c r="G2829" s="205">
        <f t="shared" si="231"/>
        <v>0.3829972470750172</v>
      </c>
      <c r="H2829" s="207">
        <f t="shared" si="232"/>
        <v>0.45</v>
      </c>
      <c r="I2829" s="213">
        <v>99780</v>
      </c>
      <c r="J2829" s="213">
        <v>5487.9</v>
      </c>
      <c r="K2829" s="212">
        <v>7982.4</v>
      </c>
      <c r="L2829" s="212">
        <v>8980.2000000000007</v>
      </c>
      <c r="M2829" s="239">
        <f t="shared" si="229"/>
        <v>0.51520000000004074</v>
      </c>
      <c r="N2829" s="239"/>
      <c r="O2829" s="178"/>
      <c r="P2829" s="178"/>
      <c r="Q2829" s="178"/>
      <c r="R2829" s="178"/>
      <c r="S2829" s="178"/>
      <c r="T2829" s="178"/>
      <c r="U2829" s="178"/>
      <c r="V2829" s="178"/>
      <c r="W2829" s="178"/>
      <c r="X2829" s="178"/>
      <c r="Y2829" s="210">
        <f t="shared" si="228"/>
        <v>0.34335856847900897</v>
      </c>
      <c r="Z2829" s="211">
        <f t="shared" si="230"/>
        <v>0.42</v>
      </c>
      <c r="AA2829" s="178"/>
      <c r="AB2829" s="178"/>
      <c r="AC2829" s="178"/>
    </row>
    <row r="2830" spans="2:29" x14ac:dyDescent="0.35">
      <c r="B2830" s="222">
        <v>290700</v>
      </c>
      <c r="C2830" s="208">
        <v>111344</v>
      </c>
      <c r="D2830" s="309">
        <v>6123.92</v>
      </c>
      <c r="E2830" s="206">
        <v>8907.52</v>
      </c>
      <c r="F2830" s="206">
        <v>10020.959999999999</v>
      </c>
      <c r="G2830" s="205">
        <f t="shared" si="231"/>
        <v>0.38302029583763331</v>
      </c>
      <c r="H2830" s="207">
        <f t="shared" si="232"/>
        <v>0.45</v>
      </c>
      <c r="I2830" s="213">
        <v>99822</v>
      </c>
      <c r="J2830" s="213">
        <v>5490.21</v>
      </c>
      <c r="K2830" s="212">
        <v>7985.76</v>
      </c>
      <c r="L2830" s="212">
        <v>8983.98</v>
      </c>
      <c r="M2830" s="239">
        <f t="shared" si="229"/>
        <v>0.51530000000006115</v>
      </c>
      <c r="N2830" s="239"/>
      <c r="O2830" s="178"/>
      <c r="P2830" s="178"/>
      <c r="Q2830" s="178"/>
      <c r="R2830" s="178"/>
      <c r="S2830" s="178"/>
      <c r="T2830" s="178"/>
      <c r="U2830" s="178"/>
      <c r="V2830" s="178"/>
      <c r="W2830" s="178"/>
      <c r="X2830" s="178"/>
      <c r="Y2830" s="210">
        <f t="shared" si="228"/>
        <v>0.34338493292053662</v>
      </c>
      <c r="Z2830" s="211">
        <f t="shared" si="230"/>
        <v>0.42</v>
      </c>
      <c r="AA2830" s="178"/>
      <c r="AB2830" s="178"/>
      <c r="AC2830" s="178"/>
    </row>
    <row r="2831" spans="2:29" x14ac:dyDescent="0.35">
      <c r="B2831" s="222">
        <v>290800</v>
      </c>
      <c r="C2831" s="208">
        <v>111389</v>
      </c>
      <c r="D2831" s="309">
        <v>6126.39</v>
      </c>
      <c r="E2831" s="206">
        <v>8911.1200000000008</v>
      </c>
      <c r="F2831" s="206">
        <v>10025.01</v>
      </c>
      <c r="G2831" s="205">
        <f t="shared" si="231"/>
        <v>0.38304332874828062</v>
      </c>
      <c r="H2831" s="207">
        <f t="shared" si="232"/>
        <v>0.45</v>
      </c>
      <c r="I2831" s="213">
        <v>99864</v>
      </c>
      <c r="J2831" s="213">
        <v>5492.52</v>
      </c>
      <c r="K2831" s="212">
        <v>7989.12</v>
      </c>
      <c r="L2831" s="212">
        <v>8987.76</v>
      </c>
      <c r="M2831" s="239">
        <f t="shared" si="229"/>
        <v>0.51519999999994981</v>
      </c>
      <c r="N2831" s="239"/>
      <c r="O2831" s="178"/>
      <c r="P2831" s="178"/>
      <c r="Q2831" s="178"/>
      <c r="R2831" s="178"/>
      <c r="S2831" s="178"/>
      <c r="T2831" s="178"/>
      <c r="U2831" s="178"/>
      <c r="V2831" s="178"/>
      <c r="W2831" s="178"/>
      <c r="X2831" s="178"/>
      <c r="Y2831" s="210">
        <f t="shared" si="228"/>
        <v>0.34341127922971115</v>
      </c>
      <c r="Z2831" s="211">
        <f t="shared" si="230"/>
        <v>0.42</v>
      </c>
      <c r="AA2831" s="178"/>
      <c r="AB2831" s="178"/>
      <c r="AC2831" s="178"/>
    </row>
    <row r="2832" spans="2:29" x14ac:dyDescent="0.35">
      <c r="B2832" s="222">
        <v>290900</v>
      </c>
      <c r="C2832" s="208">
        <v>111434</v>
      </c>
      <c r="D2832" s="309">
        <v>6128.87</v>
      </c>
      <c r="E2832" s="206">
        <v>8914.7199999999993</v>
      </c>
      <c r="F2832" s="206">
        <v>10029.06</v>
      </c>
      <c r="G2832" s="205">
        <f t="shared" si="231"/>
        <v>0.38306634582330695</v>
      </c>
      <c r="H2832" s="207">
        <f t="shared" si="232"/>
        <v>0.45</v>
      </c>
      <c r="I2832" s="213">
        <v>99906</v>
      </c>
      <c r="J2832" s="213">
        <v>5494.83</v>
      </c>
      <c r="K2832" s="212">
        <v>7992.48</v>
      </c>
      <c r="L2832" s="212">
        <v>8991.5400000000009</v>
      </c>
      <c r="M2832" s="239">
        <f t="shared" si="229"/>
        <v>0.51529999999993381</v>
      </c>
      <c r="N2832" s="239"/>
      <c r="O2832" s="178"/>
      <c r="P2832" s="178"/>
      <c r="Q2832" s="178"/>
      <c r="R2832" s="178"/>
      <c r="S2832" s="178"/>
      <c r="T2832" s="178"/>
      <c r="U2832" s="178"/>
      <c r="V2832" s="178"/>
      <c r="W2832" s="178"/>
      <c r="X2832" s="178"/>
      <c r="Y2832" s="210">
        <f t="shared" si="228"/>
        <v>0.34343760742523205</v>
      </c>
      <c r="Z2832" s="211">
        <f t="shared" si="230"/>
        <v>0.42</v>
      </c>
      <c r="AA2832" s="178"/>
      <c r="AB2832" s="178"/>
      <c r="AC2832" s="178"/>
    </row>
    <row r="2833" spans="2:29" x14ac:dyDescent="0.35">
      <c r="B2833" s="222">
        <v>291000</v>
      </c>
      <c r="C2833" s="208">
        <v>111479</v>
      </c>
      <c r="D2833" s="309">
        <v>6131.34</v>
      </c>
      <c r="E2833" s="206">
        <v>8918.32</v>
      </c>
      <c r="F2833" s="206">
        <v>10033.11</v>
      </c>
      <c r="G2833" s="205">
        <f t="shared" si="231"/>
        <v>0.3830893470790378</v>
      </c>
      <c r="H2833" s="207">
        <f t="shared" si="232"/>
        <v>0.45</v>
      </c>
      <c r="I2833" s="213">
        <v>99948</v>
      </c>
      <c r="J2833" s="213">
        <v>5497.14</v>
      </c>
      <c r="K2833" s="212">
        <v>7995.84</v>
      </c>
      <c r="L2833" s="212">
        <v>8995.32</v>
      </c>
      <c r="M2833" s="239">
        <f t="shared" si="229"/>
        <v>0.51519999999998622</v>
      </c>
      <c r="N2833" s="239"/>
      <c r="O2833" s="178"/>
      <c r="P2833" s="178"/>
      <c r="Q2833" s="178"/>
      <c r="R2833" s="178"/>
      <c r="S2833" s="178"/>
      <c r="T2833" s="178"/>
      <c r="U2833" s="178"/>
      <c r="V2833" s="178"/>
      <c r="W2833" s="178"/>
      <c r="X2833" s="178"/>
      <c r="Y2833" s="210">
        <f t="shared" si="228"/>
        <v>0.34346391752577321</v>
      </c>
      <c r="Z2833" s="211">
        <f t="shared" si="230"/>
        <v>0.42</v>
      </c>
      <c r="AA2833" s="178"/>
      <c r="AB2833" s="178"/>
      <c r="AC2833" s="178"/>
    </row>
    <row r="2834" spans="2:29" x14ac:dyDescent="0.35">
      <c r="B2834" s="222">
        <v>291100</v>
      </c>
      <c r="C2834" s="208">
        <v>111524</v>
      </c>
      <c r="D2834" s="309">
        <v>6133.82</v>
      </c>
      <c r="E2834" s="206">
        <v>8921.92</v>
      </c>
      <c r="F2834" s="206">
        <v>10037.16</v>
      </c>
      <c r="G2834" s="205">
        <f t="shared" si="231"/>
        <v>0.38311233253177601</v>
      </c>
      <c r="H2834" s="207">
        <f t="shared" si="232"/>
        <v>0.45</v>
      </c>
      <c r="I2834" s="213">
        <v>99990</v>
      </c>
      <c r="J2834" s="213">
        <v>5499.45</v>
      </c>
      <c r="K2834" s="212">
        <v>7999.2</v>
      </c>
      <c r="L2834" s="212">
        <v>8999.1</v>
      </c>
      <c r="M2834" s="239">
        <f t="shared" si="229"/>
        <v>0.51530000000009746</v>
      </c>
      <c r="N2834" s="239"/>
      <c r="O2834" s="178"/>
      <c r="P2834" s="178"/>
      <c r="Q2834" s="178"/>
      <c r="R2834" s="178"/>
      <c r="S2834" s="178"/>
      <c r="T2834" s="178"/>
      <c r="U2834" s="178"/>
      <c r="V2834" s="178"/>
      <c r="W2834" s="178"/>
      <c r="X2834" s="178"/>
      <c r="Y2834" s="210">
        <f t="shared" si="228"/>
        <v>0.34349020954998283</v>
      </c>
      <c r="Z2834" s="211">
        <f t="shared" si="230"/>
        <v>0.42</v>
      </c>
      <c r="AA2834" s="178"/>
      <c r="AB2834" s="178"/>
      <c r="AC2834" s="178"/>
    </row>
    <row r="2835" spans="2:29" x14ac:dyDescent="0.35">
      <c r="B2835" s="222">
        <v>291200</v>
      </c>
      <c r="C2835" s="208">
        <v>111569</v>
      </c>
      <c r="D2835" s="309">
        <v>6136.29</v>
      </c>
      <c r="E2835" s="206">
        <v>8925.52</v>
      </c>
      <c r="F2835" s="206">
        <v>10041.209999999999</v>
      </c>
      <c r="G2835" s="205">
        <f t="shared" si="231"/>
        <v>0.38313530219780217</v>
      </c>
      <c r="H2835" s="207">
        <f t="shared" si="232"/>
        <v>0.45</v>
      </c>
      <c r="I2835" s="213">
        <v>100032</v>
      </c>
      <c r="J2835" s="213">
        <v>5501.76</v>
      </c>
      <c r="K2835" s="212">
        <v>8002.56</v>
      </c>
      <c r="L2835" s="212">
        <v>9002.8799999999992</v>
      </c>
      <c r="M2835" s="239">
        <f t="shared" si="229"/>
        <v>0.51520000000000432</v>
      </c>
      <c r="N2835" s="239"/>
      <c r="O2835" s="178"/>
      <c r="P2835" s="178"/>
      <c r="Q2835" s="178"/>
      <c r="R2835" s="178"/>
      <c r="S2835" s="178"/>
      <c r="T2835" s="178"/>
      <c r="U2835" s="178"/>
      <c r="V2835" s="178"/>
      <c r="W2835" s="178"/>
      <c r="X2835" s="178"/>
      <c r="Y2835" s="210">
        <f t="shared" si="228"/>
        <v>0.34351648351648351</v>
      </c>
      <c r="Z2835" s="211">
        <f t="shared" si="230"/>
        <v>0.42</v>
      </c>
      <c r="AA2835" s="178"/>
      <c r="AB2835" s="178"/>
      <c r="AC2835" s="178"/>
    </row>
    <row r="2836" spans="2:29" x14ac:dyDescent="0.35">
      <c r="B2836" s="222">
        <v>291300</v>
      </c>
      <c r="C2836" s="208">
        <v>111614</v>
      </c>
      <c r="D2836" s="309">
        <v>6138.77</v>
      </c>
      <c r="E2836" s="206">
        <v>8929.1200000000008</v>
      </c>
      <c r="F2836" s="206">
        <v>10045.26</v>
      </c>
      <c r="G2836" s="205">
        <f t="shared" si="231"/>
        <v>0.38315825609337451</v>
      </c>
      <c r="H2836" s="207">
        <f t="shared" si="232"/>
        <v>0.45</v>
      </c>
      <c r="I2836" s="213">
        <v>100074</v>
      </c>
      <c r="J2836" s="213">
        <v>5504.07</v>
      </c>
      <c r="K2836" s="212">
        <v>8005.92</v>
      </c>
      <c r="L2836" s="212">
        <v>9006.66</v>
      </c>
      <c r="M2836" s="239">
        <f t="shared" si="229"/>
        <v>0.51529999999998832</v>
      </c>
      <c r="N2836" s="239"/>
      <c r="O2836" s="178"/>
      <c r="P2836" s="178"/>
      <c r="Q2836" s="178"/>
      <c r="R2836" s="178"/>
      <c r="S2836" s="178"/>
      <c r="T2836" s="178"/>
      <c r="U2836" s="178"/>
      <c r="V2836" s="178"/>
      <c r="W2836" s="178"/>
      <c r="X2836" s="178"/>
      <c r="Y2836" s="210">
        <f t="shared" si="228"/>
        <v>0.34354273944387231</v>
      </c>
      <c r="Z2836" s="211">
        <f t="shared" si="230"/>
        <v>0.42</v>
      </c>
      <c r="AA2836" s="178"/>
      <c r="AB2836" s="178"/>
      <c r="AC2836" s="178"/>
    </row>
    <row r="2837" spans="2:29" x14ac:dyDescent="0.35">
      <c r="B2837" s="222">
        <v>291400</v>
      </c>
      <c r="C2837" s="208">
        <v>111659</v>
      </c>
      <c r="D2837" s="309">
        <v>6141.24</v>
      </c>
      <c r="E2837" s="206">
        <v>8932.7199999999993</v>
      </c>
      <c r="F2837" s="206">
        <v>10049.31</v>
      </c>
      <c r="G2837" s="205">
        <f t="shared" si="231"/>
        <v>0.38318119423472891</v>
      </c>
      <c r="H2837" s="207">
        <f t="shared" si="232"/>
        <v>0.45</v>
      </c>
      <c r="I2837" s="213">
        <v>100116</v>
      </c>
      <c r="J2837" s="213">
        <v>5506.38</v>
      </c>
      <c r="K2837" s="212">
        <v>8009.28</v>
      </c>
      <c r="L2837" s="212">
        <v>9010.44</v>
      </c>
      <c r="M2837" s="239">
        <f t="shared" si="229"/>
        <v>0.51520000000002253</v>
      </c>
      <c r="N2837" s="239"/>
      <c r="O2837" s="178"/>
      <c r="P2837" s="178"/>
      <c r="Q2837" s="178"/>
      <c r="R2837" s="178"/>
      <c r="S2837" s="178"/>
      <c r="T2837" s="178"/>
      <c r="U2837" s="178"/>
      <c r="V2837" s="178"/>
      <c r="W2837" s="178"/>
      <c r="X2837" s="178"/>
      <c r="Y2837" s="210">
        <f t="shared" si="228"/>
        <v>0.34356897735072067</v>
      </c>
      <c r="Z2837" s="211">
        <f t="shared" si="230"/>
        <v>0.42</v>
      </c>
      <c r="AA2837" s="178"/>
      <c r="AB2837" s="178"/>
      <c r="AC2837" s="178"/>
    </row>
    <row r="2838" spans="2:29" x14ac:dyDescent="0.35">
      <c r="B2838" s="222">
        <v>291500</v>
      </c>
      <c r="C2838" s="208">
        <v>111704</v>
      </c>
      <c r="D2838" s="309">
        <v>6143.72</v>
      </c>
      <c r="E2838" s="206">
        <v>8936.32</v>
      </c>
      <c r="F2838" s="206">
        <v>10053.36</v>
      </c>
      <c r="G2838" s="205">
        <f t="shared" si="231"/>
        <v>0.38320411663807891</v>
      </c>
      <c r="H2838" s="207">
        <f t="shared" si="232"/>
        <v>0.45</v>
      </c>
      <c r="I2838" s="213">
        <v>100158</v>
      </c>
      <c r="J2838" s="213">
        <v>5508.69</v>
      </c>
      <c r="K2838" s="212">
        <v>8012.64</v>
      </c>
      <c r="L2838" s="212">
        <v>9014.2199999999993</v>
      </c>
      <c r="M2838" s="239">
        <f t="shared" si="229"/>
        <v>0.51530000000002474</v>
      </c>
      <c r="N2838" s="239"/>
      <c r="O2838" s="178"/>
      <c r="P2838" s="178"/>
      <c r="Q2838" s="178"/>
      <c r="R2838" s="178"/>
      <c r="S2838" s="178"/>
      <c r="T2838" s="178"/>
      <c r="U2838" s="178"/>
      <c r="V2838" s="178"/>
      <c r="W2838" s="178"/>
      <c r="X2838" s="178"/>
      <c r="Y2838" s="210">
        <f t="shared" si="228"/>
        <v>0.34359519725557464</v>
      </c>
      <c r="Z2838" s="211">
        <f t="shared" si="230"/>
        <v>0.42</v>
      </c>
      <c r="AA2838" s="178"/>
      <c r="AB2838" s="178"/>
      <c r="AC2838" s="178"/>
    </row>
    <row r="2839" spans="2:29" x14ac:dyDescent="0.35">
      <c r="B2839" s="222">
        <v>291600</v>
      </c>
      <c r="C2839" s="208">
        <v>111749</v>
      </c>
      <c r="D2839" s="309">
        <v>6146.19</v>
      </c>
      <c r="E2839" s="206">
        <v>8939.92</v>
      </c>
      <c r="F2839" s="206">
        <v>10057.41</v>
      </c>
      <c r="G2839" s="205">
        <f t="shared" si="231"/>
        <v>0.38322702331961589</v>
      </c>
      <c r="H2839" s="207">
        <f t="shared" si="232"/>
        <v>0.45</v>
      </c>
      <c r="I2839" s="213">
        <v>100200</v>
      </c>
      <c r="J2839" s="213">
        <v>5511</v>
      </c>
      <c r="K2839" s="212">
        <v>8016</v>
      </c>
      <c r="L2839" s="212">
        <v>9018</v>
      </c>
      <c r="M2839" s="239">
        <f t="shared" si="229"/>
        <v>0.51520000000004074</v>
      </c>
      <c r="N2839" s="239"/>
      <c r="O2839" s="178"/>
      <c r="P2839" s="178"/>
      <c r="Q2839" s="178"/>
      <c r="R2839" s="178"/>
      <c r="S2839" s="178"/>
      <c r="T2839" s="178"/>
      <c r="U2839" s="178"/>
      <c r="V2839" s="178"/>
      <c r="W2839" s="178"/>
      <c r="X2839" s="178"/>
      <c r="Y2839" s="210">
        <f t="shared" si="228"/>
        <v>0.34362139917695472</v>
      </c>
      <c r="Z2839" s="211">
        <f t="shared" si="230"/>
        <v>0.42</v>
      </c>
      <c r="AA2839" s="178"/>
      <c r="AB2839" s="178"/>
      <c r="AC2839" s="178"/>
    </row>
    <row r="2840" spans="2:29" x14ac:dyDescent="0.35">
      <c r="B2840" s="222">
        <v>291700</v>
      </c>
      <c r="C2840" s="208">
        <v>111794</v>
      </c>
      <c r="D2840" s="309">
        <v>6148.67</v>
      </c>
      <c r="E2840" s="206">
        <v>8943.52</v>
      </c>
      <c r="F2840" s="206">
        <v>10061.459999999999</v>
      </c>
      <c r="G2840" s="205">
        <f t="shared" si="231"/>
        <v>0.38324991429550909</v>
      </c>
      <c r="H2840" s="207">
        <f t="shared" si="232"/>
        <v>0.45</v>
      </c>
      <c r="I2840" s="213">
        <v>100242</v>
      </c>
      <c r="J2840" s="213">
        <v>5513.31</v>
      </c>
      <c r="K2840" s="212">
        <v>8019.36</v>
      </c>
      <c r="L2840" s="212">
        <v>9021.7800000000007</v>
      </c>
      <c r="M2840" s="239">
        <f t="shared" si="229"/>
        <v>0.51530000000006115</v>
      </c>
      <c r="N2840" s="239"/>
      <c r="O2840" s="178"/>
      <c r="P2840" s="178"/>
      <c r="Q2840" s="178"/>
      <c r="R2840" s="178"/>
      <c r="S2840" s="178"/>
      <c r="T2840" s="178"/>
      <c r="U2840" s="178"/>
      <c r="V2840" s="178"/>
      <c r="W2840" s="178"/>
      <c r="X2840" s="178"/>
      <c r="Y2840" s="210">
        <f t="shared" si="228"/>
        <v>0.34364758313335619</v>
      </c>
      <c r="Z2840" s="211">
        <f t="shared" si="230"/>
        <v>0.42</v>
      </c>
      <c r="AA2840" s="178"/>
      <c r="AB2840" s="178"/>
      <c r="AC2840" s="178"/>
    </row>
    <row r="2841" spans="2:29" x14ac:dyDescent="0.35">
      <c r="B2841" s="222">
        <v>291800</v>
      </c>
      <c r="C2841" s="208">
        <v>111839</v>
      </c>
      <c r="D2841" s="309">
        <v>6151.14</v>
      </c>
      <c r="E2841" s="206">
        <v>8947.1200000000008</v>
      </c>
      <c r="F2841" s="206">
        <v>10065.51</v>
      </c>
      <c r="G2841" s="205">
        <f t="shared" si="231"/>
        <v>0.38327278958190542</v>
      </c>
      <c r="H2841" s="207">
        <f t="shared" si="232"/>
        <v>0.45</v>
      </c>
      <c r="I2841" s="213">
        <v>100284</v>
      </c>
      <c r="J2841" s="213">
        <v>5515.62</v>
      </c>
      <c r="K2841" s="212">
        <v>8022.72</v>
      </c>
      <c r="L2841" s="212">
        <v>9025.56</v>
      </c>
      <c r="M2841" s="239">
        <f t="shared" si="229"/>
        <v>0.51519999999994981</v>
      </c>
      <c r="N2841" s="239"/>
      <c r="O2841" s="178"/>
      <c r="P2841" s="178"/>
      <c r="Q2841" s="178"/>
      <c r="R2841" s="178"/>
      <c r="S2841" s="178"/>
      <c r="T2841" s="178"/>
      <c r="U2841" s="178"/>
      <c r="V2841" s="178"/>
      <c r="W2841" s="178"/>
      <c r="X2841" s="178"/>
      <c r="Y2841" s="210">
        <f t="shared" si="228"/>
        <v>0.34367374914324877</v>
      </c>
      <c r="Z2841" s="211">
        <f t="shared" si="230"/>
        <v>0.42</v>
      </c>
      <c r="AA2841" s="178"/>
      <c r="AB2841" s="178"/>
      <c r="AC2841" s="178"/>
    </row>
    <row r="2842" spans="2:29" x14ac:dyDescent="0.35">
      <c r="B2842" s="222">
        <v>291900</v>
      </c>
      <c r="C2842" s="208">
        <v>111884</v>
      </c>
      <c r="D2842" s="309">
        <v>6153.62</v>
      </c>
      <c r="E2842" s="206">
        <v>8950.7199999999993</v>
      </c>
      <c r="F2842" s="206">
        <v>10069.56</v>
      </c>
      <c r="G2842" s="205">
        <f t="shared" si="231"/>
        <v>0.38329564919492976</v>
      </c>
      <c r="H2842" s="207">
        <f t="shared" si="232"/>
        <v>0.45</v>
      </c>
      <c r="I2842" s="213">
        <v>100326</v>
      </c>
      <c r="J2842" s="213">
        <v>5517.93</v>
      </c>
      <c r="K2842" s="212">
        <v>8026.08</v>
      </c>
      <c r="L2842" s="212">
        <v>9029.34</v>
      </c>
      <c r="M2842" s="239">
        <f t="shared" si="229"/>
        <v>0.51529999999993381</v>
      </c>
      <c r="N2842" s="239"/>
      <c r="O2842" s="178"/>
      <c r="P2842" s="178"/>
      <c r="Q2842" s="178"/>
      <c r="R2842" s="178"/>
      <c r="S2842" s="178"/>
      <c r="T2842" s="178"/>
      <c r="U2842" s="178"/>
      <c r="V2842" s="178"/>
      <c r="W2842" s="178"/>
      <c r="X2842" s="178"/>
      <c r="Y2842" s="210">
        <f t="shared" si="228"/>
        <v>0.3436998972250771</v>
      </c>
      <c r="Z2842" s="211">
        <f t="shared" si="230"/>
        <v>0.42</v>
      </c>
      <c r="AA2842" s="178"/>
      <c r="AB2842" s="178"/>
      <c r="AC2842" s="178"/>
    </row>
    <row r="2843" spans="2:29" x14ac:dyDescent="0.35">
      <c r="B2843" s="222">
        <v>292000</v>
      </c>
      <c r="C2843" s="208">
        <v>111929</v>
      </c>
      <c r="D2843" s="309">
        <v>6156.09</v>
      </c>
      <c r="E2843" s="206">
        <v>8954.32</v>
      </c>
      <c r="F2843" s="206">
        <v>10073.61</v>
      </c>
      <c r="G2843" s="205">
        <f t="shared" si="231"/>
        <v>0.38331849315068495</v>
      </c>
      <c r="H2843" s="207">
        <f t="shared" si="232"/>
        <v>0.45</v>
      </c>
      <c r="I2843" s="213">
        <v>100368</v>
      </c>
      <c r="J2843" s="213">
        <v>5520.24</v>
      </c>
      <c r="K2843" s="212">
        <v>8029.44</v>
      </c>
      <c r="L2843" s="212">
        <v>9033.1200000000008</v>
      </c>
      <c r="M2843" s="239">
        <f t="shared" si="229"/>
        <v>0.51519999999998622</v>
      </c>
      <c r="N2843" s="239"/>
      <c r="O2843" s="178"/>
      <c r="P2843" s="178"/>
      <c r="Q2843" s="178"/>
      <c r="R2843" s="178"/>
      <c r="S2843" s="178"/>
      <c r="T2843" s="178"/>
      <c r="U2843" s="178"/>
      <c r="V2843" s="178"/>
      <c r="W2843" s="178"/>
      <c r="X2843" s="178"/>
      <c r="Y2843" s="210">
        <f t="shared" si="228"/>
        <v>0.34372602739726027</v>
      </c>
      <c r="Z2843" s="211">
        <f t="shared" si="230"/>
        <v>0.42</v>
      </c>
      <c r="AA2843" s="178"/>
      <c r="AB2843" s="178"/>
      <c r="AC2843" s="178"/>
    </row>
    <row r="2844" spans="2:29" x14ac:dyDescent="0.35">
      <c r="B2844" s="222">
        <v>292100</v>
      </c>
      <c r="C2844" s="208">
        <v>111974</v>
      </c>
      <c r="D2844" s="309">
        <v>6158.57</v>
      </c>
      <c r="E2844" s="206">
        <v>8957.92</v>
      </c>
      <c r="F2844" s="206">
        <v>10077.66</v>
      </c>
      <c r="G2844" s="205">
        <f t="shared" si="231"/>
        <v>0.38334132146525163</v>
      </c>
      <c r="H2844" s="207">
        <f t="shared" si="232"/>
        <v>0.45</v>
      </c>
      <c r="I2844" s="213">
        <v>100410</v>
      </c>
      <c r="J2844" s="213">
        <v>5522.55</v>
      </c>
      <c r="K2844" s="212">
        <v>8032.8</v>
      </c>
      <c r="L2844" s="212">
        <v>9036.9</v>
      </c>
      <c r="M2844" s="239">
        <f t="shared" si="229"/>
        <v>0.51530000000009746</v>
      </c>
      <c r="N2844" s="239"/>
      <c r="O2844" s="178"/>
      <c r="P2844" s="178"/>
      <c r="Q2844" s="178"/>
      <c r="R2844" s="178"/>
      <c r="S2844" s="178"/>
      <c r="T2844" s="178"/>
      <c r="U2844" s="178"/>
      <c r="V2844" s="178"/>
      <c r="W2844" s="178"/>
      <c r="X2844" s="178"/>
      <c r="Y2844" s="210">
        <f t="shared" si="228"/>
        <v>0.3437521396781924</v>
      </c>
      <c r="Z2844" s="211">
        <f t="shared" si="230"/>
        <v>0.42</v>
      </c>
      <c r="AA2844" s="178"/>
      <c r="AB2844" s="178"/>
      <c r="AC2844" s="178"/>
    </row>
    <row r="2845" spans="2:29" x14ac:dyDescent="0.35">
      <c r="B2845" s="222">
        <v>292200</v>
      </c>
      <c r="C2845" s="208">
        <v>112019</v>
      </c>
      <c r="D2845" s="309">
        <v>6161.04</v>
      </c>
      <c r="E2845" s="206">
        <v>8961.52</v>
      </c>
      <c r="F2845" s="206">
        <v>10081.709999999999</v>
      </c>
      <c r="G2845" s="205">
        <f t="shared" si="231"/>
        <v>0.38336413415468856</v>
      </c>
      <c r="H2845" s="207">
        <f t="shared" si="232"/>
        <v>0.45</v>
      </c>
      <c r="I2845" s="213">
        <v>100452</v>
      </c>
      <c r="J2845" s="213">
        <v>5524.86</v>
      </c>
      <c r="K2845" s="212">
        <v>8036.16</v>
      </c>
      <c r="L2845" s="212">
        <v>9040.68</v>
      </c>
      <c r="M2845" s="239">
        <f t="shared" si="229"/>
        <v>0.51520000000000432</v>
      </c>
      <c r="N2845" s="239"/>
      <c r="O2845" s="178"/>
      <c r="P2845" s="178"/>
      <c r="Q2845" s="178"/>
      <c r="R2845" s="178"/>
      <c r="S2845" s="178"/>
      <c r="T2845" s="178"/>
      <c r="U2845" s="178"/>
      <c r="V2845" s="178"/>
      <c r="W2845" s="178"/>
      <c r="X2845" s="178"/>
      <c r="Y2845" s="210">
        <f t="shared" si="228"/>
        <v>0.34377823408624231</v>
      </c>
      <c r="Z2845" s="211">
        <f t="shared" si="230"/>
        <v>0.42</v>
      </c>
      <c r="AA2845" s="178"/>
      <c r="AB2845" s="178"/>
      <c r="AC2845" s="178"/>
    </row>
    <row r="2846" spans="2:29" x14ac:dyDescent="0.35">
      <c r="B2846" s="222">
        <v>292300</v>
      </c>
      <c r="C2846" s="208">
        <v>112064</v>
      </c>
      <c r="D2846" s="309">
        <v>6163.52</v>
      </c>
      <c r="E2846" s="206">
        <v>8965.1200000000008</v>
      </c>
      <c r="F2846" s="206">
        <v>10085.76</v>
      </c>
      <c r="G2846" s="205">
        <f t="shared" si="231"/>
        <v>0.38338693123503248</v>
      </c>
      <c r="H2846" s="207">
        <f t="shared" si="232"/>
        <v>0.45</v>
      </c>
      <c r="I2846" s="213">
        <v>100494</v>
      </c>
      <c r="J2846" s="213">
        <v>5527.17</v>
      </c>
      <c r="K2846" s="212">
        <v>8039.52</v>
      </c>
      <c r="L2846" s="212">
        <v>9044.4599999999991</v>
      </c>
      <c r="M2846" s="239">
        <f t="shared" si="229"/>
        <v>0.51529999999998832</v>
      </c>
      <c r="N2846" s="239"/>
      <c r="O2846" s="178"/>
      <c r="P2846" s="178"/>
      <c r="Q2846" s="178"/>
      <c r="R2846" s="178"/>
      <c r="S2846" s="178"/>
      <c r="T2846" s="178"/>
      <c r="U2846" s="178"/>
      <c r="V2846" s="178"/>
      <c r="W2846" s="178"/>
      <c r="X2846" s="178"/>
      <c r="Y2846" s="210">
        <f t="shared" si="228"/>
        <v>0.3438043106397537</v>
      </c>
      <c r="Z2846" s="211">
        <f t="shared" si="230"/>
        <v>0.42</v>
      </c>
      <c r="AA2846" s="178"/>
      <c r="AB2846" s="178"/>
      <c r="AC2846" s="178"/>
    </row>
    <row r="2847" spans="2:29" x14ac:dyDescent="0.35">
      <c r="B2847" s="222">
        <v>292400</v>
      </c>
      <c r="C2847" s="208">
        <v>112109</v>
      </c>
      <c r="D2847" s="309">
        <v>6165.99</v>
      </c>
      <c r="E2847" s="206">
        <v>8968.7199999999993</v>
      </c>
      <c r="F2847" s="206">
        <v>10089.81</v>
      </c>
      <c r="G2847" s="205">
        <f t="shared" si="231"/>
        <v>0.38340971272229823</v>
      </c>
      <c r="H2847" s="207">
        <f t="shared" si="232"/>
        <v>0.45</v>
      </c>
      <c r="I2847" s="213">
        <v>100536</v>
      </c>
      <c r="J2847" s="213">
        <v>5529.48</v>
      </c>
      <c r="K2847" s="212">
        <v>8042.88</v>
      </c>
      <c r="L2847" s="212">
        <v>9048.24</v>
      </c>
      <c r="M2847" s="239">
        <f t="shared" si="229"/>
        <v>0.51520000000002253</v>
      </c>
      <c r="N2847" s="239"/>
      <c r="O2847" s="178"/>
      <c r="P2847" s="178"/>
      <c r="Q2847" s="178"/>
      <c r="R2847" s="178"/>
      <c r="S2847" s="178"/>
      <c r="T2847" s="178"/>
      <c r="U2847" s="178"/>
      <c r="V2847" s="178"/>
      <c r="W2847" s="178"/>
      <c r="X2847" s="178"/>
      <c r="Y2847" s="210">
        <f t="shared" si="228"/>
        <v>0.34383036935704514</v>
      </c>
      <c r="Z2847" s="211">
        <f t="shared" si="230"/>
        <v>0.42</v>
      </c>
      <c r="AA2847" s="178"/>
      <c r="AB2847" s="178"/>
      <c r="AC2847" s="178"/>
    </row>
    <row r="2848" spans="2:29" x14ac:dyDescent="0.35">
      <c r="B2848" s="222">
        <v>292500</v>
      </c>
      <c r="C2848" s="208">
        <v>112154</v>
      </c>
      <c r="D2848" s="309">
        <v>6168.47</v>
      </c>
      <c r="E2848" s="206">
        <v>8972.32</v>
      </c>
      <c r="F2848" s="206">
        <v>10093.86</v>
      </c>
      <c r="G2848" s="205">
        <f t="shared" si="231"/>
        <v>0.38343247863247865</v>
      </c>
      <c r="H2848" s="207">
        <f t="shared" si="232"/>
        <v>0.45</v>
      </c>
      <c r="I2848" s="213">
        <v>100578</v>
      </c>
      <c r="J2848" s="213">
        <v>5531.79</v>
      </c>
      <c r="K2848" s="212">
        <v>8046.24</v>
      </c>
      <c r="L2848" s="212">
        <v>9052.02</v>
      </c>
      <c r="M2848" s="239">
        <f t="shared" si="229"/>
        <v>0.51530000000002474</v>
      </c>
      <c r="N2848" s="239"/>
      <c r="O2848" s="178"/>
      <c r="P2848" s="178"/>
      <c r="Q2848" s="178"/>
      <c r="R2848" s="178"/>
      <c r="S2848" s="178"/>
      <c r="T2848" s="178"/>
      <c r="U2848" s="178"/>
      <c r="V2848" s="178"/>
      <c r="W2848" s="178"/>
      <c r="X2848" s="178"/>
      <c r="Y2848" s="210">
        <f t="shared" si="228"/>
        <v>0.34385641025641028</v>
      </c>
      <c r="Z2848" s="211">
        <f t="shared" si="230"/>
        <v>0.42</v>
      </c>
      <c r="AA2848" s="178"/>
      <c r="AB2848" s="178"/>
      <c r="AC2848" s="178"/>
    </row>
    <row r="2849" spans="2:29" x14ac:dyDescent="0.35">
      <c r="B2849" s="222">
        <v>292600</v>
      </c>
      <c r="C2849" s="208">
        <v>112199</v>
      </c>
      <c r="D2849" s="309">
        <v>6170.94</v>
      </c>
      <c r="E2849" s="206">
        <v>8975.92</v>
      </c>
      <c r="F2849" s="206">
        <v>10097.91</v>
      </c>
      <c r="G2849" s="205">
        <f t="shared" si="231"/>
        <v>0.38345522898154477</v>
      </c>
      <c r="H2849" s="207">
        <f t="shared" si="232"/>
        <v>0.45</v>
      </c>
      <c r="I2849" s="213">
        <v>100620</v>
      </c>
      <c r="J2849" s="213">
        <v>5534.1</v>
      </c>
      <c r="K2849" s="212">
        <v>8049.6</v>
      </c>
      <c r="L2849" s="212">
        <v>9055.7999999999993</v>
      </c>
      <c r="M2849" s="239">
        <f t="shared" si="229"/>
        <v>0.51520000000004074</v>
      </c>
      <c r="N2849" s="239"/>
      <c r="O2849" s="178"/>
      <c r="P2849" s="178"/>
      <c r="Q2849" s="178"/>
      <c r="R2849" s="178"/>
      <c r="S2849" s="178"/>
      <c r="T2849" s="178"/>
      <c r="U2849" s="178"/>
      <c r="V2849" s="178"/>
      <c r="W2849" s="178"/>
      <c r="X2849" s="178"/>
      <c r="Y2849" s="210">
        <f t="shared" si="228"/>
        <v>0.34388243335611757</v>
      </c>
      <c r="Z2849" s="211">
        <f t="shared" si="230"/>
        <v>0.42</v>
      </c>
      <c r="AA2849" s="178"/>
      <c r="AB2849" s="178"/>
      <c r="AC2849" s="178"/>
    </row>
    <row r="2850" spans="2:29" x14ac:dyDescent="0.35">
      <c r="B2850" s="222">
        <v>292700</v>
      </c>
      <c r="C2850" s="208">
        <v>112244</v>
      </c>
      <c r="D2850" s="309">
        <v>6173.42</v>
      </c>
      <c r="E2850" s="206">
        <v>8979.52</v>
      </c>
      <c r="F2850" s="206">
        <v>10101.959999999999</v>
      </c>
      <c r="G2850" s="205">
        <f t="shared" si="231"/>
        <v>0.38347796378544585</v>
      </c>
      <c r="H2850" s="207">
        <f t="shared" si="232"/>
        <v>0.45</v>
      </c>
      <c r="I2850" s="213">
        <v>100662</v>
      </c>
      <c r="J2850" s="213">
        <v>5536.41</v>
      </c>
      <c r="K2850" s="212">
        <v>8052.96</v>
      </c>
      <c r="L2850" s="212">
        <v>9059.58</v>
      </c>
      <c r="M2850" s="239">
        <f t="shared" si="229"/>
        <v>0.51530000000006115</v>
      </c>
      <c r="N2850" s="239"/>
      <c r="O2850" s="178"/>
      <c r="P2850" s="178"/>
      <c r="Q2850" s="178"/>
      <c r="R2850" s="178"/>
      <c r="S2850" s="178"/>
      <c r="T2850" s="178"/>
      <c r="U2850" s="178"/>
      <c r="V2850" s="178"/>
      <c r="W2850" s="178"/>
      <c r="X2850" s="178"/>
      <c r="Y2850" s="210">
        <f t="shared" si="228"/>
        <v>0.34390843867441068</v>
      </c>
      <c r="Z2850" s="211">
        <f t="shared" si="230"/>
        <v>0.42</v>
      </c>
      <c r="AA2850" s="178"/>
      <c r="AB2850" s="178"/>
      <c r="AC2850" s="178"/>
    </row>
    <row r="2851" spans="2:29" x14ac:dyDescent="0.35">
      <c r="B2851" s="222">
        <v>292800</v>
      </c>
      <c r="C2851" s="208">
        <v>112289</v>
      </c>
      <c r="D2851" s="309">
        <v>6175.89</v>
      </c>
      <c r="E2851" s="206">
        <v>8983.1200000000008</v>
      </c>
      <c r="F2851" s="206">
        <v>10106.01</v>
      </c>
      <c r="G2851" s="205">
        <f t="shared" si="231"/>
        <v>0.38350068306010932</v>
      </c>
      <c r="H2851" s="207">
        <f t="shared" si="232"/>
        <v>0.45</v>
      </c>
      <c r="I2851" s="213">
        <v>100704</v>
      </c>
      <c r="J2851" s="213">
        <v>5538.72</v>
      </c>
      <c r="K2851" s="212">
        <v>8056.32</v>
      </c>
      <c r="L2851" s="212">
        <v>9063.36</v>
      </c>
      <c r="M2851" s="239">
        <f t="shared" si="229"/>
        <v>0.51519999999994981</v>
      </c>
      <c r="N2851" s="239"/>
      <c r="O2851" s="178"/>
      <c r="P2851" s="178"/>
      <c r="Q2851" s="178"/>
      <c r="R2851" s="178"/>
      <c r="S2851" s="178"/>
      <c r="T2851" s="178"/>
      <c r="U2851" s="178"/>
      <c r="V2851" s="178"/>
      <c r="W2851" s="178"/>
      <c r="X2851" s="178"/>
      <c r="Y2851" s="210">
        <f t="shared" si="228"/>
        <v>0.34393442622950821</v>
      </c>
      <c r="Z2851" s="211">
        <f t="shared" si="230"/>
        <v>0.42</v>
      </c>
      <c r="AA2851" s="178"/>
      <c r="AB2851" s="178"/>
      <c r="AC2851" s="178"/>
    </row>
    <row r="2852" spans="2:29" x14ac:dyDescent="0.35">
      <c r="B2852" s="222">
        <v>292900</v>
      </c>
      <c r="C2852" s="208">
        <v>112334</v>
      </c>
      <c r="D2852" s="309">
        <v>6178.37</v>
      </c>
      <c r="E2852" s="206">
        <v>8986.7199999999993</v>
      </c>
      <c r="F2852" s="206">
        <v>10110.06</v>
      </c>
      <c r="G2852" s="205">
        <f t="shared" si="231"/>
        <v>0.38352338682144077</v>
      </c>
      <c r="H2852" s="207">
        <f t="shared" si="232"/>
        <v>0.45</v>
      </c>
      <c r="I2852" s="213">
        <v>100746</v>
      </c>
      <c r="J2852" s="213">
        <v>5541.03</v>
      </c>
      <c r="K2852" s="212">
        <v>8059.68</v>
      </c>
      <c r="L2852" s="212">
        <v>9067.14</v>
      </c>
      <c r="M2852" s="239">
        <f t="shared" si="229"/>
        <v>0.51529999999993381</v>
      </c>
      <c r="N2852" s="239"/>
      <c r="O2852" s="178"/>
      <c r="P2852" s="178"/>
      <c r="Q2852" s="178"/>
      <c r="R2852" s="178"/>
      <c r="S2852" s="178"/>
      <c r="T2852" s="178"/>
      <c r="U2852" s="178"/>
      <c r="V2852" s="178"/>
      <c r="W2852" s="178"/>
      <c r="X2852" s="178"/>
      <c r="Y2852" s="210">
        <f t="shared" si="228"/>
        <v>0.34396039603960393</v>
      </c>
      <c r="Z2852" s="211">
        <f t="shared" si="230"/>
        <v>0.42</v>
      </c>
      <c r="AA2852" s="178"/>
      <c r="AB2852" s="178"/>
      <c r="AC2852" s="178"/>
    </row>
    <row r="2853" spans="2:29" x14ac:dyDescent="0.35">
      <c r="B2853" s="222">
        <v>293000</v>
      </c>
      <c r="C2853" s="208">
        <v>112379</v>
      </c>
      <c r="D2853" s="309">
        <v>6180.84</v>
      </c>
      <c r="E2853" s="206">
        <v>8990.32</v>
      </c>
      <c r="F2853" s="206">
        <v>10114.11</v>
      </c>
      <c r="G2853" s="205">
        <f t="shared" si="231"/>
        <v>0.38354607508532423</v>
      </c>
      <c r="H2853" s="207">
        <f t="shared" si="232"/>
        <v>0.45</v>
      </c>
      <c r="I2853" s="213">
        <v>100788</v>
      </c>
      <c r="J2853" s="213">
        <v>5543.34</v>
      </c>
      <c r="K2853" s="212">
        <v>8063.04</v>
      </c>
      <c r="L2853" s="212">
        <v>9070.92</v>
      </c>
      <c r="M2853" s="239">
        <f t="shared" si="229"/>
        <v>0.51519999999998622</v>
      </c>
      <c r="N2853" s="239"/>
      <c r="O2853" s="178"/>
      <c r="P2853" s="178"/>
      <c r="Q2853" s="178"/>
      <c r="R2853" s="178"/>
      <c r="S2853" s="178"/>
      <c r="T2853" s="178"/>
      <c r="U2853" s="178"/>
      <c r="V2853" s="178"/>
      <c r="W2853" s="178"/>
      <c r="X2853" s="178"/>
      <c r="Y2853" s="210">
        <f t="shared" si="228"/>
        <v>0.34398634812286688</v>
      </c>
      <c r="Z2853" s="211">
        <f t="shared" si="230"/>
        <v>0.42</v>
      </c>
      <c r="AA2853" s="178"/>
      <c r="AB2853" s="178"/>
      <c r="AC2853" s="178"/>
    </row>
    <row r="2854" spans="2:29" x14ac:dyDescent="0.35">
      <c r="B2854" s="222">
        <v>293100</v>
      </c>
      <c r="C2854" s="208">
        <v>112424</v>
      </c>
      <c r="D2854" s="309">
        <v>6183.32</v>
      </c>
      <c r="E2854" s="206">
        <v>8993.92</v>
      </c>
      <c r="F2854" s="206">
        <v>10118.16</v>
      </c>
      <c r="G2854" s="205">
        <f t="shared" si="231"/>
        <v>0.38356874786762196</v>
      </c>
      <c r="H2854" s="207">
        <f t="shared" si="232"/>
        <v>0.45</v>
      </c>
      <c r="I2854" s="213">
        <v>100830</v>
      </c>
      <c r="J2854" s="213">
        <v>5545.65</v>
      </c>
      <c r="K2854" s="212">
        <v>8066.4</v>
      </c>
      <c r="L2854" s="212">
        <v>9074.7000000000007</v>
      </c>
      <c r="M2854" s="239">
        <f t="shared" si="229"/>
        <v>0.51530000000009746</v>
      </c>
      <c r="N2854" s="239"/>
      <c r="O2854" s="178"/>
      <c r="P2854" s="178"/>
      <c r="Q2854" s="178"/>
      <c r="R2854" s="178"/>
      <c r="S2854" s="178"/>
      <c r="T2854" s="178"/>
      <c r="U2854" s="178"/>
      <c r="V2854" s="178"/>
      <c r="W2854" s="178"/>
      <c r="X2854" s="178"/>
      <c r="Y2854" s="210">
        <f t="shared" si="228"/>
        <v>0.34401228249744115</v>
      </c>
      <c r="Z2854" s="211">
        <f t="shared" si="230"/>
        <v>0.42</v>
      </c>
      <c r="AA2854" s="178"/>
      <c r="AB2854" s="178"/>
      <c r="AC2854" s="178"/>
    </row>
    <row r="2855" spans="2:29" x14ac:dyDescent="0.35">
      <c r="B2855" s="222">
        <v>293200</v>
      </c>
      <c r="C2855" s="208">
        <v>112469</v>
      </c>
      <c r="D2855" s="309">
        <v>6185.79</v>
      </c>
      <c r="E2855" s="206">
        <v>8997.52</v>
      </c>
      <c r="F2855" s="206">
        <v>10122.209999999999</v>
      </c>
      <c r="G2855" s="205">
        <f t="shared" si="231"/>
        <v>0.38359140518417462</v>
      </c>
      <c r="H2855" s="207">
        <f t="shared" si="232"/>
        <v>0.45</v>
      </c>
      <c r="I2855" s="213">
        <v>100872</v>
      </c>
      <c r="J2855" s="213">
        <v>5547.96</v>
      </c>
      <c r="K2855" s="212">
        <v>8069.76</v>
      </c>
      <c r="L2855" s="212">
        <v>9078.48</v>
      </c>
      <c r="M2855" s="239">
        <f t="shared" si="229"/>
        <v>0.51520000000000432</v>
      </c>
      <c r="N2855" s="239"/>
      <c r="O2855" s="178"/>
      <c r="P2855" s="178"/>
      <c r="Q2855" s="178"/>
      <c r="R2855" s="178"/>
      <c r="S2855" s="178"/>
      <c r="T2855" s="178"/>
      <c r="U2855" s="178"/>
      <c r="V2855" s="178"/>
      <c r="W2855" s="178"/>
      <c r="X2855" s="178"/>
      <c r="Y2855" s="210">
        <f t="shared" si="228"/>
        <v>0.34403819918144612</v>
      </c>
      <c r="Z2855" s="211">
        <f t="shared" si="230"/>
        <v>0.42</v>
      </c>
      <c r="AA2855" s="178"/>
      <c r="AB2855" s="178"/>
      <c r="AC2855" s="178"/>
    </row>
    <row r="2856" spans="2:29" x14ac:dyDescent="0.35">
      <c r="B2856" s="222">
        <v>293300</v>
      </c>
      <c r="C2856" s="208">
        <v>112514</v>
      </c>
      <c r="D2856" s="309">
        <v>6188.27</v>
      </c>
      <c r="E2856" s="206">
        <v>9001.1200000000008</v>
      </c>
      <c r="F2856" s="206">
        <v>10126.26</v>
      </c>
      <c r="G2856" s="205">
        <f t="shared" si="231"/>
        <v>0.38361404705080121</v>
      </c>
      <c r="H2856" s="207">
        <f t="shared" si="232"/>
        <v>0.45</v>
      </c>
      <c r="I2856" s="213">
        <v>100914</v>
      </c>
      <c r="J2856" s="213">
        <v>5550.27</v>
      </c>
      <c r="K2856" s="212">
        <v>8073.12</v>
      </c>
      <c r="L2856" s="212">
        <v>9082.26</v>
      </c>
      <c r="M2856" s="239">
        <f t="shared" si="229"/>
        <v>0.51529999999998832</v>
      </c>
      <c r="N2856" s="239"/>
      <c r="O2856" s="178"/>
      <c r="P2856" s="178"/>
      <c r="Q2856" s="178"/>
      <c r="R2856" s="178"/>
      <c r="S2856" s="178"/>
      <c r="T2856" s="178"/>
      <c r="U2856" s="178"/>
      <c r="V2856" s="178"/>
      <c r="W2856" s="178"/>
      <c r="X2856" s="178"/>
      <c r="Y2856" s="210">
        <f t="shared" si="228"/>
        <v>0.34406409819297645</v>
      </c>
      <c r="Z2856" s="211">
        <f t="shared" si="230"/>
        <v>0.42</v>
      </c>
      <c r="AA2856" s="178"/>
      <c r="AB2856" s="178"/>
      <c r="AC2856" s="178"/>
    </row>
    <row r="2857" spans="2:29" x14ac:dyDescent="0.35">
      <c r="B2857" s="222">
        <v>293400</v>
      </c>
      <c r="C2857" s="208">
        <v>112559</v>
      </c>
      <c r="D2857" s="309">
        <v>6190.74</v>
      </c>
      <c r="E2857" s="206">
        <v>9004.7199999999993</v>
      </c>
      <c r="F2857" s="206">
        <v>10130.31</v>
      </c>
      <c r="G2857" s="205">
        <f t="shared" si="231"/>
        <v>0.38363667348329927</v>
      </c>
      <c r="H2857" s="207">
        <f t="shared" si="232"/>
        <v>0.45</v>
      </c>
      <c r="I2857" s="213">
        <v>100956</v>
      </c>
      <c r="J2857" s="213">
        <v>5552.58</v>
      </c>
      <c r="K2857" s="212">
        <v>8076.48</v>
      </c>
      <c r="L2857" s="212">
        <v>9086.0400000000009</v>
      </c>
      <c r="M2857" s="239">
        <f t="shared" si="229"/>
        <v>0.51520000000002253</v>
      </c>
      <c r="N2857" s="239"/>
      <c r="O2857" s="178"/>
      <c r="P2857" s="178"/>
      <c r="Q2857" s="178"/>
      <c r="R2857" s="178"/>
      <c r="S2857" s="178"/>
      <c r="T2857" s="178"/>
      <c r="U2857" s="178"/>
      <c r="V2857" s="178"/>
      <c r="W2857" s="178"/>
      <c r="X2857" s="178"/>
      <c r="Y2857" s="210">
        <f t="shared" si="228"/>
        <v>0.34408997955010223</v>
      </c>
      <c r="Z2857" s="211">
        <f t="shared" si="230"/>
        <v>0.42</v>
      </c>
      <c r="AA2857" s="178"/>
      <c r="AB2857" s="178"/>
      <c r="AC2857" s="178"/>
    </row>
    <row r="2858" spans="2:29" x14ac:dyDescent="0.35">
      <c r="B2858" s="222">
        <v>293500</v>
      </c>
      <c r="C2858" s="208">
        <v>112604</v>
      </c>
      <c r="D2858" s="309">
        <v>6193.22</v>
      </c>
      <c r="E2858" s="206">
        <v>9008.32</v>
      </c>
      <c r="F2858" s="206">
        <v>10134.36</v>
      </c>
      <c r="G2858" s="205">
        <f t="shared" si="231"/>
        <v>0.38365928449744463</v>
      </c>
      <c r="H2858" s="207">
        <f t="shared" si="232"/>
        <v>0.45</v>
      </c>
      <c r="I2858" s="213">
        <v>100998</v>
      </c>
      <c r="J2858" s="213">
        <v>5554.89</v>
      </c>
      <c r="K2858" s="212">
        <v>8079.84</v>
      </c>
      <c r="L2858" s="212">
        <v>9089.82</v>
      </c>
      <c r="M2858" s="239">
        <f t="shared" si="229"/>
        <v>0.51530000000002474</v>
      </c>
      <c r="N2858" s="239"/>
      <c r="O2858" s="178"/>
      <c r="P2858" s="178"/>
      <c r="Q2858" s="178"/>
      <c r="R2858" s="178"/>
      <c r="S2858" s="178"/>
      <c r="T2858" s="178"/>
      <c r="U2858" s="178"/>
      <c r="V2858" s="178"/>
      <c r="W2858" s="178"/>
      <c r="X2858" s="178"/>
      <c r="Y2858" s="210">
        <f t="shared" si="228"/>
        <v>0.3441158432708688</v>
      </c>
      <c r="Z2858" s="211">
        <f t="shared" si="230"/>
        <v>0.42</v>
      </c>
      <c r="AA2858" s="178"/>
      <c r="AB2858" s="178"/>
      <c r="AC2858" s="178"/>
    </row>
    <row r="2859" spans="2:29" x14ac:dyDescent="0.35">
      <c r="B2859" s="222">
        <v>293600</v>
      </c>
      <c r="C2859" s="208">
        <v>112649</v>
      </c>
      <c r="D2859" s="309">
        <v>6195.69</v>
      </c>
      <c r="E2859" s="206">
        <v>9011.92</v>
      </c>
      <c r="F2859" s="206">
        <v>10138.41</v>
      </c>
      <c r="G2859" s="205">
        <f t="shared" si="231"/>
        <v>0.38368188010899185</v>
      </c>
      <c r="H2859" s="207">
        <f t="shared" si="232"/>
        <v>0.45</v>
      </c>
      <c r="I2859" s="213">
        <v>101040</v>
      </c>
      <c r="J2859" s="213">
        <v>5557.2</v>
      </c>
      <c r="K2859" s="212">
        <v>8083.2</v>
      </c>
      <c r="L2859" s="212">
        <v>9093.6</v>
      </c>
      <c r="M2859" s="239">
        <f t="shared" si="229"/>
        <v>0.51520000000004074</v>
      </c>
      <c r="N2859" s="239"/>
      <c r="O2859" s="178"/>
      <c r="P2859" s="178"/>
      <c r="Q2859" s="178"/>
      <c r="R2859" s="178"/>
      <c r="S2859" s="178"/>
      <c r="T2859" s="178"/>
      <c r="U2859" s="178"/>
      <c r="V2859" s="178"/>
      <c r="W2859" s="178"/>
      <c r="X2859" s="178"/>
      <c r="Y2859" s="210">
        <f t="shared" si="228"/>
        <v>0.34414168937329698</v>
      </c>
      <c r="Z2859" s="211">
        <f t="shared" si="230"/>
        <v>0.42</v>
      </c>
      <c r="AA2859" s="178"/>
      <c r="AB2859" s="178"/>
      <c r="AC2859" s="178"/>
    </row>
    <row r="2860" spans="2:29" x14ac:dyDescent="0.35">
      <c r="B2860" s="222">
        <v>293700</v>
      </c>
      <c r="C2860" s="208">
        <v>112694</v>
      </c>
      <c r="D2860" s="309">
        <v>6198.17</v>
      </c>
      <c r="E2860" s="206">
        <v>9015.52</v>
      </c>
      <c r="F2860" s="206">
        <v>10142.459999999999</v>
      </c>
      <c r="G2860" s="205">
        <f t="shared" si="231"/>
        <v>0.38370446033367384</v>
      </c>
      <c r="H2860" s="207">
        <f t="shared" si="232"/>
        <v>0.45</v>
      </c>
      <c r="I2860" s="213">
        <v>101082</v>
      </c>
      <c r="J2860" s="213">
        <v>5559.51</v>
      </c>
      <c r="K2860" s="212">
        <v>8086.56</v>
      </c>
      <c r="L2860" s="212">
        <v>9097.3799999999992</v>
      </c>
      <c r="M2860" s="239">
        <f t="shared" si="229"/>
        <v>0.51530000000006115</v>
      </c>
      <c r="N2860" s="239"/>
      <c r="O2860" s="178"/>
      <c r="P2860" s="178"/>
      <c r="Q2860" s="178"/>
      <c r="R2860" s="178"/>
      <c r="S2860" s="178"/>
      <c r="T2860" s="178"/>
      <c r="U2860" s="178"/>
      <c r="V2860" s="178"/>
      <c r="W2860" s="178"/>
      <c r="X2860" s="178"/>
      <c r="Y2860" s="210">
        <f t="shared" si="228"/>
        <v>0.34416751787538302</v>
      </c>
      <c r="Z2860" s="211">
        <f t="shared" si="230"/>
        <v>0.42</v>
      </c>
      <c r="AA2860" s="178"/>
      <c r="AB2860" s="178"/>
      <c r="AC2860" s="178"/>
    </row>
    <row r="2861" spans="2:29" x14ac:dyDescent="0.35">
      <c r="B2861" s="222">
        <v>293800</v>
      </c>
      <c r="C2861" s="208">
        <v>112739</v>
      </c>
      <c r="D2861" s="309">
        <v>6200.64</v>
      </c>
      <c r="E2861" s="206">
        <v>9019.1200000000008</v>
      </c>
      <c r="F2861" s="206">
        <v>10146.51</v>
      </c>
      <c r="G2861" s="205">
        <f t="shared" si="231"/>
        <v>0.3837270251872022</v>
      </c>
      <c r="H2861" s="207">
        <f t="shared" si="232"/>
        <v>0.45</v>
      </c>
      <c r="I2861" s="213">
        <v>101124</v>
      </c>
      <c r="J2861" s="213">
        <v>5561.82</v>
      </c>
      <c r="K2861" s="212">
        <v>8089.92</v>
      </c>
      <c r="L2861" s="212">
        <v>9101.16</v>
      </c>
      <c r="M2861" s="239">
        <f t="shared" si="229"/>
        <v>0.51519999999994981</v>
      </c>
      <c r="N2861" s="239"/>
      <c r="O2861" s="178"/>
      <c r="P2861" s="178"/>
      <c r="Q2861" s="178"/>
      <c r="R2861" s="178"/>
      <c r="S2861" s="178"/>
      <c r="T2861" s="178"/>
      <c r="U2861" s="178"/>
      <c r="V2861" s="178"/>
      <c r="W2861" s="178"/>
      <c r="X2861" s="178"/>
      <c r="Y2861" s="210">
        <f t="shared" si="228"/>
        <v>0.34419332879509873</v>
      </c>
      <c r="Z2861" s="211">
        <f t="shared" si="230"/>
        <v>0.42</v>
      </c>
      <c r="AA2861" s="178"/>
      <c r="AB2861" s="178"/>
      <c r="AC2861" s="178"/>
    </row>
    <row r="2862" spans="2:29" x14ac:dyDescent="0.35">
      <c r="B2862" s="222">
        <v>293900</v>
      </c>
      <c r="C2862" s="208">
        <v>112784</v>
      </c>
      <c r="D2862" s="309">
        <v>6203.12</v>
      </c>
      <c r="E2862" s="206">
        <v>9022.7199999999993</v>
      </c>
      <c r="F2862" s="206">
        <v>10150.56</v>
      </c>
      <c r="G2862" s="205">
        <f t="shared" si="231"/>
        <v>0.3837495746852671</v>
      </c>
      <c r="H2862" s="207">
        <f t="shared" si="232"/>
        <v>0.45</v>
      </c>
      <c r="I2862" s="213">
        <v>101166</v>
      </c>
      <c r="J2862" s="213">
        <v>5564.13</v>
      </c>
      <c r="K2862" s="212">
        <v>8093.28</v>
      </c>
      <c r="L2862" s="212">
        <v>9104.94</v>
      </c>
      <c r="M2862" s="239">
        <f t="shared" si="229"/>
        <v>0.51529999999993381</v>
      </c>
      <c r="N2862" s="239"/>
      <c r="O2862" s="178"/>
      <c r="P2862" s="178"/>
      <c r="Q2862" s="178"/>
      <c r="R2862" s="178"/>
      <c r="S2862" s="178"/>
      <c r="T2862" s="178"/>
      <c r="U2862" s="178"/>
      <c r="V2862" s="178"/>
      <c r="W2862" s="178"/>
      <c r="X2862" s="178"/>
      <c r="Y2862" s="210">
        <f t="shared" si="228"/>
        <v>0.3442191221503913</v>
      </c>
      <c r="Z2862" s="211">
        <f t="shared" si="230"/>
        <v>0.42</v>
      </c>
      <c r="AA2862" s="178"/>
      <c r="AB2862" s="178"/>
      <c r="AC2862" s="178"/>
    </row>
    <row r="2863" spans="2:29" x14ac:dyDescent="0.35">
      <c r="B2863" s="222">
        <v>294000</v>
      </c>
      <c r="C2863" s="208">
        <v>112829</v>
      </c>
      <c r="D2863" s="309">
        <v>6205.59</v>
      </c>
      <c r="E2863" s="206">
        <v>9026.32</v>
      </c>
      <c r="F2863" s="206">
        <v>10154.61</v>
      </c>
      <c r="G2863" s="205">
        <f t="shared" si="231"/>
        <v>0.38377210884353741</v>
      </c>
      <c r="H2863" s="207">
        <f t="shared" si="232"/>
        <v>0.45</v>
      </c>
      <c r="I2863" s="213">
        <v>101208</v>
      </c>
      <c r="J2863" s="213">
        <v>5566.44</v>
      </c>
      <c r="K2863" s="212">
        <v>8096.64</v>
      </c>
      <c r="L2863" s="212">
        <v>9108.7199999999993</v>
      </c>
      <c r="M2863" s="239">
        <f t="shared" si="229"/>
        <v>0.51519999999998622</v>
      </c>
      <c r="N2863" s="239"/>
      <c r="O2863" s="178"/>
      <c r="P2863" s="178"/>
      <c r="Q2863" s="178"/>
      <c r="R2863" s="178"/>
      <c r="S2863" s="178"/>
      <c r="T2863" s="178"/>
      <c r="U2863" s="178"/>
      <c r="V2863" s="178"/>
      <c r="W2863" s="178"/>
      <c r="X2863" s="178"/>
      <c r="Y2863" s="210">
        <f t="shared" si="228"/>
        <v>0.34424489795918367</v>
      </c>
      <c r="Z2863" s="211">
        <f t="shared" si="230"/>
        <v>0.42</v>
      </c>
      <c r="AA2863" s="178"/>
      <c r="AB2863" s="178"/>
      <c r="AC2863" s="178"/>
    </row>
    <row r="2864" spans="2:29" x14ac:dyDescent="0.35">
      <c r="B2864" s="222">
        <v>294100</v>
      </c>
      <c r="C2864" s="208">
        <v>112874</v>
      </c>
      <c r="D2864" s="309">
        <v>6208.07</v>
      </c>
      <c r="E2864" s="206">
        <v>9029.92</v>
      </c>
      <c r="F2864" s="206">
        <v>10158.66</v>
      </c>
      <c r="G2864" s="205">
        <f t="shared" si="231"/>
        <v>0.38379462767766065</v>
      </c>
      <c r="H2864" s="207">
        <f t="shared" si="232"/>
        <v>0.45</v>
      </c>
      <c r="I2864" s="213">
        <v>101250</v>
      </c>
      <c r="J2864" s="213">
        <v>5568.75</v>
      </c>
      <c r="K2864" s="212">
        <v>8100</v>
      </c>
      <c r="L2864" s="212">
        <v>9112.5</v>
      </c>
      <c r="M2864" s="239">
        <f t="shared" si="229"/>
        <v>0.51530000000009746</v>
      </c>
      <c r="N2864" s="239"/>
      <c r="O2864" s="178"/>
      <c r="P2864" s="178"/>
      <c r="Q2864" s="178"/>
      <c r="R2864" s="178"/>
      <c r="S2864" s="178"/>
      <c r="T2864" s="178"/>
      <c r="U2864" s="178"/>
      <c r="V2864" s="178"/>
      <c r="W2864" s="178"/>
      <c r="X2864" s="178"/>
      <c r="Y2864" s="210">
        <f t="shared" si="228"/>
        <v>0.34427065623937436</v>
      </c>
      <c r="Z2864" s="211">
        <f t="shared" si="230"/>
        <v>0.42</v>
      </c>
      <c r="AA2864" s="178"/>
      <c r="AB2864" s="178"/>
      <c r="AC2864" s="178"/>
    </row>
    <row r="2865" spans="2:29" x14ac:dyDescent="0.35">
      <c r="B2865" s="222">
        <v>294200</v>
      </c>
      <c r="C2865" s="208">
        <v>112919</v>
      </c>
      <c r="D2865" s="309">
        <v>6210.54</v>
      </c>
      <c r="E2865" s="206">
        <v>9033.52</v>
      </c>
      <c r="F2865" s="206">
        <v>10162.709999999999</v>
      </c>
      <c r="G2865" s="205">
        <f t="shared" si="231"/>
        <v>0.38381713120326311</v>
      </c>
      <c r="H2865" s="207">
        <f t="shared" si="232"/>
        <v>0.45</v>
      </c>
      <c r="I2865" s="213">
        <v>101292</v>
      </c>
      <c r="J2865" s="213">
        <v>5571.06</v>
      </c>
      <c r="K2865" s="212">
        <v>8103.36</v>
      </c>
      <c r="L2865" s="212">
        <v>9116.2800000000007</v>
      </c>
      <c r="M2865" s="239">
        <f t="shared" si="229"/>
        <v>0.51520000000000432</v>
      </c>
      <c r="N2865" s="239"/>
      <c r="O2865" s="178"/>
      <c r="P2865" s="178"/>
      <c r="Q2865" s="178"/>
      <c r="R2865" s="178"/>
      <c r="S2865" s="178"/>
      <c r="T2865" s="178"/>
      <c r="U2865" s="178"/>
      <c r="V2865" s="178"/>
      <c r="W2865" s="178"/>
      <c r="X2865" s="178"/>
      <c r="Y2865" s="210">
        <f t="shared" si="228"/>
        <v>0.34429639700883752</v>
      </c>
      <c r="Z2865" s="211">
        <f t="shared" si="230"/>
        <v>0.42</v>
      </c>
      <c r="AA2865" s="178"/>
      <c r="AB2865" s="178"/>
      <c r="AC2865" s="178"/>
    </row>
    <row r="2866" spans="2:29" x14ac:dyDescent="0.35">
      <c r="B2866" s="222">
        <v>294300</v>
      </c>
      <c r="C2866" s="208">
        <v>112964</v>
      </c>
      <c r="D2866" s="309">
        <v>6213.02</v>
      </c>
      <c r="E2866" s="206">
        <v>9037.1200000000008</v>
      </c>
      <c r="F2866" s="206">
        <v>10166.76</v>
      </c>
      <c r="G2866" s="205">
        <f t="shared" si="231"/>
        <v>0.38383961943594969</v>
      </c>
      <c r="H2866" s="207">
        <f t="shared" si="232"/>
        <v>0.45</v>
      </c>
      <c r="I2866" s="213">
        <v>101334</v>
      </c>
      <c r="J2866" s="213">
        <v>5573.37</v>
      </c>
      <c r="K2866" s="212">
        <v>8106.72</v>
      </c>
      <c r="L2866" s="212">
        <v>9120.06</v>
      </c>
      <c r="M2866" s="239">
        <f t="shared" si="229"/>
        <v>0.51529999999998832</v>
      </c>
      <c r="N2866" s="239"/>
      <c r="O2866" s="178"/>
      <c r="P2866" s="178"/>
      <c r="Q2866" s="178"/>
      <c r="R2866" s="178"/>
      <c r="S2866" s="178"/>
      <c r="T2866" s="178"/>
      <c r="U2866" s="178"/>
      <c r="V2866" s="178"/>
      <c r="W2866" s="178"/>
      <c r="X2866" s="178"/>
      <c r="Y2866" s="210">
        <f t="shared" si="228"/>
        <v>0.34432212028542303</v>
      </c>
      <c r="Z2866" s="211">
        <f t="shared" si="230"/>
        <v>0.42</v>
      </c>
      <c r="AA2866" s="178"/>
      <c r="AB2866" s="178"/>
      <c r="AC2866" s="178"/>
    </row>
    <row r="2867" spans="2:29" x14ac:dyDescent="0.35">
      <c r="B2867" s="222">
        <v>294400</v>
      </c>
      <c r="C2867" s="208">
        <v>113009</v>
      </c>
      <c r="D2867" s="309">
        <v>6215.49</v>
      </c>
      <c r="E2867" s="206">
        <v>9040.7199999999993</v>
      </c>
      <c r="F2867" s="206">
        <v>10170.81</v>
      </c>
      <c r="G2867" s="205">
        <f t="shared" si="231"/>
        <v>0.38386209239130437</v>
      </c>
      <c r="H2867" s="207">
        <f t="shared" si="232"/>
        <v>0.45</v>
      </c>
      <c r="I2867" s="213">
        <v>101376</v>
      </c>
      <c r="J2867" s="213">
        <v>5575.68</v>
      </c>
      <c r="K2867" s="212">
        <v>8110.08</v>
      </c>
      <c r="L2867" s="212">
        <v>9123.84</v>
      </c>
      <c r="M2867" s="239">
        <f t="shared" si="229"/>
        <v>0.51520000000002253</v>
      </c>
      <c r="N2867" s="239"/>
      <c r="O2867" s="178"/>
      <c r="P2867" s="178"/>
      <c r="Q2867" s="178"/>
      <c r="R2867" s="178"/>
      <c r="S2867" s="178"/>
      <c r="T2867" s="178"/>
      <c r="U2867" s="178"/>
      <c r="V2867" s="178"/>
      <c r="W2867" s="178"/>
      <c r="X2867" s="178"/>
      <c r="Y2867" s="210">
        <f t="shared" si="228"/>
        <v>0.34434782608695652</v>
      </c>
      <c r="Z2867" s="211">
        <f t="shared" si="230"/>
        <v>0.42</v>
      </c>
      <c r="AA2867" s="178"/>
      <c r="AB2867" s="178"/>
      <c r="AC2867" s="178"/>
    </row>
    <row r="2868" spans="2:29" x14ac:dyDescent="0.35">
      <c r="B2868" s="222">
        <v>294500</v>
      </c>
      <c r="C2868" s="208">
        <v>113054</v>
      </c>
      <c r="D2868" s="309">
        <v>6217.97</v>
      </c>
      <c r="E2868" s="206">
        <v>9044.32</v>
      </c>
      <c r="F2868" s="206">
        <v>10174.86</v>
      </c>
      <c r="G2868" s="205">
        <f t="shared" si="231"/>
        <v>0.38388455008488964</v>
      </c>
      <c r="H2868" s="207">
        <f t="shared" si="232"/>
        <v>0.45</v>
      </c>
      <c r="I2868" s="213">
        <v>101418</v>
      </c>
      <c r="J2868" s="213">
        <v>5577.99</v>
      </c>
      <c r="K2868" s="212">
        <v>8113.44</v>
      </c>
      <c r="L2868" s="212">
        <v>9127.6200000000008</v>
      </c>
      <c r="M2868" s="239">
        <f t="shared" si="229"/>
        <v>0.51530000000002474</v>
      </c>
      <c r="N2868" s="239"/>
      <c r="O2868" s="178"/>
      <c r="P2868" s="178"/>
      <c r="Q2868" s="178"/>
      <c r="R2868" s="178"/>
      <c r="S2868" s="178"/>
      <c r="T2868" s="178"/>
      <c r="U2868" s="178"/>
      <c r="V2868" s="178"/>
      <c r="W2868" s="178"/>
      <c r="X2868" s="178"/>
      <c r="Y2868" s="210">
        <f t="shared" si="228"/>
        <v>0.34437351443123937</v>
      </c>
      <c r="Z2868" s="211">
        <f t="shared" si="230"/>
        <v>0.42</v>
      </c>
      <c r="AA2868" s="178"/>
      <c r="AB2868" s="178"/>
      <c r="AC2868" s="178"/>
    </row>
    <row r="2869" spans="2:29" x14ac:dyDescent="0.35">
      <c r="B2869" s="222">
        <v>294600</v>
      </c>
      <c r="C2869" s="208">
        <v>113099</v>
      </c>
      <c r="D2869" s="309">
        <v>6220.44</v>
      </c>
      <c r="E2869" s="206">
        <v>9047.92</v>
      </c>
      <c r="F2869" s="206">
        <v>10178.91</v>
      </c>
      <c r="G2869" s="205">
        <f t="shared" si="231"/>
        <v>0.38390699253224714</v>
      </c>
      <c r="H2869" s="207">
        <f t="shared" si="232"/>
        <v>0.45</v>
      </c>
      <c r="I2869" s="213">
        <v>101460</v>
      </c>
      <c r="J2869" s="213">
        <v>5580.3</v>
      </c>
      <c r="K2869" s="212">
        <v>8116.8</v>
      </c>
      <c r="L2869" s="212">
        <v>9131.4</v>
      </c>
      <c r="M2869" s="239">
        <f t="shared" si="229"/>
        <v>0.51520000000004074</v>
      </c>
      <c r="N2869" s="239"/>
      <c r="O2869" s="178"/>
      <c r="P2869" s="178"/>
      <c r="Q2869" s="178"/>
      <c r="R2869" s="178"/>
      <c r="S2869" s="178"/>
      <c r="T2869" s="178"/>
      <c r="U2869" s="178"/>
      <c r="V2869" s="178"/>
      <c r="W2869" s="178"/>
      <c r="X2869" s="178"/>
      <c r="Y2869" s="210">
        <f t="shared" si="228"/>
        <v>0.34439918533604891</v>
      </c>
      <c r="Z2869" s="211">
        <f t="shared" si="230"/>
        <v>0.42</v>
      </c>
      <c r="AA2869" s="178"/>
      <c r="AB2869" s="178"/>
      <c r="AC2869" s="178"/>
    </row>
    <row r="2870" spans="2:29" x14ac:dyDescent="0.35">
      <c r="B2870" s="222">
        <v>294700</v>
      </c>
      <c r="C2870" s="208">
        <v>113144</v>
      </c>
      <c r="D2870" s="309">
        <v>6222.92</v>
      </c>
      <c r="E2870" s="206">
        <v>9051.52</v>
      </c>
      <c r="F2870" s="206">
        <v>10182.959999999999</v>
      </c>
      <c r="G2870" s="205">
        <f t="shared" si="231"/>
        <v>0.38392941974889716</v>
      </c>
      <c r="H2870" s="207">
        <f t="shared" si="232"/>
        <v>0.45</v>
      </c>
      <c r="I2870" s="213">
        <v>101502</v>
      </c>
      <c r="J2870" s="213">
        <v>5582.61</v>
      </c>
      <c r="K2870" s="212">
        <v>8120.16</v>
      </c>
      <c r="L2870" s="212">
        <v>9135.18</v>
      </c>
      <c r="M2870" s="239">
        <f t="shared" si="229"/>
        <v>0.51530000000006115</v>
      </c>
      <c r="N2870" s="239"/>
      <c r="O2870" s="178"/>
      <c r="P2870" s="178"/>
      <c r="Q2870" s="178"/>
      <c r="R2870" s="178"/>
      <c r="S2870" s="178"/>
      <c r="T2870" s="178"/>
      <c r="U2870" s="178"/>
      <c r="V2870" s="178"/>
      <c r="W2870" s="178"/>
      <c r="X2870" s="178"/>
      <c r="Y2870" s="210">
        <f t="shared" si="228"/>
        <v>0.3444248388191381</v>
      </c>
      <c r="Z2870" s="211">
        <f t="shared" si="230"/>
        <v>0.42</v>
      </c>
      <c r="AA2870" s="178"/>
      <c r="AB2870" s="178"/>
      <c r="AC2870" s="178"/>
    </row>
    <row r="2871" spans="2:29" x14ac:dyDescent="0.35">
      <c r="B2871" s="222">
        <v>294800</v>
      </c>
      <c r="C2871" s="208">
        <v>113189</v>
      </c>
      <c r="D2871" s="309">
        <v>6225.39</v>
      </c>
      <c r="E2871" s="206">
        <v>9055.1200000000008</v>
      </c>
      <c r="F2871" s="206">
        <v>10187.01</v>
      </c>
      <c r="G2871" s="205">
        <f t="shared" si="231"/>
        <v>0.3839518317503392</v>
      </c>
      <c r="H2871" s="207">
        <f t="shared" si="232"/>
        <v>0.45</v>
      </c>
      <c r="I2871" s="213">
        <v>101544</v>
      </c>
      <c r="J2871" s="213">
        <v>5584.92</v>
      </c>
      <c r="K2871" s="212">
        <v>8123.52</v>
      </c>
      <c r="L2871" s="212">
        <v>9138.9599999999991</v>
      </c>
      <c r="M2871" s="239">
        <f t="shared" si="229"/>
        <v>0.51519999999994981</v>
      </c>
      <c r="N2871" s="239"/>
      <c r="O2871" s="178"/>
      <c r="P2871" s="178"/>
      <c r="Q2871" s="178"/>
      <c r="R2871" s="178"/>
      <c r="S2871" s="178"/>
      <c r="T2871" s="178"/>
      <c r="U2871" s="178"/>
      <c r="V2871" s="178"/>
      <c r="W2871" s="178"/>
      <c r="X2871" s="178"/>
      <c r="Y2871" s="210">
        <f t="shared" si="228"/>
        <v>0.3444504748982361</v>
      </c>
      <c r="Z2871" s="211">
        <f t="shared" si="230"/>
        <v>0.42</v>
      </c>
      <c r="AA2871" s="178"/>
      <c r="AB2871" s="178"/>
      <c r="AC2871" s="178"/>
    </row>
    <row r="2872" spans="2:29" x14ac:dyDescent="0.35">
      <c r="B2872" s="222">
        <v>294900</v>
      </c>
      <c r="C2872" s="208">
        <v>113234</v>
      </c>
      <c r="D2872" s="309">
        <v>6227.87</v>
      </c>
      <c r="E2872" s="206">
        <v>9058.7199999999993</v>
      </c>
      <c r="F2872" s="206">
        <v>10191.06</v>
      </c>
      <c r="G2872" s="205">
        <f t="shared" si="231"/>
        <v>0.38397422855205154</v>
      </c>
      <c r="H2872" s="207">
        <f t="shared" si="232"/>
        <v>0.45</v>
      </c>
      <c r="I2872" s="213">
        <v>101586</v>
      </c>
      <c r="J2872" s="213">
        <v>5587.23</v>
      </c>
      <c r="K2872" s="212">
        <v>8126.88</v>
      </c>
      <c r="L2872" s="212">
        <v>9142.74</v>
      </c>
      <c r="M2872" s="239">
        <f t="shared" si="229"/>
        <v>0.51529999999993381</v>
      </c>
      <c r="N2872" s="239"/>
      <c r="O2872" s="178"/>
      <c r="P2872" s="178"/>
      <c r="Q2872" s="178"/>
      <c r="R2872" s="178"/>
      <c r="S2872" s="178"/>
      <c r="T2872" s="178"/>
      <c r="U2872" s="178"/>
      <c r="V2872" s="178"/>
      <c r="W2872" s="178"/>
      <c r="X2872" s="178"/>
      <c r="Y2872" s="210">
        <f t="shared" si="228"/>
        <v>0.34447609359104781</v>
      </c>
      <c r="Z2872" s="211">
        <f t="shared" si="230"/>
        <v>0.42</v>
      </c>
      <c r="AA2872" s="178"/>
      <c r="AB2872" s="178"/>
      <c r="AC2872" s="178"/>
    </row>
    <row r="2873" spans="2:29" x14ac:dyDescent="0.35">
      <c r="B2873" s="222">
        <v>295000</v>
      </c>
      <c r="C2873" s="208">
        <v>113279</v>
      </c>
      <c r="D2873" s="309">
        <v>6230.34</v>
      </c>
      <c r="E2873" s="206">
        <v>9062.32</v>
      </c>
      <c r="F2873" s="206">
        <v>10195.11</v>
      </c>
      <c r="G2873" s="205">
        <f t="shared" si="231"/>
        <v>0.38399661016949155</v>
      </c>
      <c r="H2873" s="207">
        <f t="shared" si="232"/>
        <v>0.45</v>
      </c>
      <c r="I2873" s="213">
        <v>101628</v>
      </c>
      <c r="J2873" s="213">
        <v>5589.54</v>
      </c>
      <c r="K2873" s="212">
        <v>8130.24</v>
      </c>
      <c r="L2873" s="212">
        <v>9146.52</v>
      </c>
      <c r="M2873" s="239">
        <f t="shared" si="229"/>
        <v>0.51519999999998622</v>
      </c>
      <c r="N2873" s="239"/>
      <c r="O2873" s="178"/>
      <c r="P2873" s="178"/>
      <c r="Q2873" s="178"/>
      <c r="R2873" s="178"/>
      <c r="S2873" s="178"/>
      <c r="T2873" s="178"/>
      <c r="U2873" s="178"/>
      <c r="V2873" s="178"/>
      <c r="W2873" s="178"/>
      <c r="X2873" s="178"/>
      <c r="Y2873" s="210">
        <f t="shared" si="228"/>
        <v>0.34450169491525423</v>
      </c>
      <c r="Z2873" s="211">
        <f t="shared" si="230"/>
        <v>0.42</v>
      </c>
      <c r="AA2873" s="178"/>
      <c r="AB2873" s="178"/>
      <c r="AC2873" s="178"/>
    </row>
    <row r="2874" spans="2:29" x14ac:dyDescent="0.35">
      <c r="B2874" s="222">
        <v>295100</v>
      </c>
      <c r="C2874" s="208">
        <v>113324</v>
      </c>
      <c r="D2874" s="309">
        <v>6232.82</v>
      </c>
      <c r="E2874" s="206">
        <v>9065.92</v>
      </c>
      <c r="F2874" s="206">
        <v>10199.16</v>
      </c>
      <c r="G2874" s="205">
        <f t="shared" si="231"/>
        <v>0.38401897661809559</v>
      </c>
      <c r="H2874" s="207">
        <f t="shared" si="232"/>
        <v>0.45</v>
      </c>
      <c r="I2874" s="213">
        <v>101670</v>
      </c>
      <c r="J2874" s="213">
        <v>5591.85</v>
      </c>
      <c r="K2874" s="212">
        <v>8133.6</v>
      </c>
      <c r="L2874" s="212">
        <v>9150.2999999999993</v>
      </c>
      <c r="M2874" s="239">
        <f t="shared" si="229"/>
        <v>0.51530000000009746</v>
      </c>
      <c r="N2874" s="239"/>
      <c r="O2874" s="178"/>
      <c r="P2874" s="178"/>
      <c r="Q2874" s="178"/>
      <c r="R2874" s="178"/>
      <c r="S2874" s="178"/>
      <c r="T2874" s="178"/>
      <c r="U2874" s="178"/>
      <c r="V2874" s="178"/>
      <c r="W2874" s="178"/>
      <c r="X2874" s="178"/>
      <c r="Y2874" s="210">
        <f t="shared" si="228"/>
        <v>0.34452727888851237</v>
      </c>
      <c r="Z2874" s="211">
        <f t="shared" si="230"/>
        <v>0.42</v>
      </c>
      <c r="AA2874" s="178"/>
      <c r="AB2874" s="178"/>
      <c r="AC2874" s="178"/>
    </row>
    <row r="2875" spans="2:29" x14ac:dyDescent="0.35">
      <c r="B2875" s="222">
        <v>295200</v>
      </c>
      <c r="C2875" s="208">
        <v>113369</v>
      </c>
      <c r="D2875" s="309">
        <v>6235.29</v>
      </c>
      <c r="E2875" s="206">
        <v>9069.52</v>
      </c>
      <c r="F2875" s="206">
        <v>10203.209999999999</v>
      </c>
      <c r="G2875" s="205">
        <f t="shared" si="231"/>
        <v>0.38404132791327911</v>
      </c>
      <c r="H2875" s="207">
        <f t="shared" si="232"/>
        <v>0.45</v>
      </c>
      <c r="I2875" s="213">
        <v>101712</v>
      </c>
      <c r="J2875" s="213">
        <v>5594.16</v>
      </c>
      <c r="K2875" s="212">
        <v>8136.96</v>
      </c>
      <c r="L2875" s="212">
        <v>9154.08</v>
      </c>
      <c r="M2875" s="239">
        <f t="shared" si="229"/>
        <v>0.51520000000000432</v>
      </c>
      <c r="N2875" s="239"/>
      <c r="O2875" s="178"/>
      <c r="P2875" s="178"/>
      <c r="Q2875" s="178"/>
      <c r="R2875" s="178"/>
      <c r="S2875" s="178"/>
      <c r="T2875" s="178"/>
      <c r="U2875" s="178"/>
      <c r="V2875" s="178"/>
      <c r="W2875" s="178"/>
      <c r="X2875" s="178"/>
      <c r="Y2875" s="210">
        <f t="shared" si="228"/>
        <v>0.34455284552845528</v>
      </c>
      <c r="Z2875" s="211">
        <f t="shared" si="230"/>
        <v>0.42</v>
      </c>
      <c r="AA2875" s="178"/>
      <c r="AB2875" s="178"/>
      <c r="AC2875" s="178"/>
    </row>
    <row r="2876" spans="2:29" x14ac:dyDescent="0.35">
      <c r="B2876" s="222">
        <v>295300</v>
      </c>
      <c r="C2876" s="208">
        <v>113414</v>
      </c>
      <c r="D2876" s="309">
        <v>6237.77</v>
      </c>
      <c r="E2876" s="206">
        <v>9073.1200000000008</v>
      </c>
      <c r="F2876" s="206">
        <v>10207.26</v>
      </c>
      <c r="G2876" s="205">
        <f t="shared" si="231"/>
        <v>0.38406366407043685</v>
      </c>
      <c r="H2876" s="207">
        <f t="shared" si="232"/>
        <v>0.45</v>
      </c>
      <c r="I2876" s="213">
        <v>101754</v>
      </c>
      <c r="J2876" s="213">
        <v>5596.47</v>
      </c>
      <c r="K2876" s="212">
        <v>8140.32</v>
      </c>
      <c r="L2876" s="212">
        <v>9157.86</v>
      </c>
      <c r="M2876" s="239">
        <f t="shared" si="229"/>
        <v>0.51529999999998832</v>
      </c>
      <c r="N2876" s="239"/>
      <c r="O2876" s="178"/>
      <c r="P2876" s="178"/>
      <c r="Q2876" s="178"/>
      <c r="R2876" s="178"/>
      <c r="S2876" s="178"/>
      <c r="T2876" s="178"/>
      <c r="U2876" s="178"/>
      <c r="V2876" s="178"/>
      <c r="W2876" s="178"/>
      <c r="X2876" s="178"/>
      <c r="Y2876" s="210">
        <f t="shared" si="228"/>
        <v>0.3445783948526922</v>
      </c>
      <c r="Z2876" s="211">
        <f t="shared" si="230"/>
        <v>0.42</v>
      </c>
      <c r="AA2876" s="178"/>
      <c r="AB2876" s="178"/>
      <c r="AC2876" s="178"/>
    </row>
    <row r="2877" spans="2:29" x14ac:dyDescent="0.35">
      <c r="B2877" s="222">
        <v>295400</v>
      </c>
      <c r="C2877" s="208">
        <v>113459</v>
      </c>
      <c r="D2877" s="309">
        <v>6240.24</v>
      </c>
      <c r="E2877" s="206">
        <v>9076.7199999999993</v>
      </c>
      <c r="F2877" s="206">
        <v>10211.31</v>
      </c>
      <c r="G2877" s="205">
        <f t="shared" si="231"/>
        <v>0.38408598510494246</v>
      </c>
      <c r="H2877" s="207">
        <f t="shared" si="232"/>
        <v>0.45</v>
      </c>
      <c r="I2877" s="213">
        <v>101796</v>
      </c>
      <c r="J2877" s="213">
        <v>5598.78</v>
      </c>
      <c r="K2877" s="212">
        <v>8143.68</v>
      </c>
      <c r="L2877" s="212">
        <v>9161.64</v>
      </c>
      <c r="M2877" s="239">
        <f t="shared" si="229"/>
        <v>0.51520000000002253</v>
      </c>
      <c r="N2877" s="239"/>
      <c r="O2877" s="178"/>
      <c r="P2877" s="178"/>
      <c r="Q2877" s="178"/>
      <c r="R2877" s="178"/>
      <c r="S2877" s="178"/>
      <c r="T2877" s="178"/>
      <c r="U2877" s="178"/>
      <c r="V2877" s="178"/>
      <c r="W2877" s="178"/>
      <c r="X2877" s="178"/>
      <c r="Y2877" s="210">
        <f t="shared" si="228"/>
        <v>0.34460392687880842</v>
      </c>
      <c r="Z2877" s="211">
        <f t="shared" si="230"/>
        <v>0.42</v>
      </c>
      <c r="AA2877" s="178"/>
      <c r="AB2877" s="178"/>
      <c r="AC2877" s="178"/>
    </row>
    <row r="2878" spans="2:29" x14ac:dyDescent="0.35">
      <c r="B2878" s="222">
        <v>295500</v>
      </c>
      <c r="C2878" s="208">
        <v>113504</v>
      </c>
      <c r="D2878" s="309">
        <v>6242.72</v>
      </c>
      <c r="E2878" s="206">
        <v>9080.32</v>
      </c>
      <c r="F2878" s="206">
        <v>10215.36</v>
      </c>
      <c r="G2878" s="205">
        <f t="shared" si="231"/>
        <v>0.38410829103214889</v>
      </c>
      <c r="H2878" s="207">
        <f t="shared" si="232"/>
        <v>0.45</v>
      </c>
      <c r="I2878" s="213">
        <v>101838</v>
      </c>
      <c r="J2878" s="213">
        <v>5601.09</v>
      </c>
      <c r="K2878" s="212">
        <v>8147.04</v>
      </c>
      <c r="L2878" s="212">
        <v>9165.42</v>
      </c>
      <c r="M2878" s="239">
        <f t="shared" si="229"/>
        <v>0.51530000000002474</v>
      </c>
      <c r="N2878" s="239"/>
      <c r="O2878" s="178"/>
      <c r="P2878" s="178"/>
      <c r="Q2878" s="178"/>
      <c r="R2878" s="178"/>
      <c r="S2878" s="178"/>
      <c r="T2878" s="178"/>
      <c r="U2878" s="178"/>
      <c r="V2878" s="178"/>
      <c r="W2878" s="178"/>
      <c r="X2878" s="178"/>
      <c r="Y2878" s="210">
        <f t="shared" si="228"/>
        <v>0.34462944162436548</v>
      </c>
      <c r="Z2878" s="211">
        <f t="shared" si="230"/>
        <v>0.42</v>
      </c>
      <c r="AA2878" s="178"/>
      <c r="AB2878" s="178"/>
      <c r="AC2878" s="178"/>
    </row>
    <row r="2879" spans="2:29" x14ac:dyDescent="0.35">
      <c r="B2879" s="222">
        <v>295600</v>
      </c>
      <c r="C2879" s="208">
        <v>113549</v>
      </c>
      <c r="D2879" s="309">
        <v>6245.19</v>
      </c>
      <c r="E2879" s="206">
        <v>9083.92</v>
      </c>
      <c r="F2879" s="206">
        <v>10219.41</v>
      </c>
      <c r="G2879" s="205">
        <f t="shared" si="231"/>
        <v>0.38413058186738835</v>
      </c>
      <c r="H2879" s="207">
        <f t="shared" si="232"/>
        <v>0.45</v>
      </c>
      <c r="I2879" s="213">
        <v>101880</v>
      </c>
      <c r="J2879" s="213">
        <v>5603.4</v>
      </c>
      <c r="K2879" s="212">
        <v>8150.4</v>
      </c>
      <c r="L2879" s="212">
        <v>9169.2000000000007</v>
      </c>
      <c r="M2879" s="239">
        <f t="shared" si="229"/>
        <v>0.51520000000004074</v>
      </c>
      <c r="N2879" s="239"/>
      <c r="O2879" s="178"/>
      <c r="P2879" s="178"/>
      <c r="Q2879" s="178"/>
      <c r="R2879" s="178"/>
      <c r="S2879" s="178"/>
      <c r="T2879" s="178"/>
      <c r="U2879" s="178"/>
      <c r="V2879" s="178"/>
      <c r="W2879" s="178"/>
      <c r="X2879" s="178"/>
      <c r="Y2879" s="210">
        <f t="shared" si="228"/>
        <v>0.3446549391069012</v>
      </c>
      <c r="Z2879" s="211">
        <f t="shared" si="230"/>
        <v>0.42</v>
      </c>
      <c r="AA2879" s="178"/>
      <c r="AB2879" s="178"/>
      <c r="AC2879" s="178"/>
    </row>
    <row r="2880" spans="2:29" x14ac:dyDescent="0.35">
      <c r="B2880" s="222">
        <v>295700</v>
      </c>
      <c r="C2880" s="208">
        <v>113594</v>
      </c>
      <c r="D2880" s="309">
        <v>6247.67</v>
      </c>
      <c r="E2880" s="206">
        <v>9087.52</v>
      </c>
      <c r="F2880" s="206">
        <v>10223.459999999999</v>
      </c>
      <c r="G2880" s="205">
        <f t="shared" si="231"/>
        <v>0.38415285762597229</v>
      </c>
      <c r="H2880" s="207">
        <f t="shared" si="232"/>
        <v>0.45</v>
      </c>
      <c r="I2880" s="213">
        <v>101922</v>
      </c>
      <c r="J2880" s="213">
        <v>5605.71</v>
      </c>
      <c r="K2880" s="212">
        <v>8153.76</v>
      </c>
      <c r="L2880" s="212">
        <v>9172.98</v>
      </c>
      <c r="M2880" s="239">
        <f t="shared" si="229"/>
        <v>0.51530000000006115</v>
      </c>
      <c r="N2880" s="239"/>
      <c r="O2880" s="178"/>
      <c r="P2880" s="178"/>
      <c r="Q2880" s="178"/>
      <c r="R2880" s="178"/>
      <c r="S2880" s="178"/>
      <c r="T2880" s="178"/>
      <c r="U2880" s="178"/>
      <c r="V2880" s="178"/>
      <c r="W2880" s="178"/>
      <c r="X2880" s="178"/>
      <c r="Y2880" s="210">
        <f t="shared" si="228"/>
        <v>0.34468041934392968</v>
      </c>
      <c r="Z2880" s="211">
        <f t="shared" si="230"/>
        <v>0.42</v>
      </c>
      <c r="AA2880" s="178"/>
      <c r="AB2880" s="178"/>
      <c r="AC2880" s="178"/>
    </row>
    <row r="2881" spans="2:29" x14ac:dyDescent="0.35">
      <c r="B2881" s="222">
        <v>295800</v>
      </c>
      <c r="C2881" s="208">
        <v>113639</v>
      </c>
      <c r="D2881" s="309">
        <v>6250.14</v>
      </c>
      <c r="E2881" s="206">
        <v>9091.1200000000008</v>
      </c>
      <c r="F2881" s="206">
        <v>10227.51</v>
      </c>
      <c r="G2881" s="205">
        <f t="shared" si="231"/>
        <v>0.38417511832319134</v>
      </c>
      <c r="H2881" s="207">
        <f t="shared" si="232"/>
        <v>0.45</v>
      </c>
      <c r="I2881" s="213">
        <v>101964</v>
      </c>
      <c r="J2881" s="213">
        <v>5608.02</v>
      </c>
      <c r="K2881" s="212">
        <v>8157.12</v>
      </c>
      <c r="L2881" s="212">
        <v>9176.76</v>
      </c>
      <c r="M2881" s="239">
        <f t="shared" si="229"/>
        <v>0.51519999999994981</v>
      </c>
      <c r="N2881" s="239"/>
      <c r="O2881" s="178"/>
      <c r="P2881" s="178"/>
      <c r="Q2881" s="178"/>
      <c r="R2881" s="178"/>
      <c r="S2881" s="178"/>
      <c r="T2881" s="178"/>
      <c r="U2881" s="178"/>
      <c r="V2881" s="178"/>
      <c r="W2881" s="178"/>
      <c r="X2881" s="178"/>
      <c r="Y2881" s="210">
        <f t="shared" si="228"/>
        <v>0.3447058823529412</v>
      </c>
      <c r="Z2881" s="211">
        <f t="shared" si="230"/>
        <v>0.42</v>
      </c>
      <c r="AA2881" s="178"/>
      <c r="AB2881" s="178"/>
      <c r="AC2881" s="178"/>
    </row>
    <row r="2882" spans="2:29" x14ac:dyDescent="0.35">
      <c r="B2882" s="222">
        <v>295900</v>
      </c>
      <c r="C2882" s="208">
        <v>113684</v>
      </c>
      <c r="D2882" s="309">
        <v>6252.62</v>
      </c>
      <c r="E2882" s="206">
        <v>9094.7199999999993</v>
      </c>
      <c r="F2882" s="206">
        <v>10231.56</v>
      </c>
      <c r="G2882" s="205">
        <f t="shared" si="231"/>
        <v>0.38419736397431564</v>
      </c>
      <c r="H2882" s="207">
        <f t="shared" si="232"/>
        <v>0.45</v>
      </c>
      <c r="I2882" s="213">
        <v>102006</v>
      </c>
      <c r="J2882" s="213">
        <v>5610.33</v>
      </c>
      <c r="K2882" s="212">
        <v>8160.48</v>
      </c>
      <c r="L2882" s="212">
        <v>9180.5400000000009</v>
      </c>
      <c r="M2882" s="239">
        <f t="shared" si="229"/>
        <v>0.51529999999993381</v>
      </c>
      <c r="N2882" s="239"/>
      <c r="O2882" s="178"/>
      <c r="P2882" s="178"/>
      <c r="Q2882" s="178"/>
      <c r="R2882" s="178"/>
      <c r="S2882" s="178"/>
      <c r="T2882" s="178"/>
      <c r="U2882" s="178"/>
      <c r="V2882" s="178"/>
      <c r="W2882" s="178"/>
      <c r="X2882" s="178"/>
      <c r="Y2882" s="210">
        <f t="shared" si="228"/>
        <v>0.34473132815140251</v>
      </c>
      <c r="Z2882" s="211">
        <f t="shared" si="230"/>
        <v>0.42</v>
      </c>
      <c r="AA2882" s="178"/>
      <c r="AB2882" s="178"/>
      <c r="AC2882" s="178"/>
    </row>
    <row r="2883" spans="2:29" x14ac:dyDescent="0.35">
      <c r="B2883" s="222">
        <v>296000</v>
      </c>
      <c r="C2883" s="208">
        <v>113729</v>
      </c>
      <c r="D2883" s="309">
        <v>6255.09</v>
      </c>
      <c r="E2883" s="206">
        <v>9098.32</v>
      </c>
      <c r="F2883" s="206">
        <v>10235.61</v>
      </c>
      <c r="G2883" s="205">
        <f t="shared" si="231"/>
        <v>0.38421959459459459</v>
      </c>
      <c r="H2883" s="207">
        <f t="shared" si="232"/>
        <v>0.45</v>
      </c>
      <c r="I2883" s="213">
        <v>102048</v>
      </c>
      <c r="J2883" s="213">
        <v>5612.64</v>
      </c>
      <c r="K2883" s="212">
        <v>8163.84</v>
      </c>
      <c r="L2883" s="212">
        <v>9184.32</v>
      </c>
      <c r="M2883" s="239">
        <f t="shared" si="229"/>
        <v>0.51519999999998622</v>
      </c>
      <c r="N2883" s="239"/>
      <c r="O2883" s="178"/>
      <c r="P2883" s="178"/>
      <c r="Q2883" s="178"/>
      <c r="R2883" s="178"/>
      <c r="S2883" s="178"/>
      <c r="T2883" s="178"/>
      <c r="U2883" s="178"/>
      <c r="V2883" s="178"/>
      <c r="W2883" s="178"/>
      <c r="X2883" s="178"/>
      <c r="Y2883" s="210">
        <f t="shared" ref="Y2883:Y2946" si="233">I2883/$B2883</f>
        <v>0.34475675675675677</v>
      </c>
      <c r="Z2883" s="211">
        <f t="shared" si="230"/>
        <v>0.42</v>
      </c>
      <c r="AA2883" s="178"/>
      <c r="AB2883" s="178"/>
      <c r="AC2883" s="178"/>
    </row>
    <row r="2884" spans="2:29" x14ac:dyDescent="0.35">
      <c r="B2884" s="222">
        <v>296100</v>
      </c>
      <c r="C2884" s="208">
        <v>113774</v>
      </c>
      <c r="D2884" s="309">
        <v>6257.57</v>
      </c>
      <c r="E2884" s="206">
        <v>9101.92</v>
      </c>
      <c r="F2884" s="206">
        <v>10239.66</v>
      </c>
      <c r="G2884" s="205">
        <f t="shared" si="231"/>
        <v>0.38424181019925702</v>
      </c>
      <c r="H2884" s="207">
        <f t="shared" si="232"/>
        <v>0.45</v>
      </c>
      <c r="I2884" s="213">
        <v>102090</v>
      </c>
      <c r="J2884" s="213">
        <v>5614.95</v>
      </c>
      <c r="K2884" s="212">
        <v>8167.2</v>
      </c>
      <c r="L2884" s="212">
        <v>9188.1</v>
      </c>
      <c r="M2884" s="239">
        <f t="shared" ref="M2884:M2947" si="234">(C2884+D2884+F2884-C2883-D2883-F2883)/100</f>
        <v>0.51530000000009746</v>
      </c>
      <c r="N2884" s="239"/>
      <c r="O2884" s="178"/>
      <c r="P2884" s="178"/>
      <c r="Q2884" s="178"/>
      <c r="R2884" s="178"/>
      <c r="S2884" s="178"/>
      <c r="T2884" s="178"/>
      <c r="U2884" s="178"/>
      <c r="V2884" s="178"/>
      <c r="W2884" s="178"/>
      <c r="X2884" s="178"/>
      <c r="Y2884" s="210">
        <f t="shared" si="233"/>
        <v>0.34478216818642349</v>
      </c>
      <c r="Z2884" s="211">
        <f t="shared" ref="Z2884:Z2947" si="235">(I2884-I2883)/($B2884-$B2883)</f>
        <v>0.42</v>
      </c>
      <c r="AA2884" s="178"/>
      <c r="AB2884" s="178"/>
      <c r="AC2884" s="178"/>
    </row>
    <row r="2885" spans="2:29" x14ac:dyDescent="0.35">
      <c r="B2885" s="222">
        <v>296200</v>
      </c>
      <c r="C2885" s="208">
        <v>113819</v>
      </c>
      <c r="D2885" s="309">
        <v>6260.04</v>
      </c>
      <c r="E2885" s="206">
        <v>9105.52</v>
      </c>
      <c r="F2885" s="206">
        <v>10243.709999999999</v>
      </c>
      <c r="G2885" s="205">
        <f t="shared" ref="G2885:G2948" si="236">C2885/B2885</f>
        <v>0.38426401080351114</v>
      </c>
      <c r="H2885" s="207">
        <f t="shared" ref="H2885:H2948" si="237">(C2885-C2884)/(B2885-B2884)</f>
        <v>0.45</v>
      </c>
      <c r="I2885" s="213">
        <v>102132</v>
      </c>
      <c r="J2885" s="213">
        <v>5617.26</v>
      </c>
      <c r="K2885" s="212">
        <v>8170.56</v>
      </c>
      <c r="L2885" s="212">
        <v>9191.8799999999992</v>
      </c>
      <c r="M2885" s="239">
        <f t="shared" si="234"/>
        <v>0.51520000000000432</v>
      </c>
      <c r="N2885" s="239"/>
      <c r="O2885" s="178"/>
      <c r="P2885" s="178"/>
      <c r="Q2885" s="178"/>
      <c r="R2885" s="178"/>
      <c r="S2885" s="178"/>
      <c r="T2885" s="178"/>
      <c r="U2885" s="178"/>
      <c r="V2885" s="178"/>
      <c r="W2885" s="178"/>
      <c r="X2885" s="178"/>
      <c r="Y2885" s="210">
        <f t="shared" si="233"/>
        <v>0.34480756245779881</v>
      </c>
      <c r="Z2885" s="211">
        <f t="shared" si="235"/>
        <v>0.42</v>
      </c>
      <c r="AA2885" s="178"/>
      <c r="AB2885" s="178"/>
      <c r="AC2885" s="178"/>
    </row>
    <row r="2886" spans="2:29" x14ac:dyDescent="0.35">
      <c r="B2886" s="222">
        <v>296300</v>
      </c>
      <c r="C2886" s="208">
        <v>113864</v>
      </c>
      <c r="D2886" s="309">
        <v>6262.52</v>
      </c>
      <c r="E2886" s="206">
        <v>9109.1200000000008</v>
      </c>
      <c r="F2886" s="206">
        <v>10247.76</v>
      </c>
      <c r="G2886" s="205">
        <f t="shared" si="236"/>
        <v>0.38428619642254475</v>
      </c>
      <c r="H2886" s="207">
        <f t="shared" si="237"/>
        <v>0.45</v>
      </c>
      <c r="I2886" s="213">
        <v>102174</v>
      </c>
      <c r="J2886" s="213">
        <v>5619.57</v>
      </c>
      <c r="K2886" s="212">
        <v>8173.92</v>
      </c>
      <c r="L2886" s="212">
        <v>9195.66</v>
      </c>
      <c r="M2886" s="239">
        <f t="shared" si="234"/>
        <v>0.51529999999998832</v>
      </c>
      <c r="N2886" s="239"/>
      <c r="O2886" s="178"/>
      <c r="P2886" s="178"/>
      <c r="Q2886" s="178"/>
      <c r="R2886" s="178"/>
      <c r="S2886" s="178"/>
      <c r="T2886" s="178"/>
      <c r="U2886" s="178"/>
      <c r="V2886" s="178"/>
      <c r="W2886" s="178"/>
      <c r="X2886" s="178"/>
      <c r="Y2886" s="210">
        <f t="shared" si="233"/>
        <v>0.34483293958825517</v>
      </c>
      <c r="Z2886" s="211">
        <f t="shared" si="235"/>
        <v>0.42</v>
      </c>
      <c r="AA2886" s="178"/>
      <c r="AB2886" s="178"/>
      <c r="AC2886" s="178"/>
    </row>
    <row r="2887" spans="2:29" x14ac:dyDescent="0.35">
      <c r="B2887" s="222">
        <v>296400</v>
      </c>
      <c r="C2887" s="208">
        <v>113909</v>
      </c>
      <c r="D2887" s="309">
        <v>6264.99</v>
      </c>
      <c r="E2887" s="206">
        <v>9112.7199999999993</v>
      </c>
      <c r="F2887" s="206">
        <v>10251.81</v>
      </c>
      <c r="G2887" s="205">
        <f t="shared" si="236"/>
        <v>0.38430836707152499</v>
      </c>
      <c r="H2887" s="207">
        <f t="shared" si="237"/>
        <v>0.45</v>
      </c>
      <c r="I2887" s="213">
        <v>102216</v>
      </c>
      <c r="J2887" s="213">
        <v>5621.88</v>
      </c>
      <c r="K2887" s="212">
        <v>8177.28</v>
      </c>
      <c r="L2887" s="212">
        <v>9199.44</v>
      </c>
      <c r="M2887" s="239">
        <f t="shared" si="234"/>
        <v>0.51520000000002253</v>
      </c>
      <c r="N2887" s="239"/>
      <c r="O2887" s="178"/>
      <c r="P2887" s="178"/>
      <c r="Q2887" s="178"/>
      <c r="R2887" s="178"/>
      <c r="S2887" s="178"/>
      <c r="T2887" s="178"/>
      <c r="U2887" s="178"/>
      <c r="V2887" s="178"/>
      <c r="W2887" s="178"/>
      <c r="X2887" s="178"/>
      <c r="Y2887" s="210">
        <f t="shared" si="233"/>
        <v>0.34485829959514169</v>
      </c>
      <c r="Z2887" s="211">
        <f t="shared" si="235"/>
        <v>0.42</v>
      </c>
      <c r="AA2887" s="178"/>
      <c r="AB2887" s="178"/>
      <c r="AC2887" s="178"/>
    </row>
    <row r="2888" spans="2:29" x14ac:dyDescent="0.35">
      <c r="B2888" s="222">
        <v>296500</v>
      </c>
      <c r="C2888" s="208">
        <v>113954</v>
      </c>
      <c r="D2888" s="309">
        <v>6267.47</v>
      </c>
      <c r="E2888" s="206">
        <v>9116.32</v>
      </c>
      <c r="F2888" s="206">
        <v>10255.86</v>
      </c>
      <c r="G2888" s="205">
        <f t="shared" si="236"/>
        <v>0.38433052276559865</v>
      </c>
      <c r="H2888" s="207">
        <f t="shared" si="237"/>
        <v>0.45</v>
      </c>
      <c r="I2888" s="213">
        <v>102258</v>
      </c>
      <c r="J2888" s="213">
        <v>5624.19</v>
      </c>
      <c r="K2888" s="212">
        <v>8180.64</v>
      </c>
      <c r="L2888" s="212">
        <v>9203.2199999999993</v>
      </c>
      <c r="M2888" s="239">
        <f t="shared" si="234"/>
        <v>0.51530000000002474</v>
      </c>
      <c r="N2888" s="239"/>
      <c r="O2888" s="178"/>
      <c r="P2888" s="178"/>
      <c r="Q2888" s="178"/>
      <c r="R2888" s="178"/>
      <c r="S2888" s="178"/>
      <c r="T2888" s="178"/>
      <c r="U2888" s="178"/>
      <c r="V2888" s="178"/>
      <c r="W2888" s="178"/>
      <c r="X2888" s="178"/>
      <c r="Y2888" s="210">
        <f t="shared" si="233"/>
        <v>0.34488364249578413</v>
      </c>
      <c r="Z2888" s="211">
        <f t="shared" si="235"/>
        <v>0.42</v>
      </c>
      <c r="AA2888" s="178"/>
      <c r="AB2888" s="178"/>
      <c r="AC2888" s="178"/>
    </row>
    <row r="2889" spans="2:29" x14ac:dyDescent="0.35">
      <c r="B2889" s="222">
        <v>296600</v>
      </c>
      <c r="C2889" s="208">
        <v>113999</v>
      </c>
      <c r="D2889" s="309">
        <v>6269.94</v>
      </c>
      <c r="E2889" s="206">
        <v>9119.92</v>
      </c>
      <c r="F2889" s="206">
        <v>10259.91</v>
      </c>
      <c r="G2889" s="205">
        <f t="shared" si="236"/>
        <v>0.38435266351989211</v>
      </c>
      <c r="H2889" s="207">
        <f t="shared" si="237"/>
        <v>0.45</v>
      </c>
      <c r="I2889" s="213">
        <v>102300</v>
      </c>
      <c r="J2889" s="213">
        <v>5626.5</v>
      </c>
      <c r="K2889" s="212">
        <v>8184</v>
      </c>
      <c r="L2889" s="212">
        <v>9207</v>
      </c>
      <c r="M2889" s="239">
        <f t="shared" si="234"/>
        <v>0.51520000000004074</v>
      </c>
      <c r="N2889" s="239"/>
      <c r="O2889" s="178"/>
      <c r="P2889" s="178"/>
      <c r="Q2889" s="178"/>
      <c r="R2889" s="178"/>
      <c r="S2889" s="178"/>
      <c r="T2889" s="178"/>
      <c r="U2889" s="178"/>
      <c r="V2889" s="178"/>
      <c r="W2889" s="178"/>
      <c r="X2889" s="178"/>
      <c r="Y2889" s="210">
        <f t="shared" si="233"/>
        <v>0.34490896830748485</v>
      </c>
      <c r="Z2889" s="211">
        <f t="shared" si="235"/>
        <v>0.42</v>
      </c>
      <c r="AA2889" s="178"/>
      <c r="AB2889" s="178"/>
      <c r="AC2889" s="178"/>
    </row>
    <row r="2890" spans="2:29" x14ac:dyDescent="0.35">
      <c r="B2890" s="222">
        <v>296700</v>
      </c>
      <c r="C2890" s="208">
        <v>114044</v>
      </c>
      <c r="D2890" s="309">
        <v>6272.42</v>
      </c>
      <c r="E2890" s="206">
        <v>9123.52</v>
      </c>
      <c r="F2890" s="206">
        <v>10263.959999999999</v>
      </c>
      <c r="G2890" s="205">
        <f t="shared" si="236"/>
        <v>0.3843747893495113</v>
      </c>
      <c r="H2890" s="207">
        <f t="shared" si="237"/>
        <v>0.45</v>
      </c>
      <c r="I2890" s="213">
        <v>102342</v>
      </c>
      <c r="J2890" s="213">
        <v>5628.81</v>
      </c>
      <c r="K2890" s="212">
        <v>8187.36</v>
      </c>
      <c r="L2890" s="212">
        <v>9210.7800000000007</v>
      </c>
      <c r="M2890" s="239">
        <f t="shared" si="234"/>
        <v>0.51530000000006115</v>
      </c>
      <c r="N2890" s="239"/>
      <c r="O2890" s="178"/>
      <c r="P2890" s="178"/>
      <c r="Q2890" s="178"/>
      <c r="R2890" s="178"/>
      <c r="S2890" s="178"/>
      <c r="T2890" s="178"/>
      <c r="U2890" s="178"/>
      <c r="V2890" s="178"/>
      <c r="W2890" s="178"/>
      <c r="X2890" s="178"/>
      <c r="Y2890" s="210">
        <f t="shared" si="233"/>
        <v>0.34493427704752277</v>
      </c>
      <c r="Z2890" s="211">
        <f t="shared" si="235"/>
        <v>0.42</v>
      </c>
      <c r="AA2890" s="178"/>
      <c r="AB2890" s="178"/>
      <c r="AC2890" s="178"/>
    </row>
    <row r="2891" spans="2:29" x14ac:dyDescent="0.35">
      <c r="B2891" s="222">
        <v>296800</v>
      </c>
      <c r="C2891" s="208">
        <v>114089</v>
      </c>
      <c r="D2891" s="309">
        <v>6274.89</v>
      </c>
      <c r="E2891" s="206">
        <v>9127.1200000000008</v>
      </c>
      <c r="F2891" s="206">
        <v>10268.01</v>
      </c>
      <c r="G2891" s="205">
        <f t="shared" si="236"/>
        <v>0.38439690026954176</v>
      </c>
      <c r="H2891" s="207">
        <f t="shared" si="237"/>
        <v>0.45</v>
      </c>
      <c r="I2891" s="213">
        <v>102384</v>
      </c>
      <c r="J2891" s="213">
        <v>5631.12</v>
      </c>
      <c r="K2891" s="212">
        <v>8190.72</v>
      </c>
      <c r="L2891" s="212">
        <v>9214.56</v>
      </c>
      <c r="M2891" s="239">
        <f t="shared" si="234"/>
        <v>0.51519999999994981</v>
      </c>
      <c r="N2891" s="239"/>
      <c r="O2891" s="178"/>
      <c r="P2891" s="178"/>
      <c r="Q2891" s="178"/>
      <c r="R2891" s="178"/>
      <c r="S2891" s="178"/>
      <c r="T2891" s="178"/>
      <c r="U2891" s="178"/>
      <c r="V2891" s="178"/>
      <c r="W2891" s="178"/>
      <c r="X2891" s="178"/>
      <c r="Y2891" s="210">
        <f t="shared" si="233"/>
        <v>0.34495956873315364</v>
      </c>
      <c r="Z2891" s="211">
        <f t="shared" si="235"/>
        <v>0.42</v>
      </c>
      <c r="AA2891" s="178"/>
      <c r="AB2891" s="178"/>
      <c r="AC2891" s="178"/>
    </row>
    <row r="2892" spans="2:29" x14ac:dyDescent="0.35">
      <c r="B2892" s="222">
        <v>296900</v>
      </c>
      <c r="C2892" s="208">
        <v>114134</v>
      </c>
      <c r="D2892" s="309">
        <v>6277.37</v>
      </c>
      <c r="E2892" s="206">
        <v>9130.7199999999993</v>
      </c>
      <c r="F2892" s="206">
        <v>10272.06</v>
      </c>
      <c r="G2892" s="205">
        <f t="shared" si="236"/>
        <v>0.38441899629504883</v>
      </c>
      <c r="H2892" s="207">
        <f t="shared" si="237"/>
        <v>0.45</v>
      </c>
      <c r="I2892" s="213">
        <v>102426</v>
      </c>
      <c r="J2892" s="213">
        <v>5633.43</v>
      </c>
      <c r="K2892" s="212">
        <v>8194.08</v>
      </c>
      <c r="L2892" s="212">
        <v>9218.34</v>
      </c>
      <c r="M2892" s="239">
        <f t="shared" si="234"/>
        <v>0.51529999999993381</v>
      </c>
      <c r="N2892" s="239"/>
      <c r="O2892" s="178"/>
      <c r="P2892" s="178"/>
      <c r="Q2892" s="178"/>
      <c r="R2892" s="178"/>
      <c r="S2892" s="178"/>
      <c r="T2892" s="178"/>
      <c r="U2892" s="178"/>
      <c r="V2892" s="178"/>
      <c r="W2892" s="178"/>
      <c r="X2892" s="178"/>
      <c r="Y2892" s="210">
        <f t="shared" si="233"/>
        <v>0.34498484338160995</v>
      </c>
      <c r="Z2892" s="211">
        <f t="shared" si="235"/>
        <v>0.42</v>
      </c>
      <c r="AA2892" s="178"/>
      <c r="AB2892" s="178"/>
      <c r="AC2892" s="178"/>
    </row>
    <row r="2893" spans="2:29" x14ac:dyDescent="0.35">
      <c r="B2893" s="222">
        <v>297000</v>
      </c>
      <c r="C2893" s="208">
        <v>114179</v>
      </c>
      <c r="D2893" s="309">
        <v>6279.84</v>
      </c>
      <c r="E2893" s="206">
        <v>9134.32</v>
      </c>
      <c r="F2893" s="206">
        <v>10276.11</v>
      </c>
      <c r="G2893" s="205">
        <f t="shared" si="236"/>
        <v>0.38444107744107742</v>
      </c>
      <c r="H2893" s="207">
        <f t="shared" si="237"/>
        <v>0.45</v>
      </c>
      <c r="I2893" s="213">
        <v>102468</v>
      </c>
      <c r="J2893" s="213">
        <v>5635.74</v>
      </c>
      <c r="K2893" s="212">
        <v>8197.44</v>
      </c>
      <c r="L2893" s="212">
        <v>9222.1200000000008</v>
      </c>
      <c r="M2893" s="239">
        <f t="shared" si="234"/>
        <v>0.51519999999998622</v>
      </c>
      <c r="N2893" s="239"/>
      <c r="O2893" s="178"/>
      <c r="P2893" s="178"/>
      <c r="Q2893" s="178"/>
      <c r="R2893" s="178"/>
      <c r="S2893" s="178"/>
      <c r="T2893" s="178"/>
      <c r="U2893" s="178"/>
      <c r="V2893" s="178"/>
      <c r="W2893" s="178"/>
      <c r="X2893" s="178"/>
      <c r="Y2893" s="210">
        <f t="shared" si="233"/>
        <v>0.34501010101010099</v>
      </c>
      <c r="Z2893" s="211">
        <f t="shared" si="235"/>
        <v>0.42</v>
      </c>
      <c r="AA2893" s="178"/>
      <c r="AB2893" s="178"/>
      <c r="AC2893" s="178"/>
    </row>
    <row r="2894" spans="2:29" x14ac:dyDescent="0.35">
      <c r="B2894" s="222">
        <v>297100</v>
      </c>
      <c r="C2894" s="208">
        <v>114224</v>
      </c>
      <c r="D2894" s="309">
        <v>6282.32</v>
      </c>
      <c r="E2894" s="206">
        <v>9137.92</v>
      </c>
      <c r="F2894" s="206">
        <v>10280.16</v>
      </c>
      <c r="G2894" s="205">
        <f t="shared" si="236"/>
        <v>0.38446314372265228</v>
      </c>
      <c r="H2894" s="207">
        <f t="shared" si="237"/>
        <v>0.45</v>
      </c>
      <c r="I2894" s="213">
        <v>102510</v>
      </c>
      <c r="J2894" s="213">
        <v>5638.05</v>
      </c>
      <c r="K2894" s="212">
        <v>8200.7999999999993</v>
      </c>
      <c r="L2894" s="212">
        <v>9225.9</v>
      </c>
      <c r="M2894" s="239">
        <f t="shared" si="234"/>
        <v>0.51530000000009746</v>
      </c>
      <c r="N2894" s="239"/>
      <c r="O2894" s="178"/>
      <c r="P2894" s="178"/>
      <c r="Q2894" s="178"/>
      <c r="R2894" s="178"/>
      <c r="S2894" s="178"/>
      <c r="T2894" s="178"/>
      <c r="U2894" s="178"/>
      <c r="V2894" s="178"/>
      <c r="W2894" s="178"/>
      <c r="X2894" s="178"/>
      <c r="Y2894" s="210">
        <f t="shared" si="233"/>
        <v>0.34503534163581284</v>
      </c>
      <c r="Z2894" s="211">
        <f t="shared" si="235"/>
        <v>0.42</v>
      </c>
      <c r="AA2894" s="178"/>
      <c r="AB2894" s="178"/>
      <c r="AC2894" s="178"/>
    </row>
    <row r="2895" spans="2:29" x14ac:dyDescent="0.35">
      <c r="B2895" s="222">
        <v>297200</v>
      </c>
      <c r="C2895" s="208">
        <v>114269</v>
      </c>
      <c r="D2895" s="309">
        <v>6284.79</v>
      </c>
      <c r="E2895" s="206">
        <v>9141.52</v>
      </c>
      <c r="F2895" s="206">
        <v>10284.209999999999</v>
      </c>
      <c r="G2895" s="205">
        <f t="shared" si="236"/>
        <v>0.38448519515477791</v>
      </c>
      <c r="H2895" s="207">
        <f t="shared" si="237"/>
        <v>0.45</v>
      </c>
      <c r="I2895" s="213">
        <v>102552</v>
      </c>
      <c r="J2895" s="213">
        <v>5640.36</v>
      </c>
      <c r="K2895" s="212">
        <v>8204.16</v>
      </c>
      <c r="L2895" s="212">
        <v>9229.68</v>
      </c>
      <c r="M2895" s="239">
        <f t="shared" si="234"/>
        <v>0.51520000000000432</v>
      </c>
      <c r="N2895" s="239"/>
      <c r="O2895" s="178"/>
      <c r="P2895" s="178"/>
      <c r="Q2895" s="178"/>
      <c r="R2895" s="178"/>
      <c r="S2895" s="178"/>
      <c r="T2895" s="178"/>
      <c r="U2895" s="178"/>
      <c r="V2895" s="178"/>
      <c r="W2895" s="178"/>
      <c r="X2895" s="178"/>
      <c r="Y2895" s="210">
        <f t="shared" si="233"/>
        <v>0.3450605652759085</v>
      </c>
      <c r="Z2895" s="211">
        <f t="shared" si="235"/>
        <v>0.42</v>
      </c>
      <c r="AA2895" s="178"/>
      <c r="AB2895" s="178"/>
      <c r="AC2895" s="178"/>
    </row>
    <row r="2896" spans="2:29" x14ac:dyDescent="0.35">
      <c r="B2896" s="222">
        <v>297300</v>
      </c>
      <c r="C2896" s="208">
        <v>114314</v>
      </c>
      <c r="D2896" s="309">
        <v>6287.27</v>
      </c>
      <c r="E2896" s="206">
        <v>9145.1200000000008</v>
      </c>
      <c r="F2896" s="206">
        <v>10288.26</v>
      </c>
      <c r="G2896" s="205">
        <f t="shared" si="236"/>
        <v>0.38450723175243862</v>
      </c>
      <c r="H2896" s="207">
        <f t="shared" si="237"/>
        <v>0.45</v>
      </c>
      <c r="I2896" s="213">
        <v>102594</v>
      </c>
      <c r="J2896" s="213">
        <v>5642.67</v>
      </c>
      <c r="K2896" s="212">
        <v>8207.52</v>
      </c>
      <c r="L2896" s="212">
        <v>9233.4599999999991</v>
      </c>
      <c r="M2896" s="239">
        <f t="shared" si="234"/>
        <v>0.51529999999998832</v>
      </c>
      <c r="N2896" s="239"/>
      <c r="O2896" s="178"/>
      <c r="P2896" s="178"/>
      <c r="Q2896" s="178"/>
      <c r="R2896" s="178"/>
      <c r="S2896" s="178"/>
      <c r="T2896" s="178"/>
      <c r="U2896" s="178"/>
      <c r="V2896" s="178"/>
      <c r="W2896" s="178"/>
      <c r="X2896" s="178"/>
      <c r="Y2896" s="210">
        <f t="shared" si="233"/>
        <v>0.34508577194752776</v>
      </c>
      <c r="Z2896" s="211">
        <f t="shared" si="235"/>
        <v>0.42</v>
      </c>
      <c r="AA2896" s="178"/>
      <c r="AB2896" s="178"/>
      <c r="AC2896" s="178"/>
    </row>
    <row r="2897" spans="2:29" x14ac:dyDescent="0.35">
      <c r="B2897" s="222">
        <v>297400</v>
      </c>
      <c r="C2897" s="208">
        <v>114359</v>
      </c>
      <c r="D2897" s="309">
        <v>6289.74</v>
      </c>
      <c r="E2897" s="206">
        <v>9148.7199999999993</v>
      </c>
      <c r="F2897" s="206">
        <v>10292.31</v>
      </c>
      <c r="G2897" s="205">
        <f t="shared" si="236"/>
        <v>0.38452925353059852</v>
      </c>
      <c r="H2897" s="207">
        <f t="shared" si="237"/>
        <v>0.45</v>
      </c>
      <c r="I2897" s="213">
        <v>102636</v>
      </c>
      <c r="J2897" s="213">
        <v>5644.98</v>
      </c>
      <c r="K2897" s="212">
        <v>8210.8799999999992</v>
      </c>
      <c r="L2897" s="212">
        <v>9237.24</v>
      </c>
      <c r="M2897" s="239">
        <f t="shared" si="234"/>
        <v>0.51520000000002253</v>
      </c>
      <c r="N2897" s="239"/>
      <c r="O2897" s="178"/>
      <c r="P2897" s="178"/>
      <c r="Q2897" s="178"/>
      <c r="R2897" s="178"/>
      <c r="S2897" s="178"/>
      <c r="T2897" s="178"/>
      <c r="U2897" s="178"/>
      <c r="V2897" s="178"/>
      <c r="W2897" s="178"/>
      <c r="X2897" s="178"/>
      <c r="Y2897" s="210">
        <f t="shared" si="233"/>
        <v>0.34511096166778749</v>
      </c>
      <c r="Z2897" s="211">
        <f t="shared" si="235"/>
        <v>0.42</v>
      </c>
      <c r="AA2897" s="178"/>
      <c r="AB2897" s="178"/>
      <c r="AC2897" s="178"/>
    </row>
    <row r="2898" spans="2:29" x14ac:dyDescent="0.35">
      <c r="B2898" s="222">
        <v>297500</v>
      </c>
      <c r="C2898" s="208">
        <v>114404</v>
      </c>
      <c r="D2898" s="309">
        <v>6292.22</v>
      </c>
      <c r="E2898" s="206">
        <v>9152.32</v>
      </c>
      <c r="F2898" s="206">
        <v>10296.36</v>
      </c>
      <c r="G2898" s="205">
        <f t="shared" si="236"/>
        <v>0.38455126050420169</v>
      </c>
      <c r="H2898" s="207">
        <f t="shared" si="237"/>
        <v>0.45</v>
      </c>
      <c r="I2898" s="213">
        <v>102678</v>
      </c>
      <c r="J2898" s="213">
        <v>5647.29</v>
      </c>
      <c r="K2898" s="212">
        <v>8214.24</v>
      </c>
      <c r="L2898" s="212">
        <v>9241.02</v>
      </c>
      <c r="M2898" s="239">
        <f t="shared" si="234"/>
        <v>0.51530000000002474</v>
      </c>
      <c r="N2898" s="239"/>
      <c r="O2898" s="178"/>
      <c r="P2898" s="178"/>
      <c r="Q2898" s="178"/>
      <c r="R2898" s="178"/>
      <c r="S2898" s="178"/>
      <c r="T2898" s="178"/>
      <c r="U2898" s="178"/>
      <c r="V2898" s="178"/>
      <c r="W2898" s="178"/>
      <c r="X2898" s="178"/>
      <c r="Y2898" s="210">
        <f t="shared" si="233"/>
        <v>0.3451361344537815</v>
      </c>
      <c r="Z2898" s="211">
        <f t="shared" si="235"/>
        <v>0.42</v>
      </c>
      <c r="AA2898" s="178"/>
      <c r="AB2898" s="178"/>
      <c r="AC2898" s="178"/>
    </row>
    <row r="2899" spans="2:29" x14ac:dyDescent="0.35">
      <c r="B2899" s="222">
        <v>297600</v>
      </c>
      <c r="C2899" s="208">
        <v>114449</v>
      </c>
      <c r="D2899" s="309">
        <v>6294.69</v>
      </c>
      <c r="E2899" s="206">
        <v>9155.92</v>
      </c>
      <c r="F2899" s="206">
        <v>10300.41</v>
      </c>
      <c r="G2899" s="205">
        <f t="shared" si="236"/>
        <v>0.38457325268817205</v>
      </c>
      <c r="H2899" s="207">
        <f t="shared" si="237"/>
        <v>0.45</v>
      </c>
      <c r="I2899" s="213">
        <v>102720</v>
      </c>
      <c r="J2899" s="213">
        <v>5649.6</v>
      </c>
      <c r="K2899" s="212">
        <v>8217.6</v>
      </c>
      <c r="L2899" s="212">
        <v>9244.7999999999993</v>
      </c>
      <c r="M2899" s="239">
        <f t="shared" si="234"/>
        <v>0.51520000000004074</v>
      </c>
      <c r="N2899" s="239"/>
      <c r="O2899" s="178"/>
      <c r="P2899" s="178"/>
      <c r="Q2899" s="178"/>
      <c r="R2899" s="178"/>
      <c r="S2899" s="178"/>
      <c r="T2899" s="178"/>
      <c r="U2899" s="178"/>
      <c r="V2899" s="178"/>
      <c r="W2899" s="178"/>
      <c r="X2899" s="178"/>
      <c r="Y2899" s="210">
        <f t="shared" si="233"/>
        <v>0.34516129032258064</v>
      </c>
      <c r="Z2899" s="211">
        <f t="shared" si="235"/>
        <v>0.42</v>
      </c>
      <c r="AA2899" s="178"/>
      <c r="AB2899" s="178"/>
      <c r="AC2899" s="178"/>
    </row>
    <row r="2900" spans="2:29" x14ac:dyDescent="0.35">
      <c r="B2900" s="222">
        <v>297700</v>
      </c>
      <c r="C2900" s="208">
        <v>114494</v>
      </c>
      <c r="D2900" s="309">
        <v>6297.17</v>
      </c>
      <c r="E2900" s="206">
        <v>9159.52</v>
      </c>
      <c r="F2900" s="206">
        <v>10304.459999999999</v>
      </c>
      <c r="G2900" s="205">
        <f t="shared" si="236"/>
        <v>0.38459523009741348</v>
      </c>
      <c r="H2900" s="207">
        <f t="shared" si="237"/>
        <v>0.45</v>
      </c>
      <c r="I2900" s="213">
        <v>102762</v>
      </c>
      <c r="J2900" s="213">
        <v>5651.91</v>
      </c>
      <c r="K2900" s="212">
        <v>8220.9599999999991</v>
      </c>
      <c r="L2900" s="212">
        <v>9248.58</v>
      </c>
      <c r="M2900" s="239">
        <f t="shared" si="234"/>
        <v>0.51530000000006115</v>
      </c>
      <c r="N2900" s="239"/>
      <c r="O2900" s="178"/>
      <c r="P2900" s="178"/>
      <c r="Q2900" s="178"/>
      <c r="R2900" s="178"/>
      <c r="S2900" s="178"/>
      <c r="T2900" s="178"/>
      <c r="U2900" s="178"/>
      <c r="V2900" s="178"/>
      <c r="W2900" s="178"/>
      <c r="X2900" s="178"/>
      <c r="Y2900" s="210">
        <f t="shared" si="233"/>
        <v>0.34518642929123278</v>
      </c>
      <c r="Z2900" s="211">
        <f t="shared" si="235"/>
        <v>0.42</v>
      </c>
      <c r="AA2900" s="178"/>
      <c r="AB2900" s="178"/>
      <c r="AC2900" s="178"/>
    </row>
    <row r="2901" spans="2:29" x14ac:dyDescent="0.35">
      <c r="B2901" s="222">
        <v>297800</v>
      </c>
      <c r="C2901" s="208">
        <v>114539</v>
      </c>
      <c r="D2901" s="309">
        <v>6299.64</v>
      </c>
      <c r="E2901" s="206">
        <v>9163.1200000000008</v>
      </c>
      <c r="F2901" s="206">
        <v>10308.51</v>
      </c>
      <c r="G2901" s="205">
        <f t="shared" si="236"/>
        <v>0.38461719274680994</v>
      </c>
      <c r="H2901" s="207">
        <f t="shared" si="237"/>
        <v>0.45</v>
      </c>
      <c r="I2901" s="213">
        <v>102804</v>
      </c>
      <c r="J2901" s="213">
        <v>5654.22</v>
      </c>
      <c r="K2901" s="212">
        <v>8224.32</v>
      </c>
      <c r="L2901" s="212">
        <v>9252.36</v>
      </c>
      <c r="M2901" s="239">
        <f t="shared" si="234"/>
        <v>0.51519999999994981</v>
      </c>
      <c r="N2901" s="239"/>
      <c r="O2901" s="178"/>
      <c r="P2901" s="178"/>
      <c r="Q2901" s="178"/>
      <c r="R2901" s="178"/>
      <c r="S2901" s="178"/>
      <c r="T2901" s="178"/>
      <c r="U2901" s="178"/>
      <c r="V2901" s="178"/>
      <c r="W2901" s="178"/>
      <c r="X2901" s="178"/>
      <c r="Y2901" s="210">
        <f t="shared" si="233"/>
        <v>0.3452115513767629</v>
      </c>
      <c r="Z2901" s="211">
        <f t="shared" si="235"/>
        <v>0.42</v>
      </c>
      <c r="AA2901" s="178"/>
      <c r="AB2901" s="178"/>
      <c r="AC2901" s="178"/>
    </row>
    <row r="2902" spans="2:29" x14ac:dyDescent="0.35">
      <c r="B2902" s="222">
        <v>297900</v>
      </c>
      <c r="C2902" s="208">
        <v>114584</v>
      </c>
      <c r="D2902" s="309">
        <v>6302.12</v>
      </c>
      <c r="E2902" s="206">
        <v>9166.7199999999993</v>
      </c>
      <c r="F2902" s="206">
        <v>10312.56</v>
      </c>
      <c r="G2902" s="205">
        <f t="shared" si="236"/>
        <v>0.38463914065122523</v>
      </c>
      <c r="H2902" s="207">
        <f t="shared" si="237"/>
        <v>0.45</v>
      </c>
      <c r="I2902" s="213">
        <v>102846</v>
      </c>
      <c r="J2902" s="213">
        <v>5656.53</v>
      </c>
      <c r="K2902" s="212">
        <v>8227.68</v>
      </c>
      <c r="L2902" s="212">
        <v>9256.14</v>
      </c>
      <c r="M2902" s="239">
        <f t="shared" si="234"/>
        <v>0.51529999999993381</v>
      </c>
      <c r="N2902" s="239"/>
      <c r="O2902" s="178"/>
      <c r="P2902" s="178"/>
      <c r="Q2902" s="178"/>
      <c r="R2902" s="178"/>
      <c r="S2902" s="178"/>
      <c r="T2902" s="178"/>
      <c r="U2902" s="178"/>
      <c r="V2902" s="178"/>
      <c r="W2902" s="178"/>
      <c r="X2902" s="178"/>
      <c r="Y2902" s="210">
        <f t="shared" si="233"/>
        <v>0.3452366565961732</v>
      </c>
      <c r="Z2902" s="211">
        <f t="shared" si="235"/>
        <v>0.42</v>
      </c>
      <c r="AA2902" s="178"/>
      <c r="AB2902" s="178"/>
      <c r="AC2902" s="178"/>
    </row>
    <row r="2903" spans="2:29" x14ac:dyDescent="0.35">
      <c r="B2903" s="222">
        <v>298000</v>
      </c>
      <c r="C2903" s="208">
        <v>114629</v>
      </c>
      <c r="D2903" s="309">
        <v>6304.59</v>
      </c>
      <c r="E2903" s="206">
        <v>9170.32</v>
      </c>
      <c r="F2903" s="206">
        <v>10316.61</v>
      </c>
      <c r="G2903" s="205">
        <f t="shared" si="236"/>
        <v>0.38466107382550335</v>
      </c>
      <c r="H2903" s="207">
        <f t="shared" si="237"/>
        <v>0.45</v>
      </c>
      <c r="I2903" s="213">
        <v>102888</v>
      </c>
      <c r="J2903" s="213">
        <v>5658.84</v>
      </c>
      <c r="K2903" s="212">
        <v>8231.0400000000009</v>
      </c>
      <c r="L2903" s="212">
        <v>9259.92</v>
      </c>
      <c r="M2903" s="239">
        <f t="shared" si="234"/>
        <v>0.51520000000013166</v>
      </c>
      <c r="N2903" s="239"/>
      <c r="O2903" s="178"/>
      <c r="P2903" s="178"/>
      <c r="Q2903" s="178"/>
      <c r="R2903" s="178"/>
      <c r="S2903" s="178"/>
      <c r="T2903" s="178"/>
      <c r="U2903" s="178"/>
      <c r="V2903" s="178"/>
      <c r="W2903" s="178"/>
      <c r="X2903" s="178"/>
      <c r="Y2903" s="210">
        <f t="shared" si="233"/>
        <v>0.34526174496644296</v>
      </c>
      <c r="Z2903" s="211">
        <f t="shared" si="235"/>
        <v>0.42</v>
      </c>
      <c r="AA2903" s="178"/>
      <c r="AB2903" s="178"/>
      <c r="AC2903" s="178"/>
    </row>
    <row r="2904" spans="2:29" x14ac:dyDescent="0.35">
      <c r="B2904" s="222">
        <v>298100</v>
      </c>
      <c r="C2904" s="208">
        <v>114674</v>
      </c>
      <c r="D2904" s="309">
        <v>6307.07</v>
      </c>
      <c r="E2904" s="206">
        <v>9173.92</v>
      </c>
      <c r="F2904" s="206">
        <v>10320.66</v>
      </c>
      <c r="G2904" s="205">
        <f t="shared" si="236"/>
        <v>0.38468299228446828</v>
      </c>
      <c r="H2904" s="207">
        <f t="shared" si="237"/>
        <v>0.45</v>
      </c>
      <c r="I2904" s="213">
        <v>102930</v>
      </c>
      <c r="J2904" s="213">
        <v>5661.15</v>
      </c>
      <c r="K2904" s="212">
        <v>8234.4</v>
      </c>
      <c r="L2904" s="212">
        <v>9263.7000000000007</v>
      </c>
      <c r="M2904" s="239">
        <f t="shared" si="234"/>
        <v>0.51530000000009746</v>
      </c>
      <c r="N2904" s="239"/>
      <c r="O2904" s="178"/>
      <c r="P2904" s="178"/>
      <c r="Q2904" s="178"/>
      <c r="R2904" s="178"/>
      <c r="S2904" s="178"/>
      <c r="T2904" s="178"/>
      <c r="U2904" s="178"/>
      <c r="V2904" s="178"/>
      <c r="W2904" s="178"/>
      <c r="X2904" s="178"/>
      <c r="Y2904" s="210">
        <f t="shared" si="233"/>
        <v>0.34528681650452869</v>
      </c>
      <c r="Z2904" s="211">
        <f t="shared" si="235"/>
        <v>0.42</v>
      </c>
      <c r="AA2904" s="178"/>
      <c r="AB2904" s="178"/>
      <c r="AC2904" s="178"/>
    </row>
    <row r="2905" spans="2:29" x14ac:dyDescent="0.35">
      <c r="B2905" s="222">
        <v>298200</v>
      </c>
      <c r="C2905" s="208">
        <v>114719</v>
      </c>
      <c r="D2905" s="309">
        <v>6309.54</v>
      </c>
      <c r="E2905" s="206">
        <v>9177.52</v>
      </c>
      <c r="F2905" s="206">
        <v>10324.709999999999</v>
      </c>
      <c r="G2905" s="205">
        <f t="shared" si="236"/>
        <v>0.38470489604292424</v>
      </c>
      <c r="H2905" s="207">
        <f t="shared" si="237"/>
        <v>0.45</v>
      </c>
      <c r="I2905" s="213">
        <v>102972</v>
      </c>
      <c r="J2905" s="213">
        <v>5663.46</v>
      </c>
      <c r="K2905" s="212">
        <v>8237.76</v>
      </c>
      <c r="L2905" s="212">
        <v>9267.48</v>
      </c>
      <c r="M2905" s="239">
        <f t="shared" si="234"/>
        <v>0.51520000000000432</v>
      </c>
      <c r="N2905" s="239"/>
      <c r="O2905" s="178"/>
      <c r="P2905" s="178"/>
      <c r="Q2905" s="178"/>
      <c r="R2905" s="178"/>
      <c r="S2905" s="178"/>
      <c r="T2905" s="178"/>
      <c r="U2905" s="178"/>
      <c r="V2905" s="178"/>
      <c r="W2905" s="178"/>
      <c r="X2905" s="178"/>
      <c r="Y2905" s="210">
        <f t="shared" si="233"/>
        <v>0.34531187122736418</v>
      </c>
      <c r="Z2905" s="211">
        <f t="shared" si="235"/>
        <v>0.42</v>
      </c>
      <c r="AA2905" s="178"/>
      <c r="AB2905" s="178"/>
      <c r="AC2905" s="178"/>
    </row>
    <row r="2906" spans="2:29" x14ac:dyDescent="0.35">
      <c r="B2906" s="222">
        <v>298300</v>
      </c>
      <c r="C2906" s="208">
        <v>114764</v>
      </c>
      <c r="D2906" s="309">
        <v>6312.02</v>
      </c>
      <c r="E2906" s="206">
        <v>9181.1200000000008</v>
      </c>
      <c r="F2906" s="206">
        <v>10328.76</v>
      </c>
      <c r="G2906" s="205">
        <f t="shared" si="236"/>
        <v>0.38472678511565539</v>
      </c>
      <c r="H2906" s="207">
        <f t="shared" si="237"/>
        <v>0.45</v>
      </c>
      <c r="I2906" s="213">
        <v>103014</v>
      </c>
      <c r="J2906" s="213">
        <v>5665.77</v>
      </c>
      <c r="K2906" s="212">
        <v>8241.1200000000008</v>
      </c>
      <c r="L2906" s="212">
        <v>9271.26</v>
      </c>
      <c r="M2906" s="239">
        <f t="shared" si="234"/>
        <v>0.51529999999998832</v>
      </c>
      <c r="N2906" s="239"/>
      <c r="O2906" s="178"/>
      <c r="P2906" s="178"/>
      <c r="Q2906" s="178"/>
      <c r="R2906" s="178"/>
      <c r="S2906" s="178"/>
      <c r="T2906" s="178"/>
      <c r="U2906" s="178"/>
      <c r="V2906" s="178"/>
      <c r="W2906" s="178"/>
      <c r="X2906" s="178"/>
      <c r="Y2906" s="210">
        <f t="shared" si="233"/>
        <v>0.34533690915186055</v>
      </c>
      <c r="Z2906" s="211">
        <f t="shared" si="235"/>
        <v>0.42</v>
      </c>
      <c r="AA2906" s="178"/>
      <c r="AB2906" s="178"/>
      <c r="AC2906" s="178"/>
    </row>
    <row r="2907" spans="2:29" x14ac:dyDescent="0.35">
      <c r="B2907" s="222">
        <v>298400</v>
      </c>
      <c r="C2907" s="208">
        <v>114809</v>
      </c>
      <c r="D2907" s="309">
        <v>6314.49</v>
      </c>
      <c r="E2907" s="206">
        <v>9184.7199999999993</v>
      </c>
      <c r="F2907" s="206">
        <v>10332.81</v>
      </c>
      <c r="G2907" s="205">
        <f t="shared" si="236"/>
        <v>0.38474865951742626</v>
      </c>
      <c r="H2907" s="207">
        <f t="shared" si="237"/>
        <v>0.45</v>
      </c>
      <c r="I2907" s="213">
        <v>103056</v>
      </c>
      <c r="J2907" s="213">
        <v>5668.08</v>
      </c>
      <c r="K2907" s="212">
        <v>8244.48</v>
      </c>
      <c r="L2907" s="212">
        <v>9275.0400000000009</v>
      </c>
      <c r="M2907" s="239">
        <f t="shared" si="234"/>
        <v>0.51520000000016808</v>
      </c>
      <c r="N2907" s="239"/>
      <c r="O2907" s="178"/>
      <c r="P2907" s="178"/>
      <c r="Q2907" s="178"/>
      <c r="R2907" s="178"/>
      <c r="S2907" s="178"/>
      <c r="T2907" s="178"/>
      <c r="U2907" s="178"/>
      <c r="V2907" s="178"/>
      <c r="W2907" s="178"/>
      <c r="X2907" s="178"/>
      <c r="Y2907" s="210">
        <f t="shared" si="233"/>
        <v>0.34536193029490614</v>
      </c>
      <c r="Z2907" s="211">
        <f t="shared" si="235"/>
        <v>0.42</v>
      </c>
      <c r="AA2907" s="178"/>
      <c r="AB2907" s="178"/>
      <c r="AC2907" s="178"/>
    </row>
    <row r="2908" spans="2:29" x14ac:dyDescent="0.35">
      <c r="B2908" s="222">
        <v>298500</v>
      </c>
      <c r="C2908" s="208">
        <v>114854</v>
      </c>
      <c r="D2908" s="309">
        <v>6316.97</v>
      </c>
      <c r="E2908" s="206">
        <v>9188.32</v>
      </c>
      <c r="F2908" s="206">
        <v>10336.86</v>
      </c>
      <c r="G2908" s="205">
        <f t="shared" si="236"/>
        <v>0.38477051926298156</v>
      </c>
      <c r="H2908" s="207">
        <f t="shared" si="237"/>
        <v>0.45</v>
      </c>
      <c r="I2908" s="213">
        <v>103098</v>
      </c>
      <c r="J2908" s="213">
        <v>5670.39</v>
      </c>
      <c r="K2908" s="212">
        <v>8247.84</v>
      </c>
      <c r="L2908" s="212">
        <v>9278.82</v>
      </c>
      <c r="M2908" s="239">
        <f t="shared" si="234"/>
        <v>0.51530000000017029</v>
      </c>
      <c r="N2908" s="239"/>
      <c r="O2908" s="178"/>
      <c r="P2908" s="178"/>
      <c r="Q2908" s="178"/>
      <c r="R2908" s="178"/>
      <c r="S2908" s="178"/>
      <c r="T2908" s="178"/>
      <c r="U2908" s="178"/>
      <c r="V2908" s="178"/>
      <c r="W2908" s="178"/>
      <c r="X2908" s="178"/>
      <c r="Y2908" s="210">
        <f t="shared" si="233"/>
        <v>0.34538693467336684</v>
      </c>
      <c r="Z2908" s="211">
        <f t="shared" si="235"/>
        <v>0.42</v>
      </c>
      <c r="AA2908" s="178"/>
      <c r="AB2908" s="178"/>
      <c r="AC2908" s="178"/>
    </row>
    <row r="2909" spans="2:29" x14ac:dyDescent="0.35">
      <c r="B2909" s="222">
        <v>298600</v>
      </c>
      <c r="C2909" s="208">
        <v>114899</v>
      </c>
      <c r="D2909" s="309">
        <v>6319.44</v>
      </c>
      <c r="E2909" s="206">
        <v>9191.92</v>
      </c>
      <c r="F2909" s="206">
        <v>10340.91</v>
      </c>
      <c r="G2909" s="205">
        <f t="shared" si="236"/>
        <v>0.38479236436704622</v>
      </c>
      <c r="H2909" s="207">
        <f t="shared" si="237"/>
        <v>0.45</v>
      </c>
      <c r="I2909" s="213">
        <v>103140</v>
      </c>
      <c r="J2909" s="213">
        <v>5672.7</v>
      </c>
      <c r="K2909" s="212">
        <v>8251.2000000000007</v>
      </c>
      <c r="L2909" s="212">
        <v>9282.6</v>
      </c>
      <c r="M2909" s="239">
        <f t="shared" si="234"/>
        <v>0.51520000000004074</v>
      </c>
      <c r="N2909" s="239"/>
      <c r="O2909" s="178"/>
      <c r="P2909" s="178"/>
      <c r="Q2909" s="178"/>
      <c r="R2909" s="178"/>
      <c r="S2909" s="178"/>
      <c r="T2909" s="178"/>
      <c r="U2909" s="178"/>
      <c r="V2909" s="178"/>
      <c r="W2909" s="178"/>
      <c r="X2909" s="178"/>
      <c r="Y2909" s="210">
        <f t="shared" si="233"/>
        <v>0.34541192230408574</v>
      </c>
      <c r="Z2909" s="211">
        <f t="shared" si="235"/>
        <v>0.42</v>
      </c>
      <c r="AA2909" s="178"/>
      <c r="AB2909" s="178"/>
      <c r="AC2909" s="178"/>
    </row>
    <row r="2910" spans="2:29" x14ac:dyDescent="0.35">
      <c r="B2910" s="222">
        <v>298700</v>
      </c>
      <c r="C2910" s="208">
        <v>114944</v>
      </c>
      <c r="D2910" s="309">
        <v>6321.92</v>
      </c>
      <c r="E2910" s="206">
        <v>9195.52</v>
      </c>
      <c r="F2910" s="206">
        <v>10344.959999999999</v>
      </c>
      <c r="G2910" s="205">
        <f t="shared" si="236"/>
        <v>0.38481419484432539</v>
      </c>
      <c r="H2910" s="207">
        <f t="shared" si="237"/>
        <v>0.45</v>
      </c>
      <c r="I2910" s="213">
        <v>103182</v>
      </c>
      <c r="J2910" s="213">
        <v>5675.01</v>
      </c>
      <c r="K2910" s="212">
        <v>8254.56</v>
      </c>
      <c r="L2910" s="212">
        <v>9286.3799999999992</v>
      </c>
      <c r="M2910" s="239">
        <f t="shared" si="234"/>
        <v>0.51530000000006115</v>
      </c>
      <c r="N2910" s="239"/>
      <c r="O2910" s="178"/>
      <c r="P2910" s="178"/>
      <c r="Q2910" s="178"/>
      <c r="R2910" s="178"/>
      <c r="S2910" s="178"/>
      <c r="T2910" s="178"/>
      <c r="U2910" s="178"/>
      <c r="V2910" s="178"/>
      <c r="W2910" s="178"/>
      <c r="X2910" s="178"/>
      <c r="Y2910" s="210">
        <f t="shared" si="233"/>
        <v>0.34543689320388349</v>
      </c>
      <c r="Z2910" s="211">
        <f t="shared" si="235"/>
        <v>0.42</v>
      </c>
      <c r="AA2910" s="178"/>
      <c r="AB2910" s="178"/>
      <c r="AC2910" s="178"/>
    </row>
    <row r="2911" spans="2:29" x14ac:dyDescent="0.35">
      <c r="B2911" s="222">
        <v>298800</v>
      </c>
      <c r="C2911" s="208">
        <v>114989</v>
      </c>
      <c r="D2911" s="309">
        <v>6324.39</v>
      </c>
      <c r="E2911" s="206">
        <v>9199.1200000000008</v>
      </c>
      <c r="F2911" s="206">
        <v>10349.01</v>
      </c>
      <c r="G2911" s="205">
        <f t="shared" si="236"/>
        <v>0.38483601070950468</v>
      </c>
      <c r="H2911" s="207">
        <f t="shared" si="237"/>
        <v>0.45</v>
      </c>
      <c r="I2911" s="213">
        <v>103224</v>
      </c>
      <c r="J2911" s="213">
        <v>5677.32</v>
      </c>
      <c r="K2911" s="212">
        <v>8257.92</v>
      </c>
      <c r="L2911" s="212">
        <v>9290.16</v>
      </c>
      <c r="M2911" s="239">
        <f t="shared" si="234"/>
        <v>0.51519999999994981</v>
      </c>
      <c r="N2911" s="239"/>
      <c r="O2911" s="178"/>
      <c r="P2911" s="178"/>
      <c r="Q2911" s="178"/>
      <c r="R2911" s="178"/>
      <c r="S2911" s="178"/>
      <c r="T2911" s="178"/>
      <c r="U2911" s="178"/>
      <c r="V2911" s="178"/>
      <c r="W2911" s="178"/>
      <c r="X2911" s="178"/>
      <c r="Y2911" s="210">
        <f t="shared" si="233"/>
        <v>0.34546184738955821</v>
      </c>
      <c r="Z2911" s="211">
        <f t="shared" si="235"/>
        <v>0.42</v>
      </c>
      <c r="AA2911" s="178"/>
      <c r="AB2911" s="178"/>
      <c r="AC2911" s="178"/>
    </row>
    <row r="2912" spans="2:29" x14ac:dyDescent="0.35">
      <c r="B2912" s="222">
        <v>298900</v>
      </c>
      <c r="C2912" s="208">
        <v>115034</v>
      </c>
      <c r="D2912" s="309">
        <v>6326.87</v>
      </c>
      <c r="E2912" s="206">
        <v>9202.7199999999993</v>
      </c>
      <c r="F2912" s="206">
        <v>10353.06</v>
      </c>
      <c r="G2912" s="205">
        <f t="shared" si="236"/>
        <v>0.38485781197724994</v>
      </c>
      <c r="H2912" s="207">
        <f t="shared" si="237"/>
        <v>0.45</v>
      </c>
      <c r="I2912" s="213">
        <v>103266</v>
      </c>
      <c r="J2912" s="213">
        <v>5679.63</v>
      </c>
      <c r="K2912" s="212">
        <v>8261.2800000000007</v>
      </c>
      <c r="L2912" s="212">
        <v>9293.94</v>
      </c>
      <c r="M2912" s="239">
        <f t="shared" si="234"/>
        <v>0.51529999999993381</v>
      </c>
      <c r="N2912" s="239"/>
      <c r="O2912" s="178"/>
      <c r="P2912" s="178"/>
      <c r="Q2912" s="178"/>
      <c r="R2912" s="178"/>
      <c r="S2912" s="178"/>
      <c r="T2912" s="178"/>
      <c r="U2912" s="178"/>
      <c r="V2912" s="178"/>
      <c r="W2912" s="178"/>
      <c r="X2912" s="178"/>
      <c r="Y2912" s="210">
        <f t="shared" si="233"/>
        <v>0.34548678487788559</v>
      </c>
      <c r="Z2912" s="211">
        <f t="shared" si="235"/>
        <v>0.42</v>
      </c>
      <c r="AA2912" s="178"/>
      <c r="AB2912" s="178"/>
      <c r="AC2912" s="178"/>
    </row>
    <row r="2913" spans="2:29" x14ac:dyDescent="0.35">
      <c r="B2913" s="222">
        <v>299000</v>
      </c>
      <c r="C2913" s="208">
        <v>115079</v>
      </c>
      <c r="D2913" s="309">
        <v>6329.34</v>
      </c>
      <c r="E2913" s="206">
        <v>9206.32</v>
      </c>
      <c r="F2913" s="206">
        <v>10357.11</v>
      </c>
      <c r="G2913" s="205">
        <f t="shared" si="236"/>
        <v>0.38487959866220733</v>
      </c>
      <c r="H2913" s="207">
        <f t="shared" si="237"/>
        <v>0.45</v>
      </c>
      <c r="I2913" s="213">
        <v>103308</v>
      </c>
      <c r="J2913" s="213">
        <v>5681.94</v>
      </c>
      <c r="K2913" s="212">
        <v>8264.64</v>
      </c>
      <c r="L2913" s="212">
        <v>9297.7199999999993</v>
      </c>
      <c r="M2913" s="239">
        <f t="shared" si="234"/>
        <v>0.51520000000013166</v>
      </c>
      <c r="N2913" s="239"/>
      <c r="O2913" s="178"/>
      <c r="P2913" s="178"/>
      <c r="Q2913" s="178"/>
      <c r="R2913" s="178"/>
      <c r="S2913" s="178"/>
      <c r="T2913" s="178"/>
      <c r="U2913" s="178"/>
      <c r="V2913" s="178"/>
      <c r="W2913" s="178"/>
      <c r="X2913" s="178"/>
      <c r="Y2913" s="210">
        <f t="shared" si="233"/>
        <v>0.34551170568561873</v>
      </c>
      <c r="Z2913" s="211">
        <f t="shared" si="235"/>
        <v>0.42</v>
      </c>
      <c r="AA2913" s="178"/>
      <c r="AB2913" s="178"/>
      <c r="AC2913" s="178"/>
    </row>
    <row r="2914" spans="2:29" x14ac:dyDescent="0.35">
      <c r="B2914" s="222">
        <v>299100</v>
      </c>
      <c r="C2914" s="208">
        <v>115124</v>
      </c>
      <c r="D2914" s="309">
        <v>6331.82</v>
      </c>
      <c r="E2914" s="206">
        <v>9209.92</v>
      </c>
      <c r="F2914" s="206">
        <v>10361.16</v>
      </c>
      <c r="G2914" s="205">
        <f t="shared" si="236"/>
        <v>0.38490137077900366</v>
      </c>
      <c r="H2914" s="207">
        <f t="shared" si="237"/>
        <v>0.45</v>
      </c>
      <c r="I2914" s="213">
        <v>103350</v>
      </c>
      <c r="J2914" s="213">
        <v>5684.25</v>
      </c>
      <c r="K2914" s="212">
        <v>8268</v>
      </c>
      <c r="L2914" s="212">
        <v>9301.5</v>
      </c>
      <c r="M2914" s="239">
        <f t="shared" si="234"/>
        <v>0.51530000000009746</v>
      </c>
      <c r="N2914" s="239"/>
      <c r="O2914" s="178"/>
      <c r="P2914" s="178"/>
      <c r="Q2914" s="178"/>
      <c r="R2914" s="178"/>
      <c r="S2914" s="178"/>
      <c r="T2914" s="178"/>
      <c r="U2914" s="178"/>
      <c r="V2914" s="178"/>
      <c r="W2914" s="178"/>
      <c r="X2914" s="178"/>
      <c r="Y2914" s="210">
        <f t="shared" si="233"/>
        <v>0.34553660982948847</v>
      </c>
      <c r="Z2914" s="211">
        <f t="shared" si="235"/>
        <v>0.42</v>
      </c>
      <c r="AA2914" s="178"/>
      <c r="AB2914" s="178"/>
      <c r="AC2914" s="178"/>
    </row>
    <row r="2915" spans="2:29" x14ac:dyDescent="0.35">
      <c r="B2915" s="222">
        <v>299200</v>
      </c>
      <c r="C2915" s="208">
        <v>115169</v>
      </c>
      <c r="D2915" s="309">
        <v>6334.29</v>
      </c>
      <c r="E2915" s="206">
        <v>9213.52</v>
      </c>
      <c r="F2915" s="206">
        <v>10365.209999999999</v>
      </c>
      <c r="G2915" s="205">
        <f t="shared" si="236"/>
        <v>0.38492312834224601</v>
      </c>
      <c r="H2915" s="207">
        <f t="shared" si="237"/>
        <v>0.45</v>
      </c>
      <c r="I2915" s="213">
        <v>103392</v>
      </c>
      <c r="J2915" s="213">
        <v>5686.56</v>
      </c>
      <c r="K2915" s="212">
        <v>8271.36</v>
      </c>
      <c r="L2915" s="212">
        <v>9305.2800000000007</v>
      </c>
      <c r="M2915" s="239">
        <f t="shared" si="234"/>
        <v>0.51520000000000432</v>
      </c>
      <c r="N2915" s="239"/>
      <c r="O2915" s="178"/>
      <c r="P2915" s="178"/>
      <c r="Q2915" s="178"/>
      <c r="R2915" s="178"/>
      <c r="S2915" s="178"/>
      <c r="T2915" s="178"/>
      <c r="U2915" s="178"/>
      <c r="V2915" s="178"/>
      <c r="W2915" s="178"/>
      <c r="X2915" s="178"/>
      <c r="Y2915" s="210">
        <f t="shared" si="233"/>
        <v>0.34556149732620323</v>
      </c>
      <c r="Z2915" s="211">
        <f t="shared" si="235"/>
        <v>0.42</v>
      </c>
      <c r="AA2915" s="178"/>
      <c r="AB2915" s="178"/>
      <c r="AC2915" s="178"/>
    </row>
    <row r="2916" spans="2:29" x14ac:dyDescent="0.35">
      <c r="B2916" s="222">
        <v>299300</v>
      </c>
      <c r="C2916" s="208">
        <v>115214</v>
      </c>
      <c r="D2916" s="309">
        <v>6336.77</v>
      </c>
      <c r="E2916" s="206">
        <v>9217.1200000000008</v>
      </c>
      <c r="F2916" s="206">
        <v>10369.26</v>
      </c>
      <c r="G2916" s="205">
        <f t="shared" si="236"/>
        <v>0.38494487136652189</v>
      </c>
      <c r="H2916" s="207">
        <f t="shared" si="237"/>
        <v>0.45</v>
      </c>
      <c r="I2916" s="213">
        <v>103434</v>
      </c>
      <c r="J2916" s="213">
        <v>5688.87</v>
      </c>
      <c r="K2916" s="212">
        <v>8274.7199999999993</v>
      </c>
      <c r="L2916" s="212">
        <v>9309.06</v>
      </c>
      <c r="M2916" s="239">
        <f t="shared" si="234"/>
        <v>0.51529999999998832</v>
      </c>
      <c r="N2916" s="239"/>
      <c r="O2916" s="178"/>
      <c r="P2916" s="178"/>
      <c r="Q2916" s="178"/>
      <c r="R2916" s="178"/>
      <c r="S2916" s="178"/>
      <c r="T2916" s="178"/>
      <c r="U2916" s="178"/>
      <c r="V2916" s="178"/>
      <c r="W2916" s="178"/>
      <c r="X2916" s="178"/>
      <c r="Y2916" s="210">
        <f t="shared" si="233"/>
        <v>0.34558636819244903</v>
      </c>
      <c r="Z2916" s="211">
        <f t="shared" si="235"/>
        <v>0.42</v>
      </c>
      <c r="AA2916" s="178"/>
      <c r="AB2916" s="178"/>
      <c r="AC2916" s="178"/>
    </row>
    <row r="2917" spans="2:29" x14ac:dyDescent="0.35">
      <c r="B2917" s="222">
        <v>299400</v>
      </c>
      <c r="C2917" s="208">
        <v>115259</v>
      </c>
      <c r="D2917" s="309">
        <v>6339.24</v>
      </c>
      <c r="E2917" s="206">
        <v>9220.7199999999993</v>
      </c>
      <c r="F2917" s="206">
        <v>10373.31</v>
      </c>
      <c r="G2917" s="205">
        <f t="shared" si="236"/>
        <v>0.38496659986639947</v>
      </c>
      <c r="H2917" s="207">
        <f t="shared" si="237"/>
        <v>0.45</v>
      </c>
      <c r="I2917" s="213">
        <v>103476</v>
      </c>
      <c r="J2917" s="213">
        <v>5691.18</v>
      </c>
      <c r="K2917" s="212">
        <v>8278.08</v>
      </c>
      <c r="L2917" s="212">
        <v>9312.84</v>
      </c>
      <c r="M2917" s="239">
        <f t="shared" si="234"/>
        <v>0.51520000000016808</v>
      </c>
      <c r="N2917" s="239"/>
      <c r="O2917" s="178"/>
      <c r="P2917" s="178"/>
      <c r="Q2917" s="178"/>
      <c r="R2917" s="178"/>
      <c r="S2917" s="178"/>
      <c r="T2917" s="178"/>
      <c r="U2917" s="178"/>
      <c r="V2917" s="178"/>
      <c r="W2917" s="178"/>
      <c r="X2917" s="178"/>
      <c r="Y2917" s="210">
        <f t="shared" si="233"/>
        <v>0.34561122244488979</v>
      </c>
      <c r="Z2917" s="211">
        <f t="shared" si="235"/>
        <v>0.42</v>
      </c>
      <c r="AA2917" s="178"/>
      <c r="AB2917" s="178"/>
      <c r="AC2917" s="178"/>
    </row>
    <row r="2918" spans="2:29" x14ac:dyDescent="0.35">
      <c r="B2918" s="222">
        <v>299500</v>
      </c>
      <c r="C2918" s="208">
        <v>115304</v>
      </c>
      <c r="D2918" s="309">
        <v>6341.72</v>
      </c>
      <c r="E2918" s="206">
        <v>9224.32</v>
      </c>
      <c r="F2918" s="206">
        <v>10377.36</v>
      </c>
      <c r="G2918" s="205">
        <f t="shared" si="236"/>
        <v>0.3849883138564274</v>
      </c>
      <c r="H2918" s="207">
        <f t="shared" si="237"/>
        <v>0.45</v>
      </c>
      <c r="I2918" s="213">
        <v>103518</v>
      </c>
      <c r="J2918" s="213">
        <v>5693.49</v>
      </c>
      <c r="K2918" s="212">
        <v>8281.44</v>
      </c>
      <c r="L2918" s="212">
        <v>9316.6200000000008</v>
      </c>
      <c r="M2918" s="239">
        <f t="shared" si="234"/>
        <v>0.51530000000017029</v>
      </c>
      <c r="N2918" s="239"/>
      <c r="O2918" s="178"/>
      <c r="P2918" s="178"/>
      <c r="Q2918" s="178"/>
      <c r="R2918" s="178"/>
      <c r="S2918" s="178"/>
      <c r="T2918" s="178"/>
      <c r="U2918" s="178"/>
      <c r="V2918" s="178"/>
      <c r="W2918" s="178"/>
      <c r="X2918" s="178"/>
      <c r="Y2918" s="210">
        <f t="shared" si="233"/>
        <v>0.34563606010016695</v>
      </c>
      <c r="Z2918" s="211">
        <f t="shared" si="235"/>
        <v>0.42</v>
      </c>
      <c r="AA2918" s="178"/>
      <c r="AB2918" s="178"/>
      <c r="AC2918" s="178"/>
    </row>
    <row r="2919" spans="2:29" x14ac:dyDescent="0.35">
      <c r="B2919" s="222">
        <v>299600</v>
      </c>
      <c r="C2919" s="208">
        <v>115349</v>
      </c>
      <c r="D2919" s="309">
        <v>6344.19</v>
      </c>
      <c r="E2919" s="206">
        <v>9227.92</v>
      </c>
      <c r="F2919" s="206">
        <v>10381.41</v>
      </c>
      <c r="G2919" s="205">
        <f t="shared" si="236"/>
        <v>0.38501001335113483</v>
      </c>
      <c r="H2919" s="207">
        <f t="shared" si="237"/>
        <v>0.45</v>
      </c>
      <c r="I2919" s="213">
        <v>103560</v>
      </c>
      <c r="J2919" s="213">
        <v>5695.8</v>
      </c>
      <c r="K2919" s="212">
        <v>8284.7999999999993</v>
      </c>
      <c r="L2919" s="212">
        <v>9320.4</v>
      </c>
      <c r="M2919" s="239">
        <f t="shared" si="234"/>
        <v>0.51520000000004074</v>
      </c>
      <c r="N2919" s="239"/>
      <c r="O2919" s="178"/>
      <c r="P2919" s="178"/>
      <c r="Q2919" s="178"/>
      <c r="R2919" s="178"/>
      <c r="S2919" s="178"/>
      <c r="T2919" s="178"/>
      <c r="U2919" s="178"/>
      <c r="V2919" s="178"/>
      <c r="W2919" s="178"/>
      <c r="X2919" s="178"/>
      <c r="Y2919" s="210">
        <f t="shared" si="233"/>
        <v>0.34566088117489985</v>
      </c>
      <c r="Z2919" s="211">
        <f t="shared" si="235"/>
        <v>0.42</v>
      </c>
      <c r="AA2919" s="178"/>
      <c r="AB2919" s="178"/>
      <c r="AC2919" s="178"/>
    </row>
    <row r="2920" spans="2:29" x14ac:dyDescent="0.35">
      <c r="B2920" s="222">
        <v>299700</v>
      </c>
      <c r="C2920" s="208">
        <v>115394</v>
      </c>
      <c r="D2920" s="309">
        <v>6346.67</v>
      </c>
      <c r="E2920" s="206">
        <v>9231.52</v>
      </c>
      <c r="F2920" s="206">
        <v>10385.459999999999</v>
      </c>
      <c r="G2920" s="205">
        <f t="shared" si="236"/>
        <v>0.3850316983650317</v>
      </c>
      <c r="H2920" s="207">
        <f t="shared" si="237"/>
        <v>0.45</v>
      </c>
      <c r="I2920" s="213">
        <v>103602</v>
      </c>
      <c r="J2920" s="213">
        <v>5698.11</v>
      </c>
      <c r="K2920" s="212">
        <v>8288.16</v>
      </c>
      <c r="L2920" s="212">
        <v>9324.18</v>
      </c>
      <c r="M2920" s="239">
        <f t="shared" si="234"/>
        <v>0.51530000000006115</v>
      </c>
      <c r="N2920" s="239"/>
      <c r="O2920" s="178"/>
      <c r="P2920" s="178"/>
      <c r="Q2920" s="178"/>
      <c r="R2920" s="178"/>
      <c r="S2920" s="178"/>
      <c r="T2920" s="178"/>
      <c r="U2920" s="178"/>
      <c r="V2920" s="178"/>
      <c r="W2920" s="178"/>
      <c r="X2920" s="178"/>
      <c r="Y2920" s="210">
        <f t="shared" si="233"/>
        <v>0.3456856856856857</v>
      </c>
      <c r="Z2920" s="211">
        <f t="shared" si="235"/>
        <v>0.42</v>
      </c>
      <c r="AA2920" s="178"/>
      <c r="AB2920" s="178"/>
      <c r="AC2920" s="178"/>
    </row>
    <row r="2921" spans="2:29" x14ac:dyDescent="0.35">
      <c r="B2921" s="222">
        <v>299800</v>
      </c>
      <c r="C2921" s="208">
        <v>115439</v>
      </c>
      <c r="D2921" s="309">
        <v>6349.14</v>
      </c>
      <c r="E2921" s="206">
        <v>9235.1200000000008</v>
      </c>
      <c r="F2921" s="206">
        <v>10389.51</v>
      </c>
      <c r="G2921" s="205">
        <f t="shared" si="236"/>
        <v>0.38505336891260838</v>
      </c>
      <c r="H2921" s="207">
        <f t="shared" si="237"/>
        <v>0.45</v>
      </c>
      <c r="I2921" s="213">
        <v>103644</v>
      </c>
      <c r="J2921" s="213">
        <v>5700.42</v>
      </c>
      <c r="K2921" s="212">
        <v>8291.52</v>
      </c>
      <c r="L2921" s="212">
        <v>9327.9599999999991</v>
      </c>
      <c r="M2921" s="239">
        <f t="shared" si="234"/>
        <v>0.51519999999994981</v>
      </c>
      <c r="N2921" s="239"/>
      <c r="O2921" s="178"/>
      <c r="P2921" s="178"/>
      <c r="Q2921" s="178"/>
      <c r="R2921" s="178"/>
      <c r="S2921" s="178"/>
      <c r="T2921" s="178"/>
      <c r="U2921" s="178"/>
      <c r="V2921" s="178"/>
      <c r="W2921" s="178"/>
      <c r="X2921" s="178"/>
      <c r="Y2921" s="210">
        <f t="shared" si="233"/>
        <v>0.3457104736490994</v>
      </c>
      <c r="Z2921" s="211">
        <f t="shared" si="235"/>
        <v>0.42</v>
      </c>
      <c r="AA2921" s="178"/>
      <c r="AB2921" s="178"/>
      <c r="AC2921" s="178"/>
    </row>
    <row r="2922" spans="2:29" x14ac:dyDescent="0.35">
      <c r="B2922" s="222">
        <v>299900</v>
      </c>
      <c r="C2922" s="208">
        <v>115484</v>
      </c>
      <c r="D2922" s="309">
        <v>6351.62</v>
      </c>
      <c r="E2922" s="206">
        <v>9238.7199999999993</v>
      </c>
      <c r="F2922" s="206">
        <v>10393.56</v>
      </c>
      <c r="G2922" s="205">
        <f t="shared" si="236"/>
        <v>0.38507502500833612</v>
      </c>
      <c r="H2922" s="207">
        <f t="shared" si="237"/>
        <v>0.45</v>
      </c>
      <c r="I2922" s="213">
        <v>103686</v>
      </c>
      <c r="J2922" s="213">
        <v>5702.73</v>
      </c>
      <c r="K2922" s="212">
        <v>8294.8799999999992</v>
      </c>
      <c r="L2922" s="212">
        <v>9331.74</v>
      </c>
      <c r="M2922" s="239">
        <f t="shared" si="234"/>
        <v>0.51529999999993381</v>
      </c>
      <c r="N2922" s="239"/>
      <c r="O2922" s="178"/>
      <c r="P2922" s="178"/>
      <c r="Q2922" s="178"/>
      <c r="R2922" s="178"/>
      <c r="S2922" s="178"/>
      <c r="T2922" s="178"/>
      <c r="U2922" s="178"/>
      <c r="V2922" s="178"/>
      <c r="W2922" s="178"/>
      <c r="X2922" s="178"/>
      <c r="Y2922" s="210">
        <f t="shared" si="233"/>
        <v>0.3457352450816939</v>
      </c>
      <c r="Z2922" s="211">
        <f t="shared" si="235"/>
        <v>0.42</v>
      </c>
      <c r="AA2922" s="178"/>
      <c r="AB2922" s="178"/>
      <c r="AC2922" s="178"/>
    </row>
    <row r="2923" spans="2:29" x14ac:dyDescent="0.35">
      <c r="B2923" s="222">
        <v>300000</v>
      </c>
      <c r="C2923" s="208">
        <v>115529</v>
      </c>
      <c r="D2923" s="309">
        <v>6354.09</v>
      </c>
      <c r="E2923" s="206">
        <v>9242.32</v>
      </c>
      <c r="F2923" s="206">
        <v>10397.61</v>
      </c>
      <c r="G2923" s="205">
        <f t="shared" si="236"/>
        <v>0.38509666666666664</v>
      </c>
      <c r="H2923" s="207">
        <f t="shared" si="237"/>
        <v>0.45</v>
      </c>
      <c r="I2923" s="213">
        <v>103728</v>
      </c>
      <c r="J2923" s="213">
        <v>5705.04</v>
      </c>
      <c r="K2923" s="212">
        <v>8298.24</v>
      </c>
      <c r="L2923" s="212">
        <v>9335.52</v>
      </c>
      <c r="M2923" s="239">
        <f t="shared" si="234"/>
        <v>0.51520000000013166</v>
      </c>
      <c r="N2923" s="239"/>
      <c r="O2923" s="178"/>
      <c r="P2923" s="178"/>
      <c r="Q2923" s="178"/>
      <c r="R2923" s="178"/>
      <c r="S2923" s="178"/>
      <c r="T2923" s="178"/>
      <c r="U2923" s="178"/>
      <c r="V2923" s="178"/>
      <c r="W2923" s="178"/>
      <c r="X2923" s="178"/>
      <c r="Y2923" s="210">
        <f t="shared" si="233"/>
        <v>0.34576000000000001</v>
      </c>
      <c r="Z2923" s="211">
        <f t="shared" si="235"/>
        <v>0.42</v>
      </c>
      <c r="AA2923" s="178"/>
      <c r="AB2923" s="178"/>
      <c r="AC2923" s="178"/>
    </row>
    <row r="2924" spans="2:29" x14ac:dyDescent="0.35">
      <c r="B2924" s="222">
        <v>300100</v>
      </c>
      <c r="C2924" s="208">
        <v>115574</v>
      </c>
      <c r="D2924" s="309">
        <v>6356.57</v>
      </c>
      <c r="E2924" s="206">
        <v>9245.92</v>
      </c>
      <c r="F2924" s="206">
        <v>10401.66</v>
      </c>
      <c r="G2924" s="205">
        <f t="shared" si="236"/>
        <v>0.38511829390203267</v>
      </c>
      <c r="H2924" s="207">
        <f t="shared" si="237"/>
        <v>0.45</v>
      </c>
      <c r="I2924" s="213">
        <v>103770</v>
      </c>
      <c r="J2924" s="213">
        <v>5707.35</v>
      </c>
      <c r="K2924" s="212">
        <v>8301.6</v>
      </c>
      <c r="L2924" s="212">
        <v>9339.2999999999993</v>
      </c>
      <c r="M2924" s="239">
        <f t="shared" si="234"/>
        <v>0.51530000000009746</v>
      </c>
      <c r="N2924" s="239"/>
      <c r="O2924" s="178"/>
      <c r="P2924" s="178"/>
      <c r="Q2924" s="178"/>
      <c r="R2924" s="178"/>
      <c r="S2924" s="178"/>
      <c r="T2924" s="178"/>
      <c r="U2924" s="178"/>
      <c r="V2924" s="178"/>
      <c r="W2924" s="178"/>
      <c r="X2924" s="178"/>
      <c r="Y2924" s="210">
        <f t="shared" si="233"/>
        <v>0.34578473842052648</v>
      </c>
      <c r="Z2924" s="211">
        <f t="shared" si="235"/>
        <v>0.42</v>
      </c>
      <c r="AA2924" s="178"/>
      <c r="AB2924" s="178"/>
      <c r="AC2924" s="178"/>
    </row>
    <row r="2925" spans="2:29" x14ac:dyDescent="0.35">
      <c r="B2925" s="222">
        <v>300200</v>
      </c>
      <c r="C2925" s="208">
        <v>115619</v>
      </c>
      <c r="D2925" s="309">
        <v>6359.04</v>
      </c>
      <c r="E2925" s="206">
        <v>9249.52</v>
      </c>
      <c r="F2925" s="206">
        <v>10405.709999999999</v>
      </c>
      <c r="G2925" s="205">
        <f t="shared" si="236"/>
        <v>0.38513990672884746</v>
      </c>
      <c r="H2925" s="207">
        <f t="shared" si="237"/>
        <v>0.45</v>
      </c>
      <c r="I2925" s="213">
        <v>103812</v>
      </c>
      <c r="J2925" s="213">
        <v>5709.66</v>
      </c>
      <c r="K2925" s="212">
        <v>8304.9599999999991</v>
      </c>
      <c r="L2925" s="212">
        <v>9343.08</v>
      </c>
      <c r="M2925" s="239">
        <f t="shared" si="234"/>
        <v>0.51520000000000432</v>
      </c>
      <c r="N2925" s="239"/>
      <c r="O2925" s="178"/>
      <c r="P2925" s="178"/>
      <c r="Q2925" s="178"/>
      <c r="R2925" s="178"/>
      <c r="S2925" s="178"/>
      <c r="T2925" s="178"/>
      <c r="U2925" s="178"/>
      <c r="V2925" s="178"/>
      <c r="W2925" s="178"/>
      <c r="X2925" s="178"/>
      <c r="Y2925" s="210">
        <f t="shared" si="233"/>
        <v>0.34580946035976018</v>
      </c>
      <c r="Z2925" s="211">
        <f t="shared" si="235"/>
        <v>0.42</v>
      </c>
      <c r="AA2925" s="178"/>
      <c r="AB2925" s="178"/>
      <c r="AC2925" s="178"/>
    </row>
    <row r="2926" spans="2:29" x14ac:dyDescent="0.35">
      <c r="B2926" s="222">
        <v>300300</v>
      </c>
      <c r="C2926" s="208">
        <v>115664</v>
      </c>
      <c r="D2926" s="309">
        <v>6361.52</v>
      </c>
      <c r="E2926" s="206">
        <v>9253.1200000000008</v>
      </c>
      <c r="F2926" s="206">
        <v>10409.76</v>
      </c>
      <c r="G2926" s="205">
        <f t="shared" si="236"/>
        <v>0.38516150516150516</v>
      </c>
      <c r="H2926" s="207">
        <f t="shared" si="237"/>
        <v>0.45</v>
      </c>
      <c r="I2926" s="213">
        <v>103854</v>
      </c>
      <c r="J2926" s="213">
        <v>5711.97</v>
      </c>
      <c r="K2926" s="212">
        <v>8308.32</v>
      </c>
      <c r="L2926" s="212">
        <v>9346.86</v>
      </c>
      <c r="M2926" s="239">
        <f t="shared" si="234"/>
        <v>0.51529999999998832</v>
      </c>
      <c r="N2926" s="239"/>
      <c r="O2926" s="178"/>
      <c r="P2926" s="178"/>
      <c r="Q2926" s="178"/>
      <c r="R2926" s="178"/>
      <c r="S2926" s="178"/>
      <c r="T2926" s="178"/>
      <c r="U2926" s="178"/>
      <c r="V2926" s="178"/>
      <c r="W2926" s="178"/>
      <c r="X2926" s="178"/>
      <c r="Y2926" s="210">
        <f t="shared" si="233"/>
        <v>0.34583416583416582</v>
      </c>
      <c r="Z2926" s="211">
        <f t="shared" si="235"/>
        <v>0.42</v>
      </c>
      <c r="AA2926" s="178"/>
      <c r="AB2926" s="178"/>
      <c r="AC2926" s="178"/>
    </row>
    <row r="2927" spans="2:29" x14ac:dyDescent="0.35">
      <c r="B2927" s="222">
        <v>300400</v>
      </c>
      <c r="C2927" s="208">
        <v>115709</v>
      </c>
      <c r="D2927" s="309">
        <v>6363.99</v>
      </c>
      <c r="E2927" s="206">
        <v>9256.7199999999993</v>
      </c>
      <c r="F2927" s="206">
        <v>10413.81</v>
      </c>
      <c r="G2927" s="205">
        <f t="shared" si="236"/>
        <v>0.38518308921438082</v>
      </c>
      <c r="H2927" s="207">
        <f t="shared" si="237"/>
        <v>0.45</v>
      </c>
      <c r="I2927" s="213">
        <v>103896</v>
      </c>
      <c r="J2927" s="213">
        <v>5714.28</v>
      </c>
      <c r="K2927" s="212">
        <v>8311.68</v>
      </c>
      <c r="L2927" s="212">
        <v>9350.64</v>
      </c>
      <c r="M2927" s="239">
        <f t="shared" si="234"/>
        <v>0.51520000000016808</v>
      </c>
      <c r="N2927" s="239"/>
      <c r="O2927" s="178"/>
      <c r="P2927" s="178"/>
      <c r="Q2927" s="178"/>
      <c r="R2927" s="178"/>
      <c r="S2927" s="178"/>
      <c r="T2927" s="178"/>
      <c r="U2927" s="178"/>
      <c r="V2927" s="178"/>
      <c r="W2927" s="178"/>
      <c r="X2927" s="178"/>
      <c r="Y2927" s="210">
        <f t="shared" si="233"/>
        <v>0.34585885486018642</v>
      </c>
      <c r="Z2927" s="211">
        <f t="shared" si="235"/>
        <v>0.42</v>
      </c>
      <c r="AA2927" s="178"/>
      <c r="AB2927" s="178"/>
      <c r="AC2927" s="178"/>
    </row>
    <row r="2928" spans="2:29" x14ac:dyDescent="0.35">
      <c r="B2928" s="222">
        <v>300500</v>
      </c>
      <c r="C2928" s="208">
        <v>115754</v>
      </c>
      <c r="D2928" s="309">
        <v>6366.47</v>
      </c>
      <c r="E2928" s="206">
        <v>9260.32</v>
      </c>
      <c r="F2928" s="206">
        <v>10417.86</v>
      </c>
      <c r="G2928" s="205">
        <f t="shared" si="236"/>
        <v>0.38520465890183031</v>
      </c>
      <c r="H2928" s="207">
        <f t="shared" si="237"/>
        <v>0.45</v>
      </c>
      <c r="I2928" s="213">
        <v>103938</v>
      </c>
      <c r="J2928" s="213">
        <v>5716.59</v>
      </c>
      <c r="K2928" s="212">
        <v>8315.0400000000009</v>
      </c>
      <c r="L2928" s="212">
        <v>9354.42</v>
      </c>
      <c r="M2928" s="239">
        <f t="shared" si="234"/>
        <v>0.51530000000017029</v>
      </c>
      <c r="N2928" s="239"/>
      <c r="O2928" s="178"/>
      <c r="P2928" s="178"/>
      <c r="Q2928" s="178"/>
      <c r="R2928" s="178"/>
      <c r="S2928" s="178"/>
      <c r="T2928" s="178"/>
      <c r="U2928" s="178"/>
      <c r="V2928" s="178"/>
      <c r="W2928" s="178"/>
      <c r="X2928" s="178"/>
      <c r="Y2928" s="210">
        <f t="shared" si="233"/>
        <v>0.34588352745424294</v>
      </c>
      <c r="Z2928" s="211">
        <f t="shared" si="235"/>
        <v>0.42</v>
      </c>
      <c r="AA2928" s="178"/>
      <c r="AB2928" s="178"/>
      <c r="AC2928" s="178"/>
    </row>
    <row r="2929" spans="2:29" x14ac:dyDescent="0.35">
      <c r="B2929" s="222">
        <v>300600</v>
      </c>
      <c r="C2929" s="208">
        <v>115799</v>
      </c>
      <c r="D2929" s="309">
        <v>6368.94</v>
      </c>
      <c r="E2929" s="206">
        <v>9263.92</v>
      </c>
      <c r="F2929" s="206">
        <v>10421.91</v>
      </c>
      <c r="G2929" s="205">
        <f t="shared" si="236"/>
        <v>0.38522621423819031</v>
      </c>
      <c r="H2929" s="207">
        <f t="shared" si="237"/>
        <v>0.45</v>
      </c>
      <c r="I2929" s="213">
        <v>103980</v>
      </c>
      <c r="J2929" s="213">
        <v>5718.9</v>
      </c>
      <c r="K2929" s="212">
        <v>8318.4</v>
      </c>
      <c r="L2929" s="212">
        <v>9358.2000000000007</v>
      </c>
      <c r="M2929" s="239">
        <f t="shared" si="234"/>
        <v>0.51520000000004074</v>
      </c>
      <c r="N2929" s="239"/>
      <c r="O2929" s="178"/>
      <c r="P2929" s="178"/>
      <c r="Q2929" s="178"/>
      <c r="R2929" s="178"/>
      <c r="S2929" s="178"/>
      <c r="T2929" s="178"/>
      <c r="U2929" s="178"/>
      <c r="V2929" s="178"/>
      <c r="W2929" s="178"/>
      <c r="X2929" s="178"/>
      <c r="Y2929" s="210">
        <f t="shared" si="233"/>
        <v>0.34590818363273451</v>
      </c>
      <c r="Z2929" s="211">
        <f t="shared" si="235"/>
        <v>0.42</v>
      </c>
      <c r="AA2929" s="178"/>
      <c r="AB2929" s="178"/>
      <c r="AC2929" s="178"/>
    </row>
    <row r="2930" spans="2:29" x14ac:dyDescent="0.35">
      <c r="B2930" s="222">
        <v>300700</v>
      </c>
      <c r="C2930" s="208">
        <v>115844</v>
      </c>
      <c r="D2930" s="309">
        <v>6371.42</v>
      </c>
      <c r="E2930" s="206">
        <v>9267.52</v>
      </c>
      <c r="F2930" s="206">
        <v>10425.959999999999</v>
      </c>
      <c r="G2930" s="205">
        <f t="shared" si="236"/>
        <v>0.38524775523777854</v>
      </c>
      <c r="H2930" s="207">
        <f t="shared" si="237"/>
        <v>0.45</v>
      </c>
      <c r="I2930" s="213">
        <v>104022</v>
      </c>
      <c r="J2930" s="213">
        <v>5721.21</v>
      </c>
      <c r="K2930" s="212">
        <v>8321.76</v>
      </c>
      <c r="L2930" s="212">
        <v>9361.98</v>
      </c>
      <c r="M2930" s="239">
        <f t="shared" si="234"/>
        <v>0.51530000000006115</v>
      </c>
      <c r="N2930" s="239"/>
      <c r="O2930" s="178"/>
      <c r="P2930" s="178"/>
      <c r="Q2930" s="178"/>
      <c r="R2930" s="178"/>
      <c r="S2930" s="178"/>
      <c r="T2930" s="178"/>
      <c r="U2930" s="178"/>
      <c r="V2930" s="178"/>
      <c r="W2930" s="178"/>
      <c r="X2930" s="178"/>
      <c r="Y2930" s="210">
        <f t="shared" si="233"/>
        <v>0.34593282341203857</v>
      </c>
      <c r="Z2930" s="211">
        <f t="shared" si="235"/>
        <v>0.42</v>
      </c>
      <c r="AA2930" s="178"/>
      <c r="AB2930" s="178"/>
      <c r="AC2930" s="178"/>
    </row>
    <row r="2931" spans="2:29" x14ac:dyDescent="0.35">
      <c r="B2931" s="222">
        <v>300800</v>
      </c>
      <c r="C2931" s="208">
        <v>115889</v>
      </c>
      <c r="D2931" s="309">
        <v>6373.89</v>
      </c>
      <c r="E2931" s="206">
        <v>9271.1200000000008</v>
      </c>
      <c r="F2931" s="206">
        <v>10430.01</v>
      </c>
      <c r="G2931" s="205">
        <f t="shared" si="236"/>
        <v>0.38526928191489362</v>
      </c>
      <c r="H2931" s="207">
        <f t="shared" si="237"/>
        <v>0.45</v>
      </c>
      <c r="I2931" s="213">
        <v>104064</v>
      </c>
      <c r="J2931" s="213">
        <v>5723.52</v>
      </c>
      <c r="K2931" s="212">
        <v>8325.1200000000008</v>
      </c>
      <c r="L2931" s="212">
        <v>9365.76</v>
      </c>
      <c r="M2931" s="239">
        <f t="shared" si="234"/>
        <v>0.51519999999994981</v>
      </c>
      <c r="N2931" s="239"/>
      <c r="O2931" s="178"/>
      <c r="P2931" s="178"/>
      <c r="Q2931" s="178"/>
      <c r="R2931" s="178"/>
      <c r="S2931" s="178"/>
      <c r="T2931" s="178"/>
      <c r="U2931" s="178"/>
      <c r="V2931" s="178"/>
      <c r="W2931" s="178"/>
      <c r="X2931" s="178"/>
      <c r="Y2931" s="210">
        <f t="shared" si="233"/>
        <v>0.34595744680851065</v>
      </c>
      <c r="Z2931" s="211">
        <f t="shared" si="235"/>
        <v>0.42</v>
      </c>
      <c r="AA2931" s="178"/>
      <c r="AB2931" s="178"/>
      <c r="AC2931" s="178"/>
    </row>
    <row r="2932" spans="2:29" x14ac:dyDescent="0.35">
      <c r="B2932" s="222">
        <v>300900</v>
      </c>
      <c r="C2932" s="208">
        <v>115934</v>
      </c>
      <c r="D2932" s="309">
        <v>6376.37</v>
      </c>
      <c r="E2932" s="206">
        <v>9274.7199999999993</v>
      </c>
      <c r="F2932" s="206">
        <v>10434.06</v>
      </c>
      <c r="G2932" s="205">
        <f t="shared" si="236"/>
        <v>0.38529079428381524</v>
      </c>
      <c r="H2932" s="207">
        <f t="shared" si="237"/>
        <v>0.45</v>
      </c>
      <c r="I2932" s="213">
        <v>104106</v>
      </c>
      <c r="J2932" s="213">
        <v>5725.83</v>
      </c>
      <c r="K2932" s="212">
        <v>8328.48</v>
      </c>
      <c r="L2932" s="212">
        <v>9369.5400000000009</v>
      </c>
      <c r="M2932" s="239">
        <f t="shared" si="234"/>
        <v>0.51529999999993381</v>
      </c>
      <c r="N2932" s="239"/>
      <c r="O2932" s="178"/>
      <c r="P2932" s="178"/>
      <c r="Q2932" s="178"/>
      <c r="R2932" s="178"/>
      <c r="S2932" s="178"/>
      <c r="T2932" s="178"/>
      <c r="U2932" s="178"/>
      <c r="V2932" s="178"/>
      <c r="W2932" s="178"/>
      <c r="X2932" s="178"/>
      <c r="Y2932" s="210">
        <f t="shared" si="233"/>
        <v>0.34598205383848457</v>
      </c>
      <c r="Z2932" s="211">
        <f t="shared" si="235"/>
        <v>0.42</v>
      </c>
      <c r="AA2932" s="178"/>
      <c r="AB2932" s="178"/>
      <c r="AC2932" s="178"/>
    </row>
    <row r="2933" spans="2:29" x14ac:dyDescent="0.35">
      <c r="B2933" s="222">
        <v>301000</v>
      </c>
      <c r="C2933" s="208">
        <v>115979</v>
      </c>
      <c r="D2933" s="309">
        <v>6378.84</v>
      </c>
      <c r="E2933" s="206">
        <v>9278.32</v>
      </c>
      <c r="F2933" s="206">
        <v>10438.11</v>
      </c>
      <c r="G2933" s="205">
        <f t="shared" si="236"/>
        <v>0.38531229235880399</v>
      </c>
      <c r="H2933" s="207">
        <f t="shared" si="237"/>
        <v>0.45</v>
      </c>
      <c r="I2933" s="213">
        <v>104148</v>
      </c>
      <c r="J2933" s="213">
        <v>5728.14</v>
      </c>
      <c r="K2933" s="212">
        <v>8331.84</v>
      </c>
      <c r="L2933" s="212">
        <v>9373.32</v>
      </c>
      <c r="M2933" s="239">
        <f t="shared" si="234"/>
        <v>0.51520000000013166</v>
      </c>
      <c r="N2933" s="239"/>
      <c r="O2933" s="178"/>
      <c r="P2933" s="178"/>
      <c r="Q2933" s="178"/>
      <c r="R2933" s="178"/>
      <c r="S2933" s="178"/>
      <c r="T2933" s="178"/>
      <c r="U2933" s="178"/>
      <c r="V2933" s="178"/>
      <c r="W2933" s="178"/>
      <c r="X2933" s="178"/>
      <c r="Y2933" s="210">
        <f t="shared" si="233"/>
        <v>0.3460066445182724</v>
      </c>
      <c r="Z2933" s="211">
        <f t="shared" si="235"/>
        <v>0.42</v>
      </c>
      <c r="AA2933" s="178"/>
      <c r="AB2933" s="178"/>
      <c r="AC2933" s="178"/>
    </row>
    <row r="2934" spans="2:29" x14ac:dyDescent="0.35">
      <c r="B2934" s="222">
        <v>301100</v>
      </c>
      <c r="C2934" s="208">
        <v>116024</v>
      </c>
      <c r="D2934" s="309">
        <v>6381.32</v>
      </c>
      <c r="E2934" s="206">
        <v>9281.92</v>
      </c>
      <c r="F2934" s="206">
        <v>10442.16</v>
      </c>
      <c r="G2934" s="205">
        <f t="shared" si="236"/>
        <v>0.38533377615410164</v>
      </c>
      <c r="H2934" s="207">
        <f t="shared" si="237"/>
        <v>0.45</v>
      </c>
      <c r="I2934" s="213">
        <v>104190</v>
      </c>
      <c r="J2934" s="213">
        <v>5730.45</v>
      </c>
      <c r="K2934" s="212">
        <v>8335.2000000000007</v>
      </c>
      <c r="L2934" s="212">
        <v>9377.1</v>
      </c>
      <c r="M2934" s="239">
        <f t="shared" si="234"/>
        <v>0.51530000000009746</v>
      </c>
      <c r="N2934" s="239"/>
      <c r="O2934" s="178"/>
      <c r="P2934" s="178"/>
      <c r="Q2934" s="178"/>
      <c r="R2934" s="178"/>
      <c r="S2934" s="178"/>
      <c r="T2934" s="178"/>
      <c r="U2934" s="178"/>
      <c r="V2934" s="178"/>
      <c r="W2934" s="178"/>
      <c r="X2934" s="178"/>
      <c r="Y2934" s="210">
        <f t="shared" si="233"/>
        <v>0.34603121886416471</v>
      </c>
      <c r="Z2934" s="211">
        <f t="shared" si="235"/>
        <v>0.42</v>
      </c>
      <c r="AA2934" s="178"/>
      <c r="AB2934" s="178"/>
      <c r="AC2934" s="178"/>
    </row>
    <row r="2935" spans="2:29" x14ac:dyDescent="0.35">
      <c r="B2935" s="222">
        <v>301200</v>
      </c>
      <c r="C2935" s="208">
        <v>116069</v>
      </c>
      <c r="D2935" s="309">
        <v>6383.79</v>
      </c>
      <c r="E2935" s="206">
        <v>9285.52</v>
      </c>
      <c r="F2935" s="206">
        <v>10446.209999999999</v>
      </c>
      <c r="G2935" s="205">
        <f t="shared" si="236"/>
        <v>0.38535524568393092</v>
      </c>
      <c r="H2935" s="207">
        <f t="shared" si="237"/>
        <v>0.45</v>
      </c>
      <c r="I2935" s="213">
        <v>104232</v>
      </c>
      <c r="J2935" s="213">
        <v>5732.76</v>
      </c>
      <c r="K2935" s="212">
        <v>8338.56</v>
      </c>
      <c r="L2935" s="212">
        <v>9380.8799999999992</v>
      </c>
      <c r="M2935" s="239">
        <f t="shared" si="234"/>
        <v>0.51520000000000432</v>
      </c>
      <c r="N2935" s="239"/>
      <c r="O2935" s="178"/>
      <c r="P2935" s="178"/>
      <c r="Q2935" s="178"/>
      <c r="R2935" s="178"/>
      <c r="S2935" s="178"/>
      <c r="T2935" s="178"/>
      <c r="U2935" s="178"/>
      <c r="V2935" s="178"/>
      <c r="W2935" s="178"/>
      <c r="X2935" s="178"/>
      <c r="Y2935" s="210">
        <f t="shared" si="233"/>
        <v>0.34605577689243028</v>
      </c>
      <c r="Z2935" s="211">
        <f t="shared" si="235"/>
        <v>0.42</v>
      </c>
      <c r="AA2935" s="178"/>
      <c r="AB2935" s="178"/>
      <c r="AC2935" s="178"/>
    </row>
    <row r="2936" spans="2:29" x14ac:dyDescent="0.35">
      <c r="B2936" s="222">
        <v>301300</v>
      </c>
      <c r="C2936" s="208">
        <v>116114</v>
      </c>
      <c r="D2936" s="309">
        <v>6386.27</v>
      </c>
      <c r="E2936" s="206">
        <v>9289.1200000000008</v>
      </c>
      <c r="F2936" s="206">
        <v>10450.26</v>
      </c>
      <c r="G2936" s="205">
        <f t="shared" si="236"/>
        <v>0.38537670096249588</v>
      </c>
      <c r="H2936" s="207">
        <f t="shared" si="237"/>
        <v>0.45</v>
      </c>
      <c r="I2936" s="213">
        <v>104274</v>
      </c>
      <c r="J2936" s="213">
        <v>5735.07</v>
      </c>
      <c r="K2936" s="212">
        <v>8341.92</v>
      </c>
      <c r="L2936" s="212">
        <v>9384.66</v>
      </c>
      <c r="M2936" s="239">
        <f t="shared" si="234"/>
        <v>0.51529999999998832</v>
      </c>
      <c r="N2936" s="239"/>
      <c r="O2936" s="178"/>
      <c r="P2936" s="178"/>
      <c r="Q2936" s="178"/>
      <c r="R2936" s="178"/>
      <c r="S2936" s="178"/>
      <c r="T2936" s="178"/>
      <c r="U2936" s="178"/>
      <c r="V2936" s="178"/>
      <c r="W2936" s="178"/>
      <c r="X2936" s="178"/>
      <c r="Y2936" s="210">
        <f t="shared" si="233"/>
        <v>0.34608031861931632</v>
      </c>
      <c r="Z2936" s="211">
        <f t="shared" si="235"/>
        <v>0.42</v>
      </c>
      <c r="AA2936" s="178"/>
      <c r="AB2936" s="178"/>
      <c r="AC2936" s="178"/>
    </row>
    <row r="2937" spans="2:29" x14ac:dyDescent="0.35">
      <c r="B2937" s="222">
        <v>301400</v>
      </c>
      <c r="C2937" s="208">
        <v>116159</v>
      </c>
      <c r="D2937" s="309">
        <v>6388.74</v>
      </c>
      <c r="E2937" s="206">
        <v>9292.7199999999993</v>
      </c>
      <c r="F2937" s="206">
        <v>10454.31</v>
      </c>
      <c r="G2937" s="205">
        <f t="shared" si="236"/>
        <v>0.38539814200398143</v>
      </c>
      <c r="H2937" s="207">
        <f t="shared" si="237"/>
        <v>0.45</v>
      </c>
      <c r="I2937" s="213">
        <v>104316</v>
      </c>
      <c r="J2937" s="213">
        <v>5737.38</v>
      </c>
      <c r="K2937" s="212">
        <v>8345.2800000000007</v>
      </c>
      <c r="L2937" s="212">
        <v>9388.44</v>
      </c>
      <c r="M2937" s="239">
        <f t="shared" si="234"/>
        <v>0.51520000000016808</v>
      </c>
      <c r="N2937" s="239"/>
      <c r="O2937" s="178"/>
      <c r="P2937" s="178"/>
      <c r="Q2937" s="178"/>
      <c r="R2937" s="178"/>
      <c r="S2937" s="178"/>
      <c r="T2937" s="178"/>
      <c r="U2937" s="178"/>
      <c r="V2937" s="178"/>
      <c r="W2937" s="178"/>
      <c r="X2937" s="178"/>
      <c r="Y2937" s="210">
        <f t="shared" si="233"/>
        <v>0.34610484406104847</v>
      </c>
      <c r="Z2937" s="211">
        <f t="shared" si="235"/>
        <v>0.42</v>
      </c>
      <c r="AA2937" s="178"/>
      <c r="AB2937" s="178"/>
      <c r="AC2937" s="178"/>
    </row>
    <row r="2938" spans="2:29" x14ac:dyDescent="0.35">
      <c r="B2938" s="222">
        <v>301500</v>
      </c>
      <c r="C2938" s="208">
        <v>116204</v>
      </c>
      <c r="D2938" s="309">
        <v>6391.22</v>
      </c>
      <c r="E2938" s="206">
        <v>9296.32</v>
      </c>
      <c r="F2938" s="206">
        <v>10458.36</v>
      </c>
      <c r="G2938" s="205">
        <f t="shared" si="236"/>
        <v>0.3854195688225539</v>
      </c>
      <c r="H2938" s="207">
        <f t="shared" si="237"/>
        <v>0.45</v>
      </c>
      <c r="I2938" s="213">
        <v>104358</v>
      </c>
      <c r="J2938" s="213">
        <v>5739.69</v>
      </c>
      <c r="K2938" s="212">
        <v>8348.64</v>
      </c>
      <c r="L2938" s="212">
        <v>9392.2199999999993</v>
      </c>
      <c r="M2938" s="239">
        <f t="shared" si="234"/>
        <v>0.51530000000017029</v>
      </c>
      <c r="N2938" s="239"/>
      <c r="O2938" s="178"/>
      <c r="P2938" s="178"/>
      <c r="Q2938" s="178"/>
      <c r="R2938" s="178"/>
      <c r="S2938" s="178"/>
      <c r="T2938" s="178"/>
      <c r="U2938" s="178"/>
      <c r="V2938" s="178"/>
      <c r="W2938" s="178"/>
      <c r="X2938" s="178"/>
      <c r="Y2938" s="210">
        <f t="shared" si="233"/>
        <v>0.34612935323383087</v>
      </c>
      <c r="Z2938" s="211">
        <f t="shared" si="235"/>
        <v>0.42</v>
      </c>
      <c r="AA2938" s="178"/>
      <c r="AB2938" s="178"/>
      <c r="AC2938" s="178"/>
    </row>
    <row r="2939" spans="2:29" x14ac:dyDescent="0.35">
      <c r="B2939" s="222">
        <v>301600</v>
      </c>
      <c r="C2939" s="208">
        <v>116249</v>
      </c>
      <c r="D2939" s="309">
        <v>6393.69</v>
      </c>
      <c r="E2939" s="206">
        <v>9299.92</v>
      </c>
      <c r="F2939" s="206">
        <v>10462.41</v>
      </c>
      <c r="G2939" s="205">
        <f t="shared" si="236"/>
        <v>0.38544098143236072</v>
      </c>
      <c r="H2939" s="207">
        <f t="shared" si="237"/>
        <v>0.45</v>
      </c>
      <c r="I2939" s="213">
        <v>104400</v>
      </c>
      <c r="J2939" s="213">
        <v>5742</v>
      </c>
      <c r="K2939" s="212">
        <v>8352</v>
      </c>
      <c r="L2939" s="212">
        <v>9396</v>
      </c>
      <c r="M2939" s="239">
        <f t="shared" si="234"/>
        <v>0.51520000000004074</v>
      </c>
      <c r="N2939" s="239"/>
      <c r="O2939" s="178"/>
      <c r="P2939" s="178"/>
      <c r="Q2939" s="178"/>
      <c r="R2939" s="178"/>
      <c r="S2939" s="178"/>
      <c r="T2939" s="178"/>
      <c r="U2939" s="178"/>
      <c r="V2939" s="178"/>
      <c r="W2939" s="178"/>
      <c r="X2939" s="178"/>
      <c r="Y2939" s="210">
        <f t="shared" si="233"/>
        <v>0.34615384615384615</v>
      </c>
      <c r="Z2939" s="211">
        <f t="shared" si="235"/>
        <v>0.42</v>
      </c>
      <c r="AA2939" s="178"/>
      <c r="AB2939" s="178"/>
      <c r="AC2939" s="178"/>
    </row>
    <row r="2940" spans="2:29" x14ac:dyDescent="0.35">
      <c r="B2940" s="222">
        <v>301700</v>
      </c>
      <c r="C2940" s="208">
        <v>116294</v>
      </c>
      <c r="D2940" s="309">
        <v>6396.17</v>
      </c>
      <c r="E2940" s="206">
        <v>9303.52</v>
      </c>
      <c r="F2940" s="206">
        <v>10466.459999999999</v>
      </c>
      <c r="G2940" s="205">
        <f t="shared" si="236"/>
        <v>0.38546237984753068</v>
      </c>
      <c r="H2940" s="207">
        <f t="shared" si="237"/>
        <v>0.45</v>
      </c>
      <c r="I2940" s="213">
        <v>104442</v>
      </c>
      <c r="J2940" s="213">
        <v>5744.31</v>
      </c>
      <c r="K2940" s="212">
        <v>8355.36</v>
      </c>
      <c r="L2940" s="212">
        <v>9399.7800000000007</v>
      </c>
      <c r="M2940" s="239">
        <f t="shared" si="234"/>
        <v>0.51530000000006115</v>
      </c>
      <c r="N2940" s="239"/>
      <c r="O2940" s="178"/>
      <c r="P2940" s="178"/>
      <c r="Q2940" s="178"/>
      <c r="R2940" s="178"/>
      <c r="S2940" s="178"/>
      <c r="T2940" s="178"/>
      <c r="U2940" s="178"/>
      <c r="V2940" s="178"/>
      <c r="W2940" s="178"/>
      <c r="X2940" s="178"/>
      <c r="Y2940" s="210">
        <f t="shared" si="233"/>
        <v>0.34617832283725553</v>
      </c>
      <c r="Z2940" s="211">
        <f t="shared" si="235"/>
        <v>0.42</v>
      </c>
      <c r="AA2940" s="178"/>
      <c r="AB2940" s="178"/>
      <c r="AC2940" s="178"/>
    </row>
    <row r="2941" spans="2:29" x14ac:dyDescent="0.35">
      <c r="B2941" s="222">
        <v>301800</v>
      </c>
      <c r="C2941" s="208">
        <v>116339</v>
      </c>
      <c r="D2941" s="309">
        <v>6398.64</v>
      </c>
      <c r="E2941" s="206">
        <v>9307.1200000000008</v>
      </c>
      <c r="F2941" s="206">
        <v>10470.51</v>
      </c>
      <c r="G2941" s="205">
        <f t="shared" si="236"/>
        <v>0.38548376408217361</v>
      </c>
      <c r="H2941" s="207">
        <f t="shared" si="237"/>
        <v>0.45</v>
      </c>
      <c r="I2941" s="213">
        <v>104484</v>
      </c>
      <c r="J2941" s="213">
        <v>5746.62</v>
      </c>
      <c r="K2941" s="212">
        <v>8358.7199999999993</v>
      </c>
      <c r="L2941" s="212">
        <v>9403.56</v>
      </c>
      <c r="M2941" s="239">
        <f t="shared" si="234"/>
        <v>0.51519999999994981</v>
      </c>
      <c r="N2941" s="239"/>
      <c r="O2941" s="178"/>
      <c r="P2941" s="178"/>
      <c r="Q2941" s="178"/>
      <c r="R2941" s="178"/>
      <c r="S2941" s="178"/>
      <c r="T2941" s="178"/>
      <c r="U2941" s="178"/>
      <c r="V2941" s="178"/>
      <c r="W2941" s="178"/>
      <c r="X2941" s="178"/>
      <c r="Y2941" s="210">
        <f t="shared" si="233"/>
        <v>0.34620278330019882</v>
      </c>
      <c r="Z2941" s="211">
        <f t="shared" si="235"/>
        <v>0.42</v>
      </c>
      <c r="AA2941" s="178"/>
      <c r="AB2941" s="178"/>
      <c r="AC2941" s="178"/>
    </row>
    <row r="2942" spans="2:29" x14ac:dyDescent="0.35">
      <c r="B2942" s="222">
        <v>301900</v>
      </c>
      <c r="C2942" s="208">
        <v>116384</v>
      </c>
      <c r="D2942" s="309">
        <v>6401.12</v>
      </c>
      <c r="E2942" s="206">
        <v>9310.7199999999993</v>
      </c>
      <c r="F2942" s="206">
        <v>10474.56</v>
      </c>
      <c r="G2942" s="205">
        <f t="shared" si="236"/>
        <v>0.3855051341503809</v>
      </c>
      <c r="H2942" s="207">
        <f t="shared" si="237"/>
        <v>0.45</v>
      </c>
      <c r="I2942" s="213">
        <v>104526</v>
      </c>
      <c r="J2942" s="213">
        <v>5748.93</v>
      </c>
      <c r="K2942" s="212">
        <v>8362.08</v>
      </c>
      <c r="L2942" s="212">
        <v>9407.34</v>
      </c>
      <c r="M2942" s="239">
        <f t="shared" si="234"/>
        <v>0.51529999999993381</v>
      </c>
      <c r="N2942" s="239"/>
      <c r="O2942" s="178"/>
      <c r="P2942" s="178"/>
      <c r="Q2942" s="178"/>
      <c r="R2942" s="178"/>
      <c r="S2942" s="178"/>
      <c r="T2942" s="178"/>
      <c r="U2942" s="178"/>
      <c r="V2942" s="178"/>
      <c r="W2942" s="178"/>
      <c r="X2942" s="178"/>
      <c r="Y2942" s="210">
        <f t="shared" si="233"/>
        <v>0.34622722755879431</v>
      </c>
      <c r="Z2942" s="211">
        <f t="shared" si="235"/>
        <v>0.42</v>
      </c>
      <c r="AA2942" s="178"/>
      <c r="AB2942" s="178"/>
      <c r="AC2942" s="178"/>
    </row>
    <row r="2943" spans="2:29" x14ac:dyDescent="0.35">
      <c r="B2943" s="222">
        <v>302000</v>
      </c>
      <c r="C2943" s="208">
        <v>116429</v>
      </c>
      <c r="D2943" s="309">
        <v>6403.59</v>
      </c>
      <c r="E2943" s="206">
        <v>9314.32</v>
      </c>
      <c r="F2943" s="206">
        <v>10478.61</v>
      </c>
      <c r="G2943" s="205">
        <f t="shared" si="236"/>
        <v>0.38552649006622519</v>
      </c>
      <c r="H2943" s="207">
        <f t="shared" si="237"/>
        <v>0.45</v>
      </c>
      <c r="I2943" s="213">
        <v>104568</v>
      </c>
      <c r="J2943" s="213">
        <v>5751.24</v>
      </c>
      <c r="K2943" s="212">
        <v>8365.44</v>
      </c>
      <c r="L2943" s="212">
        <v>9411.1200000000008</v>
      </c>
      <c r="M2943" s="239">
        <f t="shared" si="234"/>
        <v>0.51520000000013166</v>
      </c>
      <c r="N2943" s="239"/>
      <c r="O2943" s="178"/>
      <c r="P2943" s="178"/>
      <c r="Q2943" s="178"/>
      <c r="R2943" s="178"/>
      <c r="S2943" s="178"/>
      <c r="T2943" s="178"/>
      <c r="U2943" s="178"/>
      <c r="V2943" s="178"/>
      <c r="W2943" s="178"/>
      <c r="X2943" s="178"/>
      <c r="Y2943" s="210">
        <f t="shared" si="233"/>
        <v>0.34625165562913907</v>
      </c>
      <c r="Z2943" s="211">
        <f t="shared" si="235"/>
        <v>0.42</v>
      </c>
      <c r="AA2943" s="178"/>
      <c r="AB2943" s="178"/>
      <c r="AC2943" s="178"/>
    </row>
    <row r="2944" spans="2:29" x14ac:dyDescent="0.35">
      <c r="B2944" s="222">
        <v>302100</v>
      </c>
      <c r="C2944" s="208">
        <v>116474</v>
      </c>
      <c r="D2944" s="309">
        <v>6406.07</v>
      </c>
      <c r="E2944" s="206">
        <v>9317.92</v>
      </c>
      <c r="F2944" s="206">
        <v>10482.66</v>
      </c>
      <c r="G2944" s="205">
        <f t="shared" si="236"/>
        <v>0.38554783184376035</v>
      </c>
      <c r="H2944" s="207">
        <f t="shared" si="237"/>
        <v>0.45</v>
      </c>
      <c r="I2944" s="213">
        <v>104610</v>
      </c>
      <c r="J2944" s="213">
        <v>5753.55</v>
      </c>
      <c r="K2944" s="212">
        <v>8368.7999999999993</v>
      </c>
      <c r="L2944" s="212">
        <v>9414.9</v>
      </c>
      <c r="M2944" s="239">
        <f t="shared" si="234"/>
        <v>0.51530000000009746</v>
      </c>
      <c r="N2944" s="239"/>
      <c r="O2944" s="178"/>
      <c r="P2944" s="178"/>
      <c r="Q2944" s="178"/>
      <c r="R2944" s="178"/>
      <c r="S2944" s="178"/>
      <c r="T2944" s="178"/>
      <c r="U2944" s="178"/>
      <c r="V2944" s="178"/>
      <c r="W2944" s="178"/>
      <c r="X2944" s="178"/>
      <c r="Y2944" s="210">
        <f t="shared" si="233"/>
        <v>0.34627606752730883</v>
      </c>
      <c r="Z2944" s="211">
        <f t="shared" si="235"/>
        <v>0.42</v>
      </c>
      <c r="AA2944" s="178"/>
      <c r="AB2944" s="178"/>
      <c r="AC2944" s="178"/>
    </row>
    <row r="2945" spans="2:29" x14ac:dyDescent="0.35">
      <c r="B2945" s="222">
        <v>302200</v>
      </c>
      <c r="C2945" s="208">
        <v>116519</v>
      </c>
      <c r="D2945" s="309">
        <v>6408.54</v>
      </c>
      <c r="E2945" s="206">
        <v>9321.52</v>
      </c>
      <c r="F2945" s="206">
        <v>10486.71</v>
      </c>
      <c r="G2945" s="205">
        <f t="shared" si="236"/>
        <v>0.38556915949702186</v>
      </c>
      <c r="H2945" s="207">
        <f t="shared" si="237"/>
        <v>0.45</v>
      </c>
      <c r="I2945" s="213">
        <v>104652</v>
      </c>
      <c r="J2945" s="213">
        <v>5755.86</v>
      </c>
      <c r="K2945" s="212">
        <v>8372.16</v>
      </c>
      <c r="L2945" s="212">
        <v>9418.68</v>
      </c>
      <c r="M2945" s="239">
        <f t="shared" si="234"/>
        <v>0.51520000000000432</v>
      </c>
      <c r="N2945" s="239"/>
      <c r="O2945" s="178"/>
      <c r="P2945" s="178"/>
      <c r="Q2945" s="178"/>
      <c r="R2945" s="178"/>
      <c r="S2945" s="178"/>
      <c r="T2945" s="178"/>
      <c r="U2945" s="178"/>
      <c r="V2945" s="178"/>
      <c r="W2945" s="178"/>
      <c r="X2945" s="178"/>
      <c r="Y2945" s="210">
        <f t="shared" si="233"/>
        <v>0.34630046326935804</v>
      </c>
      <c r="Z2945" s="211">
        <f t="shared" si="235"/>
        <v>0.42</v>
      </c>
      <c r="AA2945" s="178"/>
      <c r="AB2945" s="178"/>
      <c r="AC2945" s="178"/>
    </row>
    <row r="2946" spans="2:29" x14ac:dyDescent="0.35">
      <c r="B2946" s="222">
        <v>302300</v>
      </c>
      <c r="C2946" s="208">
        <v>116564</v>
      </c>
      <c r="D2946" s="309">
        <v>6411.02</v>
      </c>
      <c r="E2946" s="206">
        <v>9325.1200000000008</v>
      </c>
      <c r="F2946" s="206">
        <v>10490.76</v>
      </c>
      <c r="G2946" s="205">
        <f t="shared" si="236"/>
        <v>0.38559047304002647</v>
      </c>
      <c r="H2946" s="207">
        <f t="shared" si="237"/>
        <v>0.45</v>
      </c>
      <c r="I2946" s="213">
        <v>104694</v>
      </c>
      <c r="J2946" s="213">
        <v>5758.17</v>
      </c>
      <c r="K2946" s="212">
        <v>8375.52</v>
      </c>
      <c r="L2946" s="212">
        <v>9422.4599999999991</v>
      </c>
      <c r="M2946" s="239">
        <f t="shared" si="234"/>
        <v>0.51529999999998832</v>
      </c>
      <c r="N2946" s="239"/>
      <c r="O2946" s="178"/>
      <c r="P2946" s="178"/>
      <c r="Q2946" s="178"/>
      <c r="R2946" s="178"/>
      <c r="S2946" s="178"/>
      <c r="T2946" s="178"/>
      <c r="U2946" s="178"/>
      <c r="V2946" s="178"/>
      <c r="W2946" s="178"/>
      <c r="X2946" s="178"/>
      <c r="Y2946" s="210">
        <f t="shared" si="233"/>
        <v>0.34632484287131987</v>
      </c>
      <c r="Z2946" s="211">
        <f t="shared" si="235"/>
        <v>0.42</v>
      </c>
      <c r="AA2946" s="178"/>
      <c r="AB2946" s="178"/>
      <c r="AC2946" s="178"/>
    </row>
    <row r="2947" spans="2:29" x14ac:dyDescent="0.35">
      <c r="B2947" s="222">
        <v>302400</v>
      </c>
      <c r="C2947" s="208">
        <v>116609</v>
      </c>
      <c r="D2947" s="309">
        <v>6413.49</v>
      </c>
      <c r="E2947" s="206">
        <v>9328.7199999999993</v>
      </c>
      <c r="F2947" s="206">
        <v>10494.81</v>
      </c>
      <c r="G2947" s="205">
        <f t="shared" si="236"/>
        <v>0.38561177248677247</v>
      </c>
      <c r="H2947" s="207">
        <f t="shared" si="237"/>
        <v>0.45</v>
      </c>
      <c r="I2947" s="213">
        <v>104736</v>
      </c>
      <c r="J2947" s="213">
        <v>5760.48</v>
      </c>
      <c r="K2947" s="212">
        <v>8378.8799999999992</v>
      </c>
      <c r="L2947" s="212">
        <v>9426.24</v>
      </c>
      <c r="M2947" s="239">
        <f t="shared" si="234"/>
        <v>0.51520000000016808</v>
      </c>
      <c r="N2947" s="239"/>
      <c r="O2947" s="178"/>
      <c r="P2947" s="178"/>
      <c r="Q2947" s="178"/>
      <c r="R2947" s="178"/>
      <c r="S2947" s="178"/>
      <c r="T2947" s="178"/>
      <c r="U2947" s="178"/>
      <c r="V2947" s="178"/>
      <c r="W2947" s="178"/>
      <c r="X2947" s="178"/>
      <c r="Y2947" s="210">
        <f t="shared" ref="Y2947:Y3010" si="238">I2947/$B2947</f>
        <v>0.34634920634920635</v>
      </c>
      <c r="Z2947" s="211">
        <f t="shared" si="235"/>
        <v>0.42</v>
      </c>
      <c r="AA2947" s="178"/>
      <c r="AB2947" s="178"/>
      <c r="AC2947" s="178"/>
    </row>
    <row r="2948" spans="2:29" x14ac:dyDescent="0.35">
      <c r="B2948" s="222">
        <v>302500</v>
      </c>
      <c r="C2948" s="208">
        <v>116654</v>
      </c>
      <c r="D2948" s="309">
        <v>6415.97</v>
      </c>
      <c r="E2948" s="206">
        <v>9332.32</v>
      </c>
      <c r="F2948" s="206">
        <v>10498.86</v>
      </c>
      <c r="G2948" s="205">
        <f t="shared" si="236"/>
        <v>0.38563305785123969</v>
      </c>
      <c r="H2948" s="207">
        <f t="shared" si="237"/>
        <v>0.45</v>
      </c>
      <c r="I2948" s="213">
        <v>104778</v>
      </c>
      <c r="J2948" s="213">
        <v>5762.79</v>
      </c>
      <c r="K2948" s="212">
        <v>8382.24</v>
      </c>
      <c r="L2948" s="212">
        <v>9430.02</v>
      </c>
      <c r="M2948" s="239">
        <f t="shared" ref="M2948:M3011" si="239">(C2948+D2948+F2948-C2947-D2947-F2947)/100</f>
        <v>0.51530000000017029</v>
      </c>
      <c r="N2948" s="239"/>
      <c r="O2948" s="178"/>
      <c r="P2948" s="178"/>
      <c r="Q2948" s="178"/>
      <c r="R2948" s="178"/>
      <c r="S2948" s="178"/>
      <c r="T2948" s="178"/>
      <c r="U2948" s="178"/>
      <c r="V2948" s="178"/>
      <c r="W2948" s="178"/>
      <c r="X2948" s="178"/>
      <c r="Y2948" s="210">
        <f t="shared" si="238"/>
        <v>0.34637355371900824</v>
      </c>
      <c r="Z2948" s="211">
        <f t="shared" ref="Z2948:Z3011" si="240">(I2948-I2947)/($B2948-$B2947)</f>
        <v>0.42</v>
      </c>
      <c r="AA2948" s="178"/>
      <c r="AB2948" s="178"/>
      <c r="AC2948" s="178"/>
    </row>
    <row r="2949" spans="2:29" x14ac:dyDescent="0.35">
      <c r="B2949" s="222">
        <v>302600</v>
      </c>
      <c r="C2949" s="208">
        <v>116699</v>
      </c>
      <c r="D2949" s="309">
        <v>6418.44</v>
      </c>
      <c r="E2949" s="206">
        <v>9335.92</v>
      </c>
      <c r="F2949" s="206">
        <v>10502.91</v>
      </c>
      <c r="G2949" s="205">
        <f t="shared" ref="G2949:G3012" si="241">C2949/B2949</f>
        <v>0.38565432914738929</v>
      </c>
      <c r="H2949" s="207">
        <f t="shared" ref="H2949:H3012" si="242">(C2949-C2948)/(B2949-B2948)</f>
        <v>0.45</v>
      </c>
      <c r="I2949" s="213">
        <v>104820</v>
      </c>
      <c r="J2949" s="213">
        <v>5765.1</v>
      </c>
      <c r="K2949" s="212">
        <v>8385.6</v>
      </c>
      <c r="L2949" s="212">
        <v>9433.7999999999993</v>
      </c>
      <c r="M2949" s="239">
        <f t="shared" si="239"/>
        <v>0.51520000000004074</v>
      </c>
      <c r="N2949" s="239"/>
      <c r="O2949" s="178"/>
      <c r="P2949" s="178"/>
      <c r="Q2949" s="178"/>
      <c r="R2949" s="178"/>
      <c r="S2949" s="178"/>
      <c r="T2949" s="178"/>
      <c r="U2949" s="178"/>
      <c r="V2949" s="178"/>
      <c r="W2949" s="178"/>
      <c r="X2949" s="178"/>
      <c r="Y2949" s="210">
        <f t="shared" si="238"/>
        <v>0.34639788499669533</v>
      </c>
      <c r="Z2949" s="211">
        <f t="shared" si="240"/>
        <v>0.42</v>
      </c>
      <c r="AA2949" s="178"/>
      <c r="AB2949" s="178"/>
      <c r="AC2949" s="178"/>
    </row>
    <row r="2950" spans="2:29" x14ac:dyDescent="0.35">
      <c r="B2950" s="222">
        <v>302700</v>
      </c>
      <c r="C2950" s="208">
        <v>116744</v>
      </c>
      <c r="D2950" s="309">
        <v>6420.92</v>
      </c>
      <c r="E2950" s="206">
        <v>9339.52</v>
      </c>
      <c r="F2950" s="206">
        <v>10506.96</v>
      </c>
      <c r="G2950" s="205">
        <f t="shared" si="241"/>
        <v>0.38567558638916422</v>
      </c>
      <c r="H2950" s="207">
        <f t="shared" si="242"/>
        <v>0.45</v>
      </c>
      <c r="I2950" s="213">
        <v>104862</v>
      </c>
      <c r="J2950" s="213">
        <v>5767.41</v>
      </c>
      <c r="K2950" s="212">
        <v>8388.9599999999991</v>
      </c>
      <c r="L2950" s="212">
        <v>9437.58</v>
      </c>
      <c r="M2950" s="239">
        <f t="shared" si="239"/>
        <v>0.51530000000006115</v>
      </c>
      <c r="N2950" s="239"/>
      <c r="O2950" s="178"/>
      <c r="P2950" s="178"/>
      <c r="Q2950" s="178"/>
      <c r="R2950" s="178"/>
      <c r="S2950" s="178"/>
      <c r="T2950" s="178"/>
      <c r="U2950" s="178"/>
      <c r="V2950" s="178"/>
      <c r="W2950" s="178"/>
      <c r="X2950" s="178"/>
      <c r="Y2950" s="210">
        <f t="shared" si="238"/>
        <v>0.34642220019821607</v>
      </c>
      <c r="Z2950" s="211">
        <f t="shared" si="240"/>
        <v>0.42</v>
      </c>
      <c r="AA2950" s="178"/>
      <c r="AB2950" s="178"/>
      <c r="AC2950" s="178"/>
    </row>
    <row r="2951" spans="2:29" x14ac:dyDescent="0.35">
      <c r="B2951" s="222">
        <v>302800</v>
      </c>
      <c r="C2951" s="208">
        <v>116789</v>
      </c>
      <c r="D2951" s="309">
        <v>6423.39</v>
      </c>
      <c r="E2951" s="206">
        <v>9343.1200000000008</v>
      </c>
      <c r="F2951" s="206">
        <v>10511.01</v>
      </c>
      <c r="G2951" s="205">
        <f t="shared" si="241"/>
        <v>0.38569682959048879</v>
      </c>
      <c r="H2951" s="207">
        <f t="shared" si="242"/>
        <v>0.45</v>
      </c>
      <c r="I2951" s="213">
        <v>104904</v>
      </c>
      <c r="J2951" s="213">
        <v>5769.72</v>
      </c>
      <c r="K2951" s="212">
        <v>8392.32</v>
      </c>
      <c r="L2951" s="212">
        <v>9441.36</v>
      </c>
      <c r="M2951" s="239">
        <f t="shared" si="239"/>
        <v>0.51519999999994981</v>
      </c>
      <c r="N2951" s="239"/>
      <c r="O2951" s="178"/>
      <c r="P2951" s="178"/>
      <c r="Q2951" s="178"/>
      <c r="R2951" s="178"/>
      <c r="S2951" s="178"/>
      <c r="T2951" s="178"/>
      <c r="U2951" s="178"/>
      <c r="V2951" s="178"/>
      <c r="W2951" s="178"/>
      <c r="X2951" s="178"/>
      <c r="Y2951" s="210">
        <f t="shared" si="238"/>
        <v>0.346446499339498</v>
      </c>
      <c r="Z2951" s="211">
        <f t="shared" si="240"/>
        <v>0.42</v>
      </c>
      <c r="AA2951" s="178"/>
      <c r="AB2951" s="178"/>
      <c r="AC2951" s="178"/>
    </row>
    <row r="2952" spans="2:29" x14ac:dyDescent="0.35">
      <c r="B2952" s="222">
        <v>302900</v>
      </c>
      <c r="C2952" s="208">
        <v>116834</v>
      </c>
      <c r="D2952" s="309">
        <v>6425.87</v>
      </c>
      <c r="E2952" s="206">
        <v>9346.7199999999993</v>
      </c>
      <c r="F2952" s="206">
        <v>10515.06</v>
      </c>
      <c r="G2952" s="205">
        <f t="shared" si="241"/>
        <v>0.38571805876526905</v>
      </c>
      <c r="H2952" s="207">
        <f t="shared" si="242"/>
        <v>0.45</v>
      </c>
      <c r="I2952" s="213">
        <v>104946</v>
      </c>
      <c r="J2952" s="213">
        <v>5772.03</v>
      </c>
      <c r="K2952" s="212">
        <v>8395.68</v>
      </c>
      <c r="L2952" s="212">
        <v>9445.14</v>
      </c>
      <c r="M2952" s="239">
        <f t="shared" si="239"/>
        <v>0.51529999999993381</v>
      </c>
      <c r="N2952" s="239"/>
      <c r="O2952" s="178"/>
      <c r="P2952" s="178"/>
      <c r="Q2952" s="178"/>
      <c r="R2952" s="178"/>
      <c r="S2952" s="178"/>
      <c r="T2952" s="178"/>
      <c r="U2952" s="178"/>
      <c r="V2952" s="178"/>
      <c r="W2952" s="178"/>
      <c r="X2952" s="178"/>
      <c r="Y2952" s="210">
        <f t="shared" si="238"/>
        <v>0.34647078243644769</v>
      </c>
      <c r="Z2952" s="211">
        <f t="shared" si="240"/>
        <v>0.42</v>
      </c>
      <c r="AA2952" s="178"/>
      <c r="AB2952" s="178"/>
      <c r="AC2952" s="178"/>
    </row>
    <row r="2953" spans="2:29" x14ac:dyDescent="0.35">
      <c r="B2953" s="222">
        <v>303000</v>
      </c>
      <c r="C2953" s="208">
        <v>116879</v>
      </c>
      <c r="D2953" s="309">
        <v>6428.34</v>
      </c>
      <c r="E2953" s="206">
        <v>9350.32</v>
      </c>
      <c r="F2953" s="206">
        <v>10519.11</v>
      </c>
      <c r="G2953" s="205">
        <f t="shared" si="241"/>
        <v>0.38573927392739271</v>
      </c>
      <c r="H2953" s="207">
        <f t="shared" si="242"/>
        <v>0.45</v>
      </c>
      <c r="I2953" s="213">
        <v>104988</v>
      </c>
      <c r="J2953" s="213">
        <v>5774.34</v>
      </c>
      <c r="K2953" s="212">
        <v>8399.0400000000009</v>
      </c>
      <c r="L2953" s="212">
        <v>9448.92</v>
      </c>
      <c r="M2953" s="239">
        <f t="shared" si="239"/>
        <v>0.51520000000013166</v>
      </c>
      <c r="N2953" s="239"/>
      <c r="O2953" s="178"/>
      <c r="P2953" s="178"/>
      <c r="Q2953" s="178"/>
      <c r="R2953" s="178"/>
      <c r="S2953" s="178"/>
      <c r="T2953" s="178"/>
      <c r="U2953" s="178"/>
      <c r="V2953" s="178"/>
      <c r="W2953" s="178"/>
      <c r="X2953" s="178"/>
      <c r="Y2953" s="210">
        <f t="shared" si="238"/>
        <v>0.34649504950495047</v>
      </c>
      <c r="Z2953" s="211">
        <f t="shared" si="240"/>
        <v>0.42</v>
      </c>
      <c r="AA2953" s="178"/>
      <c r="AB2953" s="178"/>
      <c r="AC2953" s="178"/>
    </row>
    <row r="2954" spans="2:29" x14ac:dyDescent="0.35">
      <c r="B2954" s="222">
        <v>303100</v>
      </c>
      <c r="C2954" s="208">
        <v>116924</v>
      </c>
      <c r="D2954" s="309">
        <v>6430.82</v>
      </c>
      <c r="E2954" s="206">
        <v>9353.92</v>
      </c>
      <c r="F2954" s="206">
        <v>10523.16</v>
      </c>
      <c r="G2954" s="205">
        <f t="shared" si="241"/>
        <v>0.38576047509072914</v>
      </c>
      <c r="H2954" s="207">
        <f t="shared" si="242"/>
        <v>0.45</v>
      </c>
      <c r="I2954" s="213">
        <v>105030</v>
      </c>
      <c r="J2954" s="213">
        <v>5776.65</v>
      </c>
      <c r="K2954" s="212">
        <v>8402.4</v>
      </c>
      <c r="L2954" s="212">
        <v>9452.7000000000007</v>
      </c>
      <c r="M2954" s="239">
        <f t="shared" si="239"/>
        <v>0.51530000000009746</v>
      </c>
      <c r="N2954" s="239"/>
      <c r="O2954" s="178"/>
      <c r="P2954" s="178"/>
      <c r="Q2954" s="178"/>
      <c r="R2954" s="178"/>
      <c r="S2954" s="178"/>
      <c r="T2954" s="178"/>
      <c r="U2954" s="178"/>
      <c r="V2954" s="178"/>
      <c r="W2954" s="178"/>
      <c r="X2954" s="178"/>
      <c r="Y2954" s="210">
        <f t="shared" si="238"/>
        <v>0.34651930056087099</v>
      </c>
      <c r="Z2954" s="211">
        <f t="shared" si="240"/>
        <v>0.42</v>
      </c>
      <c r="AA2954" s="178"/>
      <c r="AB2954" s="178"/>
      <c r="AC2954" s="178"/>
    </row>
    <row r="2955" spans="2:29" x14ac:dyDescent="0.35">
      <c r="B2955" s="222">
        <v>303200</v>
      </c>
      <c r="C2955" s="208">
        <v>116969</v>
      </c>
      <c r="D2955" s="309">
        <v>6433.29</v>
      </c>
      <c r="E2955" s="206">
        <v>9357.52</v>
      </c>
      <c r="F2955" s="206">
        <v>10527.21</v>
      </c>
      <c r="G2955" s="205">
        <f t="shared" si="241"/>
        <v>0.3857816622691293</v>
      </c>
      <c r="H2955" s="207">
        <f t="shared" si="242"/>
        <v>0.45</v>
      </c>
      <c r="I2955" s="213">
        <v>105072</v>
      </c>
      <c r="J2955" s="213">
        <v>5778.96</v>
      </c>
      <c r="K2955" s="212">
        <v>8405.76</v>
      </c>
      <c r="L2955" s="212">
        <v>9456.48</v>
      </c>
      <c r="M2955" s="239">
        <f t="shared" si="239"/>
        <v>0.51520000000000432</v>
      </c>
      <c r="N2955" s="239"/>
      <c r="O2955" s="178"/>
      <c r="P2955" s="178"/>
      <c r="Q2955" s="178"/>
      <c r="R2955" s="178"/>
      <c r="S2955" s="178"/>
      <c r="T2955" s="178"/>
      <c r="U2955" s="178"/>
      <c r="V2955" s="178"/>
      <c r="W2955" s="178"/>
      <c r="X2955" s="178"/>
      <c r="Y2955" s="210">
        <f t="shared" si="238"/>
        <v>0.34654353562005275</v>
      </c>
      <c r="Z2955" s="211">
        <f t="shared" si="240"/>
        <v>0.42</v>
      </c>
      <c r="AA2955" s="178"/>
      <c r="AB2955" s="178"/>
      <c r="AC2955" s="178"/>
    </row>
    <row r="2956" spans="2:29" x14ac:dyDescent="0.35">
      <c r="B2956" s="222">
        <v>303300</v>
      </c>
      <c r="C2956" s="208">
        <v>117014</v>
      </c>
      <c r="D2956" s="309">
        <v>6435.77</v>
      </c>
      <c r="E2956" s="206">
        <v>9361.1200000000008</v>
      </c>
      <c r="F2956" s="206">
        <v>10531.26</v>
      </c>
      <c r="G2956" s="205">
        <f t="shared" si="241"/>
        <v>0.38580283547642596</v>
      </c>
      <c r="H2956" s="207">
        <f t="shared" si="242"/>
        <v>0.45</v>
      </c>
      <c r="I2956" s="213">
        <v>105114</v>
      </c>
      <c r="J2956" s="213">
        <v>5781.27</v>
      </c>
      <c r="K2956" s="212">
        <v>8409.1200000000008</v>
      </c>
      <c r="L2956" s="212">
        <v>9460.26</v>
      </c>
      <c r="M2956" s="239">
        <f t="shared" si="239"/>
        <v>0.51529999999998832</v>
      </c>
      <c r="N2956" s="239"/>
      <c r="O2956" s="178"/>
      <c r="P2956" s="178"/>
      <c r="Q2956" s="178"/>
      <c r="R2956" s="178"/>
      <c r="S2956" s="178"/>
      <c r="T2956" s="178"/>
      <c r="U2956" s="178"/>
      <c r="V2956" s="178"/>
      <c r="W2956" s="178"/>
      <c r="X2956" s="178"/>
      <c r="Y2956" s="210">
        <f t="shared" si="238"/>
        <v>0.34656775469831852</v>
      </c>
      <c r="Z2956" s="211">
        <f t="shared" si="240"/>
        <v>0.42</v>
      </c>
      <c r="AA2956" s="178"/>
      <c r="AB2956" s="178"/>
      <c r="AC2956" s="178"/>
    </row>
    <row r="2957" spans="2:29" x14ac:dyDescent="0.35">
      <c r="B2957" s="222">
        <v>303400</v>
      </c>
      <c r="C2957" s="208">
        <v>117059</v>
      </c>
      <c r="D2957" s="309">
        <v>6438.24</v>
      </c>
      <c r="E2957" s="206">
        <v>9364.7199999999993</v>
      </c>
      <c r="F2957" s="206">
        <v>10535.31</v>
      </c>
      <c r="G2957" s="205">
        <f t="shared" si="241"/>
        <v>0.38582399472643375</v>
      </c>
      <c r="H2957" s="207">
        <f t="shared" si="242"/>
        <v>0.45</v>
      </c>
      <c r="I2957" s="213">
        <v>105156</v>
      </c>
      <c r="J2957" s="213">
        <v>5783.58</v>
      </c>
      <c r="K2957" s="212">
        <v>8412.48</v>
      </c>
      <c r="L2957" s="212">
        <v>9464.0400000000009</v>
      </c>
      <c r="M2957" s="239">
        <f t="shared" si="239"/>
        <v>0.51520000000016808</v>
      </c>
      <c r="N2957" s="239"/>
      <c r="O2957" s="178"/>
      <c r="P2957" s="178"/>
      <c r="Q2957" s="178"/>
      <c r="R2957" s="178"/>
      <c r="S2957" s="178"/>
      <c r="T2957" s="178"/>
      <c r="U2957" s="178"/>
      <c r="V2957" s="178"/>
      <c r="W2957" s="178"/>
      <c r="X2957" s="178"/>
      <c r="Y2957" s="210">
        <f t="shared" si="238"/>
        <v>0.34659195781147001</v>
      </c>
      <c r="Z2957" s="211">
        <f t="shared" si="240"/>
        <v>0.42</v>
      </c>
      <c r="AA2957" s="178"/>
      <c r="AB2957" s="178"/>
      <c r="AC2957" s="178"/>
    </row>
    <row r="2958" spans="2:29" x14ac:dyDescent="0.35">
      <c r="B2958" s="222">
        <v>303500</v>
      </c>
      <c r="C2958" s="208">
        <v>117104</v>
      </c>
      <c r="D2958" s="309">
        <v>6440.72</v>
      </c>
      <c r="E2958" s="206">
        <v>9368.32</v>
      </c>
      <c r="F2958" s="206">
        <v>10539.36</v>
      </c>
      <c r="G2958" s="205">
        <f t="shared" si="241"/>
        <v>0.38584514003294895</v>
      </c>
      <c r="H2958" s="207">
        <f t="shared" si="242"/>
        <v>0.45</v>
      </c>
      <c r="I2958" s="213">
        <v>105198</v>
      </c>
      <c r="J2958" s="213">
        <v>5785.89</v>
      </c>
      <c r="K2958" s="212">
        <v>8415.84</v>
      </c>
      <c r="L2958" s="212">
        <v>9467.82</v>
      </c>
      <c r="M2958" s="239">
        <f t="shared" si="239"/>
        <v>0.51530000000017029</v>
      </c>
      <c r="N2958" s="239"/>
      <c r="O2958" s="178"/>
      <c r="P2958" s="178"/>
      <c r="Q2958" s="178"/>
      <c r="R2958" s="178"/>
      <c r="S2958" s="178"/>
      <c r="T2958" s="178"/>
      <c r="U2958" s="178"/>
      <c r="V2958" s="178"/>
      <c r="W2958" s="178"/>
      <c r="X2958" s="178"/>
      <c r="Y2958" s="210">
        <f t="shared" si="238"/>
        <v>0.34661614497528831</v>
      </c>
      <c r="Z2958" s="211">
        <f t="shared" si="240"/>
        <v>0.42</v>
      </c>
      <c r="AA2958" s="178"/>
      <c r="AB2958" s="178"/>
      <c r="AC2958" s="178"/>
    </row>
    <row r="2959" spans="2:29" x14ac:dyDescent="0.35">
      <c r="B2959" s="222">
        <v>303600</v>
      </c>
      <c r="C2959" s="208">
        <v>117149</v>
      </c>
      <c r="D2959" s="309">
        <v>6443.19</v>
      </c>
      <c r="E2959" s="206">
        <v>9371.92</v>
      </c>
      <c r="F2959" s="206">
        <v>10543.41</v>
      </c>
      <c r="G2959" s="205">
        <f t="shared" si="241"/>
        <v>0.38586627140974966</v>
      </c>
      <c r="H2959" s="207">
        <f t="shared" si="242"/>
        <v>0.45</v>
      </c>
      <c r="I2959" s="213">
        <v>105240</v>
      </c>
      <c r="J2959" s="213">
        <v>5788.2</v>
      </c>
      <c r="K2959" s="212">
        <v>8419.2000000000007</v>
      </c>
      <c r="L2959" s="212">
        <v>9471.6</v>
      </c>
      <c r="M2959" s="239">
        <f t="shared" si="239"/>
        <v>0.51520000000004074</v>
      </c>
      <c r="N2959" s="239"/>
      <c r="O2959" s="178"/>
      <c r="P2959" s="178"/>
      <c r="Q2959" s="178"/>
      <c r="R2959" s="178"/>
      <c r="S2959" s="178"/>
      <c r="T2959" s="178"/>
      <c r="U2959" s="178"/>
      <c r="V2959" s="178"/>
      <c r="W2959" s="178"/>
      <c r="X2959" s="178"/>
      <c r="Y2959" s="210">
        <f t="shared" si="238"/>
        <v>0.34664031620553359</v>
      </c>
      <c r="Z2959" s="211">
        <f t="shared" si="240"/>
        <v>0.42</v>
      </c>
      <c r="AA2959" s="178"/>
      <c r="AB2959" s="178"/>
      <c r="AC2959" s="178"/>
    </row>
    <row r="2960" spans="2:29" x14ac:dyDescent="0.35">
      <c r="B2960" s="222">
        <v>303700</v>
      </c>
      <c r="C2960" s="208">
        <v>117194</v>
      </c>
      <c r="D2960" s="309">
        <v>6445.67</v>
      </c>
      <c r="E2960" s="206">
        <v>9375.52</v>
      </c>
      <c r="F2960" s="206">
        <v>10547.46</v>
      </c>
      <c r="G2960" s="205">
        <f t="shared" si="241"/>
        <v>0.38588738887059598</v>
      </c>
      <c r="H2960" s="207">
        <f t="shared" si="242"/>
        <v>0.45</v>
      </c>
      <c r="I2960" s="213">
        <v>105282</v>
      </c>
      <c r="J2960" s="213">
        <v>5790.51</v>
      </c>
      <c r="K2960" s="212">
        <v>8422.56</v>
      </c>
      <c r="L2960" s="212">
        <v>9475.3799999999992</v>
      </c>
      <c r="M2960" s="239">
        <f t="shared" si="239"/>
        <v>0.51530000000006115</v>
      </c>
      <c r="N2960" s="239"/>
      <c r="O2960" s="178"/>
      <c r="P2960" s="178"/>
      <c r="Q2960" s="178"/>
      <c r="R2960" s="178"/>
      <c r="S2960" s="178"/>
      <c r="T2960" s="178"/>
      <c r="U2960" s="178"/>
      <c r="V2960" s="178"/>
      <c r="W2960" s="178"/>
      <c r="X2960" s="178"/>
      <c r="Y2960" s="210">
        <f t="shared" si="238"/>
        <v>0.34666447151794533</v>
      </c>
      <c r="Z2960" s="211">
        <f t="shared" si="240"/>
        <v>0.42</v>
      </c>
      <c r="AA2960" s="178"/>
      <c r="AB2960" s="178"/>
      <c r="AC2960" s="178"/>
    </row>
    <row r="2961" spans="2:29" x14ac:dyDescent="0.35">
      <c r="B2961" s="222">
        <v>303800</v>
      </c>
      <c r="C2961" s="208">
        <v>117239</v>
      </c>
      <c r="D2961" s="309">
        <v>6448.14</v>
      </c>
      <c r="E2961" s="206">
        <v>9379.1200000000008</v>
      </c>
      <c r="F2961" s="206">
        <v>10551.51</v>
      </c>
      <c r="G2961" s="205">
        <f t="shared" si="241"/>
        <v>0.38590849242922975</v>
      </c>
      <c r="H2961" s="207">
        <f t="shared" si="242"/>
        <v>0.45</v>
      </c>
      <c r="I2961" s="213">
        <v>105324</v>
      </c>
      <c r="J2961" s="213">
        <v>5792.82</v>
      </c>
      <c r="K2961" s="212">
        <v>8425.92</v>
      </c>
      <c r="L2961" s="212">
        <v>9479.16</v>
      </c>
      <c r="M2961" s="239">
        <f t="shared" si="239"/>
        <v>0.51519999999994981</v>
      </c>
      <c r="N2961" s="239"/>
      <c r="O2961" s="178"/>
      <c r="P2961" s="178"/>
      <c r="Q2961" s="178"/>
      <c r="R2961" s="178"/>
      <c r="S2961" s="178"/>
      <c r="T2961" s="178"/>
      <c r="U2961" s="178"/>
      <c r="V2961" s="178"/>
      <c r="W2961" s="178"/>
      <c r="X2961" s="178"/>
      <c r="Y2961" s="210">
        <f t="shared" si="238"/>
        <v>0.34668861092824227</v>
      </c>
      <c r="Z2961" s="211">
        <f t="shared" si="240"/>
        <v>0.42</v>
      </c>
      <c r="AA2961" s="178"/>
      <c r="AB2961" s="178"/>
      <c r="AC2961" s="178"/>
    </row>
    <row r="2962" spans="2:29" x14ac:dyDescent="0.35">
      <c r="B2962" s="222">
        <v>303900</v>
      </c>
      <c r="C2962" s="208">
        <v>117284</v>
      </c>
      <c r="D2962" s="309">
        <v>6450.62</v>
      </c>
      <c r="E2962" s="206">
        <v>9382.7199999999993</v>
      </c>
      <c r="F2962" s="206">
        <v>10555.56</v>
      </c>
      <c r="G2962" s="205">
        <f t="shared" si="241"/>
        <v>0.38592958209937478</v>
      </c>
      <c r="H2962" s="207">
        <f t="shared" si="242"/>
        <v>0.45</v>
      </c>
      <c r="I2962" s="213">
        <v>105366</v>
      </c>
      <c r="J2962" s="213">
        <v>5795.13</v>
      </c>
      <c r="K2962" s="212">
        <v>8429.2800000000007</v>
      </c>
      <c r="L2962" s="212">
        <v>9482.94</v>
      </c>
      <c r="M2962" s="239">
        <f t="shared" si="239"/>
        <v>0.51529999999993381</v>
      </c>
      <c r="N2962" s="239"/>
      <c r="O2962" s="178"/>
      <c r="P2962" s="178"/>
      <c r="Q2962" s="178"/>
      <c r="R2962" s="178"/>
      <c r="S2962" s="178"/>
      <c r="T2962" s="178"/>
      <c r="U2962" s="178"/>
      <c r="V2962" s="178"/>
      <c r="W2962" s="178"/>
      <c r="X2962" s="178"/>
      <c r="Y2962" s="210">
        <f t="shared" si="238"/>
        <v>0.34671273445212242</v>
      </c>
      <c r="Z2962" s="211">
        <f t="shared" si="240"/>
        <v>0.42</v>
      </c>
      <c r="AA2962" s="178"/>
      <c r="AB2962" s="178"/>
      <c r="AC2962" s="178"/>
    </row>
    <row r="2963" spans="2:29" x14ac:dyDescent="0.35">
      <c r="B2963" s="222">
        <v>304000</v>
      </c>
      <c r="C2963" s="208">
        <v>117329</v>
      </c>
      <c r="D2963" s="309">
        <v>6453.09</v>
      </c>
      <c r="E2963" s="206">
        <v>9386.32</v>
      </c>
      <c r="F2963" s="206">
        <v>10559.61</v>
      </c>
      <c r="G2963" s="205">
        <f t="shared" si="241"/>
        <v>0.38595065789473681</v>
      </c>
      <c r="H2963" s="207">
        <f t="shared" si="242"/>
        <v>0.45</v>
      </c>
      <c r="I2963" s="213">
        <v>105408</v>
      </c>
      <c r="J2963" s="213">
        <v>5797.44</v>
      </c>
      <c r="K2963" s="212">
        <v>8432.64</v>
      </c>
      <c r="L2963" s="212">
        <v>9486.7199999999993</v>
      </c>
      <c r="M2963" s="239">
        <f t="shared" si="239"/>
        <v>0.51520000000013166</v>
      </c>
      <c r="N2963" s="239"/>
      <c r="O2963" s="178"/>
      <c r="P2963" s="178"/>
      <c r="Q2963" s="178"/>
      <c r="R2963" s="178"/>
      <c r="S2963" s="178"/>
      <c r="T2963" s="178"/>
      <c r="U2963" s="178"/>
      <c r="V2963" s="178"/>
      <c r="W2963" s="178"/>
      <c r="X2963" s="178"/>
      <c r="Y2963" s="210">
        <f t="shared" si="238"/>
        <v>0.34673684210526318</v>
      </c>
      <c r="Z2963" s="211">
        <f t="shared" si="240"/>
        <v>0.42</v>
      </c>
      <c r="AA2963" s="178"/>
      <c r="AB2963" s="178"/>
      <c r="AC2963" s="178"/>
    </row>
    <row r="2964" spans="2:29" x14ac:dyDescent="0.35">
      <c r="B2964" s="222">
        <v>304100</v>
      </c>
      <c r="C2964" s="208">
        <v>117374</v>
      </c>
      <c r="D2964" s="309">
        <v>6455.57</v>
      </c>
      <c r="E2964" s="206">
        <v>9389.92</v>
      </c>
      <c r="F2964" s="206">
        <v>10563.66</v>
      </c>
      <c r="G2964" s="205">
        <f t="shared" si="241"/>
        <v>0.38597171982900363</v>
      </c>
      <c r="H2964" s="207">
        <f t="shared" si="242"/>
        <v>0.45</v>
      </c>
      <c r="I2964" s="213">
        <v>105450</v>
      </c>
      <c r="J2964" s="213">
        <v>5799.75</v>
      </c>
      <c r="K2964" s="212">
        <v>8436</v>
      </c>
      <c r="L2964" s="212">
        <v>9490.5</v>
      </c>
      <c r="M2964" s="239">
        <f t="shared" si="239"/>
        <v>0.51530000000009746</v>
      </c>
      <c r="N2964" s="239"/>
      <c r="O2964" s="178"/>
      <c r="P2964" s="178"/>
      <c r="Q2964" s="178"/>
      <c r="R2964" s="178"/>
      <c r="S2964" s="178"/>
      <c r="T2964" s="178"/>
      <c r="U2964" s="178"/>
      <c r="V2964" s="178"/>
      <c r="W2964" s="178"/>
      <c r="X2964" s="178"/>
      <c r="Y2964" s="210">
        <f t="shared" si="238"/>
        <v>0.3467609339033213</v>
      </c>
      <c r="Z2964" s="211">
        <f t="shared" si="240"/>
        <v>0.42</v>
      </c>
      <c r="AA2964" s="178"/>
      <c r="AB2964" s="178"/>
      <c r="AC2964" s="178"/>
    </row>
    <row r="2965" spans="2:29" x14ac:dyDescent="0.35">
      <c r="B2965" s="222">
        <v>304200</v>
      </c>
      <c r="C2965" s="208">
        <v>117419</v>
      </c>
      <c r="D2965" s="309">
        <v>6458.04</v>
      </c>
      <c r="E2965" s="206">
        <v>9393.52</v>
      </c>
      <c r="F2965" s="206">
        <v>10567.71</v>
      </c>
      <c r="G2965" s="205">
        <f t="shared" si="241"/>
        <v>0.38599276791584486</v>
      </c>
      <c r="H2965" s="207">
        <f t="shared" si="242"/>
        <v>0.45</v>
      </c>
      <c r="I2965" s="213">
        <v>105492</v>
      </c>
      <c r="J2965" s="213">
        <v>5802.06</v>
      </c>
      <c r="K2965" s="212">
        <v>8439.36</v>
      </c>
      <c r="L2965" s="212">
        <v>9494.2800000000007</v>
      </c>
      <c r="M2965" s="239">
        <f t="shared" si="239"/>
        <v>0.51520000000000432</v>
      </c>
      <c r="N2965" s="239"/>
      <c r="O2965" s="178"/>
      <c r="P2965" s="178"/>
      <c r="Q2965" s="178"/>
      <c r="R2965" s="178"/>
      <c r="S2965" s="178"/>
      <c r="T2965" s="178"/>
      <c r="U2965" s="178"/>
      <c r="V2965" s="178"/>
      <c r="W2965" s="178"/>
      <c r="X2965" s="178"/>
      <c r="Y2965" s="210">
        <f t="shared" si="238"/>
        <v>0.34678500986193295</v>
      </c>
      <c r="Z2965" s="211">
        <f t="shared" si="240"/>
        <v>0.42</v>
      </c>
      <c r="AA2965" s="178"/>
      <c r="AB2965" s="178"/>
      <c r="AC2965" s="178"/>
    </row>
    <row r="2966" spans="2:29" x14ac:dyDescent="0.35">
      <c r="B2966" s="222">
        <v>304300</v>
      </c>
      <c r="C2966" s="208">
        <v>117464</v>
      </c>
      <c r="D2966" s="309">
        <v>6460.52</v>
      </c>
      <c r="E2966" s="206">
        <v>9397.1200000000008</v>
      </c>
      <c r="F2966" s="206">
        <v>10571.76</v>
      </c>
      <c r="G2966" s="205">
        <f t="shared" si="241"/>
        <v>0.38601380216891223</v>
      </c>
      <c r="H2966" s="207">
        <f t="shared" si="242"/>
        <v>0.45</v>
      </c>
      <c r="I2966" s="213">
        <v>105534</v>
      </c>
      <c r="J2966" s="213">
        <v>5804.37</v>
      </c>
      <c r="K2966" s="212">
        <v>8442.7199999999993</v>
      </c>
      <c r="L2966" s="212">
        <v>9498.06</v>
      </c>
      <c r="M2966" s="239">
        <f t="shared" si="239"/>
        <v>0.51529999999998832</v>
      </c>
      <c r="N2966" s="239"/>
      <c r="O2966" s="178"/>
      <c r="P2966" s="178"/>
      <c r="Q2966" s="178"/>
      <c r="R2966" s="178"/>
      <c r="S2966" s="178"/>
      <c r="T2966" s="178"/>
      <c r="U2966" s="178"/>
      <c r="V2966" s="178"/>
      <c r="W2966" s="178"/>
      <c r="X2966" s="178"/>
      <c r="Y2966" s="210">
        <f t="shared" si="238"/>
        <v>0.34680906999671379</v>
      </c>
      <c r="Z2966" s="211">
        <f t="shared" si="240"/>
        <v>0.42</v>
      </c>
      <c r="AA2966" s="178"/>
      <c r="AB2966" s="178"/>
      <c r="AC2966" s="178"/>
    </row>
    <row r="2967" spans="2:29" x14ac:dyDescent="0.35">
      <c r="B2967" s="222">
        <v>304400</v>
      </c>
      <c r="C2967" s="208">
        <v>117509</v>
      </c>
      <c r="D2967" s="309">
        <v>6462.99</v>
      </c>
      <c r="E2967" s="206">
        <v>9400.7199999999993</v>
      </c>
      <c r="F2967" s="206">
        <v>10575.81</v>
      </c>
      <c r="G2967" s="205">
        <f t="shared" si="241"/>
        <v>0.38603482260183969</v>
      </c>
      <c r="H2967" s="207">
        <f t="shared" si="242"/>
        <v>0.45</v>
      </c>
      <c r="I2967" s="213">
        <v>105576</v>
      </c>
      <c r="J2967" s="213">
        <v>5806.68</v>
      </c>
      <c r="K2967" s="212">
        <v>8446.08</v>
      </c>
      <c r="L2967" s="212">
        <v>9501.84</v>
      </c>
      <c r="M2967" s="239">
        <f t="shared" si="239"/>
        <v>0.51520000000016808</v>
      </c>
      <c r="N2967" s="239"/>
      <c r="O2967" s="178"/>
      <c r="P2967" s="178"/>
      <c r="Q2967" s="178"/>
      <c r="R2967" s="178"/>
      <c r="S2967" s="178"/>
      <c r="T2967" s="178"/>
      <c r="U2967" s="178"/>
      <c r="V2967" s="178"/>
      <c r="W2967" s="178"/>
      <c r="X2967" s="178"/>
      <c r="Y2967" s="210">
        <f t="shared" si="238"/>
        <v>0.34683311432325886</v>
      </c>
      <c r="Z2967" s="211">
        <f t="shared" si="240"/>
        <v>0.42</v>
      </c>
      <c r="AA2967" s="178"/>
      <c r="AB2967" s="178"/>
      <c r="AC2967" s="178"/>
    </row>
    <row r="2968" spans="2:29" x14ac:dyDescent="0.35">
      <c r="B2968" s="222">
        <v>304500</v>
      </c>
      <c r="C2968" s="208">
        <v>117554</v>
      </c>
      <c r="D2968" s="309">
        <v>6465.47</v>
      </c>
      <c r="E2968" s="206">
        <v>9404.32</v>
      </c>
      <c r="F2968" s="206">
        <v>10579.86</v>
      </c>
      <c r="G2968" s="205">
        <f t="shared" si="241"/>
        <v>0.386055829228243</v>
      </c>
      <c r="H2968" s="207">
        <f t="shared" si="242"/>
        <v>0.45</v>
      </c>
      <c r="I2968" s="213">
        <v>105618</v>
      </c>
      <c r="J2968" s="213">
        <v>5808.99</v>
      </c>
      <c r="K2968" s="212">
        <v>8449.44</v>
      </c>
      <c r="L2968" s="212">
        <v>9505.6200000000008</v>
      </c>
      <c r="M2968" s="239">
        <f t="shared" si="239"/>
        <v>0.51530000000017029</v>
      </c>
      <c r="N2968" s="239"/>
      <c r="O2968" s="178"/>
      <c r="P2968" s="178"/>
      <c r="Q2968" s="178"/>
      <c r="R2968" s="178"/>
      <c r="S2968" s="178"/>
      <c r="T2968" s="178"/>
      <c r="U2968" s="178"/>
      <c r="V2968" s="178"/>
      <c r="W2968" s="178"/>
      <c r="X2968" s="178"/>
      <c r="Y2968" s="210">
        <f t="shared" si="238"/>
        <v>0.34685714285714286</v>
      </c>
      <c r="Z2968" s="211">
        <f t="shared" si="240"/>
        <v>0.42</v>
      </c>
      <c r="AA2968" s="178"/>
      <c r="AB2968" s="178"/>
      <c r="AC2968" s="178"/>
    </row>
    <row r="2969" spans="2:29" x14ac:dyDescent="0.35">
      <c r="B2969" s="222">
        <v>304600</v>
      </c>
      <c r="C2969" s="208">
        <v>117599</v>
      </c>
      <c r="D2969" s="309">
        <v>6467.94</v>
      </c>
      <c r="E2969" s="206">
        <v>9407.92</v>
      </c>
      <c r="F2969" s="206">
        <v>10583.91</v>
      </c>
      <c r="G2969" s="205">
        <f t="shared" si="241"/>
        <v>0.38607682206172028</v>
      </c>
      <c r="H2969" s="207">
        <f t="shared" si="242"/>
        <v>0.45</v>
      </c>
      <c r="I2969" s="213">
        <v>105660</v>
      </c>
      <c r="J2969" s="213">
        <v>5811.3</v>
      </c>
      <c r="K2969" s="212">
        <v>8452.7999999999993</v>
      </c>
      <c r="L2969" s="212">
        <v>9509.4</v>
      </c>
      <c r="M2969" s="239">
        <f t="shared" si="239"/>
        <v>0.51520000000004074</v>
      </c>
      <c r="N2969" s="239"/>
      <c r="O2969" s="178"/>
      <c r="P2969" s="178"/>
      <c r="Q2969" s="178"/>
      <c r="R2969" s="178"/>
      <c r="S2969" s="178"/>
      <c r="T2969" s="178"/>
      <c r="U2969" s="178"/>
      <c r="V2969" s="178"/>
      <c r="W2969" s="178"/>
      <c r="X2969" s="178"/>
      <c r="Y2969" s="210">
        <f t="shared" si="238"/>
        <v>0.34688115561391991</v>
      </c>
      <c r="Z2969" s="211">
        <f t="shared" si="240"/>
        <v>0.42</v>
      </c>
      <c r="AA2969" s="178"/>
      <c r="AB2969" s="178"/>
      <c r="AC2969" s="178"/>
    </row>
    <row r="2970" spans="2:29" x14ac:dyDescent="0.35">
      <c r="B2970" s="222">
        <v>304700</v>
      </c>
      <c r="C2970" s="208">
        <v>117644</v>
      </c>
      <c r="D2970" s="309">
        <v>6470.42</v>
      </c>
      <c r="E2970" s="206">
        <v>9411.52</v>
      </c>
      <c r="F2970" s="206">
        <v>10587.96</v>
      </c>
      <c r="G2970" s="205">
        <f t="shared" si="241"/>
        <v>0.38609780111585168</v>
      </c>
      <c r="H2970" s="207">
        <f t="shared" si="242"/>
        <v>0.45</v>
      </c>
      <c r="I2970" s="213">
        <v>105702</v>
      </c>
      <c r="J2970" s="213">
        <v>5813.61</v>
      </c>
      <c r="K2970" s="212">
        <v>8456.16</v>
      </c>
      <c r="L2970" s="212">
        <v>9513.18</v>
      </c>
      <c r="M2970" s="239">
        <f t="shared" si="239"/>
        <v>0.51530000000006115</v>
      </c>
      <c r="N2970" s="239"/>
      <c r="O2970" s="178"/>
      <c r="P2970" s="178"/>
      <c r="Q2970" s="178"/>
      <c r="R2970" s="178"/>
      <c r="S2970" s="178"/>
      <c r="T2970" s="178"/>
      <c r="U2970" s="178"/>
      <c r="V2970" s="178"/>
      <c r="W2970" s="178"/>
      <c r="X2970" s="178"/>
      <c r="Y2970" s="210">
        <f t="shared" si="238"/>
        <v>0.34690515260912375</v>
      </c>
      <c r="Z2970" s="211">
        <f t="shared" si="240"/>
        <v>0.42</v>
      </c>
      <c r="AA2970" s="178"/>
      <c r="AB2970" s="178"/>
      <c r="AC2970" s="178"/>
    </row>
    <row r="2971" spans="2:29" x14ac:dyDescent="0.35">
      <c r="B2971" s="222">
        <v>304800</v>
      </c>
      <c r="C2971" s="208">
        <v>117689</v>
      </c>
      <c r="D2971" s="309">
        <v>6472.89</v>
      </c>
      <c r="E2971" s="206">
        <v>9415.1200000000008</v>
      </c>
      <c r="F2971" s="206">
        <v>10592.01</v>
      </c>
      <c r="G2971" s="205">
        <f t="shared" si="241"/>
        <v>0.38611876640419945</v>
      </c>
      <c r="H2971" s="207">
        <f t="shared" si="242"/>
        <v>0.45</v>
      </c>
      <c r="I2971" s="213">
        <v>105744</v>
      </c>
      <c r="J2971" s="213">
        <v>5815.92</v>
      </c>
      <c r="K2971" s="212">
        <v>8459.52</v>
      </c>
      <c r="L2971" s="212">
        <v>9516.9599999999991</v>
      </c>
      <c r="M2971" s="239">
        <f t="shared" si="239"/>
        <v>0.51519999999994981</v>
      </c>
      <c r="N2971" s="239"/>
      <c r="O2971" s="178"/>
      <c r="P2971" s="178"/>
      <c r="Q2971" s="178"/>
      <c r="R2971" s="178"/>
      <c r="S2971" s="178"/>
      <c r="T2971" s="178"/>
      <c r="U2971" s="178"/>
      <c r="V2971" s="178"/>
      <c r="W2971" s="178"/>
      <c r="X2971" s="178"/>
      <c r="Y2971" s="210">
        <f t="shared" si="238"/>
        <v>0.34692913385826774</v>
      </c>
      <c r="Z2971" s="211">
        <f t="shared" si="240"/>
        <v>0.42</v>
      </c>
      <c r="AA2971" s="178"/>
      <c r="AB2971" s="178"/>
      <c r="AC2971" s="178"/>
    </row>
    <row r="2972" spans="2:29" x14ac:dyDescent="0.35">
      <c r="B2972" s="222">
        <v>304900</v>
      </c>
      <c r="C2972" s="208">
        <v>117734</v>
      </c>
      <c r="D2972" s="309">
        <v>6475.37</v>
      </c>
      <c r="E2972" s="206">
        <v>9418.7199999999993</v>
      </c>
      <c r="F2972" s="206">
        <v>10596.06</v>
      </c>
      <c r="G2972" s="205">
        <f t="shared" si="241"/>
        <v>0.38613971794030832</v>
      </c>
      <c r="H2972" s="207">
        <f t="shared" si="242"/>
        <v>0.45</v>
      </c>
      <c r="I2972" s="213">
        <v>105786</v>
      </c>
      <c r="J2972" s="213">
        <v>5818.23</v>
      </c>
      <c r="K2972" s="212">
        <v>8462.8799999999992</v>
      </c>
      <c r="L2972" s="212">
        <v>9520.74</v>
      </c>
      <c r="M2972" s="239">
        <f t="shared" si="239"/>
        <v>0.51529999999993381</v>
      </c>
      <c r="N2972" s="239"/>
      <c r="O2972" s="178"/>
      <c r="P2972" s="178"/>
      <c r="Q2972" s="178"/>
      <c r="R2972" s="178"/>
      <c r="S2972" s="178"/>
      <c r="T2972" s="178"/>
      <c r="U2972" s="178"/>
      <c r="V2972" s="178"/>
      <c r="W2972" s="178"/>
      <c r="X2972" s="178"/>
      <c r="Y2972" s="210">
        <f t="shared" si="238"/>
        <v>0.34695309937684488</v>
      </c>
      <c r="Z2972" s="211">
        <f t="shared" si="240"/>
        <v>0.42</v>
      </c>
      <c r="AA2972" s="178"/>
      <c r="AB2972" s="178"/>
      <c r="AC2972" s="178"/>
    </row>
    <row r="2973" spans="2:29" x14ac:dyDescent="0.35">
      <c r="B2973" s="222">
        <v>305000</v>
      </c>
      <c r="C2973" s="208">
        <v>117779</v>
      </c>
      <c r="D2973" s="309">
        <v>6477.84</v>
      </c>
      <c r="E2973" s="206">
        <v>9422.32</v>
      </c>
      <c r="F2973" s="206">
        <v>10600.11</v>
      </c>
      <c r="G2973" s="205">
        <f t="shared" si="241"/>
        <v>0.38616065573770492</v>
      </c>
      <c r="H2973" s="207">
        <f t="shared" si="242"/>
        <v>0.45</v>
      </c>
      <c r="I2973" s="213">
        <v>105828</v>
      </c>
      <c r="J2973" s="213">
        <v>5820.54</v>
      </c>
      <c r="K2973" s="212">
        <v>8466.24</v>
      </c>
      <c r="L2973" s="212">
        <v>9524.52</v>
      </c>
      <c r="M2973" s="239">
        <f t="shared" si="239"/>
        <v>0.51520000000013166</v>
      </c>
      <c r="N2973" s="239"/>
      <c r="O2973" s="178"/>
      <c r="P2973" s="178"/>
      <c r="Q2973" s="178"/>
      <c r="R2973" s="178"/>
      <c r="S2973" s="178"/>
      <c r="T2973" s="178"/>
      <c r="U2973" s="178"/>
      <c r="V2973" s="178"/>
      <c r="W2973" s="178"/>
      <c r="X2973" s="178"/>
      <c r="Y2973" s="210">
        <f t="shared" si="238"/>
        <v>0.34697704918032785</v>
      </c>
      <c r="Z2973" s="211">
        <f t="shared" si="240"/>
        <v>0.42</v>
      </c>
      <c r="AA2973" s="178"/>
      <c r="AB2973" s="178"/>
      <c r="AC2973" s="178"/>
    </row>
    <row r="2974" spans="2:29" x14ac:dyDescent="0.35">
      <c r="B2974" s="222">
        <v>305100</v>
      </c>
      <c r="C2974" s="208">
        <v>117824</v>
      </c>
      <c r="D2974" s="309">
        <v>6480.32</v>
      </c>
      <c r="E2974" s="206">
        <v>9425.92</v>
      </c>
      <c r="F2974" s="206">
        <v>10604.16</v>
      </c>
      <c r="G2974" s="205">
        <f t="shared" si="241"/>
        <v>0.38618157980989837</v>
      </c>
      <c r="H2974" s="207">
        <f t="shared" si="242"/>
        <v>0.45</v>
      </c>
      <c r="I2974" s="213">
        <v>105870</v>
      </c>
      <c r="J2974" s="213">
        <v>5822.85</v>
      </c>
      <c r="K2974" s="212">
        <v>8469.6</v>
      </c>
      <c r="L2974" s="212">
        <v>9528.2999999999993</v>
      </c>
      <c r="M2974" s="239">
        <f t="shared" si="239"/>
        <v>0.51530000000009746</v>
      </c>
      <c r="N2974" s="239"/>
      <c r="O2974" s="178"/>
      <c r="P2974" s="178"/>
      <c r="Q2974" s="178"/>
      <c r="R2974" s="178"/>
      <c r="S2974" s="178"/>
      <c r="T2974" s="178"/>
      <c r="U2974" s="178"/>
      <c r="V2974" s="178"/>
      <c r="W2974" s="178"/>
      <c r="X2974" s="178"/>
      <c r="Y2974" s="210">
        <f t="shared" si="238"/>
        <v>0.34700098328416912</v>
      </c>
      <c r="Z2974" s="211">
        <f t="shared" si="240"/>
        <v>0.42</v>
      </c>
      <c r="AA2974" s="178"/>
      <c r="AB2974" s="178"/>
      <c r="AC2974" s="178"/>
    </row>
    <row r="2975" spans="2:29" x14ac:dyDescent="0.35">
      <c r="B2975" s="222">
        <v>305200</v>
      </c>
      <c r="C2975" s="208">
        <v>117869</v>
      </c>
      <c r="D2975" s="309">
        <v>6482.79</v>
      </c>
      <c r="E2975" s="206">
        <v>9429.52</v>
      </c>
      <c r="F2975" s="206">
        <v>10608.21</v>
      </c>
      <c r="G2975" s="205">
        <f t="shared" si="241"/>
        <v>0.38620249017038005</v>
      </c>
      <c r="H2975" s="207">
        <f t="shared" si="242"/>
        <v>0.45</v>
      </c>
      <c r="I2975" s="213">
        <v>105912</v>
      </c>
      <c r="J2975" s="213">
        <v>5825.16</v>
      </c>
      <c r="K2975" s="212">
        <v>8472.9599999999991</v>
      </c>
      <c r="L2975" s="212">
        <v>9532.08</v>
      </c>
      <c r="M2975" s="239">
        <f t="shared" si="239"/>
        <v>0.51520000000000432</v>
      </c>
      <c r="N2975" s="239"/>
      <c r="O2975" s="178"/>
      <c r="P2975" s="178"/>
      <c r="Q2975" s="178"/>
      <c r="R2975" s="178"/>
      <c r="S2975" s="178"/>
      <c r="T2975" s="178"/>
      <c r="U2975" s="178"/>
      <c r="V2975" s="178"/>
      <c r="W2975" s="178"/>
      <c r="X2975" s="178"/>
      <c r="Y2975" s="210">
        <f t="shared" si="238"/>
        <v>0.34702490170380079</v>
      </c>
      <c r="Z2975" s="211">
        <f t="shared" si="240"/>
        <v>0.42</v>
      </c>
      <c r="AA2975" s="178"/>
      <c r="AB2975" s="178"/>
      <c r="AC2975" s="178"/>
    </row>
    <row r="2976" spans="2:29" x14ac:dyDescent="0.35">
      <c r="B2976" s="222">
        <v>305300</v>
      </c>
      <c r="C2976" s="208">
        <v>117914</v>
      </c>
      <c r="D2976" s="309">
        <v>6485.27</v>
      </c>
      <c r="E2976" s="206">
        <v>9433.1200000000008</v>
      </c>
      <c r="F2976" s="206">
        <v>10612.26</v>
      </c>
      <c r="G2976" s="205">
        <f t="shared" si="241"/>
        <v>0.38622338683262364</v>
      </c>
      <c r="H2976" s="207">
        <f t="shared" si="242"/>
        <v>0.45</v>
      </c>
      <c r="I2976" s="213">
        <v>105954</v>
      </c>
      <c r="J2976" s="213">
        <v>5827.47</v>
      </c>
      <c r="K2976" s="212">
        <v>8476.32</v>
      </c>
      <c r="L2976" s="212">
        <v>9535.86</v>
      </c>
      <c r="M2976" s="239">
        <f t="shared" si="239"/>
        <v>0.51529999999998832</v>
      </c>
      <c r="N2976" s="239"/>
      <c r="O2976" s="178"/>
      <c r="P2976" s="178"/>
      <c r="Q2976" s="178"/>
      <c r="R2976" s="178"/>
      <c r="S2976" s="178"/>
      <c r="T2976" s="178"/>
      <c r="U2976" s="178"/>
      <c r="V2976" s="178"/>
      <c r="W2976" s="178"/>
      <c r="X2976" s="178"/>
      <c r="Y2976" s="210">
        <f t="shared" si="238"/>
        <v>0.34704880445463476</v>
      </c>
      <c r="Z2976" s="211">
        <f t="shared" si="240"/>
        <v>0.42</v>
      </c>
      <c r="AA2976" s="178"/>
      <c r="AB2976" s="178"/>
      <c r="AC2976" s="178"/>
    </row>
    <row r="2977" spans="2:29" x14ac:dyDescent="0.35">
      <c r="B2977" s="222">
        <v>305400</v>
      </c>
      <c r="C2977" s="208">
        <v>117959</v>
      </c>
      <c r="D2977" s="309">
        <v>6487.74</v>
      </c>
      <c r="E2977" s="206">
        <v>9436.7199999999993</v>
      </c>
      <c r="F2977" s="206">
        <v>10616.31</v>
      </c>
      <c r="G2977" s="205">
        <f t="shared" si="241"/>
        <v>0.38624426981008514</v>
      </c>
      <c r="H2977" s="207">
        <f t="shared" si="242"/>
        <v>0.45</v>
      </c>
      <c r="I2977" s="213">
        <v>105996</v>
      </c>
      <c r="J2977" s="213">
        <v>5829.78</v>
      </c>
      <c r="K2977" s="212">
        <v>8479.68</v>
      </c>
      <c r="L2977" s="212">
        <v>9539.64</v>
      </c>
      <c r="M2977" s="239">
        <f t="shared" si="239"/>
        <v>0.51520000000016808</v>
      </c>
      <c r="N2977" s="239"/>
      <c r="O2977" s="178"/>
      <c r="P2977" s="178"/>
      <c r="Q2977" s="178"/>
      <c r="R2977" s="178"/>
      <c r="S2977" s="178"/>
      <c r="T2977" s="178"/>
      <c r="U2977" s="178"/>
      <c r="V2977" s="178"/>
      <c r="W2977" s="178"/>
      <c r="X2977" s="178"/>
      <c r="Y2977" s="210">
        <f t="shared" si="238"/>
        <v>0.34707269155206288</v>
      </c>
      <c r="Z2977" s="211">
        <f t="shared" si="240"/>
        <v>0.42</v>
      </c>
      <c r="AA2977" s="178"/>
      <c r="AB2977" s="178"/>
      <c r="AC2977" s="178"/>
    </row>
    <row r="2978" spans="2:29" x14ac:dyDescent="0.35">
      <c r="B2978" s="222">
        <v>305500</v>
      </c>
      <c r="C2978" s="208">
        <v>118004</v>
      </c>
      <c r="D2978" s="309">
        <v>6490.22</v>
      </c>
      <c r="E2978" s="206">
        <v>9440.32</v>
      </c>
      <c r="F2978" s="206">
        <v>10620.36</v>
      </c>
      <c r="G2978" s="205">
        <f t="shared" si="241"/>
        <v>0.38626513911620297</v>
      </c>
      <c r="H2978" s="207">
        <f t="shared" si="242"/>
        <v>0.45</v>
      </c>
      <c r="I2978" s="213">
        <v>106038</v>
      </c>
      <c r="J2978" s="213">
        <v>5832.09</v>
      </c>
      <c r="K2978" s="212">
        <v>8483.0400000000009</v>
      </c>
      <c r="L2978" s="212">
        <v>9543.42</v>
      </c>
      <c r="M2978" s="239">
        <f t="shared" si="239"/>
        <v>0.51530000000017029</v>
      </c>
      <c r="N2978" s="239"/>
      <c r="O2978" s="178"/>
      <c r="P2978" s="178"/>
      <c r="Q2978" s="178"/>
      <c r="R2978" s="178"/>
      <c r="S2978" s="178"/>
      <c r="T2978" s="178"/>
      <c r="U2978" s="178"/>
      <c r="V2978" s="178"/>
      <c r="W2978" s="178"/>
      <c r="X2978" s="178"/>
      <c r="Y2978" s="210">
        <f t="shared" si="238"/>
        <v>0.34709656301145664</v>
      </c>
      <c r="Z2978" s="211">
        <f t="shared" si="240"/>
        <v>0.42</v>
      </c>
      <c r="AA2978" s="178"/>
      <c r="AB2978" s="178"/>
      <c r="AC2978" s="178"/>
    </row>
    <row r="2979" spans="2:29" x14ac:dyDescent="0.35">
      <c r="B2979" s="222">
        <v>305600</v>
      </c>
      <c r="C2979" s="208">
        <v>118049</v>
      </c>
      <c r="D2979" s="309">
        <v>6492.69</v>
      </c>
      <c r="E2979" s="206">
        <v>9443.92</v>
      </c>
      <c r="F2979" s="206">
        <v>10624.41</v>
      </c>
      <c r="G2979" s="205">
        <f t="shared" si="241"/>
        <v>0.3862859947643979</v>
      </c>
      <c r="H2979" s="207">
        <f t="shared" si="242"/>
        <v>0.45</v>
      </c>
      <c r="I2979" s="213">
        <v>106080</v>
      </c>
      <c r="J2979" s="213">
        <v>5834.4</v>
      </c>
      <c r="K2979" s="212">
        <v>8486.4</v>
      </c>
      <c r="L2979" s="212">
        <v>9547.2000000000007</v>
      </c>
      <c r="M2979" s="239">
        <f t="shared" si="239"/>
        <v>0.51520000000004074</v>
      </c>
      <c r="N2979" s="239"/>
      <c r="O2979" s="178"/>
      <c r="P2979" s="178"/>
      <c r="Q2979" s="178"/>
      <c r="R2979" s="178"/>
      <c r="S2979" s="178"/>
      <c r="T2979" s="178"/>
      <c r="U2979" s="178"/>
      <c r="V2979" s="178"/>
      <c r="W2979" s="178"/>
      <c r="X2979" s="178"/>
      <c r="Y2979" s="210">
        <f t="shared" si="238"/>
        <v>0.34712041884816752</v>
      </c>
      <c r="Z2979" s="211">
        <f t="shared" si="240"/>
        <v>0.42</v>
      </c>
      <c r="AA2979" s="178"/>
      <c r="AB2979" s="178"/>
      <c r="AC2979" s="178"/>
    </row>
    <row r="2980" spans="2:29" x14ac:dyDescent="0.35">
      <c r="B2980" s="222">
        <v>305700</v>
      </c>
      <c r="C2980" s="208">
        <v>118094</v>
      </c>
      <c r="D2980" s="309">
        <v>6495.17</v>
      </c>
      <c r="E2980" s="206">
        <v>9447.52</v>
      </c>
      <c r="F2980" s="206">
        <v>10628.46</v>
      </c>
      <c r="G2980" s="205">
        <f t="shared" si="241"/>
        <v>0.38630683676807326</v>
      </c>
      <c r="H2980" s="207">
        <f t="shared" si="242"/>
        <v>0.45</v>
      </c>
      <c r="I2980" s="213">
        <v>106122</v>
      </c>
      <c r="J2980" s="213">
        <v>5836.71</v>
      </c>
      <c r="K2980" s="212">
        <v>8489.76</v>
      </c>
      <c r="L2980" s="212">
        <v>9550.98</v>
      </c>
      <c r="M2980" s="239">
        <f t="shared" si="239"/>
        <v>0.51530000000006115</v>
      </c>
      <c r="N2980" s="239"/>
      <c r="O2980" s="178"/>
      <c r="P2980" s="178"/>
      <c r="Q2980" s="178"/>
      <c r="R2980" s="178"/>
      <c r="S2980" s="178"/>
      <c r="T2980" s="178"/>
      <c r="U2980" s="178"/>
      <c r="V2980" s="178"/>
      <c r="W2980" s="178"/>
      <c r="X2980" s="178"/>
      <c r="Y2980" s="210">
        <f t="shared" si="238"/>
        <v>0.347144259077527</v>
      </c>
      <c r="Z2980" s="211">
        <f t="shared" si="240"/>
        <v>0.42</v>
      </c>
      <c r="AA2980" s="178"/>
      <c r="AB2980" s="178"/>
      <c r="AC2980" s="178"/>
    </row>
    <row r="2981" spans="2:29" x14ac:dyDescent="0.35">
      <c r="B2981" s="222">
        <v>305800</v>
      </c>
      <c r="C2981" s="208">
        <v>118139</v>
      </c>
      <c r="D2981" s="309">
        <v>6497.64</v>
      </c>
      <c r="E2981" s="206">
        <v>9451.1200000000008</v>
      </c>
      <c r="F2981" s="206">
        <v>10632.51</v>
      </c>
      <c r="G2981" s="205">
        <f t="shared" si="241"/>
        <v>0.38632766514061478</v>
      </c>
      <c r="H2981" s="207">
        <f t="shared" si="242"/>
        <v>0.45</v>
      </c>
      <c r="I2981" s="213">
        <v>106164</v>
      </c>
      <c r="J2981" s="213">
        <v>5839.02</v>
      </c>
      <c r="K2981" s="212">
        <v>8493.1200000000008</v>
      </c>
      <c r="L2981" s="212">
        <v>9554.76</v>
      </c>
      <c r="M2981" s="239">
        <f t="shared" si="239"/>
        <v>0.51519999999994981</v>
      </c>
      <c r="N2981" s="239"/>
      <c r="O2981" s="178"/>
      <c r="P2981" s="178"/>
      <c r="Q2981" s="178"/>
      <c r="R2981" s="178"/>
      <c r="S2981" s="178"/>
      <c r="T2981" s="178"/>
      <c r="U2981" s="178"/>
      <c r="V2981" s="178"/>
      <c r="W2981" s="178"/>
      <c r="X2981" s="178"/>
      <c r="Y2981" s="210">
        <f t="shared" si="238"/>
        <v>0.34716808371484631</v>
      </c>
      <c r="Z2981" s="211">
        <f t="shared" si="240"/>
        <v>0.42</v>
      </c>
      <c r="AA2981" s="178"/>
      <c r="AB2981" s="178"/>
      <c r="AC2981" s="178"/>
    </row>
    <row r="2982" spans="2:29" x14ac:dyDescent="0.35">
      <c r="B2982" s="222">
        <v>305900</v>
      </c>
      <c r="C2982" s="208">
        <v>118184</v>
      </c>
      <c r="D2982" s="309">
        <v>6500.12</v>
      </c>
      <c r="E2982" s="206">
        <v>9454.7199999999993</v>
      </c>
      <c r="F2982" s="206">
        <v>10636.56</v>
      </c>
      <c r="G2982" s="205">
        <f t="shared" si="241"/>
        <v>0.38634847989539067</v>
      </c>
      <c r="H2982" s="207">
        <f t="shared" si="242"/>
        <v>0.45</v>
      </c>
      <c r="I2982" s="213">
        <v>106206</v>
      </c>
      <c r="J2982" s="213">
        <v>5841.33</v>
      </c>
      <c r="K2982" s="212">
        <v>8496.48</v>
      </c>
      <c r="L2982" s="212">
        <v>9558.5400000000009</v>
      </c>
      <c r="M2982" s="239">
        <f t="shared" si="239"/>
        <v>0.51529999999993381</v>
      </c>
      <c r="N2982" s="239"/>
      <c r="O2982" s="178"/>
      <c r="P2982" s="178"/>
      <c r="Q2982" s="178"/>
      <c r="R2982" s="178"/>
      <c r="S2982" s="178"/>
      <c r="T2982" s="178"/>
      <c r="U2982" s="178"/>
      <c r="V2982" s="178"/>
      <c r="W2982" s="178"/>
      <c r="X2982" s="178"/>
      <c r="Y2982" s="210">
        <f t="shared" si="238"/>
        <v>0.34719189277541679</v>
      </c>
      <c r="Z2982" s="211">
        <f t="shared" si="240"/>
        <v>0.42</v>
      </c>
      <c r="AA2982" s="178"/>
      <c r="AB2982" s="178"/>
      <c r="AC2982" s="178"/>
    </row>
    <row r="2983" spans="2:29" x14ac:dyDescent="0.35">
      <c r="B2983" s="222">
        <v>306000</v>
      </c>
      <c r="C2983" s="208">
        <v>118229</v>
      </c>
      <c r="D2983" s="309">
        <v>6502.59</v>
      </c>
      <c r="E2983" s="206">
        <v>9458.32</v>
      </c>
      <c r="F2983" s="206">
        <v>10640.61</v>
      </c>
      <c r="G2983" s="205">
        <f t="shared" si="241"/>
        <v>0.38636928104575163</v>
      </c>
      <c r="H2983" s="207">
        <f t="shared" si="242"/>
        <v>0.45</v>
      </c>
      <c r="I2983" s="213">
        <v>106248</v>
      </c>
      <c r="J2983" s="213">
        <v>5843.64</v>
      </c>
      <c r="K2983" s="212">
        <v>8499.84</v>
      </c>
      <c r="L2983" s="212">
        <v>9562.32</v>
      </c>
      <c r="M2983" s="239">
        <f t="shared" si="239"/>
        <v>0.51520000000013166</v>
      </c>
      <c r="N2983" s="239"/>
      <c r="O2983" s="178"/>
      <c r="P2983" s="178"/>
      <c r="Q2983" s="178"/>
      <c r="R2983" s="178"/>
      <c r="S2983" s="178"/>
      <c r="T2983" s="178"/>
      <c r="U2983" s="178"/>
      <c r="V2983" s="178"/>
      <c r="W2983" s="178"/>
      <c r="X2983" s="178"/>
      <c r="Y2983" s="210">
        <f t="shared" si="238"/>
        <v>0.34721568627450983</v>
      </c>
      <c r="Z2983" s="211">
        <f t="shared" si="240"/>
        <v>0.42</v>
      </c>
      <c r="AA2983" s="178"/>
      <c r="AB2983" s="178"/>
      <c r="AC2983" s="178"/>
    </row>
    <row r="2984" spans="2:29" x14ac:dyDescent="0.35">
      <c r="B2984" s="222">
        <v>306100</v>
      </c>
      <c r="C2984" s="208">
        <v>118274</v>
      </c>
      <c r="D2984" s="309">
        <v>6505.07</v>
      </c>
      <c r="E2984" s="206">
        <v>9461.92</v>
      </c>
      <c r="F2984" s="206">
        <v>10644.66</v>
      </c>
      <c r="G2984" s="205">
        <f t="shared" si="241"/>
        <v>0.38639006860503106</v>
      </c>
      <c r="H2984" s="207">
        <f t="shared" si="242"/>
        <v>0.45</v>
      </c>
      <c r="I2984" s="213">
        <v>106290</v>
      </c>
      <c r="J2984" s="213">
        <v>5845.95</v>
      </c>
      <c r="K2984" s="212">
        <v>8503.2000000000007</v>
      </c>
      <c r="L2984" s="212">
        <v>9566.1</v>
      </c>
      <c r="M2984" s="239">
        <f t="shared" si="239"/>
        <v>0.51530000000009746</v>
      </c>
      <c r="N2984" s="239"/>
      <c r="O2984" s="178"/>
      <c r="P2984" s="178"/>
      <c r="Q2984" s="178"/>
      <c r="R2984" s="178"/>
      <c r="S2984" s="178"/>
      <c r="T2984" s="178"/>
      <c r="U2984" s="178"/>
      <c r="V2984" s="178"/>
      <c r="W2984" s="178"/>
      <c r="X2984" s="178"/>
      <c r="Y2984" s="210">
        <f t="shared" si="238"/>
        <v>0.34723946422737667</v>
      </c>
      <c r="Z2984" s="211">
        <f t="shared" si="240"/>
        <v>0.42</v>
      </c>
      <c r="AA2984" s="178"/>
      <c r="AB2984" s="178"/>
      <c r="AC2984" s="178"/>
    </row>
    <row r="2985" spans="2:29" x14ac:dyDescent="0.35">
      <c r="B2985" s="222">
        <v>306200</v>
      </c>
      <c r="C2985" s="208">
        <v>118319</v>
      </c>
      <c r="D2985" s="309">
        <v>6507.54</v>
      </c>
      <c r="E2985" s="206">
        <v>9465.52</v>
      </c>
      <c r="F2985" s="206">
        <v>10648.71</v>
      </c>
      <c r="G2985" s="205">
        <f t="shared" si="241"/>
        <v>0.38641084258654473</v>
      </c>
      <c r="H2985" s="207">
        <f t="shared" si="242"/>
        <v>0.45</v>
      </c>
      <c r="I2985" s="213">
        <v>106332</v>
      </c>
      <c r="J2985" s="213">
        <v>5848.26</v>
      </c>
      <c r="K2985" s="212">
        <v>8506.56</v>
      </c>
      <c r="L2985" s="212">
        <v>9569.8799999999992</v>
      </c>
      <c r="M2985" s="239">
        <f t="shared" si="239"/>
        <v>0.51520000000000432</v>
      </c>
      <c r="N2985" s="239"/>
      <c r="O2985" s="178"/>
      <c r="P2985" s="178"/>
      <c r="Q2985" s="178"/>
      <c r="R2985" s="178"/>
      <c r="S2985" s="178"/>
      <c r="T2985" s="178"/>
      <c r="U2985" s="178"/>
      <c r="V2985" s="178"/>
      <c r="W2985" s="178"/>
      <c r="X2985" s="178"/>
      <c r="Y2985" s="210">
        <f t="shared" si="238"/>
        <v>0.34726322664924886</v>
      </c>
      <c r="Z2985" s="211">
        <f t="shared" si="240"/>
        <v>0.42</v>
      </c>
      <c r="AA2985" s="178"/>
      <c r="AB2985" s="178"/>
      <c r="AC2985" s="178"/>
    </row>
    <row r="2986" spans="2:29" x14ac:dyDescent="0.35">
      <c r="B2986" s="222">
        <v>306300</v>
      </c>
      <c r="C2986" s="208">
        <v>118364</v>
      </c>
      <c r="D2986" s="309">
        <v>6510.02</v>
      </c>
      <c r="E2986" s="206">
        <v>9469.1200000000008</v>
      </c>
      <c r="F2986" s="206">
        <v>10652.76</v>
      </c>
      <c r="G2986" s="205">
        <f t="shared" si="241"/>
        <v>0.38643160300359125</v>
      </c>
      <c r="H2986" s="207">
        <f t="shared" si="242"/>
        <v>0.45</v>
      </c>
      <c r="I2986" s="213">
        <v>106374</v>
      </c>
      <c r="J2986" s="213">
        <v>5850.57</v>
      </c>
      <c r="K2986" s="212">
        <v>8509.92</v>
      </c>
      <c r="L2986" s="212">
        <v>9573.66</v>
      </c>
      <c r="M2986" s="239">
        <f t="shared" si="239"/>
        <v>0.51529999999998832</v>
      </c>
      <c r="N2986" s="239"/>
      <c r="O2986" s="178"/>
      <c r="P2986" s="178"/>
      <c r="Q2986" s="178"/>
      <c r="R2986" s="178"/>
      <c r="S2986" s="178"/>
      <c r="T2986" s="178"/>
      <c r="U2986" s="178"/>
      <c r="V2986" s="178"/>
      <c r="W2986" s="178"/>
      <c r="X2986" s="178"/>
      <c r="Y2986" s="210">
        <f t="shared" si="238"/>
        <v>0.34728697355533789</v>
      </c>
      <c r="Z2986" s="211">
        <f t="shared" si="240"/>
        <v>0.42</v>
      </c>
      <c r="AA2986" s="178"/>
      <c r="AB2986" s="178"/>
      <c r="AC2986" s="178"/>
    </row>
    <row r="2987" spans="2:29" x14ac:dyDescent="0.35">
      <c r="B2987" s="222">
        <v>306400</v>
      </c>
      <c r="C2987" s="208">
        <v>118409</v>
      </c>
      <c r="D2987" s="309">
        <v>6512.49</v>
      </c>
      <c r="E2987" s="206">
        <v>9472.7199999999993</v>
      </c>
      <c r="F2987" s="206">
        <v>10656.81</v>
      </c>
      <c r="G2987" s="205">
        <f t="shared" si="241"/>
        <v>0.38645234986945171</v>
      </c>
      <c r="H2987" s="207">
        <f t="shared" si="242"/>
        <v>0.45</v>
      </c>
      <c r="I2987" s="213">
        <v>106416</v>
      </c>
      <c r="J2987" s="213">
        <v>5852.88</v>
      </c>
      <c r="K2987" s="212">
        <v>8513.2800000000007</v>
      </c>
      <c r="L2987" s="212">
        <v>9577.44</v>
      </c>
      <c r="M2987" s="239">
        <f t="shared" si="239"/>
        <v>0.51520000000016808</v>
      </c>
      <c r="N2987" s="239"/>
      <c r="O2987" s="178"/>
      <c r="P2987" s="178"/>
      <c r="Q2987" s="178"/>
      <c r="R2987" s="178"/>
      <c r="S2987" s="178"/>
      <c r="T2987" s="178"/>
      <c r="U2987" s="178"/>
      <c r="V2987" s="178"/>
      <c r="W2987" s="178"/>
      <c r="X2987" s="178"/>
      <c r="Y2987" s="210">
        <f t="shared" si="238"/>
        <v>0.34731070496083549</v>
      </c>
      <c r="Z2987" s="211">
        <f t="shared" si="240"/>
        <v>0.42</v>
      </c>
      <c r="AA2987" s="178"/>
      <c r="AB2987" s="178"/>
      <c r="AC2987" s="178"/>
    </row>
    <row r="2988" spans="2:29" x14ac:dyDescent="0.35">
      <c r="B2988" s="222">
        <v>306500</v>
      </c>
      <c r="C2988" s="208">
        <v>118454</v>
      </c>
      <c r="D2988" s="309">
        <v>6514.97</v>
      </c>
      <c r="E2988" s="206">
        <v>9476.32</v>
      </c>
      <c r="F2988" s="206">
        <v>10660.86</v>
      </c>
      <c r="G2988" s="205">
        <f t="shared" si="241"/>
        <v>0.38647308319738988</v>
      </c>
      <c r="H2988" s="207">
        <f t="shared" si="242"/>
        <v>0.45</v>
      </c>
      <c r="I2988" s="213">
        <v>106458</v>
      </c>
      <c r="J2988" s="213">
        <v>5855.19</v>
      </c>
      <c r="K2988" s="212">
        <v>8516.64</v>
      </c>
      <c r="L2988" s="212">
        <v>9581.2199999999993</v>
      </c>
      <c r="M2988" s="239">
        <f t="shared" si="239"/>
        <v>0.51530000000017029</v>
      </c>
      <c r="N2988" s="239"/>
      <c r="O2988" s="178"/>
      <c r="P2988" s="178"/>
      <c r="Q2988" s="178"/>
      <c r="R2988" s="178"/>
      <c r="S2988" s="178"/>
      <c r="T2988" s="178"/>
      <c r="U2988" s="178"/>
      <c r="V2988" s="178"/>
      <c r="W2988" s="178"/>
      <c r="X2988" s="178"/>
      <c r="Y2988" s="210">
        <f t="shared" si="238"/>
        <v>0.34733442088091354</v>
      </c>
      <c r="Z2988" s="211">
        <f t="shared" si="240"/>
        <v>0.42</v>
      </c>
      <c r="AA2988" s="178"/>
      <c r="AB2988" s="178"/>
      <c r="AC2988" s="178"/>
    </row>
    <row r="2989" spans="2:29" x14ac:dyDescent="0.35">
      <c r="B2989" s="222">
        <v>306600</v>
      </c>
      <c r="C2989" s="208">
        <v>118499</v>
      </c>
      <c r="D2989" s="309">
        <v>6517.44</v>
      </c>
      <c r="E2989" s="206">
        <v>9479.92</v>
      </c>
      <c r="F2989" s="206">
        <v>10664.91</v>
      </c>
      <c r="G2989" s="205">
        <f t="shared" si="241"/>
        <v>0.38649380300065234</v>
      </c>
      <c r="H2989" s="207">
        <f t="shared" si="242"/>
        <v>0.45</v>
      </c>
      <c r="I2989" s="213">
        <v>106500</v>
      </c>
      <c r="J2989" s="213">
        <v>5857.5</v>
      </c>
      <c r="K2989" s="212">
        <v>8520</v>
      </c>
      <c r="L2989" s="212">
        <v>9585</v>
      </c>
      <c r="M2989" s="239">
        <f t="shared" si="239"/>
        <v>0.51520000000004074</v>
      </c>
      <c r="N2989" s="239"/>
      <c r="O2989" s="178"/>
      <c r="P2989" s="178"/>
      <c r="Q2989" s="178"/>
      <c r="R2989" s="178"/>
      <c r="S2989" s="178"/>
      <c r="T2989" s="178"/>
      <c r="U2989" s="178"/>
      <c r="V2989" s="178"/>
      <c r="W2989" s="178"/>
      <c r="X2989" s="178"/>
      <c r="Y2989" s="210">
        <f t="shared" si="238"/>
        <v>0.34735812133072408</v>
      </c>
      <c r="Z2989" s="211">
        <f t="shared" si="240"/>
        <v>0.42</v>
      </c>
      <c r="AA2989" s="178"/>
      <c r="AB2989" s="178"/>
      <c r="AC2989" s="178"/>
    </row>
    <row r="2990" spans="2:29" x14ac:dyDescent="0.35">
      <c r="B2990" s="222">
        <v>306700</v>
      </c>
      <c r="C2990" s="208">
        <v>118544</v>
      </c>
      <c r="D2990" s="309">
        <v>6519.92</v>
      </c>
      <c r="E2990" s="206">
        <v>9483.52</v>
      </c>
      <c r="F2990" s="206">
        <v>10668.96</v>
      </c>
      <c r="G2990" s="205">
        <f t="shared" si="241"/>
        <v>0.38651450929246822</v>
      </c>
      <c r="H2990" s="207">
        <f t="shared" si="242"/>
        <v>0.45</v>
      </c>
      <c r="I2990" s="213">
        <v>106542</v>
      </c>
      <c r="J2990" s="213">
        <v>5859.81</v>
      </c>
      <c r="K2990" s="212">
        <v>8523.36</v>
      </c>
      <c r="L2990" s="212">
        <v>9588.7800000000007</v>
      </c>
      <c r="M2990" s="239">
        <f t="shared" si="239"/>
        <v>0.51530000000006115</v>
      </c>
      <c r="N2990" s="239"/>
      <c r="O2990" s="178"/>
      <c r="P2990" s="178"/>
      <c r="Q2990" s="178"/>
      <c r="R2990" s="178"/>
      <c r="S2990" s="178"/>
      <c r="T2990" s="178"/>
      <c r="U2990" s="178"/>
      <c r="V2990" s="178"/>
      <c r="W2990" s="178"/>
      <c r="X2990" s="178"/>
      <c r="Y2990" s="210">
        <f t="shared" si="238"/>
        <v>0.34738180632539939</v>
      </c>
      <c r="Z2990" s="211">
        <f t="shared" si="240"/>
        <v>0.42</v>
      </c>
      <c r="AA2990" s="178"/>
      <c r="AB2990" s="178"/>
      <c r="AC2990" s="178"/>
    </row>
    <row r="2991" spans="2:29" x14ac:dyDescent="0.35">
      <c r="B2991" s="222">
        <v>306800</v>
      </c>
      <c r="C2991" s="208">
        <v>118589</v>
      </c>
      <c r="D2991" s="309">
        <v>6522.39</v>
      </c>
      <c r="E2991" s="206">
        <v>9487.1200000000008</v>
      </c>
      <c r="F2991" s="206">
        <v>10673.01</v>
      </c>
      <c r="G2991" s="205">
        <f t="shared" si="241"/>
        <v>0.38653520208604952</v>
      </c>
      <c r="H2991" s="207">
        <f t="shared" si="242"/>
        <v>0.45</v>
      </c>
      <c r="I2991" s="213">
        <v>106584</v>
      </c>
      <c r="J2991" s="213">
        <v>5862.12</v>
      </c>
      <c r="K2991" s="212">
        <v>8526.7199999999993</v>
      </c>
      <c r="L2991" s="212">
        <v>9592.56</v>
      </c>
      <c r="M2991" s="239">
        <f t="shared" si="239"/>
        <v>0.51519999999994981</v>
      </c>
      <c r="N2991" s="239"/>
      <c r="O2991" s="178"/>
      <c r="P2991" s="178"/>
      <c r="Q2991" s="178"/>
      <c r="R2991" s="178"/>
      <c r="S2991" s="178"/>
      <c r="T2991" s="178"/>
      <c r="U2991" s="178"/>
      <c r="V2991" s="178"/>
      <c r="W2991" s="178"/>
      <c r="X2991" s="178"/>
      <c r="Y2991" s="210">
        <f t="shared" si="238"/>
        <v>0.34740547588005216</v>
      </c>
      <c r="Z2991" s="211">
        <f t="shared" si="240"/>
        <v>0.42</v>
      </c>
      <c r="AA2991" s="178"/>
      <c r="AB2991" s="178"/>
      <c r="AC2991" s="178"/>
    </row>
    <row r="2992" spans="2:29" x14ac:dyDescent="0.35">
      <c r="B2992" s="222">
        <v>306900</v>
      </c>
      <c r="C2992" s="208">
        <v>118634</v>
      </c>
      <c r="D2992" s="309">
        <v>6524.87</v>
      </c>
      <c r="E2992" s="206">
        <v>9490.7199999999993</v>
      </c>
      <c r="F2992" s="206">
        <v>10677.06</v>
      </c>
      <c r="G2992" s="205">
        <f t="shared" si="241"/>
        <v>0.38655588139459107</v>
      </c>
      <c r="H2992" s="207">
        <f t="shared" si="242"/>
        <v>0.45</v>
      </c>
      <c r="I2992" s="213">
        <v>106626</v>
      </c>
      <c r="J2992" s="213">
        <v>5864.43</v>
      </c>
      <c r="K2992" s="212">
        <v>8530.08</v>
      </c>
      <c r="L2992" s="212">
        <v>9596.34</v>
      </c>
      <c r="M2992" s="239">
        <f t="shared" si="239"/>
        <v>0.51529999999993381</v>
      </c>
      <c r="N2992" s="239"/>
      <c r="O2992" s="178"/>
      <c r="P2992" s="178"/>
      <c r="Q2992" s="178"/>
      <c r="R2992" s="178"/>
      <c r="S2992" s="178"/>
      <c r="T2992" s="178"/>
      <c r="U2992" s="178"/>
      <c r="V2992" s="178"/>
      <c r="W2992" s="178"/>
      <c r="X2992" s="178"/>
      <c r="Y2992" s="210">
        <f t="shared" si="238"/>
        <v>0.34742913000977516</v>
      </c>
      <c r="Z2992" s="211">
        <f t="shared" si="240"/>
        <v>0.42</v>
      </c>
      <c r="AA2992" s="178"/>
      <c r="AB2992" s="178"/>
      <c r="AC2992" s="178"/>
    </row>
    <row r="2993" spans="2:29" x14ac:dyDescent="0.35">
      <c r="B2993" s="222">
        <v>307000</v>
      </c>
      <c r="C2993" s="208">
        <v>118679</v>
      </c>
      <c r="D2993" s="309">
        <v>6527.34</v>
      </c>
      <c r="E2993" s="206">
        <v>9494.32</v>
      </c>
      <c r="F2993" s="206">
        <v>10681.11</v>
      </c>
      <c r="G2993" s="205">
        <f t="shared" si="241"/>
        <v>0.38657654723127038</v>
      </c>
      <c r="H2993" s="207">
        <f t="shared" si="242"/>
        <v>0.45</v>
      </c>
      <c r="I2993" s="213">
        <v>106668</v>
      </c>
      <c r="J2993" s="213">
        <v>5866.74</v>
      </c>
      <c r="K2993" s="212">
        <v>8533.44</v>
      </c>
      <c r="L2993" s="212">
        <v>9600.1200000000008</v>
      </c>
      <c r="M2993" s="239">
        <f t="shared" si="239"/>
        <v>0.51520000000013166</v>
      </c>
      <c r="N2993" s="239"/>
      <c r="O2993" s="178"/>
      <c r="P2993" s="178"/>
      <c r="Q2993" s="178"/>
      <c r="R2993" s="178"/>
      <c r="S2993" s="178"/>
      <c r="T2993" s="178"/>
      <c r="U2993" s="178"/>
      <c r="V2993" s="178"/>
      <c r="W2993" s="178"/>
      <c r="X2993" s="178"/>
      <c r="Y2993" s="210">
        <f t="shared" si="238"/>
        <v>0.3474527687296417</v>
      </c>
      <c r="Z2993" s="211">
        <f t="shared" si="240"/>
        <v>0.42</v>
      </c>
      <c r="AA2993" s="178"/>
      <c r="AB2993" s="178"/>
      <c r="AC2993" s="178"/>
    </row>
    <row r="2994" spans="2:29" x14ac:dyDescent="0.35">
      <c r="B2994" s="222">
        <v>307100</v>
      </c>
      <c r="C2994" s="208">
        <v>118724</v>
      </c>
      <c r="D2994" s="309">
        <v>6529.82</v>
      </c>
      <c r="E2994" s="206">
        <v>9497.92</v>
      </c>
      <c r="F2994" s="206">
        <v>10685.16</v>
      </c>
      <c r="G2994" s="205">
        <f t="shared" si="241"/>
        <v>0.38659719960924782</v>
      </c>
      <c r="H2994" s="207">
        <f t="shared" si="242"/>
        <v>0.45</v>
      </c>
      <c r="I2994" s="213">
        <v>106710</v>
      </c>
      <c r="J2994" s="213">
        <v>5869.05</v>
      </c>
      <c r="K2994" s="212">
        <v>8536.7999999999993</v>
      </c>
      <c r="L2994" s="212">
        <v>9603.9</v>
      </c>
      <c r="M2994" s="239">
        <f t="shared" si="239"/>
        <v>0.51530000000009746</v>
      </c>
      <c r="N2994" s="239"/>
      <c r="O2994" s="178"/>
      <c r="P2994" s="178"/>
      <c r="Q2994" s="178"/>
      <c r="R2994" s="178"/>
      <c r="S2994" s="178"/>
      <c r="T2994" s="178"/>
      <c r="U2994" s="178"/>
      <c r="V2994" s="178"/>
      <c r="W2994" s="178"/>
      <c r="X2994" s="178"/>
      <c r="Y2994" s="210">
        <f t="shared" si="238"/>
        <v>0.34747639205470532</v>
      </c>
      <c r="Z2994" s="211">
        <f t="shared" si="240"/>
        <v>0.42</v>
      </c>
      <c r="AA2994" s="178"/>
      <c r="AB2994" s="178"/>
      <c r="AC2994" s="178"/>
    </row>
    <row r="2995" spans="2:29" x14ac:dyDescent="0.35">
      <c r="B2995" s="222">
        <v>307200</v>
      </c>
      <c r="C2995" s="208">
        <v>118769</v>
      </c>
      <c r="D2995" s="309">
        <v>6532.29</v>
      </c>
      <c r="E2995" s="206">
        <v>9501.52</v>
      </c>
      <c r="F2995" s="206">
        <v>10689.21</v>
      </c>
      <c r="G2995" s="205">
        <f t="shared" si="241"/>
        <v>0.38661783854166665</v>
      </c>
      <c r="H2995" s="207">
        <f t="shared" si="242"/>
        <v>0.45</v>
      </c>
      <c r="I2995" s="213">
        <v>106752</v>
      </c>
      <c r="J2995" s="213">
        <v>5871.36</v>
      </c>
      <c r="K2995" s="212">
        <v>8540.16</v>
      </c>
      <c r="L2995" s="212">
        <v>9607.68</v>
      </c>
      <c r="M2995" s="239">
        <f t="shared" si="239"/>
        <v>0.51520000000000432</v>
      </c>
      <c r="N2995" s="239"/>
      <c r="O2995" s="178"/>
      <c r="P2995" s="178"/>
      <c r="Q2995" s="178"/>
      <c r="R2995" s="178"/>
      <c r="S2995" s="178"/>
      <c r="T2995" s="178"/>
      <c r="U2995" s="178"/>
      <c r="V2995" s="178"/>
      <c r="W2995" s="178"/>
      <c r="X2995" s="178"/>
      <c r="Y2995" s="210">
        <f t="shared" si="238"/>
        <v>0.34749999999999998</v>
      </c>
      <c r="Z2995" s="211">
        <f t="shared" si="240"/>
        <v>0.42</v>
      </c>
      <c r="AA2995" s="178"/>
      <c r="AB2995" s="178"/>
      <c r="AC2995" s="178"/>
    </row>
    <row r="2996" spans="2:29" x14ac:dyDescent="0.35">
      <c r="B2996" s="222">
        <v>307300</v>
      </c>
      <c r="C2996" s="208">
        <v>118814</v>
      </c>
      <c r="D2996" s="309">
        <v>6534.77</v>
      </c>
      <c r="E2996" s="206">
        <v>9505.1200000000008</v>
      </c>
      <c r="F2996" s="206">
        <v>10693.26</v>
      </c>
      <c r="G2996" s="205">
        <f t="shared" si="241"/>
        <v>0.38663846404165308</v>
      </c>
      <c r="H2996" s="207">
        <f t="shared" si="242"/>
        <v>0.45</v>
      </c>
      <c r="I2996" s="213">
        <v>106794</v>
      </c>
      <c r="J2996" s="213">
        <v>5873.67</v>
      </c>
      <c r="K2996" s="212">
        <v>8543.52</v>
      </c>
      <c r="L2996" s="212">
        <v>9611.4599999999991</v>
      </c>
      <c r="M2996" s="239">
        <f t="shared" si="239"/>
        <v>0.51529999999998832</v>
      </c>
      <c r="N2996" s="239"/>
      <c r="O2996" s="178"/>
      <c r="P2996" s="178"/>
      <c r="Q2996" s="178"/>
      <c r="R2996" s="178"/>
      <c r="S2996" s="178"/>
      <c r="T2996" s="178"/>
      <c r="U2996" s="178"/>
      <c r="V2996" s="178"/>
      <c r="W2996" s="178"/>
      <c r="X2996" s="178"/>
      <c r="Y2996" s="210">
        <f t="shared" si="238"/>
        <v>0.34752359258054016</v>
      </c>
      <c r="Z2996" s="211">
        <f t="shared" si="240"/>
        <v>0.42</v>
      </c>
      <c r="AA2996" s="178"/>
      <c r="AB2996" s="178"/>
      <c r="AC2996" s="178"/>
    </row>
    <row r="2997" spans="2:29" x14ac:dyDescent="0.35">
      <c r="B2997" s="222">
        <v>307400</v>
      </c>
      <c r="C2997" s="208">
        <v>118859</v>
      </c>
      <c r="D2997" s="309">
        <v>6537.24</v>
      </c>
      <c r="E2997" s="206">
        <v>9508.7199999999993</v>
      </c>
      <c r="F2997" s="206">
        <v>10697.31</v>
      </c>
      <c r="G2997" s="205">
        <f t="shared" si="241"/>
        <v>0.3866590761223162</v>
      </c>
      <c r="H2997" s="207">
        <f t="shared" si="242"/>
        <v>0.45</v>
      </c>
      <c r="I2997" s="213">
        <v>106836</v>
      </c>
      <c r="J2997" s="213">
        <v>5875.98</v>
      </c>
      <c r="K2997" s="212">
        <v>8546.8799999999992</v>
      </c>
      <c r="L2997" s="212">
        <v>9615.24</v>
      </c>
      <c r="M2997" s="239">
        <f t="shared" si="239"/>
        <v>0.51520000000016808</v>
      </c>
      <c r="N2997" s="239"/>
      <c r="O2997" s="178"/>
      <c r="P2997" s="178"/>
      <c r="Q2997" s="178"/>
      <c r="R2997" s="178"/>
      <c r="S2997" s="178"/>
      <c r="T2997" s="178"/>
      <c r="U2997" s="178"/>
      <c r="V2997" s="178"/>
      <c r="W2997" s="178"/>
      <c r="X2997" s="178"/>
      <c r="Y2997" s="210">
        <f t="shared" si="238"/>
        <v>0.34754716981132078</v>
      </c>
      <c r="Z2997" s="211">
        <f t="shared" si="240"/>
        <v>0.42</v>
      </c>
      <c r="AA2997" s="178"/>
      <c r="AB2997" s="178"/>
      <c r="AC2997" s="178"/>
    </row>
    <row r="2998" spans="2:29" x14ac:dyDescent="0.35">
      <c r="B2998" s="222">
        <v>307500</v>
      </c>
      <c r="C2998" s="208">
        <v>118904</v>
      </c>
      <c r="D2998" s="309">
        <v>6539.72</v>
      </c>
      <c r="E2998" s="206">
        <v>9512.32</v>
      </c>
      <c r="F2998" s="206">
        <v>10701.36</v>
      </c>
      <c r="G2998" s="205">
        <f t="shared" si="241"/>
        <v>0.38667967479674797</v>
      </c>
      <c r="H2998" s="207">
        <f t="shared" si="242"/>
        <v>0.45</v>
      </c>
      <c r="I2998" s="213">
        <v>106878</v>
      </c>
      <c r="J2998" s="213">
        <v>5878.29</v>
      </c>
      <c r="K2998" s="212">
        <v>8550.24</v>
      </c>
      <c r="L2998" s="212">
        <v>9619.02</v>
      </c>
      <c r="M2998" s="239">
        <f t="shared" si="239"/>
        <v>0.51530000000017029</v>
      </c>
      <c r="N2998" s="239"/>
      <c r="O2998" s="178"/>
      <c r="P2998" s="178"/>
      <c r="Q2998" s="178"/>
      <c r="R2998" s="178"/>
      <c r="S2998" s="178"/>
      <c r="T2998" s="178"/>
      <c r="U2998" s="178"/>
      <c r="V2998" s="178"/>
      <c r="W2998" s="178"/>
      <c r="X2998" s="178"/>
      <c r="Y2998" s="210">
        <f t="shared" si="238"/>
        <v>0.34757073170731706</v>
      </c>
      <c r="Z2998" s="211">
        <f t="shared" si="240"/>
        <v>0.42</v>
      </c>
      <c r="AA2998" s="178"/>
      <c r="AB2998" s="178"/>
      <c r="AC2998" s="178"/>
    </row>
    <row r="2999" spans="2:29" x14ac:dyDescent="0.35">
      <c r="B2999" s="222">
        <v>307600</v>
      </c>
      <c r="C2999" s="208">
        <v>118949</v>
      </c>
      <c r="D2999" s="309">
        <v>6542.19</v>
      </c>
      <c r="E2999" s="206">
        <v>9515.92</v>
      </c>
      <c r="F2999" s="206">
        <v>10705.41</v>
      </c>
      <c r="G2999" s="205">
        <f t="shared" si="241"/>
        <v>0.38670026007802338</v>
      </c>
      <c r="H2999" s="207">
        <f t="shared" si="242"/>
        <v>0.45</v>
      </c>
      <c r="I2999" s="213">
        <v>106920</v>
      </c>
      <c r="J2999" s="213">
        <v>5880.6</v>
      </c>
      <c r="K2999" s="212">
        <v>8553.6</v>
      </c>
      <c r="L2999" s="212">
        <v>9622.7999999999993</v>
      </c>
      <c r="M2999" s="239">
        <f t="shared" si="239"/>
        <v>0.51520000000004074</v>
      </c>
      <c r="N2999" s="239"/>
      <c r="O2999" s="178"/>
      <c r="P2999" s="178"/>
      <c r="Q2999" s="178"/>
      <c r="R2999" s="178"/>
      <c r="S2999" s="178"/>
      <c r="T2999" s="178"/>
      <c r="U2999" s="178"/>
      <c r="V2999" s="178"/>
      <c r="W2999" s="178"/>
      <c r="X2999" s="178"/>
      <c r="Y2999" s="210">
        <f t="shared" si="238"/>
        <v>0.34759427828348505</v>
      </c>
      <c r="Z2999" s="211">
        <f t="shared" si="240"/>
        <v>0.42</v>
      </c>
      <c r="AA2999" s="178"/>
      <c r="AB2999" s="178"/>
      <c r="AC2999" s="178"/>
    </row>
    <row r="3000" spans="2:29" x14ac:dyDescent="0.35">
      <c r="B3000" s="222">
        <v>307700</v>
      </c>
      <c r="C3000" s="208">
        <v>118994</v>
      </c>
      <c r="D3000" s="309">
        <v>6544.67</v>
      </c>
      <c r="E3000" s="206">
        <v>9519.52</v>
      </c>
      <c r="F3000" s="206">
        <v>10709.46</v>
      </c>
      <c r="G3000" s="205">
        <f t="shared" si="241"/>
        <v>0.38672083197920054</v>
      </c>
      <c r="H3000" s="207">
        <f t="shared" si="242"/>
        <v>0.45</v>
      </c>
      <c r="I3000" s="213">
        <v>106962</v>
      </c>
      <c r="J3000" s="213">
        <v>5882.91</v>
      </c>
      <c r="K3000" s="212">
        <v>8556.9599999999991</v>
      </c>
      <c r="L3000" s="212">
        <v>9626.58</v>
      </c>
      <c r="M3000" s="239">
        <f t="shared" si="239"/>
        <v>0.51530000000006115</v>
      </c>
      <c r="N3000" s="239"/>
      <c r="O3000" s="178"/>
      <c r="P3000" s="178"/>
      <c r="Q3000" s="178"/>
      <c r="R3000" s="178"/>
      <c r="S3000" s="178"/>
      <c r="T3000" s="178"/>
      <c r="U3000" s="178"/>
      <c r="V3000" s="178"/>
      <c r="W3000" s="178"/>
      <c r="X3000" s="178"/>
      <c r="Y3000" s="210">
        <f t="shared" si="238"/>
        <v>0.34761780955476113</v>
      </c>
      <c r="Z3000" s="211">
        <f t="shared" si="240"/>
        <v>0.42</v>
      </c>
      <c r="AA3000" s="178"/>
      <c r="AB3000" s="178"/>
      <c r="AC3000" s="178"/>
    </row>
    <row r="3001" spans="2:29" x14ac:dyDescent="0.35">
      <c r="B3001" s="222">
        <v>307800</v>
      </c>
      <c r="C3001" s="208">
        <v>119039</v>
      </c>
      <c r="D3001" s="309">
        <v>6547.14</v>
      </c>
      <c r="E3001" s="206">
        <v>9523.1200000000008</v>
      </c>
      <c r="F3001" s="206">
        <v>10713.51</v>
      </c>
      <c r="G3001" s="205">
        <f t="shared" si="241"/>
        <v>0.38674139051332035</v>
      </c>
      <c r="H3001" s="207">
        <f t="shared" si="242"/>
        <v>0.45</v>
      </c>
      <c r="I3001" s="213">
        <v>107004</v>
      </c>
      <c r="J3001" s="213">
        <v>5885.22</v>
      </c>
      <c r="K3001" s="212">
        <v>8560.32</v>
      </c>
      <c r="L3001" s="212">
        <v>9630.36</v>
      </c>
      <c r="M3001" s="239">
        <f t="shared" si="239"/>
        <v>0.51519999999994981</v>
      </c>
      <c r="N3001" s="239"/>
      <c r="O3001" s="178"/>
      <c r="P3001" s="178"/>
      <c r="Q3001" s="178"/>
      <c r="R3001" s="178"/>
      <c r="S3001" s="178"/>
      <c r="T3001" s="178"/>
      <c r="U3001" s="178"/>
      <c r="V3001" s="178"/>
      <c r="W3001" s="178"/>
      <c r="X3001" s="178"/>
      <c r="Y3001" s="210">
        <f t="shared" si="238"/>
        <v>0.34764132553606236</v>
      </c>
      <c r="Z3001" s="211">
        <f t="shared" si="240"/>
        <v>0.42</v>
      </c>
      <c r="AA3001" s="178"/>
      <c r="AB3001" s="178"/>
      <c r="AC3001" s="178"/>
    </row>
    <row r="3002" spans="2:29" x14ac:dyDescent="0.35">
      <c r="B3002" s="222">
        <v>307900</v>
      </c>
      <c r="C3002" s="208">
        <v>119084</v>
      </c>
      <c r="D3002" s="309">
        <v>6549.62</v>
      </c>
      <c r="E3002" s="206">
        <v>9526.7199999999993</v>
      </c>
      <c r="F3002" s="206">
        <v>10717.56</v>
      </c>
      <c r="G3002" s="205">
        <f t="shared" si="241"/>
        <v>0.38676193569340694</v>
      </c>
      <c r="H3002" s="207">
        <f t="shared" si="242"/>
        <v>0.45</v>
      </c>
      <c r="I3002" s="213">
        <v>107046</v>
      </c>
      <c r="J3002" s="213">
        <v>5887.53</v>
      </c>
      <c r="K3002" s="212">
        <v>8563.68</v>
      </c>
      <c r="L3002" s="212">
        <v>9634.14</v>
      </c>
      <c r="M3002" s="239">
        <f t="shared" si="239"/>
        <v>0.51529999999993381</v>
      </c>
      <c r="N3002" s="239"/>
      <c r="O3002" s="178"/>
      <c r="P3002" s="178"/>
      <c r="Q3002" s="178"/>
      <c r="R3002" s="178"/>
      <c r="S3002" s="178"/>
      <c r="T3002" s="178"/>
      <c r="U3002" s="178"/>
      <c r="V3002" s="178"/>
      <c r="W3002" s="178"/>
      <c r="X3002" s="178"/>
      <c r="Y3002" s="210">
        <f t="shared" si="238"/>
        <v>0.34766482624228645</v>
      </c>
      <c r="Z3002" s="211">
        <f t="shared" si="240"/>
        <v>0.42</v>
      </c>
      <c r="AA3002" s="178"/>
      <c r="AB3002" s="178"/>
      <c r="AC3002" s="178"/>
    </row>
    <row r="3003" spans="2:29" x14ac:dyDescent="0.35">
      <c r="B3003" s="222">
        <v>308000</v>
      </c>
      <c r="C3003" s="208">
        <v>119129</v>
      </c>
      <c r="D3003" s="309">
        <v>6552.09</v>
      </c>
      <c r="E3003" s="206">
        <v>9530.32</v>
      </c>
      <c r="F3003" s="206">
        <v>10721.61</v>
      </c>
      <c r="G3003" s="205">
        <f t="shared" si="241"/>
        <v>0.38678246753246753</v>
      </c>
      <c r="H3003" s="207">
        <f t="shared" si="242"/>
        <v>0.45</v>
      </c>
      <c r="I3003" s="213">
        <v>107088</v>
      </c>
      <c r="J3003" s="213">
        <v>5889.84</v>
      </c>
      <c r="K3003" s="212">
        <v>8567.0400000000009</v>
      </c>
      <c r="L3003" s="212">
        <v>9637.92</v>
      </c>
      <c r="M3003" s="239">
        <f t="shared" si="239"/>
        <v>0.51520000000013166</v>
      </c>
      <c r="N3003" s="239"/>
      <c r="O3003" s="178"/>
      <c r="P3003" s="178"/>
      <c r="Q3003" s="178"/>
      <c r="R3003" s="178"/>
      <c r="S3003" s="178"/>
      <c r="T3003" s="178"/>
      <c r="U3003" s="178"/>
      <c r="V3003" s="178"/>
      <c r="W3003" s="178"/>
      <c r="X3003" s="178"/>
      <c r="Y3003" s="210">
        <f t="shared" si="238"/>
        <v>0.34768831168831171</v>
      </c>
      <c r="Z3003" s="211">
        <f t="shared" si="240"/>
        <v>0.42</v>
      </c>
      <c r="AA3003" s="178"/>
      <c r="AB3003" s="178"/>
      <c r="AC3003" s="178"/>
    </row>
    <row r="3004" spans="2:29" x14ac:dyDescent="0.35">
      <c r="B3004" s="222">
        <v>308100</v>
      </c>
      <c r="C3004" s="208">
        <v>119174</v>
      </c>
      <c r="D3004" s="309">
        <v>6554.57</v>
      </c>
      <c r="E3004" s="206">
        <v>9533.92</v>
      </c>
      <c r="F3004" s="206">
        <v>10725.66</v>
      </c>
      <c r="G3004" s="205">
        <f t="shared" si="241"/>
        <v>0.38680298604349239</v>
      </c>
      <c r="H3004" s="207">
        <f t="shared" si="242"/>
        <v>0.45</v>
      </c>
      <c r="I3004" s="213">
        <v>107130</v>
      </c>
      <c r="J3004" s="213">
        <v>5892.15</v>
      </c>
      <c r="K3004" s="212">
        <v>8570.4</v>
      </c>
      <c r="L3004" s="212">
        <v>9641.7000000000007</v>
      </c>
      <c r="M3004" s="239">
        <f t="shared" si="239"/>
        <v>0.51530000000009746</v>
      </c>
      <c r="N3004" s="239"/>
      <c r="O3004" s="178"/>
      <c r="P3004" s="178"/>
      <c r="Q3004" s="178"/>
      <c r="R3004" s="178"/>
      <c r="S3004" s="178"/>
      <c r="T3004" s="178"/>
      <c r="U3004" s="178"/>
      <c r="V3004" s="178"/>
      <c r="W3004" s="178"/>
      <c r="X3004" s="178"/>
      <c r="Y3004" s="210">
        <f t="shared" si="238"/>
        <v>0.3477117818889971</v>
      </c>
      <c r="Z3004" s="211">
        <f t="shared" si="240"/>
        <v>0.42</v>
      </c>
      <c r="AA3004" s="178"/>
      <c r="AB3004" s="178"/>
      <c r="AC3004" s="178"/>
    </row>
    <row r="3005" spans="2:29" x14ac:dyDescent="0.35">
      <c r="B3005" s="222">
        <v>308200</v>
      </c>
      <c r="C3005" s="208">
        <v>119219</v>
      </c>
      <c r="D3005" s="309">
        <v>6557.04</v>
      </c>
      <c r="E3005" s="206">
        <v>9537.52</v>
      </c>
      <c r="F3005" s="206">
        <v>10729.71</v>
      </c>
      <c r="G3005" s="205">
        <f t="shared" si="241"/>
        <v>0.38682349123945492</v>
      </c>
      <c r="H3005" s="207">
        <f t="shared" si="242"/>
        <v>0.45</v>
      </c>
      <c r="I3005" s="213">
        <v>107172</v>
      </c>
      <c r="J3005" s="213">
        <v>5894.46</v>
      </c>
      <c r="K3005" s="212">
        <v>8573.76</v>
      </c>
      <c r="L3005" s="212">
        <v>9645.48</v>
      </c>
      <c r="M3005" s="239">
        <f t="shared" si="239"/>
        <v>0.51520000000000432</v>
      </c>
      <c r="N3005" s="239"/>
      <c r="O3005" s="178"/>
      <c r="P3005" s="178"/>
      <c r="Q3005" s="178"/>
      <c r="R3005" s="178"/>
      <c r="S3005" s="178"/>
      <c r="T3005" s="178"/>
      <c r="U3005" s="178"/>
      <c r="V3005" s="178"/>
      <c r="W3005" s="178"/>
      <c r="X3005" s="178"/>
      <c r="Y3005" s="210">
        <f t="shared" si="238"/>
        <v>0.34773523685918234</v>
      </c>
      <c r="Z3005" s="211">
        <f t="shared" si="240"/>
        <v>0.42</v>
      </c>
      <c r="AA3005" s="178"/>
      <c r="AB3005" s="178"/>
      <c r="AC3005" s="178"/>
    </row>
    <row r="3006" spans="2:29" x14ac:dyDescent="0.35">
      <c r="B3006" s="222">
        <v>308300</v>
      </c>
      <c r="C3006" s="208">
        <v>119264</v>
      </c>
      <c r="D3006" s="309">
        <v>6559.52</v>
      </c>
      <c r="E3006" s="206">
        <v>9541.1200000000008</v>
      </c>
      <c r="F3006" s="206">
        <v>10733.76</v>
      </c>
      <c r="G3006" s="205">
        <f t="shared" si="241"/>
        <v>0.3868439831333117</v>
      </c>
      <c r="H3006" s="207">
        <f t="shared" si="242"/>
        <v>0.45</v>
      </c>
      <c r="I3006" s="213">
        <v>107214</v>
      </c>
      <c r="J3006" s="213">
        <v>5896.77</v>
      </c>
      <c r="K3006" s="212">
        <v>8577.1200000000008</v>
      </c>
      <c r="L3006" s="212">
        <v>9649.26</v>
      </c>
      <c r="M3006" s="239">
        <f t="shared" si="239"/>
        <v>0.51529999999998832</v>
      </c>
      <c r="N3006" s="239"/>
      <c r="O3006" s="178"/>
      <c r="P3006" s="178"/>
      <c r="Q3006" s="178"/>
      <c r="R3006" s="178"/>
      <c r="S3006" s="178"/>
      <c r="T3006" s="178"/>
      <c r="U3006" s="178"/>
      <c r="V3006" s="178"/>
      <c r="W3006" s="178"/>
      <c r="X3006" s="178"/>
      <c r="Y3006" s="210">
        <f t="shared" si="238"/>
        <v>0.34775867661368798</v>
      </c>
      <c r="Z3006" s="211">
        <f t="shared" si="240"/>
        <v>0.42</v>
      </c>
      <c r="AA3006" s="178"/>
      <c r="AB3006" s="178"/>
      <c r="AC3006" s="178"/>
    </row>
    <row r="3007" spans="2:29" x14ac:dyDescent="0.35">
      <c r="B3007" s="222">
        <v>308400</v>
      </c>
      <c r="C3007" s="208">
        <v>119309</v>
      </c>
      <c r="D3007" s="309">
        <v>6561.99</v>
      </c>
      <c r="E3007" s="206">
        <v>9544.7199999999993</v>
      </c>
      <c r="F3007" s="206">
        <v>10737.81</v>
      </c>
      <c r="G3007" s="205">
        <f t="shared" si="241"/>
        <v>0.3868644617380026</v>
      </c>
      <c r="H3007" s="207">
        <f t="shared" si="242"/>
        <v>0.45</v>
      </c>
      <c r="I3007" s="213">
        <v>107256</v>
      </c>
      <c r="J3007" s="213">
        <v>5899.08</v>
      </c>
      <c r="K3007" s="212">
        <v>8580.48</v>
      </c>
      <c r="L3007" s="212">
        <v>9653.0400000000009</v>
      </c>
      <c r="M3007" s="239">
        <f t="shared" si="239"/>
        <v>0.51520000000016808</v>
      </c>
      <c r="N3007" s="239"/>
      <c r="O3007" s="178"/>
      <c r="P3007" s="178"/>
      <c r="Q3007" s="178"/>
      <c r="R3007" s="178"/>
      <c r="S3007" s="178"/>
      <c r="T3007" s="178"/>
      <c r="U3007" s="178"/>
      <c r="V3007" s="178"/>
      <c r="W3007" s="178"/>
      <c r="X3007" s="178"/>
      <c r="Y3007" s="210">
        <f t="shared" si="238"/>
        <v>0.34778210116731517</v>
      </c>
      <c r="Z3007" s="211">
        <f t="shared" si="240"/>
        <v>0.42</v>
      </c>
      <c r="AA3007" s="178"/>
      <c r="AB3007" s="178"/>
      <c r="AC3007" s="178"/>
    </row>
    <row r="3008" spans="2:29" x14ac:dyDescent="0.35">
      <c r="B3008" s="222">
        <v>308500</v>
      </c>
      <c r="C3008" s="208">
        <v>119354</v>
      </c>
      <c r="D3008" s="309">
        <v>6564.47</v>
      </c>
      <c r="E3008" s="206">
        <v>9548.32</v>
      </c>
      <c r="F3008" s="206">
        <v>10741.86</v>
      </c>
      <c r="G3008" s="205">
        <f t="shared" si="241"/>
        <v>0.38688492706645056</v>
      </c>
      <c r="H3008" s="207">
        <f t="shared" si="242"/>
        <v>0.45</v>
      </c>
      <c r="I3008" s="213">
        <v>107298</v>
      </c>
      <c r="J3008" s="213">
        <v>5901.39</v>
      </c>
      <c r="K3008" s="212">
        <v>8583.84</v>
      </c>
      <c r="L3008" s="212">
        <v>9656.82</v>
      </c>
      <c r="M3008" s="239">
        <f t="shared" si="239"/>
        <v>0.51530000000017029</v>
      </c>
      <c r="N3008" s="239"/>
      <c r="O3008" s="178"/>
      <c r="P3008" s="178"/>
      <c r="Q3008" s="178"/>
      <c r="R3008" s="178"/>
      <c r="S3008" s="178"/>
      <c r="T3008" s="178"/>
      <c r="U3008" s="178"/>
      <c r="V3008" s="178"/>
      <c r="W3008" s="178"/>
      <c r="X3008" s="178"/>
      <c r="Y3008" s="210">
        <f t="shared" si="238"/>
        <v>0.34780551053484604</v>
      </c>
      <c r="Z3008" s="211">
        <f t="shared" si="240"/>
        <v>0.42</v>
      </c>
      <c r="AA3008" s="178"/>
      <c r="AB3008" s="178"/>
      <c r="AC3008" s="178"/>
    </row>
    <row r="3009" spans="2:29" x14ac:dyDescent="0.35">
      <c r="B3009" s="222">
        <v>308600</v>
      </c>
      <c r="C3009" s="208">
        <v>119399</v>
      </c>
      <c r="D3009" s="309">
        <v>6566.94</v>
      </c>
      <c r="E3009" s="206">
        <v>9551.92</v>
      </c>
      <c r="F3009" s="206">
        <v>10745.91</v>
      </c>
      <c r="G3009" s="205">
        <f t="shared" si="241"/>
        <v>0.38690537913156187</v>
      </c>
      <c r="H3009" s="207">
        <f t="shared" si="242"/>
        <v>0.45</v>
      </c>
      <c r="I3009" s="213">
        <v>107340</v>
      </c>
      <c r="J3009" s="213">
        <v>5903.7</v>
      </c>
      <c r="K3009" s="212">
        <v>8587.2000000000007</v>
      </c>
      <c r="L3009" s="212">
        <v>9660.6</v>
      </c>
      <c r="M3009" s="239">
        <f t="shared" si="239"/>
        <v>0.51520000000004074</v>
      </c>
      <c r="N3009" s="239"/>
      <c r="O3009" s="178"/>
      <c r="P3009" s="178"/>
      <c r="Q3009" s="178"/>
      <c r="R3009" s="178"/>
      <c r="S3009" s="178"/>
      <c r="T3009" s="178"/>
      <c r="U3009" s="178"/>
      <c r="V3009" s="178"/>
      <c r="W3009" s="178"/>
      <c r="X3009" s="178"/>
      <c r="Y3009" s="210">
        <f t="shared" si="238"/>
        <v>0.34782890473104344</v>
      </c>
      <c r="Z3009" s="211">
        <f t="shared" si="240"/>
        <v>0.42</v>
      </c>
      <c r="AA3009" s="178"/>
      <c r="AB3009" s="178"/>
      <c r="AC3009" s="178"/>
    </row>
    <row r="3010" spans="2:29" x14ac:dyDescent="0.35">
      <c r="B3010" s="222">
        <v>308700</v>
      </c>
      <c r="C3010" s="208">
        <v>119444</v>
      </c>
      <c r="D3010" s="309">
        <v>6569.42</v>
      </c>
      <c r="E3010" s="206">
        <v>9555.52</v>
      </c>
      <c r="F3010" s="206">
        <v>10749.96</v>
      </c>
      <c r="G3010" s="205">
        <f t="shared" si="241"/>
        <v>0.3869258179462261</v>
      </c>
      <c r="H3010" s="207">
        <f t="shared" si="242"/>
        <v>0.45</v>
      </c>
      <c r="I3010" s="213">
        <v>107382</v>
      </c>
      <c r="J3010" s="213">
        <v>5906.01</v>
      </c>
      <c r="K3010" s="212">
        <v>8590.56</v>
      </c>
      <c r="L3010" s="212">
        <v>9664.3799999999992</v>
      </c>
      <c r="M3010" s="239">
        <f t="shared" si="239"/>
        <v>0.51530000000006115</v>
      </c>
      <c r="N3010" s="239"/>
      <c r="O3010" s="178"/>
      <c r="P3010" s="178"/>
      <c r="Q3010" s="178"/>
      <c r="R3010" s="178"/>
      <c r="S3010" s="178"/>
      <c r="T3010" s="178"/>
      <c r="U3010" s="178"/>
      <c r="V3010" s="178"/>
      <c r="W3010" s="178"/>
      <c r="X3010" s="178"/>
      <c r="Y3010" s="210">
        <f t="shared" si="238"/>
        <v>0.34785228377065114</v>
      </c>
      <c r="Z3010" s="211">
        <f t="shared" si="240"/>
        <v>0.42</v>
      </c>
      <c r="AA3010" s="178"/>
      <c r="AB3010" s="178"/>
      <c r="AC3010" s="178"/>
    </row>
    <row r="3011" spans="2:29" x14ac:dyDescent="0.35">
      <c r="B3011" s="222">
        <v>308800</v>
      </c>
      <c r="C3011" s="208">
        <v>119489</v>
      </c>
      <c r="D3011" s="309">
        <v>6571.89</v>
      </c>
      <c r="E3011" s="206">
        <v>9559.1200000000008</v>
      </c>
      <c r="F3011" s="206">
        <v>10754.01</v>
      </c>
      <c r="G3011" s="205">
        <f t="shared" si="241"/>
        <v>0.38694624352331608</v>
      </c>
      <c r="H3011" s="207">
        <f t="shared" si="242"/>
        <v>0.45</v>
      </c>
      <c r="I3011" s="213">
        <v>107424</v>
      </c>
      <c r="J3011" s="213">
        <v>5908.32</v>
      </c>
      <c r="K3011" s="212">
        <v>8593.92</v>
      </c>
      <c r="L3011" s="212">
        <v>9668.16</v>
      </c>
      <c r="M3011" s="239">
        <f t="shared" si="239"/>
        <v>0.51519999999994981</v>
      </c>
      <c r="N3011" s="239"/>
      <c r="O3011" s="178"/>
      <c r="P3011" s="178"/>
      <c r="Q3011" s="178"/>
      <c r="R3011" s="178"/>
      <c r="S3011" s="178"/>
      <c r="T3011" s="178"/>
      <c r="U3011" s="178"/>
      <c r="V3011" s="178"/>
      <c r="W3011" s="178"/>
      <c r="X3011" s="178"/>
      <c r="Y3011" s="210">
        <f t="shared" ref="Y3011:Y3074" si="243">I3011/$B3011</f>
        <v>0.34787564766839379</v>
      </c>
      <c r="Z3011" s="211">
        <f t="shared" si="240"/>
        <v>0.42</v>
      </c>
      <c r="AA3011" s="178"/>
      <c r="AB3011" s="178"/>
      <c r="AC3011" s="178"/>
    </row>
    <row r="3012" spans="2:29" x14ac:dyDescent="0.35">
      <c r="B3012" s="222">
        <v>308900</v>
      </c>
      <c r="C3012" s="208">
        <v>119534</v>
      </c>
      <c r="D3012" s="309">
        <v>6574.37</v>
      </c>
      <c r="E3012" s="206">
        <v>9562.7199999999993</v>
      </c>
      <c r="F3012" s="206">
        <v>10758.06</v>
      </c>
      <c r="G3012" s="205">
        <f t="shared" si="241"/>
        <v>0.3869666558756879</v>
      </c>
      <c r="H3012" s="207">
        <f t="shared" si="242"/>
        <v>0.45</v>
      </c>
      <c r="I3012" s="213">
        <v>107466</v>
      </c>
      <c r="J3012" s="213">
        <v>5910.63</v>
      </c>
      <c r="K3012" s="212">
        <v>8597.2800000000007</v>
      </c>
      <c r="L3012" s="212">
        <v>9671.94</v>
      </c>
      <c r="M3012" s="239">
        <f t="shared" ref="M3012:M3075" si="244">(C3012+D3012+F3012-C3011-D3011-F3011)/100</f>
        <v>0.51529999999993381</v>
      </c>
      <c r="N3012" s="239"/>
      <c r="O3012" s="178"/>
      <c r="P3012" s="178"/>
      <c r="Q3012" s="178"/>
      <c r="R3012" s="178"/>
      <c r="S3012" s="178"/>
      <c r="T3012" s="178"/>
      <c r="U3012" s="178"/>
      <c r="V3012" s="178"/>
      <c r="W3012" s="178"/>
      <c r="X3012" s="178"/>
      <c r="Y3012" s="210">
        <f t="shared" si="243"/>
        <v>0.34789899643897704</v>
      </c>
      <c r="Z3012" s="211">
        <f t="shared" ref="Z3012:Z3075" si="245">(I3012-I3011)/($B3012-$B3011)</f>
        <v>0.42</v>
      </c>
      <c r="AA3012" s="178"/>
      <c r="AB3012" s="178"/>
      <c r="AC3012" s="178"/>
    </row>
    <row r="3013" spans="2:29" x14ac:dyDescent="0.35">
      <c r="B3013" s="222">
        <v>309000</v>
      </c>
      <c r="C3013" s="208">
        <v>119579</v>
      </c>
      <c r="D3013" s="309">
        <v>6576.84</v>
      </c>
      <c r="E3013" s="206">
        <v>9566.32</v>
      </c>
      <c r="F3013" s="206">
        <v>10762.11</v>
      </c>
      <c r="G3013" s="205">
        <f t="shared" ref="G3013:G3076" si="246">C3013/B3013</f>
        <v>0.38698705501618125</v>
      </c>
      <c r="H3013" s="207">
        <f t="shared" ref="H3013:H3076" si="247">(C3013-C3012)/(B3013-B3012)</f>
        <v>0.45</v>
      </c>
      <c r="I3013" s="213">
        <v>107508</v>
      </c>
      <c r="J3013" s="213">
        <v>5912.94</v>
      </c>
      <c r="K3013" s="212">
        <v>8600.64</v>
      </c>
      <c r="L3013" s="212">
        <v>9675.7199999999993</v>
      </c>
      <c r="M3013" s="239">
        <f t="shared" si="244"/>
        <v>0.51520000000013166</v>
      </c>
      <c r="N3013" s="239"/>
      <c r="O3013" s="178"/>
      <c r="P3013" s="178"/>
      <c r="Q3013" s="178"/>
      <c r="R3013" s="178"/>
      <c r="S3013" s="178"/>
      <c r="T3013" s="178"/>
      <c r="U3013" s="178"/>
      <c r="V3013" s="178"/>
      <c r="W3013" s="178"/>
      <c r="X3013" s="178"/>
      <c r="Y3013" s="210">
        <f t="shared" si="243"/>
        <v>0.3479223300970874</v>
      </c>
      <c r="Z3013" s="211">
        <f t="shared" si="245"/>
        <v>0.42</v>
      </c>
      <c r="AA3013" s="178"/>
      <c r="AB3013" s="178"/>
      <c r="AC3013" s="178"/>
    </row>
    <row r="3014" spans="2:29" x14ac:dyDescent="0.35">
      <c r="B3014" s="222">
        <v>309100</v>
      </c>
      <c r="C3014" s="208">
        <v>119624</v>
      </c>
      <c r="D3014" s="309">
        <v>6579.32</v>
      </c>
      <c r="E3014" s="206">
        <v>9569.92</v>
      </c>
      <c r="F3014" s="206">
        <v>10766.16</v>
      </c>
      <c r="G3014" s="205">
        <f t="shared" si="246"/>
        <v>0.38700744095761891</v>
      </c>
      <c r="H3014" s="207">
        <f t="shared" si="247"/>
        <v>0.45</v>
      </c>
      <c r="I3014" s="213">
        <v>107550</v>
      </c>
      <c r="J3014" s="213">
        <v>5915.25</v>
      </c>
      <c r="K3014" s="212">
        <v>8604</v>
      </c>
      <c r="L3014" s="212">
        <v>9679.5</v>
      </c>
      <c r="M3014" s="239">
        <f t="shared" si="244"/>
        <v>0.51530000000009746</v>
      </c>
      <c r="N3014" s="239"/>
      <c r="O3014" s="178"/>
      <c r="P3014" s="178"/>
      <c r="Q3014" s="178"/>
      <c r="R3014" s="178"/>
      <c r="S3014" s="178"/>
      <c r="T3014" s="178"/>
      <c r="U3014" s="178"/>
      <c r="V3014" s="178"/>
      <c r="W3014" s="178"/>
      <c r="X3014" s="178"/>
      <c r="Y3014" s="210">
        <f t="shared" si="243"/>
        <v>0.34794564865739241</v>
      </c>
      <c r="Z3014" s="211">
        <f t="shared" si="245"/>
        <v>0.42</v>
      </c>
      <c r="AA3014" s="178"/>
      <c r="AB3014" s="178"/>
      <c r="AC3014" s="178"/>
    </row>
    <row r="3015" spans="2:29" x14ac:dyDescent="0.35">
      <c r="B3015" s="222">
        <v>309200</v>
      </c>
      <c r="C3015" s="208">
        <v>119669</v>
      </c>
      <c r="D3015" s="309">
        <v>6581.79</v>
      </c>
      <c r="E3015" s="206">
        <v>9573.52</v>
      </c>
      <c r="F3015" s="206">
        <v>10770.21</v>
      </c>
      <c r="G3015" s="205">
        <f t="shared" si="246"/>
        <v>0.38702781371280726</v>
      </c>
      <c r="H3015" s="207">
        <f t="shared" si="247"/>
        <v>0.45</v>
      </c>
      <c r="I3015" s="213">
        <v>107592</v>
      </c>
      <c r="J3015" s="213">
        <v>5917.56</v>
      </c>
      <c r="K3015" s="212">
        <v>8607.36</v>
      </c>
      <c r="L3015" s="212">
        <v>9683.2800000000007</v>
      </c>
      <c r="M3015" s="239">
        <f t="shared" si="244"/>
        <v>0.51520000000000432</v>
      </c>
      <c r="N3015" s="239"/>
      <c r="O3015" s="178"/>
      <c r="P3015" s="178"/>
      <c r="Q3015" s="178"/>
      <c r="R3015" s="178"/>
      <c r="S3015" s="178"/>
      <c r="T3015" s="178"/>
      <c r="U3015" s="178"/>
      <c r="V3015" s="178"/>
      <c r="W3015" s="178"/>
      <c r="X3015" s="178"/>
      <c r="Y3015" s="210">
        <f t="shared" si="243"/>
        <v>0.34796895213454077</v>
      </c>
      <c r="Z3015" s="211">
        <f t="shared" si="245"/>
        <v>0.42</v>
      </c>
      <c r="AA3015" s="178"/>
      <c r="AB3015" s="178"/>
      <c r="AC3015" s="178"/>
    </row>
    <row r="3016" spans="2:29" x14ac:dyDescent="0.35">
      <c r="B3016" s="222">
        <v>309300</v>
      </c>
      <c r="C3016" s="208">
        <v>119714</v>
      </c>
      <c r="D3016" s="309">
        <v>6584.27</v>
      </c>
      <c r="E3016" s="206">
        <v>9577.1200000000008</v>
      </c>
      <c r="F3016" s="206">
        <v>10774.26</v>
      </c>
      <c r="G3016" s="205">
        <f t="shared" si="246"/>
        <v>0.38704817329453606</v>
      </c>
      <c r="H3016" s="207">
        <f t="shared" si="247"/>
        <v>0.45</v>
      </c>
      <c r="I3016" s="213">
        <v>107634</v>
      </c>
      <c r="J3016" s="213">
        <v>5919.87</v>
      </c>
      <c r="K3016" s="212">
        <v>8610.7199999999993</v>
      </c>
      <c r="L3016" s="212">
        <v>9687.06</v>
      </c>
      <c r="M3016" s="239">
        <f t="shared" si="244"/>
        <v>0.51529999999998832</v>
      </c>
      <c r="N3016" s="239"/>
      <c r="O3016" s="178"/>
      <c r="P3016" s="178"/>
      <c r="Q3016" s="178"/>
      <c r="R3016" s="178"/>
      <c r="S3016" s="178"/>
      <c r="T3016" s="178"/>
      <c r="U3016" s="178"/>
      <c r="V3016" s="178"/>
      <c r="W3016" s="178"/>
      <c r="X3016" s="178"/>
      <c r="Y3016" s="210">
        <f t="shared" si="243"/>
        <v>0.34799224054316197</v>
      </c>
      <c r="Z3016" s="211">
        <f t="shared" si="245"/>
        <v>0.42</v>
      </c>
      <c r="AA3016" s="178"/>
      <c r="AB3016" s="178"/>
      <c r="AC3016" s="178"/>
    </row>
    <row r="3017" spans="2:29" x14ac:dyDescent="0.35">
      <c r="B3017" s="222">
        <v>309400</v>
      </c>
      <c r="C3017" s="208">
        <v>119759</v>
      </c>
      <c r="D3017" s="309">
        <v>6586.74</v>
      </c>
      <c r="E3017" s="206">
        <v>9580.7199999999993</v>
      </c>
      <c r="F3017" s="206">
        <v>10778.31</v>
      </c>
      <c r="G3017" s="205">
        <f t="shared" si="246"/>
        <v>0.38706851971557854</v>
      </c>
      <c r="H3017" s="207">
        <f t="shared" si="247"/>
        <v>0.45</v>
      </c>
      <c r="I3017" s="213">
        <v>107676</v>
      </c>
      <c r="J3017" s="213">
        <v>5922.18</v>
      </c>
      <c r="K3017" s="212">
        <v>8614.08</v>
      </c>
      <c r="L3017" s="212">
        <v>9690.84</v>
      </c>
      <c r="M3017" s="239">
        <f t="shared" si="244"/>
        <v>0.51520000000016808</v>
      </c>
      <c r="N3017" s="239"/>
      <c r="O3017" s="178"/>
      <c r="P3017" s="178"/>
      <c r="Q3017" s="178"/>
      <c r="R3017" s="178"/>
      <c r="S3017" s="178"/>
      <c r="T3017" s="178"/>
      <c r="U3017" s="178"/>
      <c r="V3017" s="178"/>
      <c r="W3017" s="178"/>
      <c r="X3017" s="178"/>
      <c r="Y3017" s="210">
        <f t="shared" si="243"/>
        <v>0.34801551389786683</v>
      </c>
      <c r="Z3017" s="211">
        <f t="shared" si="245"/>
        <v>0.42</v>
      </c>
      <c r="AA3017" s="178"/>
      <c r="AB3017" s="178"/>
      <c r="AC3017" s="178"/>
    </row>
    <row r="3018" spans="2:29" x14ac:dyDescent="0.35">
      <c r="B3018" s="222">
        <v>309500</v>
      </c>
      <c r="C3018" s="208">
        <v>119804</v>
      </c>
      <c r="D3018" s="309">
        <v>6589.22</v>
      </c>
      <c r="E3018" s="206">
        <v>9584.32</v>
      </c>
      <c r="F3018" s="206">
        <v>10782.36</v>
      </c>
      <c r="G3018" s="205">
        <f t="shared" si="246"/>
        <v>0.38708885298869145</v>
      </c>
      <c r="H3018" s="207">
        <f t="shared" si="247"/>
        <v>0.45</v>
      </c>
      <c r="I3018" s="213">
        <v>107718</v>
      </c>
      <c r="J3018" s="213">
        <v>5924.49</v>
      </c>
      <c r="K3018" s="212">
        <v>8617.44</v>
      </c>
      <c r="L3018" s="212">
        <v>9694.6200000000008</v>
      </c>
      <c r="M3018" s="239">
        <f t="shared" si="244"/>
        <v>0.51530000000017029</v>
      </c>
      <c r="N3018" s="239"/>
      <c r="O3018" s="178"/>
      <c r="P3018" s="178"/>
      <c r="Q3018" s="178"/>
      <c r="R3018" s="178"/>
      <c r="S3018" s="178"/>
      <c r="T3018" s="178"/>
      <c r="U3018" s="178"/>
      <c r="V3018" s="178"/>
      <c r="W3018" s="178"/>
      <c r="X3018" s="178"/>
      <c r="Y3018" s="210">
        <f t="shared" si="243"/>
        <v>0.34803877221324719</v>
      </c>
      <c r="Z3018" s="211">
        <f t="shared" si="245"/>
        <v>0.42</v>
      </c>
      <c r="AA3018" s="178"/>
      <c r="AB3018" s="178"/>
      <c r="AC3018" s="178"/>
    </row>
    <row r="3019" spans="2:29" x14ac:dyDescent="0.35">
      <c r="B3019" s="222">
        <v>309600</v>
      </c>
      <c r="C3019" s="208">
        <v>119849</v>
      </c>
      <c r="D3019" s="309">
        <v>6591.69</v>
      </c>
      <c r="E3019" s="206">
        <v>9587.92</v>
      </c>
      <c r="F3019" s="206">
        <v>10786.41</v>
      </c>
      <c r="G3019" s="205">
        <f t="shared" si="246"/>
        <v>0.38710917312661497</v>
      </c>
      <c r="H3019" s="207">
        <f t="shared" si="247"/>
        <v>0.45</v>
      </c>
      <c r="I3019" s="213">
        <v>107760</v>
      </c>
      <c r="J3019" s="213">
        <v>5926.8</v>
      </c>
      <c r="K3019" s="212">
        <v>8620.7999999999993</v>
      </c>
      <c r="L3019" s="212">
        <v>9698.4</v>
      </c>
      <c r="M3019" s="239">
        <f t="shared" si="244"/>
        <v>0.51520000000004074</v>
      </c>
      <c r="N3019" s="239"/>
      <c r="O3019" s="178"/>
      <c r="P3019" s="178"/>
      <c r="Q3019" s="178"/>
      <c r="R3019" s="178"/>
      <c r="S3019" s="178"/>
      <c r="T3019" s="178"/>
      <c r="U3019" s="178"/>
      <c r="V3019" s="178"/>
      <c r="W3019" s="178"/>
      <c r="X3019" s="178"/>
      <c r="Y3019" s="210">
        <f t="shared" si="243"/>
        <v>0.34806201550387594</v>
      </c>
      <c r="Z3019" s="211">
        <f t="shared" si="245"/>
        <v>0.42</v>
      </c>
      <c r="AA3019" s="178"/>
      <c r="AB3019" s="178"/>
      <c r="AC3019" s="178"/>
    </row>
    <row r="3020" spans="2:29" x14ac:dyDescent="0.35">
      <c r="B3020" s="222">
        <v>309700</v>
      </c>
      <c r="C3020" s="208">
        <v>119894</v>
      </c>
      <c r="D3020" s="309">
        <v>6594.17</v>
      </c>
      <c r="E3020" s="206">
        <v>9591.52</v>
      </c>
      <c r="F3020" s="206">
        <v>10790.46</v>
      </c>
      <c r="G3020" s="205">
        <f t="shared" si="246"/>
        <v>0.38712948014207299</v>
      </c>
      <c r="H3020" s="207">
        <f t="shared" si="247"/>
        <v>0.45</v>
      </c>
      <c r="I3020" s="213">
        <v>107802</v>
      </c>
      <c r="J3020" s="213">
        <v>5929.11</v>
      </c>
      <c r="K3020" s="212">
        <v>8624.16</v>
      </c>
      <c r="L3020" s="212">
        <v>9702.18</v>
      </c>
      <c r="M3020" s="239">
        <f t="shared" si="244"/>
        <v>0.51530000000006115</v>
      </c>
      <c r="N3020" s="239"/>
      <c r="O3020" s="178"/>
      <c r="P3020" s="178"/>
      <c r="Q3020" s="178"/>
      <c r="R3020" s="178"/>
      <c r="S3020" s="178"/>
      <c r="T3020" s="178"/>
      <c r="U3020" s="178"/>
      <c r="V3020" s="178"/>
      <c r="W3020" s="178"/>
      <c r="X3020" s="178"/>
      <c r="Y3020" s="210">
        <f t="shared" si="243"/>
        <v>0.34808524378430739</v>
      </c>
      <c r="Z3020" s="211">
        <f t="shared" si="245"/>
        <v>0.42</v>
      </c>
      <c r="AA3020" s="178"/>
      <c r="AB3020" s="178"/>
      <c r="AC3020" s="178"/>
    </row>
    <row r="3021" spans="2:29" x14ac:dyDescent="0.35">
      <c r="B3021" s="222">
        <v>309800</v>
      </c>
      <c r="C3021" s="208">
        <v>119939</v>
      </c>
      <c r="D3021" s="309">
        <v>6596.64</v>
      </c>
      <c r="E3021" s="206">
        <v>9595.1200000000008</v>
      </c>
      <c r="F3021" s="206">
        <v>10794.51</v>
      </c>
      <c r="G3021" s="205">
        <f t="shared" si="246"/>
        <v>0.38714977404777273</v>
      </c>
      <c r="H3021" s="207">
        <f t="shared" si="247"/>
        <v>0.45</v>
      </c>
      <c r="I3021" s="213">
        <v>107844</v>
      </c>
      <c r="J3021" s="213">
        <v>5931.42</v>
      </c>
      <c r="K3021" s="212">
        <v>8627.52</v>
      </c>
      <c r="L3021" s="212">
        <v>9705.9599999999991</v>
      </c>
      <c r="M3021" s="239">
        <f t="shared" si="244"/>
        <v>0.51519999999994981</v>
      </c>
      <c r="N3021" s="239"/>
      <c r="O3021" s="178"/>
      <c r="P3021" s="178"/>
      <c r="Q3021" s="178"/>
      <c r="R3021" s="178"/>
      <c r="S3021" s="178"/>
      <c r="T3021" s="178"/>
      <c r="U3021" s="178"/>
      <c r="V3021" s="178"/>
      <c r="W3021" s="178"/>
      <c r="X3021" s="178"/>
      <c r="Y3021" s="210">
        <f t="shared" si="243"/>
        <v>0.34810845706907684</v>
      </c>
      <c r="Z3021" s="211">
        <f t="shared" si="245"/>
        <v>0.42</v>
      </c>
      <c r="AA3021" s="178"/>
      <c r="AB3021" s="178"/>
      <c r="AC3021" s="178"/>
    </row>
    <row r="3022" spans="2:29" x14ac:dyDescent="0.35">
      <c r="B3022" s="222">
        <v>309900</v>
      </c>
      <c r="C3022" s="208">
        <v>119984</v>
      </c>
      <c r="D3022" s="309">
        <v>6599.12</v>
      </c>
      <c r="E3022" s="206">
        <v>9598.7199999999993</v>
      </c>
      <c r="F3022" s="206">
        <v>10798.56</v>
      </c>
      <c r="G3022" s="205">
        <f t="shared" si="246"/>
        <v>0.38717005485640527</v>
      </c>
      <c r="H3022" s="207">
        <f t="shared" si="247"/>
        <v>0.45</v>
      </c>
      <c r="I3022" s="213">
        <v>107886</v>
      </c>
      <c r="J3022" s="213">
        <v>5933.73</v>
      </c>
      <c r="K3022" s="212">
        <v>8630.8799999999992</v>
      </c>
      <c r="L3022" s="212">
        <v>9709.74</v>
      </c>
      <c r="M3022" s="239">
        <f t="shared" si="244"/>
        <v>0.51529999999993381</v>
      </c>
      <c r="N3022" s="239"/>
      <c r="O3022" s="178"/>
      <c r="P3022" s="178"/>
      <c r="Q3022" s="178"/>
      <c r="R3022" s="178"/>
      <c r="S3022" s="178"/>
      <c r="T3022" s="178"/>
      <c r="U3022" s="178"/>
      <c r="V3022" s="178"/>
      <c r="W3022" s="178"/>
      <c r="X3022" s="178"/>
      <c r="Y3022" s="210">
        <f t="shared" si="243"/>
        <v>0.34813165537270085</v>
      </c>
      <c r="Z3022" s="211">
        <f t="shared" si="245"/>
        <v>0.42</v>
      </c>
      <c r="AA3022" s="178"/>
      <c r="AB3022" s="178"/>
      <c r="AC3022" s="178"/>
    </row>
    <row r="3023" spans="2:29" x14ac:dyDescent="0.35">
      <c r="B3023" s="222">
        <v>310000</v>
      </c>
      <c r="C3023" s="208">
        <v>120029</v>
      </c>
      <c r="D3023" s="309">
        <v>6601.59</v>
      </c>
      <c r="E3023" s="206">
        <v>9602.32</v>
      </c>
      <c r="F3023" s="206">
        <v>10802.61</v>
      </c>
      <c r="G3023" s="205">
        <f t="shared" si="246"/>
        <v>0.38719032258064517</v>
      </c>
      <c r="H3023" s="207">
        <f t="shared" si="247"/>
        <v>0.45</v>
      </c>
      <c r="I3023" s="213">
        <v>107928</v>
      </c>
      <c r="J3023" s="213">
        <v>5936.04</v>
      </c>
      <c r="K3023" s="212">
        <v>8634.24</v>
      </c>
      <c r="L3023" s="212">
        <v>9713.52</v>
      </c>
      <c r="M3023" s="239">
        <f t="shared" si="244"/>
        <v>0.51520000000013166</v>
      </c>
      <c r="N3023" s="239"/>
      <c r="O3023" s="178"/>
      <c r="P3023" s="178"/>
      <c r="Q3023" s="178"/>
      <c r="R3023" s="178"/>
      <c r="S3023" s="178"/>
      <c r="T3023" s="178"/>
      <c r="U3023" s="178"/>
      <c r="V3023" s="178"/>
      <c r="W3023" s="178"/>
      <c r="X3023" s="178"/>
      <c r="Y3023" s="210">
        <f t="shared" si="243"/>
        <v>0.34815483870967739</v>
      </c>
      <c r="Z3023" s="211">
        <f t="shared" si="245"/>
        <v>0.42</v>
      </c>
      <c r="AA3023" s="178"/>
      <c r="AB3023" s="178"/>
      <c r="AC3023" s="178"/>
    </row>
    <row r="3024" spans="2:29" x14ac:dyDescent="0.35">
      <c r="B3024" s="222">
        <v>310100</v>
      </c>
      <c r="C3024" s="208">
        <v>120074</v>
      </c>
      <c r="D3024" s="309">
        <v>6604.07</v>
      </c>
      <c r="E3024" s="206">
        <v>9605.92</v>
      </c>
      <c r="F3024" s="206">
        <v>10806.66</v>
      </c>
      <c r="G3024" s="205">
        <f t="shared" si="246"/>
        <v>0.38721057723315061</v>
      </c>
      <c r="H3024" s="207">
        <f t="shared" si="247"/>
        <v>0.45</v>
      </c>
      <c r="I3024" s="213">
        <v>107970</v>
      </c>
      <c r="J3024" s="213">
        <v>5938.35</v>
      </c>
      <c r="K3024" s="212">
        <v>8637.6</v>
      </c>
      <c r="L3024" s="212">
        <v>9717.2999999999993</v>
      </c>
      <c r="M3024" s="239">
        <f t="shared" si="244"/>
        <v>0.51530000000009746</v>
      </c>
      <c r="N3024" s="239"/>
      <c r="O3024" s="178"/>
      <c r="P3024" s="178"/>
      <c r="Q3024" s="178"/>
      <c r="R3024" s="178"/>
      <c r="S3024" s="178"/>
      <c r="T3024" s="178"/>
      <c r="U3024" s="178"/>
      <c r="V3024" s="178"/>
      <c r="W3024" s="178"/>
      <c r="X3024" s="178"/>
      <c r="Y3024" s="210">
        <f t="shared" si="243"/>
        <v>0.34817800709448565</v>
      </c>
      <c r="Z3024" s="211">
        <f t="shared" si="245"/>
        <v>0.42</v>
      </c>
      <c r="AA3024" s="178"/>
      <c r="AB3024" s="178"/>
      <c r="AC3024" s="178"/>
    </row>
    <row r="3025" spans="2:29" x14ac:dyDescent="0.35">
      <c r="B3025" s="222">
        <v>310200</v>
      </c>
      <c r="C3025" s="208">
        <v>120119</v>
      </c>
      <c r="D3025" s="309">
        <v>6606.54</v>
      </c>
      <c r="E3025" s="206">
        <v>9609.52</v>
      </c>
      <c r="F3025" s="206">
        <v>10810.71</v>
      </c>
      <c r="G3025" s="205">
        <f t="shared" si="246"/>
        <v>0.38723081882656352</v>
      </c>
      <c r="H3025" s="207">
        <f t="shared" si="247"/>
        <v>0.45</v>
      </c>
      <c r="I3025" s="213">
        <v>108012</v>
      </c>
      <c r="J3025" s="213">
        <v>5940.66</v>
      </c>
      <c r="K3025" s="212">
        <v>8640.9599999999991</v>
      </c>
      <c r="L3025" s="212">
        <v>9721.08</v>
      </c>
      <c r="M3025" s="239">
        <f t="shared" si="244"/>
        <v>0.51520000000000432</v>
      </c>
      <c r="N3025" s="239"/>
      <c r="O3025" s="178"/>
      <c r="P3025" s="178"/>
      <c r="Q3025" s="178"/>
      <c r="R3025" s="178"/>
      <c r="S3025" s="178"/>
      <c r="T3025" s="178"/>
      <c r="U3025" s="178"/>
      <c r="V3025" s="178"/>
      <c r="W3025" s="178"/>
      <c r="X3025" s="178"/>
      <c r="Y3025" s="210">
        <f t="shared" si="243"/>
        <v>0.34820116054158606</v>
      </c>
      <c r="Z3025" s="211">
        <f t="shared" si="245"/>
        <v>0.42</v>
      </c>
      <c r="AA3025" s="178"/>
      <c r="AB3025" s="178"/>
      <c r="AC3025" s="178"/>
    </row>
    <row r="3026" spans="2:29" x14ac:dyDescent="0.35">
      <c r="B3026" s="222">
        <v>310300</v>
      </c>
      <c r="C3026" s="208">
        <v>120164</v>
      </c>
      <c r="D3026" s="309">
        <v>6609.02</v>
      </c>
      <c r="E3026" s="206">
        <v>9613.1200000000008</v>
      </c>
      <c r="F3026" s="206">
        <v>10814.76</v>
      </c>
      <c r="G3026" s="205">
        <f t="shared" si="246"/>
        <v>0.38725104737350952</v>
      </c>
      <c r="H3026" s="207">
        <f t="shared" si="247"/>
        <v>0.45</v>
      </c>
      <c r="I3026" s="213">
        <v>108054</v>
      </c>
      <c r="J3026" s="213">
        <v>5942.97</v>
      </c>
      <c r="K3026" s="212">
        <v>8644.32</v>
      </c>
      <c r="L3026" s="212">
        <v>9724.86</v>
      </c>
      <c r="M3026" s="239">
        <f t="shared" si="244"/>
        <v>0.51529999999998832</v>
      </c>
      <c r="N3026" s="239"/>
      <c r="O3026" s="178"/>
      <c r="P3026" s="178"/>
      <c r="Q3026" s="178"/>
      <c r="R3026" s="178"/>
      <c r="S3026" s="178"/>
      <c r="T3026" s="178"/>
      <c r="U3026" s="178"/>
      <c r="V3026" s="178"/>
      <c r="W3026" s="178"/>
      <c r="X3026" s="178"/>
      <c r="Y3026" s="210">
        <f t="shared" si="243"/>
        <v>0.34822429906542057</v>
      </c>
      <c r="Z3026" s="211">
        <f t="shared" si="245"/>
        <v>0.42</v>
      </c>
      <c r="AA3026" s="178"/>
      <c r="AB3026" s="178"/>
      <c r="AC3026" s="178"/>
    </row>
    <row r="3027" spans="2:29" x14ac:dyDescent="0.35">
      <c r="B3027" s="222">
        <v>310400</v>
      </c>
      <c r="C3027" s="208">
        <v>120209</v>
      </c>
      <c r="D3027" s="309">
        <v>6611.49</v>
      </c>
      <c r="E3027" s="206">
        <v>9616.7199999999993</v>
      </c>
      <c r="F3027" s="206">
        <v>10818.81</v>
      </c>
      <c r="G3027" s="205">
        <f t="shared" si="246"/>
        <v>0.38727126288659791</v>
      </c>
      <c r="H3027" s="207">
        <f t="shared" si="247"/>
        <v>0.45</v>
      </c>
      <c r="I3027" s="213">
        <v>108096</v>
      </c>
      <c r="J3027" s="213">
        <v>5945.28</v>
      </c>
      <c r="K3027" s="212">
        <v>8647.68</v>
      </c>
      <c r="L3027" s="212">
        <v>9728.64</v>
      </c>
      <c r="M3027" s="239">
        <f t="shared" si="244"/>
        <v>0.51520000000016808</v>
      </c>
      <c r="N3027" s="239"/>
      <c r="O3027" s="178"/>
      <c r="P3027" s="178"/>
      <c r="Q3027" s="178"/>
      <c r="R3027" s="178"/>
      <c r="S3027" s="178"/>
      <c r="T3027" s="178"/>
      <c r="U3027" s="178"/>
      <c r="V3027" s="178"/>
      <c r="W3027" s="178"/>
      <c r="X3027" s="178"/>
      <c r="Y3027" s="210">
        <f t="shared" si="243"/>
        <v>0.34824742268041237</v>
      </c>
      <c r="Z3027" s="211">
        <f t="shared" si="245"/>
        <v>0.42</v>
      </c>
      <c r="AA3027" s="178"/>
      <c r="AB3027" s="178"/>
      <c r="AC3027" s="178"/>
    </row>
    <row r="3028" spans="2:29" x14ac:dyDescent="0.35">
      <c r="B3028" s="222">
        <v>310500</v>
      </c>
      <c r="C3028" s="208">
        <v>120254</v>
      </c>
      <c r="D3028" s="309">
        <v>6613.97</v>
      </c>
      <c r="E3028" s="206">
        <v>9620.32</v>
      </c>
      <c r="F3028" s="206">
        <v>10822.86</v>
      </c>
      <c r="G3028" s="205">
        <f t="shared" si="246"/>
        <v>0.38729146537842191</v>
      </c>
      <c r="H3028" s="207">
        <f t="shared" si="247"/>
        <v>0.45</v>
      </c>
      <c r="I3028" s="213">
        <v>108138</v>
      </c>
      <c r="J3028" s="213">
        <v>5947.59</v>
      </c>
      <c r="K3028" s="212">
        <v>8651.0400000000009</v>
      </c>
      <c r="L3028" s="212">
        <v>9732.42</v>
      </c>
      <c r="M3028" s="239">
        <f t="shared" si="244"/>
        <v>0.51530000000017029</v>
      </c>
      <c r="N3028" s="239"/>
      <c r="O3028" s="178"/>
      <c r="P3028" s="178"/>
      <c r="Q3028" s="178"/>
      <c r="R3028" s="178"/>
      <c r="S3028" s="178"/>
      <c r="T3028" s="178"/>
      <c r="U3028" s="178"/>
      <c r="V3028" s="178"/>
      <c r="W3028" s="178"/>
      <c r="X3028" s="178"/>
      <c r="Y3028" s="210">
        <f t="shared" si="243"/>
        <v>0.3482705314009662</v>
      </c>
      <c r="Z3028" s="211">
        <f t="shared" si="245"/>
        <v>0.42</v>
      </c>
      <c r="AA3028" s="178"/>
      <c r="AB3028" s="178"/>
      <c r="AC3028" s="178"/>
    </row>
    <row r="3029" spans="2:29" x14ac:dyDescent="0.35">
      <c r="B3029" s="222">
        <v>310600</v>
      </c>
      <c r="C3029" s="208">
        <v>120299</v>
      </c>
      <c r="D3029" s="309">
        <v>6616.44</v>
      </c>
      <c r="E3029" s="206">
        <v>9623.92</v>
      </c>
      <c r="F3029" s="206">
        <v>10826.91</v>
      </c>
      <c r="G3029" s="205">
        <f t="shared" si="246"/>
        <v>0.38731165486155827</v>
      </c>
      <c r="H3029" s="207">
        <f t="shared" si="247"/>
        <v>0.45</v>
      </c>
      <c r="I3029" s="213">
        <v>108180</v>
      </c>
      <c r="J3029" s="213">
        <v>5949.9</v>
      </c>
      <c r="K3029" s="212">
        <v>8654.4</v>
      </c>
      <c r="L3029" s="212">
        <v>9736.2000000000007</v>
      </c>
      <c r="M3029" s="239">
        <f t="shared" si="244"/>
        <v>0.51520000000004074</v>
      </c>
      <c r="N3029" s="239"/>
      <c r="O3029" s="178"/>
      <c r="P3029" s="178"/>
      <c r="Q3029" s="178"/>
      <c r="R3029" s="178"/>
      <c r="S3029" s="178"/>
      <c r="T3029" s="178"/>
      <c r="U3029" s="178"/>
      <c r="V3029" s="178"/>
      <c r="W3029" s="178"/>
      <c r="X3029" s="178"/>
      <c r="Y3029" s="210">
        <f t="shared" si="243"/>
        <v>0.34829362524146812</v>
      </c>
      <c r="Z3029" s="211">
        <f t="shared" si="245"/>
        <v>0.42</v>
      </c>
      <c r="AA3029" s="178"/>
      <c r="AB3029" s="178"/>
      <c r="AC3029" s="178"/>
    </row>
    <row r="3030" spans="2:29" x14ac:dyDescent="0.35">
      <c r="B3030" s="222">
        <v>310700</v>
      </c>
      <c r="C3030" s="208">
        <v>120344</v>
      </c>
      <c r="D3030" s="309">
        <v>6618.92</v>
      </c>
      <c r="E3030" s="206">
        <v>9627.52</v>
      </c>
      <c r="F3030" s="206">
        <v>10830.96</v>
      </c>
      <c r="G3030" s="205">
        <f t="shared" si="246"/>
        <v>0.38733183134856775</v>
      </c>
      <c r="H3030" s="207">
        <f t="shared" si="247"/>
        <v>0.45</v>
      </c>
      <c r="I3030" s="213">
        <v>108222</v>
      </c>
      <c r="J3030" s="213">
        <v>5952.21</v>
      </c>
      <c r="K3030" s="212">
        <v>8657.76</v>
      </c>
      <c r="L3030" s="212">
        <v>9739.98</v>
      </c>
      <c r="M3030" s="239">
        <f t="shared" si="244"/>
        <v>0.51530000000006115</v>
      </c>
      <c r="N3030" s="239"/>
      <c r="O3030" s="178"/>
      <c r="P3030" s="178"/>
      <c r="Q3030" s="178"/>
      <c r="R3030" s="178"/>
      <c r="S3030" s="178"/>
      <c r="T3030" s="178"/>
      <c r="U3030" s="178"/>
      <c r="V3030" s="178"/>
      <c r="W3030" s="178"/>
      <c r="X3030" s="178"/>
      <c r="Y3030" s="210">
        <f t="shared" si="243"/>
        <v>0.3483167042162858</v>
      </c>
      <c r="Z3030" s="211">
        <f t="shared" si="245"/>
        <v>0.42</v>
      </c>
      <c r="AA3030" s="178"/>
      <c r="AB3030" s="178"/>
      <c r="AC3030" s="178"/>
    </row>
    <row r="3031" spans="2:29" x14ac:dyDescent="0.35">
      <c r="B3031" s="222">
        <v>310800</v>
      </c>
      <c r="C3031" s="208">
        <v>120389</v>
      </c>
      <c r="D3031" s="309">
        <v>6621.39</v>
      </c>
      <c r="E3031" s="206">
        <v>9631.1200000000008</v>
      </c>
      <c r="F3031" s="206">
        <v>10835.01</v>
      </c>
      <c r="G3031" s="205">
        <f t="shared" si="246"/>
        <v>0.38735199485199484</v>
      </c>
      <c r="H3031" s="207">
        <f t="shared" si="247"/>
        <v>0.45</v>
      </c>
      <c r="I3031" s="213">
        <v>108264</v>
      </c>
      <c r="J3031" s="213">
        <v>5954.52</v>
      </c>
      <c r="K3031" s="212">
        <v>8661.1200000000008</v>
      </c>
      <c r="L3031" s="212">
        <v>9743.76</v>
      </c>
      <c r="M3031" s="239">
        <f t="shared" si="244"/>
        <v>0.51519999999994981</v>
      </c>
      <c r="N3031" s="239"/>
      <c r="O3031" s="178"/>
      <c r="P3031" s="178"/>
      <c r="Q3031" s="178"/>
      <c r="R3031" s="178"/>
      <c r="S3031" s="178"/>
      <c r="T3031" s="178"/>
      <c r="U3031" s="178"/>
      <c r="V3031" s="178"/>
      <c r="W3031" s="178"/>
      <c r="X3031" s="178"/>
      <c r="Y3031" s="210">
        <f t="shared" si="243"/>
        <v>0.34833976833976832</v>
      </c>
      <c r="Z3031" s="211">
        <f t="shared" si="245"/>
        <v>0.42</v>
      </c>
      <c r="AA3031" s="178"/>
      <c r="AB3031" s="178"/>
      <c r="AC3031" s="178"/>
    </row>
    <row r="3032" spans="2:29" x14ac:dyDescent="0.35">
      <c r="B3032" s="222">
        <v>310900</v>
      </c>
      <c r="C3032" s="208">
        <v>120434</v>
      </c>
      <c r="D3032" s="309">
        <v>6623.87</v>
      </c>
      <c r="E3032" s="206">
        <v>9634.7199999999993</v>
      </c>
      <c r="F3032" s="206">
        <v>10839.06</v>
      </c>
      <c r="G3032" s="205">
        <f t="shared" si="246"/>
        <v>0.38737214538436798</v>
      </c>
      <c r="H3032" s="207">
        <f t="shared" si="247"/>
        <v>0.45</v>
      </c>
      <c r="I3032" s="213">
        <v>108306</v>
      </c>
      <c r="J3032" s="213">
        <v>5956.83</v>
      </c>
      <c r="K3032" s="212">
        <v>8664.48</v>
      </c>
      <c r="L3032" s="212">
        <v>9747.5400000000009</v>
      </c>
      <c r="M3032" s="239">
        <f t="shared" si="244"/>
        <v>0.51529999999993381</v>
      </c>
      <c r="N3032" s="239"/>
      <c r="O3032" s="178"/>
      <c r="P3032" s="178"/>
      <c r="Q3032" s="178"/>
      <c r="R3032" s="178"/>
      <c r="S3032" s="178"/>
      <c r="T3032" s="178"/>
      <c r="U3032" s="178"/>
      <c r="V3032" s="178"/>
      <c r="W3032" s="178"/>
      <c r="X3032" s="178"/>
      <c r="Y3032" s="210">
        <f t="shared" si="243"/>
        <v>0.34836281762624638</v>
      </c>
      <c r="Z3032" s="211">
        <f t="shared" si="245"/>
        <v>0.42</v>
      </c>
      <c r="AA3032" s="178"/>
      <c r="AB3032" s="178"/>
      <c r="AC3032" s="178"/>
    </row>
    <row r="3033" spans="2:29" x14ac:dyDescent="0.35">
      <c r="B3033" s="222">
        <v>311000</v>
      </c>
      <c r="C3033" s="208">
        <v>120479</v>
      </c>
      <c r="D3033" s="309">
        <v>6626.34</v>
      </c>
      <c r="E3033" s="206">
        <v>9638.32</v>
      </c>
      <c r="F3033" s="206">
        <v>10843.11</v>
      </c>
      <c r="G3033" s="205">
        <f t="shared" si="246"/>
        <v>0.38739228295819933</v>
      </c>
      <c r="H3033" s="207">
        <f t="shared" si="247"/>
        <v>0.45</v>
      </c>
      <c r="I3033" s="213">
        <v>108348</v>
      </c>
      <c r="J3033" s="213">
        <v>5959.14</v>
      </c>
      <c r="K3033" s="212">
        <v>8667.84</v>
      </c>
      <c r="L3033" s="212">
        <v>9751.32</v>
      </c>
      <c r="M3033" s="239">
        <f t="shared" si="244"/>
        <v>0.51520000000013166</v>
      </c>
      <c r="N3033" s="239"/>
      <c r="O3033" s="178"/>
      <c r="P3033" s="178"/>
      <c r="Q3033" s="178"/>
      <c r="R3033" s="178"/>
      <c r="S3033" s="178"/>
      <c r="T3033" s="178"/>
      <c r="U3033" s="178"/>
      <c r="V3033" s="178"/>
      <c r="W3033" s="178"/>
      <c r="X3033" s="178"/>
      <c r="Y3033" s="210">
        <f t="shared" si="243"/>
        <v>0.34838585209003214</v>
      </c>
      <c r="Z3033" s="211">
        <f t="shared" si="245"/>
        <v>0.42</v>
      </c>
      <c r="AA3033" s="178"/>
      <c r="AB3033" s="178"/>
      <c r="AC3033" s="178"/>
    </row>
    <row r="3034" spans="2:29" x14ac:dyDescent="0.35">
      <c r="B3034" s="222">
        <v>311100</v>
      </c>
      <c r="C3034" s="208">
        <v>120524</v>
      </c>
      <c r="D3034" s="309">
        <v>6628.82</v>
      </c>
      <c r="E3034" s="206">
        <v>9641.92</v>
      </c>
      <c r="F3034" s="206">
        <v>10847.16</v>
      </c>
      <c r="G3034" s="205">
        <f t="shared" si="246"/>
        <v>0.38741240758598522</v>
      </c>
      <c r="H3034" s="207">
        <f t="shared" si="247"/>
        <v>0.45</v>
      </c>
      <c r="I3034" s="213">
        <v>108390</v>
      </c>
      <c r="J3034" s="213">
        <v>5961.45</v>
      </c>
      <c r="K3034" s="212">
        <v>8671.2000000000007</v>
      </c>
      <c r="L3034" s="212">
        <v>9755.1</v>
      </c>
      <c r="M3034" s="239">
        <f t="shared" si="244"/>
        <v>0.51530000000009746</v>
      </c>
      <c r="N3034" s="239"/>
      <c r="O3034" s="178"/>
      <c r="P3034" s="178"/>
      <c r="Q3034" s="178"/>
      <c r="R3034" s="178"/>
      <c r="S3034" s="178"/>
      <c r="T3034" s="178"/>
      <c r="U3034" s="178"/>
      <c r="V3034" s="178"/>
      <c r="W3034" s="178"/>
      <c r="X3034" s="178"/>
      <c r="Y3034" s="210">
        <f t="shared" si="243"/>
        <v>0.34840887174541946</v>
      </c>
      <c r="Z3034" s="211">
        <f t="shared" si="245"/>
        <v>0.42</v>
      </c>
      <c r="AA3034" s="178"/>
      <c r="AB3034" s="178"/>
      <c r="AC3034" s="178"/>
    </row>
    <row r="3035" spans="2:29" x14ac:dyDescent="0.35">
      <c r="B3035" s="222">
        <v>311200</v>
      </c>
      <c r="C3035" s="208">
        <v>120569</v>
      </c>
      <c r="D3035" s="309">
        <v>6631.29</v>
      </c>
      <c r="E3035" s="206">
        <v>9645.52</v>
      </c>
      <c r="F3035" s="206">
        <v>10851.21</v>
      </c>
      <c r="G3035" s="205">
        <f t="shared" si="246"/>
        <v>0.38743251928020567</v>
      </c>
      <c r="H3035" s="207">
        <f t="shared" si="247"/>
        <v>0.45</v>
      </c>
      <c r="I3035" s="213">
        <v>108432</v>
      </c>
      <c r="J3035" s="213">
        <v>5963.76</v>
      </c>
      <c r="K3035" s="212">
        <v>8674.56</v>
      </c>
      <c r="L3035" s="212">
        <v>9758.8799999999992</v>
      </c>
      <c r="M3035" s="239">
        <f t="shared" si="244"/>
        <v>0.51520000000000432</v>
      </c>
      <c r="N3035" s="239"/>
      <c r="O3035" s="178"/>
      <c r="P3035" s="178"/>
      <c r="Q3035" s="178"/>
      <c r="R3035" s="178"/>
      <c r="S3035" s="178"/>
      <c r="T3035" s="178"/>
      <c r="U3035" s="178"/>
      <c r="V3035" s="178"/>
      <c r="W3035" s="178"/>
      <c r="X3035" s="178"/>
      <c r="Y3035" s="210">
        <f t="shared" si="243"/>
        <v>0.34843187660668379</v>
      </c>
      <c r="Z3035" s="211">
        <f t="shared" si="245"/>
        <v>0.42</v>
      </c>
      <c r="AA3035" s="178"/>
      <c r="AB3035" s="178"/>
      <c r="AC3035" s="178"/>
    </row>
    <row r="3036" spans="2:29" x14ac:dyDescent="0.35">
      <c r="B3036" s="222">
        <v>311300</v>
      </c>
      <c r="C3036" s="208">
        <v>120614</v>
      </c>
      <c r="D3036" s="309">
        <v>6633.77</v>
      </c>
      <c r="E3036" s="206">
        <v>9649.1200000000008</v>
      </c>
      <c r="F3036" s="206">
        <v>10855.26</v>
      </c>
      <c r="G3036" s="205">
        <f t="shared" si="246"/>
        <v>0.38745261805332476</v>
      </c>
      <c r="H3036" s="207">
        <f t="shared" si="247"/>
        <v>0.45</v>
      </c>
      <c r="I3036" s="213">
        <v>108474</v>
      </c>
      <c r="J3036" s="213">
        <v>5966.07</v>
      </c>
      <c r="K3036" s="212">
        <v>8677.92</v>
      </c>
      <c r="L3036" s="212">
        <v>9762.66</v>
      </c>
      <c r="M3036" s="239">
        <f t="shared" si="244"/>
        <v>0.51529999999998832</v>
      </c>
      <c r="N3036" s="239"/>
      <c r="O3036" s="178"/>
      <c r="P3036" s="178"/>
      <c r="Q3036" s="178"/>
      <c r="R3036" s="178"/>
      <c r="S3036" s="178"/>
      <c r="T3036" s="178"/>
      <c r="U3036" s="178"/>
      <c r="V3036" s="178"/>
      <c r="W3036" s="178"/>
      <c r="X3036" s="178"/>
      <c r="Y3036" s="210">
        <f t="shared" si="243"/>
        <v>0.34845486668808223</v>
      </c>
      <c r="Z3036" s="211">
        <f t="shared" si="245"/>
        <v>0.42</v>
      </c>
      <c r="AA3036" s="178"/>
      <c r="AB3036" s="178"/>
      <c r="AC3036" s="178"/>
    </row>
    <row r="3037" spans="2:29" x14ac:dyDescent="0.35">
      <c r="B3037" s="222">
        <v>311400</v>
      </c>
      <c r="C3037" s="208">
        <v>120659</v>
      </c>
      <c r="D3037" s="309">
        <v>6636.24</v>
      </c>
      <c r="E3037" s="206">
        <v>9652.7199999999993</v>
      </c>
      <c r="F3037" s="206">
        <v>10859.31</v>
      </c>
      <c r="G3037" s="205">
        <f t="shared" si="246"/>
        <v>0.38747270391779065</v>
      </c>
      <c r="H3037" s="207">
        <f t="shared" si="247"/>
        <v>0.45</v>
      </c>
      <c r="I3037" s="213">
        <v>108516</v>
      </c>
      <c r="J3037" s="213">
        <v>5968.38</v>
      </c>
      <c r="K3037" s="212">
        <v>8681.2800000000007</v>
      </c>
      <c r="L3037" s="212">
        <v>9766.44</v>
      </c>
      <c r="M3037" s="239">
        <f t="shared" si="244"/>
        <v>0.51520000000016808</v>
      </c>
      <c r="N3037" s="239"/>
      <c r="O3037" s="178"/>
      <c r="P3037" s="178"/>
      <c r="Q3037" s="178"/>
      <c r="R3037" s="178"/>
      <c r="S3037" s="178"/>
      <c r="T3037" s="178"/>
      <c r="U3037" s="178"/>
      <c r="V3037" s="178"/>
      <c r="W3037" s="178"/>
      <c r="X3037" s="178"/>
      <c r="Y3037" s="210">
        <f t="shared" si="243"/>
        <v>0.34847784200385357</v>
      </c>
      <c r="Z3037" s="211">
        <f t="shared" si="245"/>
        <v>0.42</v>
      </c>
      <c r="AA3037" s="178"/>
      <c r="AB3037" s="178"/>
      <c r="AC3037" s="178"/>
    </row>
    <row r="3038" spans="2:29" x14ac:dyDescent="0.35">
      <c r="B3038" s="222">
        <v>311500</v>
      </c>
      <c r="C3038" s="208">
        <v>120704</v>
      </c>
      <c r="D3038" s="309">
        <v>6638.72</v>
      </c>
      <c r="E3038" s="206">
        <v>9656.32</v>
      </c>
      <c r="F3038" s="206">
        <v>10863.36</v>
      </c>
      <c r="G3038" s="205">
        <f t="shared" si="246"/>
        <v>0.38749277688603534</v>
      </c>
      <c r="H3038" s="207">
        <f t="shared" si="247"/>
        <v>0.45</v>
      </c>
      <c r="I3038" s="213">
        <v>108558</v>
      </c>
      <c r="J3038" s="213">
        <v>5970.69</v>
      </c>
      <c r="K3038" s="212">
        <v>8684.64</v>
      </c>
      <c r="L3038" s="212">
        <v>9770.2199999999993</v>
      </c>
      <c r="M3038" s="239">
        <f t="shared" si="244"/>
        <v>0.51530000000017029</v>
      </c>
      <c r="N3038" s="239"/>
      <c r="O3038" s="178"/>
      <c r="P3038" s="178"/>
      <c r="Q3038" s="178"/>
      <c r="R3038" s="178"/>
      <c r="S3038" s="178"/>
      <c r="T3038" s="178"/>
      <c r="U3038" s="178"/>
      <c r="V3038" s="178"/>
      <c r="W3038" s="178"/>
      <c r="X3038" s="178"/>
      <c r="Y3038" s="210">
        <f t="shared" si="243"/>
        <v>0.3485008025682183</v>
      </c>
      <c r="Z3038" s="211">
        <f t="shared" si="245"/>
        <v>0.42</v>
      </c>
      <c r="AA3038" s="178"/>
      <c r="AB3038" s="178"/>
      <c r="AC3038" s="178"/>
    </row>
    <row r="3039" spans="2:29" x14ac:dyDescent="0.35">
      <c r="B3039" s="222">
        <v>311600</v>
      </c>
      <c r="C3039" s="208">
        <v>120749</v>
      </c>
      <c r="D3039" s="309">
        <v>6641.19</v>
      </c>
      <c r="E3039" s="206">
        <v>9659.92</v>
      </c>
      <c r="F3039" s="206">
        <v>10867.41</v>
      </c>
      <c r="G3039" s="205">
        <f t="shared" si="246"/>
        <v>0.38751283697047495</v>
      </c>
      <c r="H3039" s="207">
        <f t="shared" si="247"/>
        <v>0.45</v>
      </c>
      <c r="I3039" s="213">
        <v>108600</v>
      </c>
      <c r="J3039" s="213">
        <v>5973</v>
      </c>
      <c r="K3039" s="212">
        <v>8688</v>
      </c>
      <c r="L3039" s="212">
        <v>9774</v>
      </c>
      <c r="M3039" s="239">
        <f t="shared" si="244"/>
        <v>0.51520000000004074</v>
      </c>
      <c r="N3039" s="239"/>
      <c r="O3039" s="178"/>
      <c r="P3039" s="178"/>
      <c r="Q3039" s="178"/>
      <c r="R3039" s="178"/>
      <c r="S3039" s="178"/>
      <c r="T3039" s="178"/>
      <c r="U3039" s="178"/>
      <c r="V3039" s="178"/>
      <c r="W3039" s="178"/>
      <c r="X3039" s="178"/>
      <c r="Y3039" s="210">
        <f t="shared" si="243"/>
        <v>0.3485237483953787</v>
      </c>
      <c r="Z3039" s="211">
        <f t="shared" si="245"/>
        <v>0.42</v>
      </c>
      <c r="AA3039" s="178"/>
      <c r="AB3039" s="178"/>
      <c r="AC3039" s="178"/>
    </row>
    <row r="3040" spans="2:29" x14ac:dyDescent="0.35">
      <c r="B3040" s="222">
        <v>311700</v>
      </c>
      <c r="C3040" s="208">
        <v>120794</v>
      </c>
      <c r="D3040" s="309">
        <v>6643.67</v>
      </c>
      <c r="E3040" s="206">
        <v>9663.52</v>
      </c>
      <c r="F3040" s="206">
        <v>10871.46</v>
      </c>
      <c r="G3040" s="205">
        <f t="shared" si="246"/>
        <v>0.38753288418350978</v>
      </c>
      <c r="H3040" s="207">
        <f t="shared" si="247"/>
        <v>0.45</v>
      </c>
      <c r="I3040" s="213">
        <v>108642</v>
      </c>
      <c r="J3040" s="213">
        <v>5975.31</v>
      </c>
      <c r="K3040" s="212">
        <v>8691.36</v>
      </c>
      <c r="L3040" s="212">
        <v>9777.7800000000007</v>
      </c>
      <c r="M3040" s="239">
        <f t="shared" si="244"/>
        <v>0.51530000000006115</v>
      </c>
      <c r="N3040" s="239"/>
      <c r="O3040" s="178"/>
      <c r="P3040" s="178"/>
      <c r="Q3040" s="178"/>
      <c r="R3040" s="178"/>
      <c r="S3040" s="178"/>
      <c r="T3040" s="178"/>
      <c r="U3040" s="178"/>
      <c r="V3040" s="178"/>
      <c r="W3040" s="178"/>
      <c r="X3040" s="178"/>
      <c r="Y3040" s="210">
        <f t="shared" si="243"/>
        <v>0.34854667949951879</v>
      </c>
      <c r="Z3040" s="211">
        <f t="shared" si="245"/>
        <v>0.42</v>
      </c>
      <c r="AA3040" s="178"/>
      <c r="AB3040" s="178"/>
      <c r="AC3040" s="178"/>
    </row>
    <row r="3041" spans="2:29" x14ac:dyDescent="0.35">
      <c r="B3041" s="222">
        <v>311800</v>
      </c>
      <c r="C3041" s="208">
        <v>120839</v>
      </c>
      <c r="D3041" s="309">
        <v>6646.14</v>
      </c>
      <c r="E3041" s="206">
        <v>9667.1200000000008</v>
      </c>
      <c r="F3041" s="206">
        <v>10875.51</v>
      </c>
      <c r="G3041" s="205">
        <f t="shared" si="246"/>
        <v>0.38755291853752405</v>
      </c>
      <c r="H3041" s="207">
        <f t="shared" si="247"/>
        <v>0.45</v>
      </c>
      <c r="I3041" s="213">
        <v>108684</v>
      </c>
      <c r="J3041" s="213">
        <v>5977.62</v>
      </c>
      <c r="K3041" s="212">
        <v>8694.7199999999993</v>
      </c>
      <c r="L3041" s="212">
        <v>9781.56</v>
      </c>
      <c r="M3041" s="239">
        <f t="shared" si="244"/>
        <v>0.51519999999994981</v>
      </c>
      <c r="N3041" s="239"/>
      <c r="O3041" s="178"/>
      <c r="P3041" s="178"/>
      <c r="Q3041" s="178"/>
      <c r="R3041" s="178"/>
      <c r="S3041" s="178"/>
      <c r="T3041" s="178"/>
      <c r="U3041" s="178"/>
      <c r="V3041" s="178"/>
      <c r="W3041" s="178"/>
      <c r="X3041" s="178"/>
      <c r="Y3041" s="210">
        <f t="shared" si="243"/>
        <v>0.34856959589480435</v>
      </c>
      <c r="Z3041" s="211">
        <f t="shared" si="245"/>
        <v>0.42</v>
      </c>
      <c r="AA3041" s="178"/>
      <c r="AB3041" s="178"/>
      <c r="AC3041" s="178"/>
    </row>
    <row r="3042" spans="2:29" x14ac:dyDescent="0.35">
      <c r="B3042" s="222">
        <v>311900</v>
      </c>
      <c r="C3042" s="208">
        <v>120884</v>
      </c>
      <c r="D3042" s="309">
        <v>6648.62</v>
      </c>
      <c r="E3042" s="206">
        <v>9670.7199999999993</v>
      </c>
      <c r="F3042" s="206">
        <v>10879.56</v>
      </c>
      <c r="G3042" s="205">
        <f t="shared" si="246"/>
        <v>0.38757294004488618</v>
      </c>
      <c r="H3042" s="207">
        <f t="shared" si="247"/>
        <v>0.45</v>
      </c>
      <c r="I3042" s="213">
        <v>108726</v>
      </c>
      <c r="J3042" s="213">
        <v>5979.93</v>
      </c>
      <c r="K3042" s="212">
        <v>8698.08</v>
      </c>
      <c r="L3042" s="212">
        <v>9785.34</v>
      </c>
      <c r="M3042" s="239">
        <f t="shared" si="244"/>
        <v>0.51529999999993381</v>
      </c>
      <c r="N3042" s="239"/>
      <c r="O3042" s="178"/>
      <c r="P3042" s="178"/>
      <c r="Q3042" s="178"/>
      <c r="R3042" s="178"/>
      <c r="S3042" s="178"/>
      <c r="T3042" s="178"/>
      <c r="U3042" s="178"/>
      <c r="V3042" s="178"/>
      <c r="W3042" s="178"/>
      <c r="X3042" s="178"/>
      <c r="Y3042" s="210">
        <f t="shared" si="243"/>
        <v>0.34859249759538313</v>
      </c>
      <c r="Z3042" s="211">
        <f t="shared" si="245"/>
        <v>0.42</v>
      </c>
      <c r="AA3042" s="178"/>
      <c r="AB3042" s="178"/>
      <c r="AC3042" s="178"/>
    </row>
    <row r="3043" spans="2:29" x14ac:dyDescent="0.35">
      <c r="B3043" s="222">
        <v>312000</v>
      </c>
      <c r="C3043" s="208">
        <v>120929</v>
      </c>
      <c r="D3043" s="309">
        <v>6651.09</v>
      </c>
      <c r="E3043" s="206">
        <v>9674.32</v>
      </c>
      <c r="F3043" s="206">
        <v>10883.61</v>
      </c>
      <c r="G3043" s="205">
        <f t="shared" si="246"/>
        <v>0.38759294871794869</v>
      </c>
      <c r="H3043" s="207">
        <f t="shared" si="247"/>
        <v>0.45</v>
      </c>
      <c r="I3043" s="213">
        <v>108768</v>
      </c>
      <c r="J3043" s="213">
        <v>5982.24</v>
      </c>
      <c r="K3043" s="212">
        <v>8701.44</v>
      </c>
      <c r="L3043" s="212">
        <v>9789.1200000000008</v>
      </c>
      <c r="M3043" s="239">
        <f t="shared" si="244"/>
        <v>0.51520000000013166</v>
      </c>
      <c r="N3043" s="239"/>
      <c r="O3043" s="178"/>
      <c r="P3043" s="178"/>
      <c r="Q3043" s="178"/>
      <c r="R3043" s="178"/>
      <c r="S3043" s="178"/>
      <c r="T3043" s="178"/>
      <c r="U3043" s="178"/>
      <c r="V3043" s="178"/>
      <c r="W3043" s="178"/>
      <c r="X3043" s="178"/>
      <c r="Y3043" s="210">
        <f t="shared" si="243"/>
        <v>0.3486153846153846</v>
      </c>
      <c r="Z3043" s="211">
        <f t="shared" si="245"/>
        <v>0.42</v>
      </c>
      <c r="AA3043" s="178"/>
      <c r="AB3043" s="178"/>
      <c r="AC3043" s="178"/>
    </row>
    <row r="3044" spans="2:29" x14ac:dyDescent="0.35">
      <c r="B3044" s="222">
        <v>312100</v>
      </c>
      <c r="C3044" s="208">
        <v>120974</v>
      </c>
      <c r="D3044" s="309">
        <v>6653.57</v>
      </c>
      <c r="E3044" s="206">
        <v>9677.92</v>
      </c>
      <c r="F3044" s="206">
        <v>10887.66</v>
      </c>
      <c r="G3044" s="205">
        <f t="shared" si="246"/>
        <v>0.38761294456904838</v>
      </c>
      <c r="H3044" s="207">
        <f t="shared" si="247"/>
        <v>0.45</v>
      </c>
      <c r="I3044" s="213">
        <v>108810</v>
      </c>
      <c r="J3044" s="213">
        <v>5984.55</v>
      </c>
      <c r="K3044" s="212">
        <v>8704.7999999999993</v>
      </c>
      <c r="L3044" s="212">
        <v>9792.9</v>
      </c>
      <c r="M3044" s="239">
        <f t="shared" si="244"/>
        <v>0.51530000000009746</v>
      </c>
      <c r="N3044" s="239"/>
      <c r="O3044" s="178"/>
      <c r="P3044" s="178"/>
      <c r="Q3044" s="178"/>
      <c r="R3044" s="178"/>
      <c r="S3044" s="178"/>
      <c r="T3044" s="178"/>
      <c r="U3044" s="178"/>
      <c r="V3044" s="178"/>
      <c r="W3044" s="178"/>
      <c r="X3044" s="178"/>
      <c r="Y3044" s="210">
        <f t="shared" si="243"/>
        <v>0.3486382569689202</v>
      </c>
      <c r="Z3044" s="211">
        <f t="shared" si="245"/>
        <v>0.42</v>
      </c>
      <c r="AA3044" s="178"/>
      <c r="AB3044" s="178"/>
      <c r="AC3044" s="178"/>
    </row>
    <row r="3045" spans="2:29" x14ac:dyDescent="0.35">
      <c r="B3045" s="222">
        <v>312200</v>
      </c>
      <c r="C3045" s="208">
        <v>121019</v>
      </c>
      <c r="D3045" s="309">
        <v>6656.04</v>
      </c>
      <c r="E3045" s="206">
        <v>9681.52</v>
      </c>
      <c r="F3045" s="206">
        <v>10891.71</v>
      </c>
      <c r="G3045" s="205">
        <f t="shared" si="246"/>
        <v>0.38763292761050611</v>
      </c>
      <c r="H3045" s="207">
        <f t="shared" si="247"/>
        <v>0.45</v>
      </c>
      <c r="I3045" s="213">
        <v>108852</v>
      </c>
      <c r="J3045" s="213">
        <v>5986.86</v>
      </c>
      <c r="K3045" s="212">
        <v>8708.16</v>
      </c>
      <c r="L3045" s="212">
        <v>9796.68</v>
      </c>
      <c r="M3045" s="239">
        <f t="shared" si="244"/>
        <v>0.51520000000000432</v>
      </c>
      <c r="N3045" s="239"/>
      <c r="O3045" s="178"/>
      <c r="P3045" s="178"/>
      <c r="Q3045" s="178"/>
      <c r="R3045" s="178"/>
      <c r="S3045" s="178"/>
      <c r="T3045" s="178"/>
      <c r="U3045" s="178"/>
      <c r="V3045" s="178"/>
      <c r="W3045" s="178"/>
      <c r="X3045" s="178"/>
      <c r="Y3045" s="210">
        <f t="shared" si="243"/>
        <v>0.34866111467008326</v>
      </c>
      <c r="Z3045" s="211">
        <f t="shared" si="245"/>
        <v>0.42</v>
      </c>
      <c r="AA3045" s="178"/>
      <c r="AB3045" s="178"/>
      <c r="AC3045" s="178"/>
    </row>
    <row r="3046" spans="2:29" x14ac:dyDescent="0.35">
      <c r="B3046" s="222">
        <v>312300</v>
      </c>
      <c r="C3046" s="208">
        <v>121064</v>
      </c>
      <c r="D3046" s="309">
        <v>6658.52</v>
      </c>
      <c r="E3046" s="206">
        <v>9685.1200000000008</v>
      </c>
      <c r="F3046" s="206">
        <v>10895.76</v>
      </c>
      <c r="G3046" s="205">
        <f t="shared" si="246"/>
        <v>0.38765289785462698</v>
      </c>
      <c r="H3046" s="207">
        <f t="shared" si="247"/>
        <v>0.45</v>
      </c>
      <c r="I3046" s="213">
        <v>108894</v>
      </c>
      <c r="J3046" s="213">
        <v>5989.17</v>
      </c>
      <c r="K3046" s="212">
        <v>8711.52</v>
      </c>
      <c r="L3046" s="212">
        <v>9800.4599999999991</v>
      </c>
      <c r="M3046" s="239">
        <f t="shared" si="244"/>
        <v>0.51529999999998832</v>
      </c>
      <c r="N3046" s="239"/>
      <c r="O3046" s="178"/>
      <c r="P3046" s="178"/>
      <c r="Q3046" s="178"/>
      <c r="R3046" s="178"/>
      <c r="S3046" s="178"/>
      <c r="T3046" s="178"/>
      <c r="U3046" s="178"/>
      <c r="V3046" s="178"/>
      <c r="W3046" s="178"/>
      <c r="X3046" s="178"/>
      <c r="Y3046" s="210">
        <f t="shared" si="243"/>
        <v>0.34868395773294908</v>
      </c>
      <c r="Z3046" s="211">
        <f t="shared" si="245"/>
        <v>0.42</v>
      </c>
      <c r="AA3046" s="178"/>
      <c r="AB3046" s="178"/>
      <c r="AC3046" s="178"/>
    </row>
    <row r="3047" spans="2:29" x14ac:dyDescent="0.35">
      <c r="B3047" s="222">
        <v>312400</v>
      </c>
      <c r="C3047" s="208">
        <v>121109</v>
      </c>
      <c r="D3047" s="309">
        <v>6660.99</v>
      </c>
      <c r="E3047" s="206">
        <v>9688.7199999999993</v>
      </c>
      <c r="F3047" s="206">
        <v>10899.81</v>
      </c>
      <c r="G3047" s="205">
        <f t="shared" si="246"/>
        <v>0.38767285531370038</v>
      </c>
      <c r="H3047" s="207">
        <f t="shared" si="247"/>
        <v>0.45</v>
      </c>
      <c r="I3047" s="213">
        <v>108936</v>
      </c>
      <c r="J3047" s="213">
        <v>5991.48</v>
      </c>
      <c r="K3047" s="212">
        <v>8714.8799999999992</v>
      </c>
      <c r="L3047" s="212">
        <v>9804.24</v>
      </c>
      <c r="M3047" s="239">
        <f t="shared" si="244"/>
        <v>0.51520000000016808</v>
      </c>
      <c r="N3047" s="239"/>
      <c r="O3047" s="178"/>
      <c r="P3047" s="178"/>
      <c r="Q3047" s="178"/>
      <c r="R3047" s="178"/>
      <c r="S3047" s="178"/>
      <c r="T3047" s="178"/>
      <c r="U3047" s="178"/>
      <c r="V3047" s="178"/>
      <c r="W3047" s="178"/>
      <c r="X3047" s="178"/>
      <c r="Y3047" s="210">
        <f t="shared" si="243"/>
        <v>0.34870678617157491</v>
      </c>
      <c r="Z3047" s="211">
        <f t="shared" si="245"/>
        <v>0.42</v>
      </c>
      <c r="AA3047" s="178"/>
      <c r="AB3047" s="178"/>
      <c r="AC3047" s="178"/>
    </row>
    <row r="3048" spans="2:29" x14ac:dyDescent="0.35">
      <c r="B3048" s="222">
        <v>312500</v>
      </c>
      <c r="C3048" s="208">
        <v>121154</v>
      </c>
      <c r="D3048" s="309">
        <v>6663.47</v>
      </c>
      <c r="E3048" s="206">
        <v>9692.32</v>
      </c>
      <c r="F3048" s="206">
        <v>10903.86</v>
      </c>
      <c r="G3048" s="205">
        <f t="shared" si="246"/>
        <v>0.3876928</v>
      </c>
      <c r="H3048" s="207">
        <f t="shared" si="247"/>
        <v>0.45</v>
      </c>
      <c r="I3048" s="213">
        <v>108978</v>
      </c>
      <c r="J3048" s="213">
        <v>5993.79</v>
      </c>
      <c r="K3048" s="212">
        <v>8718.24</v>
      </c>
      <c r="L3048" s="212">
        <v>9808.02</v>
      </c>
      <c r="M3048" s="239">
        <f t="shared" si="244"/>
        <v>0.51530000000017029</v>
      </c>
      <c r="N3048" s="239"/>
      <c r="O3048" s="178"/>
      <c r="P3048" s="178"/>
      <c r="Q3048" s="178"/>
      <c r="R3048" s="178"/>
      <c r="S3048" s="178"/>
      <c r="T3048" s="178"/>
      <c r="U3048" s="178"/>
      <c r="V3048" s="178"/>
      <c r="W3048" s="178"/>
      <c r="X3048" s="178"/>
      <c r="Y3048" s="210">
        <f t="shared" si="243"/>
        <v>0.34872959999999997</v>
      </c>
      <c r="Z3048" s="211">
        <f t="shared" si="245"/>
        <v>0.42</v>
      </c>
      <c r="AA3048" s="178"/>
      <c r="AB3048" s="178"/>
      <c r="AC3048" s="178"/>
    </row>
    <row r="3049" spans="2:29" x14ac:dyDescent="0.35">
      <c r="B3049" s="222">
        <v>312600</v>
      </c>
      <c r="C3049" s="208">
        <v>121199</v>
      </c>
      <c r="D3049" s="309">
        <v>6665.94</v>
      </c>
      <c r="E3049" s="206">
        <v>9695.92</v>
      </c>
      <c r="F3049" s="206">
        <v>10907.91</v>
      </c>
      <c r="G3049" s="205">
        <f t="shared" si="246"/>
        <v>0.38771273192578376</v>
      </c>
      <c r="H3049" s="207">
        <f t="shared" si="247"/>
        <v>0.45</v>
      </c>
      <c r="I3049" s="213">
        <v>109020</v>
      </c>
      <c r="J3049" s="213">
        <v>5996.1</v>
      </c>
      <c r="K3049" s="212">
        <v>8721.6</v>
      </c>
      <c r="L3049" s="212">
        <v>9811.7999999999993</v>
      </c>
      <c r="M3049" s="239">
        <f t="shared" si="244"/>
        <v>0.51520000000004074</v>
      </c>
      <c r="N3049" s="239"/>
      <c r="O3049" s="178"/>
      <c r="P3049" s="178"/>
      <c r="Q3049" s="178"/>
      <c r="R3049" s="178"/>
      <c r="S3049" s="178"/>
      <c r="T3049" s="178"/>
      <c r="U3049" s="178"/>
      <c r="V3049" s="178"/>
      <c r="W3049" s="178"/>
      <c r="X3049" s="178"/>
      <c r="Y3049" s="210">
        <f t="shared" si="243"/>
        <v>0.34875239923224566</v>
      </c>
      <c r="Z3049" s="211">
        <f t="shared" si="245"/>
        <v>0.42</v>
      </c>
      <c r="AA3049" s="178"/>
      <c r="AB3049" s="178"/>
      <c r="AC3049" s="178"/>
    </row>
    <row r="3050" spans="2:29" x14ac:dyDescent="0.35">
      <c r="B3050" s="222">
        <v>312700</v>
      </c>
      <c r="C3050" s="208">
        <v>121244</v>
      </c>
      <c r="D3050" s="309">
        <v>6668.42</v>
      </c>
      <c r="E3050" s="206">
        <v>9699.52</v>
      </c>
      <c r="F3050" s="206">
        <v>10911.96</v>
      </c>
      <c r="G3050" s="205">
        <f t="shared" si="246"/>
        <v>0.38773265110329391</v>
      </c>
      <c r="H3050" s="207">
        <f t="shared" si="247"/>
        <v>0.45</v>
      </c>
      <c r="I3050" s="213">
        <v>109062</v>
      </c>
      <c r="J3050" s="213">
        <v>5998.41</v>
      </c>
      <c r="K3050" s="212">
        <v>8724.9599999999991</v>
      </c>
      <c r="L3050" s="212">
        <v>9815.58</v>
      </c>
      <c r="M3050" s="239">
        <f t="shared" si="244"/>
        <v>0.51530000000006115</v>
      </c>
      <c r="N3050" s="239"/>
      <c r="O3050" s="178"/>
      <c r="P3050" s="178"/>
      <c r="Q3050" s="178"/>
      <c r="R3050" s="178"/>
      <c r="S3050" s="178"/>
      <c r="T3050" s="178"/>
      <c r="U3050" s="178"/>
      <c r="V3050" s="178"/>
      <c r="W3050" s="178"/>
      <c r="X3050" s="178"/>
      <c r="Y3050" s="210">
        <f t="shared" si="243"/>
        <v>0.34877518388231532</v>
      </c>
      <c r="Z3050" s="211">
        <f t="shared" si="245"/>
        <v>0.42</v>
      </c>
      <c r="AA3050" s="178"/>
      <c r="AB3050" s="178"/>
      <c r="AC3050" s="178"/>
    </row>
    <row r="3051" spans="2:29" x14ac:dyDescent="0.35">
      <c r="B3051" s="222">
        <v>312800</v>
      </c>
      <c r="C3051" s="208">
        <v>121289</v>
      </c>
      <c r="D3051" s="309">
        <v>6670.89</v>
      </c>
      <c r="E3051" s="206">
        <v>9703.1200000000008</v>
      </c>
      <c r="F3051" s="206">
        <v>10916.01</v>
      </c>
      <c r="G3051" s="205">
        <f t="shared" si="246"/>
        <v>0.38775255754475701</v>
      </c>
      <c r="H3051" s="207">
        <f t="shared" si="247"/>
        <v>0.45</v>
      </c>
      <c r="I3051" s="213">
        <v>109104</v>
      </c>
      <c r="J3051" s="213">
        <v>6000.72</v>
      </c>
      <c r="K3051" s="212">
        <v>8728.32</v>
      </c>
      <c r="L3051" s="212">
        <v>9819.36</v>
      </c>
      <c r="M3051" s="239">
        <f t="shared" si="244"/>
        <v>0.51519999999994981</v>
      </c>
      <c r="N3051" s="239"/>
      <c r="O3051" s="178"/>
      <c r="P3051" s="178"/>
      <c r="Q3051" s="178"/>
      <c r="R3051" s="178"/>
      <c r="S3051" s="178"/>
      <c r="T3051" s="178"/>
      <c r="U3051" s="178"/>
      <c r="V3051" s="178"/>
      <c r="W3051" s="178"/>
      <c r="X3051" s="178"/>
      <c r="Y3051" s="210">
        <f t="shared" si="243"/>
        <v>0.34879795396419438</v>
      </c>
      <c r="Z3051" s="211">
        <f t="shared" si="245"/>
        <v>0.42</v>
      </c>
      <c r="AA3051" s="178"/>
      <c r="AB3051" s="178"/>
      <c r="AC3051" s="178"/>
    </row>
    <row r="3052" spans="2:29" x14ac:dyDescent="0.35">
      <c r="B3052" s="222">
        <v>312900</v>
      </c>
      <c r="C3052" s="208">
        <v>121334</v>
      </c>
      <c r="D3052" s="309">
        <v>6673.37</v>
      </c>
      <c r="E3052" s="206">
        <v>9706.7199999999993</v>
      </c>
      <c r="F3052" s="206">
        <v>10920.06</v>
      </c>
      <c r="G3052" s="205">
        <f t="shared" si="246"/>
        <v>0.38777245126238413</v>
      </c>
      <c r="H3052" s="207">
        <f t="shared" si="247"/>
        <v>0.45</v>
      </c>
      <c r="I3052" s="213">
        <v>109146</v>
      </c>
      <c r="J3052" s="213">
        <v>6003.03</v>
      </c>
      <c r="K3052" s="212">
        <v>8731.68</v>
      </c>
      <c r="L3052" s="212">
        <v>9823.14</v>
      </c>
      <c r="M3052" s="239">
        <f t="shared" si="244"/>
        <v>0.51529999999993381</v>
      </c>
      <c r="N3052" s="239"/>
      <c r="O3052" s="178"/>
      <c r="P3052" s="178"/>
      <c r="Q3052" s="178"/>
      <c r="R3052" s="178"/>
      <c r="S3052" s="178"/>
      <c r="T3052" s="178"/>
      <c r="U3052" s="178"/>
      <c r="V3052" s="178"/>
      <c r="W3052" s="178"/>
      <c r="X3052" s="178"/>
      <c r="Y3052" s="210">
        <f t="shared" si="243"/>
        <v>0.34882070949185046</v>
      </c>
      <c r="Z3052" s="211">
        <f t="shared" si="245"/>
        <v>0.42</v>
      </c>
      <c r="AA3052" s="178"/>
      <c r="AB3052" s="178"/>
      <c r="AC3052" s="178"/>
    </row>
    <row r="3053" spans="2:29" x14ac:dyDescent="0.35">
      <c r="B3053" s="222">
        <v>313000</v>
      </c>
      <c r="C3053" s="208">
        <v>121379</v>
      </c>
      <c r="D3053" s="309">
        <v>6675.84</v>
      </c>
      <c r="E3053" s="206">
        <v>9710.32</v>
      </c>
      <c r="F3053" s="206">
        <v>10924.11</v>
      </c>
      <c r="G3053" s="205">
        <f t="shared" si="246"/>
        <v>0.38779233226837062</v>
      </c>
      <c r="H3053" s="207">
        <f t="shared" si="247"/>
        <v>0.45</v>
      </c>
      <c r="I3053" s="213">
        <v>109188</v>
      </c>
      <c r="J3053" s="213">
        <v>6005.34</v>
      </c>
      <c r="K3053" s="212">
        <v>8735.0400000000009</v>
      </c>
      <c r="L3053" s="212">
        <v>9826.92</v>
      </c>
      <c r="M3053" s="239">
        <f t="shared" si="244"/>
        <v>0.51520000000013166</v>
      </c>
      <c r="N3053" s="239"/>
      <c r="O3053" s="178"/>
      <c r="P3053" s="178"/>
      <c r="Q3053" s="178"/>
      <c r="R3053" s="178"/>
      <c r="S3053" s="178"/>
      <c r="T3053" s="178"/>
      <c r="U3053" s="178"/>
      <c r="V3053" s="178"/>
      <c r="W3053" s="178"/>
      <c r="X3053" s="178"/>
      <c r="Y3053" s="210">
        <f t="shared" si="243"/>
        <v>0.34884345047923321</v>
      </c>
      <c r="Z3053" s="211">
        <f t="shared" si="245"/>
        <v>0.42</v>
      </c>
      <c r="AA3053" s="178"/>
      <c r="AB3053" s="178"/>
      <c r="AC3053" s="178"/>
    </row>
    <row r="3054" spans="2:29" x14ac:dyDescent="0.35">
      <c r="B3054" s="222">
        <v>313100</v>
      </c>
      <c r="C3054" s="208">
        <v>121424</v>
      </c>
      <c r="D3054" s="309">
        <v>6678.32</v>
      </c>
      <c r="E3054" s="206">
        <v>9713.92</v>
      </c>
      <c r="F3054" s="206">
        <v>10928.16</v>
      </c>
      <c r="G3054" s="205">
        <f t="shared" si="246"/>
        <v>0.38781220057489618</v>
      </c>
      <c r="H3054" s="207">
        <f t="shared" si="247"/>
        <v>0.45</v>
      </c>
      <c r="I3054" s="213">
        <v>109230</v>
      </c>
      <c r="J3054" s="213">
        <v>6007.65</v>
      </c>
      <c r="K3054" s="212">
        <v>8738.4</v>
      </c>
      <c r="L3054" s="212">
        <v>9830.7000000000007</v>
      </c>
      <c r="M3054" s="239">
        <f t="shared" si="244"/>
        <v>0.51530000000009746</v>
      </c>
      <c r="N3054" s="239"/>
      <c r="O3054" s="178"/>
      <c r="P3054" s="178"/>
      <c r="Q3054" s="178"/>
      <c r="R3054" s="178"/>
      <c r="S3054" s="178"/>
      <c r="T3054" s="178"/>
      <c r="U3054" s="178"/>
      <c r="V3054" s="178"/>
      <c r="W3054" s="178"/>
      <c r="X3054" s="178"/>
      <c r="Y3054" s="210">
        <f t="shared" si="243"/>
        <v>0.34886617694027466</v>
      </c>
      <c r="Z3054" s="211">
        <f t="shared" si="245"/>
        <v>0.42</v>
      </c>
      <c r="AA3054" s="178"/>
      <c r="AB3054" s="178"/>
      <c r="AC3054" s="178"/>
    </row>
    <row r="3055" spans="2:29" x14ac:dyDescent="0.35">
      <c r="B3055" s="222">
        <v>313200</v>
      </c>
      <c r="C3055" s="208">
        <v>121469</v>
      </c>
      <c r="D3055" s="309">
        <v>6680.79</v>
      </c>
      <c r="E3055" s="206">
        <v>9717.52</v>
      </c>
      <c r="F3055" s="206">
        <v>10932.21</v>
      </c>
      <c r="G3055" s="205">
        <f t="shared" si="246"/>
        <v>0.38783205619412514</v>
      </c>
      <c r="H3055" s="207">
        <f t="shared" si="247"/>
        <v>0.45</v>
      </c>
      <c r="I3055" s="213">
        <v>109272</v>
      </c>
      <c r="J3055" s="213">
        <v>6009.96</v>
      </c>
      <c r="K3055" s="212">
        <v>8741.76</v>
      </c>
      <c r="L3055" s="212">
        <v>9834.48</v>
      </c>
      <c r="M3055" s="239">
        <f t="shared" si="244"/>
        <v>0.51520000000000432</v>
      </c>
      <c r="N3055" s="239"/>
      <c r="O3055" s="178"/>
      <c r="P3055" s="178"/>
      <c r="Q3055" s="178"/>
      <c r="R3055" s="178"/>
      <c r="S3055" s="178"/>
      <c r="T3055" s="178"/>
      <c r="U3055" s="178"/>
      <c r="V3055" s="178"/>
      <c r="W3055" s="178"/>
      <c r="X3055" s="178"/>
      <c r="Y3055" s="210">
        <f t="shared" si="243"/>
        <v>0.34888888888888892</v>
      </c>
      <c r="Z3055" s="211">
        <f t="shared" si="245"/>
        <v>0.42</v>
      </c>
      <c r="AA3055" s="178"/>
      <c r="AB3055" s="178"/>
      <c r="AC3055" s="178"/>
    </row>
    <row r="3056" spans="2:29" x14ac:dyDescent="0.35">
      <c r="B3056" s="222">
        <v>313300</v>
      </c>
      <c r="C3056" s="208">
        <v>121514</v>
      </c>
      <c r="D3056" s="309">
        <v>6683.27</v>
      </c>
      <c r="E3056" s="206">
        <v>9721.1200000000008</v>
      </c>
      <c r="F3056" s="206">
        <v>10936.26</v>
      </c>
      <c r="G3056" s="205">
        <f t="shared" si="246"/>
        <v>0.38785189913820617</v>
      </c>
      <c r="H3056" s="207">
        <f t="shared" si="247"/>
        <v>0.45</v>
      </c>
      <c r="I3056" s="213">
        <v>109314</v>
      </c>
      <c r="J3056" s="213">
        <v>6012.27</v>
      </c>
      <c r="K3056" s="212">
        <v>8745.1200000000008</v>
      </c>
      <c r="L3056" s="212">
        <v>9838.26</v>
      </c>
      <c r="M3056" s="239">
        <f t="shared" si="244"/>
        <v>0.51529999999998832</v>
      </c>
      <c r="N3056" s="239"/>
      <c r="O3056" s="178"/>
      <c r="P3056" s="178"/>
      <c r="Q3056" s="178"/>
      <c r="R3056" s="178"/>
      <c r="S3056" s="178"/>
      <c r="T3056" s="178"/>
      <c r="U3056" s="178"/>
      <c r="V3056" s="178"/>
      <c r="W3056" s="178"/>
      <c r="X3056" s="178"/>
      <c r="Y3056" s="210">
        <f t="shared" si="243"/>
        <v>0.34891158633897223</v>
      </c>
      <c r="Z3056" s="211">
        <f t="shared" si="245"/>
        <v>0.42</v>
      </c>
      <c r="AA3056" s="178"/>
      <c r="AB3056" s="178"/>
      <c r="AC3056" s="178"/>
    </row>
    <row r="3057" spans="2:29" x14ac:dyDescent="0.35">
      <c r="B3057" s="222">
        <v>313400</v>
      </c>
      <c r="C3057" s="208">
        <v>121559</v>
      </c>
      <c r="D3057" s="309">
        <v>6685.74</v>
      </c>
      <c r="E3057" s="206">
        <v>9724.7199999999993</v>
      </c>
      <c r="F3057" s="206">
        <v>10940.31</v>
      </c>
      <c r="G3057" s="205">
        <f t="shared" si="246"/>
        <v>0.3878717294192725</v>
      </c>
      <c r="H3057" s="207">
        <f t="shared" si="247"/>
        <v>0.45</v>
      </c>
      <c r="I3057" s="213">
        <v>109356</v>
      </c>
      <c r="J3057" s="213">
        <v>6014.58</v>
      </c>
      <c r="K3057" s="212">
        <v>8748.48</v>
      </c>
      <c r="L3057" s="212">
        <v>9842.0400000000009</v>
      </c>
      <c r="M3057" s="239">
        <f t="shared" si="244"/>
        <v>0.51520000000016808</v>
      </c>
      <c r="N3057" s="239"/>
      <c r="O3057" s="178"/>
      <c r="P3057" s="178"/>
      <c r="Q3057" s="178"/>
      <c r="R3057" s="178"/>
      <c r="S3057" s="178"/>
      <c r="T3057" s="178"/>
      <c r="U3057" s="178"/>
      <c r="V3057" s="178"/>
      <c r="W3057" s="178"/>
      <c r="X3057" s="178"/>
      <c r="Y3057" s="210">
        <f t="shared" si="243"/>
        <v>0.3489342693044033</v>
      </c>
      <c r="Z3057" s="211">
        <f t="shared" si="245"/>
        <v>0.42</v>
      </c>
      <c r="AA3057" s="178"/>
      <c r="AB3057" s="178"/>
      <c r="AC3057" s="178"/>
    </row>
    <row r="3058" spans="2:29" x14ac:dyDescent="0.35">
      <c r="B3058" s="222">
        <v>313500</v>
      </c>
      <c r="C3058" s="208">
        <v>121604</v>
      </c>
      <c r="D3058" s="309">
        <v>6688.22</v>
      </c>
      <c r="E3058" s="206">
        <v>9728.32</v>
      </c>
      <c r="F3058" s="206">
        <v>10944.36</v>
      </c>
      <c r="G3058" s="205">
        <f t="shared" si="246"/>
        <v>0.38789154704944179</v>
      </c>
      <c r="H3058" s="207">
        <f t="shared" si="247"/>
        <v>0.45</v>
      </c>
      <c r="I3058" s="213">
        <v>109398</v>
      </c>
      <c r="J3058" s="213">
        <v>6016.89</v>
      </c>
      <c r="K3058" s="212">
        <v>8751.84</v>
      </c>
      <c r="L3058" s="212">
        <v>9845.82</v>
      </c>
      <c r="M3058" s="239">
        <f t="shared" si="244"/>
        <v>0.51530000000017029</v>
      </c>
      <c r="N3058" s="239"/>
      <c r="O3058" s="178"/>
      <c r="P3058" s="178"/>
      <c r="Q3058" s="178"/>
      <c r="R3058" s="178"/>
      <c r="S3058" s="178"/>
      <c r="T3058" s="178"/>
      <c r="U3058" s="178"/>
      <c r="V3058" s="178"/>
      <c r="W3058" s="178"/>
      <c r="X3058" s="178"/>
      <c r="Y3058" s="210">
        <f t="shared" si="243"/>
        <v>0.34895693779904308</v>
      </c>
      <c r="Z3058" s="211">
        <f t="shared" si="245"/>
        <v>0.42</v>
      </c>
      <c r="AA3058" s="178"/>
      <c r="AB3058" s="178"/>
      <c r="AC3058" s="178"/>
    </row>
    <row r="3059" spans="2:29" x14ac:dyDescent="0.35">
      <c r="B3059" s="222">
        <v>313600</v>
      </c>
      <c r="C3059" s="208">
        <v>121649</v>
      </c>
      <c r="D3059" s="309">
        <v>6690.69</v>
      </c>
      <c r="E3059" s="206">
        <v>9731.92</v>
      </c>
      <c r="F3059" s="206">
        <v>10948.41</v>
      </c>
      <c r="G3059" s="205">
        <f t="shared" si="246"/>
        <v>0.38791135204081634</v>
      </c>
      <c r="H3059" s="207">
        <f t="shared" si="247"/>
        <v>0.45</v>
      </c>
      <c r="I3059" s="213">
        <v>109440</v>
      </c>
      <c r="J3059" s="213">
        <v>6019.2</v>
      </c>
      <c r="K3059" s="212">
        <v>8755.2000000000007</v>
      </c>
      <c r="L3059" s="212">
        <v>9849.6</v>
      </c>
      <c r="M3059" s="239">
        <f t="shared" si="244"/>
        <v>0.51520000000004074</v>
      </c>
      <c r="N3059" s="239"/>
      <c r="O3059" s="178"/>
      <c r="P3059" s="178"/>
      <c r="Q3059" s="178"/>
      <c r="R3059" s="178"/>
      <c r="S3059" s="178"/>
      <c r="T3059" s="178"/>
      <c r="U3059" s="178"/>
      <c r="V3059" s="178"/>
      <c r="W3059" s="178"/>
      <c r="X3059" s="178"/>
      <c r="Y3059" s="210">
        <f t="shared" si="243"/>
        <v>0.34897959183673471</v>
      </c>
      <c r="Z3059" s="211">
        <f t="shared" si="245"/>
        <v>0.42</v>
      </c>
      <c r="AA3059" s="178"/>
      <c r="AB3059" s="178"/>
      <c r="AC3059" s="178"/>
    </row>
    <row r="3060" spans="2:29" x14ac:dyDescent="0.35">
      <c r="B3060" s="222">
        <v>313700</v>
      </c>
      <c r="C3060" s="208">
        <v>121694</v>
      </c>
      <c r="D3060" s="309">
        <v>6693.17</v>
      </c>
      <c r="E3060" s="206">
        <v>9735.52</v>
      </c>
      <c r="F3060" s="206">
        <v>10952.46</v>
      </c>
      <c r="G3060" s="205">
        <f t="shared" si="246"/>
        <v>0.38793114440548293</v>
      </c>
      <c r="H3060" s="207">
        <f t="shared" si="247"/>
        <v>0.45</v>
      </c>
      <c r="I3060" s="213">
        <v>109482</v>
      </c>
      <c r="J3060" s="213">
        <v>6021.51</v>
      </c>
      <c r="K3060" s="212">
        <v>8758.56</v>
      </c>
      <c r="L3060" s="212">
        <v>9853.3799999999992</v>
      </c>
      <c r="M3060" s="239">
        <f t="shared" si="244"/>
        <v>0.51530000000006115</v>
      </c>
      <c r="N3060" s="239"/>
      <c r="O3060" s="178"/>
      <c r="P3060" s="178"/>
      <c r="Q3060" s="178"/>
      <c r="R3060" s="178"/>
      <c r="S3060" s="178"/>
      <c r="T3060" s="178"/>
      <c r="U3060" s="178"/>
      <c r="V3060" s="178"/>
      <c r="W3060" s="178"/>
      <c r="X3060" s="178"/>
      <c r="Y3060" s="210">
        <f t="shared" si="243"/>
        <v>0.34900223143130377</v>
      </c>
      <c r="Z3060" s="211">
        <f t="shared" si="245"/>
        <v>0.42</v>
      </c>
      <c r="AA3060" s="178"/>
      <c r="AB3060" s="178"/>
      <c r="AC3060" s="178"/>
    </row>
    <row r="3061" spans="2:29" x14ac:dyDescent="0.35">
      <c r="B3061" s="222">
        <v>313800</v>
      </c>
      <c r="C3061" s="208">
        <v>121739</v>
      </c>
      <c r="D3061" s="309">
        <v>6695.64</v>
      </c>
      <c r="E3061" s="206">
        <v>9739.1200000000008</v>
      </c>
      <c r="F3061" s="206">
        <v>10956.51</v>
      </c>
      <c r="G3061" s="205">
        <f t="shared" si="246"/>
        <v>0.38795092415551308</v>
      </c>
      <c r="H3061" s="207">
        <f t="shared" si="247"/>
        <v>0.45</v>
      </c>
      <c r="I3061" s="213">
        <v>109524</v>
      </c>
      <c r="J3061" s="213">
        <v>6023.82</v>
      </c>
      <c r="K3061" s="212">
        <v>8761.92</v>
      </c>
      <c r="L3061" s="212">
        <v>9857.16</v>
      </c>
      <c r="M3061" s="239">
        <f t="shared" si="244"/>
        <v>0.51519999999994981</v>
      </c>
      <c r="N3061" s="239"/>
      <c r="O3061" s="178"/>
      <c r="P3061" s="178"/>
      <c r="Q3061" s="178"/>
      <c r="R3061" s="178"/>
      <c r="S3061" s="178"/>
      <c r="T3061" s="178"/>
      <c r="U3061" s="178"/>
      <c r="V3061" s="178"/>
      <c r="W3061" s="178"/>
      <c r="X3061" s="178"/>
      <c r="Y3061" s="210">
        <f t="shared" si="243"/>
        <v>0.3490248565965583</v>
      </c>
      <c r="Z3061" s="211">
        <f t="shared" si="245"/>
        <v>0.42</v>
      </c>
      <c r="AA3061" s="178"/>
      <c r="AB3061" s="178"/>
      <c r="AC3061" s="178"/>
    </row>
    <row r="3062" spans="2:29" x14ac:dyDescent="0.35">
      <c r="B3062" s="222">
        <v>313900</v>
      </c>
      <c r="C3062" s="208">
        <v>121784</v>
      </c>
      <c r="D3062" s="309">
        <v>6698.12</v>
      </c>
      <c r="E3062" s="206">
        <v>9742.7199999999993</v>
      </c>
      <c r="F3062" s="206">
        <v>10960.56</v>
      </c>
      <c r="G3062" s="205">
        <f t="shared" si="246"/>
        <v>0.38797069130296274</v>
      </c>
      <c r="H3062" s="207">
        <f t="shared" si="247"/>
        <v>0.45</v>
      </c>
      <c r="I3062" s="213">
        <v>109566</v>
      </c>
      <c r="J3062" s="213">
        <v>6026.13</v>
      </c>
      <c r="K3062" s="212">
        <v>8765.2800000000007</v>
      </c>
      <c r="L3062" s="212">
        <v>9860.94</v>
      </c>
      <c r="M3062" s="239">
        <f t="shared" si="244"/>
        <v>0.51529999999993381</v>
      </c>
      <c r="N3062" s="239"/>
      <c r="O3062" s="178"/>
      <c r="P3062" s="178"/>
      <c r="Q3062" s="178"/>
      <c r="R3062" s="178"/>
      <c r="S3062" s="178"/>
      <c r="T3062" s="178"/>
      <c r="U3062" s="178"/>
      <c r="V3062" s="178"/>
      <c r="W3062" s="178"/>
      <c r="X3062" s="178"/>
      <c r="Y3062" s="210">
        <f t="shared" si="243"/>
        <v>0.34904746734628861</v>
      </c>
      <c r="Z3062" s="211">
        <f t="shared" si="245"/>
        <v>0.42</v>
      </c>
      <c r="AA3062" s="178"/>
      <c r="AB3062" s="178"/>
      <c r="AC3062" s="178"/>
    </row>
    <row r="3063" spans="2:29" x14ac:dyDescent="0.35">
      <c r="B3063" s="222">
        <v>314000</v>
      </c>
      <c r="C3063" s="208">
        <v>121829</v>
      </c>
      <c r="D3063" s="309">
        <v>6700.59</v>
      </c>
      <c r="E3063" s="206">
        <v>9746.32</v>
      </c>
      <c r="F3063" s="206">
        <v>10964.61</v>
      </c>
      <c r="G3063" s="205">
        <f t="shared" si="246"/>
        <v>0.38799044585987263</v>
      </c>
      <c r="H3063" s="207">
        <f t="shared" si="247"/>
        <v>0.45</v>
      </c>
      <c r="I3063" s="213">
        <v>109608</v>
      </c>
      <c r="J3063" s="213">
        <v>6028.44</v>
      </c>
      <c r="K3063" s="212">
        <v>8768.64</v>
      </c>
      <c r="L3063" s="212">
        <v>9864.7199999999993</v>
      </c>
      <c r="M3063" s="239">
        <f t="shared" si="244"/>
        <v>0.51520000000013166</v>
      </c>
      <c r="N3063" s="239"/>
      <c r="O3063" s="178"/>
      <c r="P3063" s="178"/>
      <c r="Q3063" s="178"/>
      <c r="R3063" s="178"/>
      <c r="S3063" s="178"/>
      <c r="T3063" s="178"/>
      <c r="U3063" s="178"/>
      <c r="V3063" s="178"/>
      <c r="W3063" s="178"/>
      <c r="X3063" s="178"/>
      <c r="Y3063" s="210">
        <f t="shared" si="243"/>
        <v>0.34907006369426752</v>
      </c>
      <c r="Z3063" s="211">
        <f t="shared" si="245"/>
        <v>0.42</v>
      </c>
      <c r="AA3063" s="178"/>
      <c r="AB3063" s="178"/>
      <c r="AC3063" s="178"/>
    </row>
    <row r="3064" spans="2:29" x14ac:dyDescent="0.35">
      <c r="B3064" s="222">
        <v>314100</v>
      </c>
      <c r="C3064" s="208">
        <v>121874</v>
      </c>
      <c r="D3064" s="309">
        <v>6703.07</v>
      </c>
      <c r="E3064" s="206">
        <v>9749.92</v>
      </c>
      <c r="F3064" s="206">
        <v>10968.66</v>
      </c>
      <c r="G3064" s="205">
        <f t="shared" si="246"/>
        <v>0.38801018783826807</v>
      </c>
      <c r="H3064" s="207">
        <f t="shared" si="247"/>
        <v>0.45</v>
      </c>
      <c r="I3064" s="213">
        <v>109650</v>
      </c>
      <c r="J3064" s="213">
        <v>6030.75</v>
      </c>
      <c r="K3064" s="212">
        <v>8772</v>
      </c>
      <c r="L3064" s="212">
        <v>9868.5</v>
      </c>
      <c r="M3064" s="239">
        <f t="shared" si="244"/>
        <v>0.51530000000009746</v>
      </c>
      <c r="N3064" s="239"/>
      <c r="O3064" s="178"/>
      <c r="P3064" s="178"/>
      <c r="Q3064" s="178"/>
      <c r="R3064" s="178"/>
      <c r="S3064" s="178"/>
      <c r="T3064" s="178"/>
      <c r="U3064" s="178"/>
      <c r="V3064" s="178"/>
      <c r="W3064" s="178"/>
      <c r="X3064" s="178"/>
      <c r="Y3064" s="210">
        <f t="shared" si="243"/>
        <v>0.34909264565425024</v>
      </c>
      <c r="Z3064" s="211">
        <f t="shared" si="245"/>
        <v>0.42</v>
      </c>
      <c r="AA3064" s="178"/>
      <c r="AB3064" s="178"/>
      <c r="AC3064" s="178"/>
    </row>
    <row r="3065" spans="2:29" x14ac:dyDescent="0.35">
      <c r="B3065" s="222">
        <v>314200</v>
      </c>
      <c r="C3065" s="208">
        <v>121919</v>
      </c>
      <c r="D3065" s="309">
        <v>6705.54</v>
      </c>
      <c r="E3065" s="206">
        <v>9753.52</v>
      </c>
      <c r="F3065" s="206">
        <v>10972.71</v>
      </c>
      <c r="G3065" s="205">
        <f t="shared" si="246"/>
        <v>0.38802991725015912</v>
      </c>
      <c r="H3065" s="207">
        <f t="shared" si="247"/>
        <v>0.45</v>
      </c>
      <c r="I3065" s="213">
        <v>109692</v>
      </c>
      <c r="J3065" s="213">
        <v>6033.06</v>
      </c>
      <c r="K3065" s="212">
        <v>8775.36</v>
      </c>
      <c r="L3065" s="212">
        <v>9872.2800000000007</v>
      </c>
      <c r="M3065" s="239">
        <f t="shared" si="244"/>
        <v>0.51520000000000432</v>
      </c>
      <c r="N3065" s="239"/>
      <c r="O3065" s="178"/>
      <c r="P3065" s="178"/>
      <c r="Q3065" s="178"/>
      <c r="R3065" s="178"/>
      <c r="S3065" s="178"/>
      <c r="T3065" s="178"/>
      <c r="U3065" s="178"/>
      <c r="V3065" s="178"/>
      <c r="W3065" s="178"/>
      <c r="X3065" s="178"/>
      <c r="Y3065" s="210">
        <f t="shared" si="243"/>
        <v>0.34911521323997452</v>
      </c>
      <c r="Z3065" s="211">
        <f t="shared" si="245"/>
        <v>0.42</v>
      </c>
      <c r="AA3065" s="178"/>
      <c r="AB3065" s="178"/>
      <c r="AC3065" s="178"/>
    </row>
    <row r="3066" spans="2:29" x14ac:dyDescent="0.35">
      <c r="B3066" s="222">
        <v>314300</v>
      </c>
      <c r="C3066" s="208">
        <v>121964</v>
      </c>
      <c r="D3066" s="309">
        <v>6708.02</v>
      </c>
      <c r="E3066" s="206">
        <v>9757.1200000000008</v>
      </c>
      <c r="F3066" s="206">
        <v>10976.76</v>
      </c>
      <c r="G3066" s="205">
        <f t="shared" si="246"/>
        <v>0.38804963410754056</v>
      </c>
      <c r="H3066" s="207">
        <f t="shared" si="247"/>
        <v>0.45</v>
      </c>
      <c r="I3066" s="213">
        <v>109734</v>
      </c>
      <c r="J3066" s="213">
        <v>6035.37</v>
      </c>
      <c r="K3066" s="212">
        <v>8778.7199999999993</v>
      </c>
      <c r="L3066" s="212">
        <v>9876.06</v>
      </c>
      <c r="M3066" s="239">
        <f t="shared" si="244"/>
        <v>0.51529999999998832</v>
      </c>
      <c r="N3066" s="239"/>
      <c r="O3066" s="178"/>
      <c r="P3066" s="178"/>
      <c r="Q3066" s="178"/>
      <c r="R3066" s="178"/>
      <c r="S3066" s="178"/>
      <c r="T3066" s="178"/>
      <c r="U3066" s="178"/>
      <c r="V3066" s="178"/>
      <c r="W3066" s="178"/>
      <c r="X3066" s="178"/>
      <c r="Y3066" s="210">
        <f t="shared" si="243"/>
        <v>0.34913776646516065</v>
      </c>
      <c r="Z3066" s="211">
        <f t="shared" si="245"/>
        <v>0.42</v>
      </c>
      <c r="AA3066" s="178"/>
      <c r="AB3066" s="178"/>
      <c r="AC3066" s="178"/>
    </row>
    <row r="3067" spans="2:29" x14ac:dyDescent="0.35">
      <c r="B3067" s="222">
        <v>314400</v>
      </c>
      <c r="C3067" s="208">
        <v>122009</v>
      </c>
      <c r="D3067" s="309">
        <v>6710.49</v>
      </c>
      <c r="E3067" s="206">
        <v>9760.7199999999993</v>
      </c>
      <c r="F3067" s="206">
        <v>10980.81</v>
      </c>
      <c r="G3067" s="205">
        <f t="shared" si="246"/>
        <v>0.38806933842239189</v>
      </c>
      <c r="H3067" s="207">
        <f t="shared" si="247"/>
        <v>0.45</v>
      </c>
      <c r="I3067" s="213">
        <v>109776</v>
      </c>
      <c r="J3067" s="213">
        <v>6037.68</v>
      </c>
      <c r="K3067" s="212">
        <v>8782.08</v>
      </c>
      <c r="L3067" s="212">
        <v>9879.84</v>
      </c>
      <c r="M3067" s="239">
        <f t="shared" si="244"/>
        <v>0.51520000000016808</v>
      </c>
      <c r="N3067" s="239"/>
      <c r="O3067" s="178"/>
      <c r="P3067" s="178"/>
      <c r="Q3067" s="178"/>
      <c r="R3067" s="178"/>
      <c r="S3067" s="178"/>
      <c r="T3067" s="178"/>
      <c r="U3067" s="178"/>
      <c r="V3067" s="178"/>
      <c r="W3067" s="178"/>
      <c r="X3067" s="178"/>
      <c r="Y3067" s="210">
        <f t="shared" si="243"/>
        <v>0.34916030534351145</v>
      </c>
      <c r="Z3067" s="211">
        <f t="shared" si="245"/>
        <v>0.42</v>
      </c>
      <c r="AA3067" s="178"/>
      <c r="AB3067" s="178"/>
      <c r="AC3067" s="178"/>
    </row>
    <row r="3068" spans="2:29" x14ac:dyDescent="0.35">
      <c r="B3068" s="222">
        <v>314500</v>
      </c>
      <c r="C3068" s="208">
        <v>122054</v>
      </c>
      <c r="D3068" s="309">
        <v>6712.97</v>
      </c>
      <c r="E3068" s="206">
        <v>9764.32</v>
      </c>
      <c r="F3068" s="206">
        <v>10984.86</v>
      </c>
      <c r="G3068" s="205">
        <f t="shared" si="246"/>
        <v>0.38808903020667729</v>
      </c>
      <c r="H3068" s="207">
        <f t="shared" si="247"/>
        <v>0.45</v>
      </c>
      <c r="I3068" s="213">
        <v>109818</v>
      </c>
      <c r="J3068" s="213">
        <v>6039.99</v>
      </c>
      <c r="K3068" s="212">
        <v>8785.44</v>
      </c>
      <c r="L3068" s="212">
        <v>9883.6200000000008</v>
      </c>
      <c r="M3068" s="239">
        <f t="shared" si="244"/>
        <v>0.51530000000017029</v>
      </c>
      <c r="N3068" s="239"/>
      <c r="O3068" s="178"/>
      <c r="P3068" s="178"/>
      <c r="Q3068" s="178"/>
      <c r="R3068" s="178"/>
      <c r="S3068" s="178"/>
      <c r="T3068" s="178"/>
      <c r="U3068" s="178"/>
      <c r="V3068" s="178"/>
      <c r="W3068" s="178"/>
      <c r="X3068" s="178"/>
      <c r="Y3068" s="210">
        <f t="shared" si="243"/>
        <v>0.34918282988871224</v>
      </c>
      <c r="Z3068" s="211">
        <f t="shared" si="245"/>
        <v>0.42</v>
      </c>
      <c r="AA3068" s="178"/>
      <c r="AB3068" s="178"/>
      <c r="AC3068" s="178"/>
    </row>
    <row r="3069" spans="2:29" x14ac:dyDescent="0.35">
      <c r="B3069" s="222">
        <v>314600</v>
      </c>
      <c r="C3069" s="208">
        <v>122099</v>
      </c>
      <c r="D3069" s="309">
        <v>6715.44</v>
      </c>
      <c r="E3069" s="206">
        <v>9767.92</v>
      </c>
      <c r="F3069" s="206">
        <v>10988.91</v>
      </c>
      <c r="G3069" s="205">
        <f t="shared" si="246"/>
        <v>0.38810870947234583</v>
      </c>
      <c r="H3069" s="207">
        <f t="shared" si="247"/>
        <v>0.45</v>
      </c>
      <c r="I3069" s="213">
        <v>109860</v>
      </c>
      <c r="J3069" s="213">
        <v>6042.3</v>
      </c>
      <c r="K3069" s="212">
        <v>8788.7999999999993</v>
      </c>
      <c r="L3069" s="212">
        <v>9887.4</v>
      </c>
      <c r="M3069" s="239">
        <f t="shared" si="244"/>
        <v>0.51520000000004074</v>
      </c>
      <c r="N3069" s="239"/>
      <c r="O3069" s="178"/>
      <c r="P3069" s="178"/>
      <c r="Q3069" s="178"/>
      <c r="R3069" s="178"/>
      <c r="S3069" s="178"/>
      <c r="T3069" s="178"/>
      <c r="U3069" s="178"/>
      <c r="V3069" s="178"/>
      <c r="W3069" s="178"/>
      <c r="X3069" s="178"/>
      <c r="Y3069" s="210">
        <f t="shared" si="243"/>
        <v>0.34920534011443105</v>
      </c>
      <c r="Z3069" s="211">
        <f t="shared" si="245"/>
        <v>0.42</v>
      </c>
      <c r="AA3069" s="178"/>
      <c r="AB3069" s="178"/>
      <c r="AC3069" s="178"/>
    </row>
    <row r="3070" spans="2:29" x14ac:dyDescent="0.35">
      <c r="B3070" s="222">
        <v>314700</v>
      </c>
      <c r="C3070" s="208">
        <v>122144</v>
      </c>
      <c r="D3070" s="309">
        <v>6717.92</v>
      </c>
      <c r="E3070" s="206">
        <v>9771.52</v>
      </c>
      <c r="F3070" s="206">
        <v>10992.96</v>
      </c>
      <c r="G3070" s="205">
        <f t="shared" si="246"/>
        <v>0.38812837623133145</v>
      </c>
      <c r="H3070" s="207">
        <f t="shared" si="247"/>
        <v>0.45</v>
      </c>
      <c r="I3070" s="213">
        <v>109902</v>
      </c>
      <c r="J3070" s="213">
        <v>6044.61</v>
      </c>
      <c r="K3070" s="212">
        <v>8792.16</v>
      </c>
      <c r="L3070" s="212">
        <v>9891.18</v>
      </c>
      <c r="M3070" s="239">
        <f t="shared" si="244"/>
        <v>0.51530000000006115</v>
      </c>
      <c r="N3070" s="239"/>
      <c r="O3070" s="178"/>
      <c r="P3070" s="178"/>
      <c r="Q3070" s="178"/>
      <c r="R3070" s="178"/>
      <c r="S3070" s="178"/>
      <c r="T3070" s="178"/>
      <c r="U3070" s="178"/>
      <c r="V3070" s="178"/>
      <c r="W3070" s="178"/>
      <c r="X3070" s="178"/>
      <c r="Y3070" s="210">
        <f t="shared" si="243"/>
        <v>0.3492278360343184</v>
      </c>
      <c r="Z3070" s="211">
        <f t="shared" si="245"/>
        <v>0.42</v>
      </c>
      <c r="AA3070" s="178"/>
      <c r="AB3070" s="178"/>
      <c r="AC3070" s="178"/>
    </row>
    <row r="3071" spans="2:29" x14ac:dyDescent="0.35">
      <c r="B3071" s="222">
        <v>314800</v>
      </c>
      <c r="C3071" s="208">
        <v>122189</v>
      </c>
      <c r="D3071" s="309">
        <v>6720.39</v>
      </c>
      <c r="E3071" s="206">
        <v>9775.1200000000008</v>
      </c>
      <c r="F3071" s="206">
        <v>10997.01</v>
      </c>
      <c r="G3071" s="205">
        <f t="shared" si="246"/>
        <v>0.38814803049555274</v>
      </c>
      <c r="H3071" s="207">
        <f t="shared" si="247"/>
        <v>0.45</v>
      </c>
      <c r="I3071" s="213">
        <v>109944</v>
      </c>
      <c r="J3071" s="213">
        <v>6046.92</v>
      </c>
      <c r="K3071" s="212">
        <v>8795.52</v>
      </c>
      <c r="L3071" s="212">
        <v>9894.9599999999991</v>
      </c>
      <c r="M3071" s="239">
        <f t="shared" si="244"/>
        <v>0.51519999999994981</v>
      </c>
      <c r="N3071" s="239"/>
      <c r="O3071" s="178"/>
      <c r="P3071" s="178"/>
      <c r="Q3071" s="178"/>
      <c r="R3071" s="178"/>
      <c r="S3071" s="178"/>
      <c r="T3071" s="178"/>
      <c r="U3071" s="178"/>
      <c r="V3071" s="178"/>
      <c r="W3071" s="178"/>
      <c r="X3071" s="178"/>
      <c r="Y3071" s="210">
        <f t="shared" si="243"/>
        <v>0.34925031766200765</v>
      </c>
      <c r="Z3071" s="211">
        <f t="shared" si="245"/>
        <v>0.42</v>
      </c>
      <c r="AA3071" s="178"/>
      <c r="AB3071" s="178"/>
      <c r="AC3071" s="178"/>
    </row>
    <row r="3072" spans="2:29" x14ac:dyDescent="0.35">
      <c r="B3072" s="222">
        <v>314900</v>
      </c>
      <c r="C3072" s="208">
        <v>122234</v>
      </c>
      <c r="D3072" s="309">
        <v>6722.87</v>
      </c>
      <c r="E3072" s="206">
        <v>9778.7199999999993</v>
      </c>
      <c r="F3072" s="206">
        <v>11001.06</v>
      </c>
      <c r="G3072" s="205">
        <f t="shared" si="246"/>
        <v>0.38816767227691329</v>
      </c>
      <c r="H3072" s="207">
        <f t="shared" si="247"/>
        <v>0.45</v>
      </c>
      <c r="I3072" s="213">
        <v>109986</v>
      </c>
      <c r="J3072" s="213">
        <v>6049.23</v>
      </c>
      <c r="K3072" s="212">
        <v>8798.8799999999992</v>
      </c>
      <c r="L3072" s="212">
        <v>9898.74</v>
      </c>
      <c r="M3072" s="239">
        <f t="shared" si="244"/>
        <v>0.51529999999993381</v>
      </c>
      <c r="N3072" s="239"/>
      <c r="O3072" s="178"/>
      <c r="P3072" s="178"/>
      <c r="Q3072" s="178"/>
      <c r="R3072" s="178"/>
      <c r="S3072" s="178"/>
      <c r="T3072" s="178"/>
      <c r="U3072" s="178"/>
      <c r="V3072" s="178"/>
      <c r="W3072" s="178"/>
      <c r="X3072" s="178"/>
      <c r="Y3072" s="210">
        <f t="shared" si="243"/>
        <v>0.34927278501111464</v>
      </c>
      <c r="Z3072" s="211">
        <f t="shared" si="245"/>
        <v>0.42</v>
      </c>
      <c r="AA3072" s="178"/>
      <c r="AB3072" s="178"/>
      <c r="AC3072" s="178"/>
    </row>
    <row r="3073" spans="2:29" x14ac:dyDescent="0.35">
      <c r="B3073" s="222">
        <v>315000</v>
      </c>
      <c r="C3073" s="208">
        <v>122279</v>
      </c>
      <c r="D3073" s="309">
        <v>6725.34</v>
      </c>
      <c r="E3073" s="206">
        <v>9782.32</v>
      </c>
      <c r="F3073" s="206">
        <v>11005.11</v>
      </c>
      <c r="G3073" s="205">
        <f t="shared" si="246"/>
        <v>0.38818730158730158</v>
      </c>
      <c r="H3073" s="207">
        <f t="shared" si="247"/>
        <v>0.45</v>
      </c>
      <c r="I3073" s="213">
        <v>110028</v>
      </c>
      <c r="J3073" s="213">
        <v>6051.54</v>
      </c>
      <c r="K3073" s="212">
        <v>8802.24</v>
      </c>
      <c r="L3073" s="212">
        <v>9902.52</v>
      </c>
      <c r="M3073" s="239">
        <f t="shared" si="244"/>
        <v>0.51520000000013166</v>
      </c>
      <c r="N3073" s="239"/>
      <c r="O3073" s="178"/>
      <c r="P3073" s="178"/>
      <c r="Q3073" s="178"/>
      <c r="R3073" s="178"/>
      <c r="S3073" s="178"/>
      <c r="T3073" s="178"/>
      <c r="U3073" s="178"/>
      <c r="V3073" s="178"/>
      <c r="W3073" s="178"/>
      <c r="X3073" s="178"/>
      <c r="Y3073" s="210">
        <f t="shared" si="243"/>
        <v>0.3492952380952381</v>
      </c>
      <c r="Z3073" s="211">
        <f t="shared" si="245"/>
        <v>0.42</v>
      </c>
      <c r="AA3073" s="178"/>
      <c r="AB3073" s="178"/>
      <c r="AC3073" s="178"/>
    </row>
    <row r="3074" spans="2:29" x14ac:dyDescent="0.35">
      <c r="B3074" s="222">
        <v>315100</v>
      </c>
      <c r="C3074" s="208">
        <v>122324</v>
      </c>
      <c r="D3074" s="309">
        <v>6727.82</v>
      </c>
      <c r="E3074" s="206">
        <v>9785.92</v>
      </c>
      <c r="F3074" s="206">
        <v>11009.16</v>
      </c>
      <c r="G3074" s="205">
        <f t="shared" si="246"/>
        <v>0.3882069184385909</v>
      </c>
      <c r="H3074" s="207">
        <f t="shared" si="247"/>
        <v>0.45</v>
      </c>
      <c r="I3074" s="213">
        <v>110070</v>
      </c>
      <c r="J3074" s="213">
        <v>6053.85</v>
      </c>
      <c r="K3074" s="212">
        <v>8805.6</v>
      </c>
      <c r="L3074" s="212">
        <v>9906.2999999999993</v>
      </c>
      <c r="M3074" s="239">
        <f t="shared" si="244"/>
        <v>0.51530000000009746</v>
      </c>
      <c r="N3074" s="239"/>
      <c r="O3074" s="178"/>
      <c r="P3074" s="178"/>
      <c r="Q3074" s="178"/>
      <c r="R3074" s="178"/>
      <c r="S3074" s="178"/>
      <c r="T3074" s="178"/>
      <c r="U3074" s="178"/>
      <c r="V3074" s="178"/>
      <c r="W3074" s="178"/>
      <c r="X3074" s="178"/>
      <c r="Y3074" s="210">
        <f t="shared" si="243"/>
        <v>0.3493176769279594</v>
      </c>
      <c r="Z3074" s="211">
        <f t="shared" si="245"/>
        <v>0.42</v>
      </c>
      <c r="AA3074" s="178"/>
      <c r="AB3074" s="178"/>
      <c r="AC3074" s="178"/>
    </row>
    <row r="3075" spans="2:29" x14ac:dyDescent="0.35">
      <c r="B3075" s="222">
        <v>315200</v>
      </c>
      <c r="C3075" s="208">
        <v>122369</v>
      </c>
      <c r="D3075" s="309">
        <v>6730.29</v>
      </c>
      <c r="E3075" s="206">
        <v>9789.52</v>
      </c>
      <c r="F3075" s="206">
        <v>11013.21</v>
      </c>
      <c r="G3075" s="205">
        <f t="shared" si="246"/>
        <v>0.38822652284263959</v>
      </c>
      <c r="H3075" s="207">
        <f t="shared" si="247"/>
        <v>0.45</v>
      </c>
      <c r="I3075" s="213">
        <v>110112</v>
      </c>
      <c r="J3075" s="213">
        <v>6056.16</v>
      </c>
      <c r="K3075" s="212">
        <v>8808.9599999999991</v>
      </c>
      <c r="L3075" s="212">
        <v>9910.08</v>
      </c>
      <c r="M3075" s="239">
        <f t="shared" si="244"/>
        <v>0.51520000000000432</v>
      </c>
      <c r="N3075" s="239"/>
      <c r="O3075" s="178"/>
      <c r="P3075" s="178"/>
      <c r="Q3075" s="178"/>
      <c r="R3075" s="178"/>
      <c r="S3075" s="178"/>
      <c r="T3075" s="178"/>
      <c r="U3075" s="178"/>
      <c r="V3075" s="178"/>
      <c r="W3075" s="178"/>
      <c r="X3075" s="178"/>
      <c r="Y3075" s="210">
        <f t="shared" ref="Y3075:Y3138" si="248">I3075/$B3075</f>
        <v>0.34934010152284262</v>
      </c>
      <c r="Z3075" s="211">
        <f t="shared" si="245"/>
        <v>0.42</v>
      </c>
      <c r="AA3075" s="178"/>
      <c r="AB3075" s="178"/>
      <c r="AC3075" s="178"/>
    </row>
    <row r="3076" spans="2:29" x14ac:dyDescent="0.35">
      <c r="B3076" s="222">
        <v>315300</v>
      </c>
      <c r="C3076" s="208">
        <v>122414</v>
      </c>
      <c r="D3076" s="309">
        <v>6732.77</v>
      </c>
      <c r="E3076" s="206">
        <v>9793.1200000000008</v>
      </c>
      <c r="F3076" s="206">
        <v>11017.26</v>
      </c>
      <c r="G3076" s="205">
        <f t="shared" si="246"/>
        <v>0.38824611481129084</v>
      </c>
      <c r="H3076" s="207">
        <f t="shared" si="247"/>
        <v>0.45</v>
      </c>
      <c r="I3076" s="213">
        <v>110154</v>
      </c>
      <c r="J3076" s="213">
        <v>6058.47</v>
      </c>
      <c r="K3076" s="212">
        <v>8812.32</v>
      </c>
      <c r="L3076" s="212">
        <v>9913.86</v>
      </c>
      <c r="M3076" s="239">
        <f t="shared" ref="M3076:M3139" si="249">(C3076+D3076+F3076-C3075-D3075-F3075)/100</f>
        <v>0.51529999999998832</v>
      </c>
      <c r="N3076" s="239"/>
      <c r="O3076" s="178"/>
      <c r="P3076" s="178"/>
      <c r="Q3076" s="178"/>
      <c r="R3076" s="178"/>
      <c r="S3076" s="178"/>
      <c r="T3076" s="178"/>
      <c r="U3076" s="178"/>
      <c r="V3076" s="178"/>
      <c r="W3076" s="178"/>
      <c r="X3076" s="178"/>
      <c r="Y3076" s="210">
        <f t="shared" si="248"/>
        <v>0.34936251189343481</v>
      </c>
      <c r="Z3076" s="211">
        <f t="shared" ref="Z3076:Z3139" si="250">(I3076-I3075)/($B3076-$B3075)</f>
        <v>0.42</v>
      </c>
      <c r="AA3076" s="178"/>
      <c r="AB3076" s="178"/>
      <c r="AC3076" s="178"/>
    </row>
    <row r="3077" spans="2:29" x14ac:dyDescent="0.35">
      <c r="B3077" s="222">
        <v>315400</v>
      </c>
      <c r="C3077" s="208">
        <v>122459</v>
      </c>
      <c r="D3077" s="309">
        <v>6735.24</v>
      </c>
      <c r="E3077" s="206">
        <v>9796.7199999999993</v>
      </c>
      <c r="F3077" s="206">
        <v>11021.31</v>
      </c>
      <c r="G3077" s="205">
        <f t="shared" ref="G3077:G3140" si="251">C3077/B3077</f>
        <v>0.38826569435637287</v>
      </c>
      <c r="H3077" s="207">
        <f t="shared" ref="H3077:H3140" si="252">(C3077-C3076)/(B3077-B3076)</f>
        <v>0.45</v>
      </c>
      <c r="I3077" s="213">
        <v>110196</v>
      </c>
      <c r="J3077" s="213">
        <v>6060.78</v>
      </c>
      <c r="K3077" s="212">
        <v>8815.68</v>
      </c>
      <c r="L3077" s="212">
        <v>9917.64</v>
      </c>
      <c r="M3077" s="239">
        <f t="shared" si="249"/>
        <v>0.51520000000016808</v>
      </c>
      <c r="N3077" s="239"/>
      <c r="O3077" s="178"/>
      <c r="P3077" s="178"/>
      <c r="Q3077" s="178"/>
      <c r="R3077" s="178"/>
      <c r="S3077" s="178"/>
      <c r="T3077" s="178"/>
      <c r="U3077" s="178"/>
      <c r="V3077" s="178"/>
      <c r="W3077" s="178"/>
      <c r="X3077" s="178"/>
      <c r="Y3077" s="210">
        <f t="shared" si="248"/>
        <v>0.34938490805326572</v>
      </c>
      <c r="Z3077" s="211">
        <f t="shared" si="250"/>
        <v>0.42</v>
      </c>
      <c r="AA3077" s="178"/>
      <c r="AB3077" s="178"/>
      <c r="AC3077" s="178"/>
    </row>
    <row r="3078" spans="2:29" x14ac:dyDescent="0.35">
      <c r="B3078" s="222">
        <v>315500</v>
      </c>
      <c r="C3078" s="208">
        <v>122504</v>
      </c>
      <c r="D3078" s="309">
        <v>6737.72</v>
      </c>
      <c r="E3078" s="206">
        <v>9800.32</v>
      </c>
      <c r="F3078" s="206">
        <v>11025.36</v>
      </c>
      <c r="G3078" s="205">
        <f t="shared" si="251"/>
        <v>0.38828526148969889</v>
      </c>
      <c r="H3078" s="207">
        <f t="shared" si="252"/>
        <v>0.45</v>
      </c>
      <c r="I3078" s="213">
        <v>110238</v>
      </c>
      <c r="J3078" s="213">
        <v>6063.09</v>
      </c>
      <c r="K3078" s="212">
        <v>8819.0400000000009</v>
      </c>
      <c r="L3078" s="212">
        <v>9921.42</v>
      </c>
      <c r="M3078" s="239">
        <f t="shared" si="249"/>
        <v>0.51530000000017029</v>
      </c>
      <c r="N3078" s="239"/>
      <c r="O3078" s="178"/>
      <c r="P3078" s="178"/>
      <c r="Q3078" s="178"/>
      <c r="R3078" s="178"/>
      <c r="S3078" s="178"/>
      <c r="T3078" s="178"/>
      <c r="U3078" s="178"/>
      <c r="V3078" s="178"/>
      <c r="W3078" s="178"/>
      <c r="X3078" s="178"/>
      <c r="Y3078" s="210">
        <f t="shared" si="248"/>
        <v>0.34940729001584786</v>
      </c>
      <c r="Z3078" s="211">
        <f t="shared" si="250"/>
        <v>0.42</v>
      </c>
      <c r="AA3078" s="178"/>
      <c r="AB3078" s="178"/>
      <c r="AC3078" s="178"/>
    </row>
    <row r="3079" spans="2:29" x14ac:dyDescent="0.35">
      <c r="B3079" s="222">
        <v>315600</v>
      </c>
      <c r="C3079" s="208">
        <v>122549</v>
      </c>
      <c r="D3079" s="309">
        <v>6740.19</v>
      </c>
      <c r="E3079" s="206">
        <v>9803.92</v>
      </c>
      <c r="F3079" s="206">
        <v>11029.41</v>
      </c>
      <c r="G3079" s="205">
        <f t="shared" si="251"/>
        <v>0.38830481622306717</v>
      </c>
      <c r="H3079" s="207">
        <f t="shared" si="252"/>
        <v>0.45</v>
      </c>
      <c r="I3079" s="213">
        <v>110280</v>
      </c>
      <c r="J3079" s="213">
        <v>6065.4</v>
      </c>
      <c r="K3079" s="212">
        <v>8822.4</v>
      </c>
      <c r="L3079" s="212">
        <v>9925.2000000000007</v>
      </c>
      <c r="M3079" s="239">
        <f t="shared" si="249"/>
        <v>0.51520000000004074</v>
      </c>
      <c r="N3079" s="239"/>
      <c r="O3079" s="178"/>
      <c r="P3079" s="178"/>
      <c r="Q3079" s="178"/>
      <c r="R3079" s="178"/>
      <c r="S3079" s="178"/>
      <c r="T3079" s="178"/>
      <c r="U3079" s="178"/>
      <c r="V3079" s="178"/>
      <c r="W3079" s="178"/>
      <c r="X3079" s="178"/>
      <c r="Y3079" s="210">
        <f t="shared" si="248"/>
        <v>0.34942965779467683</v>
      </c>
      <c r="Z3079" s="211">
        <f t="shared" si="250"/>
        <v>0.42</v>
      </c>
      <c r="AA3079" s="178"/>
      <c r="AB3079" s="178"/>
      <c r="AC3079" s="178"/>
    </row>
    <row r="3080" spans="2:29" x14ac:dyDescent="0.35">
      <c r="B3080" s="222">
        <v>315700</v>
      </c>
      <c r="C3080" s="208">
        <v>122594</v>
      </c>
      <c r="D3080" s="309">
        <v>6742.67</v>
      </c>
      <c r="E3080" s="206">
        <v>9807.52</v>
      </c>
      <c r="F3080" s="206">
        <v>11033.46</v>
      </c>
      <c r="G3080" s="205">
        <f t="shared" si="251"/>
        <v>0.38832435856826103</v>
      </c>
      <c r="H3080" s="207">
        <f t="shared" si="252"/>
        <v>0.45</v>
      </c>
      <c r="I3080" s="213">
        <v>110322</v>
      </c>
      <c r="J3080" s="213">
        <v>6067.71</v>
      </c>
      <c r="K3080" s="212">
        <v>8825.76</v>
      </c>
      <c r="L3080" s="212">
        <v>9928.98</v>
      </c>
      <c r="M3080" s="239">
        <f t="shared" si="249"/>
        <v>0.51530000000006115</v>
      </c>
      <c r="N3080" s="239"/>
      <c r="O3080" s="178"/>
      <c r="P3080" s="178"/>
      <c r="Q3080" s="178"/>
      <c r="R3080" s="178"/>
      <c r="S3080" s="178"/>
      <c r="T3080" s="178"/>
      <c r="U3080" s="178"/>
      <c r="V3080" s="178"/>
      <c r="W3080" s="178"/>
      <c r="X3080" s="178"/>
      <c r="Y3080" s="210">
        <f t="shared" si="248"/>
        <v>0.3494520114032309</v>
      </c>
      <c r="Z3080" s="211">
        <f t="shared" si="250"/>
        <v>0.42</v>
      </c>
      <c r="AA3080" s="178"/>
      <c r="AB3080" s="178"/>
      <c r="AC3080" s="178"/>
    </row>
    <row r="3081" spans="2:29" x14ac:dyDescent="0.35">
      <c r="B3081" s="222">
        <v>315800</v>
      </c>
      <c r="C3081" s="208">
        <v>122639</v>
      </c>
      <c r="D3081" s="309">
        <v>6745.14</v>
      </c>
      <c r="E3081" s="206">
        <v>9811.1200000000008</v>
      </c>
      <c r="F3081" s="206">
        <v>11037.51</v>
      </c>
      <c r="G3081" s="205">
        <f t="shared" si="251"/>
        <v>0.38834388853704876</v>
      </c>
      <c r="H3081" s="207">
        <f t="shared" si="252"/>
        <v>0.45</v>
      </c>
      <c r="I3081" s="213">
        <v>110364</v>
      </c>
      <c r="J3081" s="213">
        <v>6070.02</v>
      </c>
      <c r="K3081" s="212">
        <v>8829.1200000000008</v>
      </c>
      <c r="L3081" s="212">
        <v>9932.76</v>
      </c>
      <c r="M3081" s="239">
        <f t="shared" si="249"/>
        <v>0.51519999999994981</v>
      </c>
      <c r="N3081" s="239"/>
      <c r="O3081" s="178"/>
      <c r="P3081" s="178"/>
      <c r="Q3081" s="178"/>
      <c r="R3081" s="178"/>
      <c r="S3081" s="178"/>
      <c r="T3081" s="178"/>
      <c r="U3081" s="178"/>
      <c r="V3081" s="178"/>
      <c r="W3081" s="178"/>
      <c r="X3081" s="178"/>
      <c r="Y3081" s="210">
        <f t="shared" si="248"/>
        <v>0.34947435085497153</v>
      </c>
      <c r="Z3081" s="211">
        <f t="shared" si="250"/>
        <v>0.42</v>
      </c>
      <c r="AA3081" s="178"/>
      <c r="AB3081" s="178"/>
      <c r="AC3081" s="178"/>
    </row>
    <row r="3082" spans="2:29" x14ac:dyDescent="0.35">
      <c r="B3082" s="222">
        <v>315900</v>
      </c>
      <c r="C3082" s="208">
        <v>122684</v>
      </c>
      <c r="D3082" s="309">
        <v>6747.62</v>
      </c>
      <c r="E3082" s="206">
        <v>9814.7199999999993</v>
      </c>
      <c r="F3082" s="206">
        <v>11041.56</v>
      </c>
      <c r="G3082" s="205">
        <f t="shared" si="251"/>
        <v>0.38836340614118392</v>
      </c>
      <c r="H3082" s="207">
        <f t="shared" si="252"/>
        <v>0.45</v>
      </c>
      <c r="I3082" s="213">
        <v>110406</v>
      </c>
      <c r="J3082" s="213">
        <v>6072.33</v>
      </c>
      <c r="K3082" s="212">
        <v>8832.48</v>
      </c>
      <c r="L3082" s="212">
        <v>9936.5400000000009</v>
      </c>
      <c r="M3082" s="239">
        <f t="shared" si="249"/>
        <v>0.51529999999993381</v>
      </c>
      <c r="N3082" s="239"/>
      <c r="O3082" s="178"/>
      <c r="P3082" s="178"/>
      <c r="Q3082" s="178"/>
      <c r="R3082" s="178"/>
      <c r="S3082" s="178"/>
      <c r="T3082" s="178"/>
      <c r="U3082" s="178"/>
      <c r="V3082" s="178"/>
      <c r="W3082" s="178"/>
      <c r="X3082" s="178"/>
      <c r="Y3082" s="210">
        <f t="shared" si="248"/>
        <v>0.34949667616334285</v>
      </c>
      <c r="Z3082" s="211">
        <f t="shared" si="250"/>
        <v>0.42</v>
      </c>
      <c r="AA3082" s="178"/>
      <c r="AB3082" s="178"/>
      <c r="AC3082" s="178"/>
    </row>
    <row r="3083" spans="2:29" x14ac:dyDescent="0.35">
      <c r="B3083" s="222">
        <v>316000</v>
      </c>
      <c r="C3083" s="208">
        <v>122729</v>
      </c>
      <c r="D3083" s="309">
        <v>6750.09</v>
      </c>
      <c r="E3083" s="206">
        <v>9818.32</v>
      </c>
      <c r="F3083" s="206">
        <v>11045.61</v>
      </c>
      <c r="G3083" s="205">
        <f t="shared" si="251"/>
        <v>0.38838291139240505</v>
      </c>
      <c r="H3083" s="207">
        <f t="shared" si="252"/>
        <v>0.45</v>
      </c>
      <c r="I3083" s="213">
        <v>110448</v>
      </c>
      <c r="J3083" s="213">
        <v>6074.64</v>
      </c>
      <c r="K3083" s="212">
        <v>8835.84</v>
      </c>
      <c r="L3083" s="212">
        <v>9940.32</v>
      </c>
      <c r="M3083" s="239">
        <f t="shared" si="249"/>
        <v>0.51520000000013166</v>
      </c>
      <c r="N3083" s="239"/>
      <c r="O3083" s="178"/>
      <c r="P3083" s="178"/>
      <c r="Q3083" s="178"/>
      <c r="R3083" s="178"/>
      <c r="S3083" s="178"/>
      <c r="T3083" s="178"/>
      <c r="U3083" s="178"/>
      <c r="V3083" s="178"/>
      <c r="W3083" s="178"/>
      <c r="X3083" s="178"/>
      <c r="Y3083" s="210">
        <f t="shared" si="248"/>
        <v>0.34951898734177217</v>
      </c>
      <c r="Z3083" s="211">
        <f t="shared" si="250"/>
        <v>0.42</v>
      </c>
      <c r="AA3083" s="178"/>
      <c r="AB3083" s="178"/>
      <c r="AC3083" s="178"/>
    </row>
    <row r="3084" spans="2:29" x14ac:dyDescent="0.35">
      <c r="B3084" s="222">
        <v>316100</v>
      </c>
      <c r="C3084" s="208">
        <v>122774</v>
      </c>
      <c r="D3084" s="309">
        <v>6752.57</v>
      </c>
      <c r="E3084" s="206">
        <v>9821.92</v>
      </c>
      <c r="F3084" s="206">
        <v>11049.66</v>
      </c>
      <c r="G3084" s="205">
        <f t="shared" si="251"/>
        <v>0.38840240430243594</v>
      </c>
      <c r="H3084" s="207">
        <f t="shared" si="252"/>
        <v>0.45</v>
      </c>
      <c r="I3084" s="213">
        <v>110490</v>
      </c>
      <c r="J3084" s="213">
        <v>6076.95</v>
      </c>
      <c r="K3084" s="212">
        <v>8839.2000000000007</v>
      </c>
      <c r="L3084" s="212">
        <v>9944.1</v>
      </c>
      <c r="M3084" s="239">
        <f t="shared" si="249"/>
        <v>0.51530000000009746</v>
      </c>
      <c r="N3084" s="239"/>
      <c r="O3084" s="178"/>
      <c r="P3084" s="178"/>
      <c r="Q3084" s="178"/>
      <c r="R3084" s="178"/>
      <c r="S3084" s="178"/>
      <c r="T3084" s="178"/>
      <c r="U3084" s="178"/>
      <c r="V3084" s="178"/>
      <c r="W3084" s="178"/>
      <c r="X3084" s="178"/>
      <c r="Y3084" s="210">
        <f t="shared" si="248"/>
        <v>0.34954128440366972</v>
      </c>
      <c r="Z3084" s="211">
        <f t="shared" si="250"/>
        <v>0.42</v>
      </c>
      <c r="AA3084" s="178"/>
      <c r="AB3084" s="178"/>
      <c r="AC3084" s="178"/>
    </row>
    <row r="3085" spans="2:29" x14ac:dyDescent="0.35">
      <c r="B3085" s="222">
        <v>316200</v>
      </c>
      <c r="C3085" s="208">
        <v>122819</v>
      </c>
      <c r="D3085" s="309">
        <v>6755.04</v>
      </c>
      <c r="E3085" s="206">
        <v>9825.52</v>
      </c>
      <c r="F3085" s="206">
        <v>11053.71</v>
      </c>
      <c r="G3085" s="205">
        <f t="shared" si="251"/>
        <v>0.38842188488298546</v>
      </c>
      <c r="H3085" s="207">
        <f t="shared" si="252"/>
        <v>0.45</v>
      </c>
      <c r="I3085" s="213">
        <v>110532</v>
      </c>
      <c r="J3085" s="213">
        <v>6079.26</v>
      </c>
      <c r="K3085" s="212">
        <v>8842.56</v>
      </c>
      <c r="L3085" s="212">
        <v>9947.8799999999992</v>
      </c>
      <c r="M3085" s="239">
        <f t="shared" si="249"/>
        <v>0.51520000000000432</v>
      </c>
      <c r="N3085" s="239"/>
      <c r="O3085" s="178"/>
      <c r="P3085" s="178"/>
      <c r="Q3085" s="178"/>
      <c r="R3085" s="178"/>
      <c r="S3085" s="178"/>
      <c r="T3085" s="178"/>
      <c r="U3085" s="178"/>
      <c r="V3085" s="178"/>
      <c r="W3085" s="178"/>
      <c r="X3085" s="178"/>
      <c r="Y3085" s="210">
        <f t="shared" si="248"/>
        <v>0.34956356736242883</v>
      </c>
      <c r="Z3085" s="211">
        <f t="shared" si="250"/>
        <v>0.42</v>
      </c>
      <c r="AA3085" s="178"/>
      <c r="AB3085" s="178"/>
      <c r="AC3085" s="178"/>
    </row>
    <row r="3086" spans="2:29" x14ac:dyDescent="0.35">
      <c r="B3086" s="222">
        <v>316300</v>
      </c>
      <c r="C3086" s="208">
        <v>122864</v>
      </c>
      <c r="D3086" s="309">
        <v>6757.52</v>
      </c>
      <c r="E3086" s="206">
        <v>9829.1200000000008</v>
      </c>
      <c r="F3086" s="206">
        <v>11057.76</v>
      </c>
      <c r="G3086" s="205">
        <f t="shared" si="251"/>
        <v>0.38844135314574768</v>
      </c>
      <c r="H3086" s="207">
        <f t="shared" si="252"/>
        <v>0.45</v>
      </c>
      <c r="I3086" s="213">
        <v>110574</v>
      </c>
      <c r="J3086" s="213">
        <v>6081.57</v>
      </c>
      <c r="K3086" s="212">
        <v>8845.92</v>
      </c>
      <c r="L3086" s="212">
        <v>9951.66</v>
      </c>
      <c r="M3086" s="239">
        <f t="shared" si="249"/>
        <v>0.51529999999998832</v>
      </c>
      <c r="N3086" s="239"/>
      <c r="O3086" s="178"/>
      <c r="P3086" s="178"/>
      <c r="Q3086" s="178"/>
      <c r="R3086" s="178"/>
      <c r="S3086" s="178"/>
      <c r="T3086" s="178"/>
      <c r="U3086" s="178"/>
      <c r="V3086" s="178"/>
      <c r="W3086" s="178"/>
      <c r="X3086" s="178"/>
      <c r="Y3086" s="210">
        <f t="shared" si="248"/>
        <v>0.34958583623142586</v>
      </c>
      <c r="Z3086" s="211">
        <f t="shared" si="250"/>
        <v>0.42</v>
      </c>
      <c r="AA3086" s="178"/>
      <c r="AB3086" s="178"/>
      <c r="AC3086" s="178"/>
    </row>
    <row r="3087" spans="2:29" x14ac:dyDescent="0.35">
      <c r="B3087" s="222">
        <v>316400</v>
      </c>
      <c r="C3087" s="208">
        <v>122909</v>
      </c>
      <c r="D3087" s="309">
        <v>6759.99</v>
      </c>
      <c r="E3087" s="206">
        <v>9832.7199999999993</v>
      </c>
      <c r="F3087" s="206">
        <v>11061.81</v>
      </c>
      <c r="G3087" s="205">
        <f t="shared" si="251"/>
        <v>0.38846080910240205</v>
      </c>
      <c r="H3087" s="207">
        <f t="shared" si="252"/>
        <v>0.45</v>
      </c>
      <c r="I3087" s="213">
        <v>110616</v>
      </c>
      <c r="J3087" s="213">
        <v>6083.88</v>
      </c>
      <c r="K3087" s="212">
        <v>8849.2800000000007</v>
      </c>
      <c r="L3087" s="212">
        <v>9955.44</v>
      </c>
      <c r="M3087" s="239">
        <f t="shared" si="249"/>
        <v>0.51520000000016808</v>
      </c>
      <c r="N3087" s="239"/>
      <c r="O3087" s="178"/>
      <c r="P3087" s="178"/>
      <c r="Q3087" s="178"/>
      <c r="R3087" s="178"/>
      <c r="S3087" s="178"/>
      <c r="T3087" s="178"/>
      <c r="U3087" s="178"/>
      <c r="V3087" s="178"/>
      <c r="W3087" s="178"/>
      <c r="X3087" s="178"/>
      <c r="Y3087" s="210">
        <f t="shared" si="248"/>
        <v>0.34960809102402024</v>
      </c>
      <c r="Z3087" s="211">
        <f t="shared" si="250"/>
        <v>0.42</v>
      </c>
      <c r="AA3087" s="178"/>
      <c r="AB3087" s="178"/>
      <c r="AC3087" s="178"/>
    </row>
    <row r="3088" spans="2:29" x14ac:dyDescent="0.35">
      <c r="B3088" s="222">
        <v>316500</v>
      </c>
      <c r="C3088" s="208">
        <v>122954</v>
      </c>
      <c r="D3088" s="309">
        <v>6762.47</v>
      </c>
      <c r="E3088" s="206">
        <v>9836.32</v>
      </c>
      <c r="F3088" s="206">
        <v>11065.86</v>
      </c>
      <c r="G3088" s="205">
        <f t="shared" si="251"/>
        <v>0.38848025276461295</v>
      </c>
      <c r="H3088" s="207">
        <f t="shared" si="252"/>
        <v>0.45</v>
      </c>
      <c r="I3088" s="213">
        <v>110658</v>
      </c>
      <c r="J3088" s="213">
        <v>6086.19</v>
      </c>
      <c r="K3088" s="212">
        <v>8852.64</v>
      </c>
      <c r="L3088" s="212">
        <v>9959.2199999999993</v>
      </c>
      <c r="M3088" s="239">
        <f t="shared" si="249"/>
        <v>0.51530000000017029</v>
      </c>
      <c r="N3088" s="239"/>
      <c r="O3088" s="178"/>
      <c r="P3088" s="178"/>
      <c r="Q3088" s="178"/>
      <c r="R3088" s="178"/>
      <c r="S3088" s="178"/>
      <c r="T3088" s="178"/>
      <c r="U3088" s="178"/>
      <c r="V3088" s="178"/>
      <c r="W3088" s="178"/>
      <c r="X3088" s="178"/>
      <c r="Y3088" s="210">
        <f t="shared" si="248"/>
        <v>0.34963033175355451</v>
      </c>
      <c r="Z3088" s="211">
        <f t="shared" si="250"/>
        <v>0.42</v>
      </c>
      <c r="AA3088" s="178"/>
      <c r="AB3088" s="178"/>
      <c r="AC3088" s="178"/>
    </row>
    <row r="3089" spans="2:29" x14ac:dyDescent="0.35">
      <c r="B3089" s="222">
        <v>316600</v>
      </c>
      <c r="C3089" s="208">
        <v>122999</v>
      </c>
      <c r="D3089" s="309">
        <v>6764.94</v>
      </c>
      <c r="E3089" s="206">
        <v>9839.92</v>
      </c>
      <c r="F3089" s="206">
        <v>11069.91</v>
      </c>
      <c r="G3089" s="205">
        <f t="shared" si="251"/>
        <v>0.3884996841440303</v>
      </c>
      <c r="H3089" s="207">
        <f t="shared" si="252"/>
        <v>0.45</v>
      </c>
      <c r="I3089" s="213">
        <v>110700</v>
      </c>
      <c r="J3089" s="213">
        <v>6088.5</v>
      </c>
      <c r="K3089" s="212">
        <v>8856</v>
      </c>
      <c r="L3089" s="212">
        <v>9963</v>
      </c>
      <c r="M3089" s="239">
        <f t="shared" si="249"/>
        <v>0.51520000000004074</v>
      </c>
      <c r="N3089" s="239"/>
      <c r="O3089" s="178"/>
      <c r="P3089" s="178"/>
      <c r="Q3089" s="178"/>
      <c r="R3089" s="178"/>
      <c r="S3089" s="178"/>
      <c r="T3089" s="178"/>
      <c r="U3089" s="178"/>
      <c r="V3089" s="178"/>
      <c r="W3089" s="178"/>
      <c r="X3089" s="178"/>
      <c r="Y3089" s="210">
        <f t="shared" si="248"/>
        <v>0.34965255843335441</v>
      </c>
      <c r="Z3089" s="211">
        <f t="shared" si="250"/>
        <v>0.42</v>
      </c>
      <c r="AA3089" s="178"/>
      <c r="AB3089" s="178"/>
      <c r="AC3089" s="178"/>
    </row>
    <row r="3090" spans="2:29" x14ac:dyDescent="0.35">
      <c r="B3090" s="222">
        <v>316700</v>
      </c>
      <c r="C3090" s="208">
        <v>123044</v>
      </c>
      <c r="D3090" s="309">
        <v>6767.42</v>
      </c>
      <c r="E3090" s="206">
        <v>9843.52</v>
      </c>
      <c r="F3090" s="206">
        <v>11073.96</v>
      </c>
      <c r="G3090" s="205">
        <f t="shared" si="251"/>
        <v>0.38851910325228922</v>
      </c>
      <c r="H3090" s="207">
        <f t="shared" si="252"/>
        <v>0.45</v>
      </c>
      <c r="I3090" s="213">
        <v>110742</v>
      </c>
      <c r="J3090" s="213">
        <v>6090.81</v>
      </c>
      <c r="K3090" s="212">
        <v>8859.36</v>
      </c>
      <c r="L3090" s="212">
        <v>9966.7800000000007</v>
      </c>
      <c r="M3090" s="239">
        <f t="shared" si="249"/>
        <v>0.51530000000006115</v>
      </c>
      <c r="N3090" s="239"/>
      <c r="O3090" s="178"/>
      <c r="P3090" s="178"/>
      <c r="Q3090" s="178"/>
      <c r="R3090" s="178"/>
      <c r="S3090" s="178"/>
      <c r="T3090" s="178"/>
      <c r="U3090" s="178"/>
      <c r="V3090" s="178"/>
      <c r="W3090" s="178"/>
      <c r="X3090" s="178"/>
      <c r="Y3090" s="210">
        <f t="shared" si="248"/>
        <v>0.34967477107672879</v>
      </c>
      <c r="Z3090" s="211">
        <f t="shared" si="250"/>
        <v>0.42</v>
      </c>
      <c r="AA3090" s="178"/>
      <c r="AB3090" s="178"/>
      <c r="AC3090" s="178"/>
    </row>
    <row r="3091" spans="2:29" x14ac:dyDescent="0.35">
      <c r="B3091" s="222">
        <v>316800</v>
      </c>
      <c r="C3091" s="208">
        <v>123089</v>
      </c>
      <c r="D3091" s="309">
        <v>6769.89</v>
      </c>
      <c r="E3091" s="206">
        <v>9847.1200000000008</v>
      </c>
      <c r="F3091" s="206">
        <v>11078.01</v>
      </c>
      <c r="G3091" s="205">
        <f t="shared" si="251"/>
        <v>0.38853851010101009</v>
      </c>
      <c r="H3091" s="207">
        <f t="shared" si="252"/>
        <v>0.45</v>
      </c>
      <c r="I3091" s="213">
        <v>110784</v>
      </c>
      <c r="J3091" s="213">
        <v>6093.12</v>
      </c>
      <c r="K3091" s="212">
        <v>8862.7199999999993</v>
      </c>
      <c r="L3091" s="212">
        <v>9970.56</v>
      </c>
      <c r="M3091" s="239">
        <f t="shared" si="249"/>
        <v>0.51519999999994981</v>
      </c>
      <c r="N3091" s="239"/>
      <c r="O3091" s="178"/>
      <c r="P3091" s="178"/>
      <c r="Q3091" s="178"/>
      <c r="R3091" s="178"/>
      <c r="S3091" s="178"/>
      <c r="T3091" s="178"/>
      <c r="U3091" s="178"/>
      <c r="V3091" s="178"/>
      <c r="W3091" s="178"/>
      <c r="X3091" s="178"/>
      <c r="Y3091" s="210">
        <f t="shared" si="248"/>
        <v>0.34969696969696967</v>
      </c>
      <c r="Z3091" s="211">
        <f t="shared" si="250"/>
        <v>0.42</v>
      </c>
      <c r="AA3091" s="178"/>
      <c r="AB3091" s="178"/>
      <c r="AC3091" s="178"/>
    </row>
    <row r="3092" spans="2:29" x14ac:dyDescent="0.35">
      <c r="B3092" s="222">
        <v>316900</v>
      </c>
      <c r="C3092" s="208">
        <v>123134</v>
      </c>
      <c r="D3092" s="309">
        <v>6772.37</v>
      </c>
      <c r="E3092" s="206">
        <v>9850.7199999999993</v>
      </c>
      <c r="F3092" s="206">
        <v>11082.06</v>
      </c>
      <c r="G3092" s="205">
        <f t="shared" si="251"/>
        <v>0.38855790470179868</v>
      </c>
      <c r="H3092" s="207">
        <f t="shared" si="252"/>
        <v>0.45</v>
      </c>
      <c r="I3092" s="213">
        <v>110826</v>
      </c>
      <c r="J3092" s="213">
        <v>6095.43</v>
      </c>
      <c r="K3092" s="212">
        <v>8866.08</v>
      </c>
      <c r="L3092" s="212">
        <v>9974.34</v>
      </c>
      <c r="M3092" s="239">
        <f t="shared" si="249"/>
        <v>0.51529999999993381</v>
      </c>
      <c r="N3092" s="239"/>
      <c r="O3092" s="178"/>
      <c r="P3092" s="178"/>
      <c r="Q3092" s="178"/>
      <c r="R3092" s="178"/>
      <c r="S3092" s="178"/>
      <c r="T3092" s="178"/>
      <c r="U3092" s="178"/>
      <c r="V3092" s="178"/>
      <c r="W3092" s="178"/>
      <c r="X3092" s="178"/>
      <c r="Y3092" s="210">
        <f t="shared" si="248"/>
        <v>0.34971915430735245</v>
      </c>
      <c r="Z3092" s="211">
        <f t="shared" si="250"/>
        <v>0.42</v>
      </c>
      <c r="AA3092" s="178"/>
      <c r="AB3092" s="178"/>
      <c r="AC3092" s="178"/>
    </row>
    <row r="3093" spans="2:29" x14ac:dyDescent="0.35">
      <c r="B3093" s="222">
        <v>317000</v>
      </c>
      <c r="C3093" s="208">
        <v>123179</v>
      </c>
      <c r="D3093" s="309">
        <v>6774.84</v>
      </c>
      <c r="E3093" s="206">
        <v>9854.32</v>
      </c>
      <c r="F3093" s="206">
        <v>11086.11</v>
      </c>
      <c r="G3093" s="205">
        <f t="shared" si="251"/>
        <v>0.38857728706624606</v>
      </c>
      <c r="H3093" s="207">
        <f t="shared" si="252"/>
        <v>0.45</v>
      </c>
      <c r="I3093" s="213">
        <v>110868</v>
      </c>
      <c r="J3093" s="213">
        <v>6097.74</v>
      </c>
      <c r="K3093" s="212">
        <v>8869.44</v>
      </c>
      <c r="L3093" s="212">
        <v>9978.1200000000008</v>
      </c>
      <c r="M3093" s="239">
        <f t="shared" si="249"/>
        <v>0.51520000000013166</v>
      </c>
      <c r="N3093" s="239"/>
      <c r="O3093" s="178"/>
      <c r="P3093" s="178"/>
      <c r="Q3093" s="178"/>
      <c r="R3093" s="178"/>
      <c r="S3093" s="178"/>
      <c r="T3093" s="178"/>
      <c r="U3093" s="178"/>
      <c r="V3093" s="178"/>
      <c r="W3093" s="178"/>
      <c r="X3093" s="178"/>
      <c r="Y3093" s="210">
        <f t="shared" si="248"/>
        <v>0.34974132492113563</v>
      </c>
      <c r="Z3093" s="211">
        <f t="shared" si="250"/>
        <v>0.42</v>
      </c>
      <c r="AA3093" s="178"/>
      <c r="AB3093" s="178"/>
      <c r="AC3093" s="178"/>
    </row>
    <row r="3094" spans="2:29" x14ac:dyDescent="0.35">
      <c r="B3094" s="222">
        <v>317100</v>
      </c>
      <c r="C3094" s="208">
        <v>123224</v>
      </c>
      <c r="D3094" s="309">
        <v>6777.32</v>
      </c>
      <c r="E3094" s="206">
        <v>9857.92</v>
      </c>
      <c r="F3094" s="206">
        <v>11090.16</v>
      </c>
      <c r="G3094" s="205">
        <f t="shared" si="251"/>
        <v>0.38859665720592873</v>
      </c>
      <c r="H3094" s="207">
        <f t="shared" si="252"/>
        <v>0.45</v>
      </c>
      <c r="I3094" s="213">
        <v>110910</v>
      </c>
      <c r="J3094" s="213">
        <v>6100.05</v>
      </c>
      <c r="K3094" s="212">
        <v>8872.7999999999993</v>
      </c>
      <c r="L3094" s="212">
        <v>9981.9</v>
      </c>
      <c r="M3094" s="239">
        <f t="shared" si="249"/>
        <v>0.51530000000009746</v>
      </c>
      <c r="N3094" s="239"/>
      <c r="O3094" s="178"/>
      <c r="P3094" s="178"/>
      <c r="Q3094" s="178"/>
      <c r="R3094" s="178"/>
      <c r="S3094" s="178"/>
      <c r="T3094" s="178"/>
      <c r="U3094" s="178"/>
      <c r="V3094" s="178"/>
      <c r="W3094" s="178"/>
      <c r="X3094" s="178"/>
      <c r="Y3094" s="210">
        <f t="shared" si="248"/>
        <v>0.34976348155156101</v>
      </c>
      <c r="Z3094" s="211">
        <f t="shared" si="250"/>
        <v>0.42</v>
      </c>
      <c r="AA3094" s="178"/>
      <c r="AB3094" s="178"/>
      <c r="AC3094" s="178"/>
    </row>
    <row r="3095" spans="2:29" x14ac:dyDescent="0.35">
      <c r="B3095" s="222">
        <v>317200</v>
      </c>
      <c r="C3095" s="208">
        <v>123269</v>
      </c>
      <c r="D3095" s="309">
        <v>6779.79</v>
      </c>
      <c r="E3095" s="206">
        <v>9861.52</v>
      </c>
      <c r="F3095" s="206">
        <v>11094.21</v>
      </c>
      <c r="G3095" s="205">
        <f t="shared" si="251"/>
        <v>0.38861601513240857</v>
      </c>
      <c r="H3095" s="207">
        <f t="shared" si="252"/>
        <v>0.45</v>
      </c>
      <c r="I3095" s="213">
        <v>110952</v>
      </c>
      <c r="J3095" s="213">
        <v>6102.36</v>
      </c>
      <c r="K3095" s="212">
        <v>8876.16</v>
      </c>
      <c r="L3095" s="212">
        <v>9985.68</v>
      </c>
      <c r="M3095" s="239">
        <f t="shared" si="249"/>
        <v>0.51520000000000432</v>
      </c>
      <c r="N3095" s="239"/>
      <c r="O3095" s="178"/>
      <c r="P3095" s="178"/>
      <c r="Q3095" s="178"/>
      <c r="R3095" s="178"/>
      <c r="S3095" s="178"/>
      <c r="T3095" s="178"/>
      <c r="U3095" s="178"/>
      <c r="V3095" s="178"/>
      <c r="W3095" s="178"/>
      <c r="X3095" s="178"/>
      <c r="Y3095" s="210">
        <f t="shared" si="248"/>
        <v>0.34978562421185372</v>
      </c>
      <c r="Z3095" s="211">
        <f t="shared" si="250"/>
        <v>0.42</v>
      </c>
      <c r="AA3095" s="178"/>
      <c r="AB3095" s="178"/>
      <c r="AC3095" s="178"/>
    </row>
    <row r="3096" spans="2:29" x14ac:dyDescent="0.35">
      <c r="B3096" s="222">
        <v>317300</v>
      </c>
      <c r="C3096" s="208">
        <v>123314</v>
      </c>
      <c r="D3096" s="309">
        <v>6782.27</v>
      </c>
      <c r="E3096" s="206">
        <v>9865.1200000000008</v>
      </c>
      <c r="F3096" s="206">
        <v>11098.26</v>
      </c>
      <c r="G3096" s="205">
        <f t="shared" si="251"/>
        <v>0.38863536085723288</v>
      </c>
      <c r="H3096" s="207">
        <f t="shared" si="252"/>
        <v>0.45</v>
      </c>
      <c r="I3096" s="213">
        <v>110994</v>
      </c>
      <c r="J3096" s="213">
        <v>6104.67</v>
      </c>
      <c r="K3096" s="212">
        <v>8879.52</v>
      </c>
      <c r="L3096" s="212">
        <v>9989.4599999999991</v>
      </c>
      <c r="M3096" s="239">
        <f t="shared" si="249"/>
        <v>0.51529999999998832</v>
      </c>
      <c r="N3096" s="239"/>
      <c r="O3096" s="178"/>
      <c r="P3096" s="178"/>
      <c r="Q3096" s="178"/>
      <c r="R3096" s="178"/>
      <c r="S3096" s="178"/>
      <c r="T3096" s="178"/>
      <c r="U3096" s="178"/>
      <c r="V3096" s="178"/>
      <c r="W3096" s="178"/>
      <c r="X3096" s="178"/>
      <c r="Y3096" s="210">
        <f t="shared" si="248"/>
        <v>0.3498077529152222</v>
      </c>
      <c r="Z3096" s="211">
        <f t="shared" si="250"/>
        <v>0.42</v>
      </c>
      <c r="AA3096" s="178"/>
      <c r="AB3096" s="178"/>
      <c r="AC3096" s="178"/>
    </row>
    <row r="3097" spans="2:29" x14ac:dyDescent="0.35">
      <c r="B3097" s="222">
        <v>317400</v>
      </c>
      <c r="C3097" s="208">
        <v>123359</v>
      </c>
      <c r="D3097" s="309">
        <v>6784.74</v>
      </c>
      <c r="E3097" s="206">
        <v>9868.7199999999993</v>
      </c>
      <c r="F3097" s="206">
        <v>11102.31</v>
      </c>
      <c r="G3097" s="205">
        <f t="shared" si="251"/>
        <v>0.38865469439193445</v>
      </c>
      <c r="H3097" s="207">
        <f t="shared" si="252"/>
        <v>0.45</v>
      </c>
      <c r="I3097" s="213">
        <v>111036</v>
      </c>
      <c r="J3097" s="213">
        <v>6106.98</v>
      </c>
      <c r="K3097" s="212">
        <v>8882.8799999999992</v>
      </c>
      <c r="L3097" s="212">
        <v>9993.24</v>
      </c>
      <c r="M3097" s="239">
        <f t="shared" si="249"/>
        <v>0.51520000000016808</v>
      </c>
      <c r="N3097" s="239"/>
      <c r="O3097" s="178"/>
      <c r="P3097" s="178"/>
      <c r="Q3097" s="178"/>
      <c r="R3097" s="178"/>
      <c r="S3097" s="178"/>
      <c r="T3097" s="178"/>
      <c r="U3097" s="178"/>
      <c r="V3097" s="178"/>
      <c r="W3097" s="178"/>
      <c r="X3097" s="178"/>
      <c r="Y3097" s="210">
        <f t="shared" si="248"/>
        <v>0.34982986767485824</v>
      </c>
      <c r="Z3097" s="211">
        <f t="shared" si="250"/>
        <v>0.42</v>
      </c>
      <c r="AA3097" s="178"/>
      <c r="AB3097" s="178"/>
      <c r="AC3097" s="178"/>
    </row>
    <row r="3098" spans="2:29" x14ac:dyDescent="0.35">
      <c r="B3098" s="222">
        <v>317500</v>
      </c>
      <c r="C3098" s="208">
        <v>123404</v>
      </c>
      <c r="D3098" s="309">
        <v>6787.22</v>
      </c>
      <c r="E3098" s="206">
        <v>9872.32</v>
      </c>
      <c r="F3098" s="206">
        <v>11106.36</v>
      </c>
      <c r="G3098" s="205">
        <f t="shared" si="251"/>
        <v>0.38867401574803151</v>
      </c>
      <c r="H3098" s="207">
        <f t="shared" si="252"/>
        <v>0.45</v>
      </c>
      <c r="I3098" s="213">
        <v>111078</v>
      </c>
      <c r="J3098" s="213">
        <v>6109.29</v>
      </c>
      <c r="K3098" s="212">
        <v>8886.24</v>
      </c>
      <c r="L3098" s="212">
        <v>9997.02</v>
      </c>
      <c r="M3098" s="239">
        <f t="shared" si="249"/>
        <v>0.51530000000017029</v>
      </c>
      <c r="N3098" s="239"/>
      <c r="O3098" s="178"/>
      <c r="P3098" s="178"/>
      <c r="Q3098" s="178"/>
      <c r="R3098" s="178"/>
      <c r="S3098" s="178"/>
      <c r="T3098" s="178"/>
      <c r="U3098" s="178"/>
      <c r="V3098" s="178"/>
      <c r="W3098" s="178"/>
      <c r="X3098" s="178"/>
      <c r="Y3098" s="210">
        <f t="shared" si="248"/>
        <v>0.34985196850393702</v>
      </c>
      <c r="Z3098" s="211">
        <f t="shared" si="250"/>
        <v>0.42</v>
      </c>
      <c r="AA3098" s="178"/>
      <c r="AB3098" s="178"/>
      <c r="AC3098" s="178"/>
    </row>
    <row r="3099" spans="2:29" x14ac:dyDescent="0.35">
      <c r="B3099" s="222">
        <v>317600</v>
      </c>
      <c r="C3099" s="208">
        <v>123449</v>
      </c>
      <c r="D3099" s="309">
        <v>6789.69</v>
      </c>
      <c r="E3099" s="206">
        <v>9875.92</v>
      </c>
      <c r="F3099" s="206">
        <v>11110.41</v>
      </c>
      <c r="G3099" s="205">
        <f t="shared" si="251"/>
        <v>0.38869332493702768</v>
      </c>
      <c r="H3099" s="207">
        <f t="shared" si="252"/>
        <v>0.45</v>
      </c>
      <c r="I3099" s="213">
        <v>111120</v>
      </c>
      <c r="J3099" s="213">
        <v>6111.6</v>
      </c>
      <c r="K3099" s="212">
        <v>8889.6</v>
      </c>
      <c r="L3099" s="212">
        <v>10000.799999999999</v>
      </c>
      <c r="M3099" s="239">
        <f t="shared" si="249"/>
        <v>0.51520000000004074</v>
      </c>
      <c r="N3099" s="239"/>
      <c r="O3099" s="178"/>
      <c r="P3099" s="178"/>
      <c r="Q3099" s="178"/>
      <c r="R3099" s="178"/>
      <c r="S3099" s="178"/>
      <c r="T3099" s="178"/>
      <c r="U3099" s="178"/>
      <c r="V3099" s="178"/>
      <c r="W3099" s="178"/>
      <c r="X3099" s="178"/>
      <c r="Y3099" s="210">
        <f t="shared" si="248"/>
        <v>0.34987405541561711</v>
      </c>
      <c r="Z3099" s="211">
        <f t="shared" si="250"/>
        <v>0.42</v>
      </c>
      <c r="AA3099" s="178"/>
      <c r="AB3099" s="178"/>
      <c r="AC3099" s="178"/>
    </row>
    <row r="3100" spans="2:29" x14ac:dyDescent="0.35">
      <c r="B3100" s="222">
        <v>317700</v>
      </c>
      <c r="C3100" s="208">
        <v>123494</v>
      </c>
      <c r="D3100" s="309">
        <v>6792.17</v>
      </c>
      <c r="E3100" s="206">
        <v>9879.52</v>
      </c>
      <c r="F3100" s="206">
        <v>11114.46</v>
      </c>
      <c r="G3100" s="205">
        <f t="shared" si="251"/>
        <v>0.38871262197041234</v>
      </c>
      <c r="H3100" s="207">
        <f t="shared" si="252"/>
        <v>0.45</v>
      </c>
      <c r="I3100" s="213">
        <v>111162</v>
      </c>
      <c r="J3100" s="213">
        <v>6113.91</v>
      </c>
      <c r="K3100" s="212">
        <v>8892.9599999999991</v>
      </c>
      <c r="L3100" s="212">
        <v>10004.58</v>
      </c>
      <c r="M3100" s="239">
        <f t="shared" si="249"/>
        <v>0.51530000000006115</v>
      </c>
      <c r="N3100" s="239"/>
      <c r="O3100" s="178"/>
      <c r="P3100" s="178"/>
      <c r="Q3100" s="178"/>
      <c r="R3100" s="178"/>
      <c r="S3100" s="178"/>
      <c r="T3100" s="178"/>
      <c r="U3100" s="178"/>
      <c r="V3100" s="178"/>
      <c r="W3100" s="178"/>
      <c r="X3100" s="178"/>
      <c r="Y3100" s="210">
        <f t="shared" si="248"/>
        <v>0.34989612842304063</v>
      </c>
      <c r="Z3100" s="211">
        <f t="shared" si="250"/>
        <v>0.42</v>
      </c>
      <c r="AA3100" s="178"/>
      <c r="AB3100" s="178"/>
      <c r="AC3100" s="178"/>
    </row>
    <row r="3101" spans="2:29" x14ac:dyDescent="0.35">
      <c r="B3101" s="222">
        <v>317800</v>
      </c>
      <c r="C3101" s="208">
        <v>123539</v>
      </c>
      <c r="D3101" s="309">
        <v>6794.64</v>
      </c>
      <c r="E3101" s="206">
        <v>9883.1200000000008</v>
      </c>
      <c r="F3101" s="206">
        <v>11118.51</v>
      </c>
      <c r="G3101" s="205">
        <f t="shared" si="251"/>
        <v>0.38873190685966014</v>
      </c>
      <c r="H3101" s="207">
        <f t="shared" si="252"/>
        <v>0.45</v>
      </c>
      <c r="I3101" s="213">
        <v>111204</v>
      </c>
      <c r="J3101" s="213">
        <v>6116.22</v>
      </c>
      <c r="K3101" s="212">
        <v>8896.32</v>
      </c>
      <c r="L3101" s="212">
        <v>10008.36</v>
      </c>
      <c r="M3101" s="239">
        <f t="shared" si="249"/>
        <v>0.51519999999994981</v>
      </c>
      <c r="N3101" s="239"/>
      <c r="O3101" s="178"/>
      <c r="P3101" s="178"/>
      <c r="Q3101" s="178"/>
      <c r="R3101" s="178"/>
      <c r="S3101" s="178"/>
      <c r="T3101" s="178"/>
      <c r="U3101" s="178"/>
      <c r="V3101" s="178"/>
      <c r="W3101" s="178"/>
      <c r="X3101" s="178"/>
      <c r="Y3101" s="210">
        <f t="shared" si="248"/>
        <v>0.3499181875393329</v>
      </c>
      <c r="Z3101" s="211">
        <f t="shared" si="250"/>
        <v>0.42</v>
      </c>
      <c r="AA3101" s="178"/>
      <c r="AB3101" s="178"/>
      <c r="AC3101" s="178"/>
    </row>
    <row r="3102" spans="2:29" x14ac:dyDescent="0.35">
      <c r="B3102" s="222">
        <v>317900</v>
      </c>
      <c r="C3102" s="208">
        <v>123584</v>
      </c>
      <c r="D3102" s="309">
        <v>6797.12</v>
      </c>
      <c r="E3102" s="206">
        <v>9886.7199999999993</v>
      </c>
      <c r="F3102" s="206">
        <v>11122.56</v>
      </c>
      <c r="G3102" s="205">
        <f t="shared" si="251"/>
        <v>0.38875117961623151</v>
      </c>
      <c r="H3102" s="207">
        <f t="shared" si="252"/>
        <v>0.45</v>
      </c>
      <c r="I3102" s="213">
        <v>111246</v>
      </c>
      <c r="J3102" s="213">
        <v>6118.53</v>
      </c>
      <c r="K3102" s="212">
        <v>8899.68</v>
      </c>
      <c r="L3102" s="212">
        <v>10012.14</v>
      </c>
      <c r="M3102" s="239">
        <f t="shared" si="249"/>
        <v>0.51529999999993381</v>
      </c>
      <c r="N3102" s="239"/>
      <c r="O3102" s="178"/>
      <c r="P3102" s="178"/>
      <c r="Q3102" s="178"/>
      <c r="R3102" s="178"/>
      <c r="S3102" s="178"/>
      <c r="T3102" s="178"/>
      <c r="U3102" s="178"/>
      <c r="V3102" s="178"/>
      <c r="W3102" s="178"/>
      <c r="X3102" s="178"/>
      <c r="Y3102" s="210">
        <f t="shared" si="248"/>
        <v>0.349940232777603</v>
      </c>
      <c r="Z3102" s="211">
        <f t="shared" si="250"/>
        <v>0.42</v>
      </c>
      <c r="AA3102" s="178"/>
      <c r="AB3102" s="178"/>
      <c r="AC3102" s="178"/>
    </row>
    <row r="3103" spans="2:29" x14ac:dyDescent="0.35">
      <c r="B3103" s="222">
        <v>318000</v>
      </c>
      <c r="C3103" s="208">
        <v>123629</v>
      </c>
      <c r="D3103" s="309">
        <v>6799.59</v>
      </c>
      <c r="E3103" s="206">
        <v>9890.32</v>
      </c>
      <c r="F3103" s="206">
        <v>11126.61</v>
      </c>
      <c r="G3103" s="205">
        <f t="shared" si="251"/>
        <v>0.38877044025157231</v>
      </c>
      <c r="H3103" s="207">
        <f t="shared" si="252"/>
        <v>0.45</v>
      </c>
      <c r="I3103" s="213">
        <v>111288</v>
      </c>
      <c r="J3103" s="213">
        <v>6120.84</v>
      </c>
      <c r="K3103" s="212">
        <v>8903.0400000000009</v>
      </c>
      <c r="L3103" s="212">
        <v>10015.92</v>
      </c>
      <c r="M3103" s="239">
        <f t="shared" si="249"/>
        <v>0.51520000000013166</v>
      </c>
      <c r="N3103" s="239"/>
      <c r="O3103" s="178"/>
      <c r="P3103" s="178"/>
      <c r="Q3103" s="178"/>
      <c r="R3103" s="178"/>
      <c r="S3103" s="178"/>
      <c r="T3103" s="178"/>
      <c r="U3103" s="178"/>
      <c r="V3103" s="178"/>
      <c r="W3103" s="178"/>
      <c r="X3103" s="178"/>
      <c r="Y3103" s="210">
        <f t="shared" si="248"/>
        <v>0.34996226415094339</v>
      </c>
      <c r="Z3103" s="211">
        <f t="shared" si="250"/>
        <v>0.42</v>
      </c>
      <c r="AA3103" s="178"/>
      <c r="AB3103" s="178"/>
      <c r="AC3103" s="178"/>
    </row>
    <row r="3104" spans="2:29" x14ac:dyDescent="0.35">
      <c r="B3104" s="222">
        <v>318100</v>
      </c>
      <c r="C3104" s="208">
        <v>123674</v>
      </c>
      <c r="D3104" s="309">
        <v>6802.07</v>
      </c>
      <c r="E3104" s="206">
        <v>9893.92</v>
      </c>
      <c r="F3104" s="206">
        <v>11130.66</v>
      </c>
      <c r="G3104" s="205">
        <f t="shared" si="251"/>
        <v>0.38878968877711412</v>
      </c>
      <c r="H3104" s="207">
        <f t="shared" si="252"/>
        <v>0.45</v>
      </c>
      <c r="I3104" s="213">
        <v>111330</v>
      </c>
      <c r="J3104" s="213">
        <v>6123.15</v>
      </c>
      <c r="K3104" s="212">
        <v>8906.4</v>
      </c>
      <c r="L3104" s="212">
        <v>10019.700000000001</v>
      </c>
      <c r="M3104" s="239">
        <f t="shared" si="249"/>
        <v>0.51530000000009746</v>
      </c>
      <c r="N3104" s="239"/>
      <c r="O3104" s="178"/>
      <c r="P3104" s="178"/>
      <c r="Q3104" s="178"/>
      <c r="R3104" s="178"/>
      <c r="S3104" s="178"/>
      <c r="T3104" s="178"/>
      <c r="U3104" s="178"/>
      <c r="V3104" s="178"/>
      <c r="W3104" s="178"/>
      <c r="X3104" s="178"/>
      <c r="Y3104" s="210">
        <f t="shared" si="248"/>
        <v>0.34998428167243006</v>
      </c>
      <c r="Z3104" s="211">
        <f t="shared" si="250"/>
        <v>0.42</v>
      </c>
      <c r="AA3104" s="178"/>
      <c r="AB3104" s="178"/>
      <c r="AC3104" s="178"/>
    </row>
    <row r="3105" spans="2:29" x14ac:dyDescent="0.35">
      <c r="B3105" s="222">
        <v>318200</v>
      </c>
      <c r="C3105" s="208">
        <v>123719</v>
      </c>
      <c r="D3105" s="309">
        <v>6804.54</v>
      </c>
      <c r="E3105" s="206">
        <v>9897.52</v>
      </c>
      <c r="F3105" s="206">
        <v>11134.71</v>
      </c>
      <c r="G3105" s="205">
        <f t="shared" si="251"/>
        <v>0.38880892520427401</v>
      </c>
      <c r="H3105" s="207">
        <f t="shared" si="252"/>
        <v>0.45</v>
      </c>
      <c r="I3105" s="213">
        <v>111372</v>
      </c>
      <c r="J3105" s="213">
        <v>6125.46</v>
      </c>
      <c r="K3105" s="212">
        <v>8909.76</v>
      </c>
      <c r="L3105" s="212">
        <v>10023.48</v>
      </c>
      <c r="M3105" s="239">
        <f t="shared" si="249"/>
        <v>0.51520000000000432</v>
      </c>
      <c r="N3105" s="239"/>
      <c r="O3105" s="178"/>
      <c r="P3105" s="178"/>
      <c r="Q3105" s="178"/>
      <c r="R3105" s="178"/>
      <c r="S3105" s="178"/>
      <c r="T3105" s="178"/>
      <c r="U3105" s="178"/>
      <c r="V3105" s="178"/>
      <c r="W3105" s="178"/>
      <c r="X3105" s="178"/>
      <c r="Y3105" s="210">
        <f t="shared" si="248"/>
        <v>0.35000628535512257</v>
      </c>
      <c r="Z3105" s="211">
        <f t="shared" si="250"/>
        <v>0.42</v>
      </c>
      <c r="AA3105" s="178"/>
      <c r="AB3105" s="178"/>
      <c r="AC3105" s="178"/>
    </row>
    <row r="3106" spans="2:29" x14ac:dyDescent="0.35">
      <c r="B3106" s="222">
        <v>318300</v>
      </c>
      <c r="C3106" s="208">
        <v>123764</v>
      </c>
      <c r="D3106" s="309">
        <v>6807.02</v>
      </c>
      <c r="E3106" s="206">
        <v>9901.1200000000008</v>
      </c>
      <c r="F3106" s="206">
        <v>11138.76</v>
      </c>
      <c r="G3106" s="205">
        <f t="shared" si="251"/>
        <v>0.38882814954445494</v>
      </c>
      <c r="H3106" s="207">
        <f t="shared" si="252"/>
        <v>0.45</v>
      </c>
      <c r="I3106" s="213">
        <v>111414</v>
      </c>
      <c r="J3106" s="213">
        <v>6127.77</v>
      </c>
      <c r="K3106" s="212">
        <v>8913.1200000000008</v>
      </c>
      <c r="L3106" s="212">
        <v>10027.26</v>
      </c>
      <c r="M3106" s="239">
        <f t="shared" si="249"/>
        <v>0.51529999999998832</v>
      </c>
      <c r="N3106" s="239"/>
      <c r="O3106" s="178"/>
      <c r="P3106" s="178"/>
      <c r="Q3106" s="178"/>
      <c r="R3106" s="178"/>
      <c r="S3106" s="178"/>
      <c r="T3106" s="178"/>
      <c r="U3106" s="178"/>
      <c r="V3106" s="178"/>
      <c r="W3106" s="178"/>
      <c r="X3106" s="178"/>
      <c r="Y3106" s="210">
        <f t="shared" si="248"/>
        <v>0.35002827521206409</v>
      </c>
      <c r="Z3106" s="211">
        <f t="shared" si="250"/>
        <v>0.42</v>
      </c>
      <c r="AA3106" s="178"/>
      <c r="AB3106" s="178"/>
      <c r="AC3106" s="178"/>
    </row>
    <row r="3107" spans="2:29" x14ac:dyDescent="0.35">
      <c r="B3107" s="222">
        <v>318400</v>
      </c>
      <c r="C3107" s="208">
        <v>123809</v>
      </c>
      <c r="D3107" s="309">
        <v>6809.49</v>
      </c>
      <c r="E3107" s="206">
        <v>9904.7199999999993</v>
      </c>
      <c r="F3107" s="206">
        <v>11142.81</v>
      </c>
      <c r="G3107" s="205">
        <f t="shared" si="251"/>
        <v>0.38884736180904522</v>
      </c>
      <c r="H3107" s="207">
        <f t="shared" si="252"/>
        <v>0.45</v>
      </c>
      <c r="I3107" s="213">
        <v>111456</v>
      </c>
      <c r="J3107" s="213">
        <v>6130.08</v>
      </c>
      <c r="K3107" s="212">
        <v>8916.48</v>
      </c>
      <c r="L3107" s="212">
        <v>10031.040000000001</v>
      </c>
      <c r="M3107" s="239">
        <f t="shared" si="249"/>
        <v>0.51520000000016808</v>
      </c>
      <c r="N3107" s="239"/>
      <c r="O3107" s="178"/>
      <c r="P3107" s="178"/>
      <c r="Q3107" s="178"/>
      <c r="R3107" s="178"/>
      <c r="S3107" s="178"/>
      <c r="T3107" s="178"/>
      <c r="U3107" s="178"/>
      <c r="V3107" s="178"/>
      <c r="W3107" s="178"/>
      <c r="X3107" s="178"/>
      <c r="Y3107" s="210">
        <f t="shared" si="248"/>
        <v>0.35005025125628142</v>
      </c>
      <c r="Z3107" s="211">
        <f t="shared" si="250"/>
        <v>0.42</v>
      </c>
      <c r="AA3107" s="178"/>
      <c r="AB3107" s="178"/>
      <c r="AC3107" s="178"/>
    </row>
    <row r="3108" spans="2:29" x14ac:dyDescent="0.35">
      <c r="B3108" s="222">
        <v>318500</v>
      </c>
      <c r="C3108" s="208">
        <v>123854</v>
      </c>
      <c r="D3108" s="309">
        <v>6811.97</v>
      </c>
      <c r="E3108" s="206">
        <v>9908.32</v>
      </c>
      <c r="F3108" s="206">
        <v>11146.86</v>
      </c>
      <c r="G3108" s="205">
        <f t="shared" si="251"/>
        <v>0.38886656200941916</v>
      </c>
      <c r="H3108" s="207">
        <f t="shared" si="252"/>
        <v>0.45</v>
      </c>
      <c r="I3108" s="213">
        <v>111498</v>
      </c>
      <c r="J3108" s="213">
        <v>6132.39</v>
      </c>
      <c r="K3108" s="212">
        <v>8919.84</v>
      </c>
      <c r="L3108" s="212">
        <v>10034.82</v>
      </c>
      <c r="M3108" s="239">
        <f t="shared" si="249"/>
        <v>0.51530000000017029</v>
      </c>
      <c r="N3108" s="239"/>
      <c r="O3108" s="178"/>
      <c r="P3108" s="178"/>
      <c r="Q3108" s="178"/>
      <c r="R3108" s="178"/>
      <c r="S3108" s="178"/>
      <c r="T3108" s="178"/>
      <c r="U3108" s="178"/>
      <c r="V3108" s="178"/>
      <c r="W3108" s="178"/>
      <c r="X3108" s="178"/>
      <c r="Y3108" s="210">
        <f t="shared" si="248"/>
        <v>0.35007221350078493</v>
      </c>
      <c r="Z3108" s="211">
        <f t="shared" si="250"/>
        <v>0.42</v>
      </c>
      <c r="AA3108" s="178"/>
      <c r="AB3108" s="178"/>
      <c r="AC3108" s="178"/>
    </row>
    <row r="3109" spans="2:29" x14ac:dyDescent="0.35">
      <c r="B3109" s="222">
        <v>318600</v>
      </c>
      <c r="C3109" s="208">
        <v>123899</v>
      </c>
      <c r="D3109" s="309">
        <v>6814.44</v>
      </c>
      <c r="E3109" s="206">
        <v>9911.92</v>
      </c>
      <c r="F3109" s="206">
        <v>11150.91</v>
      </c>
      <c r="G3109" s="205">
        <f t="shared" si="251"/>
        <v>0.3888857501569366</v>
      </c>
      <c r="H3109" s="207">
        <f t="shared" si="252"/>
        <v>0.45</v>
      </c>
      <c r="I3109" s="213">
        <v>111540</v>
      </c>
      <c r="J3109" s="213">
        <v>6134.7</v>
      </c>
      <c r="K3109" s="212">
        <v>8923.2000000000007</v>
      </c>
      <c r="L3109" s="212">
        <v>10038.6</v>
      </c>
      <c r="M3109" s="239">
        <f t="shared" si="249"/>
        <v>0.51520000000004074</v>
      </c>
      <c r="N3109" s="239"/>
      <c r="O3109" s="178"/>
      <c r="P3109" s="178"/>
      <c r="Q3109" s="178"/>
      <c r="R3109" s="178"/>
      <c r="S3109" s="178"/>
      <c r="T3109" s="178"/>
      <c r="U3109" s="178"/>
      <c r="V3109" s="178"/>
      <c r="W3109" s="178"/>
      <c r="X3109" s="178"/>
      <c r="Y3109" s="210">
        <f t="shared" si="248"/>
        <v>0.35009416195856874</v>
      </c>
      <c r="Z3109" s="211">
        <f t="shared" si="250"/>
        <v>0.42</v>
      </c>
      <c r="AA3109" s="178"/>
      <c r="AB3109" s="178"/>
      <c r="AC3109" s="178"/>
    </row>
    <row r="3110" spans="2:29" x14ac:dyDescent="0.35">
      <c r="B3110" s="222">
        <v>318700</v>
      </c>
      <c r="C3110" s="208">
        <v>123944</v>
      </c>
      <c r="D3110" s="309">
        <v>6816.92</v>
      </c>
      <c r="E3110" s="206">
        <v>9915.52</v>
      </c>
      <c r="F3110" s="206">
        <v>11154.96</v>
      </c>
      <c r="G3110" s="205">
        <f t="shared" si="251"/>
        <v>0.38890492626294321</v>
      </c>
      <c r="H3110" s="207">
        <f t="shared" si="252"/>
        <v>0.45</v>
      </c>
      <c r="I3110" s="213">
        <v>111582</v>
      </c>
      <c r="J3110" s="213">
        <v>6137.01</v>
      </c>
      <c r="K3110" s="212">
        <v>8926.56</v>
      </c>
      <c r="L3110" s="212">
        <v>10042.379999999999</v>
      </c>
      <c r="M3110" s="239">
        <f t="shared" si="249"/>
        <v>0.51530000000006115</v>
      </c>
      <c r="N3110" s="239"/>
      <c r="O3110" s="178"/>
      <c r="P3110" s="178"/>
      <c r="Q3110" s="178"/>
      <c r="R3110" s="178"/>
      <c r="S3110" s="178"/>
      <c r="T3110" s="178"/>
      <c r="U3110" s="178"/>
      <c r="V3110" s="178"/>
      <c r="W3110" s="178"/>
      <c r="X3110" s="178"/>
      <c r="Y3110" s="210">
        <f t="shared" si="248"/>
        <v>0.35011609664261062</v>
      </c>
      <c r="Z3110" s="211">
        <f t="shared" si="250"/>
        <v>0.42</v>
      </c>
      <c r="AA3110" s="178"/>
      <c r="AB3110" s="178"/>
      <c r="AC3110" s="178"/>
    </row>
    <row r="3111" spans="2:29" x14ac:dyDescent="0.35">
      <c r="B3111" s="222">
        <v>318800</v>
      </c>
      <c r="C3111" s="208">
        <v>123989</v>
      </c>
      <c r="D3111" s="309">
        <v>6819.39</v>
      </c>
      <c r="E3111" s="206">
        <v>9919.1200000000008</v>
      </c>
      <c r="F3111" s="206">
        <v>11159.01</v>
      </c>
      <c r="G3111" s="205">
        <f t="shared" si="251"/>
        <v>0.3889240903387704</v>
      </c>
      <c r="H3111" s="207">
        <f t="shared" si="252"/>
        <v>0.45</v>
      </c>
      <c r="I3111" s="213">
        <v>111624</v>
      </c>
      <c r="J3111" s="213">
        <v>6139.32</v>
      </c>
      <c r="K3111" s="212">
        <v>8929.92</v>
      </c>
      <c r="L3111" s="212">
        <v>10046.16</v>
      </c>
      <c r="M3111" s="239">
        <f t="shared" si="249"/>
        <v>0.51519999999994981</v>
      </c>
      <c r="N3111" s="239"/>
      <c r="O3111" s="178"/>
      <c r="P3111" s="178"/>
      <c r="Q3111" s="178"/>
      <c r="R3111" s="178"/>
      <c r="S3111" s="178"/>
      <c r="T3111" s="178"/>
      <c r="U3111" s="178"/>
      <c r="V3111" s="178"/>
      <c r="W3111" s="178"/>
      <c r="X3111" s="178"/>
      <c r="Y3111" s="210">
        <f t="shared" si="248"/>
        <v>0.35013801756587204</v>
      </c>
      <c r="Z3111" s="211">
        <f t="shared" si="250"/>
        <v>0.42</v>
      </c>
      <c r="AA3111" s="178"/>
      <c r="AB3111" s="178"/>
      <c r="AC3111" s="178"/>
    </row>
    <row r="3112" spans="2:29" x14ac:dyDescent="0.35">
      <c r="B3112" s="222">
        <v>318900</v>
      </c>
      <c r="C3112" s="208">
        <v>124034</v>
      </c>
      <c r="D3112" s="309">
        <v>6821.87</v>
      </c>
      <c r="E3112" s="206">
        <v>9922.7199999999993</v>
      </c>
      <c r="F3112" s="206">
        <v>11163.06</v>
      </c>
      <c r="G3112" s="205">
        <f t="shared" si="251"/>
        <v>0.38894324239573536</v>
      </c>
      <c r="H3112" s="207">
        <f t="shared" si="252"/>
        <v>0.45</v>
      </c>
      <c r="I3112" s="213">
        <v>111666</v>
      </c>
      <c r="J3112" s="213">
        <v>6141.63</v>
      </c>
      <c r="K3112" s="212">
        <v>8933.2800000000007</v>
      </c>
      <c r="L3112" s="212">
        <v>10049.94</v>
      </c>
      <c r="M3112" s="239">
        <f t="shared" si="249"/>
        <v>0.51529999999993381</v>
      </c>
      <c r="N3112" s="239"/>
      <c r="O3112" s="178"/>
      <c r="P3112" s="178"/>
      <c r="Q3112" s="178"/>
      <c r="R3112" s="178"/>
      <c r="S3112" s="178"/>
      <c r="T3112" s="178"/>
      <c r="U3112" s="178"/>
      <c r="V3112" s="178"/>
      <c r="W3112" s="178"/>
      <c r="X3112" s="178"/>
      <c r="Y3112" s="210">
        <f t="shared" si="248"/>
        <v>0.3501599247412982</v>
      </c>
      <c r="Z3112" s="211">
        <f t="shared" si="250"/>
        <v>0.42</v>
      </c>
      <c r="AA3112" s="178"/>
      <c r="AB3112" s="178"/>
      <c r="AC3112" s="178"/>
    </row>
    <row r="3113" spans="2:29" x14ac:dyDescent="0.35">
      <c r="B3113" s="222">
        <v>319000</v>
      </c>
      <c r="C3113" s="208">
        <v>124079</v>
      </c>
      <c r="D3113" s="309">
        <v>6824.34</v>
      </c>
      <c r="E3113" s="206">
        <v>9926.32</v>
      </c>
      <c r="F3113" s="206">
        <v>11167.11</v>
      </c>
      <c r="G3113" s="205">
        <f t="shared" si="251"/>
        <v>0.38896238244514109</v>
      </c>
      <c r="H3113" s="207">
        <f t="shared" si="252"/>
        <v>0.45</v>
      </c>
      <c r="I3113" s="213">
        <v>111708</v>
      </c>
      <c r="J3113" s="213">
        <v>6143.94</v>
      </c>
      <c r="K3113" s="212">
        <v>8936.64</v>
      </c>
      <c r="L3113" s="212">
        <v>10053.719999999999</v>
      </c>
      <c r="M3113" s="239">
        <f t="shared" si="249"/>
        <v>0.51520000000013166</v>
      </c>
      <c r="N3113" s="239"/>
      <c r="O3113" s="178"/>
      <c r="P3113" s="178"/>
      <c r="Q3113" s="178"/>
      <c r="R3113" s="178"/>
      <c r="S3113" s="178"/>
      <c r="T3113" s="178"/>
      <c r="U3113" s="178"/>
      <c r="V3113" s="178"/>
      <c r="W3113" s="178"/>
      <c r="X3113" s="178"/>
      <c r="Y3113" s="210">
        <f t="shared" si="248"/>
        <v>0.35018181818181821</v>
      </c>
      <c r="Z3113" s="211">
        <f t="shared" si="250"/>
        <v>0.42</v>
      </c>
      <c r="AA3113" s="178"/>
      <c r="AB3113" s="178"/>
      <c r="AC3113" s="178"/>
    </row>
    <row r="3114" spans="2:29" x14ac:dyDescent="0.35">
      <c r="B3114" s="222">
        <v>319100</v>
      </c>
      <c r="C3114" s="208">
        <v>124124</v>
      </c>
      <c r="D3114" s="309">
        <v>6826.82</v>
      </c>
      <c r="E3114" s="206">
        <v>9929.92</v>
      </c>
      <c r="F3114" s="206">
        <v>11171.16</v>
      </c>
      <c r="G3114" s="205">
        <f t="shared" si="251"/>
        <v>0.38898151049827639</v>
      </c>
      <c r="H3114" s="207">
        <f t="shared" si="252"/>
        <v>0.45</v>
      </c>
      <c r="I3114" s="213">
        <v>111750</v>
      </c>
      <c r="J3114" s="213">
        <v>6146.25</v>
      </c>
      <c r="K3114" s="212">
        <v>8940</v>
      </c>
      <c r="L3114" s="212">
        <v>10057.5</v>
      </c>
      <c r="M3114" s="239">
        <f t="shared" si="249"/>
        <v>0.51530000000009746</v>
      </c>
      <c r="N3114" s="239"/>
      <c r="O3114" s="178"/>
      <c r="P3114" s="178"/>
      <c r="Q3114" s="178"/>
      <c r="R3114" s="178"/>
      <c r="S3114" s="178"/>
      <c r="T3114" s="178"/>
      <c r="U3114" s="178"/>
      <c r="V3114" s="178"/>
      <c r="W3114" s="178"/>
      <c r="X3114" s="178"/>
      <c r="Y3114" s="210">
        <f t="shared" si="248"/>
        <v>0.35020369790034472</v>
      </c>
      <c r="Z3114" s="211">
        <f t="shared" si="250"/>
        <v>0.42</v>
      </c>
      <c r="AA3114" s="178"/>
      <c r="AB3114" s="178"/>
      <c r="AC3114" s="178"/>
    </row>
    <row r="3115" spans="2:29" x14ac:dyDescent="0.35">
      <c r="B3115" s="222">
        <v>319200</v>
      </c>
      <c r="C3115" s="208">
        <v>124169</v>
      </c>
      <c r="D3115" s="309">
        <v>6829.29</v>
      </c>
      <c r="E3115" s="206">
        <v>9933.52</v>
      </c>
      <c r="F3115" s="206">
        <v>11175.21</v>
      </c>
      <c r="G3115" s="205">
        <f t="shared" si="251"/>
        <v>0.38900062656641604</v>
      </c>
      <c r="H3115" s="207">
        <f t="shared" si="252"/>
        <v>0.45</v>
      </c>
      <c r="I3115" s="213">
        <v>111792</v>
      </c>
      <c r="J3115" s="213">
        <v>6148.56</v>
      </c>
      <c r="K3115" s="212">
        <v>8943.36</v>
      </c>
      <c r="L3115" s="212">
        <v>10061.280000000001</v>
      </c>
      <c r="M3115" s="239">
        <f t="shared" si="249"/>
        <v>0.51520000000000432</v>
      </c>
      <c r="N3115" s="239"/>
      <c r="O3115" s="178"/>
      <c r="P3115" s="178"/>
      <c r="Q3115" s="178"/>
      <c r="R3115" s="178"/>
      <c r="S3115" s="178"/>
      <c r="T3115" s="178"/>
      <c r="U3115" s="178"/>
      <c r="V3115" s="178"/>
      <c r="W3115" s="178"/>
      <c r="X3115" s="178"/>
      <c r="Y3115" s="210">
        <f t="shared" si="248"/>
        <v>0.35022556390977444</v>
      </c>
      <c r="Z3115" s="211">
        <f t="shared" si="250"/>
        <v>0.42</v>
      </c>
      <c r="AA3115" s="178"/>
      <c r="AB3115" s="178"/>
      <c r="AC3115" s="178"/>
    </row>
    <row r="3116" spans="2:29" x14ac:dyDescent="0.35">
      <c r="B3116" s="222">
        <v>319300</v>
      </c>
      <c r="C3116" s="208">
        <v>124214</v>
      </c>
      <c r="D3116" s="309">
        <v>6831.77</v>
      </c>
      <c r="E3116" s="206">
        <v>9937.1200000000008</v>
      </c>
      <c r="F3116" s="206">
        <v>11179.26</v>
      </c>
      <c r="G3116" s="205">
        <f t="shared" si="251"/>
        <v>0.38901973066082052</v>
      </c>
      <c r="H3116" s="207">
        <f t="shared" si="252"/>
        <v>0.45</v>
      </c>
      <c r="I3116" s="213">
        <v>111834</v>
      </c>
      <c r="J3116" s="213">
        <v>6150.87</v>
      </c>
      <c r="K3116" s="212">
        <v>8946.7199999999993</v>
      </c>
      <c r="L3116" s="212">
        <v>10065.06</v>
      </c>
      <c r="M3116" s="239">
        <f t="shared" si="249"/>
        <v>0.51529999999998832</v>
      </c>
      <c r="N3116" s="239"/>
      <c r="O3116" s="178"/>
      <c r="P3116" s="178"/>
      <c r="Q3116" s="178"/>
      <c r="R3116" s="178"/>
      <c r="S3116" s="178"/>
      <c r="T3116" s="178"/>
      <c r="U3116" s="178"/>
      <c r="V3116" s="178"/>
      <c r="W3116" s="178"/>
      <c r="X3116" s="178"/>
      <c r="Y3116" s="210">
        <f t="shared" si="248"/>
        <v>0.35024741622298777</v>
      </c>
      <c r="Z3116" s="211">
        <f t="shared" si="250"/>
        <v>0.42</v>
      </c>
      <c r="AA3116" s="178"/>
      <c r="AB3116" s="178"/>
      <c r="AC3116" s="178"/>
    </row>
    <row r="3117" spans="2:29" x14ac:dyDescent="0.35">
      <c r="B3117" s="222">
        <v>319400</v>
      </c>
      <c r="C3117" s="208">
        <v>124259</v>
      </c>
      <c r="D3117" s="309">
        <v>6834.24</v>
      </c>
      <c r="E3117" s="206">
        <v>9940.7199999999993</v>
      </c>
      <c r="F3117" s="206">
        <v>11183.31</v>
      </c>
      <c r="G3117" s="205">
        <f t="shared" si="251"/>
        <v>0.38903882279273638</v>
      </c>
      <c r="H3117" s="207">
        <f t="shared" si="252"/>
        <v>0.45</v>
      </c>
      <c r="I3117" s="213">
        <v>111876</v>
      </c>
      <c r="J3117" s="213">
        <v>6153.18</v>
      </c>
      <c r="K3117" s="212">
        <v>8950.08</v>
      </c>
      <c r="L3117" s="212">
        <v>10068.84</v>
      </c>
      <c r="M3117" s="239">
        <f t="shared" si="249"/>
        <v>0.51519999999987709</v>
      </c>
      <c r="N3117" s="239"/>
      <c r="O3117" s="178"/>
      <c r="P3117" s="178"/>
      <c r="Q3117" s="178"/>
      <c r="R3117" s="178"/>
      <c r="S3117" s="178"/>
      <c r="T3117" s="178"/>
      <c r="U3117" s="178"/>
      <c r="V3117" s="178"/>
      <c r="W3117" s="178"/>
      <c r="X3117" s="178"/>
      <c r="Y3117" s="210">
        <f t="shared" si="248"/>
        <v>0.3502692548528491</v>
      </c>
      <c r="Z3117" s="211">
        <f t="shared" si="250"/>
        <v>0.42</v>
      </c>
      <c r="AA3117" s="178"/>
      <c r="AB3117" s="178"/>
      <c r="AC3117" s="178"/>
    </row>
    <row r="3118" spans="2:29" x14ac:dyDescent="0.35">
      <c r="B3118" s="222">
        <v>319500</v>
      </c>
      <c r="C3118" s="208">
        <v>124304</v>
      </c>
      <c r="D3118" s="309">
        <v>6836.72</v>
      </c>
      <c r="E3118" s="206">
        <v>9944.32</v>
      </c>
      <c r="F3118" s="206">
        <v>11187.36</v>
      </c>
      <c r="G3118" s="205">
        <f t="shared" si="251"/>
        <v>0.38905790297339593</v>
      </c>
      <c r="H3118" s="207">
        <f t="shared" si="252"/>
        <v>0.45</v>
      </c>
      <c r="I3118" s="213">
        <v>111918</v>
      </c>
      <c r="J3118" s="213">
        <v>6155.49</v>
      </c>
      <c r="K3118" s="212">
        <v>8953.44</v>
      </c>
      <c r="L3118" s="212">
        <v>10072.620000000001</v>
      </c>
      <c r="M3118" s="239">
        <f t="shared" si="249"/>
        <v>0.51530000000017029</v>
      </c>
      <c r="N3118" s="239"/>
      <c r="O3118" s="178"/>
      <c r="P3118" s="178"/>
      <c r="Q3118" s="178"/>
      <c r="R3118" s="178"/>
      <c r="S3118" s="178"/>
      <c r="T3118" s="178"/>
      <c r="U3118" s="178"/>
      <c r="V3118" s="178"/>
      <c r="W3118" s="178"/>
      <c r="X3118" s="178"/>
      <c r="Y3118" s="210">
        <f t="shared" si="248"/>
        <v>0.35029107981220658</v>
      </c>
      <c r="Z3118" s="211">
        <f t="shared" si="250"/>
        <v>0.42</v>
      </c>
      <c r="AA3118" s="178"/>
      <c r="AB3118" s="178"/>
      <c r="AC3118" s="178"/>
    </row>
    <row r="3119" spans="2:29" x14ac:dyDescent="0.35">
      <c r="B3119" s="222">
        <v>319600</v>
      </c>
      <c r="C3119" s="208">
        <v>124349</v>
      </c>
      <c r="D3119" s="309">
        <v>6839.19</v>
      </c>
      <c r="E3119" s="206">
        <v>9947.92</v>
      </c>
      <c r="F3119" s="206">
        <v>11191.41</v>
      </c>
      <c r="G3119" s="205">
        <f t="shared" si="251"/>
        <v>0.38907697121401752</v>
      </c>
      <c r="H3119" s="207">
        <f t="shared" si="252"/>
        <v>0.45</v>
      </c>
      <c r="I3119" s="213">
        <v>111960</v>
      </c>
      <c r="J3119" s="213">
        <v>6157.8</v>
      </c>
      <c r="K3119" s="212">
        <v>8956.7999999999993</v>
      </c>
      <c r="L3119" s="212">
        <v>10076.4</v>
      </c>
      <c r="M3119" s="239">
        <f t="shared" si="249"/>
        <v>0.51520000000004074</v>
      </c>
      <c r="N3119" s="239"/>
      <c r="O3119" s="178"/>
      <c r="P3119" s="178"/>
      <c r="Q3119" s="178"/>
      <c r="R3119" s="178"/>
      <c r="S3119" s="178"/>
      <c r="T3119" s="178"/>
      <c r="U3119" s="178"/>
      <c r="V3119" s="178"/>
      <c r="W3119" s="178"/>
      <c r="X3119" s="178"/>
      <c r="Y3119" s="210">
        <f t="shared" si="248"/>
        <v>0.35031289111389236</v>
      </c>
      <c r="Z3119" s="211">
        <f t="shared" si="250"/>
        <v>0.42</v>
      </c>
      <c r="AA3119" s="178"/>
      <c r="AB3119" s="178"/>
      <c r="AC3119" s="178"/>
    </row>
    <row r="3120" spans="2:29" x14ac:dyDescent="0.35">
      <c r="B3120" s="222">
        <v>319700</v>
      </c>
      <c r="C3120" s="208">
        <v>124394</v>
      </c>
      <c r="D3120" s="309">
        <v>6841.67</v>
      </c>
      <c r="E3120" s="206">
        <v>9951.52</v>
      </c>
      <c r="F3120" s="206">
        <v>11195.46</v>
      </c>
      <c r="G3120" s="205">
        <f t="shared" si="251"/>
        <v>0.38909602752580547</v>
      </c>
      <c r="H3120" s="207">
        <f t="shared" si="252"/>
        <v>0.45</v>
      </c>
      <c r="I3120" s="213">
        <v>112002</v>
      </c>
      <c r="J3120" s="213">
        <v>6160.11</v>
      </c>
      <c r="K3120" s="212">
        <v>8960.16</v>
      </c>
      <c r="L3120" s="212">
        <v>10080.18</v>
      </c>
      <c r="M3120" s="239">
        <f t="shared" si="249"/>
        <v>0.51530000000006115</v>
      </c>
      <c r="N3120" s="239"/>
      <c r="O3120" s="178"/>
      <c r="P3120" s="178"/>
      <c r="Q3120" s="178"/>
      <c r="R3120" s="178"/>
      <c r="S3120" s="178"/>
      <c r="T3120" s="178"/>
      <c r="U3120" s="178"/>
      <c r="V3120" s="178"/>
      <c r="W3120" s="178"/>
      <c r="X3120" s="178"/>
      <c r="Y3120" s="210">
        <f t="shared" si="248"/>
        <v>0.35033468877072255</v>
      </c>
      <c r="Z3120" s="211">
        <f t="shared" si="250"/>
        <v>0.42</v>
      </c>
      <c r="AA3120" s="178"/>
      <c r="AB3120" s="178"/>
      <c r="AC3120" s="178"/>
    </row>
    <row r="3121" spans="2:29" x14ac:dyDescent="0.35">
      <c r="B3121" s="222">
        <v>319800</v>
      </c>
      <c r="C3121" s="208">
        <v>124439</v>
      </c>
      <c r="D3121" s="309">
        <v>6844.14</v>
      </c>
      <c r="E3121" s="206">
        <v>9955.1200000000008</v>
      </c>
      <c r="F3121" s="206">
        <v>11199.51</v>
      </c>
      <c r="G3121" s="205">
        <f t="shared" si="251"/>
        <v>0.38911507191994998</v>
      </c>
      <c r="H3121" s="207">
        <f t="shared" si="252"/>
        <v>0.45</v>
      </c>
      <c r="I3121" s="213">
        <v>112044</v>
      </c>
      <c r="J3121" s="213">
        <v>6162.42</v>
      </c>
      <c r="K3121" s="212">
        <v>8963.52</v>
      </c>
      <c r="L3121" s="212">
        <v>10083.959999999999</v>
      </c>
      <c r="M3121" s="239">
        <f t="shared" si="249"/>
        <v>0.5152000000002408</v>
      </c>
      <c r="N3121" s="239"/>
      <c r="O3121" s="178"/>
      <c r="P3121" s="178"/>
      <c r="Q3121" s="178"/>
      <c r="R3121" s="178"/>
      <c r="S3121" s="178"/>
      <c r="T3121" s="178"/>
      <c r="U3121" s="178"/>
      <c r="V3121" s="178"/>
      <c r="W3121" s="178"/>
      <c r="X3121" s="178"/>
      <c r="Y3121" s="210">
        <f t="shared" si="248"/>
        <v>0.3503564727954972</v>
      </c>
      <c r="Z3121" s="211">
        <f t="shared" si="250"/>
        <v>0.42</v>
      </c>
      <c r="AA3121" s="178"/>
      <c r="AB3121" s="178"/>
      <c r="AC3121" s="178"/>
    </row>
    <row r="3122" spans="2:29" x14ac:dyDescent="0.35">
      <c r="B3122" s="222">
        <v>319900</v>
      </c>
      <c r="C3122" s="208">
        <v>124484</v>
      </c>
      <c r="D3122" s="309">
        <v>6846.62</v>
      </c>
      <c r="E3122" s="206">
        <v>9958.7199999999993</v>
      </c>
      <c r="F3122" s="206">
        <v>11203.56</v>
      </c>
      <c r="G3122" s="205">
        <f t="shared" si="251"/>
        <v>0.38913410440762736</v>
      </c>
      <c r="H3122" s="207">
        <f t="shared" si="252"/>
        <v>0.45</v>
      </c>
      <c r="I3122" s="213">
        <v>112086</v>
      </c>
      <c r="J3122" s="213">
        <v>6164.73</v>
      </c>
      <c r="K3122" s="212">
        <v>8966.8799999999992</v>
      </c>
      <c r="L3122" s="212">
        <v>10087.74</v>
      </c>
      <c r="M3122" s="239">
        <f t="shared" si="249"/>
        <v>0.51529999999993381</v>
      </c>
      <c r="N3122" s="239"/>
      <c r="O3122" s="178"/>
      <c r="P3122" s="178"/>
      <c r="Q3122" s="178"/>
      <c r="R3122" s="178"/>
      <c r="S3122" s="178"/>
      <c r="T3122" s="178"/>
      <c r="U3122" s="178"/>
      <c r="V3122" s="178"/>
      <c r="W3122" s="178"/>
      <c r="X3122" s="178"/>
      <c r="Y3122" s="210">
        <f t="shared" si="248"/>
        <v>0.35037824320100031</v>
      </c>
      <c r="Z3122" s="211">
        <f t="shared" si="250"/>
        <v>0.42</v>
      </c>
      <c r="AA3122" s="178"/>
      <c r="AB3122" s="178"/>
      <c r="AC3122" s="178"/>
    </row>
    <row r="3123" spans="2:29" x14ac:dyDescent="0.35">
      <c r="B3123" s="222">
        <v>320000</v>
      </c>
      <c r="C3123" s="208">
        <v>124529</v>
      </c>
      <c r="D3123" s="309">
        <v>6849.09</v>
      </c>
      <c r="E3123" s="206">
        <v>9962.32</v>
      </c>
      <c r="F3123" s="206">
        <v>11207.61</v>
      </c>
      <c r="G3123" s="205">
        <f t="shared" si="251"/>
        <v>0.38915312499999999</v>
      </c>
      <c r="H3123" s="207">
        <f t="shared" si="252"/>
        <v>0.45</v>
      </c>
      <c r="I3123" s="213">
        <v>112128</v>
      </c>
      <c r="J3123" s="213">
        <v>6167.04</v>
      </c>
      <c r="K3123" s="212">
        <v>8970.24</v>
      </c>
      <c r="L3123" s="212">
        <v>10091.52</v>
      </c>
      <c r="M3123" s="239">
        <f t="shared" si="249"/>
        <v>0.51520000000013166</v>
      </c>
      <c r="N3123" s="239"/>
      <c r="O3123" s="178"/>
      <c r="P3123" s="178"/>
      <c r="Q3123" s="178"/>
      <c r="R3123" s="178"/>
      <c r="S3123" s="178"/>
      <c r="T3123" s="178"/>
      <c r="U3123" s="178"/>
      <c r="V3123" s="178"/>
      <c r="W3123" s="178"/>
      <c r="X3123" s="178"/>
      <c r="Y3123" s="210">
        <f t="shared" si="248"/>
        <v>0.35039999999999999</v>
      </c>
      <c r="Z3123" s="211">
        <f t="shared" si="250"/>
        <v>0.42</v>
      </c>
      <c r="AA3123" s="178"/>
      <c r="AB3123" s="178"/>
      <c r="AC3123" s="178"/>
    </row>
    <row r="3124" spans="2:29" x14ac:dyDescent="0.35">
      <c r="B3124" s="222">
        <v>320100</v>
      </c>
      <c r="C3124" s="208">
        <v>124574</v>
      </c>
      <c r="D3124" s="309">
        <v>6851.57</v>
      </c>
      <c r="E3124" s="206">
        <v>9965.92</v>
      </c>
      <c r="F3124" s="206">
        <v>11211.66</v>
      </c>
      <c r="G3124" s="205">
        <f t="shared" si="251"/>
        <v>0.38917213370821618</v>
      </c>
      <c r="H3124" s="207">
        <f t="shared" si="252"/>
        <v>0.45</v>
      </c>
      <c r="I3124" s="213">
        <v>112170</v>
      </c>
      <c r="J3124" s="213">
        <v>6169.35</v>
      </c>
      <c r="K3124" s="212">
        <v>8973.6</v>
      </c>
      <c r="L3124" s="212">
        <v>10095.299999999999</v>
      </c>
      <c r="M3124" s="239">
        <f t="shared" si="249"/>
        <v>0.51530000000009746</v>
      </c>
      <c r="N3124" s="239"/>
      <c r="O3124" s="178"/>
      <c r="P3124" s="178"/>
      <c r="Q3124" s="178"/>
      <c r="R3124" s="178"/>
      <c r="S3124" s="178"/>
      <c r="T3124" s="178"/>
      <c r="U3124" s="178"/>
      <c r="V3124" s="178"/>
      <c r="W3124" s="178"/>
      <c r="X3124" s="178"/>
      <c r="Y3124" s="210">
        <f t="shared" si="248"/>
        <v>0.35042174320524838</v>
      </c>
      <c r="Z3124" s="211">
        <f t="shared" si="250"/>
        <v>0.42</v>
      </c>
      <c r="AA3124" s="178"/>
      <c r="AB3124" s="178"/>
      <c r="AC3124" s="178"/>
    </row>
    <row r="3125" spans="2:29" x14ac:dyDescent="0.35">
      <c r="B3125" s="222">
        <v>320200</v>
      </c>
      <c r="C3125" s="208">
        <v>124619</v>
      </c>
      <c r="D3125" s="309">
        <v>6854.04</v>
      </c>
      <c r="E3125" s="206">
        <v>9969.52</v>
      </c>
      <c r="F3125" s="206">
        <v>11215.71</v>
      </c>
      <c r="G3125" s="205">
        <f t="shared" si="251"/>
        <v>0.38919113054341037</v>
      </c>
      <c r="H3125" s="207">
        <f t="shared" si="252"/>
        <v>0.45</v>
      </c>
      <c r="I3125" s="213">
        <v>112212</v>
      </c>
      <c r="J3125" s="213">
        <v>6171.66</v>
      </c>
      <c r="K3125" s="212">
        <v>8976.9599999999991</v>
      </c>
      <c r="L3125" s="212">
        <v>10099.08</v>
      </c>
      <c r="M3125" s="239">
        <f t="shared" si="249"/>
        <v>0.51520000000000432</v>
      </c>
      <c r="N3125" s="239"/>
      <c r="O3125" s="178"/>
      <c r="P3125" s="178"/>
      <c r="Q3125" s="178"/>
      <c r="R3125" s="178"/>
      <c r="S3125" s="178"/>
      <c r="T3125" s="178"/>
      <c r="U3125" s="178"/>
      <c r="V3125" s="178"/>
      <c r="W3125" s="178"/>
      <c r="X3125" s="178"/>
      <c r="Y3125" s="210">
        <f t="shared" si="248"/>
        <v>0.35044347282948157</v>
      </c>
      <c r="Z3125" s="211">
        <f t="shared" si="250"/>
        <v>0.42</v>
      </c>
      <c r="AA3125" s="178"/>
      <c r="AB3125" s="178"/>
      <c r="AC3125" s="178"/>
    </row>
    <row r="3126" spans="2:29" x14ac:dyDescent="0.35">
      <c r="B3126" s="222">
        <v>320300</v>
      </c>
      <c r="C3126" s="208">
        <v>124664</v>
      </c>
      <c r="D3126" s="309">
        <v>6856.52</v>
      </c>
      <c r="E3126" s="206">
        <v>9973.1200000000008</v>
      </c>
      <c r="F3126" s="206">
        <v>11219.76</v>
      </c>
      <c r="G3126" s="205">
        <f t="shared" si="251"/>
        <v>0.38921011551670309</v>
      </c>
      <c r="H3126" s="207">
        <f t="shared" si="252"/>
        <v>0.45</v>
      </c>
      <c r="I3126" s="213">
        <v>112254</v>
      </c>
      <c r="J3126" s="213">
        <v>6173.97</v>
      </c>
      <c r="K3126" s="212">
        <v>8980.32</v>
      </c>
      <c r="L3126" s="212">
        <v>10102.86</v>
      </c>
      <c r="M3126" s="239">
        <f t="shared" si="249"/>
        <v>0.51529999999998832</v>
      </c>
      <c r="N3126" s="239"/>
      <c r="O3126" s="178"/>
      <c r="P3126" s="178"/>
      <c r="Q3126" s="178"/>
      <c r="R3126" s="178"/>
      <c r="S3126" s="178"/>
      <c r="T3126" s="178"/>
      <c r="U3126" s="178"/>
      <c r="V3126" s="178"/>
      <c r="W3126" s="178"/>
      <c r="X3126" s="178"/>
      <c r="Y3126" s="210">
        <f t="shared" si="248"/>
        <v>0.35046518888541994</v>
      </c>
      <c r="Z3126" s="211">
        <f t="shared" si="250"/>
        <v>0.42</v>
      </c>
      <c r="AA3126" s="178"/>
      <c r="AB3126" s="178"/>
      <c r="AC3126" s="178"/>
    </row>
    <row r="3127" spans="2:29" x14ac:dyDescent="0.35">
      <c r="B3127" s="222">
        <v>320400</v>
      </c>
      <c r="C3127" s="208">
        <v>124709</v>
      </c>
      <c r="D3127" s="309">
        <v>6858.99</v>
      </c>
      <c r="E3127" s="206">
        <v>9976.7199999999993</v>
      </c>
      <c r="F3127" s="206">
        <v>11223.81</v>
      </c>
      <c r="G3127" s="205">
        <f t="shared" si="251"/>
        <v>0.38922908863920103</v>
      </c>
      <c r="H3127" s="207">
        <f t="shared" si="252"/>
        <v>0.45</v>
      </c>
      <c r="I3127" s="213">
        <v>112296</v>
      </c>
      <c r="J3127" s="213">
        <v>6176.28</v>
      </c>
      <c r="K3127" s="212">
        <v>8983.68</v>
      </c>
      <c r="L3127" s="212">
        <v>10106.64</v>
      </c>
      <c r="M3127" s="239">
        <f t="shared" si="249"/>
        <v>0.51519999999987709</v>
      </c>
      <c r="N3127" s="239"/>
      <c r="O3127" s="178"/>
      <c r="P3127" s="178"/>
      <c r="Q3127" s="178"/>
      <c r="R3127" s="178"/>
      <c r="S3127" s="178"/>
      <c r="T3127" s="178"/>
      <c r="U3127" s="178"/>
      <c r="V3127" s="178"/>
      <c r="W3127" s="178"/>
      <c r="X3127" s="178"/>
      <c r="Y3127" s="210">
        <f t="shared" si="248"/>
        <v>0.35048689138576777</v>
      </c>
      <c r="Z3127" s="211">
        <f t="shared" si="250"/>
        <v>0.42</v>
      </c>
      <c r="AA3127" s="178"/>
      <c r="AB3127" s="178"/>
      <c r="AC3127" s="178"/>
    </row>
    <row r="3128" spans="2:29" x14ac:dyDescent="0.35">
      <c r="B3128" s="222">
        <v>320500</v>
      </c>
      <c r="C3128" s="208">
        <v>124754</v>
      </c>
      <c r="D3128" s="309">
        <v>6861.47</v>
      </c>
      <c r="E3128" s="206">
        <v>9980.32</v>
      </c>
      <c r="F3128" s="206">
        <v>11227.86</v>
      </c>
      <c r="G3128" s="205">
        <f t="shared" si="251"/>
        <v>0.38924804992199685</v>
      </c>
      <c r="H3128" s="207">
        <f t="shared" si="252"/>
        <v>0.45</v>
      </c>
      <c r="I3128" s="213">
        <v>112338</v>
      </c>
      <c r="J3128" s="213">
        <v>6178.59</v>
      </c>
      <c r="K3128" s="212">
        <v>8987.0400000000009</v>
      </c>
      <c r="L3128" s="212">
        <v>10110.42</v>
      </c>
      <c r="M3128" s="239">
        <f t="shared" si="249"/>
        <v>0.51530000000017029</v>
      </c>
      <c r="N3128" s="239"/>
      <c r="O3128" s="178"/>
      <c r="P3128" s="178"/>
      <c r="Q3128" s="178"/>
      <c r="R3128" s="178"/>
      <c r="S3128" s="178"/>
      <c r="T3128" s="178"/>
      <c r="U3128" s="178"/>
      <c r="V3128" s="178"/>
      <c r="W3128" s="178"/>
      <c r="X3128" s="178"/>
      <c r="Y3128" s="210">
        <f t="shared" si="248"/>
        <v>0.35050858034321375</v>
      </c>
      <c r="Z3128" s="211">
        <f t="shared" si="250"/>
        <v>0.42</v>
      </c>
      <c r="AA3128" s="178"/>
      <c r="AB3128" s="178"/>
      <c r="AC3128" s="178"/>
    </row>
    <row r="3129" spans="2:29" x14ac:dyDescent="0.35">
      <c r="B3129" s="222">
        <v>320600</v>
      </c>
      <c r="C3129" s="208">
        <v>124799</v>
      </c>
      <c r="D3129" s="309">
        <v>6863.94</v>
      </c>
      <c r="E3129" s="206">
        <v>9983.92</v>
      </c>
      <c r="F3129" s="206">
        <v>11231.91</v>
      </c>
      <c r="G3129" s="205">
        <f t="shared" si="251"/>
        <v>0.38926699937616971</v>
      </c>
      <c r="H3129" s="207">
        <f t="shared" si="252"/>
        <v>0.45</v>
      </c>
      <c r="I3129" s="213">
        <v>112380</v>
      </c>
      <c r="J3129" s="213">
        <v>6180.9</v>
      </c>
      <c r="K3129" s="212">
        <v>8990.4</v>
      </c>
      <c r="L3129" s="212">
        <v>10114.200000000001</v>
      </c>
      <c r="M3129" s="239">
        <f t="shared" si="249"/>
        <v>0.51520000000004074</v>
      </c>
      <c r="N3129" s="239"/>
      <c r="O3129" s="178"/>
      <c r="P3129" s="178"/>
      <c r="Q3129" s="178"/>
      <c r="R3129" s="178"/>
      <c r="S3129" s="178"/>
      <c r="T3129" s="178"/>
      <c r="U3129" s="178"/>
      <c r="V3129" s="178"/>
      <c r="W3129" s="178"/>
      <c r="X3129" s="178"/>
      <c r="Y3129" s="210">
        <f t="shared" si="248"/>
        <v>0.35053025577043045</v>
      </c>
      <c r="Z3129" s="211">
        <f t="shared" si="250"/>
        <v>0.42</v>
      </c>
      <c r="AA3129" s="178"/>
      <c r="AB3129" s="178"/>
      <c r="AC3129" s="178"/>
    </row>
    <row r="3130" spans="2:29" x14ac:dyDescent="0.35">
      <c r="B3130" s="222">
        <v>320700</v>
      </c>
      <c r="C3130" s="208">
        <v>124844</v>
      </c>
      <c r="D3130" s="309">
        <v>6866.42</v>
      </c>
      <c r="E3130" s="206">
        <v>9987.52</v>
      </c>
      <c r="F3130" s="206">
        <v>11235.96</v>
      </c>
      <c r="G3130" s="205">
        <f t="shared" si="251"/>
        <v>0.38928593701278452</v>
      </c>
      <c r="H3130" s="207">
        <f t="shared" si="252"/>
        <v>0.45</v>
      </c>
      <c r="I3130" s="213">
        <v>112422</v>
      </c>
      <c r="J3130" s="213">
        <v>6183.21</v>
      </c>
      <c r="K3130" s="212">
        <v>8993.76</v>
      </c>
      <c r="L3130" s="212">
        <v>10117.98</v>
      </c>
      <c r="M3130" s="239">
        <f t="shared" si="249"/>
        <v>0.51530000000006115</v>
      </c>
      <c r="N3130" s="239"/>
      <c r="O3130" s="178"/>
      <c r="P3130" s="178"/>
      <c r="Q3130" s="178"/>
      <c r="R3130" s="178"/>
      <c r="S3130" s="178"/>
      <c r="T3130" s="178"/>
      <c r="U3130" s="178"/>
      <c r="V3130" s="178"/>
      <c r="W3130" s="178"/>
      <c r="X3130" s="178"/>
      <c r="Y3130" s="210">
        <f t="shared" si="248"/>
        <v>0.35055191768007482</v>
      </c>
      <c r="Z3130" s="211">
        <f t="shared" si="250"/>
        <v>0.42</v>
      </c>
      <c r="AA3130" s="178"/>
      <c r="AB3130" s="178"/>
      <c r="AC3130" s="178"/>
    </row>
    <row r="3131" spans="2:29" x14ac:dyDescent="0.35">
      <c r="B3131" s="222">
        <v>320800</v>
      </c>
      <c r="C3131" s="208">
        <v>124889</v>
      </c>
      <c r="D3131" s="309">
        <v>6868.89</v>
      </c>
      <c r="E3131" s="206">
        <v>9991.1200000000008</v>
      </c>
      <c r="F3131" s="206">
        <v>11240.01</v>
      </c>
      <c r="G3131" s="205">
        <f t="shared" si="251"/>
        <v>0.38930486284289278</v>
      </c>
      <c r="H3131" s="207">
        <f t="shared" si="252"/>
        <v>0.45</v>
      </c>
      <c r="I3131" s="213">
        <v>112464</v>
      </c>
      <c r="J3131" s="213">
        <v>6185.52</v>
      </c>
      <c r="K3131" s="212">
        <v>8997.1200000000008</v>
      </c>
      <c r="L3131" s="212">
        <v>10121.76</v>
      </c>
      <c r="M3131" s="239">
        <f t="shared" si="249"/>
        <v>0.5152000000002408</v>
      </c>
      <c r="N3131" s="239"/>
      <c r="O3131" s="178"/>
      <c r="P3131" s="178"/>
      <c r="Q3131" s="178"/>
      <c r="R3131" s="178"/>
      <c r="S3131" s="178"/>
      <c r="T3131" s="178"/>
      <c r="U3131" s="178"/>
      <c r="V3131" s="178"/>
      <c r="W3131" s="178"/>
      <c r="X3131" s="178"/>
      <c r="Y3131" s="210">
        <f t="shared" si="248"/>
        <v>0.35057356608478801</v>
      </c>
      <c r="Z3131" s="211">
        <f t="shared" si="250"/>
        <v>0.42</v>
      </c>
      <c r="AA3131" s="178"/>
      <c r="AB3131" s="178"/>
      <c r="AC3131" s="178"/>
    </row>
    <row r="3132" spans="2:29" x14ac:dyDescent="0.35">
      <c r="B3132" s="222">
        <v>320900</v>
      </c>
      <c r="C3132" s="208">
        <v>124934</v>
      </c>
      <c r="D3132" s="309">
        <v>6871.37</v>
      </c>
      <c r="E3132" s="206">
        <v>9994.7199999999993</v>
      </c>
      <c r="F3132" s="206">
        <v>11244.06</v>
      </c>
      <c r="G3132" s="205">
        <f t="shared" si="251"/>
        <v>0.38932377687753195</v>
      </c>
      <c r="H3132" s="207">
        <f t="shared" si="252"/>
        <v>0.45</v>
      </c>
      <c r="I3132" s="213">
        <v>112506</v>
      </c>
      <c r="J3132" s="213">
        <v>6187.83</v>
      </c>
      <c r="K3132" s="212">
        <v>9000.48</v>
      </c>
      <c r="L3132" s="212">
        <v>10125.540000000001</v>
      </c>
      <c r="M3132" s="239">
        <f t="shared" si="249"/>
        <v>0.51529999999993381</v>
      </c>
      <c r="N3132" s="239"/>
      <c r="O3132" s="178"/>
      <c r="P3132" s="178"/>
      <c r="Q3132" s="178"/>
      <c r="R3132" s="178"/>
      <c r="S3132" s="178"/>
      <c r="T3132" s="178"/>
      <c r="U3132" s="178"/>
      <c r="V3132" s="178"/>
      <c r="W3132" s="178"/>
      <c r="X3132" s="178"/>
      <c r="Y3132" s="210">
        <f t="shared" si="248"/>
        <v>0.35059520099719538</v>
      </c>
      <c r="Z3132" s="211">
        <f t="shared" si="250"/>
        <v>0.42</v>
      </c>
      <c r="AA3132" s="178"/>
      <c r="AB3132" s="178"/>
      <c r="AC3132" s="178"/>
    </row>
    <row r="3133" spans="2:29" x14ac:dyDescent="0.35">
      <c r="B3133" s="222">
        <v>321000</v>
      </c>
      <c r="C3133" s="208">
        <v>124979</v>
      </c>
      <c r="D3133" s="309">
        <v>6873.84</v>
      </c>
      <c r="E3133" s="206">
        <v>9998.32</v>
      </c>
      <c r="F3133" s="206">
        <v>11248.11</v>
      </c>
      <c r="G3133" s="205">
        <f t="shared" si="251"/>
        <v>0.38934267912772585</v>
      </c>
      <c r="H3133" s="207">
        <f t="shared" si="252"/>
        <v>0.45</v>
      </c>
      <c r="I3133" s="213">
        <v>112548</v>
      </c>
      <c r="J3133" s="213">
        <v>6190.14</v>
      </c>
      <c r="K3133" s="212">
        <v>9003.84</v>
      </c>
      <c r="L3133" s="212">
        <v>10129.32</v>
      </c>
      <c r="M3133" s="239">
        <f t="shared" si="249"/>
        <v>0.51520000000013166</v>
      </c>
      <c r="N3133" s="239"/>
      <c r="O3133" s="178"/>
      <c r="P3133" s="178"/>
      <c r="Q3133" s="178"/>
      <c r="R3133" s="178"/>
      <c r="S3133" s="178"/>
      <c r="T3133" s="178"/>
      <c r="U3133" s="178"/>
      <c r="V3133" s="178"/>
      <c r="W3133" s="178"/>
      <c r="X3133" s="178"/>
      <c r="Y3133" s="210">
        <f t="shared" si="248"/>
        <v>0.35061682242990655</v>
      </c>
      <c r="Z3133" s="211">
        <f t="shared" si="250"/>
        <v>0.42</v>
      </c>
      <c r="AA3133" s="178"/>
      <c r="AB3133" s="178"/>
      <c r="AC3133" s="178"/>
    </row>
    <row r="3134" spans="2:29" x14ac:dyDescent="0.35">
      <c r="B3134" s="222">
        <v>321100</v>
      </c>
      <c r="C3134" s="208">
        <v>125024</v>
      </c>
      <c r="D3134" s="309">
        <v>6876.32</v>
      </c>
      <c r="E3134" s="206">
        <v>10001.92</v>
      </c>
      <c r="F3134" s="206">
        <v>11252.16</v>
      </c>
      <c r="G3134" s="205">
        <f t="shared" si="251"/>
        <v>0.38936156960448459</v>
      </c>
      <c r="H3134" s="207">
        <f t="shared" si="252"/>
        <v>0.45</v>
      </c>
      <c r="I3134" s="213">
        <v>112590</v>
      </c>
      <c r="J3134" s="213">
        <v>6192.45</v>
      </c>
      <c r="K3134" s="212">
        <v>9007.2000000000007</v>
      </c>
      <c r="L3134" s="212">
        <v>10133.1</v>
      </c>
      <c r="M3134" s="239">
        <f t="shared" si="249"/>
        <v>0.51530000000009746</v>
      </c>
      <c r="N3134" s="239"/>
      <c r="O3134" s="178"/>
      <c r="P3134" s="178"/>
      <c r="Q3134" s="178"/>
      <c r="R3134" s="178"/>
      <c r="S3134" s="178"/>
      <c r="T3134" s="178"/>
      <c r="U3134" s="178"/>
      <c r="V3134" s="178"/>
      <c r="W3134" s="178"/>
      <c r="X3134" s="178"/>
      <c r="Y3134" s="210">
        <f t="shared" si="248"/>
        <v>0.3506384303955154</v>
      </c>
      <c r="Z3134" s="211">
        <f t="shared" si="250"/>
        <v>0.42</v>
      </c>
      <c r="AA3134" s="178"/>
      <c r="AB3134" s="178"/>
      <c r="AC3134" s="178"/>
    </row>
    <row r="3135" spans="2:29" x14ac:dyDescent="0.35">
      <c r="B3135" s="222">
        <v>321200</v>
      </c>
      <c r="C3135" s="208">
        <v>125069</v>
      </c>
      <c r="D3135" s="309">
        <v>6878.79</v>
      </c>
      <c r="E3135" s="206">
        <v>10005.52</v>
      </c>
      <c r="F3135" s="206">
        <v>11256.21</v>
      </c>
      <c r="G3135" s="205">
        <f t="shared" si="251"/>
        <v>0.38938044831880447</v>
      </c>
      <c r="H3135" s="207">
        <f t="shared" si="252"/>
        <v>0.45</v>
      </c>
      <c r="I3135" s="213">
        <v>112632</v>
      </c>
      <c r="J3135" s="213">
        <v>6194.76</v>
      </c>
      <c r="K3135" s="212">
        <v>9010.56</v>
      </c>
      <c r="L3135" s="212">
        <v>10136.879999999999</v>
      </c>
      <c r="M3135" s="239">
        <f t="shared" si="249"/>
        <v>0.51520000000000432</v>
      </c>
      <c r="N3135" s="239"/>
      <c r="O3135" s="178"/>
      <c r="P3135" s="178"/>
      <c r="Q3135" s="178"/>
      <c r="R3135" s="178"/>
      <c r="S3135" s="178"/>
      <c r="T3135" s="178"/>
      <c r="U3135" s="178"/>
      <c r="V3135" s="178"/>
      <c r="W3135" s="178"/>
      <c r="X3135" s="178"/>
      <c r="Y3135" s="210">
        <f t="shared" si="248"/>
        <v>0.35066002490660025</v>
      </c>
      <c r="Z3135" s="211">
        <f t="shared" si="250"/>
        <v>0.42</v>
      </c>
      <c r="AA3135" s="178"/>
      <c r="AB3135" s="178"/>
      <c r="AC3135" s="178"/>
    </row>
    <row r="3136" spans="2:29" x14ac:dyDescent="0.35">
      <c r="B3136" s="222">
        <v>321300</v>
      </c>
      <c r="C3136" s="208">
        <v>125114</v>
      </c>
      <c r="D3136" s="309">
        <v>6881.27</v>
      </c>
      <c r="E3136" s="206">
        <v>10009.120000000001</v>
      </c>
      <c r="F3136" s="206">
        <v>11260.26</v>
      </c>
      <c r="G3136" s="205">
        <f t="shared" si="251"/>
        <v>0.38939931528166821</v>
      </c>
      <c r="H3136" s="207">
        <f t="shared" si="252"/>
        <v>0.45</v>
      </c>
      <c r="I3136" s="213">
        <v>112674</v>
      </c>
      <c r="J3136" s="213">
        <v>6197.07</v>
      </c>
      <c r="K3136" s="212">
        <v>9013.92</v>
      </c>
      <c r="L3136" s="212">
        <v>10140.66</v>
      </c>
      <c r="M3136" s="239">
        <f t="shared" si="249"/>
        <v>0.51529999999998832</v>
      </c>
      <c r="N3136" s="239"/>
      <c r="O3136" s="178"/>
      <c r="P3136" s="178"/>
      <c r="Q3136" s="178"/>
      <c r="R3136" s="178"/>
      <c r="S3136" s="178"/>
      <c r="T3136" s="178"/>
      <c r="U3136" s="178"/>
      <c r="V3136" s="178"/>
      <c r="W3136" s="178"/>
      <c r="X3136" s="178"/>
      <c r="Y3136" s="210">
        <f t="shared" si="248"/>
        <v>0.35068160597572362</v>
      </c>
      <c r="Z3136" s="211">
        <f t="shared" si="250"/>
        <v>0.42</v>
      </c>
      <c r="AA3136" s="178"/>
      <c r="AB3136" s="178"/>
      <c r="AC3136" s="178"/>
    </row>
    <row r="3137" spans="2:29" x14ac:dyDescent="0.35">
      <c r="B3137" s="222">
        <v>321400</v>
      </c>
      <c r="C3137" s="208">
        <v>125159</v>
      </c>
      <c r="D3137" s="309">
        <v>6883.74</v>
      </c>
      <c r="E3137" s="206">
        <v>10012.719999999999</v>
      </c>
      <c r="F3137" s="206">
        <v>11264.31</v>
      </c>
      <c r="G3137" s="205">
        <f t="shared" si="251"/>
        <v>0.38941817050404481</v>
      </c>
      <c r="H3137" s="207">
        <f t="shared" si="252"/>
        <v>0.45</v>
      </c>
      <c r="I3137" s="213">
        <v>112716</v>
      </c>
      <c r="J3137" s="213">
        <v>6199.38</v>
      </c>
      <c r="K3137" s="212">
        <v>9017.2800000000007</v>
      </c>
      <c r="L3137" s="212">
        <v>10144.44</v>
      </c>
      <c r="M3137" s="239">
        <f t="shared" si="249"/>
        <v>0.51519999999987709</v>
      </c>
      <c r="N3137" s="239"/>
      <c r="O3137" s="178"/>
      <c r="P3137" s="178"/>
      <c r="Q3137" s="178"/>
      <c r="R3137" s="178"/>
      <c r="S3137" s="178"/>
      <c r="T3137" s="178"/>
      <c r="U3137" s="178"/>
      <c r="V3137" s="178"/>
      <c r="W3137" s="178"/>
      <c r="X3137" s="178"/>
      <c r="Y3137" s="210">
        <f t="shared" si="248"/>
        <v>0.35070317361543246</v>
      </c>
      <c r="Z3137" s="211">
        <f t="shared" si="250"/>
        <v>0.42</v>
      </c>
      <c r="AA3137" s="178"/>
      <c r="AB3137" s="178"/>
      <c r="AC3137" s="178"/>
    </row>
    <row r="3138" spans="2:29" x14ac:dyDescent="0.35">
      <c r="B3138" s="222">
        <v>321500</v>
      </c>
      <c r="C3138" s="208">
        <v>125204</v>
      </c>
      <c r="D3138" s="309">
        <v>6886.22</v>
      </c>
      <c r="E3138" s="206">
        <v>10016.32</v>
      </c>
      <c r="F3138" s="206">
        <v>11268.36</v>
      </c>
      <c r="G3138" s="205">
        <f t="shared" si="251"/>
        <v>0.38943701399688957</v>
      </c>
      <c r="H3138" s="207">
        <f t="shared" si="252"/>
        <v>0.45</v>
      </c>
      <c r="I3138" s="213">
        <v>112758</v>
      </c>
      <c r="J3138" s="213">
        <v>6201.69</v>
      </c>
      <c r="K3138" s="212">
        <v>9020.64</v>
      </c>
      <c r="L3138" s="212">
        <v>10148.219999999999</v>
      </c>
      <c r="M3138" s="239">
        <f t="shared" si="249"/>
        <v>0.51530000000017029</v>
      </c>
      <c r="N3138" s="239"/>
      <c r="O3138" s="178"/>
      <c r="P3138" s="178"/>
      <c r="Q3138" s="178"/>
      <c r="R3138" s="178"/>
      <c r="S3138" s="178"/>
      <c r="T3138" s="178"/>
      <c r="U3138" s="178"/>
      <c r="V3138" s="178"/>
      <c r="W3138" s="178"/>
      <c r="X3138" s="178"/>
      <c r="Y3138" s="210">
        <f t="shared" si="248"/>
        <v>0.35072472783825814</v>
      </c>
      <c r="Z3138" s="211">
        <f t="shared" si="250"/>
        <v>0.42</v>
      </c>
      <c r="AA3138" s="178"/>
      <c r="AB3138" s="178"/>
      <c r="AC3138" s="178"/>
    </row>
    <row r="3139" spans="2:29" x14ac:dyDescent="0.35">
      <c r="B3139" s="222">
        <v>321600</v>
      </c>
      <c r="C3139" s="208">
        <v>125249</v>
      </c>
      <c r="D3139" s="309">
        <v>6888.69</v>
      </c>
      <c r="E3139" s="206">
        <v>10019.92</v>
      </c>
      <c r="F3139" s="206">
        <v>11272.41</v>
      </c>
      <c r="G3139" s="205">
        <f t="shared" si="251"/>
        <v>0.38945584577114428</v>
      </c>
      <c r="H3139" s="207">
        <f t="shared" si="252"/>
        <v>0.45</v>
      </c>
      <c r="I3139" s="213">
        <v>112800</v>
      </c>
      <c r="J3139" s="213">
        <v>6204</v>
      </c>
      <c r="K3139" s="212">
        <v>9024</v>
      </c>
      <c r="L3139" s="212">
        <v>10152</v>
      </c>
      <c r="M3139" s="239">
        <f t="shared" si="249"/>
        <v>0.51520000000004074</v>
      </c>
      <c r="N3139" s="239"/>
      <c r="O3139" s="178"/>
      <c r="P3139" s="178"/>
      <c r="Q3139" s="178"/>
      <c r="R3139" s="178"/>
      <c r="S3139" s="178"/>
      <c r="T3139" s="178"/>
      <c r="U3139" s="178"/>
      <c r="V3139" s="178"/>
      <c r="W3139" s="178"/>
      <c r="X3139" s="178"/>
      <c r="Y3139" s="210">
        <f t="shared" ref="Y3139:Y3202" si="253">I3139/$B3139</f>
        <v>0.35074626865671643</v>
      </c>
      <c r="Z3139" s="211">
        <f t="shared" si="250"/>
        <v>0.42</v>
      </c>
      <c r="AA3139" s="178"/>
      <c r="AB3139" s="178"/>
      <c r="AC3139" s="178"/>
    </row>
    <row r="3140" spans="2:29" x14ac:dyDescent="0.35">
      <c r="B3140" s="222">
        <v>321700</v>
      </c>
      <c r="C3140" s="208">
        <v>125294</v>
      </c>
      <c r="D3140" s="309">
        <v>6891.17</v>
      </c>
      <c r="E3140" s="206">
        <v>10023.52</v>
      </c>
      <c r="F3140" s="206">
        <v>11276.46</v>
      </c>
      <c r="G3140" s="205">
        <f t="shared" si="251"/>
        <v>0.38947466583773704</v>
      </c>
      <c r="H3140" s="207">
        <f t="shared" si="252"/>
        <v>0.45</v>
      </c>
      <c r="I3140" s="213">
        <v>112842</v>
      </c>
      <c r="J3140" s="213">
        <v>6206.31</v>
      </c>
      <c r="K3140" s="212">
        <v>9027.36</v>
      </c>
      <c r="L3140" s="212">
        <v>10155.780000000001</v>
      </c>
      <c r="M3140" s="239">
        <f t="shared" ref="M3140:M3203" si="254">(C3140+D3140+F3140-C3139-D3139-F3139)/100</f>
        <v>0.51530000000006115</v>
      </c>
      <c r="N3140" s="239"/>
      <c r="O3140" s="178"/>
      <c r="P3140" s="178"/>
      <c r="Q3140" s="178"/>
      <c r="R3140" s="178"/>
      <c r="S3140" s="178"/>
      <c r="T3140" s="178"/>
      <c r="U3140" s="178"/>
      <c r="V3140" s="178"/>
      <c r="W3140" s="178"/>
      <c r="X3140" s="178"/>
      <c r="Y3140" s="210">
        <f t="shared" si="253"/>
        <v>0.35076779608330744</v>
      </c>
      <c r="Z3140" s="211">
        <f t="shared" ref="Z3140:Z3203" si="255">(I3140-I3139)/($B3140-$B3139)</f>
        <v>0.42</v>
      </c>
      <c r="AA3140" s="178"/>
      <c r="AB3140" s="178"/>
      <c r="AC3140" s="178"/>
    </row>
    <row r="3141" spans="2:29" x14ac:dyDescent="0.35">
      <c r="B3141" s="222">
        <v>321800</v>
      </c>
      <c r="C3141" s="208">
        <v>125339</v>
      </c>
      <c r="D3141" s="309">
        <v>6893.64</v>
      </c>
      <c r="E3141" s="206">
        <v>10027.120000000001</v>
      </c>
      <c r="F3141" s="206">
        <v>11280.51</v>
      </c>
      <c r="G3141" s="205">
        <f t="shared" ref="G3141:G3204" si="256">C3141/B3141</f>
        <v>0.38949347420758235</v>
      </c>
      <c r="H3141" s="207">
        <f t="shared" ref="H3141:H3204" si="257">(C3141-C3140)/(B3141-B3140)</f>
        <v>0.45</v>
      </c>
      <c r="I3141" s="213">
        <v>112884</v>
      </c>
      <c r="J3141" s="213">
        <v>6208.62</v>
      </c>
      <c r="K3141" s="212">
        <v>9030.7199999999993</v>
      </c>
      <c r="L3141" s="212">
        <v>10159.56</v>
      </c>
      <c r="M3141" s="239">
        <f t="shared" si="254"/>
        <v>0.5152000000002408</v>
      </c>
      <c r="N3141" s="239"/>
      <c r="O3141" s="178"/>
      <c r="P3141" s="178"/>
      <c r="Q3141" s="178"/>
      <c r="R3141" s="178"/>
      <c r="S3141" s="178"/>
      <c r="T3141" s="178"/>
      <c r="U3141" s="178"/>
      <c r="V3141" s="178"/>
      <c r="W3141" s="178"/>
      <c r="X3141" s="178"/>
      <c r="Y3141" s="210">
        <f t="shared" si="253"/>
        <v>0.35078931013051584</v>
      </c>
      <c r="Z3141" s="211">
        <f t="shared" si="255"/>
        <v>0.42</v>
      </c>
      <c r="AA3141" s="178"/>
      <c r="AB3141" s="178"/>
      <c r="AC3141" s="178"/>
    </row>
    <row r="3142" spans="2:29" x14ac:dyDescent="0.35">
      <c r="B3142" s="222">
        <v>321900</v>
      </c>
      <c r="C3142" s="208">
        <v>125384</v>
      </c>
      <c r="D3142" s="309">
        <v>6896.12</v>
      </c>
      <c r="E3142" s="206">
        <v>10030.719999999999</v>
      </c>
      <c r="F3142" s="206">
        <v>11284.56</v>
      </c>
      <c r="G3142" s="205">
        <f t="shared" si="256"/>
        <v>0.38951227089158125</v>
      </c>
      <c r="H3142" s="207">
        <f t="shared" si="257"/>
        <v>0.45</v>
      </c>
      <c r="I3142" s="213">
        <v>112926</v>
      </c>
      <c r="J3142" s="213">
        <v>6210.93</v>
      </c>
      <c r="K3142" s="212">
        <v>9034.08</v>
      </c>
      <c r="L3142" s="212">
        <v>10163.34</v>
      </c>
      <c r="M3142" s="239">
        <f t="shared" si="254"/>
        <v>0.51529999999993381</v>
      </c>
      <c r="N3142" s="239"/>
      <c r="O3142" s="178"/>
      <c r="P3142" s="178"/>
      <c r="Q3142" s="178"/>
      <c r="R3142" s="178"/>
      <c r="S3142" s="178"/>
      <c r="T3142" s="178"/>
      <c r="U3142" s="178"/>
      <c r="V3142" s="178"/>
      <c r="W3142" s="178"/>
      <c r="X3142" s="178"/>
      <c r="Y3142" s="210">
        <f t="shared" si="253"/>
        <v>0.35081081081081084</v>
      </c>
      <c r="Z3142" s="211">
        <f t="shared" si="255"/>
        <v>0.42</v>
      </c>
      <c r="AA3142" s="178"/>
      <c r="AB3142" s="178"/>
      <c r="AC3142" s="178"/>
    </row>
    <row r="3143" spans="2:29" x14ac:dyDescent="0.35">
      <c r="B3143" s="222">
        <v>322000</v>
      </c>
      <c r="C3143" s="208">
        <v>125429</v>
      </c>
      <c r="D3143" s="309">
        <v>6898.59</v>
      </c>
      <c r="E3143" s="206">
        <v>10034.32</v>
      </c>
      <c r="F3143" s="206">
        <v>11288.61</v>
      </c>
      <c r="G3143" s="205">
        <f t="shared" si="256"/>
        <v>0.38953105590062109</v>
      </c>
      <c r="H3143" s="207">
        <f t="shared" si="257"/>
        <v>0.45</v>
      </c>
      <c r="I3143" s="213">
        <v>112968</v>
      </c>
      <c r="J3143" s="213">
        <v>6213.24</v>
      </c>
      <c r="K3143" s="212">
        <v>9037.44</v>
      </c>
      <c r="L3143" s="212">
        <v>10167.120000000001</v>
      </c>
      <c r="M3143" s="239">
        <f t="shared" si="254"/>
        <v>0.51520000000013166</v>
      </c>
      <c r="N3143" s="239"/>
      <c r="O3143" s="178"/>
      <c r="P3143" s="178"/>
      <c r="Q3143" s="178"/>
      <c r="R3143" s="178"/>
      <c r="S3143" s="178"/>
      <c r="T3143" s="178"/>
      <c r="U3143" s="178"/>
      <c r="V3143" s="178"/>
      <c r="W3143" s="178"/>
      <c r="X3143" s="178"/>
      <c r="Y3143" s="210">
        <f t="shared" si="253"/>
        <v>0.35083229813664596</v>
      </c>
      <c r="Z3143" s="211">
        <f t="shared" si="255"/>
        <v>0.42</v>
      </c>
      <c r="AA3143" s="178"/>
      <c r="AB3143" s="178"/>
      <c r="AC3143" s="178"/>
    </row>
    <row r="3144" spans="2:29" x14ac:dyDescent="0.35">
      <c r="B3144" s="222">
        <v>322100</v>
      </c>
      <c r="C3144" s="208">
        <v>125474</v>
      </c>
      <c r="D3144" s="309">
        <v>6901.07</v>
      </c>
      <c r="E3144" s="206">
        <v>10037.92</v>
      </c>
      <c r="F3144" s="206">
        <v>11292.66</v>
      </c>
      <c r="G3144" s="205">
        <f t="shared" si="256"/>
        <v>0.38954982924557591</v>
      </c>
      <c r="H3144" s="207">
        <f t="shared" si="257"/>
        <v>0.45</v>
      </c>
      <c r="I3144" s="213">
        <v>113010</v>
      </c>
      <c r="J3144" s="213">
        <v>6215.55</v>
      </c>
      <c r="K3144" s="212">
        <v>9040.7999999999993</v>
      </c>
      <c r="L3144" s="212">
        <v>10170.9</v>
      </c>
      <c r="M3144" s="239">
        <f t="shared" si="254"/>
        <v>0.51530000000009746</v>
      </c>
      <c r="N3144" s="239"/>
      <c r="O3144" s="178"/>
      <c r="P3144" s="178"/>
      <c r="Q3144" s="178"/>
      <c r="R3144" s="178"/>
      <c r="S3144" s="178"/>
      <c r="T3144" s="178"/>
      <c r="U3144" s="178"/>
      <c r="V3144" s="178"/>
      <c r="W3144" s="178"/>
      <c r="X3144" s="178"/>
      <c r="Y3144" s="210">
        <f t="shared" si="253"/>
        <v>0.35085377212045948</v>
      </c>
      <c r="Z3144" s="211">
        <f t="shared" si="255"/>
        <v>0.42</v>
      </c>
      <c r="AA3144" s="178"/>
      <c r="AB3144" s="178"/>
      <c r="AC3144" s="178"/>
    </row>
    <row r="3145" spans="2:29" x14ac:dyDescent="0.35">
      <c r="B3145" s="222">
        <v>322200</v>
      </c>
      <c r="C3145" s="208">
        <v>125519</v>
      </c>
      <c r="D3145" s="309">
        <v>6903.54</v>
      </c>
      <c r="E3145" s="206">
        <v>10041.52</v>
      </c>
      <c r="F3145" s="206">
        <v>11296.71</v>
      </c>
      <c r="G3145" s="205">
        <f t="shared" si="256"/>
        <v>0.389568590937306</v>
      </c>
      <c r="H3145" s="207">
        <f t="shared" si="257"/>
        <v>0.45</v>
      </c>
      <c r="I3145" s="213">
        <v>113052</v>
      </c>
      <c r="J3145" s="213">
        <v>6217.86</v>
      </c>
      <c r="K3145" s="212">
        <v>9044.16</v>
      </c>
      <c r="L3145" s="212">
        <v>10174.68</v>
      </c>
      <c r="M3145" s="239">
        <f t="shared" si="254"/>
        <v>0.51520000000000432</v>
      </c>
      <c r="N3145" s="239"/>
      <c r="O3145" s="178"/>
      <c r="P3145" s="178"/>
      <c r="Q3145" s="178"/>
      <c r="R3145" s="178"/>
      <c r="S3145" s="178"/>
      <c r="T3145" s="178"/>
      <c r="U3145" s="178"/>
      <c r="V3145" s="178"/>
      <c r="W3145" s="178"/>
      <c r="X3145" s="178"/>
      <c r="Y3145" s="210">
        <f t="shared" si="253"/>
        <v>0.35087523277467414</v>
      </c>
      <c r="Z3145" s="211">
        <f t="shared" si="255"/>
        <v>0.42</v>
      </c>
      <c r="AA3145" s="178"/>
      <c r="AB3145" s="178"/>
      <c r="AC3145" s="178"/>
    </row>
    <row r="3146" spans="2:29" x14ac:dyDescent="0.35">
      <c r="B3146" s="222">
        <v>322300</v>
      </c>
      <c r="C3146" s="208">
        <v>125564</v>
      </c>
      <c r="D3146" s="309">
        <v>6906.02</v>
      </c>
      <c r="E3146" s="206">
        <v>10045.120000000001</v>
      </c>
      <c r="F3146" s="206">
        <v>11300.76</v>
      </c>
      <c r="G3146" s="205">
        <f t="shared" si="256"/>
        <v>0.38958734098665837</v>
      </c>
      <c r="H3146" s="207">
        <f t="shared" si="257"/>
        <v>0.45</v>
      </c>
      <c r="I3146" s="213">
        <v>113094</v>
      </c>
      <c r="J3146" s="213">
        <v>6220.17</v>
      </c>
      <c r="K3146" s="212">
        <v>9047.52</v>
      </c>
      <c r="L3146" s="212">
        <v>10178.459999999999</v>
      </c>
      <c r="M3146" s="239">
        <f t="shared" si="254"/>
        <v>0.51529999999998832</v>
      </c>
      <c r="N3146" s="239"/>
      <c r="O3146" s="178"/>
      <c r="P3146" s="178"/>
      <c r="Q3146" s="178"/>
      <c r="R3146" s="178"/>
      <c r="S3146" s="178"/>
      <c r="T3146" s="178"/>
      <c r="U3146" s="178"/>
      <c r="V3146" s="178"/>
      <c r="W3146" s="178"/>
      <c r="X3146" s="178"/>
      <c r="Y3146" s="210">
        <f t="shared" si="253"/>
        <v>0.35089668011169717</v>
      </c>
      <c r="Z3146" s="211">
        <f t="shared" si="255"/>
        <v>0.42</v>
      </c>
      <c r="AA3146" s="178"/>
      <c r="AB3146" s="178"/>
      <c r="AC3146" s="178"/>
    </row>
    <row r="3147" spans="2:29" x14ac:dyDescent="0.35">
      <c r="B3147" s="222">
        <v>322400</v>
      </c>
      <c r="C3147" s="208">
        <v>125609</v>
      </c>
      <c r="D3147" s="309">
        <v>6908.49</v>
      </c>
      <c r="E3147" s="206">
        <v>10048.719999999999</v>
      </c>
      <c r="F3147" s="206">
        <v>11304.81</v>
      </c>
      <c r="G3147" s="205">
        <f t="shared" si="256"/>
        <v>0.38960607940446651</v>
      </c>
      <c r="H3147" s="207">
        <f t="shared" si="257"/>
        <v>0.45</v>
      </c>
      <c r="I3147" s="213">
        <v>113136</v>
      </c>
      <c r="J3147" s="213">
        <v>6222.48</v>
      </c>
      <c r="K3147" s="212">
        <v>9050.8799999999992</v>
      </c>
      <c r="L3147" s="212">
        <v>10182.24</v>
      </c>
      <c r="M3147" s="239">
        <f t="shared" si="254"/>
        <v>0.51519999999987709</v>
      </c>
      <c r="N3147" s="239"/>
      <c r="O3147" s="178"/>
      <c r="P3147" s="178"/>
      <c r="Q3147" s="178"/>
      <c r="R3147" s="178"/>
      <c r="S3147" s="178"/>
      <c r="T3147" s="178"/>
      <c r="U3147" s="178"/>
      <c r="V3147" s="178"/>
      <c r="W3147" s="178"/>
      <c r="X3147" s="178"/>
      <c r="Y3147" s="210">
        <f t="shared" si="253"/>
        <v>0.3509181141439206</v>
      </c>
      <c r="Z3147" s="211">
        <f t="shared" si="255"/>
        <v>0.42</v>
      </c>
      <c r="AA3147" s="178"/>
      <c r="AB3147" s="178"/>
      <c r="AC3147" s="178"/>
    </row>
    <row r="3148" spans="2:29" x14ac:dyDescent="0.35">
      <c r="B3148" s="222">
        <v>322500</v>
      </c>
      <c r="C3148" s="208">
        <v>125654</v>
      </c>
      <c r="D3148" s="309">
        <v>6910.97</v>
      </c>
      <c r="E3148" s="206">
        <v>10052.32</v>
      </c>
      <c r="F3148" s="206">
        <v>11308.86</v>
      </c>
      <c r="G3148" s="205">
        <f t="shared" si="256"/>
        <v>0.38962480620155038</v>
      </c>
      <c r="H3148" s="207">
        <f t="shared" si="257"/>
        <v>0.45</v>
      </c>
      <c r="I3148" s="213">
        <v>113178</v>
      </c>
      <c r="J3148" s="213">
        <v>6224.79</v>
      </c>
      <c r="K3148" s="212">
        <v>9054.24</v>
      </c>
      <c r="L3148" s="212">
        <v>10186.02</v>
      </c>
      <c r="M3148" s="239">
        <f t="shared" si="254"/>
        <v>0.51530000000017029</v>
      </c>
      <c r="N3148" s="239"/>
      <c r="O3148" s="178"/>
      <c r="P3148" s="178"/>
      <c r="Q3148" s="178"/>
      <c r="R3148" s="178"/>
      <c r="S3148" s="178"/>
      <c r="T3148" s="178"/>
      <c r="U3148" s="178"/>
      <c r="V3148" s="178"/>
      <c r="W3148" s="178"/>
      <c r="X3148" s="178"/>
      <c r="Y3148" s="210">
        <f t="shared" si="253"/>
        <v>0.35093953488372093</v>
      </c>
      <c r="Z3148" s="211">
        <f t="shared" si="255"/>
        <v>0.42</v>
      </c>
      <c r="AA3148" s="178"/>
      <c r="AB3148" s="178"/>
      <c r="AC3148" s="178"/>
    </row>
    <row r="3149" spans="2:29" x14ac:dyDescent="0.35">
      <c r="B3149" s="222">
        <v>322600</v>
      </c>
      <c r="C3149" s="208">
        <v>125699</v>
      </c>
      <c r="D3149" s="309">
        <v>6913.44</v>
      </c>
      <c r="E3149" s="206">
        <v>10055.92</v>
      </c>
      <c r="F3149" s="206">
        <v>11312.91</v>
      </c>
      <c r="G3149" s="205">
        <f t="shared" si="256"/>
        <v>0.38964352138871666</v>
      </c>
      <c r="H3149" s="207">
        <f t="shared" si="257"/>
        <v>0.45</v>
      </c>
      <c r="I3149" s="213">
        <v>113220</v>
      </c>
      <c r="J3149" s="213">
        <v>6227.1</v>
      </c>
      <c r="K3149" s="212">
        <v>9057.6</v>
      </c>
      <c r="L3149" s="212">
        <v>10189.799999999999</v>
      </c>
      <c r="M3149" s="239">
        <f t="shared" si="254"/>
        <v>0.51520000000004074</v>
      </c>
      <c r="N3149" s="239"/>
      <c r="O3149" s="178"/>
      <c r="P3149" s="178"/>
      <c r="Q3149" s="178"/>
      <c r="R3149" s="178"/>
      <c r="S3149" s="178"/>
      <c r="T3149" s="178"/>
      <c r="U3149" s="178"/>
      <c r="V3149" s="178"/>
      <c r="W3149" s="178"/>
      <c r="X3149" s="178"/>
      <c r="Y3149" s="210">
        <f t="shared" si="253"/>
        <v>0.35096094234345937</v>
      </c>
      <c r="Z3149" s="211">
        <f t="shared" si="255"/>
        <v>0.42</v>
      </c>
      <c r="AA3149" s="178"/>
      <c r="AB3149" s="178"/>
      <c r="AC3149" s="178"/>
    </row>
    <row r="3150" spans="2:29" x14ac:dyDescent="0.35">
      <c r="B3150" s="222">
        <v>322700</v>
      </c>
      <c r="C3150" s="208">
        <v>125744</v>
      </c>
      <c r="D3150" s="309">
        <v>6915.92</v>
      </c>
      <c r="E3150" s="206">
        <v>10059.52</v>
      </c>
      <c r="F3150" s="206">
        <v>11316.96</v>
      </c>
      <c r="G3150" s="205">
        <f t="shared" si="256"/>
        <v>0.38966222497675862</v>
      </c>
      <c r="H3150" s="207">
        <f t="shared" si="257"/>
        <v>0.45</v>
      </c>
      <c r="I3150" s="213">
        <v>113262</v>
      </c>
      <c r="J3150" s="213">
        <v>6229.41</v>
      </c>
      <c r="K3150" s="212">
        <v>9060.9599999999991</v>
      </c>
      <c r="L3150" s="212">
        <v>10193.58</v>
      </c>
      <c r="M3150" s="239">
        <f t="shared" si="254"/>
        <v>0.51530000000006115</v>
      </c>
      <c r="N3150" s="239"/>
      <c r="O3150" s="178"/>
      <c r="P3150" s="178"/>
      <c r="Q3150" s="178"/>
      <c r="R3150" s="178"/>
      <c r="S3150" s="178"/>
      <c r="T3150" s="178"/>
      <c r="U3150" s="178"/>
      <c r="V3150" s="178"/>
      <c r="W3150" s="178"/>
      <c r="X3150" s="178"/>
      <c r="Y3150" s="210">
        <f t="shared" si="253"/>
        <v>0.35098233653548189</v>
      </c>
      <c r="Z3150" s="211">
        <f t="shared" si="255"/>
        <v>0.42</v>
      </c>
      <c r="AA3150" s="178"/>
      <c r="AB3150" s="178"/>
      <c r="AC3150" s="178"/>
    </row>
    <row r="3151" spans="2:29" x14ac:dyDescent="0.35">
      <c r="B3151" s="222">
        <v>322800</v>
      </c>
      <c r="C3151" s="208">
        <v>125789</v>
      </c>
      <c r="D3151" s="309">
        <v>6918.39</v>
      </c>
      <c r="E3151" s="206">
        <v>10063.120000000001</v>
      </c>
      <c r="F3151" s="206">
        <v>11321.01</v>
      </c>
      <c r="G3151" s="205">
        <f t="shared" si="256"/>
        <v>0.38968091697645602</v>
      </c>
      <c r="H3151" s="207">
        <f t="shared" si="257"/>
        <v>0.45</v>
      </c>
      <c r="I3151" s="213">
        <v>113304</v>
      </c>
      <c r="J3151" s="213">
        <v>6231.72</v>
      </c>
      <c r="K3151" s="212">
        <v>9064.32</v>
      </c>
      <c r="L3151" s="212">
        <v>10197.36</v>
      </c>
      <c r="M3151" s="239">
        <f t="shared" si="254"/>
        <v>0.5152000000002408</v>
      </c>
      <c r="N3151" s="239"/>
      <c r="O3151" s="178"/>
      <c r="P3151" s="178"/>
      <c r="Q3151" s="178"/>
      <c r="R3151" s="178"/>
      <c r="S3151" s="178"/>
      <c r="T3151" s="178"/>
      <c r="U3151" s="178"/>
      <c r="V3151" s="178"/>
      <c r="W3151" s="178"/>
      <c r="X3151" s="178"/>
      <c r="Y3151" s="210">
        <f t="shared" si="253"/>
        <v>0.35100371747211895</v>
      </c>
      <c r="Z3151" s="211">
        <f t="shared" si="255"/>
        <v>0.42</v>
      </c>
      <c r="AA3151" s="178"/>
      <c r="AB3151" s="178"/>
      <c r="AC3151" s="178"/>
    </row>
    <row r="3152" spans="2:29" x14ac:dyDescent="0.35">
      <c r="B3152" s="222">
        <v>322900</v>
      </c>
      <c r="C3152" s="208">
        <v>125834</v>
      </c>
      <c r="D3152" s="309">
        <v>6920.87</v>
      </c>
      <c r="E3152" s="206">
        <v>10066.719999999999</v>
      </c>
      <c r="F3152" s="206">
        <v>11325.06</v>
      </c>
      <c r="G3152" s="205">
        <f t="shared" si="256"/>
        <v>0.3896995973985754</v>
      </c>
      <c r="H3152" s="207">
        <f t="shared" si="257"/>
        <v>0.45</v>
      </c>
      <c r="I3152" s="213">
        <v>113346</v>
      </c>
      <c r="J3152" s="213">
        <v>6234.03</v>
      </c>
      <c r="K3152" s="212">
        <v>9067.68</v>
      </c>
      <c r="L3152" s="212">
        <v>10201.14</v>
      </c>
      <c r="M3152" s="239">
        <f t="shared" si="254"/>
        <v>0.51529999999993381</v>
      </c>
      <c r="N3152" s="239"/>
      <c r="O3152" s="178"/>
      <c r="P3152" s="178"/>
      <c r="Q3152" s="178"/>
      <c r="R3152" s="178"/>
      <c r="S3152" s="178"/>
      <c r="T3152" s="178"/>
      <c r="U3152" s="178"/>
      <c r="V3152" s="178"/>
      <c r="W3152" s="178"/>
      <c r="X3152" s="178"/>
      <c r="Y3152" s="210">
        <f t="shared" si="253"/>
        <v>0.35102508516568598</v>
      </c>
      <c r="Z3152" s="211">
        <f t="shared" si="255"/>
        <v>0.42</v>
      </c>
      <c r="AA3152" s="178"/>
      <c r="AB3152" s="178"/>
      <c r="AC3152" s="178"/>
    </row>
    <row r="3153" spans="2:29" x14ac:dyDescent="0.35">
      <c r="B3153" s="222">
        <v>323000</v>
      </c>
      <c r="C3153" s="208">
        <v>125879</v>
      </c>
      <c r="D3153" s="309">
        <v>6923.34</v>
      </c>
      <c r="E3153" s="206">
        <v>10070.32</v>
      </c>
      <c r="F3153" s="206">
        <v>11329.11</v>
      </c>
      <c r="G3153" s="205">
        <f t="shared" si="256"/>
        <v>0.38971826625386996</v>
      </c>
      <c r="H3153" s="207">
        <f t="shared" si="257"/>
        <v>0.45</v>
      </c>
      <c r="I3153" s="213">
        <v>113388</v>
      </c>
      <c r="J3153" s="213">
        <v>6236.34</v>
      </c>
      <c r="K3153" s="212">
        <v>9071.0400000000009</v>
      </c>
      <c r="L3153" s="212">
        <v>10204.92</v>
      </c>
      <c r="M3153" s="239">
        <f t="shared" si="254"/>
        <v>0.51520000000013166</v>
      </c>
      <c r="N3153" s="239"/>
      <c r="O3153" s="178"/>
      <c r="P3153" s="178"/>
      <c r="Q3153" s="178"/>
      <c r="R3153" s="178"/>
      <c r="S3153" s="178"/>
      <c r="T3153" s="178"/>
      <c r="U3153" s="178"/>
      <c r="V3153" s="178"/>
      <c r="W3153" s="178"/>
      <c r="X3153" s="178"/>
      <c r="Y3153" s="210">
        <f t="shared" si="253"/>
        <v>0.35104643962848298</v>
      </c>
      <c r="Z3153" s="211">
        <f t="shared" si="255"/>
        <v>0.42</v>
      </c>
      <c r="AA3153" s="178"/>
      <c r="AB3153" s="178"/>
      <c r="AC3153" s="178"/>
    </row>
    <row r="3154" spans="2:29" x14ac:dyDescent="0.35">
      <c r="B3154" s="222">
        <v>323100</v>
      </c>
      <c r="C3154" s="208">
        <v>125924</v>
      </c>
      <c r="D3154" s="309">
        <v>6925.82</v>
      </c>
      <c r="E3154" s="206">
        <v>10073.92</v>
      </c>
      <c r="F3154" s="206">
        <v>11333.16</v>
      </c>
      <c r="G3154" s="205">
        <f t="shared" si="256"/>
        <v>0.38973692355307954</v>
      </c>
      <c r="H3154" s="207">
        <f t="shared" si="257"/>
        <v>0.45</v>
      </c>
      <c r="I3154" s="213">
        <v>113430</v>
      </c>
      <c r="J3154" s="213">
        <v>6238.65</v>
      </c>
      <c r="K3154" s="212">
        <v>9074.4</v>
      </c>
      <c r="L3154" s="212">
        <v>10208.700000000001</v>
      </c>
      <c r="M3154" s="239">
        <f t="shared" si="254"/>
        <v>0.51530000000009746</v>
      </c>
      <c r="N3154" s="239"/>
      <c r="O3154" s="178"/>
      <c r="P3154" s="178"/>
      <c r="Q3154" s="178"/>
      <c r="R3154" s="178"/>
      <c r="S3154" s="178"/>
      <c r="T3154" s="178"/>
      <c r="U3154" s="178"/>
      <c r="V3154" s="178"/>
      <c r="W3154" s="178"/>
      <c r="X3154" s="178"/>
      <c r="Y3154" s="210">
        <f t="shared" si="253"/>
        <v>0.35106778087279478</v>
      </c>
      <c r="Z3154" s="211">
        <f t="shared" si="255"/>
        <v>0.42</v>
      </c>
      <c r="AA3154" s="178"/>
      <c r="AB3154" s="178"/>
      <c r="AC3154" s="178"/>
    </row>
    <row r="3155" spans="2:29" x14ac:dyDescent="0.35">
      <c r="B3155" s="222">
        <v>323200</v>
      </c>
      <c r="C3155" s="208">
        <v>125969</v>
      </c>
      <c r="D3155" s="309">
        <v>6928.29</v>
      </c>
      <c r="E3155" s="206">
        <v>10077.52</v>
      </c>
      <c r="F3155" s="206">
        <v>11337.21</v>
      </c>
      <c r="G3155" s="205">
        <f t="shared" si="256"/>
        <v>0.38975556930693067</v>
      </c>
      <c r="H3155" s="207">
        <f t="shared" si="257"/>
        <v>0.45</v>
      </c>
      <c r="I3155" s="213">
        <v>113472</v>
      </c>
      <c r="J3155" s="213">
        <v>6240.96</v>
      </c>
      <c r="K3155" s="212">
        <v>9077.76</v>
      </c>
      <c r="L3155" s="212">
        <v>10212.48</v>
      </c>
      <c r="M3155" s="239">
        <f t="shared" si="254"/>
        <v>0.51520000000000432</v>
      </c>
      <c r="N3155" s="239"/>
      <c r="O3155" s="178"/>
      <c r="P3155" s="178"/>
      <c r="Q3155" s="178"/>
      <c r="R3155" s="178"/>
      <c r="S3155" s="178"/>
      <c r="T3155" s="178"/>
      <c r="U3155" s="178"/>
      <c r="V3155" s="178"/>
      <c r="W3155" s="178"/>
      <c r="X3155" s="178"/>
      <c r="Y3155" s="210">
        <f t="shared" si="253"/>
        <v>0.35108910891089107</v>
      </c>
      <c r="Z3155" s="211">
        <f t="shared" si="255"/>
        <v>0.42</v>
      </c>
      <c r="AA3155" s="178"/>
      <c r="AB3155" s="178"/>
      <c r="AC3155" s="178"/>
    </row>
    <row r="3156" spans="2:29" x14ac:dyDescent="0.35">
      <c r="B3156" s="222">
        <v>323300</v>
      </c>
      <c r="C3156" s="208">
        <v>126014</v>
      </c>
      <c r="D3156" s="309">
        <v>6930.77</v>
      </c>
      <c r="E3156" s="206">
        <v>10081.120000000001</v>
      </c>
      <c r="F3156" s="206">
        <v>11341.26</v>
      </c>
      <c r="G3156" s="205">
        <f t="shared" si="256"/>
        <v>0.38977420352613673</v>
      </c>
      <c r="H3156" s="207">
        <f t="shared" si="257"/>
        <v>0.45</v>
      </c>
      <c r="I3156" s="213">
        <v>113514</v>
      </c>
      <c r="J3156" s="213">
        <v>6243.27</v>
      </c>
      <c r="K3156" s="212">
        <v>9081.1200000000008</v>
      </c>
      <c r="L3156" s="212">
        <v>10216.26</v>
      </c>
      <c r="M3156" s="239">
        <f t="shared" si="254"/>
        <v>0.51529999999998832</v>
      </c>
      <c r="N3156" s="239"/>
      <c r="O3156" s="178"/>
      <c r="P3156" s="178"/>
      <c r="Q3156" s="178"/>
      <c r="R3156" s="178"/>
      <c r="S3156" s="178"/>
      <c r="T3156" s="178"/>
      <c r="U3156" s="178"/>
      <c r="V3156" s="178"/>
      <c r="W3156" s="178"/>
      <c r="X3156" s="178"/>
      <c r="Y3156" s="210">
        <f t="shared" si="253"/>
        <v>0.35111042375502627</v>
      </c>
      <c r="Z3156" s="211">
        <f t="shared" si="255"/>
        <v>0.42</v>
      </c>
      <c r="AA3156" s="178"/>
      <c r="AB3156" s="178"/>
      <c r="AC3156" s="178"/>
    </row>
    <row r="3157" spans="2:29" x14ac:dyDescent="0.35">
      <c r="B3157" s="222">
        <v>323400</v>
      </c>
      <c r="C3157" s="208">
        <v>126059</v>
      </c>
      <c r="D3157" s="309">
        <v>6933.24</v>
      </c>
      <c r="E3157" s="206">
        <v>10084.719999999999</v>
      </c>
      <c r="F3157" s="206">
        <v>11345.31</v>
      </c>
      <c r="G3157" s="205">
        <f t="shared" si="256"/>
        <v>0.38979282622139766</v>
      </c>
      <c r="H3157" s="207">
        <f t="shared" si="257"/>
        <v>0.45</v>
      </c>
      <c r="I3157" s="213">
        <v>113556</v>
      </c>
      <c r="J3157" s="213">
        <v>6245.58</v>
      </c>
      <c r="K3157" s="212">
        <v>9084.48</v>
      </c>
      <c r="L3157" s="212">
        <v>10220.040000000001</v>
      </c>
      <c r="M3157" s="239">
        <f t="shared" si="254"/>
        <v>0.51519999999987709</v>
      </c>
      <c r="N3157" s="239"/>
      <c r="O3157" s="178"/>
      <c r="P3157" s="178"/>
      <c r="Q3157" s="178"/>
      <c r="R3157" s="178"/>
      <c r="S3157" s="178"/>
      <c r="T3157" s="178"/>
      <c r="U3157" s="178"/>
      <c r="V3157" s="178"/>
      <c r="W3157" s="178"/>
      <c r="X3157" s="178"/>
      <c r="Y3157" s="210">
        <f t="shared" si="253"/>
        <v>0.3511317254174397</v>
      </c>
      <c r="Z3157" s="211">
        <f t="shared" si="255"/>
        <v>0.42</v>
      </c>
      <c r="AA3157" s="178"/>
      <c r="AB3157" s="178"/>
      <c r="AC3157" s="178"/>
    </row>
    <row r="3158" spans="2:29" x14ac:dyDescent="0.35">
      <c r="B3158" s="222">
        <v>323500</v>
      </c>
      <c r="C3158" s="208">
        <v>126104</v>
      </c>
      <c r="D3158" s="309">
        <v>6935.72</v>
      </c>
      <c r="E3158" s="206">
        <v>10088.32</v>
      </c>
      <c r="F3158" s="206">
        <v>11349.36</v>
      </c>
      <c r="G3158" s="205">
        <f t="shared" si="256"/>
        <v>0.3898114374034003</v>
      </c>
      <c r="H3158" s="207">
        <f t="shared" si="257"/>
        <v>0.45</v>
      </c>
      <c r="I3158" s="213">
        <v>113598</v>
      </c>
      <c r="J3158" s="213">
        <v>6247.89</v>
      </c>
      <c r="K3158" s="212">
        <v>9087.84</v>
      </c>
      <c r="L3158" s="212">
        <v>10223.82</v>
      </c>
      <c r="M3158" s="239">
        <f t="shared" si="254"/>
        <v>0.51530000000017029</v>
      </c>
      <c r="N3158" s="239"/>
      <c r="O3158" s="178"/>
      <c r="P3158" s="178"/>
      <c r="Q3158" s="178"/>
      <c r="R3158" s="178"/>
      <c r="S3158" s="178"/>
      <c r="T3158" s="178"/>
      <c r="U3158" s="178"/>
      <c r="V3158" s="178"/>
      <c r="W3158" s="178"/>
      <c r="X3158" s="178"/>
      <c r="Y3158" s="210">
        <f t="shared" si="253"/>
        <v>0.35115301391035547</v>
      </c>
      <c r="Z3158" s="211">
        <f t="shared" si="255"/>
        <v>0.42</v>
      </c>
      <c r="AA3158" s="178"/>
      <c r="AB3158" s="178"/>
      <c r="AC3158" s="178"/>
    </row>
    <row r="3159" spans="2:29" x14ac:dyDescent="0.35">
      <c r="B3159" s="222">
        <v>323600</v>
      </c>
      <c r="C3159" s="208">
        <v>126149</v>
      </c>
      <c r="D3159" s="309">
        <v>6938.19</v>
      </c>
      <c r="E3159" s="206">
        <v>10091.92</v>
      </c>
      <c r="F3159" s="206">
        <v>11353.41</v>
      </c>
      <c r="G3159" s="205">
        <f t="shared" si="256"/>
        <v>0.38983003708281827</v>
      </c>
      <c r="H3159" s="207">
        <f t="shared" si="257"/>
        <v>0.45</v>
      </c>
      <c r="I3159" s="213">
        <v>113640</v>
      </c>
      <c r="J3159" s="213">
        <v>6250.2</v>
      </c>
      <c r="K3159" s="212">
        <v>9091.2000000000007</v>
      </c>
      <c r="L3159" s="212">
        <v>10227.6</v>
      </c>
      <c r="M3159" s="239">
        <f t="shared" si="254"/>
        <v>0.51520000000004074</v>
      </c>
      <c r="N3159" s="239"/>
      <c r="O3159" s="178"/>
      <c r="P3159" s="178"/>
      <c r="Q3159" s="178"/>
      <c r="R3159" s="178"/>
      <c r="S3159" s="178"/>
      <c r="T3159" s="178"/>
      <c r="U3159" s="178"/>
      <c r="V3159" s="178"/>
      <c r="W3159" s="178"/>
      <c r="X3159" s="178"/>
      <c r="Y3159" s="210">
        <f t="shared" si="253"/>
        <v>0.35117428924598271</v>
      </c>
      <c r="Z3159" s="211">
        <f t="shared" si="255"/>
        <v>0.42</v>
      </c>
      <c r="AA3159" s="178"/>
      <c r="AB3159" s="178"/>
      <c r="AC3159" s="178"/>
    </row>
    <row r="3160" spans="2:29" x14ac:dyDescent="0.35">
      <c r="B3160" s="222">
        <v>323700</v>
      </c>
      <c r="C3160" s="208">
        <v>126194</v>
      </c>
      <c r="D3160" s="309">
        <v>6940.67</v>
      </c>
      <c r="E3160" s="206">
        <v>10095.52</v>
      </c>
      <c r="F3160" s="206">
        <v>11357.46</v>
      </c>
      <c r="G3160" s="205">
        <f t="shared" si="256"/>
        <v>0.389848625270312</v>
      </c>
      <c r="H3160" s="207">
        <f t="shared" si="257"/>
        <v>0.45</v>
      </c>
      <c r="I3160" s="213">
        <v>113682</v>
      </c>
      <c r="J3160" s="213">
        <v>6252.51</v>
      </c>
      <c r="K3160" s="212">
        <v>9094.56</v>
      </c>
      <c r="L3160" s="212">
        <v>10231.379999999999</v>
      </c>
      <c r="M3160" s="239">
        <f t="shared" si="254"/>
        <v>0.51530000000006115</v>
      </c>
      <c r="N3160" s="239"/>
      <c r="O3160" s="178"/>
      <c r="P3160" s="178"/>
      <c r="Q3160" s="178"/>
      <c r="R3160" s="178"/>
      <c r="S3160" s="178"/>
      <c r="T3160" s="178"/>
      <c r="U3160" s="178"/>
      <c r="V3160" s="178"/>
      <c r="W3160" s="178"/>
      <c r="X3160" s="178"/>
      <c r="Y3160" s="210">
        <f t="shared" si="253"/>
        <v>0.35119555143651532</v>
      </c>
      <c r="Z3160" s="211">
        <f t="shared" si="255"/>
        <v>0.42</v>
      </c>
      <c r="AA3160" s="178"/>
      <c r="AB3160" s="178"/>
      <c r="AC3160" s="178"/>
    </row>
    <row r="3161" spans="2:29" x14ac:dyDescent="0.35">
      <c r="B3161" s="222">
        <v>323800</v>
      </c>
      <c r="C3161" s="208">
        <v>126239</v>
      </c>
      <c r="D3161" s="309">
        <v>6943.14</v>
      </c>
      <c r="E3161" s="206">
        <v>10099.120000000001</v>
      </c>
      <c r="F3161" s="206">
        <v>11361.51</v>
      </c>
      <c r="G3161" s="205">
        <f t="shared" si="256"/>
        <v>0.38986720197652874</v>
      </c>
      <c r="H3161" s="207">
        <f t="shared" si="257"/>
        <v>0.45</v>
      </c>
      <c r="I3161" s="213">
        <v>113724</v>
      </c>
      <c r="J3161" s="213">
        <v>6254.82</v>
      </c>
      <c r="K3161" s="212">
        <v>9097.92</v>
      </c>
      <c r="L3161" s="212">
        <v>10235.16</v>
      </c>
      <c r="M3161" s="239">
        <f t="shared" si="254"/>
        <v>0.5152000000002408</v>
      </c>
      <c r="N3161" s="239"/>
      <c r="O3161" s="178"/>
      <c r="P3161" s="178"/>
      <c r="Q3161" s="178"/>
      <c r="R3161" s="178"/>
      <c r="S3161" s="178"/>
      <c r="T3161" s="178"/>
      <c r="U3161" s="178"/>
      <c r="V3161" s="178"/>
      <c r="W3161" s="178"/>
      <c r="X3161" s="178"/>
      <c r="Y3161" s="210">
        <f t="shared" si="253"/>
        <v>0.35121680049413218</v>
      </c>
      <c r="Z3161" s="211">
        <f t="shared" si="255"/>
        <v>0.42</v>
      </c>
      <c r="AA3161" s="178"/>
      <c r="AB3161" s="178"/>
      <c r="AC3161" s="178"/>
    </row>
    <row r="3162" spans="2:29" x14ac:dyDescent="0.35">
      <c r="B3162" s="222">
        <v>323900</v>
      </c>
      <c r="C3162" s="208">
        <v>126284</v>
      </c>
      <c r="D3162" s="309">
        <v>6945.62</v>
      </c>
      <c r="E3162" s="206">
        <v>10102.719999999999</v>
      </c>
      <c r="F3162" s="206">
        <v>11365.56</v>
      </c>
      <c r="G3162" s="205">
        <f t="shared" si="256"/>
        <v>0.3898857672121025</v>
      </c>
      <c r="H3162" s="207">
        <f t="shared" si="257"/>
        <v>0.45</v>
      </c>
      <c r="I3162" s="213">
        <v>113766</v>
      </c>
      <c r="J3162" s="213">
        <v>6257.13</v>
      </c>
      <c r="K3162" s="212">
        <v>9101.2800000000007</v>
      </c>
      <c r="L3162" s="212">
        <v>10238.94</v>
      </c>
      <c r="M3162" s="239">
        <f t="shared" si="254"/>
        <v>0.51529999999993381</v>
      </c>
      <c r="N3162" s="239"/>
      <c r="O3162" s="178"/>
      <c r="P3162" s="178"/>
      <c r="Q3162" s="178"/>
      <c r="R3162" s="178"/>
      <c r="S3162" s="178"/>
      <c r="T3162" s="178"/>
      <c r="U3162" s="178"/>
      <c r="V3162" s="178"/>
      <c r="W3162" s="178"/>
      <c r="X3162" s="178"/>
      <c r="Y3162" s="210">
        <f t="shared" si="253"/>
        <v>0.35123803643099721</v>
      </c>
      <c r="Z3162" s="211">
        <f t="shared" si="255"/>
        <v>0.42</v>
      </c>
      <c r="AA3162" s="178"/>
      <c r="AB3162" s="178"/>
      <c r="AC3162" s="178"/>
    </row>
    <row r="3163" spans="2:29" x14ac:dyDescent="0.35">
      <c r="B3163" s="222">
        <v>324000</v>
      </c>
      <c r="C3163" s="208">
        <v>126329</v>
      </c>
      <c r="D3163" s="309">
        <v>6948.09</v>
      </c>
      <c r="E3163" s="206">
        <v>10106.32</v>
      </c>
      <c r="F3163" s="206">
        <v>11369.61</v>
      </c>
      <c r="G3163" s="205">
        <f t="shared" si="256"/>
        <v>0.38990432098765432</v>
      </c>
      <c r="H3163" s="207">
        <f t="shared" si="257"/>
        <v>0.45</v>
      </c>
      <c r="I3163" s="213">
        <v>113808</v>
      </c>
      <c r="J3163" s="213">
        <v>6259.44</v>
      </c>
      <c r="K3163" s="212">
        <v>9104.64</v>
      </c>
      <c r="L3163" s="212">
        <v>10242.719999999999</v>
      </c>
      <c r="M3163" s="239">
        <f t="shared" si="254"/>
        <v>0.51520000000013166</v>
      </c>
      <c r="N3163" s="239"/>
      <c r="O3163" s="178"/>
      <c r="P3163" s="178"/>
      <c r="Q3163" s="178"/>
      <c r="R3163" s="178"/>
      <c r="S3163" s="178"/>
      <c r="T3163" s="178"/>
      <c r="U3163" s="178"/>
      <c r="V3163" s="178"/>
      <c r="W3163" s="178"/>
      <c r="X3163" s="178"/>
      <c r="Y3163" s="210">
        <f t="shared" si="253"/>
        <v>0.35125925925925927</v>
      </c>
      <c r="Z3163" s="211">
        <f t="shared" si="255"/>
        <v>0.42</v>
      </c>
      <c r="AA3163" s="178"/>
      <c r="AB3163" s="178"/>
      <c r="AC3163" s="178"/>
    </row>
    <row r="3164" spans="2:29" x14ac:dyDescent="0.35">
      <c r="B3164" s="222">
        <v>324100</v>
      </c>
      <c r="C3164" s="208">
        <v>126374</v>
      </c>
      <c r="D3164" s="309">
        <v>6950.57</v>
      </c>
      <c r="E3164" s="206">
        <v>10109.92</v>
      </c>
      <c r="F3164" s="206">
        <v>11373.66</v>
      </c>
      <c r="G3164" s="205">
        <f t="shared" si="256"/>
        <v>0.38992286331379206</v>
      </c>
      <c r="H3164" s="207">
        <f t="shared" si="257"/>
        <v>0.45</v>
      </c>
      <c r="I3164" s="213">
        <v>113850</v>
      </c>
      <c r="J3164" s="213">
        <v>6261.75</v>
      </c>
      <c r="K3164" s="212">
        <v>9108</v>
      </c>
      <c r="L3164" s="212">
        <v>10246.5</v>
      </c>
      <c r="M3164" s="239">
        <f t="shared" si="254"/>
        <v>0.51530000000009746</v>
      </c>
      <c r="N3164" s="239"/>
      <c r="O3164" s="178"/>
      <c r="P3164" s="178"/>
      <c r="Q3164" s="178"/>
      <c r="R3164" s="178"/>
      <c r="S3164" s="178"/>
      <c r="T3164" s="178"/>
      <c r="U3164" s="178"/>
      <c r="V3164" s="178"/>
      <c r="W3164" s="178"/>
      <c r="X3164" s="178"/>
      <c r="Y3164" s="210">
        <f t="shared" si="253"/>
        <v>0.35128046899105214</v>
      </c>
      <c r="Z3164" s="211">
        <f t="shared" si="255"/>
        <v>0.42</v>
      </c>
      <c r="AA3164" s="178"/>
      <c r="AB3164" s="178"/>
      <c r="AC3164" s="178"/>
    </row>
    <row r="3165" spans="2:29" x14ac:dyDescent="0.35">
      <c r="B3165" s="222">
        <v>324200</v>
      </c>
      <c r="C3165" s="208">
        <v>126419</v>
      </c>
      <c r="D3165" s="309">
        <v>6953.04</v>
      </c>
      <c r="E3165" s="206">
        <v>10113.52</v>
      </c>
      <c r="F3165" s="206">
        <v>11377.71</v>
      </c>
      <c r="G3165" s="205">
        <f t="shared" si="256"/>
        <v>0.3899413942011104</v>
      </c>
      <c r="H3165" s="207">
        <f t="shared" si="257"/>
        <v>0.45</v>
      </c>
      <c r="I3165" s="213">
        <v>113892</v>
      </c>
      <c r="J3165" s="213">
        <v>6264.06</v>
      </c>
      <c r="K3165" s="212">
        <v>9111.36</v>
      </c>
      <c r="L3165" s="212">
        <v>10250.280000000001</v>
      </c>
      <c r="M3165" s="239">
        <f t="shared" si="254"/>
        <v>0.51520000000000432</v>
      </c>
      <c r="N3165" s="239"/>
      <c r="O3165" s="178"/>
      <c r="P3165" s="178"/>
      <c r="Q3165" s="178"/>
      <c r="R3165" s="178"/>
      <c r="S3165" s="178"/>
      <c r="T3165" s="178"/>
      <c r="U3165" s="178"/>
      <c r="V3165" s="178"/>
      <c r="W3165" s="178"/>
      <c r="X3165" s="178"/>
      <c r="Y3165" s="210">
        <f t="shared" si="253"/>
        <v>0.35130166563849474</v>
      </c>
      <c r="Z3165" s="211">
        <f t="shared" si="255"/>
        <v>0.42</v>
      </c>
      <c r="AA3165" s="178"/>
      <c r="AB3165" s="178"/>
      <c r="AC3165" s="178"/>
    </row>
    <row r="3166" spans="2:29" x14ac:dyDescent="0.35">
      <c r="B3166" s="222">
        <v>324300</v>
      </c>
      <c r="C3166" s="208">
        <v>126464</v>
      </c>
      <c r="D3166" s="309">
        <v>6955.52</v>
      </c>
      <c r="E3166" s="206">
        <v>10117.120000000001</v>
      </c>
      <c r="F3166" s="206">
        <v>11381.76</v>
      </c>
      <c r="G3166" s="205">
        <f t="shared" si="256"/>
        <v>0.38995991366019117</v>
      </c>
      <c r="H3166" s="207">
        <f t="shared" si="257"/>
        <v>0.45</v>
      </c>
      <c r="I3166" s="213">
        <v>113934</v>
      </c>
      <c r="J3166" s="213">
        <v>6266.37</v>
      </c>
      <c r="K3166" s="212">
        <v>9114.7199999999993</v>
      </c>
      <c r="L3166" s="212">
        <v>10254.06</v>
      </c>
      <c r="M3166" s="239">
        <f t="shared" si="254"/>
        <v>0.51529999999998832</v>
      </c>
      <c r="N3166" s="239"/>
      <c r="O3166" s="178"/>
      <c r="P3166" s="178"/>
      <c r="Q3166" s="178"/>
      <c r="R3166" s="178"/>
      <c r="S3166" s="178"/>
      <c r="T3166" s="178"/>
      <c r="U3166" s="178"/>
      <c r="V3166" s="178"/>
      <c r="W3166" s="178"/>
      <c r="X3166" s="178"/>
      <c r="Y3166" s="210">
        <f t="shared" si="253"/>
        <v>0.351322849213691</v>
      </c>
      <c r="Z3166" s="211">
        <f t="shared" si="255"/>
        <v>0.42</v>
      </c>
      <c r="AA3166" s="178"/>
      <c r="AB3166" s="178"/>
      <c r="AC3166" s="178"/>
    </row>
    <row r="3167" spans="2:29" x14ac:dyDescent="0.35">
      <c r="B3167" s="222">
        <v>324400</v>
      </c>
      <c r="C3167" s="208">
        <v>126509</v>
      </c>
      <c r="D3167" s="309">
        <v>6957.99</v>
      </c>
      <c r="E3167" s="206">
        <v>10120.719999999999</v>
      </c>
      <c r="F3167" s="206">
        <v>11385.81</v>
      </c>
      <c r="G3167" s="205">
        <f t="shared" si="256"/>
        <v>0.38997842170160296</v>
      </c>
      <c r="H3167" s="207">
        <f t="shared" si="257"/>
        <v>0.45</v>
      </c>
      <c r="I3167" s="213">
        <v>113976</v>
      </c>
      <c r="J3167" s="213">
        <v>6268.68</v>
      </c>
      <c r="K3167" s="212">
        <v>9118.08</v>
      </c>
      <c r="L3167" s="212">
        <v>10257.84</v>
      </c>
      <c r="M3167" s="239">
        <f t="shared" si="254"/>
        <v>0.51519999999987709</v>
      </c>
      <c r="N3167" s="239"/>
      <c r="O3167" s="178"/>
      <c r="P3167" s="178"/>
      <c r="Q3167" s="178"/>
      <c r="R3167" s="178"/>
      <c r="S3167" s="178"/>
      <c r="T3167" s="178"/>
      <c r="U3167" s="178"/>
      <c r="V3167" s="178"/>
      <c r="W3167" s="178"/>
      <c r="X3167" s="178"/>
      <c r="Y3167" s="210">
        <f t="shared" si="253"/>
        <v>0.35134401972872997</v>
      </c>
      <c r="Z3167" s="211">
        <f t="shared" si="255"/>
        <v>0.42</v>
      </c>
      <c r="AA3167" s="178"/>
      <c r="AB3167" s="178"/>
      <c r="AC3167" s="178"/>
    </row>
    <row r="3168" spans="2:29" x14ac:dyDescent="0.35">
      <c r="B3168" s="222">
        <v>324500</v>
      </c>
      <c r="C3168" s="208">
        <v>126554</v>
      </c>
      <c r="D3168" s="309">
        <v>6960.47</v>
      </c>
      <c r="E3168" s="206">
        <v>10124.32</v>
      </c>
      <c r="F3168" s="206">
        <v>11389.86</v>
      </c>
      <c r="G3168" s="205">
        <f t="shared" si="256"/>
        <v>0.38999691833590139</v>
      </c>
      <c r="H3168" s="207">
        <f t="shared" si="257"/>
        <v>0.45</v>
      </c>
      <c r="I3168" s="213">
        <v>114018</v>
      </c>
      <c r="J3168" s="213">
        <v>6270.99</v>
      </c>
      <c r="K3168" s="212">
        <v>9121.44</v>
      </c>
      <c r="L3168" s="212">
        <v>10261.620000000001</v>
      </c>
      <c r="M3168" s="239">
        <f t="shared" si="254"/>
        <v>0.51530000000017029</v>
      </c>
      <c r="N3168" s="239"/>
      <c r="O3168" s="178"/>
      <c r="P3168" s="178"/>
      <c r="Q3168" s="178"/>
      <c r="R3168" s="178"/>
      <c r="S3168" s="178"/>
      <c r="T3168" s="178"/>
      <c r="U3168" s="178"/>
      <c r="V3168" s="178"/>
      <c r="W3168" s="178"/>
      <c r="X3168" s="178"/>
      <c r="Y3168" s="210">
        <f t="shared" si="253"/>
        <v>0.35136517719568566</v>
      </c>
      <c r="Z3168" s="211">
        <f t="shared" si="255"/>
        <v>0.42</v>
      </c>
      <c r="AA3168" s="178"/>
      <c r="AB3168" s="178"/>
      <c r="AC3168" s="178"/>
    </row>
    <row r="3169" spans="2:29" x14ac:dyDescent="0.35">
      <c r="B3169" s="222">
        <v>324600</v>
      </c>
      <c r="C3169" s="208">
        <v>126599</v>
      </c>
      <c r="D3169" s="309">
        <v>6962.94</v>
      </c>
      <c r="E3169" s="206">
        <v>10127.92</v>
      </c>
      <c r="F3169" s="206">
        <v>11393.91</v>
      </c>
      <c r="G3169" s="205">
        <f t="shared" si="256"/>
        <v>0.39001540357362907</v>
      </c>
      <c r="H3169" s="207">
        <f t="shared" si="257"/>
        <v>0.45</v>
      </c>
      <c r="I3169" s="213">
        <v>114060</v>
      </c>
      <c r="J3169" s="213">
        <v>6273.3</v>
      </c>
      <c r="K3169" s="212">
        <v>9124.7999999999993</v>
      </c>
      <c r="L3169" s="212">
        <v>10265.4</v>
      </c>
      <c r="M3169" s="239">
        <f t="shared" si="254"/>
        <v>0.51520000000004074</v>
      </c>
      <c r="N3169" s="239"/>
      <c r="O3169" s="178"/>
      <c r="P3169" s="178"/>
      <c r="Q3169" s="178"/>
      <c r="R3169" s="178"/>
      <c r="S3169" s="178"/>
      <c r="T3169" s="178"/>
      <c r="U3169" s="178"/>
      <c r="V3169" s="178"/>
      <c r="W3169" s="178"/>
      <c r="X3169" s="178"/>
      <c r="Y3169" s="210">
        <f t="shared" si="253"/>
        <v>0.35138632162661737</v>
      </c>
      <c r="Z3169" s="211">
        <f t="shared" si="255"/>
        <v>0.42</v>
      </c>
      <c r="AA3169" s="178"/>
      <c r="AB3169" s="178"/>
      <c r="AC3169" s="178"/>
    </row>
    <row r="3170" spans="2:29" x14ac:dyDescent="0.35">
      <c r="B3170" s="222">
        <v>324700</v>
      </c>
      <c r="C3170" s="208">
        <v>126644</v>
      </c>
      <c r="D3170" s="309">
        <v>6965.42</v>
      </c>
      <c r="E3170" s="206">
        <v>10131.52</v>
      </c>
      <c r="F3170" s="206">
        <v>11397.96</v>
      </c>
      <c r="G3170" s="205">
        <f t="shared" si="256"/>
        <v>0.3900338774253157</v>
      </c>
      <c r="H3170" s="207">
        <f t="shared" si="257"/>
        <v>0.45</v>
      </c>
      <c r="I3170" s="213">
        <v>114102</v>
      </c>
      <c r="J3170" s="213">
        <v>6275.61</v>
      </c>
      <c r="K3170" s="212">
        <v>9128.16</v>
      </c>
      <c r="L3170" s="212">
        <v>10269.18</v>
      </c>
      <c r="M3170" s="239">
        <f t="shared" si="254"/>
        <v>0.51530000000006115</v>
      </c>
      <c r="N3170" s="239"/>
      <c r="O3170" s="178"/>
      <c r="P3170" s="178"/>
      <c r="Q3170" s="178"/>
      <c r="R3170" s="178"/>
      <c r="S3170" s="178"/>
      <c r="T3170" s="178"/>
      <c r="U3170" s="178"/>
      <c r="V3170" s="178"/>
      <c r="W3170" s="178"/>
      <c r="X3170" s="178"/>
      <c r="Y3170" s="210">
        <f t="shared" si="253"/>
        <v>0.35140745303356946</v>
      </c>
      <c r="Z3170" s="211">
        <f t="shared" si="255"/>
        <v>0.42</v>
      </c>
      <c r="AA3170" s="178"/>
      <c r="AB3170" s="178"/>
      <c r="AC3170" s="178"/>
    </row>
    <row r="3171" spans="2:29" x14ac:dyDescent="0.35">
      <c r="B3171" s="222">
        <v>324800</v>
      </c>
      <c r="C3171" s="208">
        <v>126689</v>
      </c>
      <c r="D3171" s="309">
        <v>6967.89</v>
      </c>
      <c r="E3171" s="206">
        <v>10135.120000000001</v>
      </c>
      <c r="F3171" s="206">
        <v>11402.01</v>
      </c>
      <c r="G3171" s="205">
        <f t="shared" si="256"/>
        <v>0.39005233990147781</v>
      </c>
      <c r="H3171" s="207">
        <f t="shared" si="257"/>
        <v>0.45</v>
      </c>
      <c r="I3171" s="213">
        <v>114144</v>
      </c>
      <c r="J3171" s="213">
        <v>6277.92</v>
      </c>
      <c r="K3171" s="212">
        <v>9131.52</v>
      </c>
      <c r="L3171" s="212">
        <v>10272.959999999999</v>
      </c>
      <c r="M3171" s="239">
        <f t="shared" si="254"/>
        <v>0.5152000000002408</v>
      </c>
      <c r="N3171" s="239"/>
      <c r="O3171" s="178"/>
      <c r="P3171" s="178"/>
      <c r="Q3171" s="178"/>
      <c r="R3171" s="178"/>
      <c r="S3171" s="178"/>
      <c r="T3171" s="178"/>
      <c r="U3171" s="178"/>
      <c r="V3171" s="178"/>
      <c r="W3171" s="178"/>
      <c r="X3171" s="178"/>
      <c r="Y3171" s="210">
        <f t="shared" si="253"/>
        <v>0.35142857142857142</v>
      </c>
      <c r="Z3171" s="211">
        <f t="shared" si="255"/>
        <v>0.42</v>
      </c>
      <c r="AA3171" s="178"/>
      <c r="AB3171" s="178"/>
      <c r="AC3171" s="178"/>
    </row>
    <row r="3172" spans="2:29" x14ac:dyDescent="0.35">
      <c r="B3172" s="222">
        <v>324900</v>
      </c>
      <c r="C3172" s="208">
        <v>126734</v>
      </c>
      <c r="D3172" s="309">
        <v>6970.37</v>
      </c>
      <c r="E3172" s="206">
        <v>10138.719999999999</v>
      </c>
      <c r="F3172" s="206">
        <v>11406.06</v>
      </c>
      <c r="G3172" s="205">
        <f t="shared" si="256"/>
        <v>0.39007079101261927</v>
      </c>
      <c r="H3172" s="207">
        <f t="shared" si="257"/>
        <v>0.45</v>
      </c>
      <c r="I3172" s="213">
        <v>114186</v>
      </c>
      <c r="J3172" s="213">
        <v>6280.23</v>
      </c>
      <c r="K3172" s="212">
        <v>9134.8799999999992</v>
      </c>
      <c r="L3172" s="212">
        <v>10276.74</v>
      </c>
      <c r="M3172" s="239">
        <f t="shared" si="254"/>
        <v>0.51529999999993381</v>
      </c>
      <c r="N3172" s="239"/>
      <c r="O3172" s="178"/>
      <c r="P3172" s="178"/>
      <c r="Q3172" s="178"/>
      <c r="R3172" s="178"/>
      <c r="S3172" s="178"/>
      <c r="T3172" s="178"/>
      <c r="U3172" s="178"/>
      <c r="V3172" s="178"/>
      <c r="W3172" s="178"/>
      <c r="X3172" s="178"/>
      <c r="Y3172" s="210">
        <f t="shared" si="253"/>
        <v>0.35144967682363804</v>
      </c>
      <c r="Z3172" s="211">
        <f t="shared" si="255"/>
        <v>0.42</v>
      </c>
      <c r="AA3172" s="178"/>
      <c r="AB3172" s="178"/>
      <c r="AC3172" s="178"/>
    </row>
    <row r="3173" spans="2:29" x14ac:dyDescent="0.35">
      <c r="B3173" s="222">
        <v>325000</v>
      </c>
      <c r="C3173" s="208">
        <v>126779</v>
      </c>
      <c r="D3173" s="309">
        <v>6972.84</v>
      </c>
      <c r="E3173" s="206">
        <v>10142.32</v>
      </c>
      <c r="F3173" s="206">
        <v>11410.11</v>
      </c>
      <c r="G3173" s="205">
        <f t="shared" si="256"/>
        <v>0.39008923076923074</v>
      </c>
      <c r="H3173" s="207">
        <f t="shared" si="257"/>
        <v>0.45</v>
      </c>
      <c r="I3173" s="213">
        <v>114228</v>
      </c>
      <c r="J3173" s="213">
        <v>6282.54</v>
      </c>
      <c r="K3173" s="212">
        <v>9138.24</v>
      </c>
      <c r="L3173" s="212">
        <v>10280.52</v>
      </c>
      <c r="M3173" s="239">
        <f t="shared" si="254"/>
        <v>0.51520000000013166</v>
      </c>
      <c r="N3173" s="239"/>
      <c r="O3173" s="178"/>
      <c r="P3173" s="178"/>
      <c r="Q3173" s="178"/>
      <c r="R3173" s="178"/>
      <c r="S3173" s="178"/>
      <c r="T3173" s="178"/>
      <c r="U3173" s="178"/>
      <c r="V3173" s="178"/>
      <c r="W3173" s="178"/>
      <c r="X3173" s="178"/>
      <c r="Y3173" s="210">
        <f t="shared" si="253"/>
        <v>0.35147076923076925</v>
      </c>
      <c r="Z3173" s="211">
        <f t="shared" si="255"/>
        <v>0.42</v>
      </c>
      <c r="AA3173" s="178"/>
      <c r="AB3173" s="178"/>
      <c r="AC3173" s="178"/>
    </row>
    <row r="3174" spans="2:29" x14ac:dyDescent="0.35">
      <c r="B3174" s="222">
        <v>325100</v>
      </c>
      <c r="C3174" s="208">
        <v>126824</v>
      </c>
      <c r="D3174" s="309">
        <v>6975.32</v>
      </c>
      <c r="E3174" s="206">
        <v>10145.92</v>
      </c>
      <c r="F3174" s="206">
        <v>11414.16</v>
      </c>
      <c r="G3174" s="205">
        <f t="shared" si="256"/>
        <v>0.39010765918179025</v>
      </c>
      <c r="H3174" s="207">
        <f t="shared" si="257"/>
        <v>0.45</v>
      </c>
      <c r="I3174" s="213">
        <v>114270</v>
      </c>
      <c r="J3174" s="213">
        <v>6284.85</v>
      </c>
      <c r="K3174" s="212">
        <v>9141.6</v>
      </c>
      <c r="L3174" s="212">
        <v>10284.299999999999</v>
      </c>
      <c r="M3174" s="239">
        <f t="shared" si="254"/>
        <v>0.51530000000009746</v>
      </c>
      <c r="N3174" s="239"/>
      <c r="O3174" s="178"/>
      <c r="P3174" s="178"/>
      <c r="Q3174" s="178"/>
      <c r="R3174" s="178"/>
      <c r="S3174" s="178"/>
      <c r="T3174" s="178"/>
      <c r="U3174" s="178"/>
      <c r="V3174" s="178"/>
      <c r="W3174" s="178"/>
      <c r="X3174" s="178"/>
      <c r="Y3174" s="210">
        <f t="shared" si="253"/>
        <v>0.35149184866195016</v>
      </c>
      <c r="Z3174" s="211">
        <f t="shared" si="255"/>
        <v>0.42</v>
      </c>
      <c r="AA3174" s="178"/>
      <c r="AB3174" s="178"/>
      <c r="AC3174" s="178"/>
    </row>
    <row r="3175" spans="2:29" x14ac:dyDescent="0.35">
      <c r="B3175" s="222">
        <v>325200</v>
      </c>
      <c r="C3175" s="208">
        <v>126869</v>
      </c>
      <c r="D3175" s="309">
        <v>6977.79</v>
      </c>
      <c r="E3175" s="206">
        <v>10149.52</v>
      </c>
      <c r="F3175" s="206">
        <v>11418.21</v>
      </c>
      <c r="G3175" s="205">
        <f t="shared" si="256"/>
        <v>0.39012607626076262</v>
      </c>
      <c r="H3175" s="207">
        <f t="shared" si="257"/>
        <v>0.45</v>
      </c>
      <c r="I3175" s="213">
        <v>114312</v>
      </c>
      <c r="J3175" s="213">
        <v>6287.16</v>
      </c>
      <c r="K3175" s="212">
        <v>9144.9599999999991</v>
      </c>
      <c r="L3175" s="212">
        <v>10288.08</v>
      </c>
      <c r="M3175" s="239">
        <f t="shared" si="254"/>
        <v>0.51520000000000432</v>
      </c>
      <c r="N3175" s="239"/>
      <c r="O3175" s="178"/>
      <c r="P3175" s="178"/>
      <c r="Q3175" s="178"/>
      <c r="R3175" s="178"/>
      <c r="S3175" s="178"/>
      <c r="T3175" s="178"/>
      <c r="U3175" s="178"/>
      <c r="V3175" s="178"/>
      <c r="W3175" s="178"/>
      <c r="X3175" s="178"/>
      <c r="Y3175" s="210">
        <f t="shared" si="253"/>
        <v>0.35151291512915128</v>
      </c>
      <c r="Z3175" s="211">
        <f t="shared" si="255"/>
        <v>0.42</v>
      </c>
      <c r="AA3175" s="178"/>
      <c r="AB3175" s="178"/>
      <c r="AC3175" s="178"/>
    </row>
    <row r="3176" spans="2:29" x14ac:dyDescent="0.35">
      <c r="B3176" s="222">
        <v>325300</v>
      </c>
      <c r="C3176" s="208">
        <v>126914</v>
      </c>
      <c r="D3176" s="309">
        <v>6980.27</v>
      </c>
      <c r="E3176" s="206">
        <v>10153.120000000001</v>
      </c>
      <c r="F3176" s="206">
        <v>11422.26</v>
      </c>
      <c r="G3176" s="205">
        <f t="shared" si="256"/>
        <v>0.39014448201660007</v>
      </c>
      <c r="H3176" s="207">
        <f t="shared" si="257"/>
        <v>0.45</v>
      </c>
      <c r="I3176" s="213">
        <v>114354</v>
      </c>
      <c r="J3176" s="213">
        <v>6289.47</v>
      </c>
      <c r="K3176" s="212">
        <v>9148.32</v>
      </c>
      <c r="L3176" s="212">
        <v>10291.86</v>
      </c>
      <c r="M3176" s="239">
        <f t="shared" si="254"/>
        <v>0.51529999999998832</v>
      </c>
      <c r="N3176" s="239"/>
      <c r="O3176" s="178"/>
      <c r="P3176" s="178"/>
      <c r="Q3176" s="178"/>
      <c r="R3176" s="178"/>
      <c r="S3176" s="178"/>
      <c r="T3176" s="178"/>
      <c r="U3176" s="178"/>
      <c r="V3176" s="178"/>
      <c r="W3176" s="178"/>
      <c r="X3176" s="178"/>
      <c r="Y3176" s="210">
        <f t="shared" si="253"/>
        <v>0.35153396864432829</v>
      </c>
      <c r="Z3176" s="211">
        <f t="shared" si="255"/>
        <v>0.42</v>
      </c>
      <c r="AA3176" s="178"/>
      <c r="AB3176" s="178"/>
      <c r="AC3176" s="178"/>
    </row>
    <row r="3177" spans="2:29" x14ac:dyDescent="0.35">
      <c r="B3177" s="222">
        <v>325400</v>
      </c>
      <c r="C3177" s="208">
        <v>126959</v>
      </c>
      <c r="D3177" s="309">
        <v>6982.74</v>
      </c>
      <c r="E3177" s="206">
        <v>10156.719999999999</v>
      </c>
      <c r="F3177" s="206">
        <v>11426.31</v>
      </c>
      <c r="G3177" s="205">
        <f t="shared" si="256"/>
        <v>0.39016287645974185</v>
      </c>
      <c r="H3177" s="207">
        <f t="shared" si="257"/>
        <v>0.45</v>
      </c>
      <c r="I3177" s="213">
        <v>114396</v>
      </c>
      <c r="J3177" s="213">
        <v>6291.78</v>
      </c>
      <c r="K3177" s="212">
        <v>9151.68</v>
      </c>
      <c r="L3177" s="212">
        <v>10295.64</v>
      </c>
      <c r="M3177" s="239">
        <f t="shared" si="254"/>
        <v>0.51519999999987709</v>
      </c>
      <c r="N3177" s="239"/>
      <c r="O3177" s="178"/>
      <c r="P3177" s="178"/>
      <c r="Q3177" s="178"/>
      <c r="R3177" s="178"/>
      <c r="S3177" s="178"/>
      <c r="T3177" s="178"/>
      <c r="U3177" s="178"/>
      <c r="V3177" s="178"/>
      <c r="W3177" s="178"/>
      <c r="X3177" s="178"/>
      <c r="Y3177" s="210">
        <f t="shared" si="253"/>
        <v>0.35155500921942223</v>
      </c>
      <c r="Z3177" s="211">
        <f t="shared" si="255"/>
        <v>0.42</v>
      </c>
      <c r="AA3177" s="178"/>
      <c r="AB3177" s="178"/>
      <c r="AC3177" s="178"/>
    </row>
    <row r="3178" spans="2:29" x14ac:dyDescent="0.35">
      <c r="B3178" s="222">
        <v>325500</v>
      </c>
      <c r="C3178" s="208">
        <v>127004</v>
      </c>
      <c r="D3178" s="309">
        <v>6985.22</v>
      </c>
      <c r="E3178" s="206">
        <v>10160.32</v>
      </c>
      <c r="F3178" s="206">
        <v>11430.36</v>
      </c>
      <c r="G3178" s="205">
        <f t="shared" si="256"/>
        <v>0.39018125960061445</v>
      </c>
      <c r="H3178" s="207">
        <f t="shared" si="257"/>
        <v>0.45</v>
      </c>
      <c r="I3178" s="213">
        <v>114438</v>
      </c>
      <c r="J3178" s="213">
        <v>6294.09</v>
      </c>
      <c r="K3178" s="212">
        <v>9155.0400000000009</v>
      </c>
      <c r="L3178" s="212">
        <v>10299.42</v>
      </c>
      <c r="M3178" s="239">
        <f t="shared" si="254"/>
        <v>0.51530000000017029</v>
      </c>
      <c r="N3178" s="239"/>
      <c r="O3178" s="178"/>
      <c r="P3178" s="178"/>
      <c r="Q3178" s="178"/>
      <c r="R3178" s="178"/>
      <c r="S3178" s="178"/>
      <c r="T3178" s="178"/>
      <c r="U3178" s="178"/>
      <c r="V3178" s="178"/>
      <c r="W3178" s="178"/>
      <c r="X3178" s="178"/>
      <c r="Y3178" s="210">
        <f t="shared" si="253"/>
        <v>0.35157603686635946</v>
      </c>
      <c r="Z3178" s="211">
        <f t="shared" si="255"/>
        <v>0.42</v>
      </c>
      <c r="AA3178" s="178"/>
      <c r="AB3178" s="178"/>
      <c r="AC3178" s="178"/>
    </row>
    <row r="3179" spans="2:29" x14ac:dyDescent="0.35">
      <c r="B3179" s="222">
        <v>325600</v>
      </c>
      <c r="C3179" s="208">
        <v>127049</v>
      </c>
      <c r="D3179" s="309">
        <v>6987.69</v>
      </c>
      <c r="E3179" s="206">
        <v>10163.92</v>
      </c>
      <c r="F3179" s="206">
        <v>11434.41</v>
      </c>
      <c r="G3179" s="205">
        <f t="shared" si="256"/>
        <v>0.39019963144963143</v>
      </c>
      <c r="H3179" s="207">
        <f t="shared" si="257"/>
        <v>0.45</v>
      </c>
      <c r="I3179" s="213">
        <v>114480</v>
      </c>
      <c r="J3179" s="213">
        <v>6296.4</v>
      </c>
      <c r="K3179" s="212">
        <v>9158.4</v>
      </c>
      <c r="L3179" s="212">
        <v>10303.200000000001</v>
      </c>
      <c r="M3179" s="239">
        <f t="shared" si="254"/>
        <v>0.51520000000004074</v>
      </c>
      <c r="N3179" s="239"/>
      <c r="O3179" s="178"/>
      <c r="P3179" s="178"/>
      <c r="Q3179" s="178"/>
      <c r="R3179" s="178"/>
      <c r="S3179" s="178"/>
      <c r="T3179" s="178"/>
      <c r="U3179" s="178"/>
      <c r="V3179" s="178"/>
      <c r="W3179" s="178"/>
      <c r="X3179" s="178"/>
      <c r="Y3179" s="210">
        <f t="shared" si="253"/>
        <v>0.35159705159705162</v>
      </c>
      <c r="Z3179" s="211">
        <f t="shared" si="255"/>
        <v>0.42</v>
      </c>
      <c r="AA3179" s="178"/>
      <c r="AB3179" s="178"/>
      <c r="AC3179" s="178"/>
    </row>
    <row r="3180" spans="2:29" x14ac:dyDescent="0.35">
      <c r="B3180" s="222">
        <v>325700</v>
      </c>
      <c r="C3180" s="208">
        <v>127094</v>
      </c>
      <c r="D3180" s="309">
        <v>6990.17</v>
      </c>
      <c r="E3180" s="206">
        <v>10167.52</v>
      </c>
      <c r="F3180" s="206">
        <v>11438.46</v>
      </c>
      <c r="G3180" s="205">
        <f t="shared" si="256"/>
        <v>0.39021799201719376</v>
      </c>
      <c r="H3180" s="207">
        <f t="shared" si="257"/>
        <v>0.45</v>
      </c>
      <c r="I3180" s="213">
        <v>114522</v>
      </c>
      <c r="J3180" s="213">
        <v>6298.71</v>
      </c>
      <c r="K3180" s="212">
        <v>9161.76</v>
      </c>
      <c r="L3180" s="212">
        <v>10306.98</v>
      </c>
      <c r="M3180" s="239">
        <f t="shared" si="254"/>
        <v>0.51530000000006115</v>
      </c>
      <c r="N3180" s="239"/>
      <c r="O3180" s="178"/>
      <c r="P3180" s="178"/>
      <c r="Q3180" s="178"/>
      <c r="R3180" s="178"/>
      <c r="S3180" s="178"/>
      <c r="T3180" s="178"/>
      <c r="U3180" s="178"/>
      <c r="V3180" s="178"/>
      <c r="W3180" s="178"/>
      <c r="X3180" s="178"/>
      <c r="Y3180" s="210">
        <f t="shared" si="253"/>
        <v>0.35161805342339575</v>
      </c>
      <c r="Z3180" s="211">
        <f t="shared" si="255"/>
        <v>0.42</v>
      </c>
      <c r="AA3180" s="178"/>
      <c r="AB3180" s="178"/>
      <c r="AC3180" s="178"/>
    </row>
    <row r="3181" spans="2:29" x14ac:dyDescent="0.35">
      <c r="B3181" s="222">
        <v>325800</v>
      </c>
      <c r="C3181" s="208">
        <v>127139</v>
      </c>
      <c r="D3181" s="309">
        <v>6992.64</v>
      </c>
      <c r="E3181" s="206">
        <v>10171.120000000001</v>
      </c>
      <c r="F3181" s="206">
        <v>11442.51</v>
      </c>
      <c r="G3181" s="205">
        <f t="shared" si="256"/>
        <v>0.39023634131368939</v>
      </c>
      <c r="H3181" s="207">
        <f t="shared" si="257"/>
        <v>0.45</v>
      </c>
      <c r="I3181" s="213">
        <v>114564</v>
      </c>
      <c r="J3181" s="213">
        <v>6301.02</v>
      </c>
      <c r="K3181" s="212">
        <v>9165.1200000000008</v>
      </c>
      <c r="L3181" s="212">
        <v>10310.76</v>
      </c>
      <c r="M3181" s="239">
        <f t="shared" si="254"/>
        <v>0.5152000000002408</v>
      </c>
      <c r="N3181" s="239"/>
      <c r="O3181" s="178"/>
      <c r="P3181" s="178"/>
      <c r="Q3181" s="178"/>
      <c r="R3181" s="178"/>
      <c r="S3181" s="178"/>
      <c r="T3181" s="178"/>
      <c r="U3181" s="178"/>
      <c r="V3181" s="178"/>
      <c r="W3181" s="178"/>
      <c r="X3181" s="178"/>
      <c r="Y3181" s="210">
        <f t="shared" si="253"/>
        <v>0.35163904235727439</v>
      </c>
      <c r="Z3181" s="211">
        <f t="shared" si="255"/>
        <v>0.42</v>
      </c>
      <c r="AA3181" s="178"/>
      <c r="AB3181" s="178"/>
      <c r="AC3181" s="178"/>
    </row>
    <row r="3182" spans="2:29" x14ac:dyDescent="0.35">
      <c r="B3182" s="222">
        <v>325900</v>
      </c>
      <c r="C3182" s="208">
        <v>127184</v>
      </c>
      <c r="D3182" s="309">
        <v>6995.12</v>
      </c>
      <c r="E3182" s="206">
        <v>10174.719999999999</v>
      </c>
      <c r="F3182" s="206">
        <v>11446.56</v>
      </c>
      <c r="G3182" s="205">
        <f t="shared" si="256"/>
        <v>0.3902546793494937</v>
      </c>
      <c r="H3182" s="207">
        <f t="shared" si="257"/>
        <v>0.45</v>
      </c>
      <c r="I3182" s="213">
        <v>114606</v>
      </c>
      <c r="J3182" s="213">
        <v>6303.33</v>
      </c>
      <c r="K3182" s="212">
        <v>9168.48</v>
      </c>
      <c r="L3182" s="212">
        <v>10314.540000000001</v>
      </c>
      <c r="M3182" s="239">
        <f t="shared" si="254"/>
        <v>0.51529999999993381</v>
      </c>
      <c r="N3182" s="239"/>
      <c r="O3182" s="178"/>
      <c r="P3182" s="178"/>
      <c r="Q3182" s="178"/>
      <c r="R3182" s="178"/>
      <c r="S3182" s="178"/>
      <c r="T3182" s="178"/>
      <c r="U3182" s="178"/>
      <c r="V3182" s="178"/>
      <c r="W3182" s="178"/>
      <c r="X3182" s="178"/>
      <c r="Y3182" s="210">
        <f t="shared" si="253"/>
        <v>0.35166001841055539</v>
      </c>
      <c r="Z3182" s="211">
        <f t="shared" si="255"/>
        <v>0.42</v>
      </c>
      <c r="AA3182" s="178"/>
      <c r="AB3182" s="178"/>
      <c r="AC3182" s="178"/>
    </row>
    <row r="3183" spans="2:29" x14ac:dyDescent="0.35">
      <c r="B3183" s="222">
        <v>326000</v>
      </c>
      <c r="C3183" s="208">
        <v>127229</v>
      </c>
      <c r="D3183" s="309">
        <v>6997.59</v>
      </c>
      <c r="E3183" s="206">
        <v>10178.32</v>
      </c>
      <c r="F3183" s="206">
        <v>11450.61</v>
      </c>
      <c r="G3183" s="205">
        <f t="shared" si="256"/>
        <v>0.39027300613496935</v>
      </c>
      <c r="H3183" s="207">
        <f t="shared" si="257"/>
        <v>0.45</v>
      </c>
      <c r="I3183" s="213">
        <v>114648</v>
      </c>
      <c r="J3183" s="213">
        <v>6305.64</v>
      </c>
      <c r="K3183" s="212">
        <v>9171.84</v>
      </c>
      <c r="L3183" s="212">
        <v>10318.32</v>
      </c>
      <c r="M3183" s="239">
        <f t="shared" si="254"/>
        <v>0.51520000000013166</v>
      </c>
      <c r="N3183" s="239"/>
      <c r="O3183" s="178"/>
      <c r="P3183" s="178"/>
      <c r="Q3183" s="178"/>
      <c r="R3183" s="178"/>
      <c r="S3183" s="178"/>
      <c r="T3183" s="178"/>
      <c r="U3183" s="178"/>
      <c r="V3183" s="178"/>
      <c r="W3183" s="178"/>
      <c r="X3183" s="178"/>
      <c r="Y3183" s="210">
        <f t="shared" si="253"/>
        <v>0.35168098159509203</v>
      </c>
      <c r="Z3183" s="211">
        <f t="shared" si="255"/>
        <v>0.42</v>
      </c>
      <c r="AA3183" s="178"/>
      <c r="AB3183" s="178"/>
      <c r="AC3183" s="178"/>
    </row>
    <row r="3184" spans="2:29" x14ac:dyDescent="0.35">
      <c r="B3184" s="222">
        <v>326100</v>
      </c>
      <c r="C3184" s="208">
        <v>127274</v>
      </c>
      <c r="D3184" s="309">
        <v>7000.07</v>
      </c>
      <c r="E3184" s="206">
        <v>10181.92</v>
      </c>
      <c r="F3184" s="206">
        <v>11454.66</v>
      </c>
      <c r="G3184" s="205">
        <f t="shared" si="256"/>
        <v>0.3902913216804661</v>
      </c>
      <c r="H3184" s="207">
        <f t="shared" si="257"/>
        <v>0.45</v>
      </c>
      <c r="I3184" s="213">
        <v>114690</v>
      </c>
      <c r="J3184" s="213">
        <v>6307.95</v>
      </c>
      <c r="K3184" s="212">
        <v>9175.2000000000007</v>
      </c>
      <c r="L3184" s="212">
        <v>10322.1</v>
      </c>
      <c r="M3184" s="239">
        <f t="shared" si="254"/>
        <v>0.51530000000009746</v>
      </c>
      <c r="N3184" s="239"/>
      <c r="O3184" s="178"/>
      <c r="P3184" s="178"/>
      <c r="Q3184" s="178"/>
      <c r="R3184" s="178"/>
      <c r="S3184" s="178"/>
      <c r="T3184" s="178"/>
      <c r="U3184" s="178"/>
      <c r="V3184" s="178"/>
      <c r="W3184" s="178"/>
      <c r="X3184" s="178"/>
      <c r="Y3184" s="210">
        <f t="shared" si="253"/>
        <v>0.35170193192272309</v>
      </c>
      <c r="Z3184" s="211">
        <f t="shared" si="255"/>
        <v>0.42</v>
      </c>
      <c r="AA3184" s="178"/>
      <c r="AB3184" s="178"/>
      <c r="AC3184" s="178"/>
    </row>
    <row r="3185" spans="2:29" x14ac:dyDescent="0.35">
      <c r="B3185" s="222">
        <v>326200</v>
      </c>
      <c r="C3185" s="208">
        <v>127319</v>
      </c>
      <c r="D3185" s="309">
        <v>7002.54</v>
      </c>
      <c r="E3185" s="206">
        <v>10185.52</v>
      </c>
      <c r="F3185" s="206">
        <v>11458.71</v>
      </c>
      <c r="G3185" s="205">
        <f t="shared" si="256"/>
        <v>0.3903096259963213</v>
      </c>
      <c r="H3185" s="207">
        <f t="shared" si="257"/>
        <v>0.45</v>
      </c>
      <c r="I3185" s="213">
        <v>114732</v>
      </c>
      <c r="J3185" s="213">
        <v>6310.26</v>
      </c>
      <c r="K3185" s="212">
        <v>9178.56</v>
      </c>
      <c r="L3185" s="212">
        <v>10325.879999999999</v>
      </c>
      <c r="M3185" s="239">
        <f t="shared" si="254"/>
        <v>0.51520000000000432</v>
      </c>
      <c r="N3185" s="239"/>
      <c r="O3185" s="178"/>
      <c r="P3185" s="178"/>
      <c r="Q3185" s="178"/>
      <c r="R3185" s="178"/>
      <c r="S3185" s="178"/>
      <c r="T3185" s="178"/>
      <c r="U3185" s="178"/>
      <c r="V3185" s="178"/>
      <c r="W3185" s="178"/>
      <c r="X3185" s="178"/>
      <c r="Y3185" s="210">
        <f t="shared" si="253"/>
        <v>0.35172286940527286</v>
      </c>
      <c r="Z3185" s="211">
        <f t="shared" si="255"/>
        <v>0.42</v>
      </c>
      <c r="AA3185" s="178"/>
      <c r="AB3185" s="178"/>
      <c r="AC3185" s="178"/>
    </row>
    <row r="3186" spans="2:29" x14ac:dyDescent="0.35">
      <c r="B3186" s="222">
        <v>326300</v>
      </c>
      <c r="C3186" s="208">
        <v>127364</v>
      </c>
      <c r="D3186" s="309">
        <v>7005.02</v>
      </c>
      <c r="E3186" s="206">
        <v>10189.120000000001</v>
      </c>
      <c r="F3186" s="206">
        <v>11462.76</v>
      </c>
      <c r="G3186" s="205">
        <f t="shared" si="256"/>
        <v>0.39032791909285935</v>
      </c>
      <c r="H3186" s="207">
        <f t="shared" si="257"/>
        <v>0.45</v>
      </c>
      <c r="I3186" s="213">
        <v>114774</v>
      </c>
      <c r="J3186" s="213">
        <v>6312.57</v>
      </c>
      <c r="K3186" s="212">
        <v>9181.92</v>
      </c>
      <c r="L3186" s="212">
        <v>10329.66</v>
      </c>
      <c r="M3186" s="239">
        <f t="shared" si="254"/>
        <v>0.51529999999998832</v>
      </c>
      <c r="N3186" s="239"/>
      <c r="O3186" s="178"/>
      <c r="P3186" s="178"/>
      <c r="Q3186" s="178"/>
      <c r="R3186" s="178"/>
      <c r="S3186" s="178"/>
      <c r="T3186" s="178"/>
      <c r="U3186" s="178"/>
      <c r="V3186" s="178"/>
      <c r="W3186" s="178"/>
      <c r="X3186" s="178"/>
      <c r="Y3186" s="210">
        <f t="shared" si="253"/>
        <v>0.35174379405455103</v>
      </c>
      <c r="Z3186" s="211">
        <f t="shared" si="255"/>
        <v>0.42</v>
      </c>
      <c r="AA3186" s="178"/>
      <c r="AB3186" s="178"/>
      <c r="AC3186" s="178"/>
    </row>
    <row r="3187" spans="2:29" x14ac:dyDescent="0.35">
      <c r="B3187" s="222">
        <v>326400</v>
      </c>
      <c r="C3187" s="208">
        <v>127409</v>
      </c>
      <c r="D3187" s="309">
        <v>7007.49</v>
      </c>
      <c r="E3187" s="206">
        <v>10192.719999999999</v>
      </c>
      <c r="F3187" s="206">
        <v>11466.81</v>
      </c>
      <c r="G3187" s="205">
        <f t="shared" si="256"/>
        <v>0.39034620098039213</v>
      </c>
      <c r="H3187" s="207">
        <f t="shared" si="257"/>
        <v>0.45</v>
      </c>
      <c r="I3187" s="213">
        <v>114816</v>
      </c>
      <c r="J3187" s="213">
        <v>6314.88</v>
      </c>
      <c r="K3187" s="212">
        <v>9185.2800000000007</v>
      </c>
      <c r="L3187" s="212">
        <v>10333.44</v>
      </c>
      <c r="M3187" s="239">
        <f t="shared" si="254"/>
        <v>0.51519999999987709</v>
      </c>
      <c r="N3187" s="239"/>
      <c r="O3187" s="178"/>
      <c r="P3187" s="178"/>
      <c r="Q3187" s="178"/>
      <c r="R3187" s="178"/>
      <c r="S3187" s="178"/>
      <c r="T3187" s="178"/>
      <c r="U3187" s="178"/>
      <c r="V3187" s="178"/>
      <c r="W3187" s="178"/>
      <c r="X3187" s="178"/>
      <c r="Y3187" s="210">
        <f t="shared" si="253"/>
        <v>0.35176470588235292</v>
      </c>
      <c r="Z3187" s="211">
        <f t="shared" si="255"/>
        <v>0.42</v>
      </c>
      <c r="AA3187" s="178"/>
      <c r="AB3187" s="178"/>
      <c r="AC3187" s="178"/>
    </row>
    <row r="3188" spans="2:29" x14ac:dyDescent="0.35">
      <c r="B3188" s="222">
        <v>326500</v>
      </c>
      <c r="C3188" s="208">
        <v>127454</v>
      </c>
      <c r="D3188" s="309">
        <v>7009.97</v>
      </c>
      <c r="E3188" s="206">
        <v>10196.32</v>
      </c>
      <c r="F3188" s="206">
        <v>11470.86</v>
      </c>
      <c r="G3188" s="205">
        <f t="shared" si="256"/>
        <v>0.390364471669219</v>
      </c>
      <c r="H3188" s="207">
        <f t="shared" si="257"/>
        <v>0.45</v>
      </c>
      <c r="I3188" s="213">
        <v>114858</v>
      </c>
      <c r="J3188" s="213">
        <v>6317.19</v>
      </c>
      <c r="K3188" s="212">
        <v>9188.64</v>
      </c>
      <c r="L3188" s="212">
        <v>10337.219999999999</v>
      </c>
      <c r="M3188" s="239">
        <f t="shared" si="254"/>
        <v>0.51530000000017029</v>
      </c>
      <c r="N3188" s="239"/>
      <c r="O3188" s="178"/>
      <c r="P3188" s="178"/>
      <c r="Q3188" s="178"/>
      <c r="R3188" s="178"/>
      <c r="S3188" s="178"/>
      <c r="T3188" s="178"/>
      <c r="U3188" s="178"/>
      <c r="V3188" s="178"/>
      <c r="W3188" s="178"/>
      <c r="X3188" s="178"/>
      <c r="Y3188" s="210">
        <f t="shared" si="253"/>
        <v>0.3517856049004594</v>
      </c>
      <c r="Z3188" s="211">
        <f t="shared" si="255"/>
        <v>0.42</v>
      </c>
      <c r="AA3188" s="178"/>
      <c r="AB3188" s="178"/>
      <c r="AC3188" s="178"/>
    </row>
    <row r="3189" spans="2:29" x14ac:dyDescent="0.35">
      <c r="B3189" s="222">
        <v>326600</v>
      </c>
      <c r="C3189" s="208">
        <v>127499</v>
      </c>
      <c r="D3189" s="309">
        <v>7012.44</v>
      </c>
      <c r="E3189" s="206">
        <v>10199.92</v>
      </c>
      <c r="F3189" s="206">
        <v>11474.91</v>
      </c>
      <c r="G3189" s="205">
        <f t="shared" si="256"/>
        <v>0.39038273116962646</v>
      </c>
      <c r="H3189" s="207">
        <f t="shared" si="257"/>
        <v>0.45</v>
      </c>
      <c r="I3189" s="213">
        <v>114900</v>
      </c>
      <c r="J3189" s="213">
        <v>6319.5</v>
      </c>
      <c r="K3189" s="212">
        <v>9192</v>
      </c>
      <c r="L3189" s="212">
        <v>10341</v>
      </c>
      <c r="M3189" s="239">
        <f t="shared" si="254"/>
        <v>0.51520000000004074</v>
      </c>
      <c r="N3189" s="239"/>
      <c r="O3189" s="178"/>
      <c r="P3189" s="178"/>
      <c r="Q3189" s="178"/>
      <c r="R3189" s="178"/>
      <c r="S3189" s="178"/>
      <c r="T3189" s="178"/>
      <c r="U3189" s="178"/>
      <c r="V3189" s="178"/>
      <c r="W3189" s="178"/>
      <c r="X3189" s="178"/>
      <c r="Y3189" s="210">
        <f t="shared" si="253"/>
        <v>0.35180649112063689</v>
      </c>
      <c r="Z3189" s="211">
        <f t="shared" si="255"/>
        <v>0.42</v>
      </c>
      <c r="AA3189" s="178"/>
      <c r="AB3189" s="178"/>
      <c r="AC3189" s="178"/>
    </row>
    <row r="3190" spans="2:29" x14ac:dyDescent="0.35">
      <c r="B3190" s="222">
        <v>326700</v>
      </c>
      <c r="C3190" s="208">
        <v>127544</v>
      </c>
      <c r="D3190" s="309">
        <v>7014.92</v>
      </c>
      <c r="E3190" s="206">
        <v>10203.52</v>
      </c>
      <c r="F3190" s="206">
        <v>11478.96</v>
      </c>
      <c r="G3190" s="205">
        <f t="shared" si="256"/>
        <v>0.39040097949188857</v>
      </c>
      <c r="H3190" s="207">
        <f t="shared" si="257"/>
        <v>0.45</v>
      </c>
      <c r="I3190" s="213">
        <v>114942</v>
      </c>
      <c r="J3190" s="213">
        <v>6321.81</v>
      </c>
      <c r="K3190" s="212">
        <v>9195.36</v>
      </c>
      <c r="L3190" s="212">
        <v>10344.780000000001</v>
      </c>
      <c r="M3190" s="239">
        <f t="shared" si="254"/>
        <v>0.51530000000006115</v>
      </c>
      <c r="N3190" s="239"/>
      <c r="O3190" s="178"/>
      <c r="P3190" s="178"/>
      <c r="Q3190" s="178"/>
      <c r="R3190" s="178"/>
      <c r="S3190" s="178"/>
      <c r="T3190" s="178"/>
      <c r="U3190" s="178"/>
      <c r="V3190" s="178"/>
      <c r="W3190" s="178"/>
      <c r="X3190" s="178"/>
      <c r="Y3190" s="210">
        <f t="shared" si="253"/>
        <v>0.35182736455463726</v>
      </c>
      <c r="Z3190" s="211">
        <f t="shared" si="255"/>
        <v>0.42</v>
      </c>
      <c r="AA3190" s="178"/>
      <c r="AB3190" s="178"/>
      <c r="AC3190" s="178"/>
    </row>
    <row r="3191" spans="2:29" x14ac:dyDescent="0.35">
      <c r="B3191" s="222">
        <v>326800</v>
      </c>
      <c r="C3191" s="208">
        <v>127589</v>
      </c>
      <c r="D3191" s="309">
        <v>7017.39</v>
      </c>
      <c r="E3191" s="206">
        <v>10207.120000000001</v>
      </c>
      <c r="F3191" s="206">
        <v>11483.01</v>
      </c>
      <c r="G3191" s="205">
        <f t="shared" si="256"/>
        <v>0.39041921664626683</v>
      </c>
      <c r="H3191" s="207">
        <f t="shared" si="257"/>
        <v>0.45</v>
      </c>
      <c r="I3191" s="213">
        <v>114984</v>
      </c>
      <c r="J3191" s="213">
        <v>6324.12</v>
      </c>
      <c r="K3191" s="212">
        <v>9198.7199999999993</v>
      </c>
      <c r="L3191" s="212">
        <v>10348.56</v>
      </c>
      <c r="M3191" s="239">
        <f t="shared" si="254"/>
        <v>0.5152000000002408</v>
      </c>
      <c r="N3191" s="239"/>
      <c r="O3191" s="178"/>
      <c r="P3191" s="178"/>
      <c r="Q3191" s="178"/>
      <c r="R3191" s="178"/>
      <c r="S3191" s="178"/>
      <c r="T3191" s="178"/>
      <c r="U3191" s="178"/>
      <c r="V3191" s="178"/>
      <c r="W3191" s="178"/>
      <c r="X3191" s="178"/>
      <c r="Y3191" s="210">
        <f t="shared" si="253"/>
        <v>0.35184822521419828</v>
      </c>
      <c r="Z3191" s="211">
        <f t="shared" si="255"/>
        <v>0.42</v>
      </c>
      <c r="AA3191" s="178"/>
      <c r="AB3191" s="178"/>
      <c r="AC3191" s="178"/>
    </row>
    <row r="3192" spans="2:29" x14ac:dyDescent="0.35">
      <c r="B3192" s="222">
        <v>326900</v>
      </c>
      <c r="C3192" s="208">
        <v>127634</v>
      </c>
      <c r="D3192" s="309">
        <v>7019.87</v>
      </c>
      <c r="E3192" s="206">
        <v>10210.719999999999</v>
      </c>
      <c r="F3192" s="206">
        <v>11487.06</v>
      </c>
      <c r="G3192" s="205">
        <f t="shared" si="256"/>
        <v>0.39043744264301011</v>
      </c>
      <c r="H3192" s="207">
        <f t="shared" si="257"/>
        <v>0.45</v>
      </c>
      <c r="I3192" s="213">
        <v>115026</v>
      </c>
      <c r="J3192" s="213">
        <v>6326.43</v>
      </c>
      <c r="K3192" s="212">
        <v>9202.08</v>
      </c>
      <c r="L3192" s="212">
        <v>10352.34</v>
      </c>
      <c r="M3192" s="239">
        <f t="shared" si="254"/>
        <v>0.51529999999993381</v>
      </c>
      <c r="N3192" s="239"/>
      <c r="O3192" s="178"/>
      <c r="P3192" s="178"/>
      <c r="Q3192" s="178"/>
      <c r="R3192" s="178"/>
      <c r="S3192" s="178"/>
      <c r="T3192" s="178"/>
      <c r="U3192" s="178"/>
      <c r="V3192" s="178"/>
      <c r="W3192" s="178"/>
      <c r="X3192" s="178"/>
      <c r="Y3192" s="210">
        <f t="shared" si="253"/>
        <v>0.35186907311104315</v>
      </c>
      <c r="Z3192" s="211">
        <f t="shared" si="255"/>
        <v>0.42</v>
      </c>
      <c r="AA3192" s="178"/>
      <c r="AB3192" s="178"/>
      <c r="AC3192" s="178"/>
    </row>
    <row r="3193" spans="2:29" x14ac:dyDescent="0.35">
      <c r="B3193" s="222">
        <v>327000</v>
      </c>
      <c r="C3193" s="208">
        <v>127679</v>
      </c>
      <c r="D3193" s="309">
        <v>7022.34</v>
      </c>
      <c r="E3193" s="206">
        <v>10214.32</v>
      </c>
      <c r="F3193" s="206">
        <v>11491.11</v>
      </c>
      <c r="G3193" s="205">
        <f t="shared" si="256"/>
        <v>0.39045565749235472</v>
      </c>
      <c r="H3193" s="207">
        <f t="shared" si="257"/>
        <v>0.45</v>
      </c>
      <c r="I3193" s="213">
        <v>115068</v>
      </c>
      <c r="J3193" s="213">
        <v>6328.74</v>
      </c>
      <c r="K3193" s="212">
        <v>9205.44</v>
      </c>
      <c r="L3193" s="212">
        <v>10356.120000000001</v>
      </c>
      <c r="M3193" s="239">
        <f t="shared" si="254"/>
        <v>0.51520000000013166</v>
      </c>
      <c r="N3193" s="239"/>
      <c r="O3193" s="178"/>
      <c r="P3193" s="178"/>
      <c r="Q3193" s="178"/>
      <c r="R3193" s="178"/>
      <c r="S3193" s="178"/>
      <c r="T3193" s="178"/>
      <c r="U3193" s="178"/>
      <c r="V3193" s="178"/>
      <c r="W3193" s="178"/>
      <c r="X3193" s="178"/>
      <c r="Y3193" s="210">
        <f t="shared" si="253"/>
        <v>0.35188990825688071</v>
      </c>
      <c r="Z3193" s="211">
        <f t="shared" si="255"/>
        <v>0.42</v>
      </c>
      <c r="AA3193" s="178"/>
      <c r="AB3193" s="178"/>
      <c r="AC3193" s="178"/>
    </row>
    <row r="3194" spans="2:29" x14ac:dyDescent="0.35">
      <c r="B3194" s="222">
        <v>327100</v>
      </c>
      <c r="C3194" s="208">
        <v>127724</v>
      </c>
      <c r="D3194" s="309">
        <v>7024.82</v>
      </c>
      <c r="E3194" s="206">
        <v>10217.92</v>
      </c>
      <c r="F3194" s="206">
        <v>11495.16</v>
      </c>
      <c r="G3194" s="205">
        <f t="shared" si="256"/>
        <v>0.3904738612045246</v>
      </c>
      <c r="H3194" s="207">
        <f t="shared" si="257"/>
        <v>0.45</v>
      </c>
      <c r="I3194" s="213">
        <v>115110</v>
      </c>
      <c r="J3194" s="213">
        <v>6331.05</v>
      </c>
      <c r="K3194" s="212">
        <v>9208.7999999999993</v>
      </c>
      <c r="L3194" s="212">
        <v>10359.9</v>
      </c>
      <c r="M3194" s="239">
        <f t="shared" si="254"/>
        <v>0.51530000000009746</v>
      </c>
      <c r="N3194" s="239"/>
      <c r="O3194" s="178"/>
      <c r="P3194" s="178"/>
      <c r="Q3194" s="178"/>
      <c r="R3194" s="178"/>
      <c r="S3194" s="178"/>
      <c r="T3194" s="178"/>
      <c r="U3194" s="178"/>
      <c r="V3194" s="178"/>
      <c r="W3194" s="178"/>
      <c r="X3194" s="178"/>
      <c r="Y3194" s="210">
        <f t="shared" si="253"/>
        <v>0.35191073066340567</v>
      </c>
      <c r="Z3194" s="211">
        <f t="shared" si="255"/>
        <v>0.42</v>
      </c>
      <c r="AA3194" s="178"/>
      <c r="AB3194" s="178"/>
      <c r="AC3194" s="178"/>
    </row>
    <row r="3195" spans="2:29" x14ac:dyDescent="0.35">
      <c r="B3195" s="222">
        <v>327200</v>
      </c>
      <c r="C3195" s="208">
        <v>127769</v>
      </c>
      <c r="D3195" s="309">
        <v>7027.29</v>
      </c>
      <c r="E3195" s="206">
        <v>10221.52</v>
      </c>
      <c r="F3195" s="206">
        <v>11499.21</v>
      </c>
      <c r="G3195" s="205">
        <f t="shared" si="256"/>
        <v>0.39049205378973106</v>
      </c>
      <c r="H3195" s="207">
        <f t="shared" si="257"/>
        <v>0.45</v>
      </c>
      <c r="I3195" s="213">
        <v>115152</v>
      </c>
      <c r="J3195" s="213">
        <v>6333.36</v>
      </c>
      <c r="K3195" s="212">
        <v>9212.16</v>
      </c>
      <c r="L3195" s="212">
        <v>10363.68</v>
      </c>
      <c r="M3195" s="239">
        <f t="shared" si="254"/>
        <v>0.51520000000000432</v>
      </c>
      <c r="N3195" s="239"/>
      <c r="O3195" s="178"/>
      <c r="P3195" s="178"/>
      <c r="Q3195" s="178"/>
      <c r="R3195" s="178"/>
      <c r="S3195" s="178"/>
      <c r="T3195" s="178"/>
      <c r="U3195" s="178"/>
      <c r="V3195" s="178"/>
      <c r="W3195" s="178"/>
      <c r="X3195" s="178"/>
      <c r="Y3195" s="210">
        <f t="shared" si="253"/>
        <v>0.35193154034229829</v>
      </c>
      <c r="Z3195" s="211">
        <f t="shared" si="255"/>
        <v>0.42</v>
      </c>
      <c r="AA3195" s="178"/>
      <c r="AB3195" s="178"/>
      <c r="AC3195" s="178"/>
    </row>
    <row r="3196" spans="2:29" x14ac:dyDescent="0.35">
      <c r="B3196" s="222">
        <v>327300</v>
      </c>
      <c r="C3196" s="208">
        <v>127814</v>
      </c>
      <c r="D3196" s="309">
        <v>7029.77</v>
      </c>
      <c r="E3196" s="206">
        <v>10225.120000000001</v>
      </c>
      <c r="F3196" s="206">
        <v>11503.26</v>
      </c>
      <c r="G3196" s="205">
        <f t="shared" si="256"/>
        <v>0.39051023525817291</v>
      </c>
      <c r="H3196" s="207">
        <f t="shared" si="257"/>
        <v>0.45</v>
      </c>
      <c r="I3196" s="213">
        <v>115194</v>
      </c>
      <c r="J3196" s="213">
        <v>6335.67</v>
      </c>
      <c r="K3196" s="212">
        <v>9215.52</v>
      </c>
      <c r="L3196" s="212">
        <v>10367.459999999999</v>
      </c>
      <c r="M3196" s="239">
        <f t="shared" si="254"/>
        <v>0.51529999999998832</v>
      </c>
      <c r="N3196" s="239"/>
      <c r="O3196" s="178"/>
      <c r="P3196" s="178"/>
      <c r="Q3196" s="178"/>
      <c r="R3196" s="178"/>
      <c r="S3196" s="178"/>
      <c r="T3196" s="178"/>
      <c r="U3196" s="178"/>
      <c r="V3196" s="178"/>
      <c r="W3196" s="178"/>
      <c r="X3196" s="178"/>
      <c r="Y3196" s="210">
        <f t="shared" si="253"/>
        <v>0.35195233730522457</v>
      </c>
      <c r="Z3196" s="211">
        <f t="shared" si="255"/>
        <v>0.42</v>
      </c>
      <c r="AA3196" s="178"/>
      <c r="AB3196" s="178"/>
      <c r="AC3196" s="178"/>
    </row>
    <row r="3197" spans="2:29" x14ac:dyDescent="0.35">
      <c r="B3197" s="222">
        <v>327400</v>
      </c>
      <c r="C3197" s="208">
        <v>127859</v>
      </c>
      <c r="D3197" s="309">
        <v>7032.24</v>
      </c>
      <c r="E3197" s="206">
        <v>10228.719999999999</v>
      </c>
      <c r="F3197" s="206">
        <v>11507.31</v>
      </c>
      <c r="G3197" s="205">
        <f t="shared" si="256"/>
        <v>0.39052840562003666</v>
      </c>
      <c r="H3197" s="207">
        <f t="shared" si="257"/>
        <v>0.45</v>
      </c>
      <c r="I3197" s="213">
        <v>115236</v>
      </c>
      <c r="J3197" s="213">
        <v>6337.98</v>
      </c>
      <c r="K3197" s="212">
        <v>9218.8799999999992</v>
      </c>
      <c r="L3197" s="212">
        <v>10371.24</v>
      </c>
      <c r="M3197" s="239">
        <f t="shared" si="254"/>
        <v>0.51519999999987709</v>
      </c>
      <c r="N3197" s="239"/>
      <c r="O3197" s="178"/>
      <c r="P3197" s="178"/>
      <c r="Q3197" s="178"/>
      <c r="R3197" s="178"/>
      <c r="S3197" s="178"/>
      <c r="T3197" s="178"/>
      <c r="U3197" s="178"/>
      <c r="V3197" s="178"/>
      <c r="W3197" s="178"/>
      <c r="X3197" s="178"/>
      <c r="Y3197" s="210">
        <f t="shared" si="253"/>
        <v>0.35197312156383631</v>
      </c>
      <c r="Z3197" s="211">
        <f t="shared" si="255"/>
        <v>0.42</v>
      </c>
      <c r="AA3197" s="178"/>
      <c r="AB3197" s="178"/>
      <c r="AC3197" s="178"/>
    </row>
    <row r="3198" spans="2:29" x14ac:dyDescent="0.35">
      <c r="B3198" s="222">
        <v>327500</v>
      </c>
      <c r="C3198" s="208">
        <v>127904</v>
      </c>
      <c r="D3198" s="309">
        <v>7034.72</v>
      </c>
      <c r="E3198" s="206">
        <v>10232.32</v>
      </c>
      <c r="F3198" s="206">
        <v>11511.36</v>
      </c>
      <c r="G3198" s="205">
        <f t="shared" si="256"/>
        <v>0.39054656488549616</v>
      </c>
      <c r="H3198" s="207">
        <f t="shared" si="257"/>
        <v>0.45</v>
      </c>
      <c r="I3198" s="213">
        <v>115278</v>
      </c>
      <c r="J3198" s="213">
        <v>6340.29</v>
      </c>
      <c r="K3198" s="212">
        <v>9222.24</v>
      </c>
      <c r="L3198" s="212">
        <v>10375.02</v>
      </c>
      <c r="M3198" s="239">
        <f t="shared" si="254"/>
        <v>0.51530000000017029</v>
      </c>
      <c r="N3198" s="239"/>
      <c r="O3198" s="178"/>
      <c r="P3198" s="178"/>
      <c r="Q3198" s="178"/>
      <c r="R3198" s="178"/>
      <c r="S3198" s="178"/>
      <c r="T3198" s="178"/>
      <c r="U3198" s="178"/>
      <c r="V3198" s="178"/>
      <c r="W3198" s="178"/>
      <c r="X3198" s="178"/>
      <c r="Y3198" s="210">
        <f t="shared" si="253"/>
        <v>0.35199389312977097</v>
      </c>
      <c r="Z3198" s="211">
        <f t="shared" si="255"/>
        <v>0.42</v>
      </c>
      <c r="AA3198" s="178"/>
      <c r="AB3198" s="178"/>
      <c r="AC3198" s="178"/>
    </row>
    <row r="3199" spans="2:29" x14ac:dyDescent="0.35">
      <c r="B3199" s="222">
        <v>327600</v>
      </c>
      <c r="C3199" s="208">
        <v>127949</v>
      </c>
      <c r="D3199" s="309">
        <v>7037.19</v>
      </c>
      <c r="E3199" s="206">
        <v>10235.92</v>
      </c>
      <c r="F3199" s="206">
        <v>11515.41</v>
      </c>
      <c r="G3199" s="205">
        <f t="shared" si="256"/>
        <v>0.39056471306471308</v>
      </c>
      <c r="H3199" s="207">
        <f t="shared" si="257"/>
        <v>0.45</v>
      </c>
      <c r="I3199" s="213">
        <v>115320</v>
      </c>
      <c r="J3199" s="213">
        <v>6342.6</v>
      </c>
      <c r="K3199" s="212">
        <v>9225.6</v>
      </c>
      <c r="L3199" s="212">
        <v>10378.799999999999</v>
      </c>
      <c r="M3199" s="239">
        <f t="shared" si="254"/>
        <v>0.51520000000004074</v>
      </c>
      <c r="N3199" s="239"/>
      <c r="O3199" s="178"/>
      <c r="P3199" s="178"/>
      <c r="Q3199" s="178"/>
      <c r="R3199" s="178"/>
      <c r="S3199" s="178"/>
      <c r="T3199" s="178"/>
      <c r="U3199" s="178"/>
      <c r="V3199" s="178"/>
      <c r="W3199" s="178"/>
      <c r="X3199" s="178"/>
      <c r="Y3199" s="210">
        <f t="shared" si="253"/>
        <v>0.35201465201465204</v>
      </c>
      <c r="Z3199" s="211">
        <f t="shared" si="255"/>
        <v>0.42</v>
      </c>
      <c r="AA3199" s="178"/>
      <c r="AB3199" s="178"/>
      <c r="AC3199" s="178"/>
    </row>
    <row r="3200" spans="2:29" x14ac:dyDescent="0.35">
      <c r="B3200" s="222">
        <v>327700</v>
      </c>
      <c r="C3200" s="208">
        <v>127994</v>
      </c>
      <c r="D3200" s="309">
        <v>7039.67</v>
      </c>
      <c r="E3200" s="206">
        <v>10239.52</v>
      </c>
      <c r="F3200" s="206">
        <v>11519.46</v>
      </c>
      <c r="G3200" s="205">
        <f t="shared" si="256"/>
        <v>0.39058285016783645</v>
      </c>
      <c r="H3200" s="207">
        <f t="shared" si="257"/>
        <v>0.45</v>
      </c>
      <c r="I3200" s="213">
        <v>115362</v>
      </c>
      <c r="J3200" s="213">
        <v>6344.91</v>
      </c>
      <c r="K3200" s="212">
        <v>9228.9599999999991</v>
      </c>
      <c r="L3200" s="212">
        <v>10382.58</v>
      </c>
      <c r="M3200" s="239">
        <f t="shared" si="254"/>
        <v>0.51530000000006115</v>
      </c>
      <c r="N3200" s="239"/>
      <c r="O3200" s="178"/>
      <c r="P3200" s="178"/>
      <c r="Q3200" s="178"/>
      <c r="R3200" s="178"/>
      <c r="S3200" s="178"/>
      <c r="T3200" s="178"/>
      <c r="U3200" s="178"/>
      <c r="V3200" s="178"/>
      <c r="W3200" s="178"/>
      <c r="X3200" s="178"/>
      <c r="Y3200" s="210">
        <f t="shared" si="253"/>
        <v>0.3520353982300885</v>
      </c>
      <c r="Z3200" s="211">
        <f t="shared" si="255"/>
        <v>0.42</v>
      </c>
      <c r="AA3200" s="178"/>
      <c r="AB3200" s="178"/>
      <c r="AC3200" s="178"/>
    </row>
    <row r="3201" spans="2:29" x14ac:dyDescent="0.35">
      <c r="B3201" s="222">
        <v>327800</v>
      </c>
      <c r="C3201" s="208">
        <v>128039</v>
      </c>
      <c r="D3201" s="309">
        <v>7042.14</v>
      </c>
      <c r="E3201" s="206">
        <v>10243.120000000001</v>
      </c>
      <c r="F3201" s="206">
        <v>11523.51</v>
      </c>
      <c r="G3201" s="205">
        <f t="shared" si="256"/>
        <v>0.39060097620500306</v>
      </c>
      <c r="H3201" s="207">
        <f t="shared" si="257"/>
        <v>0.45</v>
      </c>
      <c r="I3201" s="213">
        <v>115404</v>
      </c>
      <c r="J3201" s="213">
        <v>6347.22</v>
      </c>
      <c r="K3201" s="212">
        <v>9232.32</v>
      </c>
      <c r="L3201" s="212">
        <v>10386.36</v>
      </c>
      <c r="M3201" s="239">
        <f t="shared" si="254"/>
        <v>0.5152000000002408</v>
      </c>
      <c r="N3201" s="239"/>
      <c r="O3201" s="178"/>
      <c r="P3201" s="178"/>
      <c r="Q3201" s="178"/>
      <c r="R3201" s="178"/>
      <c r="S3201" s="178"/>
      <c r="T3201" s="178"/>
      <c r="U3201" s="178"/>
      <c r="V3201" s="178"/>
      <c r="W3201" s="178"/>
      <c r="X3201" s="178"/>
      <c r="Y3201" s="210">
        <f t="shared" si="253"/>
        <v>0.35205613178767542</v>
      </c>
      <c r="Z3201" s="211">
        <f t="shared" si="255"/>
        <v>0.42</v>
      </c>
      <c r="AA3201" s="178"/>
      <c r="AB3201" s="178"/>
      <c r="AC3201" s="178"/>
    </row>
    <row r="3202" spans="2:29" x14ac:dyDescent="0.35">
      <c r="B3202" s="222">
        <v>327900</v>
      </c>
      <c r="C3202" s="208">
        <v>128084</v>
      </c>
      <c r="D3202" s="309">
        <v>7044.62</v>
      </c>
      <c r="E3202" s="206">
        <v>10246.719999999999</v>
      </c>
      <c r="F3202" s="206">
        <v>11527.56</v>
      </c>
      <c r="G3202" s="205">
        <f t="shared" si="256"/>
        <v>0.39061909118633731</v>
      </c>
      <c r="H3202" s="207">
        <f t="shared" si="257"/>
        <v>0.45</v>
      </c>
      <c r="I3202" s="213">
        <v>115446</v>
      </c>
      <c r="J3202" s="213">
        <v>6349.53</v>
      </c>
      <c r="K3202" s="212">
        <v>9235.68</v>
      </c>
      <c r="L3202" s="212">
        <v>10390.14</v>
      </c>
      <c r="M3202" s="239">
        <f t="shared" si="254"/>
        <v>0.51529999999993381</v>
      </c>
      <c r="N3202" s="239"/>
      <c r="O3202" s="178"/>
      <c r="P3202" s="178"/>
      <c r="Q3202" s="178"/>
      <c r="R3202" s="178"/>
      <c r="S3202" s="178"/>
      <c r="T3202" s="178"/>
      <c r="U3202" s="178"/>
      <c r="V3202" s="178"/>
      <c r="W3202" s="178"/>
      <c r="X3202" s="178"/>
      <c r="Y3202" s="210">
        <f t="shared" si="253"/>
        <v>0.35207685269899358</v>
      </c>
      <c r="Z3202" s="211">
        <f t="shared" si="255"/>
        <v>0.42</v>
      </c>
      <c r="AA3202" s="178"/>
      <c r="AB3202" s="178"/>
      <c r="AC3202" s="178"/>
    </row>
    <row r="3203" spans="2:29" x14ac:dyDescent="0.35">
      <c r="B3203" s="222">
        <v>328000</v>
      </c>
      <c r="C3203" s="208">
        <v>128129</v>
      </c>
      <c r="D3203" s="309">
        <v>7047.09</v>
      </c>
      <c r="E3203" s="206">
        <v>10250.32</v>
      </c>
      <c r="F3203" s="206">
        <v>11531.61</v>
      </c>
      <c r="G3203" s="205">
        <f t="shared" si="256"/>
        <v>0.39063719512195122</v>
      </c>
      <c r="H3203" s="207">
        <f t="shared" si="257"/>
        <v>0.45</v>
      </c>
      <c r="I3203" s="213">
        <v>115488</v>
      </c>
      <c r="J3203" s="213">
        <v>6351.84</v>
      </c>
      <c r="K3203" s="212">
        <v>9239.0400000000009</v>
      </c>
      <c r="L3203" s="212">
        <v>10393.92</v>
      </c>
      <c r="M3203" s="239">
        <f t="shared" si="254"/>
        <v>0.51520000000013166</v>
      </c>
      <c r="N3203" s="239"/>
      <c r="O3203" s="178"/>
      <c r="P3203" s="178"/>
      <c r="Q3203" s="178"/>
      <c r="R3203" s="178"/>
      <c r="S3203" s="178"/>
      <c r="T3203" s="178"/>
      <c r="U3203" s="178"/>
      <c r="V3203" s="178"/>
      <c r="W3203" s="178"/>
      <c r="X3203" s="178"/>
      <c r="Y3203" s="210">
        <f t="shared" ref="Y3203:Y3266" si="258">I3203/$B3203</f>
        <v>0.35209756097560974</v>
      </c>
      <c r="Z3203" s="211">
        <f t="shared" si="255"/>
        <v>0.42</v>
      </c>
      <c r="AA3203" s="178"/>
      <c r="AB3203" s="178"/>
      <c r="AC3203" s="178"/>
    </row>
    <row r="3204" spans="2:29" x14ac:dyDescent="0.35">
      <c r="B3204" s="222">
        <v>328100</v>
      </c>
      <c r="C3204" s="208">
        <v>128174</v>
      </c>
      <c r="D3204" s="309">
        <v>7049.57</v>
      </c>
      <c r="E3204" s="206">
        <v>10253.92</v>
      </c>
      <c r="F3204" s="206">
        <v>11535.66</v>
      </c>
      <c r="G3204" s="205">
        <f t="shared" si="256"/>
        <v>0.39065528802194455</v>
      </c>
      <c r="H3204" s="207">
        <f t="shared" si="257"/>
        <v>0.45</v>
      </c>
      <c r="I3204" s="213">
        <v>115530</v>
      </c>
      <c r="J3204" s="213">
        <v>6354.15</v>
      </c>
      <c r="K3204" s="212">
        <v>9242.4</v>
      </c>
      <c r="L3204" s="212">
        <v>10397.700000000001</v>
      </c>
      <c r="M3204" s="239">
        <f t="shared" ref="M3204:M3267" si="259">(C3204+D3204+F3204-C3203-D3203-F3203)/100</f>
        <v>0.51530000000009746</v>
      </c>
      <c r="N3204" s="239"/>
      <c r="O3204" s="178"/>
      <c r="P3204" s="178"/>
      <c r="Q3204" s="178"/>
      <c r="R3204" s="178"/>
      <c r="S3204" s="178"/>
      <c r="T3204" s="178"/>
      <c r="U3204" s="178"/>
      <c r="V3204" s="178"/>
      <c r="W3204" s="178"/>
      <c r="X3204" s="178"/>
      <c r="Y3204" s="210">
        <f t="shared" si="258"/>
        <v>0.35211825662907648</v>
      </c>
      <c r="Z3204" s="211">
        <f t="shared" ref="Z3204:Z3267" si="260">(I3204-I3203)/($B3204-$B3203)</f>
        <v>0.42</v>
      </c>
      <c r="AA3204" s="178"/>
      <c r="AB3204" s="178"/>
      <c r="AC3204" s="178"/>
    </row>
    <row r="3205" spans="2:29" x14ac:dyDescent="0.35">
      <c r="B3205" s="222">
        <v>328200</v>
      </c>
      <c r="C3205" s="208">
        <v>128219</v>
      </c>
      <c r="D3205" s="309">
        <v>7052.04</v>
      </c>
      <c r="E3205" s="206">
        <v>10257.52</v>
      </c>
      <c r="F3205" s="206">
        <v>11539.71</v>
      </c>
      <c r="G3205" s="205">
        <f t="shared" ref="G3205:G3268" si="261">C3205/B3205</f>
        <v>0.39067336989640461</v>
      </c>
      <c r="H3205" s="207">
        <f t="shared" ref="H3205:H3268" si="262">(C3205-C3204)/(B3205-B3204)</f>
        <v>0.45</v>
      </c>
      <c r="I3205" s="213">
        <v>115572</v>
      </c>
      <c r="J3205" s="213">
        <v>6356.46</v>
      </c>
      <c r="K3205" s="212">
        <v>9245.76</v>
      </c>
      <c r="L3205" s="212">
        <v>10401.48</v>
      </c>
      <c r="M3205" s="239">
        <f t="shared" si="259"/>
        <v>0.51520000000000432</v>
      </c>
      <c r="N3205" s="239"/>
      <c r="O3205" s="178"/>
      <c r="P3205" s="178"/>
      <c r="Q3205" s="178"/>
      <c r="R3205" s="178"/>
      <c r="S3205" s="178"/>
      <c r="T3205" s="178"/>
      <c r="U3205" s="178"/>
      <c r="V3205" s="178"/>
      <c r="W3205" s="178"/>
      <c r="X3205" s="178"/>
      <c r="Y3205" s="210">
        <f t="shared" si="258"/>
        <v>0.35213893967093235</v>
      </c>
      <c r="Z3205" s="211">
        <f t="shared" si="260"/>
        <v>0.42</v>
      </c>
      <c r="AA3205" s="178"/>
      <c r="AB3205" s="178"/>
      <c r="AC3205" s="178"/>
    </row>
    <row r="3206" spans="2:29" x14ac:dyDescent="0.35">
      <c r="B3206" s="222">
        <v>328300</v>
      </c>
      <c r="C3206" s="208">
        <v>128264</v>
      </c>
      <c r="D3206" s="309">
        <v>7054.52</v>
      </c>
      <c r="E3206" s="206">
        <v>10261.120000000001</v>
      </c>
      <c r="F3206" s="206">
        <v>11543.76</v>
      </c>
      <c r="G3206" s="205">
        <f t="shared" si="261"/>
        <v>0.39069144075540663</v>
      </c>
      <c r="H3206" s="207">
        <f t="shared" si="262"/>
        <v>0.45</v>
      </c>
      <c r="I3206" s="213">
        <v>115614</v>
      </c>
      <c r="J3206" s="213">
        <v>6358.77</v>
      </c>
      <c r="K3206" s="212">
        <v>9249.1200000000008</v>
      </c>
      <c r="L3206" s="212">
        <v>10405.26</v>
      </c>
      <c r="M3206" s="239">
        <f t="shared" si="259"/>
        <v>0.51529999999998832</v>
      </c>
      <c r="N3206" s="239"/>
      <c r="O3206" s="178"/>
      <c r="P3206" s="178"/>
      <c r="Q3206" s="178"/>
      <c r="R3206" s="178"/>
      <c r="S3206" s="178"/>
      <c r="T3206" s="178"/>
      <c r="U3206" s="178"/>
      <c r="V3206" s="178"/>
      <c r="W3206" s="178"/>
      <c r="X3206" s="178"/>
      <c r="Y3206" s="210">
        <f t="shared" si="258"/>
        <v>0.3521596101127018</v>
      </c>
      <c r="Z3206" s="211">
        <f t="shared" si="260"/>
        <v>0.42</v>
      </c>
      <c r="AA3206" s="178"/>
      <c r="AB3206" s="178"/>
      <c r="AC3206" s="178"/>
    </row>
    <row r="3207" spans="2:29" x14ac:dyDescent="0.35">
      <c r="B3207" s="222">
        <v>328400</v>
      </c>
      <c r="C3207" s="208">
        <v>128309</v>
      </c>
      <c r="D3207" s="309">
        <v>7056.99</v>
      </c>
      <c r="E3207" s="206">
        <v>10264.719999999999</v>
      </c>
      <c r="F3207" s="206">
        <v>11547.81</v>
      </c>
      <c r="G3207" s="205">
        <f t="shared" si="261"/>
        <v>0.39070950060901338</v>
      </c>
      <c r="H3207" s="207">
        <f t="shared" si="262"/>
        <v>0.45</v>
      </c>
      <c r="I3207" s="213">
        <v>115656</v>
      </c>
      <c r="J3207" s="213">
        <v>6361.08</v>
      </c>
      <c r="K3207" s="212">
        <v>9252.48</v>
      </c>
      <c r="L3207" s="212">
        <v>10409.040000000001</v>
      </c>
      <c r="M3207" s="239">
        <f t="shared" si="259"/>
        <v>0.51519999999987709</v>
      </c>
      <c r="N3207" s="239"/>
      <c r="O3207" s="178"/>
      <c r="P3207" s="178"/>
      <c r="Q3207" s="178"/>
      <c r="R3207" s="178"/>
      <c r="S3207" s="178"/>
      <c r="T3207" s="178"/>
      <c r="U3207" s="178"/>
      <c r="V3207" s="178"/>
      <c r="W3207" s="178"/>
      <c r="X3207" s="178"/>
      <c r="Y3207" s="210">
        <f t="shared" si="258"/>
        <v>0.35218026796589524</v>
      </c>
      <c r="Z3207" s="211">
        <f t="shared" si="260"/>
        <v>0.42</v>
      </c>
      <c r="AA3207" s="178"/>
      <c r="AB3207" s="178"/>
      <c r="AC3207" s="178"/>
    </row>
    <row r="3208" spans="2:29" x14ac:dyDescent="0.35">
      <c r="B3208" s="222">
        <v>328500</v>
      </c>
      <c r="C3208" s="208">
        <v>128354</v>
      </c>
      <c r="D3208" s="309">
        <v>7059.47</v>
      </c>
      <c r="E3208" s="206">
        <v>10268.32</v>
      </c>
      <c r="F3208" s="206">
        <v>11551.86</v>
      </c>
      <c r="G3208" s="205">
        <f t="shared" si="261"/>
        <v>0.3907275494672755</v>
      </c>
      <c r="H3208" s="207">
        <f t="shared" si="262"/>
        <v>0.45</v>
      </c>
      <c r="I3208" s="213">
        <v>115698</v>
      </c>
      <c r="J3208" s="213">
        <v>6363.39</v>
      </c>
      <c r="K3208" s="212">
        <v>9255.84</v>
      </c>
      <c r="L3208" s="212">
        <v>10412.82</v>
      </c>
      <c r="M3208" s="239">
        <f t="shared" si="259"/>
        <v>0.51530000000017029</v>
      </c>
      <c r="N3208" s="239"/>
      <c r="O3208" s="178"/>
      <c r="P3208" s="178"/>
      <c r="Q3208" s="178"/>
      <c r="R3208" s="178"/>
      <c r="S3208" s="178"/>
      <c r="T3208" s="178"/>
      <c r="U3208" s="178"/>
      <c r="V3208" s="178"/>
      <c r="W3208" s="178"/>
      <c r="X3208" s="178"/>
      <c r="Y3208" s="210">
        <f t="shared" si="258"/>
        <v>0.35220091324200914</v>
      </c>
      <c r="Z3208" s="211">
        <f t="shared" si="260"/>
        <v>0.42</v>
      </c>
      <c r="AA3208" s="178"/>
      <c r="AB3208" s="178"/>
      <c r="AC3208" s="178"/>
    </row>
    <row r="3209" spans="2:29" x14ac:dyDescent="0.35">
      <c r="B3209" s="222">
        <v>328600</v>
      </c>
      <c r="C3209" s="208">
        <v>128399</v>
      </c>
      <c r="D3209" s="309">
        <v>7061.94</v>
      </c>
      <c r="E3209" s="206">
        <v>10271.92</v>
      </c>
      <c r="F3209" s="206">
        <v>11555.91</v>
      </c>
      <c r="G3209" s="205">
        <f t="shared" si="261"/>
        <v>0.39074558734023129</v>
      </c>
      <c r="H3209" s="207">
        <f t="shared" si="262"/>
        <v>0.45</v>
      </c>
      <c r="I3209" s="213">
        <v>115740</v>
      </c>
      <c r="J3209" s="213">
        <v>6365.7</v>
      </c>
      <c r="K3209" s="212">
        <v>9259.2000000000007</v>
      </c>
      <c r="L3209" s="212">
        <v>10416.6</v>
      </c>
      <c r="M3209" s="239">
        <f t="shared" si="259"/>
        <v>0.51520000000004074</v>
      </c>
      <c r="N3209" s="239"/>
      <c r="O3209" s="178"/>
      <c r="P3209" s="178"/>
      <c r="Q3209" s="178"/>
      <c r="R3209" s="178"/>
      <c r="S3209" s="178"/>
      <c r="T3209" s="178"/>
      <c r="U3209" s="178"/>
      <c r="V3209" s="178"/>
      <c r="W3209" s="178"/>
      <c r="X3209" s="178"/>
      <c r="Y3209" s="210">
        <f t="shared" si="258"/>
        <v>0.35222154595252586</v>
      </c>
      <c r="Z3209" s="211">
        <f t="shared" si="260"/>
        <v>0.42</v>
      </c>
      <c r="AA3209" s="178"/>
      <c r="AB3209" s="178"/>
      <c r="AC3209" s="178"/>
    </row>
    <row r="3210" spans="2:29" x14ac:dyDescent="0.35">
      <c r="B3210" s="222">
        <v>328700</v>
      </c>
      <c r="C3210" s="208">
        <v>128444</v>
      </c>
      <c r="D3210" s="309">
        <v>7064.42</v>
      </c>
      <c r="E3210" s="206">
        <v>10275.52</v>
      </c>
      <c r="F3210" s="206">
        <v>11559.96</v>
      </c>
      <c r="G3210" s="205">
        <f t="shared" si="261"/>
        <v>0.3907636142379069</v>
      </c>
      <c r="H3210" s="207">
        <f t="shared" si="262"/>
        <v>0.45</v>
      </c>
      <c r="I3210" s="213">
        <v>115782</v>
      </c>
      <c r="J3210" s="213">
        <v>6368.01</v>
      </c>
      <c r="K3210" s="212">
        <v>9262.56</v>
      </c>
      <c r="L3210" s="212">
        <v>10420.379999999999</v>
      </c>
      <c r="M3210" s="239">
        <f t="shared" si="259"/>
        <v>0.51530000000006115</v>
      </c>
      <c r="N3210" s="239"/>
      <c r="O3210" s="178"/>
      <c r="P3210" s="178"/>
      <c r="Q3210" s="178"/>
      <c r="R3210" s="178"/>
      <c r="S3210" s="178"/>
      <c r="T3210" s="178"/>
      <c r="U3210" s="178"/>
      <c r="V3210" s="178"/>
      <c r="W3210" s="178"/>
      <c r="X3210" s="178"/>
      <c r="Y3210" s="210">
        <f t="shared" si="258"/>
        <v>0.3522421661089139</v>
      </c>
      <c r="Z3210" s="211">
        <f t="shared" si="260"/>
        <v>0.42</v>
      </c>
      <c r="AA3210" s="178"/>
      <c r="AB3210" s="178"/>
      <c r="AC3210" s="178"/>
    </row>
    <row r="3211" spans="2:29" x14ac:dyDescent="0.35">
      <c r="B3211" s="222">
        <v>328800</v>
      </c>
      <c r="C3211" s="208">
        <v>128489</v>
      </c>
      <c r="D3211" s="309">
        <v>7066.89</v>
      </c>
      <c r="E3211" s="206">
        <v>10279.120000000001</v>
      </c>
      <c r="F3211" s="206">
        <v>11564.01</v>
      </c>
      <c r="G3211" s="205">
        <f t="shared" si="261"/>
        <v>0.39078163017031631</v>
      </c>
      <c r="H3211" s="207">
        <f t="shared" si="262"/>
        <v>0.45</v>
      </c>
      <c r="I3211" s="213">
        <v>115824</v>
      </c>
      <c r="J3211" s="213">
        <v>6370.32</v>
      </c>
      <c r="K3211" s="212">
        <v>9265.92</v>
      </c>
      <c r="L3211" s="212">
        <v>10424.16</v>
      </c>
      <c r="M3211" s="239">
        <f t="shared" si="259"/>
        <v>0.5152000000002408</v>
      </c>
      <c r="N3211" s="239"/>
      <c r="O3211" s="178"/>
      <c r="P3211" s="178"/>
      <c r="Q3211" s="178"/>
      <c r="R3211" s="178"/>
      <c r="S3211" s="178"/>
      <c r="T3211" s="178"/>
      <c r="U3211" s="178"/>
      <c r="V3211" s="178"/>
      <c r="W3211" s="178"/>
      <c r="X3211" s="178"/>
      <c r="Y3211" s="210">
        <f t="shared" si="258"/>
        <v>0.35226277372262776</v>
      </c>
      <c r="Z3211" s="211">
        <f t="shared" si="260"/>
        <v>0.42</v>
      </c>
      <c r="AA3211" s="178"/>
      <c r="AB3211" s="178"/>
      <c r="AC3211" s="178"/>
    </row>
    <row r="3212" spans="2:29" x14ac:dyDescent="0.35">
      <c r="B3212" s="222">
        <v>328900</v>
      </c>
      <c r="C3212" s="208">
        <v>128534</v>
      </c>
      <c r="D3212" s="309">
        <v>7069.37</v>
      </c>
      <c r="E3212" s="206">
        <v>10282.719999999999</v>
      </c>
      <c r="F3212" s="206">
        <v>11568.06</v>
      </c>
      <c r="G3212" s="205">
        <f t="shared" si="261"/>
        <v>0.39079963514746124</v>
      </c>
      <c r="H3212" s="207">
        <f t="shared" si="262"/>
        <v>0.45</v>
      </c>
      <c r="I3212" s="213">
        <v>115866</v>
      </c>
      <c r="J3212" s="213">
        <v>6372.63</v>
      </c>
      <c r="K3212" s="212">
        <v>9269.2800000000007</v>
      </c>
      <c r="L3212" s="212">
        <v>10427.94</v>
      </c>
      <c r="M3212" s="239">
        <f t="shared" si="259"/>
        <v>0.51529999999993381</v>
      </c>
      <c r="N3212" s="239"/>
      <c r="O3212" s="178"/>
      <c r="P3212" s="178"/>
      <c r="Q3212" s="178"/>
      <c r="R3212" s="178"/>
      <c r="S3212" s="178"/>
      <c r="T3212" s="178"/>
      <c r="U3212" s="178"/>
      <c r="V3212" s="178"/>
      <c r="W3212" s="178"/>
      <c r="X3212" s="178"/>
      <c r="Y3212" s="210">
        <f t="shared" si="258"/>
        <v>0.35228336880510791</v>
      </c>
      <c r="Z3212" s="211">
        <f t="shared" si="260"/>
        <v>0.42</v>
      </c>
      <c r="AA3212" s="178"/>
      <c r="AB3212" s="178"/>
      <c r="AC3212" s="178"/>
    </row>
    <row r="3213" spans="2:29" x14ac:dyDescent="0.35">
      <c r="B3213" s="222">
        <v>329000</v>
      </c>
      <c r="C3213" s="208">
        <v>128579</v>
      </c>
      <c r="D3213" s="309">
        <v>7071.84</v>
      </c>
      <c r="E3213" s="206">
        <v>10286.32</v>
      </c>
      <c r="F3213" s="206">
        <v>11572.11</v>
      </c>
      <c r="G3213" s="205">
        <f t="shared" si="261"/>
        <v>0.39081762917933133</v>
      </c>
      <c r="H3213" s="207">
        <f t="shared" si="262"/>
        <v>0.45</v>
      </c>
      <c r="I3213" s="213">
        <v>115908</v>
      </c>
      <c r="J3213" s="213">
        <v>6374.94</v>
      </c>
      <c r="K3213" s="212">
        <v>9272.64</v>
      </c>
      <c r="L3213" s="212">
        <v>10431.719999999999</v>
      </c>
      <c r="M3213" s="239">
        <f t="shared" si="259"/>
        <v>0.51520000000013166</v>
      </c>
      <c r="N3213" s="239"/>
      <c r="O3213" s="178"/>
      <c r="P3213" s="178"/>
      <c r="Q3213" s="178"/>
      <c r="R3213" s="178"/>
      <c r="S3213" s="178"/>
      <c r="T3213" s="178"/>
      <c r="U3213" s="178"/>
      <c r="V3213" s="178"/>
      <c r="W3213" s="178"/>
      <c r="X3213" s="178"/>
      <c r="Y3213" s="210">
        <f t="shared" si="258"/>
        <v>0.35230395136778114</v>
      </c>
      <c r="Z3213" s="211">
        <f t="shared" si="260"/>
        <v>0.42</v>
      </c>
      <c r="AA3213" s="178"/>
      <c r="AB3213" s="178"/>
      <c r="AC3213" s="178"/>
    </row>
    <row r="3214" spans="2:29" x14ac:dyDescent="0.35">
      <c r="B3214" s="222">
        <v>329100</v>
      </c>
      <c r="C3214" s="208">
        <v>128624</v>
      </c>
      <c r="D3214" s="309">
        <v>7074.32</v>
      </c>
      <c r="E3214" s="206">
        <v>10289.92</v>
      </c>
      <c r="F3214" s="206">
        <v>11576.16</v>
      </c>
      <c r="G3214" s="205">
        <f t="shared" si="261"/>
        <v>0.39083561227590397</v>
      </c>
      <c r="H3214" s="207">
        <f t="shared" si="262"/>
        <v>0.45</v>
      </c>
      <c r="I3214" s="213">
        <v>115950</v>
      </c>
      <c r="J3214" s="213">
        <v>6377.25</v>
      </c>
      <c r="K3214" s="212">
        <v>9276</v>
      </c>
      <c r="L3214" s="212">
        <v>10435.5</v>
      </c>
      <c r="M3214" s="239">
        <f t="shared" si="259"/>
        <v>0.51530000000009746</v>
      </c>
      <c r="N3214" s="239"/>
      <c r="O3214" s="178"/>
      <c r="P3214" s="178"/>
      <c r="Q3214" s="178"/>
      <c r="R3214" s="178"/>
      <c r="S3214" s="178"/>
      <c r="T3214" s="178"/>
      <c r="U3214" s="178"/>
      <c r="V3214" s="178"/>
      <c r="W3214" s="178"/>
      <c r="X3214" s="178"/>
      <c r="Y3214" s="210">
        <f t="shared" si="258"/>
        <v>0.35232452142206017</v>
      </c>
      <c r="Z3214" s="211">
        <f t="shared" si="260"/>
        <v>0.42</v>
      </c>
      <c r="AA3214" s="178"/>
      <c r="AB3214" s="178"/>
      <c r="AC3214" s="178"/>
    </row>
    <row r="3215" spans="2:29" x14ac:dyDescent="0.35">
      <c r="B3215" s="222">
        <v>329200</v>
      </c>
      <c r="C3215" s="208">
        <v>128669</v>
      </c>
      <c r="D3215" s="309">
        <v>7076.79</v>
      </c>
      <c r="E3215" s="206">
        <v>10293.52</v>
      </c>
      <c r="F3215" s="206">
        <v>11580.21</v>
      </c>
      <c r="G3215" s="205">
        <f t="shared" si="261"/>
        <v>0.39085358444714458</v>
      </c>
      <c r="H3215" s="207">
        <f t="shared" si="262"/>
        <v>0.45</v>
      </c>
      <c r="I3215" s="213">
        <v>115992</v>
      </c>
      <c r="J3215" s="213">
        <v>6379.56</v>
      </c>
      <c r="K3215" s="212">
        <v>9279.36</v>
      </c>
      <c r="L3215" s="212">
        <v>10439.280000000001</v>
      </c>
      <c r="M3215" s="239">
        <f t="shared" si="259"/>
        <v>0.51520000000000432</v>
      </c>
      <c r="N3215" s="239"/>
      <c r="O3215" s="178"/>
      <c r="P3215" s="178"/>
      <c r="Q3215" s="178"/>
      <c r="R3215" s="178"/>
      <c r="S3215" s="178"/>
      <c r="T3215" s="178"/>
      <c r="U3215" s="178"/>
      <c r="V3215" s="178"/>
      <c r="W3215" s="178"/>
      <c r="X3215" s="178"/>
      <c r="Y3215" s="210">
        <f t="shared" si="258"/>
        <v>0.35234507897934386</v>
      </c>
      <c r="Z3215" s="211">
        <f t="shared" si="260"/>
        <v>0.42</v>
      </c>
      <c r="AA3215" s="178"/>
      <c r="AB3215" s="178"/>
      <c r="AC3215" s="178"/>
    </row>
    <row r="3216" spans="2:29" x14ac:dyDescent="0.35">
      <c r="B3216" s="222">
        <v>329300</v>
      </c>
      <c r="C3216" s="208">
        <v>128714</v>
      </c>
      <c r="D3216" s="309">
        <v>7079.27</v>
      </c>
      <c r="E3216" s="206">
        <v>10297.120000000001</v>
      </c>
      <c r="F3216" s="206">
        <v>11584.26</v>
      </c>
      <c r="G3216" s="205">
        <f t="shared" si="261"/>
        <v>0.39087154570300636</v>
      </c>
      <c r="H3216" s="207">
        <f t="shared" si="262"/>
        <v>0.45</v>
      </c>
      <c r="I3216" s="213">
        <v>116034</v>
      </c>
      <c r="J3216" s="213">
        <v>6381.87</v>
      </c>
      <c r="K3216" s="212">
        <v>9282.7199999999993</v>
      </c>
      <c r="L3216" s="212">
        <v>10443.06</v>
      </c>
      <c r="M3216" s="239">
        <f t="shared" si="259"/>
        <v>0.51529999999998832</v>
      </c>
      <c r="N3216" s="239"/>
      <c r="O3216" s="178"/>
      <c r="P3216" s="178"/>
      <c r="Q3216" s="178"/>
      <c r="R3216" s="178"/>
      <c r="S3216" s="178"/>
      <c r="T3216" s="178"/>
      <c r="U3216" s="178"/>
      <c r="V3216" s="178"/>
      <c r="W3216" s="178"/>
      <c r="X3216" s="178"/>
      <c r="Y3216" s="210">
        <f t="shared" si="258"/>
        <v>0.35236562405101729</v>
      </c>
      <c r="Z3216" s="211">
        <f t="shared" si="260"/>
        <v>0.42</v>
      </c>
      <c r="AA3216" s="178"/>
      <c r="AB3216" s="178"/>
      <c r="AC3216" s="178"/>
    </row>
    <row r="3217" spans="2:29" x14ac:dyDescent="0.35">
      <c r="B3217" s="222">
        <v>329400</v>
      </c>
      <c r="C3217" s="208">
        <v>128759</v>
      </c>
      <c r="D3217" s="309">
        <v>7081.74</v>
      </c>
      <c r="E3217" s="206">
        <v>10300.719999999999</v>
      </c>
      <c r="F3217" s="206">
        <v>11588.31</v>
      </c>
      <c r="G3217" s="205">
        <f t="shared" si="261"/>
        <v>0.39088949605343049</v>
      </c>
      <c r="H3217" s="207">
        <f t="shared" si="262"/>
        <v>0.45</v>
      </c>
      <c r="I3217" s="213">
        <v>116076</v>
      </c>
      <c r="J3217" s="213">
        <v>6384.18</v>
      </c>
      <c r="K3217" s="212">
        <v>9286.08</v>
      </c>
      <c r="L3217" s="212">
        <v>10446.84</v>
      </c>
      <c r="M3217" s="239">
        <f t="shared" si="259"/>
        <v>0.51519999999987709</v>
      </c>
      <c r="N3217" s="239"/>
      <c r="O3217" s="178"/>
      <c r="P3217" s="178"/>
      <c r="Q3217" s="178"/>
      <c r="R3217" s="178"/>
      <c r="S3217" s="178"/>
      <c r="T3217" s="178"/>
      <c r="U3217" s="178"/>
      <c r="V3217" s="178"/>
      <c r="W3217" s="178"/>
      <c r="X3217" s="178"/>
      <c r="Y3217" s="210">
        <f t="shared" si="258"/>
        <v>0.35238615664845174</v>
      </c>
      <c r="Z3217" s="211">
        <f t="shared" si="260"/>
        <v>0.42</v>
      </c>
      <c r="AA3217" s="178"/>
      <c r="AB3217" s="178"/>
      <c r="AC3217" s="178"/>
    </row>
    <row r="3218" spans="2:29" x14ac:dyDescent="0.35">
      <c r="B3218" s="222">
        <v>329500</v>
      </c>
      <c r="C3218" s="208">
        <v>128804</v>
      </c>
      <c r="D3218" s="309">
        <v>7084.22</v>
      </c>
      <c r="E3218" s="206">
        <v>10304.32</v>
      </c>
      <c r="F3218" s="206">
        <v>11592.36</v>
      </c>
      <c r="G3218" s="205">
        <f t="shared" si="261"/>
        <v>0.390907435508346</v>
      </c>
      <c r="H3218" s="207">
        <f t="shared" si="262"/>
        <v>0.45</v>
      </c>
      <c r="I3218" s="213">
        <v>116118</v>
      </c>
      <c r="J3218" s="213">
        <v>6386.49</v>
      </c>
      <c r="K3218" s="212">
        <v>9289.44</v>
      </c>
      <c r="L3218" s="212">
        <v>10450.620000000001</v>
      </c>
      <c r="M3218" s="239">
        <f t="shared" si="259"/>
        <v>0.51530000000017029</v>
      </c>
      <c r="N3218" s="239"/>
      <c r="O3218" s="178"/>
      <c r="P3218" s="178"/>
      <c r="Q3218" s="178"/>
      <c r="R3218" s="178"/>
      <c r="S3218" s="178"/>
      <c r="T3218" s="178"/>
      <c r="U3218" s="178"/>
      <c r="V3218" s="178"/>
      <c r="W3218" s="178"/>
      <c r="X3218" s="178"/>
      <c r="Y3218" s="210">
        <f t="shared" si="258"/>
        <v>0.35240667678300458</v>
      </c>
      <c r="Z3218" s="211">
        <f t="shared" si="260"/>
        <v>0.42</v>
      </c>
      <c r="AA3218" s="178"/>
      <c r="AB3218" s="178"/>
      <c r="AC3218" s="178"/>
    </row>
    <row r="3219" spans="2:29" x14ac:dyDescent="0.35">
      <c r="B3219" s="222">
        <v>329600</v>
      </c>
      <c r="C3219" s="208">
        <v>128849</v>
      </c>
      <c r="D3219" s="309">
        <v>7086.69</v>
      </c>
      <c r="E3219" s="206">
        <v>10307.92</v>
      </c>
      <c r="F3219" s="206">
        <v>11596.41</v>
      </c>
      <c r="G3219" s="205">
        <f t="shared" si="261"/>
        <v>0.39092536407766992</v>
      </c>
      <c r="H3219" s="207">
        <f t="shared" si="262"/>
        <v>0.45</v>
      </c>
      <c r="I3219" s="213">
        <v>116160</v>
      </c>
      <c r="J3219" s="213">
        <v>6388.8</v>
      </c>
      <c r="K3219" s="212">
        <v>9292.7999999999993</v>
      </c>
      <c r="L3219" s="212">
        <v>10454.4</v>
      </c>
      <c r="M3219" s="239">
        <f t="shared" si="259"/>
        <v>0.51520000000004074</v>
      </c>
      <c r="N3219" s="239"/>
      <c r="O3219" s="178"/>
      <c r="P3219" s="178"/>
      <c r="Q3219" s="178"/>
      <c r="R3219" s="178"/>
      <c r="S3219" s="178"/>
      <c r="T3219" s="178"/>
      <c r="U3219" s="178"/>
      <c r="V3219" s="178"/>
      <c r="W3219" s="178"/>
      <c r="X3219" s="178"/>
      <c r="Y3219" s="210">
        <f t="shared" si="258"/>
        <v>0.35242718446601939</v>
      </c>
      <c r="Z3219" s="211">
        <f t="shared" si="260"/>
        <v>0.42</v>
      </c>
      <c r="AA3219" s="178"/>
      <c r="AB3219" s="178"/>
      <c r="AC3219" s="178"/>
    </row>
    <row r="3220" spans="2:29" x14ac:dyDescent="0.35">
      <c r="B3220" s="222">
        <v>329700</v>
      </c>
      <c r="C3220" s="208">
        <v>128894</v>
      </c>
      <c r="D3220" s="309">
        <v>7089.17</v>
      </c>
      <c r="E3220" s="206">
        <v>10311.52</v>
      </c>
      <c r="F3220" s="206">
        <v>11600.46</v>
      </c>
      <c r="G3220" s="205">
        <f t="shared" si="261"/>
        <v>0.39094328177130727</v>
      </c>
      <c r="H3220" s="207">
        <f t="shared" si="262"/>
        <v>0.45</v>
      </c>
      <c r="I3220" s="213">
        <v>116202</v>
      </c>
      <c r="J3220" s="213">
        <v>6391.11</v>
      </c>
      <c r="K3220" s="212">
        <v>9296.16</v>
      </c>
      <c r="L3220" s="212">
        <v>10458.18</v>
      </c>
      <c r="M3220" s="239">
        <f t="shared" si="259"/>
        <v>0.51530000000006115</v>
      </c>
      <c r="N3220" s="239"/>
      <c r="O3220" s="178"/>
      <c r="P3220" s="178"/>
      <c r="Q3220" s="178"/>
      <c r="R3220" s="178"/>
      <c r="S3220" s="178"/>
      <c r="T3220" s="178"/>
      <c r="U3220" s="178"/>
      <c r="V3220" s="178"/>
      <c r="W3220" s="178"/>
      <c r="X3220" s="178"/>
      <c r="Y3220" s="210">
        <f t="shared" si="258"/>
        <v>0.35244767970882618</v>
      </c>
      <c r="Z3220" s="211">
        <f t="shared" si="260"/>
        <v>0.42</v>
      </c>
      <c r="AA3220" s="178"/>
      <c r="AB3220" s="178"/>
      <c r="AC3220" s="178"/>
    </row>
    <row r="3221" spans="2:29" x14ac:dyDescent="0.35">
      <c r="B3221" s="222">
        <v>329800</v>
      </c>
      <c r="C3221" s="208">
        <v>128939</v>
      </c>
      <c r="D3221" s="309">
        <v>7091.64</v>
      </c>
      <c r="E3221" s="206">
        <v>10315.120000000001</v>
      </c>
      <c r="F3221" s="206">
        <v>11604.51</v>
      </c>
      <c r="G3221" s="205">
        <f t="shared" si="261"/>
        <v>0.39096118859915102</v>
      </c>
      <c r="H3221" s="207">
        <f t="shared" si="262"/>
        <v>0.45</v>
      </c>
      <c r="I3221" s="213">
        <v>116244</v>
      </c>
      <c r="J3221" s="213">
        <v>6393.42</v>
      </c>
      <c r="K3221" s="212">
        <v>9299.52</v>
      </c>
      <c r="L3221" s="212">
        <v>10461.959999999999</v>
      </c>
      <c r="M3221" s="239">
        <f t="shared" si="259"/>
        <v>0.5152000000002408</v>
      </c>
      <c r="N3221" s="239"/>
      <c r="O3221" s="178"/>
      <c r="P3221" s="178"/>
      <c r="Q3221" s="178"/>
      <c r="R3221" s="178"/>
      <c r="S3221" s="178"/>
      <c r="T3221" s="178"/>
      <c r="U3221" s="178"/>
      <c r="V3221" s="178"/>
      <c r="W3221" s="178"/>
      <c r="X3221" s="178"/>
      <c r="Y3221" s="210">
        <f t="shared" si="258"/>
        <v>0.35246816252274105</v>
      </c>
      <c r="Z3221" s="211">
        <f t="shared" si="260"/>
        <v>0.42</v>
      </c>
      <c r="AA3221" s="178"/>
      <c r="AB3221" s="178"/>
      <c r="AC3221" s="178"/>
    </row>
    <row r="3222" spans="2:29" x14ac:dyDescent="0.35">
      <c r="B3222" s="222">
        <v>329900</v>
      </c>
      <c r="C3222" s="208">
        <v>128984</v>
      </c>
      <c r="D3222" s="309">
        <v>7094.12</v>
      </c>
      <c r="E3222" s="206">
        <v>10318.719999999999</v>
      </c>
      <c r="F3222" s="206">
        <v>11608.56</v>
      </c>
      <c r="G3222" s="205">
        <f t="shared" si="261"/>
        <v>0.39097908457108216</v>
      </c>
      <c r="H3222" s="207">
        <f t="shared" si="262"/>
        <v>0.45</v>
      </c>
      <c r="I3222" s="213">
        <v>116286</v>
      </c>
      <c r="J3222" s="213">
        <v>6395.73</v>
      </c>
      <c r="K3222" s="212">
        <v>9302.8799999999992</v>
      </c>
      <c r="L3222" s="212">
        <v>10465.74</v>
      </c>
      <c r="M3222" s="239">
        <f t="shared" si="259"/>
        <v>0.51529999999993381</v>
      </c>
      <c r="N3222" s="239"/>
      <c r="O3222" s="178"/>
      <c r="P3222" s="178"/>
      <c r="Q3222" s="178"/>
      <c r="R3222" s="178"/>
      <c r="S3222" s="178"/>
      <c r="T3222" s="178"/>
      <c r="U3222" s="178"/>
      <c r="V3222" s="178"/>
      <c r="W3222" s="178"/>
      <c r="X3222" s="178"/>
      <c r="Y3222" s="210">
        <f t="shared" si="258"/>
        <v>0.3524886329190664</v>
      </c>
      <c r="Z3222" s="211">
        <f t="shared" si="260"/>
        <v>0.42</v>
      </c>
      <c r="AA3222" s="178"/>
      <c r="AB3222" s="178"/>
      <c r="AC3222" s="178"/>
    </row>
    <row r="3223" spans="2:29" x14ac:dyDescent="0.35">
      <c r="B3223" s="222">
        <v>330000</v>
      </c>
      <c r="C3223" s="208">
        <v>129029</v>
      </c>
      <c r="D3223" s="309">
        <v>7096.59</v>
      </c>
      <c r="E3223" s="206">
        <v>10322.32</v>
      </c>
      <c r="F3223" s="206">
        <v>11612.61</v>
      </c>
      <c r="G3223" s="205">
        <f t="shared" si="261"/>
        <v>0.39099696969696968</v>
      </c>
      <c r="H3223" s="207">
        <f t="shared" si="262"/>
        <v>0.45</v>
      </c>
      <c r="I3223" s="213">
        <v>116328</v>
      </c>
      <c r="J3223" s="213">
        <v>6398.04</v>
      </c>
      <c r="K3223" s="212">
        <v>9306.24</v>
      </c>
      <c r="L3223" s="212">
        <v>10469.52</v>
      </c>
      <c r="M3223" s="239">
        <f t="shared" si="259"/>
        <v>0.51520000000013166</v>
      </c>
      <c r="N3223" s="239"/>
      <c r="O3223" s="178"/>
      <c r="P3223" s="178"/>
      <c r="Q3223" s="178"/>
      <c r="R3223" s="178"/>
      <c r="S3223" s="178"/>
      <c r="T3223" s="178"/>
      <c r="U3223" s="178"/>
      <c r="V3223" s="178"/>
      <c r="W3223" s="178"/>
      <c r="X3223" s="178"/>
      <c r="Y3223" s="210">
        <f t="shared" si="258"/>
        <v>0.35250909090909088</v>
      </c>
      <c r="Z3223" s="211">
        <f t="shared" si="260"/>
        <v>0.42</v>
      </c>
      <c r="AA3223" s="178"/>
      <c r="AB3223" s="178"/>
      <c r="AC3223" s="178"/>
    </row>
    <row r="3224" spans="2:29" x14ac:dyDescent="0.35">
      <c r="B3224" s="222">
        <v>330100</v>
      </c>
      <c r="C3224" s="208">
        <v>129074</v>
      </c>
      <c r="D3224" s="309">
        <v>7099.07</v>
      </c>
      <c r="E3224" s="206">
        <v>10325.92</v>
      </c>
      <c r="F3224" s="206">
        <v>11616.66</v>
      </c>
      <c r="G3224" s="205">
        <f t="shared" si="261"/>
        <v>0.39101484398667069</v>
      </c>
      <c r="H3224" s="207">
        <f t="shared" si="262"/>
        <v>0.45</v>
      </c>
      <c r="I3224" s="213">
        <v>116370</v>
      </c>
      <c r="J3224" s="213">
        <v>6400.35</v>
      </c>
      <c r="K3224" s="212">
        <v>9309.6</v>
      </c>
      <c r="L3224" s="212">
        <v>10473.299999999999</v>
      </c>
      <c r="M3224" s="239">
        <f t="shared" si="259"/>
        <v>0.51530000000009746</v>
      </c>
      <c r="N3224" s="239"/>
      <c r="O3224" s="178"/>
      <c r="P3224" s="178"/>
      <c r="Q3224" s="178"/>
      <c r="R3224" s="178"/>
      <c r="S3224" s="178"/>
      <c r="T3224" s="178"/>
      <c r="U3224" s="178"/>
      <c r="V3224" s="178"/>
      <c r="W3224" s="178"/>
      <c r="X3224" s="178"/>
      <c r="Y3224" s="210">
        <f t="shared" si="258"/>
        <v>0.35252953650408969</v>
      </c>
      <c r="Z3224" s="211">
        <f t="shared" si="260"/>
        <v>0.42</v>
      </c>
      <c r="AA3224" s="178"/>
      <c r="AB3224" s="178"/>
      <c r="AC3224" s="178"/>
    </row>
    <row r="3225" spans="2:29" x14ac:dyDescent="0.35">
      <c r="B3225" s="222">
        <v>330200</v>
      </c>
      <c r="C3225" s="208">
        <v>129119</v>
      </c>
      <c r="D3225" s="309">
        <v>7101.54</v>
      </c>
      <c r="E3225" s="206">
        <v>10329.52</v>
      </c>
      <c r="F3225" s="206">
        <v>11620.71</v>
      </c>
      <c r="G3225" s="205">
        <f t="shared" si="261"/>
        <v>0.39103270745003027</v>
      </c>
      <c r="H3225" s="207">
        <f t="shared" si="262"/>
        <v>0.45</v>
      </c>
      <c r="I3225" s="213">
        <v>116412</v>
      </c>
      <c r="J3225" s="213">
        <v>6402.66</v>
      </c>
      <c r="K3225" s="212">
        <v>9312.9599999999991</v>
      </c>
      <c r="L3225" s="212">
        <v>10477.08</v>
      </c>
      <c r="M3225" s="239">
        <f t="shared" si="259"/>
        <v>0.51520000000000432</v>
      </c>
      <c r="N3225" s="239"/>
      <c r="O3225" s="178"/>
      <c r="P3225" s="178"/>
      <c r="Q3225" s="178"/>
      <c r="R3225" s="178"/>
      <c r="S3225" s="178"/>
      <c r="T3225" s="178"/>
      <c r="U3225" s="178"/>
      <c r="V3225" s="178"/>
      <c r="W3225" s="178"/>
      <c r="X3225" s="178"/>
      <c r="Y3225" s="210">
        <f t="shared" si="258"/>
        <v>0.35254996971532404</v>
      </c>
      <c r="Z3225" s="211">
        <f t="shared" si="260"/>
        <v>0.42</v>
      </c>
      <c r="AA3225" s="178"/>
      <c r="AB3225" s="178"/>
      <c r="AC3225" s="178"/>
    </row>
    <row r="3226" spans="2:29" x14ac:dyDescent="0.35">
      <c r="B3226" s="222">
        <v>330300</v>
      </c>
      <c r="C3226" s="208">
        <v>129164</v>
      </c>
      <c r="D3226" s="309">
        <v>7104.02</v>
      </c>
      <c r="E3226" s="206">
        <v>10333.120000000001</v>
      </c>
      <c r="F3226" s="206">
        <v>11624.76</v>
      </c>
      <c r="G3226" s="205">
        <f t="shared" si="261"/>
        <v>0.39105056009688161</v>
      </c>
      <c r="H3226" s="207">
        <f t="shared" si="262"/>
        <v>0.45</v>
      </c>
      <c r="I3226" s="213">
        <v>116454</v>
      </c>
      <c r="J3226" s="213">
        <v>6404.97</v>
      </c>
      <c r="K3226" s="212">
        <v>9316.32</v>
      </c>
      <c r="L3226" s="212">
        <v>10480.86</v>
      </c>
      <c r="M3226" s="239">
        <f t="shared" si="259"/>
        <v>0.51529999999998832</v>
      </c>
      <c r="N3226" s="239"/>
      <c r="O3226" s="178"/>
      <c r="P3226" s="178"/>
      <c r="Q3226" s="178"/>
      <c r="R3226" s="178"/>
      <c r="S3226" s="178"/>
      <c r="T3226" s="178"/>
      <c r="U3226" s="178"/>
      <c r="V3226" s="178"/>
      <c r="W3226" s="178"/>
      <c r="X3226" s="178"/>
      <c r="Y3226" s="210">
        <f t="shared" si="258"/>
        <v>0.35257039055404177</v>
      </c>
      <c r="Z3226" s="211">
        <f t="shared" si="260"/>
        <v>0.42</v>
      </c>
      <c r="AA3226" s="178"/>
      <c r="AB3226" s="178"/>
      <c r="AC3226" s="178"/>
    </row>
    <row r="3227" spans="2:29" x14ac:dyDescent="0.35">
      <c r="B3227" s="222">
        <v>330400</v>
      </c>
      <c r="C3227" s="208">
        <v>129209</v>
      </c>
      <c r="D3227" s="309">
        <v>7106.49</v>
      </c>
      <c r="E3227" s="206">
        <v>10336.719999999999</v>
      </c>
      <c r="F3227" s="206">
        <v>11628.81</v>
      </c>
      <c r="G3227" s="205">
        <f t="shared" si="261"/>
        <v>0.39106840193704601</v>
      </c>
      <c r="H3227" s="207">
        <f t="shared" si="262"/>
        <v>0.45</v>
      </c>
      <c r="I3227" s="213">
        <v>116496</v>
      </c>
      <c r="J3227" s="213">
        <v>6407.28</v>
      </c>
      <c r="K3227" s="212">
        <v>9319.68</v>
      </c>
      <c r="L3227" s="212">
        <v>10484.64</v>
      </c>
      <c r="M3227" s="239">
        <f t="shared" si="259"/>
        <v>0.51519999999987709</v>
      </c>
      <c r="N3227" s="239"/>
      <c r="O3227" s="178"/>
      <c r="P3227" s="178"/>
      <c r="Q3227" s="178"/>
      <c r="R3227" s="178"/>
      <c r="S3227" s="178"/>
      <c r="T3227" s="178"/>
      <c r="U3227" s="178"/>
      <c r="V3227" s="178"/>
      <c r="W3227" s="178"/>
      <c r="X3227" s="178"/>
      <c r="Y3227" s="210">
        <f t="shared" si="258"/>
        <v>0.352590799031477</v>
      </c>
      <c r="Z3227" s="211">
        <f t="shared" si="260"/>
        <v>0.42</v>
      </c>
      <c r="AA3227" s="178"/>
      <c r="AB3227" s="178"/>
      <c r="AC3227" s="178"/>
    </row>
    <row r="3228" spans="2:29" x14ac:dyDescent="0.35">
      <c r="B3228" s="222">
        <v>330500</v>
      </c>
      <c r="C3228" s="208">
        <v>129254</v>
      </c>
      <c r="D3228" s="309">
        <v>7108.97</v>
      </c>
      <c r="E3228" s="206">
        <v>10340.32</v>
      </c>
      <c r="F3228" s="206">
        <v>11632.86</v>
      </c>
      <c r="G3228" s="205">
        <f t="shared" si="261"/>
        <v>0.39108623298033285</v>
      </c>
      <c r="H3228" s="207">
        <f t="shared" si="262"/>
        <v>0.45</v>
      </c>
      <c r="I3228" s="213">
        <v>116538</v>
      </c>
      <c r="J3228" s="213">
        <v>6409.59</v>
      </c>
      <c r="K3228" s="212">
        <v>9323.0400000000009</v>
      </c>
      <c r="L3228" s="212">
        <v>10488.42</v>
      </c>
      <c r="M3228" s="239">
        <f t="shared" si="259"/>
        <v>0.51530000000017029</v>
      </c>
      <c r="N3228" s="239"/>
      <c r="O3228" s="178"/>
      <c r="P3228" s="178"/>
      <c r="Q3228" s="178"/>
      <c r="R3228" s="178"/>
      <c r="S3228" s="178"/>
      <c r="T3228" s="178"/>
      <c r="U3228" s="178"/>
      <c r="V3228" s="178"/>
      <c r="W3228" s="178"/>
      <c r="X3228" s="178"/>
      <c r="Y3228" s="210">
        <f t="shared" si="258"/>
        <v>0.35261119515885025</v>
      </c>
      <c r="Z3228" s="211">
        <f t="shared" si="260"/>
        <v>0.42</v>
      </c>
      <c r="AA3228" s="178"/>
      <c r="AB3228" s="178"/>
      <c r="AC3228" s="178"/>
    </row>
    <row r="3229" spans="2:29" x14ac:dyDescent="0.35">
      <c r="B3229" s="222">
        <v>330600</v>
      </c>
      <c r="C3229" s="208">
        <v>129299</v>
      </c>
      <c r="D3229" s="309">
        <v>7111.44</v>
      </c>
      <c r="E3229" s="206">
        <v>10343.92</v>
      </c>
      <c r="F3229" s="206">
        <v>11636.91</v>
      </c>
      <c r="G3229" s="205">
        <f t="shared" si="261"/>
        <v>0.39110405323653963</v>
      </c>
      <c r="H3229" s="207">
        <f t="shared" si="262"/>
        <v>0.45</v>
      </c>
      <c r="I3229" s="213">
        <v>116580</v>
      </c>
      <c r="J3229" s="213">
        <v>6411.9</v>
      </c>
      <c r="K3229" s="212">
        <v>9326.4</v>
      </c>
      <c r="L3229" s="212">
        <v>10492.2</v>
      </c>
      <c r="M3229" s="239">
        <f t="shared" si="259"/>
        <v>0.51520000000004074</v>
      </c>
      <c r="N3229" s="239"/>
      <c r="O3229" s="178"/>
      <c r="P3229" s="178"/>
      <c r="Q3229" s="178"/>
      <c r="R3229" s="178"/>
      <c r="S3229" s="178"/>
      <c r="T3229" s="178"/>
      <c r="U3229" s="178"/>
      <c r="V3229" s="178"/>
      <c r="W3229" s="178"/>
      <c r="X3229" s="178"/>
      <c r="Y3229" s="210">
        <f t="shared" si="258"/>
        <v>0.35263157894736841</v>
      </c>
      <c r="Z3229" s="211">
        <f t="shared" si="260"/>
        <v>0.42</v>
      </c>
      <c r="AA3229" s="178"/>
      <c r="AB3229" s="178"/>
      <c r="AC3229" s="178"/>
    </row>
    <row r="3230" spans="2:29" x14ac:dyDescent="0.35">
      <c r="B3230" s="222">
        <v>330700</v>
      </c>
      <c r="C3230" s="208">
        <v>129344</v>
      </c>
      <c r="D3230" s="309">
        <v>7113.92</v>
      </c>
      <c r="E3230" s="206">
        <v>10347.52</v>
      </c>
      <c r="F3230" s="206">
        <v>11640.96</v>
      </c>
      <c r="G3230" s="205">
        <f t="shared" si="261"/>
        <v>0.39112186271545207</v>
      </c>
      <c r="H3230" s="207">
        <f t="shared" si="262"/>
        <v>0.45</v>
      </c>
      <c r="I3230" s="213">
        <v>116622</v>
      </c>
      <c r="J3230" s="213">
        <v>6414.21</v>
      </c>
      <c r="K3230" s="212">
        <v>9329.76</v>
      </c>
      <c r="L3230" s="212">
        <v>10495.98</v>
      </c>
      <c r="M3230" s="239">
        <f t="shared" si="259"/>
        <v>0.51530000000006115</v>
      </c>
      <c r="N3230" s="239"/>
      <c r="O3230" s="178"/>
      <c r="P3230" s="178"/>
      <c r="Q3230" s="178"/>
      <c r="R3230" s="178"/>
      <c r="S3230" s="178"/>
      <c r="T3230" s="178"/>
      <c r="U3230" s="178"/>
      <c r="V3230" s="178"/>
      <c r="W3230" s="178"/>
      <c r="X3230" s="178"/>
      <c r="Y3230" s="210">
        <f t="shared" si="258"/>
        <v>0.352651950408225</v>
      </c>
      <c r="Z3230" s="211">
        <f t="shared" si="260"/>
        <v>0.42</v>
      </c>
      <c r="AA3230" s="178"/>
      <c r="AB3230" s="178"/>
      <c r="AC3230" s="178"/>
    </row>
    <row r="3231" spans="2:29" x14ac:dyDescent="0.35">
      <c r="B3231" s="222">
        <v>330800</v>
      </c>
      <c r="C3231" s="208">
        <v>129389</v>
      </c>
      <c r="D3231" s="309">
        <v>7116.39</v>
      </c>
      <c r="E3231" s="206">
        <v>10351.120000000001</v>
      </c>
      <c r="F3231" s="206">
        <v>11645.01</v>
      </c>
      <c r="G3231" s="205">
        <f t="shared" si="261"/>
        <v>0.39113966142684403</v>
      </c>
      <c r="H3231" s="207">
        <f t="shared" si="262"/>
        <v>0.45</v>
      </c>
      <c r="I3231" s="213">
        <v>116664</v>
      </c>
      <c r="J3231" s="213">
        <v>6416.52</v>
      </c>
      <c r="K3231" s="212">
        <v>9333.1200000000008</v>
      </c>
      <c r="L3231" s="212">
        <v>10499.76</v>
      </c>
      <c r="M3231" s="239">
        <f t="shared" si="259"/>
        <v>0.5152000000002408</v>
      </c>
      <c r="N3231" s="239"/>
      <c r="O3231" s="178"/>
      <c r="P3231" s="178"/>
      <c r="Q3231" s="178"/>
      <c r="R3231" s="178"/>
      <c r="S3231" s="178"/>
      <c r="T3231" s="178"/>
      <c r="U3231" s="178"/>
      <c r="V3231" s="178"/>
      <c r="W3231" s="178"/>
      <c r="X3231" s="178"/>
      <c r="Y3231" s="210">
        <f t="shared" si="258"/>
        <v>0.35267230955259976</v>
      </c>
      <c r="Z3231" s="211">
        <f t="shared" si="260"/>
        <v>0.42</v>
      </c>
      <c r="AA3231" s="178"/>
      <c r="AB3231" s="178"/>
      <c r="AC3231" s="178"/>
    </row>
    <row r="3232" spans="2:29" x14ac:dyDescent="0.35">
      <c r="B3232" s="222">
        <v>330900</v>
      </c>
      <c r="C3232" s="208">
        <v>129434</v>
      </c>
      <c r="D3232" s="309">
        <v>7118.87</v>
      </c>
      <c r="E3232" s="206">
        <v>10354.719999999999</v>
      </c>
      <c r="F3232" s="206">
        <v>11649.06</v>
      </c>
      <c r="G3232" s="205">
        <f t="shared" si="261"/>
        <v>0.39115744938047747</v>
      </c>
      <c r="H3232" s="207">
        <f t="shared" si="262"/>
        <v>0.45</v>
      </c>
      <c r="I3232" s="213">
        <v>116706</v>
      </c>
      <c r="J3232" s="213">
        <v>6418.83</v>
      </c>
      <c r="K3232" s="212">
        <v>9336.48</v>
      </c>
      <c r="L3232" s="212">
        <v>10503.54</v>
      </c>
      <c r="M3232" s="239">
        <f t="shared" si="259"/>
        <v>0.51529999999993381</v>
      </c>
      <c r="N3232" s="239"/>
      <c r="O3232" s="178"/>
      <c r="P3232" s="178"/>
      <c r="Q3232" s="178"/>
      <c r="R3232" s="178"/>
      <c r="S3232" s="178"/>
      <c r="T3232" s="178"/>
      <c r="U3232" s="178"/>
      <c r="V3232" s="178"/>
      <c r="W3232" s="178"/>
      <c r="X3232" s="178"/>
      <c r="Y3232" s="210">
        <f t="shared" si="258"/>
        <v>0.35269265639165909</v>
      </c>
      <c r="Z3232" s="211">
        <f t="shared" si="260"/>
        <v>0.42</v>
      </c>
      <c r="AA3232" s="178"/>
      <c r="AB3232" s="178"/>
      <c r="AC3232" s="178"/>
    </row>
    <row r="3233" spans="2:29" x14ac:dyDescent="0.35">
      <c r="B3233" s="222">
        <v>331000</v>
      </c>
      <c r="C3233" s="208">
        <v>129479</v>
      </c>
      <c r="D3233" s="309">
        <v>7121.34</v>
      </c>
      <c r="E3233" s="206">
        <v>10358.32</v>
      </c>
      <c r="F3233" s="206">
        <v>11653.11</v>
      </c>
      <c r="G3233" s="205">
        <f t="shared" si="261"/>
        <v>0.39117522658610271</v>
      </c>
      <c r="H3233" s="207">
        <f t="shared" si="262"/>
        <v>0.45</v>
      </c>
      <c r="I3233" s="213">
        <v>116748</v>
      </c>
      <c r="J3233" s="213">
        <v>6421.14</v>
      </c>
      <c r="K3233" s="212">
        <v>9339.84</v>
      </c>
      <c r="L3233" s="212">
        <v>10507.32</v>
      </c>
      <c r="M3233" s="239">
        <f t="shared" si="259"/>
        <v>0.51520000000013166</v>
      </c>
      <c r="N3233" s="239"/>
      <c r="O3233" s="178"/>
      <c r="P3233" s="178"/>
      <c r="Q3233" s="178"/>
      <c r="R3233" s="178"/>
      <c r="S3233" s="178"/>
      <c r="T3233" s="178"/>
      <c r="U3233" s="178"/>
      <c r="V3233" s="178"/>
      <c r="W3233" s="178"/>
      <c r="X3233" s="178"/>
      <c r="Y3233" s="210">
        <f t="shared" si="258"/>
        <v>0.35271299093655589</v>
      </c>
      <c r="Z3233" s="211">
        <f t="shared" si="260"/>
        <v>0.42</v>
      </c>
      <c r="AA3233" s="178"/>
      <c r="AB3233" s="178"/>
      <c r="AC3233" s="178"/>
    </row>
    <row r="3234" spans="2:29" x14ac:dyDescent="0.35">
      <c r="B3234" s="222">
        <v>331100</v>
      </c>
      <c r="C3234" s="208">
        <v>129524</v>
      </c>
      <c r="D3234" s="309">
        <v>7123.82</v>
      </c>
      <c r="E3234" s="206">
        <v>10361.92</v>
      </c>
      <c r="F3234" s="206">
        <v>11657.16</v>
      </c>
      <c r="G3234" s="205">
        <f t="shared" si="261"/>
        <v>0.39119299305345817</v>
      </c>
      <c r="H3234" s="207">
        <f t="shared" si="262"/>
        <v>0.45</v>
      </c>
      <c r="I3234" s="213">
        <v>116790</v>
      </c>
      <c r="J3234" s="213">
        <v>6423.45</v>
      </c>
      <c r="K3234" s="212">
        <v>9343.2000000000007</v>
      </c>
      <c r="L3234" s="212">
        <v>10511.1</v>
      </c>
      <c r="M3234" s="239">
        <f t="shared" si="259"/>
        <v>0.51530000000009746</v>
      </c>
      <c r="N3234" s="239"/>
      <c r="O3234" s="178"/>
      <c r="P3234" s="178"/>
      <c r="Q3234" s="178"/>
      <c r="R3234" s="178"/>
      <c r="S3234" s="178"/>
      <c r="T3234" s="178"/>
      <c r="U3234" s="178"/>
      <c r="V3234" s="178"/>
      <c r="W3234" s="178"/>
      <c r="X3234" s="178"/>
      <c r="Y3234" s="210">
        <f t="shared" si="258"/>
        <v>0.35273331319842949</v>
      </c>
      <c r="Z3234" s="211">
        <f t="shared" si="260"/>
        <v>0.42</v>
      </c>
      <c r="AA3234" s="178"/>
      <c r="AB3234" s="178"/>
      <c r="AC3234" s="178"/>
    </row>
    <row r="3235" spans="2:29" x14ac:dyDescent="0.35">
      <c r="B3235" s="222">
        <v>331200</v>
      </c>
      <c r="C3235" s="208">
        <v>129569</v>
      </c>
      <c r="D3235" s="309">
        <v>7126.29</v>
      </c>
      <c r="E3235" s="206">
        <v>10365.52</v>
      </c>
      <c r="F3235" s="206">
        <v>11661.21</v>
      </c>
      <c r="G3235" s="205">
        <f t="shared" si="261"/>
        <v>0.39121074879227052</v>
      </c>
      <c r="H3235" s="207">
        <f t="shared" si="262"/>
        <v>0.45</v>
      </c>
      <c r="I3235" s="213">
        <v>116832</v>
      </c>
      <c r="J3235" s="213">
        <v>6425.76</v>
      </c>
      <c r="K3235" s="212">
        <v>9346.56</v>
      </c>
      <c r="L3235" s="212">
        <v>10514.88</v>
      </c>
      <c r="M3235" s="239">
        <f t="shared" si="259"/>
        <v>0.51520000000000432</v>
      </c>
      <c r="N3235" s="239"/>
      <c r="O3235" s="178"/>
      <c r="P3235" s="178"/>
      <c r="Q3235" s="178"/>
      <c r="R3235" s="178"/>
      <c r="S3235" s="178"/>
      <c r="T3235" s="178"/>
      <c r="U3235" s="178"/>
      <c r="V3235" s="178"/>
      <c r="W3235" s="178"/>
      <c r="X3235" s="178"/>
      <c r="Y3235" s="210">
        <f t="shared" si="258"/>
        <v>0.35275362318840581</v>
      </c>
      <c r="Z3235" s="211">
        <f t="shared" si="260"/>
        <v>0.42</v>
      </c>
      <c r="AA3235" s="178"/>
      <c r="AB3235" s="178"/>
      <c r="AC3235" s="178"/>
    </row>
    <row r="3236" spans="2:29" x14ac:dyDescent="0.35">
      <c r="B3236" s="222">
        <v>331300</v>
      </c>
      <c r="C3236" s="208">
        <v>129614</v>
      </c>
      <c r="D3236" s="309">
        <v>7128.77</v>
      </c>
      <c r="E3236" s="206">
        <v>10369.120000000001</v>
      </c>
      <c r="F3236" s="206">
        <v>11665.26</v>
      </c>
      <c r="G3236" s="205">
        <f t="shared" si="261"/>
        <v>0.39122849381225477</v>
      </c>
      <c r="H3236" s="207">
        <f t="shared" si="262"/>
        <v>0.45</v>
      </c>
      <c r="I3236" s="213">
        <v>116874</v>
      </c>
      <c r="J3236" s="213">
        <v>6428.07</v>
      </c>
      <c r="K3236" s="212">
        <v>9349.92</v>
      </c>
      <c r="L3236" s="212">
        <v>10518.66</v>
      </c>
      <c r="M3236" s="239">
        <f t="shared" si="259"/>
        <v>0.51529999999998832</v>
      </c>
      <c r="N3236" s="239"/>
      <c r="O3236" s="178"/>
      <c r="P3236" s="178"/>
      <c r="Q3236" s="178"/>
      <c r="R3236" s="178"/>
      <c r="S3236" s="178"/>
      <c r="T3236" s="178"/>
      <c r="U3236" s="178"/>
      <c r="V3236" s="178"/>
      <c r="W3236" s="178"/>
      <c r="X3236" s="178"/>
      <c r="Y3236" s="210">
        <f t="shared" si="258"/>
        <v>0.35277392091759735</v>
      </c>
      <c r="Z3236" s="211">
        <f t="shared" si="260"/>
        <v>0.42</v>
      </c>
      <c r="AA3236" s="178"/>
      <c r="AB3236" s="178"/>
      <c r="AC3236" s="178"/>
    </row>
    <row r="3237" spans="2:29" x14ac:dyDescent="0.35">
      <c r="B3237" s="222">
        <v>331400</v>
      </c>
      <c r="C3237" s="208">
        <v>129659</v>
      </c>
      <c r="D3237" s="309">
        <v>7131.24</v>
      </c>
      <c r="E3237" s="206">
        <v>10372.719999999999</v>
      </c>
      <c r="F3237" s="206">
        <v>11669.31</v>
      </c>
      <c r="G3237" s="205">
        <f t="shared" si="261"/>
        <v>0.39124622812311405</v>
      </c>
      <c r="H3237" s="207">
        <f t="shared" si="262"/>
        <v>0.45</v>
      </c>
      <c r="I3237" s="213">
        <v>116916</v>
      </c>
      <c r="J3237" s="213">
        <v>6430.38</v>
      </c>
      <c r="K3237" s="212">
        <v>9353.2800000000007</v>
      </c>
      <c r="L3237" s="212">
        <v>10522.44</v>
      </c>
      <c r="M3237" s="239">
        <f t="shared" si="259"/>
        <v>0.51519999999987709</v>
      </c>
      <c r="N3237" s="239"/>
      <c r="O3237" s="178"/>
      <c r="P3237" s="178"/>
      <c r="Q3237" s="178"/>
      <c r="R3237" s="178"/>
      <c r="S3237" s="178"/>
      <c r="T3237" s="178"/>
      <c r="U3237" s="178"/>
      <c r="V3237" s="178"/>
      <c r="W3237" s="178"/>
      <c r="X3237" s="178"/>
      <c r="Y3237" s="210">
        <f t="shared" si="258"/>
        <v>0.35279420639710318</v>
      </c>
      <c r="Z3237" s="211">
        <f t="shared" si="260"/>
        <v>0.42</v>
      </c>
      <c r="AA3237" s="178"/>
      <c r="AB3237" s="178"/>
      <c r="AC3237" s="178"/>
    </row>
    <row r="3238" spans="2:29" x14ac:dyDescent="0.35">
      <c r="B3238" s="222">
        <v>331500</v>
      </c>
      <c r="C3238" s="208">
        <v>129704</v>
      </c>
      <c r="D3238" s="309">
        <v>7133.72</v>
      </c>
      <c r="E3238" s="206">
        <v>10376.32</v>
      </c>
      <c r="F3238" s="206">
        <v>11673.36</v>
      </c>
      <c r="G3238" s="205">
        <f t="shared" si="261"/>
        <v>0.39126395173453998</v>
      </c>
      <c r="H3238" s="207">
        <f t="shared" si="262"/>
        <v>0.45</v>
      </c>
      <c r="I3238" s="213">
        <v>116958</v>
      </c>
      <c r="J3238" s="213">
        <v>6432.69</v>
      </c>
      <c r="K3238" s="212">
        <v>9356.64</v>
      </c>
      <c r="L3238" s="212">
        <v>10526.22</v>
      </c>
      <c r="M3238" s="239">
        <f t="shared" si="259"/>
        <v>0.51530000000017029</v>
      </c>
      <c r="N3238" s="239"/>
      <c r="O3238" s="178"/>
      <c r="P3238" s="178"/>
      <c r="Q3238" s="178"/>
      <c r="R3238" s="178"/>
      <c r="S3238" s="178"/>
      <c r="T3238" s="178"/>
      <c r="U3238" s="178"/>
      <c r="V3238" s="178"/>
      <c r="W3238" s="178"/>
      <c r="X3238" s="178"/>
      <c r="Y3238" s="210">
        <f t="shared" si="258"/>
        <v>0.35281447963800905</v>
      </c>
      <c r="Z3238" s="211">
        <f t="shared" si="260"/>
        <v>0.42</v>
      </c>
      <c r="AA3238" s="178"/>
      <c r="AB3238" s="178"/>
      <c r="AC3238" s="178"/>
    </row>
    <row r="3239" spans="2:29" x14ac:dyDescent="0.35">
      <c r="B3239" s="222">
        <v>331600</v>
      </c>
      <c r="C3239" s="208">
        <v>129749</v>
      </c>
      <c r="D3239" s="309">
        <v>7136.19</v>
      </c>
      <c r="E3239" s="206">
        <v>10379.92</v>
      </c>
      <c r="F3239" s="206">
        <v>11677.41</v>
      </c>
      <c r="G3239" s="205">
        <f t="shared" si="261"/>
        <v>0.39128166465621228</v>
      </c>
      <c r="H3239" s="207">
        <f t="shared" si="262"/>
        <v>0.45</v>
      </c>
      <c r="I3239" s="213">
        <v>117000</v>
      </c>
      <c r="J3239" s="213">
        <v>6435</v>
      </c>
      <c r="K3239" s="212">
        <v>9360</v>
      </c>
      <c r="L3239" s="212">
        <v>10530</v>
      </c>
      <c r="M3239" s="239">
        <f t="shared" si="259"/>
        <v>0.51520000000004074</v>
      </c>
      <c r="N3239" s="239"/>
      <c r="O3239" s="178"/>
      <c r="P3239" s="178"/>
      <c r="Q3239" s="178"/>
      <c r="R3239" s="178"/>
      <c r="S3239" s="178"/>
      <c r="T3239" s="178"/>
      <c r="U3239" s="178"/>
      <c r="V3239" s="178"/>
      <c r="W3239" s="178"/>
      <c r="X3239" s="178"/>
      <c r="Y3239" s="210">
        <f t="shared" si="258"/>
        <v>0.3528347406513872</v>
      </c>
      <c r="Z3239" s="211">
        <f t="shared" si="260"/>
        <v>0.42</v>
      </c>
      <c r="AA3239" s="178"/>
      <c r="AB3239" s="178"/>
      <c r="AC3239" s="178"/>
    </row>
    <row r="3240" spans="2:29" x14ac:dyDescent="0.35">
      <c r="B3240" s="222">
        <v>331700</v>
      </c>
      <c r="C3240" s="208">
        <v>129794</v>
      </c>
      <c r="D3240" s="309">
        <v>7138.67</v>
      </c>
      <c r="E3240" s="206">
        <v>10383.52</v>
      </c>
      <c r="F3240" s="206">
        <v>11681.46</v>
      </c>
      <c r="G3240" s="205">
        <f t="shared" si="261"/>
        <v>0.39129936689779921</v>
      </c>
      <c r="H3240" s="207">
        <f t="shared" si="262"/>
        <v>0.45</v>
      </c>
      <c r="I3240" s="213">
        <v>117042</v>
      </c>
      <c r="J3240" s="213">
        <v>6437.31</v>
      </c>
      <c r="K3240" s="212">
        <v>9363.36</v>
      </c>
      <c r="L3240" s="212">
        <v>10533.78</v>
      </c>
      <c r="M3240" s="239">
        <f t="shared" si="259"/>
        <v>0.51530000000006115</v>
      </c>
      <c r="N3240" s="239"/>
      <c r="O3240" s="178"/>
      <c r="P3240" s="178"/>
      <c r="Q3240" s="178"/>
      <c r="R3240" s="178"/>
      <c r="S3240" s="178"/>
      <c r="T3240" s="178"/>
      <c r="U3240" s="178"/>
      <c r="V3240" s="178"/>
      <c r="W3240" s="178"/>
      <c r="X3240" s="178"/>
      <c r="Y3240" s="210">
        <f t="shared" si="258"/>
        <v>0.35285498944829663</v>
      </c>
      <c r="Z3240" s="211">
        <f t="shared" si="260"/>
        <v>0.42</v>
      </c>
      <c r="AA3240" s="178"/>
      <c r="AB3240" s="178"/>
      <c r="AC3240" s="178"/>
    </row>
    <row r="3241" spans="2:29" x14ac:dyDescent="0.35">
      <c r="B3241" s="222">
        <v>331800</v>
      </c>
      <c r="C3241" s="208">
        <v>129839</v>
      </c>
      <c r="D3241" s="309">
        <v>7141.14</v>
      </c>
      <c r="E3241" s="206">
        <v>10387.120000000001</v>
      </c>
      <c r="F3241" s="206">
        <v>11685.51</v>
      </c>
      <c r="G3241" s="205">
        <f t="shared" si="261"/>
        <v>0.3913170584689572</v>
      </c>
      <c r="H3241" s="207">
        <f t="shared" si="262"/>
        <v>0.45</v>
      </c>
      <c r="I3241" s="213">
        <v>117084</v>
      </c>
      <c r="J3241" s="213">
        <v>6439.62</v>
      </c>
      <c r="K3241" s="212">
        <v>9366.7199999999993</v>
      </c>
      <c r="L3241" s="212">
        <v>10537.56</v>
      </c>
      <c r="M3241" s="239">
        <f t="shared" si="259"/>
        <v>0.5152000000002408</v>
      </c>
      <c r="N3241" s="239"/>
      <c r="O3241" s="178"/>
      <c r="P3241" s="178"/>
      <c r="Q3241" s="178"/>
      <c r="R3241" s="178"/>
      <c r="S3241" s="178"/>
      <c r="T3241" s="178"/>
      <c r="U3241" s="178"/>
      <c r="V3241" s="178"/>
      <c r="W3241" s="178"/>
      <c r="X3241" s="178"/>
      <c r="Y3241" s="210">
        <f t="shared" si="258"/>
        <v>0.352875226039783</v>
      </c>
      <c r="Z3241" s="211">
        <f t="shared" si="260"/>
        <v>0.42</v>
      </c>
      <c r="AA3241" s="178"/>
      <c r="AB3241" s="178"/>
      <c r="AC3241" s="178"/>
    </row>
    <row r="3242" spans="2:29" x14ac:dyDescent="0.35">
      <c r="B3242" s="222">
        <v>331900</v>
      </c>
      <c r="C3242" s="208">
        <v>129884</v>
      </c>
      <c r="D3242" s="309">
        <v>7143.62</v>
      </c>
      <c r="E3242" s="206">
        <v>10390.719999999999</v>
      </c>
      <c r="F3242" s="206">
        <v>11689.56</v>
      </c>
      <c r="G3242" s="205">
        <f t="shared" si="261"/>
        <v>0.39133473937933111</v>
      </c>
      <c r="H3242" s="207">
        <f t="shared" si="262"/>
        <v>0.45</v>
      </c>
      <c r="I3242" s="213">
        <v>117126</v>
      </c>
      <c r="J3242" s="213">
        <v>6441.93</v>
      </c>
      <c r="K3242" s="212">
        <v>9370.08</v>
      </c>
      <c r="L3242" s="212">
        <v>10541.34</v>
      </c>
      <c r="M3242" s="239">
        <f t="shared" si="259"/>
        <v>0.51529999999993381</v>
      </c>
      <c r="N3242" s="239"/>
      <c r="O3242" s="178"/>
      <c r="P3242" s="178"/>
      <c r="Q3242" s="178"/>
      <c r="R3242" s="178"/>
      <c r="S3242" s="178"/>
      <c r="T3242" s="178"/>
      <c r="U3242" s="178"/>
      <c r="V3242" s="178"/>
      <c r="W3242" s="178"/>
      <c r="X3242" s="178"/>
      <c r="Y3242" s="210">
        <f t="shared" si="258"/>
        <v>0.35289545043687859</v>
      </c>
      <c r="Z3242" s="211">
        <f t="shared" si="260"/>
        <v>0.42</v>
      </c>
      <c r="AA3242" s="178"/>
      <c r="AB3242" s="178"/>
      <c r="AC3242" s="178"/>
    </row>
    <row r="3243" spans="2:29" x14ac:dyDescent="0.35">
      <c r="B3243" s="222">
        <v>332000</v>
      </c>
      <c r="C3243" s="208">
        <v>129929</v>
      </c>
      <c r="D3243" s="309">
        <v>7146.09</v>
      </c>
      <c r="E3243" s="206">
        <v>10394.32</v>
      </c>
      <c r="F3243" s="206">
        <v>11693.61</v>
      </c>
      <c r="G3243" s="205">
        <f t="shared" si="261"/>
        <v>0.39135240963855422</v>
      </c>
      <c r="H3243" s="207">
        <f t="shared" si="262"/>
        <v>0.45</v>
      </c>
      <c r="I3243" s="213">
        <v>117168</v>
      </c>
      <c r="J3243" s="213">
        <v>6444.24</v>
      </c>
      <c r="K3243" s="212">
        <v>9373.44</v>
      </c>
      <c r="L3243" s="212">
        <v>10545.12</v>
      </c>
      <c r="M3243" s="239">
        <f t="shared" si="259"/>
        <v>0.51520000000013166</v>
      </c>
      <c r="N3243" s="239"/>
      <c r="O3243" s="178"/>
      <c r="P3243" s="178"/>
      <c r="Q3243" s="178"/>
      <c r="R3243" s="178"/>
      <c r="S3243" s="178"/>
      <c r="T3243" s="178"/>
      <c r="U3243" s="178"/>
      <c r="V3243" s="178"/>
      <c r="W3243" s="178"/>
      <c r="X3243" s="178"/>
      <c r="Y3243" s="210">
        <f t="shared" si="258"/>
        <v>0.35291566265060242</v>
      </c>
      <c r="Z3243" s="211">
        <f t="shared" si="260"/>
        <v>0.42</v>
      </c>
      <c r="AA3243" s="178"/>
      <c r="AB3243" s="178"/>
      <c r="AC3243" s="178"/>
    </row>
    <row r="3244" spans="2:29" x14ac:dyDescent="0.35">
      <c r="B3244" s="222">
        <v>332100</v>
      </c>
      <c r="C3244" s="208">
        <v>129974</v>
      </c>
      <c r="D3244" s="309">
        <v>7148.57</v>
      </c>
      <c r="E3244" s="206">
        <v>10397.92</v>
      </c>
      <c r="F3244" s="206">
        <v>11697.66</v>
      </c>
      <c r="G3244" s="205">
        <f t="shared" si="261"/>
        <v>0.39137006925624812</v>
      </c>
      <c r="H3244" s="207">
        <f t="shared" si="262"/>
        <v>0.45</v>
      </c>
      <c r="I3244" s="213">
        <v>117210</v>
      </c>
      <c r="J3244" s="213">
        <v>6446.55</v>
      </c>
      <c r="K3244" s="212">
        <v>9376.7999999999993</v>
      </c>
      <c r="L3244" s="212">
        <v>10548.9</v>
      </c>
      <c r="M3244" s="239">
        <f t="shared" si="259"/>
        <v>0.51530000000009746</v>
      </c>
      <c r="N3244" s="239"/>
      <c r="O3244" s="178"/>
      <c r="P3244" s="178"/>
      <c r="Q3244" s="178"/>
      <c r="R3244" s="178"/>
      <c r="S3244" s="178"/>
      <c r="T3244" s="178"/>
      <c r="U3244" s="178"/>
      <c r="V3244" s="178"/>
      <c r="W3244" s="178"/>
      <c r="X3244" s="178"/>
      <c r="Y3244" s="210">
        <f t="shared" si="258"/>
        <v>0.35293586269196026</v>
      </c>
      <c r="Z3244" s="211">
        <f t="shared" si="260"/>
        <v>0.42</v>
      </c>
      <c r="AA3244" s="178"/>
      <c r="AB3244" s="178"/>
      <c r="AC3244" s="178"/>
    </row>
    <row r="3245" spans="2:29" x14ac:dyDescent="0.35">
      <c r="B3245" s="222">
        <v>332200</v>
      </c>
      <c r="C3245" s="208">
        <v>130019</v>
      </c>
      <c r="D3245" s="309">
        <v>7151.04</v>
      </c>
      <c r="E3245" s="206">
        <v>10401.52</v>
      </c>
      <c r="F3245" s="206">
        <v>11701.71</v>
      </c>
      <c r="G3245" s="205">
        <f t="shared" si="261"/>
        <v>0.3913877182420229</v>
      </c>
      <c r="H3245" s="207">
        <f t="shared" si="262"/>
        <v>0.45</v>
      </c>
      <c r="I3245" s="213">
        <v>117252</v>
      </c>
      <c r="J3245" s="213">
        <v>6448.86</v>
      </c>
      <c r="K3245" s="212">
        <v>9380.16</v>
      </c>
      <c r="L3245" s="212">
        <v>10552.68</v>
      </c>
      <c r="M3245" s="239">
        <f t="shared" si="259"/>
        <v>0.51520000000000432</v>
      </c>
      <c r="N3245" s="239"/>
      <c r="O3245" s="178"/>
      <c r="P3245" s="178"/>
      <c r="Q3245" s="178"/>
      <c r="R3245" s="178"/>
      <c r="S3245" s="178"/>
      <c r="T3245" s="178"/>
      <c r="U3245" s="178"/>
      <c r="V3245" s="178"/>
      <c r="W3245" s="178"/>
      <c r="X3245" s="178"/>
      <c r="Y3245" s="210">
        <f t="shared" si="258"/>
        <v>0.35295605057194462</v>
      </c>
      <c r="Z3245" s="211">
        <f t="shared" si="260"/>
        <v>0.42</v>
      </c>
      <c r="AA3245" s="178"/>
      <c r="AB3245" s="178"/>
      <c r="AC3245" s="178"/>
    </row>
    <row r="3246" spans="2:29" x14ac:dyDescent="0.35">
      <c r="B3246" s="222">
        <v>332300</v>
      </c>
      <c r="C3246" s="208">
        <v>130064</v>
      </c>
      <c r="D3246" s="309">
        <v>7153.52</v>
      </c>
      <c r="E3246" s="206">
        <v>10405.120000000001</v>
      </c>
      <c r="F3246" s="206">
        <v>11705.76</v>
      </c>
      <c r="G3246" s="205">
        <f t="shared" si="261"/>
        <v>0.39140535660547698</v>
      </c>
      <c r="H3246" s="207">
        <f t="shared" si="262"/>
        <v>0.45</v>
      </c>
      <c r="I3246" s="213">
        <v>117294</v>
      </c>
      <c r="J3246" s="213">
        <v>6451.17</v>
      </c>
      <c r="K3246" s="212">
        <v>9383.52</v>
      </c>
      <c r="L3246" s="212">
        <v>10556.46</v>
      </c>
      <c r="M3246" s="239">
        <f t="shared" si="259"/>
        <v>0.51529999999998832</v>
      </c>
      <c r="N3246" s="239"/>
      <c r="O3246" s="178"/>
      <c r="P3246" s="178"/>
      <c r="Q3246" s="178"/>
      <c r="R3246" s="178"/>
      <c r="S3246" s="178"/>
      <c r="T3246" s="178"/>
      <c r="U3246" s="178"/>
      <c r="V3246" s="178"/>
      <c r="W3246" s="178"/>
      <c r="X3246" s="178"/>
      <c r="Y3246" s="210">
        <f t="shared" si="258"/>
        <v>0.35297622630153475</v>
      </c>
      <c r="Z3246" s="211">
        <f t="shared" si="260"/>
        <v>0.42</v>
      </c>
      <c r="AA3246" s="178"/>
      <c r="AB3246" s="178"/>
      <c r="AC3246" s="178"/>
    </row>
    <row r="3247" spans="2:29" x14ac:dyDescent="0.35">
      <c r="B3247" s="222">
        <v>332400</v>
      </c>
      <c r="C3247" s="208">
        <v>130109</v>
      </c>
      <c r="D3247" s="309">
        <v>7155.99</v>
      </c>
      <c r="E3247" s="206">
        <v>10408.719999999999</v>
      </c>
      <c r="F3247" s="206">
        <v>11709.81</v>
      </c>
      <c r="G3247" s="205">
        <f t="shared" si="261"/>
        <v>0.39142298435619738</v>
      </c>
      <c r="H3247" s="207">
        <f t="shared" si="262"/>
        <v>0.45</v>
      </c>
      <c r="I3247" s="213">
        <v>117336</v>
      </c>
      <c r="J3247" s="213">
        <v>6453.48</v>
      </c>
      <c r="K3247" s="212">
        <v>9386.8799999999992</v>
      </c>
      <c r="L3247" s="212">
        <v>10560.24</v>
      </c>
      <c r="M3247" s="239">
        <f t="shared" si="259"/>
        <v>0.51519999999987709</v>
      </c>
      <c r="N3247" s="239"/>
      <c r="O3247" s="178"/>
      <c r="P3247" s="178"/>
      <c r="Q3247" s="178"/>
      <c r="R3247" s="178"/>
      <c r="S3247" s="178"/>
      <c r="T3247" s="178"/>
      <c r="U3247" s="178"/>
      <c r="V3247" s="178"/>
      <c r="W3247" s="178"/>
      <c r="X3247" s="178"/>
      <c r="Y3247" s="210">
        <f t="shared" si="258"/>
        <v>0.35299638989169674</v>
      </c>
      <c r="Z3247" s="211">
        <f t="shared" si="260"/>
        <v>0.42</v>
      </c>
      <c r="AA3247" s="178"/>
      <c r="AB3247" s="178"/>
      <c r="AC3247" s="178"/>
    </row>
    <row r="3248" spans="2:29" x14ac:dyDescent="0.35">
      <c r="B3248" s="222">
        <v>332500</v>
      </c>
      <c r="C3248" s="208">
        <v>130154</v>
      </c>
      <c r="D3248" s="309">
        <v>7158.47</v>
      </c>
      <c r="E3248" s="206">
        <v>10412.32</v>
      </c>
      <c r="F3248" s="206">
        <v>11713.86</v>
      </c>
      <c r="G3248" s="205">
        <f t="shared" si="261"/>
        <v>0.39144060150375942</v>
      </c>
      <c r="H3248" s="207">
        <f t="shared" si="262"/>
        <v>0.45</v>
      </c>
      <c r="I3248" s="213">
        <v>117378</v>
      </c>
      <c r="J3248" s="213">
        <v>6455.79</v>
      </c>
      <c r="K3248" s="212">
        <v>9390.24</v>
      </c>
      <c r="L3248" s="212">
        <v>10564.02</v>
      </c>
      <c r="M3248" s="239">
        <f t="shared" si="259"/>
        <v>0.51530000000017029</v>
      </c>
      <c r="N3248" s="239"/>
      <c r="O3248" s="178"/>
      <c r="P3248" s="178"/>
      <c r="Q3248" s="178"/>
      <c r="R3248" s="178"/>
      <c r="S3248" s="178"/>
      <c r="T3248" s="178"/>
      <c r="U3248" s="178"/>
      <c r="V3248" s="178"/>
      <c r="W3248" s="178"/>
      <c r="X3248" s="178"/>
      <c r="Y3248" s="210">
        <f t="shared" si="258"/>
        <v>0.35301654135338345</v>
      </c>
      <c r="Z3248" s="211">
        <f t="shared" si="260"/>
        <v>0.42</v>
      </c>
      <c r="AA3248" s="178"/>
      <c r="AB3248" s="178"/>
      <c r="AC3248" s="178"/>
    </row>
    <row r="3249" spans="2:29" x14ac:dyDescent="0.35">
      <c r="B3249" s="222">
        <v>332600</v>
      </c>
      <c r="C3249" s="208">
        <v>130199</v>
      </c>
      <c r="D3249" s="309">
        <v>7160.94</v>
      </c>
      <c r="E3249" s="206">
        <v>10415.92</v>
      </c>
      <c r="F3249" s="206">
        <v>11717.91</v>
      </c>
      <c r="G3249" s="205">
        <f t="shared" si="261"/>
        <v>0.39145820805772702</v>
      </c>
      <c r="H3249" s="207">
        <f t="shared" si="262"/>
        <v>0.45</v>
      </c>
      <c r="I3249" s="213">
        <v>117420</v>
      </c>
      <c r="J3249" s="213">
        <v>6458.1</v>
      </c>
      <c r="K3249" s="212">
        <v>9393.6</v>
      </c>
      <c r="L3249" s="212">
        <v>10567.8</v>
      </c>
      <c r="M3249" s="239">
        <f t="shared" si="259"/>
        <v>0.51520000000004074</v>
      </c>
      <c r="N3249" s="239"/>
      <c r="O3249" s="178"/>
      <c r="P3249" s="178"/>
      <c r="Q3249" s="178"/>
      <c r="R3249" s="178"/>
      <c r="S3249" s="178"/>
      <c r="T3249" s="178"/>
      <c r="U3249" s="178"/>
      <c r="V3249" s="178"/>
      <c r="W3249" s="178"/>
      <c r="X3249" s="178"/>
      <c r="Y3249" s="210">
        <f t="shared" si="258"/>
        <v>0.35303668069753458</v>
      </c>
      <c r="Z3249" s="211">
        <f t="shared" si="260"/>
        <v>0.42</v>
      </c>
      <c r="AA3249" s="178"/>
      <c r="AB3249" s="178"/>
      <c r="AC3249" s="178"/>
    </row>
    <row r="3250" spans="2:29" x14ac:dyDescent="0.35">
      <c r="B3250" s="222">
        <v>332700</v>
      </c>
      <c r="C3250" s="208">
        <v>130244</v>
      </c>
      <c r="D3250" s="309">
        <v>7163.42</v>
      </c>
      <c r="E3250" s="206">
        <v>10419.52</v>
      </c>
      <c r="F3250" s="206">
        <v>11721.96</v>
      </c>
      <c r="G3250" s="205">
        <f t="shared" si="261"/>
        <v>0.39147580402765253</v>
      </c>
      <c r="H3250" s="207">
        <f t="shared" si="262"/>
        <v>0.45</v>
      </c>
      <c r="I3250" s="213">
        <v>117462</v>
      </c>
      <c r="J3250" s="213">
        <v>6460.41</v>
      </c>
      <c r="K3250" s="212">
        <v>9396.9599999999991</v>
      </c>
      <c r="L3250" s="212">
        <v>10571.58</v>
      </c>
      <c r="M3250" s="239">
        <f t="shared" si="259"/>
        <v>0.51530000000006115</v>
      </c>
      <c r="N3250" s="239"/>
      <c r="O3250" s="178"/>
      <c r="P3250" s="178"/>
      <c r="Q3250" s="178"/>
      <c r="R3250" s="178"/>
      <c r="S3250" s="178"/>
      <c r="T3250" s="178"/>
      <c r="U3250" s="178"/>
      <c r="V3250" s="178"/>
      <c r="W3250" s="178"/>
      <c r="X3250" s="178"/>
      <c r="Y3250" s="210">
        <f t="shared" si="258"/>
        <v>0.35305680793507666</v>
      </c>
      <c r="Z3250" s="211">
        <f t="shared" si="260"/>
        <v>0.42</v>
      </c>
      <c r="AA3250" s="178"/>
      <c r="AB3250" s="178"/>
      <c r="AC3250" s="178"/>
    </row>
    <row r="3251" spans="2:29" x14ac:dyDescent="0.35">
      <c r="B3251" s="222">
        <v>332800</v>
      </c>
      <c r="C3251" s="208">
        <v>130289</v>
      </c>
      <c r="D3251" s="309">
        <v>7165.89</v>
      </c>
      <c r="E3251" s="206">
        <v>10423.120000000001</v>
      </c>
      <c r="F3251" s="206">
        <v>11726.01</v>
      </c>
      <c r="G3251" s="205">
        <f t="shared" si="261"/>
        <v>0.39149338942307693</v>
      </c>
      <c r="H3251" s="207">
        <f t="shared" si="262"/>
        <v>0.45</v>
      </c>
      <c r="I3251" s="213">
        <v>117504</v>
      </c>
      <c r="J3251" s="213">
        <v>6462.72</v>
      </c>
      <c r="K3251" s="212">
        <v>9400.32</v>
      </c>
      <c r="L3251" s="212">
        <v>10575.36</v>
      </c>
      <c r="M3251" s="239">
        <f t="shared" si="259"/>
        <v>0.5152000000002408</v>
      </c>
      <c r="N3251" s="239"/>
      <c r="O3251" s="178"/>
      <c r="P3251" s="178"/>
      <c r="Q3251" s="178"/>
      <c r="R3251" s="178"/>
      <c r="S3251" s="178"/>
      <c r="T3251" s="178"/>
      <c r="U3251" s="178"/>
      <c r="V3251" s="178"/>
      <c r="W3251" s="178"/>
      <c r="X3251" s="178"/>
      <c r="Y3251" s="210">
        <f t="shared" si="258"/>
        <v>0.35307692307692307</v>
      </c>
      <c r="Z3251" s="211">
        <f t="shared" si="260"/>
        <v>0.42</v>
      </c>
      <c r="AA3251" s="178"/>
      <c r="AB3251" s="178"/>
      <c r="AC3251" s="178"/>
    </row>
    <row r="3252" spans="2:29" x14ac:dyDescent="0.35">
      <c r="B3252" s="222">
        <v>332900</v>
      </c>
      <c r="C3252" s="208">
        <v>130334</v>
      </c>
      <c r="D3252" s="309">
        <v>7168.37</v>
      </c>
      <c r="E3252" s="206">
        <v>10426.719999999999</v>
      </c>
      <c r="F3252" s="206">
        <v>11730.06</v>
      </c>
      <c r="G3252" s="205">
        <f t="shared" si="261"/>
        <v>0.3915109642535296</v>
      </c>
      <c r="H3252" s="207">
        <f t="shared" si="262"/>
        <v>0.45</v>
      </c>
      <c r="I3252" s="213">
        <v>117546</v>
      </c>
      <c r="J3252" s="213">
        <v>6465.03</v>
      </c>
      <c r="K3252" s="212">
        <v>9403.68</v>
      </c>
      <c r="L3252" s="212">
        <v>10579.14</v>
      </c>
      <c r="M3252" s="239">
        <f t="shared" si="259"/>
        <v>0.51529999999993381</v>
      </c>
      <c r="N3252" s="239"/>
      <c r="O3252" s="178"/>
      <c r="P3252" s="178"/>
      <c r="Q3252" s="178"/>
      <c r="R3252" s="178"/>
      <c r="S3252" s="178"/>
      <c r="T3252" s="178"/>
      <c r="U3252" s="178"/>
      <c r="V3252" s="178"/>
      <c r="W3252" s="178"/>
      <c r="X3252" s="178"/>
      <c r="Y3252" s="210">
        <f t="shared" si="258"/>
        <v>0.35309702613397415</v>
      </c>
      <c r="Z3252" s="211">
        <f t="shared" si="260"/>
        <v>0.42</v>
      </c>
      <c r="AA3252" s="178"/>
      <c r="AB3252" s="178"/>
      <c r="AC3252" s="178"/>
    </row>
    <row r="3253" spans="2:29" x14ac:dyDescent="0.35">
      <c r="B3253" s="222">
        <v>333000</v>
      </c>
      <c r="C3253" s="208">
        <v>130379</v>
      </c>
      <c r="D3253" s="309">
        <v>7170.84</v>
      </c>
      <c r="E3253" s="206">
        <v>10430.32</v>
      </c>
      <c r="F3253" s="206">
        <v>11734.11</v>
      </c>
      <c r="G3253" s="205">
        <f t="shared" si="261"/>
        <v>0.39152852852852854</v>
      </c>
      <c r="H3253" s="207">
        <f t="shared" si="262"/>
        <v>0.45</v>
      </c>
      <c r="I3253" s="213">
        <v>117588</v>
      </c>
      <c r="J3253" s="213">
        <v>6467.34</v>
      </c>
      <c r="K3253" s="212">
        <v>9407.0400000000009</v>
      </c>
      <c r="L3253" s="212">
        <v>10582.92</v>
      </c>
      <c r="M3253" s="239">
        <f t="shared" si="259"/>
        <v>0.51520000000013166</v>
      </c>
      <c r="N3253" s="239"/>
      <c r="O3253" s="178"/>
      <c r="P3253" s="178"/>
      <c r="Q3253" s="178"/>
      <c r="R3253" s="178"/>
      <c r="S3253" s="178"/>
      <c r="T3253" s="178"/>
      <c r="U3253" s="178"/>
      <c r="V3253" s="178"/>
      <c r="W3253" s="178"/>
      <c r="X3253" s="178"/>
      <c r="Y3253" s="210">
        <f t="shared" si="258"/>
        <v>0.35311711711711713</v>
      </c>
      <c r="Z3253" s="211">
        <f t="shared" si="260"/>
        <v>0.42</v>
      </c>
      <c r="AA3253" s="178"/>
      <c r="AB3253" s="178"/>
      <c r="AC3253" s="178"/>
    </row>
    <row r="3254" spans="2:29" x14ac:dyDescent="0.35">
      <c r="B3254" s="222">
        <v>333100</v>
      </c>
      <c r="C3254" s="208">
        <v>130424</v>
      </c>
      <c r="D3254" s="309">
        <v>7173.32</v>
      </c>
      <c r="E3254" s="206">
        <v>10433.92</v>
      </c>
      <c r="F3254" s="206">
        <v>11738.16</v>
      </c>
      <c r="G3254" s="205">
        <f t="shared" si="261"/>
        <v>0.39154608225758031</v>
      </c>
      <c r="H3254" s="207">
        <f t="shared" si="262"/>
        <v>0.45</v>
      </c>
      <c r="I3254" s="213">
        <v>117630</v>
      </c>
      <c r="J3254" s="213">
        <v>6469.65</v>
      </c>
      <c r="K3254" s="212">
        <v>9410.4</v>
      </c>
      <c r="L3254" s="212">
        <v>10586.7</v>
      </c>
      <c r="M3254" s="239">
        <f t="shared" si="259"/>
        <v>0.51530000000009746</v>
      </c>
      <c r="N3254" s="239"/>
      <c r="O3254" s="178"/>
      <c r="P3254" s="178"/>
      <c r="Q3254" s="178"/>
      <c r="R3254" s="178"/>
      <c r="S3254" s="178"/>
      <c r="T3254" s="178"/>
      <c r="U3254" s="178"/>
      <c r="V3254" s="178"/>
      <c r="W3254" s="178"/>
      <c r="X3254" s="178"/>
      <c r="Y3254" s="210">
        <f t="shared" si="258"/>
        <v>0.35313719603722604</v>
      </c>
      <c r="Z3254" s="211">
        <f t="shared" si="260"/>
        <v>0.42</v>
      </c>
      <c r="AA3254" s="178"/>
      <c r="AB3254" s="178"/>
      <c r="AC3254" s="178"/>
    </row>
    <row r="3255" spans="2:29" x14ac:dyDescent="0.35">
      <c r="B3255" s="222">
        <v>333200</v>
      </c>
      <c r="C3255" s="208">
        <v>130469</v>
      </c>
      <c r="D3255" s="309">
        <v>7175.79</v>
      </c>
      <c r="E3255" s="206">
        <v>10437.52</v>
      </c>
      <c r="F3255" s="206">
        <v>11742.21</v>
      </c>
      <c r="G3255" s="205">
        <f t="shared" si="261"/>
        <v>0.39156362545018009</v>
      </c>
      <c r="H3255" s="207">
        <f t="shared" si="262"/>
        <v>0.45</v>
      </c>
      <c r="I3255" s="213">
        <v>117672</v>
      </c>
      <c r="J3255" s="213">
        <v>6471.96</v>
      </c>
      <c r="K3255" s="212">
        <v>9413.76</v>
      </c>
      <c r="L3255" s="212">
        <v>10590.48</v>
      </c>
      <c r="M3255" s="239">
        <f t="shared" si="259"/>
        <v>0.51520000000000432</v>
      </c>
      <c r="N3255" s="239"/>
      <c r="O3255" s="178"/>
      <c r="P3255" s="178"/>
      <c r="Q3255" s="178"/>
      <c r="R3255" s="178"/>
      <c r="S3255" s="178"/>
      <c r="T3255" s="178"/>
      <c r="U3255" s="178"/>
      <c r="V3255" s="178"/>
      <c r="W3255" s="178"/>
      <c r="X3255" s="178"/>
      <c r="Y3255" s="210">
        <f t="shared" si="258"/>
        <v>0.35315726290516208</v>
      </c>
      <c r="Z3255" s="211">
        <f t="shared" si="260"/>
        <v>0.42</v>
      </c>
      <c r="AA3255" s="178"/>
      <c r="AB3255" s="178"/>
      <c r="AC3255" s="178"/>
    </row>
    <row r="3256" spans="2:29" x14ac:dyDescent="0.35">
      <c r="B3256" s="222">
        <v>333300</v>
      </c>
      <c r="C3256" s="208">
        <v>130514</v>
      </c>
      <c r="D3256" s="309">
        <v>7178.27</v>
      </c>
      <c r="E3256" s="206">
        <v>10441.120000000001</v>
      </c>
      <c r="F3256" s="206">
        <v>11746.26</v>
      </c>
      <c r="G3256" s="205">
        <f t="shared" si="261"/>
        <v>0.39158115811581157</v>
      </c>
      <c r="H3256" s="207">
        <f t="shared" si="262"/>
        <v>0.45</v>
      </c>
      <c r="I3256" s="213">
        <v>117714</v>
      </c>
      <c r="J3256" s="213">
        <v>6474.27</v>
      </c>
      <c r="K3256" s="212">
        <v>9417.1200000000008</v>
      </c>
      <c r="L3256" s="212">
        <v>10594.26</v>
      </c>
      <c r="M3256" s="239">
        <f t="shared" si="259"/>
        <v>0.51529999999998832</v>
      </c>
      <c r="N3256" s="239"/>
      <c r="O3256" s="178"/>
      <c r="P3256" s="178"/>
      <c r="Q3256" s="178"/>
      <c r="R3256" s="178"/>
      <c r="S3256" s="178"/>
      <c r="T3256" s="178"/>
      <c r="U3256" s="178"/>
      <c r="V3256" s="178"/>
      <c r="W3256" s="178"/>
      <c r="X3256" s="178"/>
      <c r="Y3256" s="210">
        <f t="shared" si="258"/>
        <v>0.35317731773177319</v>
      </c>
      <c r="Z3256" s="211">
        <f t="shared" si="260"/>
        <v>0.42</v>
      </c>
      <c r="AA3256" s="178"/>
      <c r="AB3256" s="178"/>
      <c r="AC3256" s="178"/>
    </row>
    <row r="3257" spans="2:29" x14ac:dyDescent="0.35">
      <c r="B3257" s="222">
        <v>333400</v>
      </c>
      <c r="C3257" s="208">
        <v>130559</v>
      </c>
      <c r="D3257" s="309">
        <v>7180.74</v>
      </c>
      <c r="E3257" s="206">
        <v>10444.719999999999</v>
      </c>
      <c r="F3257" s="206">
        <v>11750.31</v>
      </c>
      <c r="G3257" s="205">
        <f t="shared" si="261"/>
        <v>0.39159868026394723</v>
      </c>
      <c r="H3257" s="207">
        <f t="shared" si="262"/>
        <v>0.45</v>
      </c>
      <c r="I3257" s="213">
        <v>117756</v>
      </c>
      <c r="J3257" s="213">
        <v>6476.58</v>
      </c>
      <c r="K3257" s="212">
        <v>9420.48</v>
      </c>
      <c r="L3257" s="212">
        <v>10598.04</v>
      </c>
      <c r="M3257" s="239">
        <f t="shared" si="259"/>
        <v>0.51519999999987709</v>
      </c>
      <c r="N3257" s="239"/>
      <c r="O3257" s="178"/>
      <c r="P3257" s="178"/>
      <c r="Q3257" s="178"/>
      <c r="R3257" s="178"/>
      <c r="S3257" s="178"/>
      <c r="T3257" s="178"/>
      <c r="U3257" s="178"/>
      <c r="V3257" s="178"/>
      <c r="W3257" s="178"/>
      <c r="X3257" s="178"/>
      <c r="Y3257" s="210">
        <f t="shared" si="258"/>
        <v>0.35319736052789441</v>
      </c>
      <c r="Z3257" s="211">
        <f t="shared" si="260"/>
        <v>0.42</v>
      </c>
      <c r="AA3257" s="178"/>
      <c r="AB3257" s="178"/>
      <c r="AC3257" s="178"/>
    </row>
    <row r="3258" spans="2:29" x14ac:dyDescent="0.35">
      <c r="B3258" s="222">
        <v>333500</v>
      </c>
      <c r="C3258" s="208">
        <v>130604</v>
      </c>
      <c r="D3258" s="309">
        <v>7183.22</v>
      </c>
      <c r="E3258" s="206">
        <v>10448.32</v>
      </c>
      <c r="F3258" s="206">
        <v>11754.36</v>
      </c>
      <c r="G3258" s="205">
        <f t="shared" si="261"/>
        <v>0.39161619190404795</v>
      </c>
      <c r="H3258" s="207">
        <f t="shared" si="262"/>
        <v>0.45</v>
      </c>
      <c r="I3258" s="213">
        <v>117798</v>
      </c>
      <c r="J3258" s="213">
        <v>6478.89</v>
      </c>
      <c r="K3258" s="212">
        <v>9423.84</v>
      </c>
      <c r="L3258" s="212">
        <v>10601.82</v>
      </c>
      <c r="M3258" s="239">
        <f t="shared" si="259"/>
        <v>0.51530000000017029</v>
      </c>
      <c r="N3258" s="239"/>
      <c r="O3258" s="178"/>
      <c r="P3258" s="178"/>
      <c r="Q3258" s="178"/>
      <c r="R3258" s="178"/>
      <c r="S3258" s="178"/>
      <c r="T3258" s="178"/>
      <c r="U3258" s="178"/>
      <c r="V3258" s="178"/>
      <c r="W3258" s="178"/>
      <c r="X3258" s="178"/>
      <c r="Y3258" s="210">
        <f t="shared" si="258"/>
        <v>0.35321739130434782</v>
      </c>
      <c r="Z3258" s="211">
        <f t="shared" si="260"/>
        <v>0.42</v>
      </c>
      <c r="AA3258" s="178"/>
      <c r="AB3258" s="178"/>
      <c r="AC3258" s="178"/>
    </row>
    <row r="3259" spans="2:29" x14ac:dyDescent="0.35">
      <c r="B3259" s="222">
        <v>333600</v>
      </c>
      <c r="C3259" s="208">
        <v>130649</v>
      </c>
      <c r="D3259" s="309">
        <v>7185.69</v>
      </c>
      <c r="E3259" s="206">
        <v>10451.92</v>
      </c>
      <c r="F3259" s="206">
        <v>11758.41</v>
      </c>
      <c r="G3259" s="205">
        <f t="shared" si="261"/>
        <v>0.39163369304556356</v>
      </c>
      <c r="H3259" s="207">
        <f t="shared" si="262"/>
        <v>0.45</v>
      </c>
      <c r="I3259" s="213">
        <v>117840</v>
      </c>
      <c r="J3259" s="213">
        <v>6481.2</v>
      </c>
      <c r="K3259" s="212">
        <v>9427.2000000000007</v>
      </c>
      <c r="L3259" s="212">
        <v>10605.6</v>
      </c>
      <c r="M3259" s="239">
        <f t="shared" si="259"/>
        <v>0.51520000000004074</v>
      </c>
      <c r="N3259" s="239"/>
      <c r="O3259" s="178"/>
      <c r="P3259" s="178"/>
      <c r="Q3259" s="178"/>
      <c r="R3259" s="178"/>
      <c r="S3259" s="178"/>
      <c r="T3259" s="178"/>
      <c r="U3259" s="178"/>
      <c r="V3259" s="178"/>
      <c r="W3259" s="178"/>
      <c r="X3259" s="178"/>
      <c r="Y3259" s="210">
        <f t="shared" si="258"/>
        <v>0.35323741007194243</v>
      </c>
      <c r="Z3259" s="211">
        <f t="shared" si="260"/>
        <v>0.42</v>
      </c>
      <c r="AA3259" s="178"/>
      <c r="AB3259" s="178"/>
      <c r="AC3259" s="178"/>
    </row>
    <row r="3260" spans="2:29" x14ac:dyDescent="0.35">
      <c r="B3260" s="222">
        <v>333700</v>
      </c>
      <c r="C3260" s="208">
        <v>130694</v>
      </c>
      <c r="D3260" s="309">
        <v>7188.17</v>
      </c>
      <c r="E3260" s="206">
        <v>10455.52</v>
      </c>
      <c r="F3260" s="206">
        <v>11762.46</v>
      </c>
      <c r="G3260" s="205">
        <f t="shared" si="261"/>
        <v>0.39165118369793228</v>
      </c>
      <c r="H3260" s="207">
        <f t="shared" si="262"/>
        <v>0.45</v>
      </c>
      <c r="I3260" s="213">
        <v>117882</v>
      </c>
      <c r="J3260" s="213">
        <v>6483.51</v>
      </c>
      <c r="K3260" s="212">
        <v>9430.56</v>
      </c>
      <c r="L3260" s="212">
        <v>10609.38</v>
      </c>
      <c r="M3260" s="239">
        <f t="shared" si="259"/>
        <v>0.51530000000006115</v>
      </c>
      <c r="N3260" s="239"/>
      <c r="O3260" s="178"/>
      <c r="P3260" s="178"/>
      <c r="Q3260" s="178"/>
      <c r="R3260" s="178"/>
      <c r="S3260" s="178"/>
      <c r="T3260" s="178"/>
      <c r="U3260" s="178"/>
      <c r="V3260" s="178"/>
      <c r="W3260" s="178"/>
      <c r="X3260" s="178"/>
      <c r="Y3260" s="210">
        <f t="shared" si="258"/>
        <v>0.35325741684147438</v>
      </c>
      <c r="Z3260" s="211">
        <f t="shared" si="260"/>
        <v>0.42</v>
      </c>
      <c r="AA3260" s="178"/>
      <c r="AB3260" s="178"/>
      <c r="AC3260" s="178"/>
    </row>
    <row r="3261" spans="2:29" x14ac:dyDescent="0.35">
      <c r="B3261" s="222">
        <v>333800</v>
      </c>
      <c r="C3261" s="208">
        <v>130739</v>
      </c>
      <c r="D3261" s="309">
        <v>7190.64</v>
      </c>
      <c r="E3261" s="206">
        <v>10459.120000000001</v>
      </c>
      <c r="F3261" s="206">
        <v>11766.51</v>
      </c>
      <c r="G3261" s="205">
        <f t="shared" si="261"/>
        <v>0.39166866387058119</v>
      </c>
      <c r="H3261" s="207">
        <f t="shared" si="262"/>
        <v>0.45</v>
      </c>
      <c r="I3261" s="213">
        <v>117924</v>
      </c>
      <c r="J3261" s="213">
        <v>6485.82</v>
      </c>
      <c r="K3261" s="212">
        <v>9433.92</v>
      </c>
      <c r="L3261" s="212">
        <v>10613.16</v>
      </c>
      <c r="M3261" s="239">
        <f t="shared" si="259"/>
        <v>0.5152000000002408</v>
      </c>
      <c r="N3261" s="239"/>
      <c r="O3261" s="178"/>
      <c r="P3261" s="178"/>
      <c r="Q3261" s="178"/>
      <c r="R3261" s="178"/>
      <c r="S3261" s="178"/>
      <c r="T3261" s="178"/>
      <c r="U3261" s="178"/>
      <c r="V3261" s="178"/>
      <c r="W3261" s="178"/>
      <c r="X3261" s="178"/>
      <c r="Y3261" s="210">
        <f t="shared" si="258"/>
        <v>0.35327741162372678</v>
      </c>
      <c r="Z3261" s="211">
        <f t="shared" si="260"/>
        <v>0.42</v>
      </c>
      <c r="AA3261" s="178"/>
      <c r="AB3261" s="178"/>
      <c r="AC3261" s="178"/>
    </row>
    <row r="3262" spans="2:29" x14ac:dyDescent="0.35">
      <c r="B3262" s="222">
        <v>333900</v>
      </c>
      <c r="C3262" s="208">
        <v>130784</v>
      </c>
      <c r="D3262" s="309">
        <v>7193.12</v>
      </c>
      <c r="E3262" s="206">
        <v>10462.719999999999</v>
      </c>
      <c r="F3262" s="206">
        <v>11770.56</v>
      </c>
      <c r="G3262" s="205">
        <f t="shared" si="261"/>
        <v>0.39168613357292603</v>
      </c>
      <c r="H3262" s="207">
        <f t="shared" si="262"/>
        <v>0.45</v>
      </c>
      <c r="I3262" s="213">
        <v>117966</v>
      </c>
      <c r="J3262" s="213">
        <v>6488.13</v>
      </c>
      <c r="K3262" s="212">
        <v>9437.2800000000007</v>
      </c>
      <c r="L3262" s="212">
        <v>10616.94</v>
      </c>
      <c r="M3262" s="239">
        <f t="shared" si="259"/>
        <v>0.51529999999993381</v>
      </c>
      <c r="N3262" s="239"/>
      <c r="O3262" s="178"/>
      <c r="P3262" s="178"/>
      <c r="Q3262" s="178"/>
      <c r="R3262" s="178"/>
      <c r="S3262" s="178"/>
      <c r="T3262" s="178"/>
      <c r="U3262" s="178"/>
      <c r="V3262" s="178"/>
      <c r="W3262" s="178"/>
      <c r="X3262" s="178"/>
      <c r="Y3262" s="210">
        <f t="shared" si="258"/>
        <v>0.35329739442946989</v>
      </c>
      <c r="Z3262" s="211">
        <f t="shared" si="260"/>
        <v>0.42</v>
      </c>
      <c r="AA3262" s="178"/>
      <c r="AB3262" s="178"/>
      <c r="AC3262" s="178"/>
    </row>
    <row r="3263" spans="2:29" x14ac:dyDescent="0.35">
      <c r="B3263" s="222">
        <v>334000</v>
      </c>
      <c r="C3263" s="208">
        <v>130829</v>
      </c>
      <c r="D3263" s="309">
        <v>7195.59</v>
      </c>
      <c r="E3263" s="206">
        <v>10466.32</v>
      </c>
      <c r="F3263" s="206">
        <v>11774.61</v>
      </c>
      <c r="G3263" s="205">
        <f t="shared" si="261"/>
        <v>0.39170359281437128</v>
      </c>
      <c r="H3263" s="207">
        <f t="shared" si="262"/>
        <v>0.45</v>
      </c>
      <c r="I3263" s="213">
        <v>118008</v>
      </c>
      <c r="J3263" s="213">
        <v>6490.44</v>
      </c>
      <c r="K3263" s="212">
        <v>9440.64</v>
      </c>
      <c r="L3263" s="212">
        <v>10620.72</v>
      </c>
      <c r="M3263" s="239">
        <f t="shared" si="259"/>
        <v>0.51520000000013166</v>
      </c>
      <c r="N3263" s="239"/>
      <c r="O3263" s="178"/>
      <c r="P3263" s="178"/>
      <c r="Q3263" s="178"/>
      <c r="R3263" s="178"/>
      <c r="S3263" s="178"/>
      <c r="T3263" s="178"/>
      <c r="U3263" s="178"/>
      <c r="V3263" s="178"/>
      <c r="W3263" s="178"/>
      <c r="X3263" s="178"/>
      <c r="Y3263" s="210">
        <f t="shared" si="258"/>
        <v>0.35331736526946106</v>
      </c>
      <c r="Z3263" s="211">
        <f t="shared" si="260"/>
        <v>0.42</v>
      </c>
      <c r="AA3263" s="178"/>
      <c r="AB3263" s="178"/>
      <c r="AC3263" s="178"/>
    </row>
    <row r="3264" spans="2:29" x14ac:dyDescent="0.35">
      <c r="B3264" s="222">
        <v>334100</v>
      </c>
      <c r="C3264" s="208">
        <v>130874</v>
      </c>
      <c r="D3264" s="309">
        <v>7198.07</v>
      </c>
      <c r="E3264" s="206">
        <v>10469.92</v>
      </c>
      <c r="F3264" s="206">
        <v>11778.66</v>
      </c>
      <c r="G3264" s="205">
        <f t="shared" si="261"/>
        <v>0.39172104160431009</v>
      </c>
      <c r="H3264" s="207">
        <f t="shared" si="262"/>
        <v>0.45</v>
      </c>
      <c r="I3264" s="213">
        <v>118050</v>
      </c>
      <c r="J3264" s="213">
        <v>6492.75</v>
      </c>
      <c r="K3264" s="212">
        <v>9444</v>
      </c>
      <c r="L3264" s="212">
        <v>10624.5</v>
      </c>
      <c r="M3264" s="239">
        <f t="shared" si="259"/>
        <v>0.51530000000009746</v>
      </c>
      <c r="N3264" s="239"/>
      <c r="O3264" s="178"/>
      <c r="P3264" s="178"/>
      <c r="Q3264" s="178"/>
      <c r="R3264" s="178"/>
      <c r="S3264" s="178"/>
      <c r="T3264" s="178"/>
      <c r="U3264" s="178"/>
      <c r="V3264" s="178"/>
      <c r="W3264" s="178"/>
      <c r="X3264" s="178"/>
      <c r="Y3264" s="210">
        <f t="shared" si="258"/>
        <v>0.3533373241544448</v>
      </c>
      <c r="Z3264" s="211">
        <f t="shared" si="260"/>
        <v>0.42</v>
      </c>
      <c r="AA3264" s="178"/>
      <c r="AB3264" s="178"/>
      <c r="AC3264" s="178"/>
    </row>
    <row r="3265" spans="2:29" x14ac:dyDescent="0.35">
      <c r="B3265" s="222">
        <v>334200</v>
      </c>
      <c r="C3265" s="208">
        <v>130919</v>
      </c>
      <c r="D3265" s="309">
        <v>7200.54</v>
      </c>
      <c r="E3265" s="206">
        <v>10473.52</v>
      </c>
      <c r="F3265" s="206">
        <v>11782.71</v>
      </c>
      <c r="G3265" s="205">
        <f t="shared" si="261"/>
        <v>0.39173847995212446</v>
      </c>
      <c r="H3265" s="207">
        <f t="shared" si="262"/>
        <v>0.45</v>
      </c>
      <c r="I3265" s="213">
        <v>118092</v>
      </c>
      <c r="J3265" s="213">
        <v>6495.06</v>
      </c>
      <c r="K3265" s="212">
        <v>9447.36</v>
      </c>
      <c r="L3265" s="212">
        <v>10628.28</v>
      </c>
      <c r="M3265" s="239">
        <f t="shared" si="259"/>
        <v>0.51520000000000432</v>
      </c>
      <c r="N3265" s="239"/>
      <c r="O3265" s="178"/>
      <c r="P3265" s="178"/>
      <c r="Q3265" s="178"/>
      <c r="R3265" s="178"/>
      <c r="S3265" s="178"/>
      <c r="T3265" s="178"/>
      <c r="U3265" s="178"/>
      <c r="V3265" s="178"/>
      <c r="W3265" s="178"/>
      <c r="X3265" s="178"/>
      <c r="Y3265" s="210">
        <f t="shared" si="258"/>
        <v>0.35335727109515258</v>
      </c>
      <c r="Z3265" s="211">
        <f t="shared" si="260"/>
        <v>0.42</v>
      </c>
      <c r="AA3265" s="178"/>
      <c r="AB3265" s="178"/>
      <c r="AC3265" s="178"/>
    </row>
    <row r="3266" spans="2:29" x14ac:dyDescent="0.35">
      <c r="B3266" s="222">
        <v>334300</v>
      </c>
      <c r="C3266" s="208">
        <v>130964</v>
      </c>
      <c r="D3266" s="309">
        <v>7203.02</v>
      </c>
      <c r="E3266" s="206">
        <v>10477.120000000001</v>
      </c>
      <c r="F3266" s="206">
        <v>11786.76</v>
      </c>
      <c r="G3266" s="205">
        <f t="shared" si="261"/>
        <v>0.39175590786718517</v>
      </c>
      <c r="H3266" s="207">
        <f t="shared" si="262"/>
        <v>0.45</v>
      </c>
      <c r="I3266" s="213">
        <v>118134</v>
      </c>
      <c r="J3266" s="213">
        <v>6497.37</v>
      </c>
      <c r="K3266" s="212">
        <v>9450.7199999999993</v>
      </c>
      <c r="L3266" s="212">
        <v>10632.06</v>
      </c>
      <c r="M3266" s="239">
        <f t="shared" si="259"/>
        <v>0.51529999999998832</v>
      </c>
      <c r="N3266" s="239"/>
      <c r="O3266" s="178"/>
      <c r="P3266" s="178"/>
      <c r="Q3266" s="178"/>
      <c r="R3266" s="178"/>
      <c r="S3266" s="178"/>
      <c r="T3266" s="178"/>
      <c r="U3266" s="178"/>
      <c r="V3266" s="178"/>
      <c r="W3266" s="178"/>
      <c r="X3266" s="178"/>
      <c r="Y3266" s="210">
        <f t="shared" si="258"/>
        <v>0.35337720610230333</v>
      </c>
      <c r="Z3266" s="211">
        <f t="shared" si="260"/>
        <v>0.42</v>
      </c>
      <c r="AA3266" s="178"/>
      <c r="AB3266" s="178"/>
      <c r="AC3266" s="178"/>
    </row>
    <row r="3267" spans="2:29" x14ac:dyDescent="0.35">
      <c r="B3267" s="222">
        <v>334400</v>
      </c>
      <c r="C3267" s="208">
        <v>131009</v>
      </c>
      <c r="D3267" s="309">
        <v>7205.49</v>
      </c>
      <c r="E3267" s="206">
        <v>10480.719999999999</v>
      </c>
      <c r="F3267" s="206">
        <v>11790.81</v>
      </c>
      <c r="G3267" s="205">
        <f t="shared" si="261"/>
        <v>0.39177332535885168</v>
      </c>
      <c r="H3267" s="207">
        <f t="shared" si="262"/>
        <v>0.45</v>
      </c>
      <c r="I3267" s="213">
        <v>118176</v>
      </c>
      <c r="J3267" s="213">
        <v>6499.68</v>
      </c>
      <c r="K3267" s="212">
        <v>9454.08</v>
      </c>
      <c r="L3267" s="212">
        <v>10635.84</v>
      </c>
      <c r="M3267" s="239">
        <f t="shared" si="259"/>
        <v>0.51519999999987709</v>
      </c>
      <c r="N3267" s="239"/>
      <c r="O3267" s="178"/>
      <c r="P3267" s="178"/>
      <c r="Q3267" s="178"/>
      <c r="R3267" s="178"/>
      <c r="S3267" s="178"/>
      <c r="T3267" s="178"/>
      <c r="U3267" s="178"/>
      <c r="V3267" s="178"/>
      <c r="W3267" s="178"/>
      <c r="X3267" s="178"/>
      <c r="Y3267" s="210">
        <f t="shared" ref="Y3267:Y3330" si="263">I3267/$B3267</f>
        <v>0.35339712918660288</v>
      </c>
      <c r="Z3267" s="211">
        <f t="shared" si="260"/>
        <v>0.42</v>
      </c>
      <c r="AA3267" s="178"/>
      <c r="AB3267" s="178"/>
      <c r="AC3267" s="178"/>
    </row>
    <row r="3268" spans="2:29" x14ac:dyDescent="0.35">
      <c r="B3268" s="222">
        <v>334500</v>
      </c>
      <c r="C3268" s="208">
        <v>131054</v>
      </c>
      <c r="D3268" s="309">
        <v>7207.97</v>
      </c>
      <c r="E3268" s="206">
        <v>10484.32</v>
      </c>
      <c r="F3268" s="206">
        <v>11794.86</v>
      </c>
      <c r="G3268" s="205">
        <f t="shared" si="261"/>
        <v>0.39179073243647233</v>
      </c>
      <c r="H3268" s="207">
        <f t="shared" si="262"/>
        <v>0.45</v>
      </c>
      <c r="I3268" s="213">
        <v>118218</v>
      </c>
      <c r="J3268" s="213">
        <v>6501.99</v>
      </c>
      <c r="K3268" s="212">
        <v>9457.44</v>
      </c>
      <c r="L3268" s="212">
        <v>10639.62</v>
      </c>
      <c r="M3268" s="239">
        <f t="shared" ref="M3268:M3331" si="264">(C3268+D3268+F3268-C3267-D3267-F3267)/100</f>
        <v>0.51530000000017029</v>
      </c>
      <c r="N3268" s="239"/>
      <c r="O3268" s="178"/>
      <c r="P3268" s="178"/>
      <c r="Q3268" s="178"/>
      <c r="R3268" s="178"/>
      <c r="S3268" s="178"/>
      <c r="T3268" s="178"/>
      <c r="U3268" s="178"/>
      <c r="V3268" s="178"/>
      <c r="W3268" s="178"/>
      <c r="X3268" s="178"/>
      <c r="Y3268" s="210">
        <f t="shared" si="263"/>
        <v>0.35341704035874438</v>
      </c>
      <c r="Z3268" s="211">
        <f t="shared" ref="Z3268:Z3331" si="265">(I3268-I3267)/($B3268-$B3267)</f>
        <v>0.42</v>
      </c>
      <c r="AA3268" s="178"/>
      <c r="AB3268" s="178"/>
      <c r="AC3268" s="178"/>
    </row>
    <row r="3269" spans="2:29" x14ac:dyDescent="0.35">
      <c r="B3269" s="222">
        <v>334600</v>
      </c>
      <c r="C3269" s="208">
        <v>131099</v>
      </c>
      <c r="D3269" s="309">
        <v>7210.44</v>
      </c>
      <c r="E3269" s="206">
        <v>10487.92</v>
      </c>
      <c r="F3269" s="206">
        <v>11798.91</v>
      </c>
      <c r="G3269" s="205">
        <f t="shared" ref="G3269:G3332" si="266">C3269/B3269</f>
        <v>0.39180812910938434</v>
      </c>
      <c r="H3269" s="207">
        <f t="shared" ref="H3269:H3332" si="267">(C3269-C3268)/(B3269-B3268)</f>
        <v>0.45</v>
      </c>
      <c r="I3269" s="213">
        <v>118260</v>
      </c>
      <c r="J3269" s="213">
        <v>6504.3</v>
      </c>
      <c r="K3269" s="212">
        <v>9460.7999999999993</v>
      </c>
      <c r="L3269" s="212">
        <v>10643.4</v>
      </c>
      <c r="M3269" s="239">
        <f t="shared" si="264"/>
        <v>0.51520000000004074</v>
      </c>
      <c r="N3269" s="239"/>
      <c r="O3269" s="178"/>
      <c r="P3269" s="178"/>
      <c r="Q3269" s="178"/>
      <c r="R3269" s="178"/>
      <c r="S3269" s="178"/>
      <c r="T3269" s="178"/>
      <c r="U3269" s="178"/>
      <c r="V3269" s="178"/>
      <c r="W3269" s="178"/>
      <c r="X3269" s="178"/>
      <c r="Y3269" s="210">
        <f t="shared" si="263"/>
        <v>0.35343693962940825</v>
      </c>
      <c r="Z3269" s="211">
        <f t="shared" si="265"/>
        <v>0.42</v>
      </c>
      <c r="AA3269" s="178"/>
      <c r="AB3269" s="178"/>
      <c r="AC3269" s="178"/>
    </row>
    <row r="3270" spans="2:29" x14ac:dyDescent="0.35">
      <c r="B3270" s="222">
        <v>334700</v>
      </c>
      <c r="C3270" s="208">
        <v>131144</v>
      </c>
      <c r="D3270" s="309">
        <v>7212.92</v>
      </c>
      <c r="E3270" s="206">
        <v>10491.52</v>
      </c>
      <c r="F3270" s="206">
        <v>11802.96</v>
      </c>
      <c r="G3270" s="205">
        <f t="shared" si="266"/>
        <v>0.39182551538691368</v>
      </c>
      <c r="H3270" s="207">
        <f t="shared" si="267"/>
        <v>0.45</v>
      </c>
      <c r="I3270" s="213">
        <v>118302</v>
      </c>
      <c r="J3270" s="213">
        <v>6506.61</v>
      </c>
      <c r="K3270" s="212">
        <v>9464.16</v>
      </c>
      <c r="L3270" s="212">
        <v>10647.18</v>
      </c>
      <c r="M3270" s="239">
        <f t="shared" si="264"/>
        <v>0.51530000000006115</v>
      </c>
      <c r="N3270" s="239"/>
      <c r="O3270" s="178"/>
      <c r="P3270" s="178"/>
      <c r="Q3270" s="178"/>
      <c r="R3270" s="178"/>
      <c r="S3270" s="178"/>
      <c r="T3270" s="178"/>
      <c r="U3270" s="178"/>
      <c r="V3270" s="178"/>
      <c r="W3270" s="178"/>
      <c r="X3270" s="178"/>
      <c r="Y3270" s="210">
        <f t="shared" si="263"/>
        <v>0.35345682700926201</v>
      </c>
      <c r="Z3270" s="211">
        <f t="shared" si="265"/>
        <v>0.42</v>
      </c>
      <c r="AA3270" s="178"/>
      <c r="AB3270" s="178"/>
      <c r="AC3270" s="178"/>
    </row>
    <row r="3271" spans="2:29" x14ac:dyDescent="0.35">
      <c r="B3271" s="222">
        <v>334800</v>
      </c>
      <c r="C3271" s="208">
        <v>131189</v>
      </c>
      <c r="D3271" s="309">
        <v>7215.39</v>
      </c>
      <c r="E3271" s="206">
        <v>10495.12</v>
      </c>
      <c r="F3271" s="206">
        <v>11807.01</v>
      </c>
      <c r="G3271" s="205">
        <f t="shared" si="266"/>
        <v>0.39184289127837513</v>
      </c>
      <c r="H3271" s="207">
        <f t="shared" si="267"/>
        <v>0.45</v>
      </c>
      <c r="I3271" s="213">
        <v>118344</v>
      </c>
      <c r="J3271" s="213">
        <v>6508.92</v>
      </c>
      <c r="K3271" s="212">
        <v>9467.52</v>
      </c>
      <c r="L3271" s="212">
        <v>10650.96</v>
      </c>
      <c r="M3271" s="239">
        <f t="shared" si="264"/>
        <v>0.5152000000002408</v>
      </c>
      <c r="N3271" s="239"/>
      <c r="O3271" s="178"/>
      <c r="P3271" s="178"/>
      <c r="Q3271" s="178"/>
      <c r="R3271" s="178"/>
      <c r="S3271" s="178"/>
      <c r="T3271" s="178"/>
      <c r="U3271" s="178"/>
      <c r="V3271" s="178"/>
      <c r="W3271" s="178"/>
      <c r="X3271" s="178"/>
      <c r="Y3271" s="210">
        <f t="shared" si="263"/>
        <v>0.35347670250896057</v>
      </c>
      <c r="Z3271" s="211">
        <f t="shared" si="265"/>
        <v>0.42</v>
      </c>
      <c r="AA3271" s="178"/>
      <c r="AB3271" s="178"/>
      <c r="AC3271" s="178"/>
    </row>
    <row r="3272" spans="2:29" x14ac:dyDescent="0.35">
      <c r="B3272" s="222">
        <v>334900</v>
      </c>
      <c r="C3272" s="208">
        <v>131234</v>
      </c>
      <c r="D3272" s="309">
        <v>7217.87</v>
      </c>
      <c r="E3272" s="206">
        <v>10498.72</v>
      </c>
      <c r="F3272" s="206">
        <v>11811.06</v>
      </c>
      <c r="G3272" s="205">
        <f t="shared" si="266"/>
        <v>0.39186025679307257</v>
      </c>
      <c r="H3272" s="207">
        <f t="shared" si="267"/>
        <v>0.45</v>
      </c>
      <c r="I3272" s="213">
        <v>118386</v>
      </c>
      <c r="J3272" s="213">
        <v>6511.23</v>
      </c>
      <c r="K3272" s="212">
        <v>9470.8799999999992</v>
      </c>
      <c r="L3272" s="212">
        <v>10654.74</v>
      </c>
      <c r="M3272" s="239">
        <f t="shared" si="264"/>
        <v>0.51529999999993381</v>
      </c>
      <c r="N3272" s="239"/>
      <c r="O3272" s="178"/>
      <c r="P3272" s="178"/>
      <c r="Q3272" s="178"/>
      <c r="R3272" s="178"/>
      <c r="S3272" s="178"/>
      <c r="T3272" s="178"/>
      <c r="U3272" s="178"/>
      <c r="V3272" s="178"/>
      <c r="W3272" s="178"/>
      <c r="X3272" s="178"/>
      <c r="Y3272" s="210">
        <f t="shared" si="263"/>
        <v>0.35349656613914604</v>
      </c>
      <c r="Z3272" s="211">
        <f t="shared" si="265"/>
        <v>0.42</v>
      </c>
      <c r="AA3272" s="178"/>
      <c r="AB3272" s="178"/>
      <c r="AC3272" s="178"/>
    </row>
    <row r="3273" spans="2:29" x14ac:dyDescent="0.35">
      <c r="B3273" s="222">
        <v>335000</v>
      </c>
      <c r="C3273" s="208">
        <v>131279</v>
      </c>
      <c r="D3273" s="309">
        <v>7220.34</v>
      </c>
      <c r="E3273" s="206">
        <v>10502.32</v>
      </c>
      <c r="F3273" s="206">
        <v>11815.11</v>
      </c>
      <c r="G3273" s="205">
        <f t="shared" si="266"/>
        <v>0.39187761194029852</v>
      </c>
      <c r="H3273" s="207">
        <f t="shared" si="267"/>
        <v>0.45</v>
      </c>
      <c r="I3273" s="213">
        <v>118428</v>
      </c>
      <c r="J3273" s="213">
        <v>6513.54</v>
      </c>
      <c r="K3273" s="212">
        <v>9474.24</v>
      </c>
      <c r="L3273" s="212">
        <v>10658.52</v>
      </c>
      <c r="M3273" s="239">
        <f t="shared" si="264"/>
        <v>0.51520000000013166</v>
      </c>
      <c r="N3273" s="239"/>
      <c r="O3273" s="178"/>
      <c r="P3273" s="178"/>
      <c r="Q3273" s="178"/>
      <c r="R3273" s="178"/>
      <c r="S3273" s="178"/>
      <c r="T3273" s="178"/>
      <c r="U3273" s="178"/>
      <c r="V3273" s="178"/>
      <c r="W3273" s="178"/>
      <c r="X3273" s="178"/>
      <c r="Y3273" s="210">
        <f t="shared" si="263"/>
        <v>0.35351641791044774</v>
      </c>
      <c r="Z3273" s="211">
        <f t="shared" si="265"/>
        <v>0.42</v>
      </c>
      <c r="AA3273" s="178"/>
      <c r="AB3273" s="178"/>
      <c r="AC3273" s="178"/>
    </row>
    <row r="3274" spans="2:29" x14ac:dyDescent="0.35">
      <c r="B3274" s="222">
        <v>335100</v>
      </c>
      <c r="C3274" s="208">
        <v>131324</v>
      </c>
      <c r="D3274" s="309">
        <v>7222.82</v>
      </c>
      <c r="E3274" s="206">
        <v>10505.92</v>
      </c>
      <c r="F3274" s="206">
        <v>11819.16</v>
      </c>
      <c r="G3274" s="205">
        <f t="shared" si="266"/>
        <v>0.39189495672933455</v>
      </c>
      <c r="H3274" s="207">
        <f t="shared" si="267"/>
        <v>0.45</v>
      </c>
      <c r="I3274" s="213">
        <v>118470</v>
      </c>
      <c r="J3274" s="213">
        <v>6515.85</v>
      </c>
      <c r="K3274" s="212">
        <v>9477.6</v>
      </c>
      <c r="L3274" s="212">
        <v>10662.3</v>
      </c>
      <c r="M3274" s="239">
        <f t="shared" si="264"/>
        <v>0.51530000000009746</v>
      </c>
      <c r="N3274" s="239"/>
      <c r="O3274" s="178"/>
      <c r="P3274" s="178"/>
      <c r="Q3274" s="178"/>
      <c r="R3274" s="178"/>
      <c r="S3274" s="178"/>
      <c r="T3274" s="178"/>
      <c r="U3274" s="178"/>
      <c r="V3274" s="178"/>
      <c r="W3274" s="178"/>
      <c r="X3274" s="178"/>
      <c r="Y3274" s="210">
        <f t="shared" si="263"/>
        <v>0.35353625783348253</v>
      </c>
      <c r="Z3274" s="211">
        <f t="shared" si="265"/>
        <v>0.42</v>
      </c>
      <c r="AA3274" s="178"/>
      <c r="AB3274" s="178"/>
      <c r="AC3274" s="178"/>
    </row>
    <row r="3275" spans="2:29" x14ac:dyDescent="0.35">
      <c r="B3275" s="222">
        <v>335200</v>
      </c>
      <c r="C3275" s="208">
        <v>131369</v>
      </c>
      <c r="D3275" s="309">
        <v>7225.29</v>
      </c>
      <c r="E3275" s="206">
        <v>10509.52</v>
      </c>
      <c r="F3275" s="206">
        <v>11823.21</v>
      </c>
      <c r="G3275" s="205">
        <f t="shared" si="266"/>
        <v>0.39191229116945109</v>
      </c>
      <c r="H3275" s="207">
        <f t="shared" si="267"/>
        <v>0.45</v>
      </c>
      <c r="I3275" s="213">
        <v>118512</v>
      </c>
      <c r="J3275" s="213">
        <v>6518.16</v>
      </c>
      <c r="K3275" s="212">
        <v>9480.9599999999991</v>
      </c>
      <c r="L3275" s="212">
        <v>10666.08</v>
      </c>
      <c r="M3275" s="239">
        <f t="shared" si="264"/>
        <v>0.51520000000000432</v>
      </c>
      <c r="N3275" s="239"/>
      <c r="O3275" s="178"/>
      <c r="P3275" s="178"/>
      <c r="Q3275" s="178"/>
      <c r="R3275" s="178"/>
      <c r="S3275" s="178"/>
      <c r="T3275" s="178"/>
      <c r="U3275" s="178"/>
      <c r="V3275" s="178"/>
      <c r="W3275" s="178"/>
      <c r="X3275" s="178"/>
      <c r="Y3275" s="210">
        <f t="shared" si="263"/>
        <v>0.3535560859188544</v>
      </c>
      <c r="Z3275" s="211">
        <f t="shared" si="265"/>
        <v>0.42</v>
      </c>
      <c r="AA3275" s="178"/>
      <c r="AB3275" s="178"/>
      <c r="AC3275" s="178"/>
    </row>
    <row r="3276" spans="2:29" x14ac:dyDescent="0.35">
      <c r="B3276" s="222">
        <v>335300</v>
      </c>
      <c r="C3276" s="208">
        <v>131414</v>
      </c>
      <c r="D3276" s="309">
        <v>7227.77</v>
      </c>
      <c r="E3276" s="206">
        <v>10513.12</v>
      </c>
      <c r="F3276" s="206">
        <v>11827.26</v>
      </c>
      <c r="G3276" s="205">
        <f t="shared" si="266"/>
        <v>0.39192961526990755</v>
      </c>
      <c r="H3276" s="207">
        <f t="shared" si="267"/>
        <v>0.45</v>
      </c>
      <c r="I3276" s="213">
        <v>118554</v>
      </c>
      <c r="J3276" s="213">
        <v>6520.47</v>
      </c>
      <c r="K3276" s="212">
        <v>9484.32</v>
      </c>
      <c r="L3276" s="212">
        <v>10669.86</v>
      </c>
      <c r="M3276" s="239">
        <f t="shared" si="264"/>
        <v>0.51529999999998832</v>
      </c>
      <c r="N3276" s="239"/>
      <c r="O3276" s="178"/>
      <c r="P3276" s="178"/>
      <c r="Q3276" s="178"/>
      <c r="R3276" s="178"/>
      <c r="S3276" s="178"/>
      <c r="T3276" s="178"/>
      <c r="U3276" s="178"/>
      <c r="V3276" s="178"/>
      <c r="W3276" s="178"/>
      <c r="X3276" s="178"/>
      <c r="Y3276" s="210">
        <f t="shared" si="263"/>
        <v>0.35357590217715479</v>
      </c>
      <c r="Z3276" s="211">
        <f t="shared" si="265"/>
        <v>0.42</v>
      </c>
      <c r="AA3276" s="178"/>
      <c r="AB3276" s="178"/>
      <c r="AC3276" s="178"/>
    </row>
    <row r="3277" spans="2:29" x14ac:dyDescent="0.35">
      <c r="B3277" s="222">
        <v>335400</v>
      </c>
      <c r="C3277" s="208">
        <v>131459</v>
      </c>
      <c r="D3277" s="309">
        <v>7230.24</v>
      </c>
      <c r="E3277" s="206">
        <v>10516.72</v>
      </c>
      <c r="F3277" s="206">
        <v>11831.31</v>
      </c>
      <c r="G3277" s="205">
        <f t="shared" si="266"/>
        <v>0.39194692903995232</v>
      </c>
      <c r="H3277" s="207">
        <f t="shared" si="267"/>
        <v>0.45</v>
      </c>
      <c r="I3277" s="213">
        <v>118596</v>
      </c>
      <c r="J3277" s="213">
        <v>6522.78</v>
      </c>
      <c r="K3277" s="212">
        <v>9487.68</v>
      </c>
      <c r="L3277" s="212">
        <v>10673.64</v>
      </c>
      <c r="M3277" s="239">
        <f t="shared" si="264"/>
        <v>0.51519999999987709</v>
      </c>
      <c r="N3277" s="239"/>
      <c r="O3277" s="178"/>
      <c r="P3277" s="178"/>
      <c r="Q3277" s="178"/>
      <c r="R3277" s="178"/>
      <c r="S3277" s="178"/>
      <c r="T3277" s="178"/>
      <c r="U3277" s="178"/>
      <c r="V3277" s="178"/>
      <c r="W3277" s="178"/>
      <c r="X3277" s="178"/>
      <c r="Y3277" s="210">
        <f t="shared" si="263"/>
        <v>0.35359570661896245</v>
      </c>
      <c r="Z3277" s="211">
        <f t="shared" si="265"/>
        <v>0.42</v>
      </c>
      <c r="AA3277" s="178"/>
      <c r="AB3277" s="178"/>
      <c r="AC3277" s="178"/>
    </row>
    <row r="3278" spans="2:29" x14ac:dyDescent="0.35">
      <c r="B3278" s="222">
        <v>335500</v>
      </c>
      <c r="C3278" s="208">
        <v>131504</v>
      </c>
      <c r="D3278" s="309">
        <v>7232.72</v>
      </c>
      <c r="E3278" s="206">
        <v>10520.32</v>
      </c>
      <c r="F3278" s="206">
        <v>11835.36</v>
      </c>
      <c r="G3278" s="205">
        <f t="shared" si="266"/>
        <v>0.39196423248882267</v>
      </c>
      <c r="H3278" s="207">
        <f t="shared" si="267"/>
        <v>0.45</v>
      </c>
      <c r="I3278" s="213">
        <v>118638</v>
      </c>
      <c r="J3278" s="213">
        <v>6525.09</v>
      </c>
      <c r="K3278" s="212">
        <v>9491.0400000000009</v>
      </c>
      <c r="L3278" s="212">
        <v>10677.42</v>
      </c>
      <c r="M3278" s="239">
        <f t="shared" si="264"/>
        <v>0.51530000000017029</v>
      </c>
      <c r="N3278" s="239"/>
      <c r="O3278" s="178"/>
      <c r="P3278" s="178"/>
      <c r="Q3278" s="178"/>
      <c r="R3278" s="178"/>
      <c r="S3278" s="178"/>
      <c r="T3278" s="178"/>
      <c r="U3278" s="178"/>
      <c r="V3278" s="178"/>
      <c r="W3278" s="178"/>
      <c r="X3278" s="178"/>
      <c r="Y3278" s="210">
        <f t="shared" si="263"/>
        <v>0.35361549925484353</v>
      </c>
      <c r="Z3278" s="211">
        <f t="shared" si="265"/>
        <v>0.42</v>
      </c>
      <c r="AA3278" s="178"/>
      <c r="AB3278" s="178"/>
      <c r="AC3278" s="178"/>
    </row>
    <row r="3279" spans="2:29" x14ac:dyDescent="0.35">
      <c r="B3279" s="222">
        <v>335600</v>
      </c>
      <c r="C3279" s="208">
        <v>131549</v>
      </c>
      <c r="D3279" s="309">
        <v>7235.19</v>
      </c>
      <c r="E3279" s="206">
        <v>10523.92</v>
      </c>
      <c r="F3279" s="206">
        <v>11839.41</v>
      </c>
      <c r="G3279" s="205">
        <f t="shared" si="266"/>
        <v>0.39198152562574495</v>
      </c>
      <c r="H3279" s="207">
        <f t="shared" si="267"/>
        <v>0.45</v>
      </c>
      <c r="I3279" s="213">
        <v>118680</v>
      </c>
      <c r="J3279" s="213">
        <v>6527.4</v>
      </c>
      <c r="K3279" s="212">
        <v>9494.4</v>
      </c>
      <c r="L3279" s="212">
        <v>10681.2</v>
      </c>
      <c r="M3279" s="239">
        <f t="shared" si="264"/>
        <v>0.51520000000004074</v>
      </c>
      <c r="N3279" s="239"/>
      <c r="O3279" s="178"/>
      <c r="P3279" s="178"/>
      <c r="Q3279" s="178"/>
      <c r="R3279" s="178"/>
      <c r="S3279" s="178"/>
      <c r="T3279" s="178"/>
      <c r="U3279" s="178"/>
      <c r="V3279" s="178"/>
      <c r="W3279" s="178"/>
      <c r="X3279" s="178"/>
      <c r="Y3279" s="210">
        <f t="shared" si="263"/>
        <v>0.35363528009535161</v>
      </c>
      <c r="Z3279" s="211">
        <f t="shared" si="265"/>
        <v>0.42</v>
      </c>
      <c r="AA3279" s="178"/>
      <c r="AB3279" s="178"/>
      <c r="AC3279" s="178"/>
    </row>
    <row r="3280" spans="2:29" x14ac:dyDescent="0.35">
      <c r="B3280" s="222">
        <v>335700</v>
      </c>
      <c r="C3280" s="208">
        <v>131594</v>
      </c>
      <c r="D3280" s="309">
        <v>7237.67</v>
      </c>
      <c r="E3280" s="206">
        <v>10527.52</v>
      </c>
      <c r="F3280" s="206">
        <v>11843.46</v>
      </c>
      <c r="G3280" s="205">
        <f t="shared" si="266"/>
        <v>0.39199880845993446</v>
      </c>
      <c r="H3280" s="207">
        <f t="shared" si="267"/>
        <v>0.45</v>
      </c>
      <c r="I3280" s="213">
        <v>118722</v>
      </c>
      <c r="J3280" s="213">
        <v>6529.71</v>
      </c>
      <c r="K3280" s="212">
        <v>9497.76</v>
      </c>
      <c r="L3280" s="212">
        <v>10684.98</v>
      </c>
      <c r="M3280" s="239">
        <f t="shared" si="264"/>
        <v>0.51530000000006115</v>
      </c>
      <c r="N3280" s="239"/>
      <c r="O3280" s="178"/>
      <c r="P3280" s="178"/>
      <c r="Q3280" s="178"/>
      <c r="R3280" s="178"/>
      <c r="S3280" s="178"/>
      <c r="T3280" s="178"/>
      <c r="U3280" s="178"/>
      <c r="V3280" s="178"/>
      <c r="W3280" s="178"/>
      <c r="X3280" s="178"/>
      <c r="Y3280" s="210">
        <f t="shared" si="263"/>
        <v>0.35365504915102769</v>
      </c>
      <c r="Z3280" s="211">
        <f t="shared" si="265"/>
        <v>0.42</v>
      </c>
      <c r="AA3280" s="178"/>
      <c r="AB3280" s="178"/>
      <c r="AC3280" s="178"/>
    </row>
    <row r="3281" spans="2:29" x14ac:dyDescent="0.35">
      <c r="B3281" s="222">
        <v>335800</v>
      </c>
      <c r="C3281" s="208">
        <v>131639</v>
      </c>
      <c r="D3281" s="309">
        <v>7240.14</v>
      </c>
      <c r="E3281" s="206">
        <v>10531.12</v>
      </c>
      <c r="F3281" s="206">
        <v>11847.51</v>
      </c>
      <c r="G3281" s="205">
        <f t="shared" si="266"/>
        <v>0.3920160810005956</v>
      </c>
      <c r="H3281" s="207">
        <f t="shared" si="267"/>
        <v>0.45</v>
      </c>
      <c r="I3281" s="213">
        <v>118764</v>
      </c>
      <c r="J3281" s="213">
        <v>6532.02</v>
      </c>
      <c r="K3281" s="212">
        <v>9501.1200000000008</v>
      </c>
      <c r="L3281" s="212">
        <v>10688.76</v>
      </c>
      <c r="M3281" s="239">
        <f t="shared" si="264"/>
        <v>0.5152000000002408</v>
      </c>
      <c r="N3281" s="239"/>
      <c r="O3281" s="178"/>
      <c r="P3281" s="178"/>
      <c r="Q3281" s="178"/>
      <c r="R3281" s="178"/>
      <c r="S3281" s="178"/>
      <c r="T3281" s="178"/>
      <c r="U3281" s="178"/>
      <c r="V3281" s="178"/>
      <c r="W3281" s="178"/>
      <c r="X3281" s="178"/>
      <c r="Y3281" s="210">
        <f t="shared" si="263"/>
        <v>0.35367480643240023</v>
      </c>
      <c r="Z3281" s="211">
        <f t="shared" si="265"/>
        <v>0.42</v>
      </c>
      <c r="AA3281" s="178"/>
      <c r="AB3281" s="178"/>
      <c r="AC3281" s="178"/>
    </row>
    <row r="3282" spans="2:29" x14ac:dyDescent="0.35">
      <c r="B3282" s="222">
        <v>335900</v>
      </c>
      <c r="C3282" s="208">
        <v>131684</v>
      </c>
      <c r="D3282" s="309">
        <v>7242.62</v>
      </c>
      <c r="E3282" s="206">
        <v>10534.72</v>
      </c>
      <c r="F3282" s="206">
        <v>11851.56</v>
      </c>
      <c r="G3282" s="205">
        <f t="shared" si="266"/>
        <v>0.39203334325692168</v>
      </c>
      <c r="H3282" s="207">
        <f t="shared" si="267"/>
        <v>0.45</v>
      </c>
      <c r="I3282" s="213">
        <v>118806</v>
      </c>
      <c r="J3282" s="213">
        <v>6534.33</v>
      </c>
      <c r="K3282" s="212">
        <v>9504.48</v>
      </c>
      <c r="L3282" s="212">
        <v>10692.54</v>
      </c>
      <c r="M3282" s="239">
        <f t="shared" si="264"/>
        <v>0.51529999999993381</v>
      </c>
      <c r="N3282" s="239"/>
      <c r="O3282" s="178"/>
      <c r="P3282" s="178"/>
      <c r="Q3282" s="178"/>
      <c r="R3282" s="178"/>
      <c r="S3282" s="178"/>
      <c r="T3282" s="178"/>
      <c r="U3282" s="178"/>
      <c r="V3282" s="178"/>
      <c r="W3282" s="178"/>
      <c r="X3282" s="178"/>
      <c r="Y3282" s="210">
        <f t="shared" si="263"/>
        <v>0.35369455194998511</v>
      </c>
      <c r="Z3282" s="211">
        <f t="shared" si="265"/>
        <v>0.42</v>
      </c>
      <c r="AA3282" s="178"/>
      <c r="AB3282" s="178"/>
      <c r="AC3282" s="178"/>
    </row>
    <row r="3283" spans="2:29" x14ac:dyDescent="0.35">
      <c r="B3283" s="222">
        <v>336000</v>
      </c>
      <c r="C3283" s="208">
        <v>131729</v>
      </c>
      <c r="D3283" s="309">
        <v>7245.09</v>
      </c>
      <c r="E3283" s="206">
        <v>10538.32</v>
      </c>
      <c r="F3283" s="206">
        <v>11855.61</v>
      </c>
      <c r="G3283" s="205">
        <f t="shared" si="266"/>
        <v>0.39205059523809521</v>
      </c>
      <c r="H3283" s="207">
        <f t="shared" si="267"/>
        <v>0.45</v>
      </c>
      <c r="I3283" s="213">
        <v>118848</v>
      </c>
      <c r="J3283" s="213">
        <v>6536.64</v>
      </c>
      <c r="K3283" s="212">
        <v>9507.84</v>
      </c>
      <c r="L3283" s="212">
        <v>10696.32</v>
      </c>
      <c r="M3283" s="239">
        <f t="shared" si="264"/>
        <v>0.51520000000013166</v>
      </c>
      <c r="N3283" s="239"/>
      <c r="O3283" s="178"/>
      <c r="P3283" s="178"/>
      <c r="Q3283" s="178"/>
      <c r="R3283" s="178"/>
      <c r="S3283" s="178"/>
      <c r="T3283" s="178"/>
      <c r="U3283" s="178"/>
      <c r="V3283" s="178"/>
      <c r="W3283" s="178"/>
      <c r="X3283" s="178"/>
      <c r="Y3283" s="210">
        <f t="shared" si="263"/>
        <v>0.3537142857142857</v>
      </c>
      <c r="Z3283" s="211">
        <f t="shared" si="265"/>
        <v>0.42</v>
      </c>
      <c r="AA3283" s="178"/>
      <c r="AB3283" s="178"/>
      <c r="AC3283" s="178"/>
    </row>
    <row r="3284" spans="2:29" x14ac:dyDescent="0.35">
      <c r="B3284" s="222">
        <v>336100</v>
      </c>
      <c r="C3284" s="208">
        <v>131774</v>
      </c>
      <c r="D3284" s="309">
        <v>7247.57</v>
      </c>
      <c r="E3284" s="206">
        <v>10541.92</v>
      </c>
      <c r="F3284" s="206">
        <v>11859.66</v>
      </c>
      <c r="G3284" s="205">
        <f t="shared" si="266"/>
        <v>0.39206783695328773</v>
      </c>
      <c r="H3284" s="207">
        <f t="shared" si="267"/>
        <v>0.45</v>
      </c>
      <c r="I3284" s="213">
        <v>118890</v>
      </c>
      <c r="J3284" s="213">
        <v>6538.95</v>
      </c>
      <c r="K3284" s="212">
        <v>9511.2000000000007</v>
      </c>
      <c r="L3284" s="212">
        <v>10700.1</v>
      </c>
      <c r="M3284" s="239">
        <f t="shared" si="264"/>
        <v>0.51530000000009746</v>
      </c>
      <c r="N3284" s="239"/>
      <c r="O3284" s="178"/>
      <c r="P3284" s="178"/>
      <c r="Q3284" s="178"/>
      <c r="R3284" s="178"/>
      <c r="S3284" s="178"/>
      <c r="T3284" s="178"/>
      <c r="U3284" s="178"/>
      <c r="V3284" s="178"/>
      <c r="W3284" s="178"/>
      <c r="X3284" s="178"/>
      <c r="Y3284" s="210">
        <f t="shared" si="263"/>
        <v>0.35373400773579294</v>
      </c>
      <c r="Z3284" s="211">
        <f t="shared" si="265"/>
        <v>0.42</v>
      </c>
      <c r="AA3284" s="178"/>
      <c r="AB3284" s="178"/>
      <c r="AC3284" s="178"/>
    </row>
    <row r="3285" spans="2:29" x14ac:dyDescent="0.35">
      <c r="B3285" s="222">
        <v>336200</v>
      </c>
      <c r="C3285" s="208">
        <v>131819</v>
      </c>
      <c r="D3285" s="309">
        <v>7250.04</v>
      </c>
      <c r="E3285" s="206">
        <v>10545.52</v>
      </c>
      <c r="F3285" s="206">
        <v>11863.71</v>
      </c>
      <c r="G3285" s="205">
        <f t="shared" si="266"/>
        <v>0.39208506841165974</v>
      </c>
      <c r="H3285" s="207">
        <f t="shared" si="267"/>
        <v>0.45</v>
      </c>
      <c r="I3285" s="213">
        <v>118932</v>
      </c>
      <c r="J3285" s="213">
        <v>6541.26</v>
      </c>
      <c r="K3285" s="212">
        <v>9514.56</v>
      </c>
      <c r="L3285" s="212">
        <v>10703.88</v>
      </c>
      <c r="M3285" s="239">
        <f t="shared" si="264"/>
        <v>0.51520000000000432</v>
      </c>
      <c r="N3285" s="239"/>
      <c r="O3285" s="178"/>
      <c r="P3285" s="178"/>
      <c r="Q3285" s="178"/>
      <c r="R3285" s="178"/>
      <c r="S3285" s="178"/>
      <c r="T3285" s="178"/>
      <c r="U3285" s="178"/>
      <c r="V3285" s="178"/>
      <c r="W3285" s="178"/>
      <c r="X3285" s="178"/>
      <c r="Y3285" s="210">
        <f t="shared" si="263"/>
        <v>0.35375371802498512</v>
      </c>
      <c r="Z3285" s="211">
        <f t="shared" si="265"/>
        <v>0.42</v>
      </c>
      <c r="AA3285" s="178"/>
      <c r="AB3285" s="178"/>
      <c r="AC3285" s="178"/>
    </row>
    <row r="3286" spans="2:29" x14ac:dyDescent="0.35">
      <c r="B3286" s="222">
        <v>336300</v>
      </c>
      <c r="C3286" s="208">
        <v>131864</v>
      </c>
      <c r="D3286" s="309">
        <v>7252.52</v>
      </c>
      <c r="E3286" s="206">
        <v>10549.12</v>
      </c>
      <c r="F3286" s="206">
        <v>11867.76</v>
      </c>
      <c r="G3286" s="205">
        <f t="shared" si="266"/>
        <v>0.39210228962236099</v>
      </c>
      <c r="H3286" s="207">
        <f t="shared" si="267"/>
        <v>0.45</v>
      </c>
      <c r="I3286" s="213">
        <v>118974</v>
      </c>
      <c r="J3286" s="213">
        <v>6543.57</v>
      </c>
      <c r="K3286" s="212">
        <v>9517.92</v>
      </c>
      <c r="L3286" s="212">
        <v>10707.66</v>
      </c>
      <c r="M3286" s="239">
        <f t="shared" si="264"/>
        <v>0.51529999999998832</v>
      </c>
      <c r="N3286" s="239"/>
      <c r="O3286" s="178"/>
      <c r="P3286" s="178"/>
      <c r="Q3286" s="178"/>
      <c r="R3286" s="178"/>
      <c r="S3286" s="178"/>
      <c r="T3286" s="178"/>
      <c r="U3286" s="178"/>
      <c r="V3286" s="178"/>
      <c r="W3286" s="178"/>
      <c r="X3286" s="178"/>
      <c r="Y3286" s="210">
        <f t="shared" si="263"/>
        <v>0.3537734165923283</v>
      </c>
      <c r="Z3286" s="211">
        <f t="shared" si="265"/>
        <v>0.42</v>
      </c>
      <c r="AA3286" s="178"/>
      <c r="AB3286" s="178"/>
      <c r="AC3286" s="178"/>
    </row>
    <row r="3287" spans="2:29" x14ac:dyDescent="0.35">
      <c r="B3287" s="222">
        <v>336400</v>
      </c>
      <c r="C3287" s="208">
        <v>131909</v>
      </c>
      <c r="D3287" s="309">
        <v>7254.99</v>
      </c>
      <c r="E3287" s="206">
        <v>10552.72</v>
      </c>
      <c r="F3287" s="206">
        <v>11871.81</v>
      </c>
      <c r="G3287" s="205">
        <f t="shared" si="266"/>
        <v>0.39211950059453032</v>
      </c>
      <c r="H3287" s="207">
        <f t="shared" si="267"/>
        <v>0.45</v>
      </c>
      <c r="I3287" s="213">
        <v>119016</v>
      </c>
      <c r="J3287" s="213">
        <v>6545.88</v>
      </c>
      <c r="K3287" s="212">
        <v>9521.2800000000007</v>
      </c>
      <c r="L3287" s="212">
        <v>10711.44</v>
      </c>
      <c r="M3287" s="239">
        <f t="shared" si="264"/>
        <v>0.51519999999987709</v>
      </c>
      <c r="N3287" s="239"/>
      <c r="O3287" s="178"/>
      <c r="P3287" s="178"/>
      <c r="Q3287" s="178"/>
      <c r="R3287" s="178"/>
      <c r="S3287" s="178"/>
      <c r="T3287" s="178"/>
      <c r="U3287" s="178"/>
      <c r="V3287" s="178"/>
      <c r="W3287" s="178"/>
      <c r="X3287" s="178"/>
      <c r="Y3287" s="210">
        <f t="shared" si="263"/>
        <v>0.35379310344827586</v>
      </c>
      <c r="Z3287" s="211">
        <f t="shared" si="265"/>
        <v>0.42</v>
      </c>
      <c r="AA3287" s="178"/>
      <c r="AB3287" s="178"/>
      <c r="AC3287" s="178"/>
    </row>
    <row r="3288" spans="2:29" x14ac:dyDescent="0.35">
      <c r="B3288" s="222">
        <v>336500</v>
      </c>
      <c r="C3288" s="208">
        <v>131954</v>
      </c>
      <c r="D3288" s="309">
        <v>7257.47</v>
      </c>
      <c r="E3288" s="206">
        <v>10556.32</v>
      </c>
      <c r="F3288" s="206">
        <v>11875.86</v>
      </c>
      <c r="G3288" s="205">
        <f t="shared" si="266"/>
        <v>0.39213670133729567</v>
      </c>
      <c r="H3288" s="207">
        <f t="shared" si="267"/>
        <v>0.45</v>
      </c>
      <c r="I3288" s="213">
        <v>119058</v>
      </c>
      <c r="J3288" s="213">
        <v>6548.19</v>
      </c>
      <c r="K3288" s="212">
        <v>9524.64</v>
      </c>
      <c r="L3288" s="212">
        <v>10715.22</v>
      </c>
      <c r="M3288" s="239">
        <f t="shared" si="264"/>
        <v>0.51530000000017029</v>
      </c>
      <c r="N3288" s="239"/>
      <c r="O3288" s="178"/>
      <c r="P3288" s="178"/>
      <c r="Q3288" s="178"/>
      <c r="R3288" s="178"/>
      <c r="S3288" s="178"/>
      <c r="T3288" s="178"/>
      <c r="U3288" s="178"/>
      <c r="V3288" s="178"/>
      <c r="W3288" s="178"/>
      <c r="X3288" s="178"/>
      <c r="Y3288" s="210">
        <f t="shared" si="263"/>
        <v>0.35381277860326893</v>
      </c>
      <c r="Z3288" s="211">
        <f t="shared" si="265"/>
        <v>0.42</v>
      </c>
      <c r="AA3288" s="178"/>
      <c r="AB3288" s="178"/>
      <c r="AC3288" s="178"/>
    </row>
    <row r="3289" spans="2:29" x14ac:dyDescent="0.35">
      <c r="B3289" s="222">
        <v>336600</v>
      </c>
      <c r="C3289" s="208">
        <v>131999</v>
      </c>
      <c r="D3289" s="309">
        <v>7259.94</v>
      </c>
      <c r="E3289" s="206">
        <v>10559.92</v>
      </c>
      <c r="F3289" s="206">
        <v>11879.91</v>
      </c>
      <c r="G3289" s="205">
        <f t="shared" si="266"/>
        <v>0.39215389185977423</v>
      </c>
      <c r="H3289" s="207">
        <f t="shared" si="267"/>
        <v>0.45</v>
      </c>
      <c r="I3289" s="213">
        <v>119100</v>
      </c>
      <c r="J3289" s="213">
        <v>6550.5</v>
      </c>
      <c r="K3289" s="212">
        <v>9528</v>
      </c>
      <c r="L3289" s="212">
        <v>10719</v>
      </c>
      <c r="M3289" s="239">
        <f t="shared" si="264"/>
        <v>0.51520000000004074</v>
      </c>
      <c r="N3289" s="239"/>
      <c r="O3289" s="178"/>
      <c r="P3289" s="178"/>
      <c r="Q3289" s="178"/>
      <c r="R3289" s="178"/>
      <c r="S3289" s="178"/>
      <c r="T3289" s="178"/>
      <c r="U3289" s="178"/>
      <c r="V3289" s="178"/>
      <c r="W3289" s="178"/>
      <c r="X3289" s="178"/>
      <c r="Y3289" s="210">
        <f t="shared" si="263"/>
        <v>0.35383244206773617</v>
      </c>
      <c r="Z3289" s="211">
        <f t="shared" si="265"/>
        <v>0.42</v>
      </c>
      <c r="AA3289" s="178"/>
      <c r="AB3289" s="178"/>
      <c r="AC3289" s="178"/>
    </row>
    <row r="3290" spans="2:29" x14ac:dyDescent="0.35">
      <c r="B3290" s="222">
        <v>336700</v>
      </c>
      <c r="C3290" s="208">
        <v>132044</v>
      </c>
      <c r="D3290" s="309">
        <v>7262.42</v>
      </c>
      <c r="E3290" s="206">
        <v>10563.52</v>
      </c>
      <c r="F3290" s="206">
        <v>11883.96</v>
      </c>
      <c r="G3290" s="205">
        <f t="shared" si="266"/>
        <v>0.39217107217107217</v>
      </c>
      <c r="H3290" s="207">
        <f t="shared" si="267"/>
        <v>0.45</v>
      </c>
      <c r="I3290" s="213">
        <v>119142</v>
      </c>
      <c r="J3290" s="213">
        <v>6552.81</v>
      </c>
      <c r="K3290" s="212">
        <v>9531.36</v>
      </c>
      <c r="L3290" s="212">
        <v>10722.78</v>
      </c>
      <c r="M3290" s="239">
        <f t="shared" si="264"/>
        <v>0.51530000000006115</v>
      </c>
      <c r="N3290" s="239"/>
      <c r="O3290" s="178"/>
      <c r="P3290" s="178"/>
      <c r="Q3290" s="178"/>
      <c r="R3290" s="178"/>
      <c r="S3290" s="178"/>
      <c r="T3290" s="178"/>
      <c r="U3290" s="178"/>
      <c r="V3290" s="178"/>
      <c r="W3290" s="178"/>
      <c r="X3290" s="178"/>
      <c r="Y3290" s="210">
        <f t="shared" si="263"/>
        <v>0.35385209385209387</v>
      </c>
      <c r="Z3290" s="211">
        <f t="shared" si="265"/>
        <v>0.42</v>
      </c>
      <c r="AA3290" s="178"/>
      <c r="AB3290" s="178"/>
      <c r="AC3290" s="178"/>
    </row>
    <row r="3291" spans="2:29" x14ac:dyDescent="0.35">
      <c r="B3291" s="222">
        <v>336800</v>
      </c>
      <c r="C3291" s="208">
        <v>132089</v>
      </c>
      <c r="D3291" s="309">
        <v>7264.89</v>
      </c>
      <c r="E3291" s="206">
        <v>10567.12</v>
      </c>
      <c r="F3291" s="206">
        <v>11888.01</v>
      </c>
      <c r="G3291" s="205">
        <f t="shared" si="266"/>
        <v>0.39218824228028504</v>
      </c>
      <c r="H3291" s="207">
        <f t="shared" si="267"/>
        <v>0.45</v>
      </c>
      <c r="I3291" s="213">
        <v>119184</v>
      </c>
      <c r="J3291" s="213">
        <v>6555.12</v>
      </c>
      <c r="K3291" s="212">
        <v>9534.7199999999993</v>
      </c>
      <c r="L3291" s="212">
        <v>10726.56</v>
      </c>
      <c r="M3291" s="239">
        <f t="shared" si="264"/>
        <v>0.5152000000002408</v>
      </c>
      <c r="N3291" s="239"/>
      <c r="O3291" s="178"/>
      <c r="P3291" s="178"/>
      <c r="Q3291" s="178"/>
      <c r="R3291" s="178"/>
      <c r="S3291" s="178"/>
      <c r="T3291" s="178"/>
      <c r="U3291" s="178"/>
      <c r="V3291" s="178"/>
      <c r="W3291" s="178"/>
      <c r="X3291" s="178"/>
      <c r="Y3291" s="210">
        <f t="shared" si="263"/>
        <v>0.35387173396674582</v>
      </c>
      <c r="Z3291" s="211">
        <f t="shared" si="265"/>
        <v>0.42</v>
      </c>
      <c r="AA3291" s="178"/>
      <c r="AB3291" s="178"/>
      <c r="AC3291" s="178"/>
    </row>
    <row r="3292" spans="2:29" x14ac:dyDescent="0.35">
      <c r="B3292" s="222">
        <v>336900</v>
      </c>
      <c r="C3292" s="208">
        <v>132134</v>
      </c>
      <c r="D3292" s="309">
        <v>7267.37</v>
      </c>
      <c r="E3292" s="206">
        <v>10570.72</v>
      </c>
      <c r="F3292" s="206">
        <v>11892.06</v>
      </c>
      <c r="G3292" s="205">
        <f t="shared" si="266"/>
        <v>0.39220540219649747</v>
      </c>
      <c r="H3292" s="207">
        <f t="shared" si="267"/>
        <v>0.45</v>
      </c>
      <c r="I3292" s="213">
        <v>119226</v>
      </c>
      <c r="J3292" s="213">
        <v>6557.43</v>
      </c>
      <c r="K3292" s="212">
        <v>9538.08</v>
      </c>
      <c r="L3292" s="212">
        <v>10730.34</v>
      </c>
      <c r="M3292" s="239">
        <f t="shared" si="264"/>
        <v>0.51529999999993381</v>
      </c>
      <c r="N3292" s="239"/>
      <c r="O3292" s="178"/>
      <c r="P3292" s="178"/>
      <c r="Q3292" s="178"/>
      <c r="R3292" s="178"/>
      <c r="S3292" s="178"/>
      <c r="T3292" s="178"/>
      <c r="U3292" s="178"/>
      <c r="V3292" s="178"/>
      <c r="W3292" s="178"/>
      <c r="X3292" s="178"/>
      <c r="Y3292" s="210">
        <f t="shared" si="263"/>
        <v>0.35389136242208369</v>
      </c>
      <c r="Z3292" s="211">
        <f t="shared" si="265"/>
        <v>0.42</v>
      </c>
      <c r="AA3292" s="178"/>
      <c r="AB3292" s="178"/>
      <c r="AC3292" s="178"/>
    </row>
    <row r="3293" spans="2:29" x14ac:dyDescent="0.35">
      <c r="B3293" s="222">
        <v>337000</v>
      </c>
      <c r="C3293" s="208">
        <v>132179</v>
      </c>
      <c r="D3293" s="309">
        <v>7269.84</v>
      </c>
      <c r="E3293" s="206">
        <v>10574.32</v>
      </c>
      <c r="F3293" s="206">
        <v>11896.11</v>
      </c>
      <c r="G3293" s="205">
        <f t="shared" si="266"/>
        <v>0.39222255192878336</v>
      </c>
      <c r="H3293" s="207">
        <f t="shared" si="267"/>
        <v>0.45</v>
      </c>
      <c r="I3293" s="213">
        <v>119268</v>
      </c>
      <c r="J3293" s="213">
        <v>6559.74</v>
      </c>
      <c r="K3293" s="212">
        <v>9541.44</v>
      </c>
      <c r="L3293" s="212">
        <v>10734.12</v>
      </c>
      <c r="M3293" s="239">
        <f t="shared" si="264"/>
        <v>0.51520000000013166</v>
      </c>
      <c r="N3293" s="239"/>
      <c r="O3293" s="178"/>
      <c r="P3293" s="178"/>
      <c r="Q3293" s="178"/>
      <c r="R3293" s="178"/>
      <c r="S3293" s="178"/>
      <c r="T3293" s="178"/>
      <c r="U3293" s="178"/>
      <c r="V3293" s="178"/>
      <c r="W3293" s="178"/>
      <c r="X3293" s="178"/>
      <c r="Y3293" s="210">
        <f t="shared" si="263"/>
        <v>0.35391097922848663</v>
      </c>
      <c r="Z3293" s="211">
        <f t="shared" si="265"/>
        <v>0.42</v>
      </c>
      <c r="AA3293" s="178"/>
      <c r="AB3293" s="178"/>
      <c r="AC3293" s="178"/>
    </row>
    <row r="3294" spans="2:29" x14ac:dyDescent="0.35">
      <c r="B3294" s="222">
        <v>337100</v>
      </c>
      <c r="C3294" s="208">
        <v>132224</v>
      </c>
      <c r="D3294" s="309">
        <v>7272.32</v>
      </c>
      <c r="E3294" s="206">
        <v>10577.92</v>
      </c>
      <c r="F3294" s="206">
        <v>11900.16</v>
      </c>
      <c r="G3294" s="205">
        <f t="shared" si="266"/>
        <v>0.39223969148620585</v>
      </c>
      <c r="H3294" s="207">
        <f t="shared" si="267"/>
        <v>0.45</v>
      </c>
      <c r="I3294" s="213">
        <v>119310</v>
      </c>
      <c r="J3294" s="213">
        <v>6562.05</v>
      </c>
      <c r="K3294" s="212">
        <v>9544.7999999999993</v>
      </c>
      <c r="L3294" s="212">
        <v>10737.9</v>
      </c>
      <c r="M3294" s="239">
        <f t="shared" si="264"/>
        <v>0.51530000000009746</v>
      </c>
      <c r="N3294" s="239"/>
      <c r="O3294" s="178"/>
      <c r="P3294" s="178"/>
      <c r="Q3294" s="178"/>
      <c r="R3294" s="178"/>
      <c r="S3294" s="178"/>
      <c r="T3294" s="178"/>
      <c r="U3294" s="178"/>
      <c r="V3294" s="178"/>
      <c r="W3294" s="178"/>
      <c r="X3294" s="178"/>
      <c r="Y3294" s="210">
        <f t="shared" si="263"/>
        <v>0.35393058439632158</v>
      </c>
      <c r="Z3294" s="211">
        <f t="shared" si="265"/>
        <v>0.42</v>
      </c>
      <c r="AA3294" s="178"/>
      <c r="AB3294" s="178"/>
      <c r="AC3294" s="178"/>
    </row>
    <row r="3295" spans="2:29" x14ac:dyDescent="0.35">
      <c r="B3295" s="222">
        <v>337200</v>
      </c>
      <c r="C3295" s="208">
        <v>132269</v>
      </c>
      <c r="D3295" s="309">
        <v>7274.79</v>
      </c>
      <c r="E3295" s="206">
        <v>10581.52</v>
      </c>
      <c r="F3295" s="206">
        <v>11904.21</v>
      </c>
      <c r="G3295" s="205">
        <f t="shared" si="266"/>
        <v>0.39225682087781732</v>
      </c>
      <c r="H3295" s="207">
        <f t="shared" si="267"/>
        <v>0.45</v>
      </c>
      <c r="I3295" s="213">
        <v>119352</v>
      </c>
      <c r="J3295" s="213">
        <v>6564.36</v>
      </c>
      <c r="K3295" s="212">
        <v>9548.16</v>
      </c>
      <c r="L3295" s="212">
        <v>10741.68</v>
      </c>
      <c r="M3295" s="239">
        <f t="shared" si="264"/>
        <v>0.51520000000000432</v>
      </c>
      <c r="N3295" s="239"/>
      <c r="O3295" s="178"/>
      <c r="P3295" s="178"/>
      <c r="Q3295" s="178"/>
      <c r="R3295" s="178"/>
      <c r="S3295" s="178"/>
      <c r="T3295" s="178"/>
      <c r="U3295" s="178"/>
      <c r="V3295" s="178"/>
      <c r="W3295" s="178"/>
      <c r="X3295" s="178"/>
      <c r="Y3295" s="210">
        <f t="shared" si="263"/>
        <v>0.35395017793594308</v>
      </c>
      <c r="Z3295" s="211">
        <f t="shared" si="265"/>
        <v>0.42</v>
      </c>
      <c r="AA3295" s="178"/>
      <c r="AB3295" s="178"/>
      <c r="AC3295" s="178"/>
    </row>
    <row r="3296" spans="2:29" x14ac:dyDescent="0.35">
      <c r="B3296" s="222">
        <v>337300</v>
      </c>
      <c r="C3296" s="208">
        <v>132314</v>
      </c>
      <c r="D3296" s="309">
        <v>7277.27</v>
      </c>
      <c r="E3296" s="206">
        <v>10585.12</v>
      </c>
      <c r="F3296" s="206">
        <v>11908.26</v>
      </c>
      <c r="G3296" s="205">
        <f t="shared" si="266"/>
        <v>0.39227394011265937</v>
      </c>
      <c r="H3296" s="207">
        <f t="shared" si="267"/>
        <v>0.45</v>
      </c>
      <c r="I3296" s="213">
        <v>119394</v>
      </c>
      <c r="J3296" s="213">
        <v>6566.67</v>
      </c>
      <c r="K3296" s="212">
        <v>9551.52</v>
      </c>
      <c r="L3296" s="212">
        <v>10745.46</v>
      </c>
      <c r="M3296" s="239">
        <f t="shared" si="264"/>
        <v>0.51529999999998832</v>
      </c>
      <c r="N3296" s="239"/>
      <c r="O3296" s="178"/>
      <c r="P3296" s="178"/>
      <c r="Q3296" s="178"/>
      <c r="R3296" s="178"/>
      <c r="S3296" s="178"/>
      <c r="T3296" s="178"/>
      <c r="U3296" s="178"/>
      <c r="V3296" s="178"/>
      <c r="W3296" s="178"/>
      <c r="X3296" s="178"/>
      <c r="Y3296" s="210">
        <f t="shared" si="263"/>
        <v>0.35396975985769347</v>
      </c>
      <c r="Z3296" s="211">
        <f t="shared" si="265"/>
        <v>0.42</v>
      </c>
      <c r="AA3296" s="178"/>
      <c r="AB3296" s="178"/>
      <c r="AC3296" s="178"/>
    </row>
    <row r="3297" spans="2:29" x14ac:dyDescent="0.35">
      <c r="B3297" s="222">
        <v>337400</v>
      </c>
      <c r="C3297" s="208">
        <v>132359</v>
      </c>
      <c r="D3297" s="309">
        <v>7279.74</v>
      </c>
      <c r="E3297" s="206">
        <v>10588.72</v>
      </c>
      <c r="F3297" s="206">
        <v>11912.31</v>
      </c>
      <c r="G3297" s="205">
        <f t="shared" si="266"/>
        <v>0.39229104919976288</v>
      </c>
      <c r="H3297" s="207">
        <f t="shared" si="267"/>
        <v>0.45</v>
      </c>
      <c r="I3297" s="213">
        <v>119436</v>
      </c>
      <c r="J3297" s="213">
        <v>6568.98</v>
      </c>
      <c r="K3297" s="212">
        <v>9554.8799999999992</v>
      </c>
      <c r="L3297" s="212">
        <v>10749.24</v>
      </c>
      <c r="M3297" s="239">
        <f t="shared" si="264"/>
        <v>0.51519999999987709</v>
      </c>
      <c r="N3297" s="239"/>
      <c r="O3297" s="178"/>
      <c r="P3297" s="178"/>
      <c r="Q3297" s="178"/>
      <c r="R3297" s="178"/>
      <c r="S3297" s="178"/>
      <c r="T3297" s="178"/>
      <c r="U3297" s="178"/>
      <c r="V3297" s="178"/>
      <c r="W3297" s="178"/>
      <c r="X3297" s="178"/>
      <c r="Y3297" s="210">
        <f t="shared" si="263"/>
        <v>0.35398933017190276</v>
      </c>
      <c r="Z3297" s="211">
        <f t="shared" si="265"/>
        <v>0.42</v>
      </c>
      <c r="AA3297" s="178"/>
      <c r="AB3297" s="178"/>
      <c r="AC3297" s="178"/>
    </row>
    <row r="3298" spans="2:29" x14ac:dyDescent="0.35">
      <c r="B3298" s="222">
        <v>337500</v>
      </c>
      <c r="C3298" s="208">
        <v>132404</v>
      </c>
      <c r="D3298" s="309">
        <v>7282.22</v>
      </c>
      <c r="E3298" s="206">
        <v>10592.32</v>
      </c>
      <c r="F3298" s="206">
        <v>11916.36</v>
      </c>
      <c r="G3298" s="205">
        <f t="shared" si="266"/>
        <v>0.39230814814814813</v>
      </c>
      <c r="H3298" s="207">
        <f t="shared" si="267"/>
        <v>0.45</v>
      </c>
      <c r="I3298" s="213">
        <v>119478</v>
      </c>
      <c r="J3298" s="213">
        <v>6571.29</v>
      </c>
      <c r="K3298" s="212">
        <v>9558.24</v>
      </c>
      <c r="L3298" s="212">
        <v>10753.02</v>
      </c>
      <c r="M3298" s="239">
        <f t="shared" si="264"/>
        <v>0.51530000000017029</v>
      </c>
      <c r="N3298" s="239"/>
      <c r="O3298" s="178"/>
      <c r="P3298" s="178"/>
      <c r="Q3298" s="178"/>
      <c r="R3298" s="178"/>
      <c r="S3298" s="178"/>
      <c r="T3298" s="178"/>
      <c r="U3298" s="178"/>
      <c r="V3298" s="178"/>
      <c r="W3298" s="178"/>
      <c r="X3298" s="178"/>
      <c r="Y3298" s="210">
        <f t="shared" si="263"/>
        <v>0.35400888888888887</v>
      </c>
      <c r="Z3298" s="211">
        <f t="shared" si="265"/>
        <v>0.42</v>
      </c>
      <c r="AA3298" s="178"/>
      <c r="AB3298" s="178"/>
      <c r="AC3298" s="178"/>
    </row>
    <row r="3299" spans="2:29" x14ac:dyDescent="0.35">
      <c r="B3299" s="222">
        <v>337600</v>
      </c>
      <c r="C3299" s="208">
        <v>132449</v>
      </c>
      <c r="D3299" s="309">
        <v>7284.69</v>
      </c>
      <c r="E3299" s="206">
        <v>10595.92</v>
      </c>
      <c r="F3299" s="206">
        <v>11920.41</v>
      </c>
      <c r="G3299" s="205">
        <f t="shared" si="266"/>
        <v>0.39232523696682464</v>
      </c>
      <c r="H3299" s="207">
        <f t="shared" si="267"/>
        <v>0.45</v>
      </c>
      <c r="I3299" s="213">
        <v>119520</v>
      </c>
      <c r="J3299" s="213">
        <v>6573.6</v>
      </c>
      <c r="K3299" s="212">
        <v>9561.6</v>
      </c>
      <c r="L3299" s="212">
        <v>10756.8</v>
      </c>
      <c r="M3299" s="239">
        <f t="shared" si="264"/>
        <v>0.51520000000004074</v>
      </c>
      <c r="N3299" s="239"/>
      <c r="O3299" s="178"/>
      <c r="P3299" s="178"/>
      <c r="Q3299" s="178"/>
      <c r="R3299" s="178"/>
      <c r="S3299" s="178"/>
      <c r="T3299" s="178"/>
      <c r="U3299" s="178"/>
      <c r="V3299" s="178"/>
      <c r="W3299" s="178"/>
      <c r="X3299" s="178"/>
      <c r="Y3299" s="210">
        <f t="shared" si="263"/>
        <v>0.35402843601895734</v>
      </c>
      <c r="Z3299" s="211">
        <f t="shared" si="265"/>
        <v>0.42</v>
      </c>
      <c r="AA3299" s="178"/>
      <c r="AB3299" s="178"/>
      <c r="AC3299" s="178"/>
    </row>
    <row r="3300" spans="2:29" x14ac:dyDescent="0.35">
      <c r="B3300" s="222">
        <v>337700</v>
      </c>
      <c r="C3300" s="208">
        <v>132494</v>
      </c>
      <c r="D3300" s="309">
        <v>7287.17</v>
      </c>
      <c r="E3300" s="206">
        <v>10599.52</v>
      </c>
      <c r="F3300" s="206">
        <v>11924.46</v>
      </c>
      <c r="G3300" s="205">
        <f t="shared" si="266"/>
        <v>0.39234231566479122</v>
      </c>
      <c r="H3300" s="207">
        <f t="shared" si="267"/>
        <v>0.45</v>
      </c>
      <c r="I3300" s="213">
        <v>119562</v>
      </c>
      <c r="J3300" s="213">
        <v>6575.91</v>
      </c>
      <c r="K3300" s="212">
        <v>9564.9599999999991</v>
      </c>
      <c r="L3300" s="212">
        <v>10760.58</v>
      </c>
      <c r="M3300" s="239">
        <f t="shared" si="264"/>
        <v>0.51530000000006115</v>
      </c>
      <c r="N3300" s="239"/>
      <c r="O3300" s="178"/>
      <c r="P3300" s="178"/>
      <c r="Q3300" s="178"/>
      <c r="R3300" s="178"/>
      <c r="S3300" s="178"/>
      <c r="T3300" s="178"/>
      <c r="U3300" s="178"/>
      <c r="V3300" s="178"/>
      <c r="W3300" s="178"/>
      <c r="X3300" s="178"/>
      <c r="Y3300" s="210">
        <f t="shared" si="263"/>
        <v>0.35404797157240153</v>
      </c>
      <c r="Z3300" s="211">
        <f t="shared" si="265"/>
        <v>0.42</v>
      </c>
      <c r="AA3300" s="178"/>
      <c r="AB3300" s="178"/>
      <c r="AC3300" s="178"/>
    </row>
    <row r="3301" spans="2:29" x14ac:dyDescent="0.35">
      <c r="B3301" s="222">
        <v>337800</v>
      </c>
      <c r="C3301" s="208">
        <v>132539</v>
      </c>
      <c r="D3301" s="309">
        <v>7289.64</v>
      </c>
      <c r="E3301" s="206">
        <v>10603.12</v>
      </c>
      <c r="F3301" s="206">
        <v>11928.51</v>
      </c>
      <c r="G3301" s="205">
        <f t="shared" si="266"/>
        <v>0.39235938425103611</v>
      </c>
      <c r="H3301" s="207">
        <f t="shared" si="267"/>
        <v>0.45</v>
      </c>
      <c r="I3301" s="213">
        <v>119604</v>
      </c>
      <c r="J3301" s="213">
        <v>6578.22</v>
      </c>
      <c r="K3301" s="212">
        <v>9568.32</v>
      </c>
      <c r="L3301" s="212">
        <v>10764.36</v>
      </c>
      <c r="M3301" s="239">
        <f t="shared" si="264"/>
        <v>0.5152000000002408</v>
      </c>
      <c r="N3301" s="239"/>
      <c r="O3301" s="178"/>
      <c r="P3301" s="178"/>
      <c r="Q3301" s="178"/>
      <c r="R3301" s="178"/>
      <c r="S3301" s="178"/>
      <c r="T3301" s="178"/>
      <c r="U3301" s="178"/>
      <c r="V3301" s="178"/>
      <c r="W3301" s="178"/>
      <c r="X3301" s="178"/>
      <c r="Y3301" s="210">
        <f t="shared" si="263"/>
        <v>0.35406749555950268</v>
      </c>
      <c r="Z3301" s="211">
        <f t="shared" si="265"/>
        <v>0.42</v>
      </c>
      <c r="AA3301" s="178"/>
      <c r="AB3301" s="178"/>
      <c r="AC3301" s="178"/>
    </row>
    <row r="3302" spans="2:29" x14ac:dyDescent="0.35">
      <c r="B3302" s="222">
        <v>337900</v>
      </c>
      <c r="C3302" s="208">
        <v>132584</v>
      </c>
      <c r="D3302" s="309">
        <v>7292.12</v>
      </c>
      <c r="E3302" s="206">
        <v>10606.72</v>
      </c>
      <c r="F3302" s="206">
        <v>11932.56</v>
      </c>
      <c r="G3302" s="205">
        <f t="shared" si="266"/>
        <v>0.39237644273453687</v>
      </c>
      <c r="H3302" s="207">
        <f t="shared" si="267"/>
        <v>0.45</v>
      </c>
      <c r="I3302" s="213">
        <v>119646</v>
      </c>
      <c r="J3302" s="213">
        <v>6580.53</v>
      </c>
      <c r="K3302" s="212">
        <v>9571.68</v>
      </c>
      <c r="L3302" s="212">
        <v>10768.14</v>
      </c>
      <c r="M3302" s="239">
        <f t="shared" si="264"/>
        <v>0.51529999999993381</v>
      </c>
      <c r="N3302" s="239"/>
      <c r="O3302" s="178"/>
      <c r="P3302" s="178"/>
      <c r="Q3302" s="178"/>
      <c r="R3302" s="178"/>
      <c r="S3302" s="178"/>
      <c r="T3302" s="178"/>
      <c r="U3302" s="178"/>
      <c r="V3302" s="178"/>
      <c r="W3302" s="178"/>
      <c r="X3302" s="178"/>
      <c r="Y3302" s="210">
        <f t="shared" si="263"/>
        <v>0.35408700799052972</v>
      </c>
      <c r="Z3302" s="211">
        <f t="shared" si="265"/>
        <v>0.42</v>
      </c>
      <c r="AA3302" s="178"/>
      <c r="AB3302" s="178"/>
      <c r="AC3302" s="178"/>
    </row>
    <row r="3303" spans="2:29" x14ac:dyDescent="0.35">
      <c r="B3303" s="222">
        <v>338000</v>
      </c>
      <c r="C3303" s="208">
        <v>132629</v>
      </c>
      <c r="D3303" s="309">
        <v>7294.59</v>
      </c>
      <c r="E3303" s="206">
        <v>10610.32</v>
      </c>
      <c r="F3303" s="206">
        <v>11936.61</v>
      </c>
      <c r="G3303" s="205">
        <f t="shared" si="266"/>
        <v>0.39239349112426036</v>
      </c>
      <c r="H3303" s="207">
        <f t="shared" si="267"/>
        <v>0.45</v>
      </c>
      <c r="I3303" s="213">
        <v>119688</v>
      </c>
      <c r="J3303" s="213">
        <v>6582.84</v>
      </c>
      <c r="K3303" s="212">
        <v>9575.0400000000009</v>
      </c>
      <c r="L3303" s="212">
        <v>10771.92</v>
      </c>
      <c r="M3303" s="239">
        <f t="shared" si="264"/>
        <v>0.51520000000013166</v>
      </c>
      <c r="N3303" s="239"/>
      <c r="O3303" s="178"/>
      <c r="P3303" s="178"/>
      <c r="Q3303" s="178"/>
      <c r="R3303" s="178"/>
      <c r="S3303" s="178"/>
      <c r="T3303" s="178"/>
      <c r="U3303" s="178"/>
      <c r="V3303" s="178"/>
      <c r="W3303" s="178"/>
      <c r="X3303" s="178"/>
      <c r="Y3303" s="210">
        <f t="shared" si="263"/>
        <v>0.35410650887573963</v>
      </c>
      <c r="Z3303" s="211">
        <f t="shared" si="265"/>
        <v>0.42</v>
      </c>
      <c r="AA3303" s="178"/>
      <c r="AB3303" s="178"/>
      <c r="AC3303" s="178"/>
    </row>
    <row r="3304" spans="2:29" x14ac:dyDescent="0.35">
      <c r="B3304" s="222">
        <v>338100</v>
      </c>
      <c r="C3304" s="208">
        <v>132674</v>
      </c>
      <c r="D3304" s="309">
        <v>7297.07</v>
      </c>
      <c r="E3304" s="206">
        <v>10613.92</v>
      </c>
      <c r="F3304" s="206">
        <v>11940.66</v>
      </c>
      <c r="G3304" s="205">
        <f t="shared" si="266"/>
        <v>0.39241052942916299</v>
      </c>
      <c r="H3304" s="207">
        <f t="shared" si="267"/>
        <v>0.45</v>
      </c>
      <c r="I3304" s="213">
        <v>119730</v>
      </c>
      <c r="J3304" s="213">
        <v>6585.15</v>
      </c>
      <c r="K3304" s="212">
        <v>9578.4</v>
      </c>
      <c r="L3304" s="212">
        <v>10775.7</v>
      </c>
      <c r="M3304" s="239">
        <f t="shared" si="264"/>
        <v>0.51530000000009746</v>
      </c>
      <c r="N3304" s="239"/>
      <c r="O3304" s="178"/>
      <c r="P3304" s="178"/>
      <c r="Q3304" s="178"/>
      <c r="R3304" s="178"/>
      <c r="S3304" s="178"/>
      <c r="T3304" s="178"/>
      <c r="U3304" s="178"/>
      <c r="V3304" s="178"/>
      <c r="W3304" s="178"/>
      <c r="X3304" s="178"/>
      <c r="Y3304" s="210">
        <f t="shared" si="263"/>
        <v>0.3541259982253771</v>
      </c>
      <c r="Z3304" s="211">
        <f t="shared" si="265"/>
        <v>0.42</v>
      </c>
      <c r="AA3304" s="178"/>
      <c r="AB3304" s="178"/>
      <c r="AC3304" s="178"/>
    </row>
    <row r="3305" spans="2:29" x14ac:dyDescent="0.35">
      <c r="B3305" s="222">
        <v>338200</v>
      </c>
      <c r="C3305" s="208">
        <v>132719</v>
      </c>
      <c r="D3305" s="309">
        <v>7299.54</v>
      </c>
      <c r="E3305" s="206">
        <v>10617.52</v>
      </c>
      <c r="F3305" s="206">
        <v>11944.71</v>
      </c>
      <c r="G3305" s="205">
        <f t="shared" si="266"/>
        <v>0.39242755765819043</v>
      </c>
      <c r="H3305" s="207">
        <f t="shared" si="267"/>
        <v>0.45</v>
      </c>
      <c r="I3305" s="213">
        <v>119772</v>
      </c>
      <c r="J3305" s="213">
        <v>6587.46</v>
      </c>
      <c r="K3305" s="212">
        <v>9581.76</v>
      </c>
      <c r="L3305" s="212">
        <v>10779.48</v>
      </c>
      <c r="M3305" s="239">
        <f t="shared" si="264"/>
        <v>0.51520000000000432</v>
      </c>
      <c r="N3305" s="239"/>
      <c r="O3305" s="178"/>
      <c r="P3305" s="178"/>
      <c r="Q3305" s="178"/>
      <c r="R3305" s="178"/>
      <c r="S3305" s="178"/>
      <c r="T3305" s="178"/>
      <c r="U3305" s="178"/>
      <c r="V3305" s="178"/>
      <c r="W3305" s="178"/>
      <c r="X3305" s="178"/>
      <c r="Y3305" s="210">
        <f t="shared" si="263"/>
        <v>0.35414547604967472</v>
      </c>
      <c r="Z3305" s="211">
        <f t="shared" si="265"/>
        <v>0.42</v>
      </c>
      <c r="AA3305" s="178"/>
      <c r="AB3305" s="178"/>
      <c r="AC3305" s="178"/>
    </row>
    <row r="3306" spans="2:29" x14ac:dyDescent="0.35">
      <c r="B3306" s="222">
        <v>338300</v>
      </c>
      <c r="C3306" s="208">
        <v>132764</v>
      </c>
      <c r="D3306" s="309">
        <v>7302.02</v>
      </c>
      <c r="E3306" s="206">
        <v>10621.12</v>
      </c>
      <c r="F3306" s="206">
        <v>11948.76</v>
      </c>
      <c r="G3306" s="205">
        <f t="shared" si="266"/>
        <v>0.39244457582027786</v>
      </c>
      <c r="H3306" s="207">
        <f t="shared" si="267"/>
        <v>0.45</v>
      </c>
      <c r="I3306" s="213">
        <v>119814</v>
      </c>
      <c r="J3306" s="213">
        <v>6589.77</v>
      </c>
      <c r="K3306" s="212">
        <v>9585.1200000000008</v>
      </c>
      <c r="L3306" s="212">
        <v>10783.26</v>
      </c>
      <c r="M3306" s="239">
        <f t="shared" si="264"/>
        <v>0.51529999999998832</v>
      </c>
      <c r="N3306" s="239"/>
      <c r="O3306" s="178"/>
      <c r="P3306" s="178"/>
      <c r="Q3306" s="178"/>
      <c r="R3306" s="178"/>
      <c r="S3306" s="178"/>
      <c r="T3306" s="178"/>
      <c r="U3306" s="178"/>
      <c r="V3306" s="178"/>
      <c r="W3306" s="178"/>
      <c r="X3306" s="178"/>
      <c r="Y3306" s="210">
        <f t="shared" si="263"/>
        <v>0.3541649423588531</v>
      </c>
      <c r="Z3306" s="211">
        <f t="shared" si="265"/>
        <v>0.42</v>
      </c>
      <c r="AA3306" s="178"/>
      <c r="AB3306" s="178"/>
      <c r="AC3306" s="178"/>
    </row>
    <row r="3307" spans="2:29" x14ac:dyDescent="0.35">
      <c r="B3307" s="222">
        <v>338400</v>
      </c>
      <c r="C3307" s="208">
        <v>132809</v>
      </c>
      <c r="D3307" s="309">
        <v>7304.49</v>
      </c>
      <c r="E3307" s="206">
        <v>10624.72</v>
      </c>
      <c r="F3307" s="206">
        <v>11952.81</v>
      </c>
      <c r="G3307" s="205">
        <f t="shared" si="266"/>
        <v>0.39246158392434988</v>
      </c>
      <c r="H3307" s="207">
        <f t="shared" si="267"/>
        <v>0.45</v>
      </c>
      <c r="I3307" s="213">
        <v>119856</v>
      </c>
      <c r="J3307" s="213">
        <v>6592.08</v>
      </c>
      <c r="K3307" s="212">
        <v>9588.48</v>
      </c>
      <c r="L3307" s="212">
        <v>10787.04</v>
      </c>
      <c r="M3307" s="239">
        <f t="shared" si="264"/>
        <v>0.51519999999987709</v>
      </c>
      <c r="N3307" s="239"/>
      <c r="O3307" s="178"/>
      <c r="P3307" s="178"/>
      <c r="Q3307" s="178"/>
      <c r="R3307" s="178"/>
      <c r="S3307" s="178"/>
      <c r="T3307" s="178"/>
      <c r="U3307" s="178"/>
      <c r="V3307" s="178"/>
      <c r="W3307" s="178"/>
      <c r="X3307" s="178"/>
      <c r="Y3307" s="210">
        <f t="shared" si="263"/>
        <v>0.35418439716312056</v>
      </c>
      <c r="Z3307" s="211">
        <f t="shared" si="265"/>
        <v>0.42</v>
      </c>
      <c r="AA3307" s="178"/>
      <c r="AB3307" s="178"/>
      <c r="AC3307" s="178"/>
    </row>
    <row r="3308" spans="2:29" x14ac:dyDescent="0.35">
      <c r="B3308" s="222">
        <v>338500</v>
      </c>
      <c r="C3308" s="208">
        <v>132854</v>
      </c>
      <c r="D3308" s="309">
        <v>7306.97</v>
      </c>
      <c r="E3308" s="206">
        <v>10628.32</v>
      </c>
      <c r="F3308" s="206">
        <v>11956.86</v>
      </c>
      <c r="G3308" s="205">
        <f t="shared" si="266"/>
        <v>0.39247858197932051</v>
      </c>
      <c r="H3308" s="207">
        <f t="shared" si="267"/>
        <v>0.45</v>
      </c>
      <c r="I3308" s="213">
        <v>119898</v>
      </c>
      <c r="J3308" s="213">
        <v>6594.39</v>
      </c>
      <c r="K3308" s="212">
        <v>9591.84</v>
      </c>
      <c r="L3308" s="212">
        <v>10790.82</v>
      </c>
      <c r="M3308" s="239">
        <f t="shared" si="264"/>
        <v>0.51530000000017029</v>
      </c>
      <c r="N3308" s="239"/>
      <c r="O3308" s="178"/>
      <c r="P3308" s="178"/>
      <c r="Q3308" s="178"/>
      <c r="R3308" s="178"/>
      <c r="S3308" s="178"/>
      <c r="T3308" s="178"/>
      <c r="U3308" s="178"/>
      <c r="V3308" s="178"/>
      <c r="W3308" s="178"/>
      <c r="X3308" s="178"/>
      <c r="Y3308" s="210">
        <f t="shared" si="263"/>
        <v>0.35420384047267356</v>
      </c>
      <c r="Z3308" s="211">
        <f t="shared" si="265"/>
        <v>0.42</v>
      </c>
      <c r="AA3308" s="178"/>
      <c r="AB3308" s="178"/>
      <c r="AC3308" s="178"/>
    </row>
    <row r="3309" spans="2:29" x14ac:dyDescent="0.35">
      <c r="B3309" s="222">
        <v>338600</v>
      </c>
      <c r="C3309" s="208">
        <v>132899</v>
      </c>
      <c r="D3309" s="309">
        <v>7309.44</v>
      </c>
      <c r="E3309" s="206">
        <v>10631.92</v>
      </c>
      <c r="F3309" s="206">
        <v>11960.91</v>
      </c>
      <c r="G3309" s="205">
        <f t="shared" si="266"/>
        <v>0.39249556999409335</v>
      </c>
      <c r="H3309" s="207">
        <f t="shared" si="267"/>
        <v>0.45</v>
      </c>
      <c r="I3309" s="213">
        <v>119940</v>
      </c>
      <c r="J3309" s="213">
        <v>6596.7</v>
      </c>
      <c r="K3309" s="212">
        <v>9595.2000000000007</v>
      </c>
      <c r="L3309" s="212">
        <v>10794.6</v>
      </c>
      <c r="M3309" s="239">
        <f t="shared" si="264"/>
        <v>0.51520000000004074</v>
      </c>
      <c r="N3309" s="239"/>
      <c r="O3309" s="178"/>
      <c r="P3309" s="178"/>
      <c r="Q3309" s="178"/>
      <c r="R3309" s="178"/>
      <c r="S3309" s="178"/>
      <c r="T3309" s="178"/>
      <c r="U3309" s="178"/>
      <c r="V3309" s="178"/>
      <c r="W3309" s="178"/>
      <c r="X3309" s="178"/>
      <c r="Y3309" s="210">
        <f t="shared" si="263"/>
        <v>0.3542232722976964</v>
      </c>
      <c r="Z3309" s="211">
        <f t="shared" si="265"/>
        <v>0.42</v>
      </c>
      <c r="AA3309" s="178"/>
      <c r="AB3309" s="178"/>
      <c r="AC3309" s="178"/>
    </row>
    <row r="3310" spans="2:29" x14ac:dyDescent="0.35">
      <c r="B3310" s="222">
        <v>338700</v>
      </c>
      <c r="C3310" s="208">
        <v>132944</v>
      </c>
      <c r="D3310" s="309">
        <v>7311.92</v>
      </c>
      <c r="E3310" s="206">
        <v>10635.52</v>
      </c>
      <c r="F3310" s="206">
        <v>11964.96</v>
      </c>
      <c r="G3310" s="205">
        <f t="shared" si="266"/>
        <v>0.39251254797756124</v>
      </c>
      <c r="H3310" s="207">
        <f t="shared" si="267"/>
        <v>0.45</v>
      </c>
      <c r="I3310" s="213">
        <v>119982</v>
      </c>
      <c r="J3310" s="213">
        <v>6599.01</v>
      </c>
      <c r="K3310" s="212">
        <v>9598.56</v>
      </c>
      <c r="L3310" s="212">
        <v>10798.38</v>
      </c>
      <c r="M3310" s="239">
        <f t="shared" si="264"/>
        <v>0.51530000000006115</v>
      </c>
      <c r="N3310" s="239"/>
      <c r="O3310" s="178"/>
      <c r="P3310" s="178"/>
      <c r="Q3310" s="178"/>
      <c r="R3310" s="178"/>
      <c r="S3310" s="178"/>
      <c r="T3310" s="178"/>
      <c r="U3310" s="178"/>
      <c r="V3310" s="178"/>
      <c r="W3310" s="178"/>
      <c r="X3310" s="178"/>
      <c r="Y3310" s="210">
        <f t="shared" si="263"/>
        <v>0.35424269264836139</v>
      </c>
      <c r="Z3310" s="211">
        <f t="shared" si="265"/>
        <v>0.42</v>
      </c>
      <c r="AA3310" s="178"/>
      <c r="AB3310" s="178"/>
      <c r="AC3310" s="178"/>
    </row>
    <row r="3311" spans="2:29" x14ac:dyDescent="0.35">
      <c r="B3311" s="222">
        <v>338800</v>
      </c>
      <c r="C3311" s="208">
        <v>132989</v>
      </c>
      <c r="D3311" s="309">
        <v>7314.39</v>
      </c>
      <c r="E3311" s="206">
        <v>10639.12</v>
      </c>
      <c r="F3311" s="206">
        <v>11969.01</v>
      </c>
      <c r="G3311" s="205">
        <f t="shared" si="266"/>
        <v>0.39252951593860685</v>
      </c>
      <c r="H3311" s="207">
        <f t="shared" si="267"/>
        <v>0.45</v>
      </c>
      <c r="I3311" s="213">
        <v>120024</v>
      </c>
      <c r="J3311" s="213">
        <v>6601.32</v>
      </c>
      <c r="K3311" s="212">
        <v>9601.92</v>
      </c>
      <c r="L3311" s="212">
        <v>10802.16</v>
      </c>
      <c r="M3311" s="239">
        <f t="shared" si="264"/>
        <v>0.5152000000002408</v>
      </c>
      <c r="N3311" s="239"/>
      <c r="O3311" s="178"/>
      <c r="P3311" s="178"/>
      <c r="Q3311" s="178"/>
      <c r="R3311" s="178"/>
      <c r="S3311" s="178"/>
      <c r="T3311" s="178"/>
      <c r="U3311" s="178"/>
      <c r="V3311" s="178"/>
      <c r="W3311" s="178"/>
      <c r="X3311" s="178"/>
      <c r="Y3311" s="210">
        <f t="shared" si="263"/>
        <v>0.35426210153482879</v>
      </c>
      <c r="Z3311" s="211">
        <f t="shared" si="265"/>
        <v>0.42</v>
      </c>
      <c r="AA3311" s="178"/>
      <c r="AB3311" s="178"/>
      <c r="AC3311" s="178"/>
    </row>
    <row r="3312" spans="2:29" x14ac:dyDescent="0.35">
      <c r="B3312" s="222">
        <v>338900</v>
      </c>
      <c r="C3312" s="208">
        <v>133034</v>
      </c>
      <c r="D3312" s="309">
        <v>7316.87</v>
      </c>
      <c r="E3312" s="206">
        <v>10642.72</v>
      </c>
      <c r="F3312" s="206">
        <v>11973.06</v>
      </c>
      <c r="G3312" s="205">
        <f t="shared" si="266"/>
        <v>0.39254647388610209</v>
      </c>
      <c r="H3312" s="207">
        <f t="shared" si="267"/>
        <v>0.45</v>
      </c>
      <c r="I3312" s="213">
        <v>120066</v>
      </c>
      <c r="J3312" s="213">
        <v>6603.63</v>
      </c>
      <c r="K3312" s="212">
        <v>9605.2800000000007</v>
      </c>
      <c r="L3312" s="212">
        <v>10805.94</v>
      </c>
      <c r="M3312" s="239">
        <f t="shared" si="264"/>
        <v>0.51529999999993381</v>
      </c>
      <c r="N3312" s="239"/>
      <c r="O3312" s="178"/>
      <c r="P3312" s="178"/>
      <c r="Q3312" s="178"/>
      <c r="R3312" s="178"/>
      <c r="S3312" s="178"/>
      <c r="T3312" s="178"/>
      <c r="U3312" s="178"/>
      <c r="V3312" s="178"/>
      <c r="W3312" s="178"/>
      <c r="X3312" s="178"/>
      <c r="Y3312" s="210">
        <f t="shared" si="263"/>
        <v>0.35428149896724698</v>
      </c>
      <c r="Z3312" s="211">
        <f t="shared" si="265"/>
        <v>0.42</v>
      </c>
      <c r="AA3312" s="178"/>
      <c r="AB3312" s="178"/>
      <c r="AC3312" s="178"/>
    </row>
    <row r="3313" spans="2:29" x14ac:dyDescent="0.35">
      <c r="B3313" s="222">
        <v>339000</v>
      </c>
      <c r="C3313" s="208">
        <v>133079</v>
      </c>
      <c r="D3313" s="309">
        <v>7319.34</v>
      </c>
      <c r="E3313" s="206">
        <v>10646.32</v>
      </c>
      <c r="F3313" s="206">
        <v>11977.11</v>
      </c>
      <c r="G3313" s="205">
        <f t="shared" si="266"/>
        <v>0.39256342182890858</v>
      </c>
      <c r="H3313" s="207">
        <f t="shared" si="267"/>
        <v>0.45</v>
      </c>
      <c r="I3313" s="213">
        <v>120108</v>
      </c>
      <c r="J3313" s="213">
        <v>6605.94</v>
      </c>
      <c r="K3313" s="212">
        <v>9608.64</v>
      </c>
      <c r="L3313" s="212">
        <v>10809.72</v>
      </c>
      <c r="M3313" s="239">
        <f t="shared" si="264"/>
        <v>0.51520000000013166</v>
      </c>
      <c r="N3313" s="239"/>
      <c r="O3313" s="178"/>
      <c r="P3313" s="178"/>
      <c r="Q3313" s="178"/>
      <c r="R3313" s="178"/>
      <c r="S3313" s="178"/>
      <c r="T3313" s="178"/>
      <c r="U3313" s="178"/>
      <c r="V3313" s="178"/>
      <c r="W3313" s="178"/>
      <c r="X3313" s="178"/>
      <c r="Y3313" s="210">
        <f t="shared" si="263"/>
        <v>0.35430088495575224</v>
      </c>
      <c r="Z3313" s="211">
        <f t="shared" si="265"/>
        <v>0.42</v>
      </c>
      <c r="AA3313" s="178"/>
      <c r="AB3313" s="178"/>
      <c r="AC3313" s="178"/>
    </row>
    <row r="3314" spans="2:29" x14ac:dyDescent="0.35">
      <c r="B3314" s="222">
        <v>339100</v>
      </c>
      <c r="C3314" s="208">
        <v>133124</v>
      </c>
      <c r="D3314" s="309">
        <v>7321.82</v>
      </c>
      <c r="E3314" s="206">
        <v>10649.92</v>
      </c>
      <c r="F3314" s="206">
        <v>11981.16</v>
      </c>
      <c r="G3314" s="205">
        <f t="shared" si="266"/>
        <v>0.3925803597758773</v>
      </c>
      <c r="H3314" s="207">
        <f t="shared" si="267"/>
        <v>0.45</v>
      </c>
      <c r="I3314" s="213">
        <v>120150</v>
      </c>
      <c r="J3314" s="213">
        <v>6608.25</v>
      </c>
      <c r="K3314" s="212">
        <v>9612</v>
      </c>
      <c r="L3314" s="212">
        <v>10813.5</v>
      </c>
      <c r="M3314" s="239">
        <f t="shared" si="264"/>
        <v>0.51530000000009746</v>
      </c>
      <c r="N3314" s="239"/>
      <c r="O3314" s="178"/>
      <c r="P3314" s="178"/>
      <c r="Q3314" s="178"/>
      <c r="R3314" s="178"/>
      <c r="S3314" s="178"/>
      <c r="T3314" s="178"/>
      <c r="U3314" s="178"/>
      <c r="V3314" s="178"/>
      <c r="W3314" s="178"/>
      <c r="X3314" s="178"/>
      <c r="Y3314" s="210">
        <f t="shared" si="263"/>
        <v>0.35432025951046892</v>
      </c>
      <c r="Z3314" s="211">
        <f t="shared" si="265"/>
        <v>0.42</v>
      </c>
      <c r="AA3314" s="178"/>
      <c r="AB3314" s="178"/>
      <c r="AC3314" s="178"/>
    </row>
    <row r="3315" spans="2:29" x14ac:dyDescent="0.35">
      <c r="B3315" s="222">
        <v>339200</v>
      </c>
      <c r="C3315" s="208">
        <v>133169</v>
      </c>
      <c r="D3315" s="309">
        <v>7324.29</v>
      </c>
      <c r="E3315" s="206">
        <v>10653.52</v>
      </c>
      <c r="F3315" s="206">
        <v>11985.21</v>
      </c>
      <c r="G3315" s="205">
        <f t="shared" si="266"/>
        <v>0.39259728773584907</v>
      </c>
      <c r="H3315" s="207">
        <f t="shared" si="267"/>
        <v>0.45</v>
      </c>
      <c r="I3315" s="213">
        <v>120192</v>
      </c>
      <c r="J3315" s="213">
        <v>6610.56</v>
      </c>
      <c r="K3315" s="212">
        <v>9615.36</v>
      </c>
      <c r="L3315" s="212">
        <v>10817.28</v>
      </c>
      <c r="M3315" s="239">
        <f t="shared" si="264"/>
        <v>0.51520000000000432</v>
      </c>
      <c r="N3315" s="239"/>
      <c r="O3315" s="178"/>
      <c r="P3315" s="178"/>
      <c r="Q3315" s="178"/>
      <c r="R3315" s="178"/>
      <c r="S3315" s="178"/>
      <c r="T3315" s="178"/>
      <c r="U3315" s="178"/>
      <c r="V3315" s="178"/>
      <c r="W3315" s="178"/>
      <c r="X3315" s="178"/>
      <c r="Y3315" s="210">
        <f t="shared" si="263"/>
        <v>0.35433962264150942</v>
      </c>
      <c r="Z3315" s="211">
        <f t="shared" si="265"/>
        <v>0.42</v>
      </c>
      <c r="AA3315" s="178"/>
      <c r="AB3315" s="178"/>
      <c r="AC3315" s="178"/>
    </row>
    <row r="3316" spans="2:29" x14ac:dyDescent="0.35">
      <c r="B3316" s="222">
        <v>339300</v>
      </c>
      <c r="C3316" s="208">
        <v>133214</v>
      </c>
      <c r="D3316" s="309">
        <v>7326.77</v>
      </c>
      <c r="E3316" s="206">
        <v>10657.12</v>
      </c>
      <c r="F3316" s="206">
        <v>11989.26</v>
      </c>
      <c r="G3316" s="205">
        <f t="shared" si="266"/>
        <v>0.39261420571765399</v>
      </c>
      <c r="H3316" s="207">
        <f t="shared" si="267"/>
        <v>0.45</v>
      </c>
      <c r="I3316" s="213">
        <v>120234</v>
      </c>
      <c r="J3316" s="213">
        <v>6612.87</v>
      </c>
      <c r="K3316" s="212">
        <v>9618.7199999999993</v>
      </c>
      <c r="L3316" s="212">
        <v>10821.06</v>
      </c>
      <c r="M3316" s="239">
        <f t="shared" si="264"/>
        <v>0.51529999999998832</v>
      </c>
      <c r="N3316" s="239"/>
      <c r="O3316" s="178"/>
      <c r="P3316" s="178"/>
      <c r="Q3316" s="178"/>
      <c r="R3316" s="178"/>
      <c r="S3316" s="178"/>
      <c r="T3316" s="178"/>
      <c r="U3316" s="178"/>
      <c r="V3316" s="178"/>
      <c r="W3316" s="178"/>
      <c r="X3316" s="178"/>
      <c r="Y3316" s="210">
        <f t="shared" si="263"/>
        <v>0.35435897435897434</v>
      </c>
      <c r="Z3316" s="211">
        <f t="shared" si="265"/>
        <v>0.42</v>
      </c>
      <c r="AA3316" s="178"/>
      <c r="AB3316" s="178"/>
      <c r="AC3316" s="178"/>
    </row>
    <row r="3317" spans="2:29" x14ac:dyDescent="0.35">
      <c r="B3317" s="222">
        <v>339400</v>
      </c>
      <c r="C3317" s="208">
        <v>133259</v>
      </c>
      <c r="D3317" s="309">
        <v>7329.24</v>
      </c>
      <c r="E3317" s="206">
        <v>10660.72</v>
      </c>
      <c r="F3317" s="206">
        <v>11993.31</v>
      </c>
      <c r="G3317" s="205">
        <f t="shared" si="266"/>
        <v>0.39263111373011195</v>
      </c>
      <c r="H3317" s="207">
        <f t="shared" si="267"/>
        <v>0.45</v>
      </c>
      <c r="I3317" s="213">
        <v>120276</v>
      </c>
      <c r="J3317" s="213">
        <v>6615.18</v>
      </c>
      <c r="K3317" s="212">
        <v>9622.08</v>
      </c>
      <c r="L3317" s="212">
        <v>10824.84</v>
      </c>
      <c r="M3317" s="239">
        <f t="shared" si="264"/>
        <v>0.51519999999987709</v>
      </c>
      <c r="N3317" s="239"/>
      <c r="O3317" s="178"/>
      <c r="P3317" s="178"/>
      <c r="Q3317" s="178"/>
      <c r="R3317" s="178"/>
      <c r="S3317" s="178"/>
      <c r="T3317" s="178"/>
      <c r="U3317" s="178"/>
      <c r="V3317" s="178"/>
      <c r="W3317" s="178"/>
      <c r="X3317" s="178"/>
      <c r="Y3317" s="210">
        <f t="shared" si="263"/>
        <v>0.35437831467295228</v>
      </c>
      <c r="Z3317" s="211">
        <f t="shared" si="265"/>
        <v>0.42</v>
      </c>
      <c r="AA3317" s="178"/>
      <c r="AB3317" s="178"/>
      <c r="AC3317" s="178"/>
    </row>
    <row r="3318" spans="2:29" x14ac:dyDescent="0.35">
      <c r="B3318" s="222">
        <v>339500</v>
      </c>
      <c r="C3318" s="208">
        <v>133304</v>
      </c>
      <c r="D3318" s="309">
        <v>7331.72</v>
      </c>
      <c r="E3318" s="206">
        <v>10664.32</v>
      </c>
      <c r="F3318" s="206">
        <v>11997.36</v>
      </c>
      <c r="G3318" s="205">
        <f t="shared" si="266"/>
        <v>0.3926480117820324</v>
      </c>
      <c r="H3318" s="207">
        <f t="shared" si="267"/>
        <v>0.45</v>
      </c>
      <c r="I3318" s="213">
        <v>120318</v>
      </c>
      <c r="J3318" s="213">
        <v>6617.49</v>
      </c>
      <c r="K3318" s="212">
        <v>9625.44</v>
      </c>
      <c r="L3318" s="212">
        <v>10828.62</v>
      </c>
      <c r="M3318" s="239">
        <f t="shared" si="264"/>
        <v>0.51530000000017029</v>
      </c>
      <c r="N3318" s="239"/>
      <c r="O3318" s="178"/>
      <c r="P3318" s="178"/>
      <c r="Q3318" s="178"/>
      <c r="R3318" s="178"/>
      <c r="S3318" s="178"/>
      <c r="T3318" s="178"/>
      <c r="U3318" s="178"/>
      <c r="V3318" s="178"/>
      <c r="W3318" s="178"/>
      <c r="X3318" s="178"/>
      <c r="Y3318" s="210">
        <f t="shared" si="263"/>
        <v>0.35439764359351988</v>
      </c>
      <c r="Z3318" s="211">
        <f t="shared" si="265"/>
        <v>0.42</v>
      </c>
      <c r="AA3318" s="178"/>
      <c r="AB3318" s="178"/>
      <c r="AC3318" s="178"/>
    </row>
    <row r="3319" spans="2:29" x14ac:dyDescent="0.35">
      <c r="B3319" s="222">
        <v>339600</v>
      </c>
      <c r="C3319" s="208">
        <v>133349</v>
      </c>
      <c r="D3319" s="309">
        <v>7334.19</v>
      </c>
      <c r="E3319" s="206">
        <v>10667.92</v>
      </c>
      <c r="F3319" s="206">
        <v>12001.41</v>
      </c>
      <c r="G3319" s="205">
        <f t="shared" si="266"/>
        <v>0.39266489988221437</v>
      </c>
      <c r="H3319" s="207">
        <f t="shared" si="267"/>
        <v>0.45</v>
      </c>
      <c r="I3319" s="213">
        <v>120360</v>
      </c>
      <c r="J3319" s="213">
        <v>6619.8</v>
      </c>
      <c r="K3319" s="212">
        <v>9628.7999999999993</v>
      </c>
      <c r="L3319" s="212">
        <v>10832.4</v>
      </c>
      <c r="M3319" s="239">
        <f t="shared" si="264"/>
        <v>0.51520000000004074</v>
      </c>
      <c r="N3319" s="239"/>
      <c r="O3319" s="178"/>
      <c r="P3319" s="178"/>
      <c r="Q3319" s="178"/>
      <c r="R3319" s="178"/>
      <c r="S3319" s="178"/>
      <c r="T3319" s="178"/>
      <c r="U3319" s="178"/>
      <c r="V3319" s="178"/>
      <c r="W3319" s="178"/>
      <c r="X3319" s="178"/>
      <c r="Y3319" s="210">
        <f t="shared" si="263"/>
        <v>0.35441696113074206</v>
      </c>
      <c r="Z3319" s="211">
        <f t="shared" si="265"/>
        <v>0.42</v>
      </c>
      <c r="AA3319" s="178"/>
      <c r="AB3319" s="178"/>
      <c r="AC3319" s="178"/>
    </row>
    <row r="3320" spans="2:29" x14ac:dyDescent="0.35">
      <c r="B3320" s="222">
        <v>339700</v>
      </c>
      <c r="C3320" s="208">
        <v>133394</v>
      </c>
      <c r="D3320" s="309">
        <v>7336.67</v>
      </c>
      <c r="E3320" s="206">
        <v>10671.52</v>
      </c>
      <c r="F3320" s="206">
        <v>12005.46</v>
      </c>
      <c r="G3320" s="205">
        <f t="shared" si="266"/>
        <v>0.39268177803944659</v>
      </c>
      <c r="H3320" s="207">
        <f t="shared" si="267"/>
        <v>0.45</v>
      </c>
      <c r="I3320" s="213">
        <v>120402</v>
      </c>
      <c r="J3320" s="213">
        <v>6622.11</v>
      </c>
      <c r="K3320" s="212">
        <v>9632.16</v>
      </c>
      <c r="L3320" s="212">
        <v>10836.18</v>
      </c>
      <c r="M3320" s="239">
        <f t="shared" si="264"/>
        <v>0.51530000000006115</v>
      </c>
      <c r="N3320" s="239"/>
      <c r="O3320" s="178"/>
      <c r="P3320" s="178"/>
      <c r="Q3320" s="178"/>
      <c r="R3320" s="178"/>
      <c r="S3320" s="178"/>
      <c r="T3320" s="178"/>
      <c r="U3320" s="178"/>
      <c r="V3320" s="178"/>
      <c r="W3320" s="178"/>
      <c r="X3320" s="178"/>
      <c r="Y3320" s="210">
        <f t="shared" si="263"/>
        <v>0.35443626729467176</v>
      </c>
      <c r="Z3320" s="211">
        <f t="shared" si="265"/>
        <v>0.42</v>
      </c>
      <c r="AA3320" s="178"/>
      <c r="AB3320" s="178"/>
      <c r="AC3320" s="178"/>
    </row>
    <row r="3321" spans="2:29" x14ac:dyDescent="0.35">
      <c r="B3321" s="222">
        <v>339800</v>
      </c>
      <c r="C3321" s="208">
        <v>133439</v>
      </c>
      <c r="D3321" s="309">
        <v>7339.14</v>
      </c>
      <c r="E3321" s="206">
        <v>10675.12</v>
      </c>
      <c r="F3321" s="206">
        <v>12009.51</v>
      </c>
      <c r="G3321" s="205">
        <f t="shared" si="266"/>
        <v>0.39269864626250733</v>
      </c>
      <c r="H3321" s="207">
        <f t="shared" si="267"/>
        <v>0.45</v>
      </c>
      <c r="I3321" s="213">
        <v>120444</v>
      </c>
      <c r="J3321" s="213">
        <v>6624.42</v>
      </c>
      <c r="K3321" s="212">
        <v>9635.52</v>
      </c>
      <c r="L3321" s="212">
        <v>10839.96</v>
      </c>
      <c r="M3321" s="239">
        <f t="shared" si="264"/>
        <v>0.5152000000002408</v>
      </c>
      <c r="N3321" s="239"/>
      <c r="O3321" s="178"/>
      <c r="P3321" s="178"/>
      <c r="Q3321" s="178"/>
      <c r="R3321" s="178"/>
      <c r="S3321" s="178"/>
      <c r="T3321" s="178"/>
      <c r="U3321" s="178"/>
      <c r="V3321" s="178"/>
      <c r="W3321" s="178"/>
      <c r="X3321" s="178"/>
      <c r="Y3321" s="210">
        <f t="shared" si="263"/>
        <v>0.35445556209535023</v>
      </c>
      <c r="Z3321" s="211">
        <f t="shared" si="265"/>
        <v>0.42</v>
      </c>
      <c r="AA3321" s="178"/>
      <c r="AB3321" s="178"/>
      <c r="AC3321" s="178"/>
    </row>
    <row r="3322" spans="2:29" x14ac:dyDescent="0.35">
      <c r="B3322" s="222">
        <v>339900</v>
      </c>
      <c r="C3322" s="208">
        <v>133484</v>
      </c>
      <c r="D3322" s="309">
        <v>7341.62</v>
      </c>
      <c r="E3322" s="206">
        <v>10678.72</v>
      </c>
      <c r="F3322" s="206">
        <v>12013.56</v>
      </c>
      <c r="G3322" s="205">
        <f t="shared" si="266"/>
        <v>0.39271550456016474</v>
      </c>
      <c r="H3322" s="207">
        <f t="shared" si="267"/>
        <v>0.45</v>
      </c>
      <c r="I3322" s="213">
        <v>120486</v>
      </c>
      <c r="J3322" s="213">
        <v>6626.73</v>
      </c>
      <c r="K3322" s="212">
        <v>9638.8799999999992</v>
      </c>
      <c r="L3322" s="212">
        <v>10843.74</v>
      </c>
      <c r="M3322" s="239">
        <f t="shared" si="264"/>
        <v>0.51529999999993381</v>
      </c>
      <c r="N3322" s="239"/>
      <c r="O3322" s="178"/>
      <c r="P3322" s="178"/>
      <c r="Q3322" s="178"/>
      <c r="R3322" s="178"/>
      <c r="S3322" s="178"/>
      <c r="T3322" s="178"/>
      <c r="U3322" s="178"/>
      <c r="V3322" s="178"/>
      <c r="W3322" s="178"/>
      <c r="X3322" s="178"/>
      <c r="Y3322" s="210">
        <f t="shared" si="263"/>
        <v>0.35447484554280673</v>
      </c>
      <c r="Z3322" s="211">
        <f t="shared" si="265"/>
        <v>0.42</v>
      </c>
      <c r="AA3322" s="178"/>
      <c r="AB3322" s="178"/>
      <c r="AC3322" s="178"/>
    </row>
    <row r="3323" spans="2:29" x14ac:dyDescent="0.35">
      <c r="B3323" s="222">
        <v>340000</v>
      </c>
      <c r="C3323" s="208">
        <v>133529</v>
      </c>
      <c r="D3323" s="309">
        <v>7344.09</v>
      </c>
      <c r="E3323" s="206">
        <v>10682.32</v>
      </c>
      <c r="F3323" s="206">
        <v>12017.61</v>
      </c>
      <c r="G3323" s="205">
        <f t="shared" si="266"/>
        <v>0.39273235294117648</v>
      </c>
      <c r="H3323" s="207">
        <f t="shared" si="267"/>
        <v>0.45</v>
      </c>
      <c r="I3323" s="213">
        <v>120528</v>
      </c>
      <c r="J3323" s="213">
        <v>6629.04</v>
      </c>
      <c r="K3323" s="212">
        <v>9642.24</v>
      </c>
      <c r="L3323" s="212">
        <v>10847.52</v>
      </c>
      <c r="M3323" s="239">
        <f t="shared" si="264"/>
        <v>0.51520000000013166</v>
      </c>
      <c r="N3323" s="239"/>
      <c r="O3323" s="178"/>
      <c r="P3323" s="178"/>
      <c r="Q3323" s="178"/>
      <c r="R3323" s="178"/>
      <c r="S3323" s="178"/>
      <c r="T3323" s="178"/>
      <c r="U3323" s="178"/>
      <c r="V3323" s="178"/>
      <c r="W3323" s="178"/>
      <c r="X3323" s="178"/>
      <c r="Y3323" s="210">
        <f t="shared" si="263"/>
        <v>0.35449411764705885</v>
      </c>
      <c r="Z3323" s="211">
        <f t="shared" si="265"/>
        <v>0.42</v>
      </c>
      <c r="AA3323" s="178"/>
      <c r="AB3323" s="178"/>
      <c r="AC3323" s="178"/>
    </row>
    <row r="3324" spans="2:29" x14ac:dyDescent="0.35">
      <c r="B3324" s="222">
        <v>340100</v>
      </c>
      <c r="C3324" s="208">
        <v>133574</v>
      </c>
      <c r="D3324" s="309">
        <v>7346.57</v>
      </c>
      <c r="E3324" s="206">
        <v>10685.92</v>
      </c>
      <c r="F3324" s="206">
        <v>12021.66</v>
      </c>
      <c r="G3324" s="205">
        <f t="shared" si="266"/>
        <v>0.39274919141428993</v>
      </c>
      <c r="H3324" s="207">
        <f t="shared" si="267"/>
        <v>0.45</v>
      </c>
      <c r="I3324" s="213">
        <v>120570</v>
      </c>
      <c r="J3324" s="213">
        <v>6631.35</v>
      </c>
      <c r="K3324" s="212">
        <v>9645.6</v>
      </c>
      <c r="L3324" s="212">
        <v>10851.3</v>
      </c>
      <c r="M3324" s="239">
        <f t="shared" si="264"/>
        <v>0.51530000000009746</v>
      </c>
      <c r="N3324" s="239"/>
      <c r="O3324" s="178"/>
      <c r="P3324" s="178"/>
      <c r="Q3324" s="178"/>
      <c r="R3324" s="178"/>
      <c r="S3324" s="178"/>
      <c r="T3324" s="178"/>
      <c r="U3324" s="178"/>
      <c r="V3324" s="178"/>
      <c r="W3324" s="178"/>
      <c r="X3324" s="178"/>
      <c r="Y3324" s="210">
        <f t="shared" si="263"/>
        <v>0.35451337841811231</v>
      </c>
      <c r="Z3324" s="211">
        <f t="shared" si="265"/>
        <v>0.42</v>
      </c>
      <c r="AA3324" s="178"/>
      <c r="AB3324" s="178"/>
      <c r="AC3324" s="178"/>
    </row>
    <row r="3325" spans="2:29" x14ac:dyDescent="0.35">
      <c r="B3325" s="222">
        <v>340200</v>
      </c>
      <c r="C3325" s="208">
        <v>133619</v>
      </c>
      <c r="D3325" s="309">
        <v>7349.04</v>
      </c>
      <c r="E3325" s="206">
        <v>10689.52</v>
      </c>
      <c r="F3325" s="206">
        <v>12025.71</v>
      </c>
      <c r="G3325" s="205">
        <f t="shared" si="266"/>
        <v>0.39276601998824223</v>
      </c>
      <c r="H3325" s="207">
        <f t="shared" si="267"/>
        <v>0.45</v>
      </c>
      <c r="I3325" s="213">
        <v>120612</v>
      </c>
      <c r="J3325" s="213">
        <v>6633.66</v>
      </c>
      <c r="K3325" s="212">
        <v>9648.9599999999991</v>
      </c>
      <c r="L3325" s="212">
        <v>10855.08</v>
      </c>
      <c r="M3325" s="239">
        <f t="shared" si="264"/>
        <v>0.51520000000000432</v>
      </c>
      <c r="N3325" s="239"/>
      <c r="O3325" s="178"/>
      <c r="P3325" s="178"/>
      <c r="Q3325" s="178"/>
      <c r="R3325" s="178"/>
      <c r="S3325" s="178"/>
      <c r="T3325" s="178"/>
      <c r="U3325" s="178"/>
      <c r="V3325" s="178"/>
      <c r="W3325" s="178"/>
      <c r="X3325" s="178"/>
      <c r="Y3325" s="210">
        <f t="shared" si="263"/>
        <v>0.35453262786596118</v>
      </c>
      <c r="Z3325" s="211">
        <f t="shared" si="265"/>
        <v>0.42</v>
      </c>
      <c r="AA3325" s="178"/>
      <c r="AB3325" s="178"/>
      <c r="AC3325" s="178"/>
    </row>
    <row r="3326" spans="2:29" x14ac:dyDescent="0.35">
      <c r="B3326" s="222">
        <v>340300</v>
      </c>
      <c r="C3326" s="208">
        <v>133664</v>
      </c>
      <c r="D3326" s="309">
        <v>7351.52</v>
      </c>
      <c r="E3326" s="206">
        <v>10693.12</v>
      </c>
      <c r="F3326" s="206">
        <v>12029.76</v>
      </c>
      <c r="G3326" s="205">
        <f t="shared" si="266"/>
        <v>0.39278283867176023</v>
      </c>
      <c r="H3326" s="207">
        <f t="shared" si="267"/>
        <v>0.45</v>
      </c>
      <c r="I3326" s="213">
        <v>120654</v>
      </c>
      <c r="J3326" s="213">
        <v>6635.97</v>
      </c>
      <c r="K3326" s="212">
        <v>9652.32</v>
      </c>
      <c r="L3326" s="212">
        <v>10858.86</v>
      </c>
      <c r="M3326" s="239">
        <f t="shared" si="264"/>
        <v>0.51529999999998832</v>
      </c>
      <c r="N3326" s="239"/>
      <c r="O3326" s="178"/>
      <c r="P3326" s="178"/>
      <c r="Q3326" s="178"/>
      <c r="R3326" s="178"/>
      <c r="S3326" s="178"/>
      <c r="T3326" s="178"/>
      <c r="U3326" s="178"/>
      <c r="V3326" s="178"/>
      <c r="W3326" s="178"/>
      <c r="X3326" s="178"/>
      <c r="Y3326" s="210">
        <f t="shared" si="263"/>
        <v>0.35455186600058769</v>
      </c>
      <c r="Z3326" s="211">
        <f t="shared" si="265"/>
        <v>0.42</v>
      </c>
      <c r="AA3326" s="178"/>
      <c r="AB3326" s="178"/>
      <c r="AC3326" s="178"/>
    </row>
    <row r="3327" spans="2:29" x14ac:dyDescent="0.35">
      <c r="B3327" s="222">
        <v>340400</v>
      </c>
      <c r="C3327" s="208">
        <v>133709</v>
      </c>
      <c r="D3327" s="309">
        <v>7353.99</v>
      </c>
      <c r="E3327" s="206">
        <v>10696.72</v>
      </c>
      <c r="F3327" s="206">
        <v>12033.81</v>
      </c>
      <c r="G3327" s="205">
        <f t="shared" si="266"/>
        <v>0.3927996474735605</v>
      </c>
      <c r="H3327" s="207">
        <f t="shared" si="267"/>
        <v>0.45</v>
      </c>
      <c r="I3327" s="213">
        <v>120696</v>
      </c>
      <c r="J3327" s="213">
        <v>6638.28</v>
      </c>
      <c r="K3327" s="212">
        <v>9655.68</v>
      </c>
      <c r="L3327" s="212">
        <v>10862.64</v>
      </c>
      <c r="M3327" s="239">
        <f t="shared" si="264"/>
        <v>0.51519999999987709</v>
      </c>
      <c r="N3327" s="239"/>
      <c r="O3327" s="178"/>
      <c r="P3327" s="178"/>
      <c r="Q3327" s="178"/>
      <c r="R3327" s="178"/>
      <c r="S3327" s="178"/>
      <c r="T3327" s="178"/>
      <c r="U3327" s="178"/>
      <c r="V3327" s="178"/>
      <c r="W3327" s="178"/>
      <c r="X3327" s="178"/>
      <c r="Y3327" s="210">
        <f t="shared" si="263"/>
        <v>0.35457109283196242</v>
      </c>
      <c r="Z3327" s="211">
        <f t="shared" si="265"/>
        <v>0.42</v>
      </c>
      <c r="AA3327" s="178"/>
      <c r="AB3327" s="178"/>
      <c r="AC3327" s="178"/>
    </row>
    <row r="3328" spans="2:29" x14ac:dyDescent="0.35">
      <c r="B3328" s="222">
        <v>340500</v>
      </c>
      <c r="C3328" s="208">
        <v>133754</v>
      </c>
      <c r="D3328" s="309">
        <v>7356.47</v>
      </c>
      <c r="E3328" s="206">
        <v>10700.32</v>
      </c>
      <c r="F3328" s="206">
        <v>12037.86</v>
      </c>
      <c r="G3328" s="205">
        <f t="shared" si="266"/>
        <v>0.39281644640234947</v>
      </c>
      <c r="H3328" s="207">
        <f t="shared" si="267"/>
        <v>0.45</v>
      </c>
      <c r="I3328" s="213">
        <v>120738</v>
      </c>
      <c r="J3328" s="213">
        <v>6640.59</v>
      </c>
      <c r="K3328" s="212">
        <v>9659.0400000000009</v>
      </c>
      <c r="L3328" s="212">
        <v>10866.42</v>
      </c>
      <c r="M3328" s="239">
        <f t="shared" si="264"/>
        <v>0.51530000000017029</v>
      </c>
      <c r="N3328" s="239"/>
      <c r="O3328" s="178"/>
      <c r="P3328" s="178"/>
      <c r="Q3328" s="178"/>
      <c r="R3328" s="178"/>
      <c r="S3328" s="178"/>
      <c r="T3328" s="178"/>
      <c r="U3328" s="178"/>
      <c r="V3328" s="178"/>
      <c r="W3328" s="178"/>
      <c r="X3328" s="178"/>
      <c r="Y3328" s="210">
        <f t="shared" si="263"/>
        <v>0.35459030837004407</v>
      </c>
      <c r="Z3328" s="211">
        <f t="shared" si="265"/>
        <v>0.42</v>
      </c>
      <c r="AA3328" s="178"/>
      <c r="AB3328" s="178"/>
      <c r="AC3328" s="178"/>
    </row>
    <row r="3329" spans="2:29" x14ac:dyDescent="0.35">
      <c r="B3329" s="222">
        <v>340600</v>
      </c>
      <c r="C3329" s="208">
        <v>133799</v>
      </c>
      <c r="D3329" s="309">
        <v>7358.94</v>
      </c>
      <c r="E3329" s="206">
        <v>10703.92</v>
      </c>
      <c r="F3329" s="206">
        <v>12041.91</v>
      </c>
      <c r="G3329" s="205">
        <f t="shared" si="266"/>
        <v>0.39283323546682325</v>
      </c>
      <c r="H3329" s="207">
        <f t="shared" si="267"/>
        <v>0.45</v>
      </c>
      <c r="I3329" s="213">
        <v>120780</v>
      </c>
      <c r="J3329" s="213">
        <v>6642.9</v>
      </c>
      <c r="K3329" s="212">
        <v>9662.4</v>
      </c>
      <c r="L3329" s="212">
        <v>10870.2</v>
      </c>
      <c r="M3329" s="239">
        <f t="shared" si="264"/>
        <v>0.51520000000004074</v>
      </c>
      <c r="N3329" s="239"/>
      <c r="O3329" s="178"/>
      <c r="P3329" s="178"/>
      <c r="Q3329" s="178"/>
      <c r="R3329" s="178"/>
      <c r="S3329" s="178"/>
      <c r="T3329" s="178"/>
      <c r="U3329" s="178"/>
      <c r="V3329" s="178"/>
      <c r="W3329" s="178"/>
      <c r="X3329" s="178"/>
      <c r="Y3329" s="210">
        <f t="shared" si="263"/>
        <v>0.3546095126247798</v>
      </c>
      <c r="Z3329" s="211">
        <f t="shared" si="265"/>
        <v>0.42</v>
      </c>
      <c r="AA3329" s="178"/>
      <c r="AB3329" s="178"/>
      <c r="AC3329" s="178"/>
    </row>
    <row r="3330" spans="2:29" x14ac:dyDescent="0.35">
      <c r="B3330" s="222">
        <v>340700</v>
      </c>
      <c r="C3330" s="208">
        <v>133844</v>
      </c>
      <c r="D3330" s="309">
        <v>7361.42</v>
      </c>
      <c r="E3330" s="206">
        <v>10707.52</v>
      </c>
      <c r="F3330" s="206">
        <v>12045.96</v>
      </c>
      <c r="G3330" s="205">
        <f t="shared" si="266"/>
        <v>0.39285001467566777</v>
      </c>
      <c r="H3330" s="207">
        <f t="shared" si="267"/>
        <v>0.45</v>
      </c>
      <c r="I3330" s="213">
        <v>120822</v>
      </c>
      <c r="J3330" s="213">
        <v>6645.21</v>
      </c>
      <c r="K3330" s="212">
        <v>9665.76</v>
      </c>
      <c r="L3330" s="212">
        <v>10873.98</v>
      </c>
      <c r="M3330" s="239">
        <f t="shared" si="264"/>
        <v>0.51530000000006115</v>
      </c>
      <c r="N3330" s="239"/>
      <c r="O3330" s="178"/>
      <c r="P3330" s="178"/>
      <c r="Q3330" s="178"/>
      <c r="R3330" s="178"/>
      <c r="S3330" s="178"/>
      <c r="T3330" s="178"/>
      <c r="U3330" s="178"/>
      <c r="V3330" s="178"/>
      <c r="W3330" s="178"/>
      <c r="X3330" s="178"/>
      <c r="Y3330" s="210">
        <f t="shared" si="263"/>
        <v>0.3546287056061051</v>
      </c>
      <c r="Z3330" s="211">
        <f t="shared" si="265"/>
        <v>0.42</v>
      </c>
      <c r="AA3330" s="178"/>
      <c r="AB3330" s="178"/>
      <c r="AC3330" s="178"/>
    </row>
    <row r="3331" spans="2:29" x14ac:dyDescent="0.35">
      <c r="B3331" s="222">
        <v>340800</v>
      </c>
      <c r="C3331" s="208">
        <v>133889</v>
      </c>
      <c r="D3331" s="309">
        <v>7363.89</v>
      </c>
      <c r="E3331" s="206">
        <v>10711.12</v>
      </c>
      <c r="F3331" s="206">
        <v>12050.01</v>
      </c>
      <c r="G3331" s="205">
        <f t="shared" si="266"/>
        <v>0.3928667840375587</v>
      </c>
      <c r="H3331" s="207">
        <f t="shared" si="267"/>
        <v>0.45</v>
      </c>
      <c r="I3331" s="213">
        <v>120864</v>
      </c>
      <c r="J3331" s="213">
        <v>6647.52</v>
      </c>
      <c r="K3331" s="212">
        <v>9669.1200000000008</v>
      </c>
      <c r="L3331" s="212">
        <v>10877.76</v>
      </c>
      <c r="M3331" s="239">
        <f t="shared" si="264"/>
        <v>0.5152000000002408</v>
      </c>
      <c r="N3331" s="239"/>
      <c r="O3331" s="178"/>
      <c r="P3331" s="178"/>
      <c r="Q3331" s="178"/>
      <c r="R3331" s="178"/>
      <c r="S3331" s="178"/>
      <c r="T3331" s="178"/>
      <c r="U3331" s="178"/>
      <c r="V3331" s="178"/>
      <c r="W3331" s="178"/>
      <c r="X3331" s="178"/>
      <c r="Y3331" s="210">
        <f t="shared" ref="Y3331:Y3394" si="268">I3331/$B3331</f>
        <v>0.35464788732394364</v>
      </c>
      <c r="Z3331" s="211">
        <f t="shared" si="265"/>
        <v>0.42</v>
      </c>
      <c r="AA3331" s="178"/>
      <c r="AB3331" s="178"/>
      <c r="AC3331" s="178"/>
    </row>
    <row r="3332" spans="2:29" x14ac:dyDescent="0.35">
      <c r="B3332" s="222">
        <v>340900</v>
      </c>
      <c r="C3332" s="208">
        <v>133934</v>
      </c>
      <c r="D3332" s="309">
        <v>7366.37</v>
      </c>
      <c r="E3332" s="206">
        <v>10714.72</v>
      </c>
      <c r="F3332" s="206">
        <v>12054.06</v>
      </c>
      <c r="G3332" s="205">
        <f t="shared" si="266"/>
        <v>0.39288354356116162</v>
      </c>
      <c r="H3332" s="207">
        <f t="shared" si="267"/>
        <v>0.45</v>
      </c>
      <c r="I3332" s="213">
        <v>120906</v>
      </c>
      <c r="J3332" s="213">
        <v>6649.83</v>
      </c>
      <c r="K3332" s="212">
        <v>9672.48</v>
      </c>
      <c r="L3332" s="212">
        <v>10881.54</v>
      </c>
      <c r="M3332" s="239">
        <f t="shared" ref="M3332:M3395" si="269">(C3332+D3332+F3332-C3331-D3331-F3331)/100</f>
        <v>0.51529999999993381</v>
      </c>
      <c r="N3332" s="239"/>
      <c r="O3332" s="178"/>
      <c r="P3332" s="178"/>
      <c r="Q3332" s="178"/>
      <c r="R3332" s="178"/>
      <c r="S3332" s="178"/>
      <c r="T3332" s="178"/>
      <c r="U3332" s="178"/>
      <c r="V3332" s="178"/>
      <c r="W3332" s="178"/>
      <c r="X3332" s="178"/>
      <c r="Y3332" s="210">
        <f t="shared" si="268"/>
        <v>0.35466705778820767</v>
      </c>
      <c r="Z3332" s="211">
        <f t="shared" ref="Z3332:Z3395" si="270">(I3332-I3331)/($B3332-$B3331)</f>
        <v>0.42</v>
      </c>
      <c r="AA3332" s="178"/>
      <c r="AB3332" s="178"/>
      <c r="AC3332" s="178"/>
    </row>
    <row r="3333" spans="2:29" x14ac:dyDescent="0.35">
      <c r="B3333" s="222">
        <v>341000</v>
      </c>
      <c r="C3333" s="208">
        <v>133979</v>
      </c>
      <c r="D3333" s="309">
        <v>7368.84</v>
      </c>
      <c r="E3333" s="206">
        <v>10718.32</v>
      </c>
      <c r="F3333" s="206">
        <v>12058.11</v>
      </c>
      <c r="G3333" s="205">
        <f t="shared" ref="G3333:G3396" si="271">C3333/B3333</f>
        <v>0.39290029325513198</v>
      </c>
      <c r="H3333" s="207">
        <f t="shared" ref="H3333:H3396" si="272">(C3333-C3332)/(B3333-B3332)</f>
        <v>0.45</v>
      </c>
      <c r="I3333" s="213">
        <v>120948</v>
      </c>
      <c r="J3333" s="213">
        <v>6652.14</v>
      </c>
      <c r="K3333" s="212">
        <v>9675.84</v>
      </c>
      <c r="L3333" s="212">
        <v>10885.32</v>
      </c>
      <c r="M3333" s="239">
        <f t="shared" si="269"/>
        <v>0.51520000000013166</v>
      </c>
      <c r="N3333" s="239"/>
      <c r="O3333" s="178"/>
      <c r="P3333" s="178"/>
      <c r="Q3333" s="178"/>
      <c r="R3333" s="178"/>
      <c r="S3333" s="178"/>
      <c r="T3333" s="178"/>
      <c r="U3333" s="178"/>
      <c r="V3333" s="178"/>
      <c r="W3333" s="178"/>
      <c r="X3333" s="178"/>
      <c r="Y3333" s="210">
        <f t="shared" si="268"/>
        <v>0.35468621700879766</v>
      </c>
      <c r="Z3333" s="211">
        <f t="shared" si="270"/>
        <v>0.42</v>
      </c>
      <c r="AA3333" s="178"/>
      <c r="AB3333" s="178"/>
      <c r="AC3333" s="178"/>
    </row>
    <row r="3334" spans="2:29" x14ac:dyDescent="0.35">
      <c r="B3334" s="222">
        <v>341100</v>
      </c>
      <c r="C3334" s="208">
        <v>134024</v>
      </c>
      <c r="D3334" s="309">
        <v>7371.32</v>
      </c>
      <c r="E3334" s="206">
        <v>10721.92</v>
      </c>
      <c r="F3334" s="206">
        <v>12062.16</v>
      </c>
      <c r="G3334" s="205">
        <f t="shared" si="271"/>
        <v>0.39291703312811493</v>
      </c>
      <c r="H3334" s="207">
        <f t="shared" si="272"/>
        <v>0.45</v>
      </c>
      <c r="I3334" s="213">
        <v>120990</v>
      </c>
      <c r="J3334" s="213">
        <v>6654.45</v>
      </c>
      <c r="K3334" s="212">
        <v>9679.2000000000007</v>
      </c>
      <c r="L3334" s="212">
        <v>10889.1</v>
      </c>
      <c r="M3334" s="239">
        <f t="shared" si="269"/>
        <v>0.51530000000009746</v>
      </c>
      <c r="N3334" s="239"/>
      <c r="O3334" s="178"/>
      <c r="P3334" s="178"/>
      <c r="Q3334" s="178"/>
      <c r="R3334" s="178"/>
      <c r="S3334" s="178"/>
      <c r="T3334" s="178"/>
      <c r="U3334" s="178"/>
      <c r="V3334" s="178"/>
      <c r="W3334" s="178"/>
      <c r="X3334" s="178"/>
      <c r="Y3334" s="210">
        <f t="shared" si="268"/>
        <v>0.35470536499560246</v>
      </c>
      <c r="Z3334" s="211">
        <f t="shared" si="270"/>
        <v>0.42</v>
      </c>
      <c r="AA3334" s="178"/>
      <c r="AB3334" s="178"/>
      <c r="AC3334" s="178"/>
    </row>
    <row r="3335" spans="2:29" x14ac:dyDescent="0.35">
      <c r="B3335" s="222">
        <v>341200</v>
      </c>
      <c r="C3335" s="208">
        <v>134069</v>
      </c>
      <c r="D3335" s="309">
        <v>7373.79</v>
      </c>
      <c r="E3335" s="206">
        <v>10725.52</v>
      </c>
      <c r="F3335" s="206">
        <v>12066.21</v>
      </c>
      <c r="G3335" s="205">
        <f t="shared" si="271"/>
        <v>0.39293376318874562</v>
      </c>
      <c r="H3335" s="207">
        <f t="shared" si="272"/>
        <v>0.45</v>
      </c>
      <c r="I3335" s="213">
        <v>121032</v>
      </c>
      <c r="J3335" s="213">
        <v>6656.76</v>
      </c>
      <c r="K3335" s="212">
        <v>9682.56</v>
      </c>
      <c r="L3335" s="212">
        <v>10892.88</v>
      </c>
      <c r="M3335" s="239">
        <f t="shared" si="269"/>
        <v>0.51520000000000432</v>
      </c>
      <c r="N3335" s="239"/>
      <c r="O3335" s="178"/>
      <c r="P3335" s="178"/>
      <c r="Q3335" s="178"/>
      <c r="R3335" s="178"/>
      <c r="S3335" s="178"/>
      <c r="T3335" s="178"/>
      <c r="U3335" s="178"/>
      <c r="V3335" s="178"/>
      <c r="W3335" s="178"/>
      <c r="X3335" s="178"/>
      <c r="Y3335" s="210">
        <f t="shared" si="268"/>
        <v>0.3547245017584994</v>
      </c>
      <c r="Z3335" s="211">
        <f t="shared" si="270"/>
        <v>0.42</v>
      </c>
      <c r="AA3335" s="178"/>
      <c r="AB3335" s="178"/>
      <c r="AC3335" s="178"/>
    </row>
    <row r="3336" spans="2:29" x14ac:dyDescent="0.35">
      <c r="B3336" s="222">
        <v>341300</v>
      </c>
      <c r="C3336" s="208">
        <v>134114</v>
      </c>
      <c r="D3336" s="309">
        <v>7376.27</v>
      </c>
      <c r="E3336" s="206">
        <v>10729.12</v>
      </c>
      <c r="F3336" s="206">
        <v>12070.26</v>
      </c>
      <c r="G3336" s="205">
        <f t="shared" si="271"/>
        <v>0.39295048344564898</v>
      </c>
      <c r="H3336" s="207">
        <f t="shared" si="272"/>
        <v>0.45</v>
      </c>
      <c r="I3336" s="213">
        <v>121074</v>
      </c>
      <c r="J3336" s="213">
        <v>6659.07</v>
      </c>
      <c r="K3336" s="212">
        <v>9685.92</v>
      </c>
      <c r="L3336" s="212">
        <v>10896.66</v>
      </c>
      <c r="M3336" s="239">
        <f t="shared" si="269"/>
        <v>0.51529999999998832</v>
      </c>
      <c r="N3336" s="239"/>
      <c r="O3336" s="178"/>
      <c r="P3336" s="178"/>
      <c r="Q3336" s="178"/>
      <c r="R3336" s="178"/>
      <c r="S3336" s="178"/>
      <c r="T3336" s="178"/>
      <c r="U3336" s="178"/>
      <c r="V3336" s="178"/>
      <c r="W3336" s="178"/>
      <c r="X3336" s="178"/>
      <c r="Y3336" s="210">
        <f t="shared" si="268"/>
        <v>0.35474362730735426</v>
      </c>
      <c r="Z3336" s="211">
        <f t="shared" si="270"/>
        <v>0.42</v>
      </c>
      <c r="AA3336" s="178"/>
      <c r="AB3336" s="178"/>
      <c r="AC3336" s="178"/>
    </row>
    <row r="3337" spans="2:29" x14ac:dyDescent="0.35">
      <c r="B3337" s="222">
        <v>341400</v>
      </c>
      <c r="C3337" s="208">
        <v>134159</v>
      </c>
      <c r="D3337" s="309">
        <v>7378.74</v>
      </c>
      <c r="E3337" s="206">
        <v>10732.72</v>
      </c>
      <c r="F3337" s="206">
        <v>12074.31</v>
      </c>
      <c r="G3337" s="205">
        <f t="shared" si="271"/>
        <v>0.39296719390743995</v>
      </c>
      <c r="H3337" s="207">
        <f t="shared" si="272"/>
        <v>0.45</v>
      </c>
      <c r="I3337" s="213">
        <v>121116</v>
      </c>
      <c r="J3337" s="213">
        <v>6661.38</v>
      </c>
      <c r="K3337" s="212">
        <v>9689.2800000000007</v>
      </c>
      <c r="L3337" s="212">
        <v>10900.44</v>
      </c>
      <c r="M3337" s="239">
        <f t="shared" si="269"/>
        <v>0.51519999999987709</v>
      </c>
      <c r="N3337" s="239"/>
      <c r="O3337" s="178"/>
      <c r="P3337" s="178"/>
      <c r="Q3337" s="178"/>
      <c r="R3337" s="178"/>
      <c r="S3337" s="178"/>
      <c r="T3337" s="178"/>
      <c r="U3337" s="178"/>
      <c r="V3337" s="178"/>
      <c r="W3337" s="178"/>
      <c r="X3337" s="178"/>
      <c r="Y3337" s="210">
        <f t="shared" si="268"/>
        <v>0.3547627416520211</v>
      </c>
      <c r="Z3337" s="211">
        <f t="shared" si="270"/>
        <v>0.42</v>
      </c>
      <c r="AA3337" s="178"/>
      <c r="AB3337" s="178"/>
      <c r="AC3337" s="178"/>
    </row>
    <row r="3338" spans="2:29" x14ac:dyDescent="0.35">
      <c r="B3338" s="222">
        <v>341500</v>
      </c>
      <c r="C3338" s="208">
        <v>134204</v>
      </c>
      <c r="D3338" s="309">
        <v>7381.22</v>
      </c>
      <c r="E3338" s="206">
        <v>10736.32</v>
      </c>
      <c r="F3338" s="206">
        <v>12078.36</v>
      </c>
      <c r="G3338" s="205">
        <f t="shared" si="271"/>
        <v>0.39298389458272326</v>
      </c>
      <c r="H3338" s="207">
        <f t="shared" si="272"/>
        <v>0.45</v>
      </c>
      <c r="I3338" s="213">
        <v>121158</v>
      </c>
      <c r="J3338" s="213">
        <v>6663.69</v>
      </c>
      <c r="K3338" s="212">
        <v>9692.64</v>
      </c>
      <c r="L3338" s="212">
        <v>10904.22</v>
      </c>
      <c r="M3338" s="239">
        <f t="shared" si="269"/>
        <v>0.51530000000017029</v>
      </c>
      <c r="N3338" s="239"/>
      <c r="O3338" s="178"/>
      <c r="P3338" s="178"/>
      <c r="Q3338" s="178"/>
      <c r="R3338" s="178"/>
      <c r="S3338" s="178"/>
      <c r="T3338" s="178"/>
      <c r="U3338" s="178"/>
      <c r="V3338" s="178"/>
      <c r="W3338" s="178"/>
      <c r="X3338" s="178"/>
      <c r="Y3338" s="210">
        <f t="shared" si="268"/>
        <v>0.35478184480234259</v>
      </c>
      <c r="Z3338" s="211">
        <f t="shared" si="270"/>
        <v>0.42</v>
      </c>
      <c r="AA3338" s="178"/>
      <c r="AB3338" s="178"/>
      <c r="AC3338" s="178"/>
    </row>
    <row r="3339" spans="2:29" x14ac:dyDescent="0.35">
      <c r="B3339" s="222">
        <v>341600</v>
      </c>
      <c r="C3339" s="208">
        <v>134249</v>
      </c>
      <c r="D3339" s="309">
        <v>7383.69</v>
      </c>
      <c r="E3339" s="206">
        <v>10739.92</v>
      </c>
      <c r="F3339" s="206">
        <v>12082.41</v>
      </c>
      <c r="G3339" s="205">
        <f t="shared" si="271"/>
        <v>0.3930005854800937</v>
      </c>
      <c r="H3339" s="207">
        <f t="shared" si="272"/>
        <v>0.45</v>
      </c>
      <c r="I3339" s="213">
        <v>121200</v>
      </c>
      <c r="J3339" s="213">
        <v>6666</v>
      </c>
      <c r="K3339" s="212">
        <v>9696</v>
      </c>
      <c r="L3339" s="212">
        <v>10908</v>
      </c>
      <c r="M3339" s="239">
        <f t="shared" si="269"/>
        <v>0.51520000000004074</v>
      </c>
      <c r="N3339" s="239"/>
      <c r="O3339" s="178"/>
      <c r="P3339" s="178"/>
      <c r="Q3339" s="178"/>
      <c r="R3339" s="178"/>
      <c r="S3339" s="178"/>
      <c r="T3339" s="178"/>
      <c r="U3339" s="178"/>
      <c r="V3339" s="178"/>
      <c r="W3339" s="178"/>
      <c r="X3339" s="178"/>
      <c r="Y3339" s="210">
        <f t="shared" si="268"/>
        <v>0.35480093676814989</v>
      </c>
      <c r="Z3339" s="211">
        <f t="shared" si="270"/>
        <v>0.42</v>
      </c>
      <c r="AA3339" s="178"/>
      <c r="AB3339" s="178"/>
      <c r="AC3339" s="178"/>
    </row>
    <row r="3340" spans="2:29" x14ac:dyDescent="0.35">
      <c r="B3340" s="222">
        <v>341700</v>
      </c>
      <c r="C3340" s="208">
        <v>134294</v>
      </c>
      <c r="D3340" s="309">
        <v>7386.17</v>
      </c>
      <c r="E3340" s="206">
        <v>10743.52</v>
      </c>
      <c r="F3340" s="206">
        <v>12086.46</v>
      </c>
      <c r="G3340" s="205">
        <f t="shared" si="271"/>
        <v>0.3930172666081358</v>
      </c>
      <c r="H3340" s="207">
        <f t="shared" si="272"/>
        <v>0.45</v>
      </c>
      <c r="I3340" s="213">
        <v>121242</v>
      </c>
      <c r="J3340" s="213">
        <v>6668.31</v>
      </c>
      <c r="K3340" s="212">
        <v>9699.36</v>
      </c>
      <c r="L3340" s="212">
        <v>10911.78</v>
      </c>
      <c r="M3340" s="239">
        <f t="shared" si="269"/>
        <v>0.51530000000006115</v>
      </c>
      <c r="N3340" s="239"/>
      <c r="O3340" s="178"/>
      <c r="P3340" s="178"/>
      <c r="Q3340" s="178"/>
      <c r="R3340" s="178"/>
      <c r="S3340" s="178"/>
      <c r="T3340" s="178"/>
      <c r="U3340" s="178"/>
      <c r="V3340" s="178"/>
      <c r="W3340" s="178"/>
      <c r="X3340" s="178"/>
      <c r="Y3340" s="210">
        <f t="shared" si="268"/>
        <v>0.35482001755926251</v>
      </c>
      <c r="Z3340" s="211">
        <f t="shared" si="270"/>
        <v>0.42</v>
      </c>
      <c r="AA3340" s="178"/>
      <c r="AB3340" s="178"/>
      <c r="AC3340" s="178"/>
    </row>
    <row r="3341" spans="2:29" x14ac:dyDescent="0.35">
      <c r="B3341" s="222">
        <v>341800</v>
      </c>
      <c r="C3341" s="208">
        <v>134339</v>
      </c>
      <c r="D3341" s="309">
        <v>7388.64</v>
      </c>
      <c r="E3341" s="206">
        <v>10747.12</v>
      </c>
      <c r="F3341" s="206">
        <v>12090.51</v>
      </c>
      <c r="G3341" s="205">
        <f t="shared" si="271"/>
        <v>0.39303393797542424</v>
      </c>
      <c r="H3341" s="207">
        <f t="shared" si="272"/>
        <v>0.45</v>
      </c>
      <c r="I3341" s="213">
        <v>121284</v>
      </c>
      <c r="J3341" s="213">
        <v>6670.62</v>
      </c>
      <c r="K3341" s="212">
        <v>9702.7199999999993</v>
      </c>
      <c r="L3341" s="212">
        <v>10915.56</v>
      </c>
      <c r="M3341" s="239">
        <f t="shared" si="269"/>
        <v>0.5152000000002408</v>
      </c>
      <c r="N3341" s="239"/>
      <c r="O3341" s="178"/>
      <c r="P3341" s="178"/>
      <c r="Q3341" s="178"/>
      <c r="R3341" s="178"/>
      <c r="S3341" s="178"/>
      <c r="T3341" s="178"/>
      <c r="U3341" s="178"/>
      <c r="V3341" s="178"/>
      <c r="W3341" s="178"/>
      <c r="X3341" s="178"/>
      <c r="Y3341" s="210">
        <f t="shared" si="268"/>
        <v>0.35483908718548857</v>
      </c>
      <c r="Z3341" s="211">
        <f t="shared" si="270"/>
        <v>0.42</v>
      </c>
      <c r="AA3341" s="178"/>
      <c r="AB3341" s="178"/>
      <c r="AC3341" s="178"/>
    </row>
    <row r="3342" spans="2:29" x14ac:dyDescent="0.35">
      <c r="B3342" s="222">
        <v>341900</v>
      </c>
      <c r="C3342" s="208">
        <v>134384</v>
      </c>
      <c r="D3342" s="309">
        <v>7391.12</v>
      </c>
      <c r="E3342" s="206">
        <v>10750.72</v>
      </c>
      <c r="F3342" s="206">
        <v>12094.56</v>
      </c>
      <c r="G3342" s="205">
        <f t="shared" si="271"/>
        <v>0.39305059959052352</v>
      </c>
      <c r="H3342" s="207">
        <f t="shared" si="272"/>
        <v>0.45</v>
      </c>
      <c r="I3342" s="213">
        <v>121326</v>
      </c>
      <c r="J3342" s="213">
        <v>6672.93</v>
      </c>
      <c r="K3342" s="212">
        <v>9706.08</v>
      </c>
      <c r="L3342" s="212">
        <v>10919.34</v>
      </c>
      <c r="M3342" s="239">
        <f t="shared" si="269"/>
        <v>0.51529999999993381</v>
      </c>
      <c r="N3342" s="239"/>
      <c r="O3342" s="178"/>
      <c r="P3342" s="178"/>
      <c r="Q3342" s="178"/>
      <c r="R3342" s="178"/>
      <c r="S3342" s="178"/>
      <c r="T3342" s="178"/>
      <c r="U3342" s="178"/>
      <c r="V3342" s="178"/>
      <c r="W3342" s="178"/>
      <c r="X3342" s="178"/>
      <c r="Y3342" s="210">
        <f t="shared" si="268"/>
        <v>0.35485814565662477</v>
      </c>
      <c r="Z3342" s="211">
        <f t="shared" si="270"/>
        <v>0.42</v>
      </c>
      <c r="AA3342" s="178"/>
      <c r="AB3342" s="178"/>
      <c r="AC3342" s="178"/>
    </row>
    <row r="3343" spans="2:29" x14ac:dyDescent="0.35">
      <c r="B3343" s="222">
        <v>342000</v>
      </c>
      <c r="C3343" s="208">
        <v>134429</v>
      </c>
      <c r="D3343" s="309">
        <v>7393.59</v>
      </c>
      <c r="E3343" s="206">
        <v>10754.32</v>
      </c>
      <c r="F3343" s="206">
        <v>12098.61</v>
      </c>
      <c r="G3343" s="205">
        <f t="shared" si="271"/>
        <v>0.39306725146198829</v>
      </c>
      <c r="H3343" s="207">
        <f t="shared" si="272"/>
        <v>0.45</v>
      </c>
      <c r="I3343" s="213">
        <v>121368</v>
      </c>
      <c r="J3343" s="213">
        <v>6675.24</v>
      </c>
      <c r="K3343" s="212">
        <v>9709.44</v>
      </c>
      <c r="L3343" s="212">
        <v>10923.12</v>
      </c>
      <c r="M3343" s="239">
        <f t="shared" si="269"/>
        <v>0.51520000000013166</v>
      </c>
      <c r="N3343" s="239"/>
      <c r="O3343" s="178"/>
      <c r="P3343" s="178"/>
      <c r="Q3343" s="178"/>
      <c r="R3343" s="178"/>
      <c r="S3343" s="178"/>
      <c r="T3343" s="178"/>
      <c r="U3343" s="178"/>
      <c r="V3343" s="178"/>
      <c r="W3343" s="178"/>
      <c r="X3343" s="178"/>
      <c r="Y3343" s="210">
        <f t="shared" si="268"/>
        <v>0.35487719298245612</v>
      </c>
      <c r="Z3343" s="211">
        <f t="shared" si="270"/>
        <v>0.42</v>
      </c>
      <c r="AA3343" s="178"/>
      <c r="AB3343" s="178"/>
      <c r="AC3343" s="178"/>
    </row>
    <row r="3344" spans="2:29" x14ac:dyDescent="0.35">
      <c r="B3344" s="222">
        <v>342100</v>
      </c>
      <c r="C3344" s="208">
        <v>134474</v>
      </c>
      <c r="D3344" s="309">
        <v>7396.07</v>
      </c>
      <c r="E3344" s="206">
        <v>10757.92</v>
      </c>
      <c r="F3344" s="206">
        <v>12102.66</v>
      </c>
      <c r="G3344" s="205">
        <f t="shared" si="271"/>
        <v>0.39308389359836304</v>
      </c>
      <c r="H3344" s="207">
        <f t="shared" si="272"/>
        <v>0.45</v>
      </c>
      <c r="I3344" s="213">
        <v>121410</v>
      </c>
      <c r="J3344" s="213">
        <v>6677.55</v>
      </c>
      <c r="K3344" s="212">
        <v>9712.7999999999993</v>
      </c>
      <c r="L3344" s="212">
        <v>10926.9</v>
      </c>
      <c r="M3344" s="239">
        <f t="shared" si="269"/>
        <v>0.51530000000009746</v>
      </c>
      <c r="N3344" s="239"/>
      <c r="O3344" s="178"/>
      <c r="P3344" s="178"/>
      <c r="Q3344" s="178"/>
      <c r="R3344" s="178"/>
      <c r="S3344" s="178"/>
      <c r="T3344" s="178"/>
      <c r="U3344" s="178"/>
      <c r="V3344" s="178"/>
      <c r="W3344" s="178"/>
      <c r="X3344" s="178"/>
      <c r="Y3344" s="210">
        <f t="shared" si="268"/>
        <v>0.35489622917275648</v>
      </c>
      <c r="Z3344" s="211">
        <f t="shared" si="270"/>
        <v>0.42</v>
      </c>
      <c r="AA3344" s="178"/>
      <c r="AB3344" s="178"/>
      <c r="AC3344" s="178"/>
    </row>
    <row r="3345" spans="2:29" x14ac:dyDescent="0.35">
      <c r="B3345" s="222">
        <v>342200</v>
      </c>
      <c r="C3345" s="208">
        <v>134519</v>
      </c>
      <c r="D3345" s="309">
        <v>7398.54</v>
      </c>
      <c r="E3345" s="206">
        <v>10761.52</v>
      </c>
      <c r="F3345" s="206">
        <v>12106.71</v>
      </c>
      <c r="G3345" s="205">
        <f t="shared" si="271"/>
        <v>0.39310052600818235</v>
      </c>
      <c r="H3345" s="207">
        <f t="shared" si="272"/>
        <v>0.45</v>
      </c>
      <c r="I3345" s="213">
        <v>121452</v>
      </c>
      <c r="J3345" s="213">
        <v>6679.86</v>
      </c>
      <c r="K3345" s="212">
        <v>9716.16</v>
      </c>
      <c r="L3345" s="212">
        <v>10930.68</v>
      </c>
      <c r="M3345" s="239">
        <f t="shared" si="269"/>
        <v>0.51520000000000432</v>
      </c>
      <c r="N3345" s="239"/>
      <c r="O3345" s="178"/>
      <c r="P3345" s="178"/>
      <c r="Q3345" s="178"/>
      <c r="R3345" s="178"/>
      <c r="S3345" s="178"/>
      <c r="T3345" s="178"/>
      <c r="U3345" s="178"/>
      <c r="V3345" s="178"/>
      <c r="W3345" s="178"/>
      <c r="X3345" s="178"/>
      <c r="Y3345" s="210">
        <f t="shared" si="268"/>
        <v>0.35491525423728815</v>
      </c>
      <c r="Z3345" s="211">
        <f t="shared" si="270"/>
        <v>0.42</v>
      </c>
      <c r="AA3345" s="178"/>
      <c r="AB3345" s="178"/>
      <c r="AC3345" s="178"/>
    </row>
    <row r="3346" spans="2:29" x14ac:dyDescent="0.35">
      <c r="B3346" s="222">
        <v>342300</v>
      </c>
      <c r="C3346" s="208">
        <v>134564</v>
      </c>
      <c r="D3346" s="309">
        <v>7401.02</v>
      </c>
      <c r="E3346" s="206">
        <v>10765.12</v>
      </c>
      <c r="F3346" s="206">
        <v>12110.76</v>
      </c>
      <c r="G3346" s="205">
        <f t="shared" si="271"/>
        <v>0.39311714869997078</v>
      </c>
      <c r="H3346" s="207">
        <f t="shared" si="272"/>
        <v>0.45</v>
      </c>
      <c r="I3346" s="213">
        <v>121494</v>
      </c>
      <c r="J3346" s="213">
        <v>6682.17</v>
      </c>
      <c r="K3346" s="212">
        <v>9719.52</v>
      </c>
      <c r="L3346" s="212">
        <v>10934.46</v>
      </c>
      <c r="M3346" s="239">
        <f t="shared" si="269"/>
        <v>0.51529999999998832</v>
      </c>
      <c r="N3346" s="239"/>
      <c r="O3346" s="178"/>
      <c r="P3346" s="178"/>
      <c r="Q3346" s="178"/>
      <c r="R3346" s="178"/>
      <c r="S3346" s="178"/>
      <c r="T3346" s="178"/>
      <c r="U3346" s="178"/>
      <c r="V3346" s="178"/>
      <c r="W3346" s="178"/>
      <c r="X3346" s="178"/>
      <c r="Y3346" s="210">
        <f t="shared" si="268"/>
        <v>0.35493426818580193</v>
      </c>
      <c r="Z3346" s="211">
        <f t="shared" si="270"/>
        <v>0.42</v>
      </c>
      <c r="AA3346" s="178"/>
      <c r="AB3346" s="178"/>
      <c r="AC3346" s="178"/>
    </row>
    <row r="3347" spans="2:29" x14ac:dyDescent="0.35">
      <c r="B3347" s="222">
        <v>342400</v>
      </c>
      <c r="C3347" s="208">
        <v>134609</v>
      </c>
      <c r="D3347" s="309">
        <v>7403.49</v>
      </c>
      <c r="E3347" s="206">
        <v>10768.72</v>
      </c>
      <c r="F3347" s="206">
        <v>12114.81</v>
      </c>
      <c r="G3347" s="205">
        <f t="shared" si="271"/>
        <v>0.39313376168224301</v>
      </c>
      <c r="H3347" s="207">
        <f t="shared" si="272"/>
        <v>0.45</v>
      </c>
      <c r="I3347" s="213">
        <v>121536</v>
      </c>
      <c r="J3347" s="213">
        <v>6684.48</v>
      </c>
      <c r="K3347" s="212">
        <v>9722.8799999999992</v>
      </c>
      <c r="L3347" s="212">
        <v>10938.24</v>
      </c>
      <c r="M3347" s="239">
        <f t="shared" si="269"/>
        <v>0.51519999999987709</v>
      </c>
      <c r="N3347" s="239"/>
      <c r="O3347" s="178"/>
      <c r="P3347" s="178"/>
      <c r="Q3347" s="178"/>
      <c r="R3347" s="178"/>
      <c r="S3347" s="178"/>
      <c r="T3347" s="178"/>
      <c r="U3347" s="178"/>
      <c r="V3347" s="178"/>
      <c r="W3347" s="178"/>
      <c r="X3347" s="178"/>
      <c r="Y3347" s="210">
        <f t="shared" si="268"/>
        <v>0.35495327102803736</v>
      </c>
      <c r="Z3347" s="211">
        <f t="shared" si="270"/>
        <v>0.42</v>
      </c>
      <c r="AA3347" s="178"/>
      <c r="AB3347" s="178"/>
      <c r="AC3347" s="178"/>
    </row>
    <row r="3348" spans="2:29" x14ac:dyDescent="0.35">
      <c r="B3348" s="222">
        <v>342500</v>
      </c>
      <c r="C3348" s="208">
        <v>134654</v>
      </c>
      <c r="D3348" s="309">
        <v>7405.97</v>
      </c>
      <c r="E3348" s="206">
        <v>10772.32</v>
      </c>
      <c r="F3348" s="206">
        <v>12118.86</v>
      </c>
      <c r="G3348" s="205">
        <f t="shared" si="271"/>
        <v>0.39315036496350364</v>
      </c>
      <c r="H3348" s="207">
        <f t="shared" si="272"/>
        <v>0.45</v>
      </c>
      <c r="I3348" s="213">
        <v>121578</v>
      </c>
      <c r="J3348" s="213">
        <v>6686.79</v>
      </c>
      <c r="K3348" s="212">
        <v>9726.24</v>
      </c>
      <c r="L3348" s="212">
        <v>10942.02</v>
      </c>
      <c r="M3348" s="239">
        <f t="shared" si="269"/>
        <v>0.51530000000017029</v>
      </c>
      <c r="N3348" s="239"/>
      <c r="O3348" s="178"/>
      <c r="P3348" s="178"/>
      <c r="Q3348" s="178"/>
      <c r="R3348" s="178"/>
      <c r="S3348" s="178"/>
      <c r="T3348" s="178"/>
      <c r="U3348" s="178"/>
      <c r="V3348" s="178"/>
      <c r="W3348" s="178"/>
      <c r="X3348" s="178"/>
      <c r="Y3348" s="210">
        <f t="shared" si="268"/>
        <v>0.35497226277372262</v>
      </c>
      <c r="Z3348" s="211">
        <f t="shared" si="270"/>
        <v>0.42</v>
      </c>
      <c r="AA3348" s="178"/>
      <c r="AB3348" s="178"/>
      <c r="AC3348" s="178"/>
    </row>
    <row r="3349" spans="2:29" x14ac:dyDescent="0.35">
      <c r="B3349" s="222">
        <v>342600</v>
      </c>
      <c r="C3349" s="208">
        <v>134699</v>
      </c>
      <c r="D3349" s="309">
        <v>7408.44</v>
      </c>
      <c r="E3349" s="206">
        <v>10775.92</v>
      </c>
      <c r="F3349" s="206">
        <v>12122.91</v>
      </c>
      <c r="G3349" s="205">
        <f t="shared" si="271"/>
        <v>0.39316695855224754</v>
      </c>
      <c r="H3349" s="207">
        <f t="shared" si="272"/>
        <v>0.45</v>
      </c>
      <c r="I3349" s="213">
        <v>121620</v>
      </c>
      <c r="J3349" s="213">
        <v>6689.1</v>
      </c>
      <c r="K3349" s="212">
        <v>9729.6</v>
      </c>
      <c r="L3349" s="212">
        <v>10945.8</v>
      </c>
      <c r="M3349" s="239">
        <f t="shared" si="269"/>
        <v>0.51520000000004074</v>
      </c>
      <c r="N3349" s="239"/>
      <c r="O3349" s="178"/>
      <c r="P3349" s="178"/>
      <c r="Q3349" s="178"/>
      <c r="R3349" s="178"/>
      <c r="S3349" s="178"/>
      <c r="T3349" s="178"/>
      <c r="U3349" s="178"/>
      <c r="V3349" s="178"/>
      <c r="W3349" s="178"/>
      <c r="X3349" s="178"/>
      <c r="Y3349" s="210">
        <f t="shared" si="268"/>
        <v>0.35499124343257443</v>
      </c>
      <c r="Z3349" s="211">
        <f t="shared" si="270"/>
        <v>0.42</v>
      </c>
      <c r="AA3349" s="178"/>
      <c r="AB3349" s="178"/>
      <c r="AC3349" s="178"/>
    </row>
    <row r="3350" spans="2:29" x14ac:dyDescent="0.35">
      <c r="B3350" s="222">
        <v>342700</v>
      </c>
      <c r="C3350" s="208">
        <v>134744</v>
      </c>
      <c r="D3350" s="309">
        <v>7410.92</v>
      </c>
      <c r="E3350" s="206">
        <v>10779.52</v>
      </c>
      <c r="F3350" s="206">
        <v>12126.96</v>
      </c>
      <c r="G3350" s="205">
        <f t="shared" si="271"/>
        <v>0.39318354245695947</v>
      </c>
      <c r="H3350" s="207">
        <f t="shared" si="272"/>
        <v>0.45</v>
      </c>
      <c r="I3350" s="213">
        <v>121662</v>
      </c>
      <c r="J3350" s="213">
        <v>6691.41</v>
      </c>
      <c r="K3350" s="212">
        <v>9732.9599999999991</v>
      </c>
      <c r="L3350" s="212">
        <v>10949.58</v>
      </c>
      <c r="M3350" s="239">
        <f t="shared" si="269"/>
        <v>0.51530000000006115</v>
      </c>
      <c r="N3350" s="239"/>
      <c r="O3350" s="178"/>
      <c r="P3350" s="178"/>
      <c r="Q3350" s="178"/>
      <c r="R3350" s="178"/>
      <c r="S3350" s="178"/>
      <c r="T3350" s="178"/>
      <c r="U3350" s="178"/>
      <c r="V3350" s="178"/>
      <c r="W3350" s="178"/>
      <c r="X3350" s="178"/>
      <c r="Y3350" s="210">
        <f t="shared" si="268"/>
        <v>0.35501021301429819</v>
      </c>
      <c r="Z3350" s="211">
        <f t="shared" si="270"/>
        <v>0.42</v>
      </c>
      <c r="AA3350" s="178"/>
      <c r="AB3350" s="178"/>
      <c r="AC3350" s="178"/>
    </row>
    <row r="3351" spans="2:29" x14ac:dyDescent="0.35">
      <c r="B3351" s="222">
        <v>342800</v>
      </c>
      <c r="C3351" s="208">
        <v>134789</v>
      </c>
      <c r="D3351" s="309">
        <v>7413.39</v>
      </c>
      <c r="E3351" s="206">
        <v>10783.12</v>
      </c>
      <c r="F3351" s="206">
        <v>12131.01</v>
      </c>
      <c r="G3351" s="205">
        <f t="shared" si="271"/>
        <v>0.39320011668611438</v>
      </c>
      <c r="H3351" s="207">
        <f t="shared" si="272"/>
        <v>0.45</v>
      </c>
      <c r="I3351" s="213">
        <v>121704</v>
      </c>
      <c r="J3351" s="213">
        <v>6693.72</v>
      </c>
      <c r="K3351" s="212">
        <v>9736.32</v>
      </c>
      <c r="L3351" s="212">
        <v>10953.36</v>
      </c>
      <c r="M3351" s="239">
        <f t="shared" si="269"/>
        <v>0.5152000000002408</v>
      </c>
      <c r="N3351" s="239"/>
      <c r="O3351" s="178"/>
      <c r="P3351" s="178"/>
      <c r="Q3351" s="178"/>
      <c r="R3351" s="178"/>
      <c r="S3351" s="178"/>
      <c r="T3351" s="178"/>
      <c r="U3351" s="178"/>
      <c r="V3351" s="178"/>
      <c r="W3351" s="178"/>
      <c r="X3351" s="178"/>
      <c r="Y3351" s="210">
        <f t="shared" si="268"/>
        <v>0.35502917152858809</v>
      </c>
      <c r="Z3351" s="211">
        <f t="shared" si="270"/>
        <v>0.42</v>
      </c>
      <c r="AA3351" s="178"/>
      <c r="AB3351" s="178"/>
      <c r="AC3351" s="178"/>
    </row>
    <row r="3352" spans="2:29" x14ac:dyDescent="0.35">
      <c r="B3352" s="222">
        <v>342900</v>
      </c>
      <c r="C3352" s="208">
        <v>134834</v>
      </c>
      <c r="D3352" s="309">
        <v>7415.87</v>
      </c>
      <c r="E3352" s="206">
        <v>10786.72</v>
      </c>
      <c r="F3352" s="206">
        <v>12135.06</v>
      </c>
      <c r="G3352" s="205">
        <f t="shared" si="271"/>
        <v>0.39321668124817732</v>
      </c>
      <c r="H3352" s="207">
        <f t="shared" si="272"/>
        <v>0.45</v>
      </c>
      <c r="I3352" s="213">
        <v>121746</v>
      </c>
      <c r="J3352" s="213">
        <v>6696.03</v>
      </c>
      <c r="K3352" s="212">
        <v>9739.68</v>
      </c>
      <c r="L3352" s="212">
        <v>10957.14</v>
      </c>
      <c r="M3352" s="239">
        <f t="shared" si="269"/>
        <v>0.51529999999993381</v>
      </c>
      <c r="N3352" s="239"/>
      <c r="O3352" s="178"/>
      <c r="P3352" s="178"/>
      <c r="Q3352" s="178"/>
      <c r="R3352" s="178"/>
      <c r="S3352" s="178"/>
      <c r="T3352" s="178"/>
      <c r="U3352" s="178"/>
      <c r="V3352" s="178"/>
      <c r="W3352" s="178"/>
      <c r="X3352" s="178"/>
      <c r="Y3352" s="210">
        <f t="shared" si="268"/>
        <v>0.35504811898512684</v>
      </c>
      <c r="Z3352" s="211">
        <f t="shared" si="270"/>
        <v>0.42</v>
      </c>
      <c r="AA3352" s="178"/>
      <c r="AB3352" s="178"/>
      <c r="AC3352" s="178"/>
    </row>
    <row r="3353" spans="2:29" x14ac:dyDescent="0.35">
      <c r="B3353" s="222">
        <v>343000</v>
      </c>
      <c r="C3353" s="208">
        <v>134879</v>
      </c>
      <c r="D3353" s="309">
        <v>7418.34</v>
      </c>
      <c r="E3353" s="206">
        <v>10790.32</v>
      </c>
      <c r="F3353" s="206">
        <v>12139.11</v>
      </c>
      <c r="G3353" s="205">
        <f t="shared" si="271"/>
        <v>0.39323323615160349</v>
      </c>
      <c r="H3353" s="207">
        <f t="shared" si="272"/>
        <v>0.45</v>
      </c>
      <c r="I3353" s="213">
        <v>121788</v>
      </c>
      <c r="J3353" s="213">
        <v>6698.34</v>
      </c>
      <c r="K3353" s="212">
        <v>9743.0400000000009</v>
      </c>
      <c r="L3353" s="212">
        <v>10960.92</v>
      </c>
      <c r="M3353" s="239">
        <f t="shared" si="269"/>
        <v>0.51520000000013166</v>
      </c>
      <c r="N3353" s="239"/>
      <c r="O3353" s="178"/>
      <c r="P3353" s="178"/>
      <c r="Q3353" s="178"/>
      <c r="R3353" s="178"/>
      <c r="S3353" s="178"/>
      <c r="T3353" s="178"/>
      <c r="U3353" s="178"/>
      <c r="V3353" s="178"/>
      <c r="W3353" s="178"/>
      <c r="X3353" s="178"/>
      <c r="Y3353" s="210">
        <f t="shared" si="268"/>
        <v>0.35506705539358602</v>
      </c>
      <c r="Z3353" s="211">
        <f t="shared" si="270"/>
        <v>0.42</v>
      </c>
      <c r="AA3353" s="178"/>
      <c r="AB3353" s="178"/>
      <c r="AC3353" s="178"/>
    </row>
    <row r="3354" spans="2:29" x14ac:dyDescent="0.35">
      <c r="B3354" s="222">
        <v>343100</v>
      </c>
      <c r="C3354" s="208">
        <v>134924</v>
      </c>
      <c r="D3354" s="309">
        <v>7420.82</v>
      </c>
      <c r="E3354" s="206">
        <v>10793.92</v>
      </c>
      <c r="F3354" s="206">
        <v>12143.16</v>
      </c>
      <c r="G3354" s="205">
        <f t="shared" si="271"/>
        <v>0.39324978140483824</v>
      </c>
      <c r="H3354" s="207">
        <f t="shared" si="272"/>
        <v>0.45</v>
      </c>
      <c r="I3354" s="213">
        <v>121830</v>
      </c>
      <c r="J3354" s="213">
        <v>6700.65</v>
      </c>
      <c r="K3354" s="212">
        <v>9746.4</v>
      </c>
      <c r="L3354" s="212">
        <v>10964.7</v>
      </c>
      <c r="M3354" s="239">
        <f t="shared" si="269"/>
        <v>0.51530000000009746</v>
      </c>
      <c r="N3354" s="239"/>
      <c r="O3354" s="178"/>
      <c r="P3354" s="178"/>
      <c r="Q3354" s="178"/>
      <c r="R3354" s="178"/>
      <c r="S3354" s="178"/>
      <c r="T3354" s="178"/>
      <c r="U3354" s="178"/>
      <c r="V3354" s="178"/>
      <c r="W3354" s="178"/>
      <c r="X3354" s="178"/>
      <c r="Y3354" s="210">
        <f t="shared" si="268"/>
        <v>0.35508598076362574</v>
      </c>
      <c r="Z3354" s="211">
        <f t="shared" si="270"/>
        <v>0.42</v>
      </c>
      <c r="AA3354" s="178"/>
      <c r="AB3354" s="178"/>
      <c r="AC3354" s="178"/>
    </row>
    <row r="3355" spans="2:29" x14ac:dyDescent="0.35">
      <c r="B3355" s="222">
        <v>343200</v>
      </c>
      <c r="C3355" s="208">
        <v>134969</v>
      </c>
      <c r="D3355" s="309">
        <v>7423.29</v>
      </c>
      <c r="E3355" s="206">
        <v>10797.52</v>
      </c>
      <c r="F3355" s="206">
        <v>12147.21</v>
      </c>
      <c r="G3355" s="205">
        <f t="shared" si="271"/>
        <v>0.39326631701631704</v>
      </c>
      <c r="H3355" s="207">
        <f t="shared" si="272"/>
        <v>0.45</v>
      </c>
      <c r="I3355" s="213">
        <v>121872</v>
      </c>
      <c r="J3355" s="213">
        <v>6702.96</v>
      </c>
      <c r="K3355" s="212">
        <v>9749.76</v>
      </c>
      <c r="L3355" s="212">
        <v>10968.48</v>
      </c>
      <c r="M3355" s="239">
        <f t="shared" si="269"/>
        <v>0.51520000000000432</v>
      </c>
      <c r="N3355" s="239"/>
      <c r="O3355" s="178"/>
      <c r="P3355" s="178"/>
      <c r="Q3355" s="178"/>
      <c r="R3355" s="178"/>
      <c r="S3355" s="178"/>
      <c r="T3355" s="178"/>
      <c r="U3355" s="178"/>
      <c r="V3355" s="178"/>
      <c r="W3355" s="178"/>
      <c r="X3355" s="178"/>
      <c r="Y3355" s="210">
        <f t="shared" si="268"/>
        <v>0.35510489510489512</v>
      </c>
      <c r="Z3355" s="211">
        <f t="shared" si="270"/>
        <v>0.42</v>
      </c>
      <c r="AA3355" s="178"/>
      <c r="AB3355" s="178"/>
      <c r="AC3355" s="178"/>
    </row>
    <row r="3356" spans="2:29" x14ac:dyDescent="0.35">
      <c r="B3356" s="222">
        <v>343300</v>
      </c>
      <c r="C3356" s="208">
        <v>135014</v>
      </c>
      <c r="D3356" s="309">
        <v>7425.77</v>
      </c>
      <c r="E3356" s="206">
        <v>10801.12</v>
      </c>
      <c r="F3356" s="206">
        <v>12151.26</v>
      </c>
      <c r="G3356" s="205">
        <f t="shared" si="271"/>
        <v>0.39328284299446548</v>
      </c>
      <c r="H3356" s="207">
        <f t="shared" si="272"/>
        <v>0.45</v>
      </c>
      <c r="I3356" s="213">
        <v>121914</v>
      </c>
      <c r="J3356" s="213">
        <v>6705.27</v>
      </c>
      <c r="K3356" s="212">
        <v>9753.1200000000008</v>
      </c>
      <c r="L3356" s="212">
        <v>10972.26</v>
      </c>
      <c r="M3356" s="239">
        <f t="shared" si="269"/>
        <v>0.51529999999998832</v>
      </c>
      <c r="N3356" s="239"/>
      <c r="O3356" s="178"/>
      <c r="P3356" s="178"/>
      <c r="Q3356" s="178"/>
      <c r="R3356" s="178"/>
      <c r="S3356" s="178"/>
      <c r="T3356" s="178"/>
      <c r="U3356" s="178"/>
      <c r="V3356" s="178"/>
      <c r="W3356" s="178"/>
      <c r="X3356" s="178"/>
      <c r="Y3356" s="210">
        <f t="shared" si="268"/>
        <v>0.35512379842703173</v>
      </c>
      <c r="Z3356" s="211">
        <f t="shared" si="270"/>
        <v>0.42</v>
      </c>
      <c r="AA3356" s="178"/>
      <c r="AB3356" s="178"/>
      <c r="AC3356" s="178"/>
    </row>
    <row r="3357" spans="2:29" x14ac:dyDescent="0.35">
      <c r="B3357" s="222">
        <v>343400</v>
      </c>
      <c r="C3357" s="208">
        <v>135059</v>
      </c>
      <c r="D3357" s="309">
        <v>7428.24</v>
      </c>
      <c r="E3357" s="206">
        <v>10804.72</v>
      </c>
      <c r="F3357" s="206">
        <v>12155.31</v>
      </c>
      <c r="G3357" s="205">
        <f t="shared" si="271"/>
        <v>0.3932993593476995</v>
      </c>
      <c r="H3357" s="207">
        <f t="shared" si="272"/>
        <v>0.45</v>
      </c>
      <c r="I3357" s="213">
        <v>121956</v>
      </c>
      <c r="J3357" s="213">
        <v>6707.58</v>
      </c>
      <c r="K3357" s="212">
        <v>9756.48</v>
      </c>
      <c r="L3357" s="212">
        <v>10976.04</v>
      </c>
      <c r="M3357" s="239">
        <f t="shared" si="269"/>
        <v>0.51519999999987709</v>
      </c>
      <c r="N3357" s="239"/>
      <c r="O3357" s="178"/>
      <c r="P3357" s="178"/>
      <c r="Q3357" s="178"/>
      <c r="R3357" s="178"/>
      <c r="S3357" s="178"/>
      <c r="T3357" s="178"/>
      <c r="U3357" s="178"/>
      <c r="V3357" s="178"/>
      <c r="W3357" s="178"/>
      <c r="X3357" s="178"/>
      <c r="Y3357" s="210">
        <f t="shared" si="268"/>
        <v>0.3551426907396622</v>
      </c>
      <c r="Z3357" s="211">
        <f t="shared" si="270"/>
        <v>0.42</v>
      </c>
      <c r="AA3357" s="178"/>
      <c r="AB3357" s="178"/>
      <c r="AC3357" s="178"/>
    </row>
    <row r="3358" spans="2:29" x14ac:dyDescent="0.35">
      <c r="B3358" s="222">
        <v>343500</v>
      </c>
      <c r="C3358" s="208">
        <v>135104</v>
      </c>
      <c r="D3358" s="309">
        <v>7430.72</v>
      </c>
      <c r="E3358" s="206">
        <v>10808.32</v>
      </c>
      <c r="F3358" s="206">
        <v>12159.36</v>
      </c>
      <c r="G3358" s="205">
        <f t="shared" si="271"/>
        <v>0.39331586608442504</v>
      </c>
      <c r="H3358" s="207">
        <f t="shared" si="272"/>
        <v>0.45</v>
      </c>
      <c r="I3358" s="213">
        <v>121998</v>
      </c>
      <c r="J3358" s="213">
        <v>6709.89</v>
      </c>
      <c r="K3358" s="212">
        <v>9759.84</v>
      </c>
      <c r="L3358" s="212">
        <v>10979.82</v>
      </c>
      <c r="M3358" s="239">
        <f t="shared" si="269"/>
        <v>0.51530000000017029</v>
      </c>
      <c r="N3358" s="239"/>
      <c r="O3358" s="178"/>
      <c r="P3358" s="178"/>
      <c r="Q3358" s="178"/>
      <c r="R3358" s="178"/>
      <c r="S3358" s="178"/>
      <c r="T3358" s="178"/>
      <c r="U3358" s="178"/>
      <c r="V3358" s="178"/>
      <c r="W3358" s="178"/>
      <c r="X3358" s="178"/>
      <c r="Y3358" s="210">
        <f t="shared" si="268"/>
        <v>0.35516157205240173</v>
      </c>
      <c r="Z3358" s="211">
        <f t="shared" si="270"/>
        <v>0.42</v>
      </c>
      <c r="AA3358" s="178"/>
      <c r="AB3358" s="178"/>
      <c r="AC3358" s="178"/>
    </row>
    <row r="3359" spans="2:29" x14ac:dyDescent="0.35">
      <c r="B3359" s="222">
        <v>343600</v>
      </c>
      <c r="C3359" s="208">
        <v>135149</v>
      </c>
      <c r="D3359" s="309">
        <v>7433.19</v>
      </c>
      <c r="E3359" s="206">
        <v>10811.92</v>
      </c>
      <c r="F3359" s="206">
        <v>12163.41</v>
      </c>
      <c r="G3359" s="205">
        <f t="shared" si="271"/>
        <v>0.39333236321303844</v>
      </c>
      <c r="H3359" s="207">
        <f t="shared" si="272"/>
        <v>0.45</v>
      </c>
      <c r="I3359" s="213">
        <v>122040</v>
      </c>
      <c r="J3359" s="213">
        <v>6712.2</v>
      </c>
      <c r="K3359" s="212">
        <v>9763.2000000000007</v>
      </c>
      <c r="L3359" s="212">
        <v>10983.6</v>
      </c>
      <c r="M3359" s="239">
        <f t="shared" si="269"/>
        <v>0.51520000000004074</v>
      </c>
      <c r="N3359" s="239"/>
      <c r="O3359" s="178"/>
      <c r="P3359" s="178"/>
      <c r="Q3359" s="178"/>
      <c r="R3359" s="178"/>
      <c r="S3359" s="178"/>
      <c r="T3359" s="178"/>
      <c r="U3359" s="178"/>
      <c r="V3359" s="178"/>
      <c r="W3359" s="178"/>
      <c r="X3359" s="178"/>
      <c r="Y3359" s="210">
        <f t="shared" si="268"/>
        <v>0.35518044237485447</v>
      </c>
      <c r="Z3359" s="211">
        <f t="shared" si="270"/>
        <v>0.42</v>
      </c>
      <c r="AA3359" s="178"/>
      <c r="AB3359" s="178"/>
      <c r="AC3359" s="178"/>
    </row>
    <row r="3360" spans="2:29" x14ac:dyDescent="0.35">
      <c r="B3360" s="222">
        <v>343700</v>
      </c>
      <c r="C3360" s="208">
        <v>135194</v>
      </c>
      <c r="D3360" s="309">
        <v>7435.67</v>
      </c>
      <c r="E3360" s="206">
        <v>10815.52</v>
      </c>
      <c r="F3360" s="206">
        <v>12167.46</v>
      </c>
      <c r="G3360" s="205">
        <f t="shared" si="271"/>
        <v>0.3933488507419261</v>
      </c>
      <c r="H3360" s="207">
        <f t="shared" si="272"/>
        <v>0.45</v>
      </c>
      <c r="I3360" s="213">
        <v>122082</v>
      </c>
      <c r="J3360" s="213">
        <v>6714.51</v>
      </c>
      <c r="K3360" s="212">
        <v>9766.56</v>
      </c>
      <c r="L3360" s="212">
        <v>10987.38</v>
      </c>
      <c r="M3360" s="239">
        <f t="shared" si="269"/>
        <v>0.51530000000006115</v>
      </c>
      <c r="N3360" s="239"/>
      <c r="O3360" s="178"/>
      <c r="P3360" s="178"/>
      <c r="Q3360" s="178"/>
      <c r="R3360" s="178"/>
      <c r="S3360" s="178"/>
      <c r="T3360" s="178"/>
      <c r="U3360" s="178"/>
      <c r="V3360" s="178"/>
      <c r="W3360" s="178"/>
      <c r="X3360" s="178"/>
      <c r="Y3360" s="210">
        <f t="shared" si="268"/>
        <v>0.35519930171661335</v>
      </c>
      <c r="Z3360" s="211">
        <f t="shared" si="270"/>
        <v>0.42</v>
      </c>
      <c r="AA3360" s="178"/>
      <c r="AB3360" s="178"/>
      <c r="AC3360" s="178"/>
    </row>
    <row r="3361" spans="2:29" x14ac:dyDescent="0.35">
      <c r="B3361" s="222">
        <v>343800</v>
      </c>
      <c r="C3361" s="208">
        <v>135239</v>
      </c>
      <c r="D3361" s="309">
        <v>7438.14</v>
      </c>
      <c r="E3361" s="206">
        <v>10819.12</v>
      </c>
      <c r="F3361" s="206">
        <v>12171.51</v>
      </c>
      <c r="G3361" s="205">
        <f t="shared" si="271"/>
        <v>0.39336532867946483</v>
      </c>
      <c r="H3361" s="207">
        <f t="shared" si="272"/>
        <v>0.45</v>
      </c>
      <c r="I3361" s="213">
        <v>122124</v>
      </c>
      <c r="J3361" s="213">
        <v>6716.82</v>
      </c>
      <c r="K3361" s="212">
        <v>9769.92</v>
      </c>
      <c r="L3361" s="212">
        <v>10991.16</v>
      </c>
      <c r="M3361" s="239">
        <f t="shared" si="269"/>
        <v>0.5152000000002408</v>
      </c>
      <c r="N3361" s="239"/>
      <c r="O3361" s="178"/>
      <c r="P3361" s="178"/>
      <c r="Q3361" s="178"/>
      <c r="R3361" s="178"/>
      <c r="S3361" s="178"/>
      <c r="T3361" s="178"/>
      <c r="U3361" s="178"/>
      <c r="V3361" s="178"/>
      <c r="W3361" s="178"/>
      <c r="X3361" s="178"/>
      <c r="Y3361" s="210">
        <f t="shared" si="268"/>
        <v>0.35521815008726004</v>
      </c>
      <c r="Z3361" s="211">
        <f t="shared" si="270"/>
        <v>0.42</v>
      </c>
      <c r="AA3361" s="178"/>
      <c r="AB3361" s="178"/>
      <c r="AC3361" s="178"/>
    </row>
    <row r="3362" spans="2:29" x14ac:dyDescent="0.35">
      <c r="B3362" s="222">
        <v>343900</v>
      </c>
      <c r="C3362" s="208">
        <v>135284</v>
      </c>
      <c r="D3362" s="309">
        <v>7440.62</v>
      </c>
      <c r="E3362" s="206">
        <v>10822.72</v>
      </c>
      <c r="F3362" s="206">
        <v>12175.56</v>
      </c>
      <c r="G3362" s="205">
        <f t="shared" si="271"/>
        <v>0.39338179703402154</v>
      </c>
      <c r="H3362" s="207">
        <f t="shared" si="272"/>
        <v>0.45</v>
      </c>
      <c r="I3362" s="213">
        <v>122166</v>
      </c>
      <c r="J3362" s="213">
        <v>6719.13</v>
      </c>
      <c r="K3362" s="212">
        <v>9773.2800000000007</v>
      </c>
      <c r="L3362" s="212">
        <v>10994.94</v>
      </c>
      <c r="M3362" s="239">
        <f t="shared" si="269"/>
        <v>0.51529999999993381</v>
      </c>
      <c r="N3362" s="239"/>
      <c r="O3362" s="178"/>
      <c r="P3362" s="178"/>
      <c r="Q3362" s="178"/>
      <c r="R3362" s="178"/>
      <c r="S3362" s="178"/>
      <c r="T3362" s="178"/>
      <c r="U3362" s="178"/>
      <c r="V3362" s="178"/>
      <c r="W3362" s="178"/>
      <c r="X3362" s="178"/>
      <c r="Y3362" s="210">
        <f t="shared" si="268"/>
        <v>0.35523698749636523</v>
      </c>
      <c r="Z3362" s="211">
        <f t="shared" si="270"/>
        <v>0.42</v>
      </c>
      <c r="AA3362" s="178"/>
      <c r="AB3362" s="178"/>
      <c r="AC3362" s="178"/>
    </row>
    <row r="3363" spans="2:29" x14ac:dyDescent="0.35">
      <c r="B3363" s="222">
        <v>344000</v>
      </c>
      <c r="C3363" s="208">
        <v>135329</v>
      </c>
      <c r="D3363" s="309">
        <v>7443.09</v>
      </c>
      <c r="E3363" s="206">
        <v>10826.32</v>
      </c>
      <c r="F3363" s="206">
        <v>12179.61</v>
      </c>
      <c r="G3363" s="205">
        <f t="shared" si="271"/>
        <v>0.39339825581395349</v>
      </c>
      <c r="H3363" s="207">
        <f t="shared" si="272"/>
        <v>0.45</v>
      </c>
      <c r="I3363" s="213">
        <v>122208</v>
      </c>
      <c r="J3363" s="213">
        <v>6721.44</v>
      </c>
      <c r="K3363" s="212">
        <v>9776.64</v>
      </c>
      <c r="L3363" s="212">
        <v>10998.72</v>
      </c>
      <c r="M3363" s="239">
        <f t="shared" si="269"/>
        <v>0.51520000000013166</v>
      </c>
      <c r="N3363" s="239"/>
      <c r="O3363" s="178"/>
      <c r="P3363" s="178"/>
      <c r="Q3363" s="178"/>
      <c r="R3363" s="178"/>
      <c r="S3363" s="178"/>
      <c r="T3363" s="178"/>
      <c r="U3363" s="178"/>
      <c r="V3363" s="178"/>
      <c r="W3363" s="178"/>
      <c r="X3363" s="178"/>
      <c r="Y3363" s="210">
        <f t="shared" si="268"/>
        <v>0.35525581395348838</v>
      </c>
      <c r="Z3363" s="211">
        <f t="shared" si="270"/>
        <v>0.42</v>
      </c>
      <c r="AA3363" s="178"/>
      <c r="AB3363" s="178"/>
      <c r="AC3363" s="178"/>
    </row>
    <row r="3364" spans="2:29" x14ac:dyDescent="0.35">
      <c r="B3364" s="222">
        <v>344100</v>
      </c>
      <c r="C3364" s="208">
        <v>135374</v>
      </c>
      <c r="D3364" s="309">
        <v>7445.57</v>
      </c>
      <c r="E3364" s="206">
        <v>10829.92</v>
      </c>
      <c r="F3364" s="206">
        <v>12183.66</v>
      </c>
      <c r="G3364" s="205">
        <f t="shared" si="271"/>
        <v>0.39341470502760828</v>
      </c>
      <c r="H3364" s="207">
        <f t="shared" si="272"/>
        <v>0.45</v>
      </c>
      <c r="I3364" s="213">
        <v>122250</v>
      </c>
      <c r="J3364" s="213">
        <v>6723.75</v>
      </c>
      <c r="K3364" s="212">
        <v>9780</v>
      </c>
      <c r="L3364" s="212">
        <v>11002.5</v>
      </c>
      <c r="M3364" s="239">
        <f t="shared" si="269"/>
        <v>0.51530000000009746</v>
      </c>
      <c r="N3364" s="239"/>
      <c r="O3364" s="178"/>
      <c r="P3364" s="178"/>
      <c r="Q3364" s="178"/>
      <c r="R3364" s="178"/>
      <c r="S3364" s="178"/>
      <c r="T3364" s="178"/>
      <c r="U3364" s="178"/>
      <c r="V3364" s="178"/>
      <c r="W3364" s="178"/>
      <c r="X3364" s="178"/>
      <c r="Y3364" s="210">
        <f t="shared" si="268"/>
        <v>0.35527462946817784</v>
      </c>
      <c r="Z3364" s="211">
        <f t="shared" si="270"/>
        <v>0.42</v>
      </c>
      <c r="AA3364" s="178"/>
      <c r="AB3364" s="178"/>
      <c r="AC3364" s="178"/>
    </row>
    <row r="3365" spans="2:29" x14ac:dyDescent="0.35">
      <c r="B3365" s="222">
        <v>344200</v>
      </c>
      <c r="C3365" s="208">
        <v>135419</v>
      </c>
      <c r="D3365" s="309">
        <v>7448.04</v>
      </c>
      <c r="E3365" s="206">
        <v>10833.52</v>
      </c>
      <c r="F3365" s="206">
        <v>12187.71</v>
      </c>
      <c r="G3365" s="205">
        <f t="shared" si="271"/>
        <v>0.39343114468332363</v>
      </c>
      <c r="H3365" s="207">
        <f t="shared" si="272"/>
        <v>0.45</v>
      </c>
      <c r="I3365" s="213">
        <v>122292</v>
      </c>
      <c r="J3365" s="213">
        <v>6726.06</v>
      </c>
      <c r="K3365" s="212">
        <v>9783.36</v>
      </c>
      <c r="L3365" s="212">
        <v>11006.28</v>
      </c>
      <c r="M3365" s="239">
        <f t="shared" si="269"/>
        <v>0.51520000000000432</v>
      </c>
      <c r="N3365" s="239"/>
      <c r="O3365" s="178"/>
      <c r="P3365" s="178"/>
      <c r="Q3365" s="178"/>
      <c r="R3365" s="178"/>
      <c r="S3365" s="178"/>
      <c r="T3365" s="178"/>
      <c r="U3365" s="178"/>
      <c r="V3365" s="178"/>
      <c r="W3365" s="178"/>
      <c r="X3365" s="178"/>
      <c r="Y3365" s="210">
        <f t="shared" si="268"/>
        <v>0.35529343404997094</v>
      </c>
      <c r="Z3365" s="211">
        <f t="shared" si="270"/>
        <v>0.42</v>
      </c>
      <c r="AA3365" s="178"/>
      <c r="AB3365" s="178"/>
      <c r="AC3365" s="178"/>
    </row>
    <row r="3366" spans="2:29" x14ac:dyDescent="0.35">
      <c r="B3366" s="222">
        <v>344300</v>
      </c>
      <c r="C3366" s="208">
        <v>135464</v>
      </c>
      <c r="D3366" s="309">
        <v>7450.52</v>
      </c>
      <c r="E3366" s="206">
        <v>10837.12</v>
      </c>
      <c r="F3366" s="206">
        <v>12191.76</v>
      </c>
      <c r="G3366" s="205">
        <f t="shared" si="271"/>
        <v>0.39344757478942782</v>
      </c>
      <c r="H3366" s="207">
        <f t="shared" si="272"/>
        <v>0.45</v>
      </c>
      <c r="I3366" s="213">
        <v>122334</v>
      </c>
      <c r="J3366" s="213">
        <v>6728.37</v>
      </c>
      <c r="K3366" s="212">
        <v>9786.7199999999993</v>
      </c>
      <c r="L3366" s="212">
        <v>11010.06</v>
      </c>
      <c r="M3366" s="239">
        <f t="shared" si="269"/>
        <v>0.51529999999998832</v>
      </c>
      <c r="N3366" s="239"/>
      <c r="O3366" s="178"/>
      <c r="P3366" s="178"/>
      <c r="Q3366" s="178"/>
      <c r="R3366" s="178"/>
      <c r="S3366" s="178"/>
      <c r="T3366" s="178"/>
      <c r="U3366" s="178"/>
      <c r="V3366" s="178"/>
      <c r="W3366" s="178"/>
      <c r="X3366" s="178"/>
      <c r="Y3366" s="210">
        <f t="shared" si="268"/>
        <v>0.35531222770839382</v>
      </c>
      <c r="Z3366" s="211">
        <f t="shared" si="270"/>
        <v>0.42</v>
      </c>
      <c r="AA3366" s="178"/>
      <c r="AB3366" s="178"/>
      <c r="AC3366" s="178"/>
    </row>
    <row r="3367" spans="2:29" x14ac:dyDescent="0.35">
      <c r="B3367" s="222">
        <v>344400</v>
      </c>
      <c r="C3367" s="208">
        <v>135509</v>
      </c>
      <c r="D3367" s="309">
        <v>7452.99</v>
      </c>
      <c r="E3367" s="206">
        <v>10840.72</v>
      </c>
      <c r="F3367" s="206">
        <v>12195.81</v>
      </c>
      <c r="G3367" s="205">
        <f t="shared" si="271"/>
        <v>0.39346399535423926</v>
      </c>
      <c r="H3367" s="207">
        <f t="shared" si="272"/>
        <v>0.45</v>
      </c>
      <c r="I3367" s="213">
        <v>122376</v>
      </c>
      <c r="J3367" s="213">
        <v>6730.68</v>
      </c>
      <c r="K3367" s="212">
        <v>9790.08</v>
      </c>
      <c r="L3367" s="212">
        <v>11013.84</v>
      </c>
      <c r="M3367" s="239">
        <f t="shared" si="269"/>
        <v>0.51519999999987709</v>
      </c>
      <c r="N3367" s="239"/>
      <c r="O3367" s="178"/>
      <c r="P3367" s="178"/>
      <c r="Q3367" s="178"/>
      <c r="R3367" s="178"/>
      <c r="S3367" s="178"/>
      <c r="T3367" s="178"/>
      <c r="U3367" s="178"/>
      <c r="V3367" s="178"/>
      <c r="W3367" s="178"/>
      <c r="X3367" s="178"/>
      <c r="Y3367" s="210">
        <f t="shared" si="268"/>
        <v>0.35533101045296167</v>
      </c>
      <c r="Z3367" s="211">
        <f t="shared" si="270"/>
        <v>0.42</v>
      </c>
      <c r="AA3367" s="178"/>
      <c r="AB3367" s="178"/>
      <c r="AC3367" s="178"/>
    </row>
    <row r="3368" spans="2:29" x14ac:dyDescent="0.35">
      <c r="B3368" s="222">
        <v>344500</v>
      </c>
      <c r="C3368" s="208">
        <v>135554</v>
      </c>
      <c r="D3368" s="309">
        <v>7455.47</v>
      </c>
      <c r="E3368" s="206">
        <v>10844.32</v>
      </c>
      <c r="F3368" s="206">
        <v>12199.86</v>
      </c>
      <c r="G3368" s="205">
        <f t="shared" si="271"/>
        <v>0.39348040638606674</v>
      </c>
      <c r="H3368" s="207">
        <f t="shared" si="272"/>
        <v>0.45</v>
      </c>
      <c r="I3368" s="213">
        <v>122418</v>
      </c>
      <c r="J3368" s="213">
        <v>6732.99</v>
      </c>
      <c r="K3368" s="212">
        <v>9793.44</v>
      </c>
      <c r="L3368" s="212">
        <v>11017.62</v>
      </c>
      <c r="M3368" s="239">
        <f t="shared" si="269"/>
        <v>0.51530000000017029</v>
      </c>
      <c r="N3368" s="239"/>
      <c r="O3368" s="178"/>
      <c r="P3368" s="178"/>
      <c r="Q3368" s="178"/>
      <c r="R3368" s="178"/>
      <c r="S3368" s="178"/>
      <c r="T3368" s="178"/>
      <c r="U3368" s="178"/>
      <c r="V3368" s="178"/>
      <c r="W3368" s="178"/>
      <c r="X3368" s="178"/>
      <c r="Y3368" s="210">
        <f t="shared" si="268"/>
        <v>0.35534978229317854</v>
      </c>
      <c r="Z3368" s="211">
        <f t="shared" si="270"/>
        <v>0.42</v>
      </c>
      <c r="AA3368" s="178"/>
      <c r="AB3368" s="178"/>
      <c r="AC3368" s="178"/>
    </row>
    <row r="3369" spans="2:29" x14ac:dyDescent="0.35">
      <c r="B3369" s="222">
        <v>344600</v>
      </c>
      <c r="C3369" s="208">
        <v>135599</v>
      </c>
      <c r="D3369" s="309">
        <v>7457.94</v>
      </c>
      <c r="E3369" s="206">
        <v>10847.92</v>
      </c>
      <c r="F3369" s="206">
        <v>12203.91</v>
      </c>
      <c r="G3369" s="205">
        <f t="shared" si="271"/>
        <v>0.39349680789320951</v>
      </c>
      <c r="H3369" s="207">
        <f t="shared" si="272"/>
        <v>0.45</v>
      </c>
      <c r="I3369" s="213">
        <v>122460</v>
      </c>
      <c r="J3369" s="213">
        <v>6735.3</v>
      </c>
      <c r="K3369" s="212">
        <v>9796.7999999999993</v>
      </c>
      <c r="L3369" s="212">
        <v>11021.4</v>
      </c>
      <c r="M3369" s="239">
        <f t="shared" si="269"/>
        <v>0.51520000000004074</v>
      </c>
      <c r="N3369" s="239"/>
      <c r="O3369" s="178"/>
      <c r="P3369" s="178"/>
      <c r="Q3369" s="178"/>
      <c r="R3369" s="178"/>
      <c r="S3369" s="178"/>
      <c r="T3369" s="178"/>
      <c r="U3369" s="178"/>
      <c r="V3369" s="178"/>
      <c r="W3369" s="178"/>
      <c r="X3369" s="178"/>
      <c r="Y3369" s="210">
        <f t="shared" si="268"/>
        <v>0.35536854323853745</v>
      </c>
      <c r="Z3369" s="211">
        <f t="shared" si="270"/>
        <v>0.42</v>
      </c>
      <c r="AA3369" s="178"/>
      <c r="AB3369" s="178"/>
      <c r="AC3369" s="178"/>
    </row>
    <row r="3370" spans="2:29" x14ac:dyDescent="0.35">
      <c r="B3370" s="222">
        <v>344700</v>
      </c>
      <c r="C3370" s="208">
        <v>135644</v>
      </c>
      <c r="D3370" s="309">
        <v>7460.42</v>
      </c>
      <c r="E3370" s="206">
        <v>10851.52</v>
      </c>
      <c r="F3370" s="206">
        <v>12207.96</v>
      </c>
      <c r="G3370" s="205">
        <f t="shared" si="271"/>
        <v>0.39351319988395705</v>
      </c>
      <c r="H3370" s="207">
        <f t="shared" si="272"/>
        <v>0.45</v>
      </c>
      <c r="I3370" s="213">
        <v>122502</v>
      </c>
      <c r="J3370" s="213">
        <v>6737.61</v>
      </c>
      <c r="K3370" s="212">
        <v>9800.16</v>
      </c>
      <c r="L3370" s="212">
        <v>11025.18</v>
      </c>
      <c r="M3370" s="239">
        <f t="shared" si="269"/>
        <v>0.51530000000006115</v>
      </c>
      <c r="N3370" s="239"/>
      <c r="O3370" s="178"/>
      <c r="P3370" s="178"/>
      <c r="Q3370" s="178"/>
      <c r="R3370" s="178"/>
      <c r="S3370" s="178"/>
      <c r="T3370" s="178"/>
      <c r="U3370" s="178"/>
      <c r="V3370" s="178"/>
      <c r="W3370" s="178"/>
      <c r="X3370" s="178"/>
      <c r="Y3370" s="210">
        <f t="shared" si="268"/>
        <v>0.35538729329852048</v>
      </c>
      <c r="Z3370" s="211">
        <f t="shared" si="270"/>
        <v>0.42</v>
      </c>
      <c r="AA3370" s="178"/>
      <c r="AB3370" s="178"/>
      <c r="AC3370" s="178"/>
    </row>
    <row r="3371" spans="2:29" x14ac:dyDescent="0.35">
      <c r="B3371" s="222">
        <v>344800</v>
      </c>
      <c r="C3371" s="208">
        <v>135689</v>
      </c>
      <c r="D3371" s="309">
        <v>7462.89</v>
      </c>
      <c r="E3371" s="206">
        <v>10855.12</v>
      </c>
      <c r="F3371" s="206">
        <v>12212.01</v>
      </c>
      <c r="G3371" s="205">
        <f t="shared" si="271"/>
        <v>0.3935295823665893</v>
      </c>
      <c r="H3371" s="207">
        <f t="shared" si="272"/>
        <v>0.45</v>
      </c>
      <c r="I3371" s="213">
        <v>122544</v>
      </c>
      <c r="J3371" s="213">
        <v>6739.92</v>
      </c>
      <c r="K3371" s="212">
        <v>9803.52</v>
      </c>
      <c r="L3371" s="212">
        <v>11028.96</v>
      </c>
      <c r="M3371" s="239">
        <f t="shared" si="269"/>
        <v>0.5152000000002408</v>
      </c>
      <c r="N3371" s="239"/>
      <c r="O3371" s="178"/>
      <c r="P3371" s="178"/>
      <c r="Q3371" s="178"/>
      <c r="R3371" s="178"/>
      <c r="S3371" s="178"/>
      <c r="T3371" s="178"/>
      <c r="U3371" s="178"/>
      <c r="V3371" s="178"/>
      <c r="W3371" s="178"/>
      <c r="X3371" s="178"/>
      <c r="Y3371" s="210">
        <f t="shared" si="268"/>
        <v>0.35540603248259861</v>
      </c>
      <c r="Z3371" s="211">
        <f t="shared" si="270"/>
        <v>0.42</v>
      </c>
      <c r="AA3371" s="178"/>
      <c r="AB3371" s="178"/>
      <c r="AC3371" s="178"/>
    </row>
    <row r="3372" spans="2:29" x14ac:dyDescent="0.35">
      <c r="B3372" s="222">
        <v>344900</v>
      </c>
      <c r="C3372" s="208">
        <v>135734</v>
      </c>
      <c r="D3372" s="309">
        <v>7465.37</v>
      </c>
      <c r="E3372" s="206">
        <v>10858.72</v>
      </c>
      <c r="F3372" s="206">
        <v>12216.06</v>
      </c>
      <c r="G3372" s="205">
        <f t="shared" si="271"/>
        <v>0.39354595534937664</v>
      </c>
      <c r="H3372" s="207">
        <f t="shared" si="272"/>
        <v>0.45</v>
      </c>
      <c r="I3372" s="213">
        <v>122586</v>
      </c>
      <c r="J3372" s="213">
        <v>6742.23</v>
      </c>
      <c r="K3372" s="212">
        <v>9806.8799999999992</v>
      </c>
      <c r="L3372" s="212">
        <v>11032.74</v>
      </c>
      <c r="M3372" s="239">
        <f t="shared" si="269"/>
        <v>0.51529999999993381</v>
      </c>
      <c r="N3372" s="239"/>
      <c r="O3372" s="178"/>
      <c r="P3372" s="178"/>
      <c r="Q3372" s="178"/>
      <c r="R3372" s="178"/>
      <c r="S3372" s="178"/>
      <c r="T3372" s="178"/>
      <c r="U3372" s="178"/>
      <c r="V3372" s="178"/>
      <c r="W3372" s="178"/>
      <c r="X3372" s="178"/>
      <c r="Y3372" s="210">
        <f t="shared" si="268"/>
        <v>0.35542476080023194</v>
      </c>
      <c r="Z3372" s="211">
        <f t="shared" si="270"/>
        <v>0.42</v>
      </c>
      <c r="AA3372" s="178"/>
      <c r="AB3372" s="178"/>
      <c r="AC3372" s="178"/>
    </row>
    <row r="3373" spans="2:29" x14ac:dyDescent="0.35">
      <c r="B3373" s="222">
        <v>345000</v>
      </c>
      <c r="C3373" s="208">
        <v>135779</v>
      </c>
      <c r="D3373" s="309">
        <v>7467.84</v>
      </c>
      <c r="E3373" s="206">
        <v>10862.32</v>
      </c>
      <c r="F3373" s="206">
        <v>12220.11</v>
      </c>
      <c r="G3373" s="205">
        <f t="shared" si="271"/>
        <v>0.39356231884057968</v>
      </c>
      <c r="H3373" s="207">
        <f t="shared" si="272"/>
        <v>0.45</v>
      </c>
      <c r="I3373" s="213">
        <v>122628</v>
      </c>
      <c r="J3373" s="213">
        <v>6744.54</v>
      </c>
      <c r="K3373" s="212">
        <v>9810.24</v>
      </c>
      <c r="L3373" s="212">
        <v>11036.52</v>
      </c>
      <c r="M3373" s="239">
        <f t="shared" si="269"/>
        <v>0.51520000000013166</v>
      </c>
      <c r="N3373" s="239"/>
      <c r="O3373" s="178"/>
      <c r="P3373" s="178"/>
      <c r="Q3373" s="178"/>
      <c r="R3373" s="178"/>
      <c r="S3373" s="178"/>
      <c r="T3373" s="178"/>
      <c r="U3373" s="178"/>
      <c r="V3373" s="178"/>
      <c r="W3373" s="178"/>
      <c r="X3373" s="178"/>
      <c r="Y3373" s="210">
        <f t="shared" si="268"/>
        <v>0.35544347826086958</v>
      </c>
      <c r="Z3373" s="211">
        <f t="shared" si="270"/>
        <v>0.42</v>
      </c>
      <c r="AA3373" s="178"/>
      <c r="AB3373" s="178"/>
      <c r="AC3373" s="178"/>
    </row>
    <row r="3374" spans="2:29" x14ac:dyDescent="0.35">
      <c r="B3374" s="222">
        <v>345100</v>
      </c>
      <c r="C3374" s="208">
        <v>135824</v>
      </c>
      <c r="D3374" s="309">
        <v>7470.32</v>
      </c>
      <c r="E3374" s="206">
        <v>10865.92</v>
      </c>
      <c r="F3374" s="206">
        <v>12224.16</v>
      </c>
      <c r="G3374" s="205">
        <f t="shared" si="271"/>
        <v>0.39357867284844972</v>
      </c>
      <c r="H3374" s="207">
        <f t="shared" si="272"/>
        <v>0.45</v>
      </c>
      <c r="I3374" s="213">
        <v>122670</v>
      </c>
      <c r="J3374" s="213">
        <v>6746.85</v>
      </c>
      <c r="K3374" s="212">
        <v>9813.6</v>
      </c>
      <c r="L3374" s="212">
        <v>11040.3</v>
      </c>
      <c r="M3374" s="239">
        <f t="shared" si="269"/>
        <v>0.51530000000009746</v>
      </c>
      <c r="N3374" s="239"/>
      <c r="O3374" s="178"/>
      <c r="P3374" s="178"/>
      <c r="Q3374" s="178"/>
      <c r="R3374" s="178"/>
      <c r="S3374" s="178"/>
      <c r="T3374" s="178"/>
      <c r="U3374" s="178"/>
      <c r="V3374" s="178"/>
      <c r="W3374" s="178"/>
      <c r="X3374" s="178"/>
      <c r="Y3374" s="210">
        <f t="shared" si="268"/>
        <v>0.35546218487394959</v>
      </c>
      <c r="Z3374" s="211">
        <f t="shared" si="270"/>
        <v>0.42</v>
      </c>
      <c r="AA3374" s="178"/>
      <c r="AB3374" s="178"/>
      <c r="AC3374" s="178"/>
    </row>
    <row r="3375" spans="2:29" x14ac:dyDescent="0.35">
      <c r="B3375" s="222">
        <v>345200</v>
      </c>
      <c r="C3375" s="208">
        <v>135869</v>
      </c>
      <c r="D3375" s="309">
        <v>7472.79</v>
      </c>
      <c r="E3375" s="206">
        <v>10869.52</v>
      </c>
      <c r="F3375" s="206">
        <v>12228.21</v>
      </c>
      <c r="G3375" s="205">
        <f t="shared" si="271"/>
        <v>0.39359501738122826</v>
      </c>
      <c r="H3375" s="207">
        <f t="shared" si="272"/>
        <v>0.45</v>
      </c>
      <c r="I3375" s="213">
        <v>122712</v>
      </c>
      <c r="J3375" s="213">
        <v>6749.16</v>
      </c>
      <c r="K3375" s="212">
        <v>9816.9599999999991</v>
      </c>
      <c r="L3375" s="212">
        <v>11044.08</v>
      </c>
      <c r="M3375" s="239">
        <f t="shared" si="269"/>
        <v>0.51520000000000432</v>
      </c>
      <c r="N3375" s="239"/>
      <c r="O3375" s="178"/>
      <c r="P3375" s="178"/>
      <c r="Q3375" s="178"/>
      <c r="R3375" s="178"/>
      <c r="S3375" s="178"/>
      <c r="T3375" s="178"/>
      <c r="U3375" s="178"/>
      <c r="V3375" s="178"/>
      <c r="W3375" s="178"/>
      <c r="X3375" s="178"/>
      <c r="Y3375" s="210">
        <f t="shared" si="268"/>
        <v>0.35548088064889921</v>
      </c>
      <c r="Z3375" s="211">
        <f t="shared" si="270"/>
        <v>0.42</v>
      </c>
      <c r="AA3375" s="178"/>
      <c r="AB3375" s="178"/>
      <c r="AC3375" s="178"/>
    </row>
    <row r="3376" spans="2:29" x14ac:dyDescent="0.35">
      <c r="B3376" s="222">
        <v>345300</v>
      </c>
      <c r="C3376" s="208">
        <v>135914</v>
      </c>
      <c r="D3376" s="309">
        <v>7475.27</v>
      </c>
      <c r="E3376" s="206">
        <v>10873.12</v>
      </c>
      <c r="F3376" s="206">
        <v>12232.26</v>
      </c>
      <c r="G3376" s="205">
        <f t="shared" si="271"/>
        <v>0.3936113524471474</v>
      </c>
      <c r="H3376" s="207">
        <f t="shared" si="272"/>
        <v>0.45</v>
      </c>
      <c r="I3376" s="213">
        <v>122754</v>
      </c>
      <c r="J3376" s="213">
        <v>6751.47</v>
      </c>
      <c r="K3376" s="212">
        <v>9820.32</v>
      </c>
      <c r="L3376" s="212">
        <v>11047.86</v>
      </c>
      <c r="M3376" s="239">
        <f t="shared" si="269"/>
        <v>0.51529999999998832</v>
      </c>
      <c r="N3376" s="239"/>
      <c r="O3376" s="178"/>
      <c r="P3376" s="178"/>
      <c r="Q3376" s="178"/>
      <c r="R3376" s="178"/>
      <c r="S3376" s="178"/>
      <c r="T3376" s="178"/>
      <c r="U3376" s="178"/>
      <c r="V3376" s="178"/>
      <c r="W3376" s="178"/>
      <c r="X3376" s="178"/>
      <c r="Y3376" s="210">
        <f t="shared" si="268"/>
        <v>0.35549956559513468</v>
      </c>
      <c r="Z3376" s="211">
        <f t="shared" si="270"/>
        <v>0.42</v>
      </c>
      <c r="AA3376" s="178"/>
      <c r="AB3376" s="178"/>
      <c r="AC3376" s="178"/>
    </row>
    <row r="3377" spans="2:29" x14ac:dyDescent="0.35">
      <c r="B3377" s="222">
        <v>345400</v>
      </c>
      <c r="C3377" s="208">
        <v>135959</v>
      </c>
      <c r="D3377" s="309">
        <v>7477.74</v>
      </c>
      <c r="E3377" s="206">
        <v>10876.72</v>
      </c>
      <c r="F3377" s="206">
        <v>12236.31</v>
      </c>
      <c r="G3377" s="205">
        <f t="shared" si="271"/>
        <v>0.39362767805442966</v>
      </c>
      <c r="H3377" s="207">
        <f t="shared" si="272"/>
        <v>0.45</v>
      </c>
      <c r="I3377" s="213">
        <v>122796</v>
      </c>
      <c r="J3377" s="213">
        <v>6753.78</v>
      </c>
      <c r="K3377" s="212">
        <v>9823.68</v>
      </c>
      <c r="L3377" s="212">
        <v>11051.64</v>
      </c>
      <c r="M3377" s="239">
        <f t="shared" si="269"/>
        <v>0.51519999999987709</v>
      </c>
      <c r="N3377" s="239"/>
      <c r="O3377" s="178"/>
      <c r="P3377" s="178"/>
      <c r="Q3377" s="178"/>
      <c r="R3377" s="178"/>
      <c r="S3377" s="178"/>
      <c r="T3377" s="178"/>
      <c r="U3377" s="178"/>
      <c r="V3377" s="178"/>
      <c r="W3377" s="178"/>
      <c r="X3377" s="178"/>
      <c r="Y3377" s="210">
        <f t="shared" si="268"/>
        <v>0.35551823972206137</v>
      </c>
      <c r="Z3377" s="211">
        <f t="shared" si="270"/>
        <v>0.42</v>
      </c>
      <c r="AA3377" s="178"/>
      <c r="AB3377" s="178"/>
      <c r="AC3377" s="178"/>
    </row>
    <row r="3378" spans="2:29" x14ac:dyDescent="0.35">
      <c r="B3378" s="222">
        <v>345500</v>
      </c>
      <c r="C3378" s="208">
        <v>136004</v>
      </c>
      <c r="D3378" s="309">
        <v>7480.22</v>
      </c>
      <c r="E3378" s="206">
        <v>10880.32</v>
      </c>
      <c r="F3378" s="206">
        <v>12240.36</v>
      </c>
      <c r="G3378" s="205">
        <f t="shared" si="271"/>
        <v>0.39364399421128798</v>
      </c>
      <c r="H3378" s="207">
        <f t="shared" si="272"/>
        <v>0.45</v>
      </c>
      <c r="I3378" s="213">
        <v>122838</v>
      </c>
      <c r="J3378" s="213">
        <v>6756.09</v>
      </c>
      <c r="K3378" s="212">
        <v>9827.0400000000009</v>
      </c>
      <c r="L3378" s="212">
        <v>11055.42</v>
      </c>
      <c r="M3378" s="239">
        <f t="shared" si="269"/>
        <v>0.51530000000017029</v>
      </c>
      <c r="N3378" s="239"/>
      <c r="O3378" s="178"/>
      <c r="P3378" s="178"/>
      <c r="Q3378" s="178"/>
      <c r="R3378" s="178"/>
      <c r="S3378" s="178"/>
      <c r="T3378" s="178"/>
      <c r="U3378" s="178"/>
      <c r="V3378" s="178"/>
      <c r="W3378" s="178"/>
      <c r="X3378" s="178"/>
      <c r="Y3378" s="210">
        <f t="shared" si="268"/>
        <v>0.35553690303907381</v>
      </c>
      <c r="Z3378" s="211">
        <f t="shared" si="270"/>
        <v>0.42</v>
      </c>
      <c r="AA3378" s="178"/>
      <c r="AB3378" s="178"/>
      <c r="AC3378" s="178"/>
    </row>
    <row r="3379" spans="2:29" x14ac:dyDescent="0.35">
      <c r="B3379" s="222">
        <v>345600</v>
      </c>
      <c r="C3379" s="208">
        <v>136049</v>
      </c>
      <c r="D3379" s="309">
        <v>7482.69</v>
      </c>
      <c r="E3379" s="206">
        <v>10883.92</v>
      </c>
      <c r="F3379" s="206">
        <v>12244.41</v>
      </c>
      <c r="G3379" s="205">
        <f t="shared" si="271"/>
        <v>0.39366030092592591</v>
      </c>
      <c r="H3379" s="207">
        <f t="shared" si="272"/>
        <v>0.45</v>
      </c>
      <c r="I3379" s="213">
        <v>122880</v>
      </c>
      <c r="J3379" s="213">
        <v>6758.4</v>
      </c>
      <c r="K3379" s="212">
        <v>9830.4</v>
      </c>
      <c r="L3379" s="212">
        <v>11059.2</v>
      </c>
      <c r="M3379" s="239">
        <f t="shared" si="269"/>
        <v>0.51520000000004074</v>
      </c>
      <c r="N3379" s="239"/>
      <c r="O3379" s="178"/>
      <c r="P3379" s="178"/>
      <c r="Q3379" s="178"/>
      <c r="R3379" s="178"/>
      <c r="S3379" s="178"/>
      <c r="T3379" s="178"/>
      <c r="U3379" s="178"/>
      <c r="V3379" s="178"/>
      <c r="W3379" s="178"/>
      <c r="X3379" s="178"/>
      <c r="Y3379" s="210">
        <f t="shared" si="268"/>
        <v>0.35555555555555557</v>
      </c>
      <c r="Z3379" s="211">
        <f t="shared" si="270"/>
        <v>0.42</v>
      </c>
      <c r="AA3379" s="178"/>
      <c r="AB3379" s="178"/>
      <c r="AC3379" s="178"/>
    </row>
    <row r="3380" spans="2:29" x14ac:dyDescent="0.35">
      <c r="B3380" s="222">
        <v>345700</v>
      </c>
      <c r="C3380" s="208">
        <v>136094</v>
      </c>
      <c r="D3380" s="309">
        <v>7485.17</v>
      </c>
      <c r="E3380" s="206">
        <v>10887.52</v>
      </c>
      <c r="F3380" s="206">
        <v>12248.46</v>
      </c>
      <c r="G3380" s="205">
        <f t="shared" si="271"/>
        <v>0.39367659820653744</v>
      </c>
      <c r="H3380" s="207">
        <f t="shared" si="272"/>
        <v>0.45</v>
      </c>
      <c r="I3380" s="213">
        <v>122922</v>
      </c>
      <c r="J3380" s="213">
        <v>6760.71</v>
      </c>
      <c r="K3380" s="212">
        <v>9833.76</v>
      </c>
      <c r="L3380" s="212">
        <v>11062.98</v>
      </c>
      <c r="M3380" s="239">
        <f t="shared" si="269"/>
        <v>0.51530000000006115</v>
      </c>
      <c r="N3380" s="239"/>
      <c r="O3380" s="178"/>
      <c r="P3380" s="178"/>
      <c r="Q3380" s="178"/>
      <c r="R3380" s="178"/>
      <c r="S3380" s="178"/>
      <c r="T3380" s="178"/>
      <c r="U3380" s="178"/>
      <c r="V3380" s="178"/>
      <c r="W3380" s="178"/>
      <c r="X3380" s="178"/>
      <c r="Y3380" s="210">
        <f t="shared" si="268"/>
        <v>0.35557419728087936</v>
      </c>
      <c r="Z3380" s="211">
        <f t="shared" si="270"/>
        <v>0.42</v>
      </c>
      <c r="AA3380" s="178"/>
      <c r="AB3380" s="178"/>
      <c r="AC3380" s="178"/>
    </row>
    <row r="3381" spans="2:29" x14ac:dyDescent="0.35">
      <c r="B3381" s="222">
        <v>345800</v>
      </c>
      <c r="C3381" s="208">
        <v>136139</v>
      </c>
      <c r="D3381" s="309">
        <v>7487.64</v>
      </c>
      <c r="E3381" s="206">
        <v>10891.12</v>
      </c>
      <c r="F3381" s="206">
        <v>12252.51</v>
      </c>
      <c r="G3381" s="205">
        <f t="shared" si="271"/>
        <v>0.39369288606130709</v>
      </c>
      <c r="H3381" s="207">
        <f t="shared" si="272"/>
        <v>0.45</v>
      </c>
      <c r="I3381" s="213">
        <v>122964</v>
      </c>
      <c r="J3381" s="213">
        <v>6763.02</v>
      </c>
      <c r="K3381" s="212">
        <v>9837.1200000000008</v>
      </c>
      <c r="L3381" s="212">
        <v>11066.76</v>
      </c>
      <c r="M3381" s="239">
        <f t="shared" si="269"/>
        <v>0.5152000000002408</v>
      </c>
      <c r="N3381" s="239"/>
      <c r="O3381" s="178"/>
      <c r="P3381" s="178"/>
      <c r="Q3381" s="178"/>
      <c r="R3381" s="178"/>
      <c r="S3381" s="178"/>
      <c r="T3381" s="178"/>
      <c r="U3381" s="178"/>
      <c r="V3381" s="178"/>
      <c r="W3381" s="178"/>
      <c r="X3381" s="178"/>
      <c r="Y3381" s="210">
        <f t="shared" si="268"/>
        <v>0.35559282822440719</v>
      </c>
      <c r="Z3381" s="211">
        <f t="shared" si="270"/>
        <v>0.42</v>
      </c>
      <c r="AA3381" s="178"/>
      <c r="AB3381" s="178"/>
      <c r="AC3381" s="178"/>
    </row>
    <row r="3382" spans="2:29" x14ac:dyDescent="0.35">
      <c r="B3382" s="222">
        <v>345900</v>
      </c>
      <c r="C3382" s="208">
        <v>136184</v>
      </c>
      <c r="D3382" s="309">
        <v>7490.12</v>
      </c>
      <c r="E3382" s="206">
        <v>10894.72</v>
      </c>
      <c r="F3382" s="206">
        <v>12256.56</v>
      </c>
      <c r="G3382" s="205">
        <f t="shared" si="271"/>
        <v>0.39370916449840992</v>
      </c>
      <c r="H3382" s="207">
        <f t="shared" si="272"/>
        <v>0.45</v>
      </c>
      <c r="I3382" s="213">
        <v>123006</v>
      </c>
      <c r="J3382" s="213">
        <v>6765.33</v>
      </c>
      <c r="K3382" s="212">
        <v>9840.48</v>
      </c>
      <c r="L3382" s="212">
        <v>11070.54</v>
      </c>
      <c r="M3382" s="239">
        <f t="shared" si="269"/>
        <v>0.51529999999993381</v>
      </c>
      <c r="N3382" s="239"/>
      <c r="O3382" s="178"/>
      <c r="P3382" s="178"/>
      <c r="Q3382" s="178"/>
      <c r="R3382" s="178"/>
      <c r="S3382" s="178"/>
      <c r="T3382" s="178"/>
      <c r="U3382" s="178"/>
      <c r="V3382" s="178"/>
      <c r="W3382" s="178"/>
      <c r="X3382" s="178"/>
      <c r="Y3382" s="210">
        <f t="shared" si="268"/>
        <v>0.35561144839549003</v>
      </c>
      <c r="Z3382" s="211">
        <f t="shared" si="270"/>
        <v>0.42</v>
      </c>
      <c r="AA3382" s="178"/>
      <c r="AB3382" s="178"/>
      <c r="AC3382" s="178"/>
    </row>
    <row r="3383" spans="2:29" x14ac:dyDescent="0.35">
      <c r="B3383" s="222">
        <v>346000</v>
      </c>
      <c r="C3383" s="208">
        <v>136229</v>
      </c>
      <c r="D3383" s="309">
        <v>7492.59</v>
      </c>
      <c r="E3383" s="206">
        <v>10898.32</v>
      </c>
      <c r="F3383" s="206">
        <v>12260.61</v>
      </c>
      <c r="G3383" s="205">
        <f t="shared" si="271"/>
        <v>0.39372543352601158</v>
      </c>
      <c r="H3383" s="207">
        <f t="shared" si="272"/>
        <v>0.45</v>
      </c>
      <c r="I3383" s="213">
        <v>123048</v>
      </c>
      <c r="J3383" s="213">
        <v>6767.64</v>
      </c>
      <c r="K3383" s="212">
        <v>9843.84</v>
      </c>
      <c r="L3383" s="212">
        <v>11074.32</v>
      </c>
      <c r="M3383" s="239">
        <f t="shared" si="269"/>
        <v>0.51520000000013166</v>
      </c>
      <c r="N3383" s="239"/>
      <c r="O3383" s="178"/>
      <c r="P3383" s="178"/>
      <c r="Q3383" s="178"/>
      <c r="R3383" s="178"/>
      <c r="S3383" s="178"/>
      <c r="T3383" s="178"/>
      <c r="U3383" s="178"/>
      <c r="V3383" s="178"/>
      <c r="W3383" s="178"/>
      <c r="X3383" s="178"/>
      <c r="Y3383" s="210">
        <f t="shared" si="268"/>
        <v>0.35563005780346824</v>
      </c>
      <c r="Z3383" s="211">
        <f t="shared" si="270"/>
        <v>0.42</v>
      </c>
      <c r="AA3383" s="178"/>
      <c r="AB3383" s="178"/>
      <c r="AC3383" s="178"/>
    </row>
    <row r="3384" spans="2:29" x14ac:dyDescent="0.35">
      <c r="B3384" s="222">
        <v>346100</v>
      </c>
      <c r="C3384" s="208">
        <v>136274</v>
      </c>
      <c r="D3384" s="309">
        <v>7495.07</v>
      </c>
      <c r="E3384" s="206">
        <v>10901.92</v>
      </c>
      <c r="F3384" s="206">
        <v>12264.66</v>
      </c>
      <c r="G3384" s="205">
        <f t="shared" si="271"/>
        <v>0.39374169315226815</v>
      </c>
      <c r="H3384" s="207">
        <f t="shared" si="272"/>
        <v>0.45</v>
      </c>
      <c r="I3384" s="213">
        <v>123090</v>
      </c>
      <c r="J3384" s="213">
        <v>6769.95</v>
      </c>
      <c r="K3384" s="212">
        <v>9847.2000000000007</v>
      </c>
      <c r="L3384" s="212">
        <v>11078.1</v>
      </c>
      <c r="M3384" s="239">
        <f t="shared" si="269"/>
        <v>0.51530000000009746</v>
      </c>
      <c r="N3384" s="239"/>
      <c r="O3384" s="178"/>
      <c r="P3384" s="178"/>
      <c r="Q3384" s="178"/>
      <c r="R3384" s="178"/>
      <c r="S3384" s="178"/>
      <c r="T3384" s="178"/>
      <c r="U3384" s="178"/>
      <c r="V3384" s="178"/>
      <c r="W3384" s="178"/>
      <c r="X3384" s="178"/>
      <c r="Y3384" s="210">
        <f t="shared" si="268"/>
        <v>0.35564865645767119</v>
      </c>
      <c r="Z3384" s="211">
        <f t="shared" si="270"/>
        <v>0.42</v>
      </c>
      <c r="AA3384" s="178"/>
      <c r="AB3384" s="178"/>
      <c r="AC3384" s="178"/>
    </row>
    <row r="3385" spans="2:29" x14ac:dyDescent="0.35">
      <c r="B3385" s="222">
        <v>346200</v>
      </c>
      <c r="C3385" s="208">
        <v>136319</v>
      </c>
      <c r="D3385" s="309">
        <v>7497.54</v>
      </c>
      <c r="E3385" s="206">
        <v>10905.52</v>
      </c>
      <c r="F3385" s="206">
        <v>12268.71</v>
      </c>
      <c r="G3385" s="205">
        <f t="shared" si="271"/>
        <v>0.39375794338532638</v>
      </c>
      <c r="H3385" s="207">
        <f t="shared" si="272"/>
        <v>0.45</v>
      </c>
      <c r="I3385" s="213">
        <v>123132</v>
      </c>
      <c r="J3385" s="213">
        <v>6772.26</v>
      </c>
      <c r="K3385" s="212">
        <v>9850.56</v>
      </c>
      <c r="L3385" s="212">
        <v>11081.88</v>
      </c>
      <c r="M3385" s="239">
        <f t="shared" si="269"/>
        <v>0.51520000000000432</v>
      </c>
      <c r="N3385" s="239"/>
      <c r="O3385" s="178"/>
      <c r="P3385" s="178"/>
      <c r="Q3385" s="178"/>
      <c r="R3385" s="178"/>
      <c r="S3385" s="178"/>
      <c r="T3385" s="178"/>
      <c r="U3385" s="178"/>
      <c r="V3385" s="178"/>
      <c r="W3385" s="178"/>
      <c r="X3385" s="178"/>
      <c r="Y3385" s="210">
        <f t="shared" si="268"/>
        <v>0.3556672443674177</v>
      </c>
      <c r="Z3385" s="211">
        <f t="shared" si="270"/>
        <v>0.42</v>
      </c>
      <c r="AA3385" s="178"/>
      <c r="AB3385" s="178"/>
      <c r="AC3385" s="178"/>
    </row>
    <row r="3386" spans="2:29" x14ac:dyDescent="0.35">
      <c r="B3386" s="222">
        <v>346300</v>
      </c>
      <c r="C3386" s="208">
        <v>136364</v>
      </c>
      <c r="D3386" s="309">
        <v>7500.02</v>
      </c>
      <c r="E3386" s="206">
        <v>10909.12</v>
      </c>
      <c r="F3386" s="206">
        <v>12272.76</v>
      </c>
      <c r="G3386" s="205">
        <f t="shared" si="271"/>
        <v>0.39377418423332372</v>
      </c>
      <c r="H3386" s="207">
        <f t="shared" si="272"/>
        <v>0.45</v>
      </c>
      <c r="I3386" s="213">
        <v>123174</v>
      </c>
      <c r="J3386" s="213">
        <v>6774.57</v>
      </c>
      <c r="K3386" s="212">
        <v>9853.92</v>
      </c>
      <c r="L3386" s="212">
        <v>11085.66</v>
      </c>
      <c r="M3386" s="239">
        <f t="shared" si="269"/>
        <v>0.51529999999998832</v>
      </c>
      <c r="N3386" s="239"/>
      <c r="O3386" s="178"/>
      <c r="P3386" s="178"/>
      <c r="Q3386" s="178"/>
      <c r="R3386" s="178"/>
      <c r="S3386" s="178"/>
      <c r="T3386" s="178"/>
      <c r="U3386" s="178"/>
      <c r="V3386" s="178"/>
      <c r="W3386" s="178"/>
      <c r="X3386" s="178"/>
      <c r="Y3386" s="210">
        <f t="shared" si="268"/>
        <v>0.35568582154201561</v>
      </c>
      <c r="Z3386" s="211">
        <f t="shared" si="270"/>
        <v>0.42</v>
      </c>
      <c r="AA3386" s="178"/>
      <c r="AB3386" s="178"/>
      <c r="AC3386" s="178"/>
    </row>
    <row r="3387" spans="2:29" x14ac:dyDescent="0.35">
      <c r="B3387" s="222">
        <v>346400</v>
      </c>
      <c r="C3387" s="208">
        <v>136409</v>
      </c>
      <c r="D3387" s="309">
        <v>7502.49</v>
      </c>
      <c r="E3387" s="206">
        <v>10912.72</v>
      </c>
      <c r="F3387" s="206">
        <v>12276.81</v>
      </c>
      <c r="G3387" s="205">
        <f t="shared" si="271"/>
        <v>0.393790415704388</v>
      </c>
      <c r="H3387" s="207">
        <f t="shared" si="272"/>
        <v>0.45</v>
      </c>
      <c r="I3387" s="213">
        <v>123216</v>
      </c>
      <c r="J3387" s="213">
        <v>6776.88</v>
      </c>
      <c r="K3387" s="212">
        <v>9857.2800000000007</v>
      </c>
      <c r="L3387" s="212">
        <v>11089.44</v>
      </c>
      <c r="M3387" s="239">
        <f t="shared" si="269"/>
        <v>0.51519999999987709</v>
      </c>
      <c r="N3387" s="239"/>
      <c r="O3387" s="178"/>
      <c r="P3387" s="178"/>
      <c r="Q3387" s="178"/>
      <c r="R3387" s="178"/>
      <c r="S3387" s="178"/>
      <c r="T3387" s="178"/>
      <c r="U3387" s="178"/>
      <c r="V3387" s="178"/>
      <c r="W3387" s="178"/>
      <c r="X3387" s="178"/>
      <c r="Y3387" s="210">
        <f t="shared" si="268"/>
        <v>0.35570438799076215</v>
      </c>
      <c r="Z3387" s="211">
        <f t="shared" si="270"/>
        <v>0.42</v>
      </c>
      <c r="AA3387" s="178"/>
      <c r="AB3387" s="178"/>
      <c r="AC3387" s="178"/>
    </row>
    <row r="3388" spans="2:29" x14ac:dyDescent="0.35">
      <c r="B3388" s="222">
        <v>346500</v>
      </c>
      <c r="C3388" s="208">
        <v>136454</v>
      </c>
      <c r="D3388" s="309">
        <v>7504.97</v>
      </c>
      <c r="E3388" s="206">
        <v>10916.32</v>
      </c>
      <c r="F3388" s="206">
        <v>12280.86</v>
      </c>
      <c r="G3388" s="205">
        <f t="shared" si="271"/>
        <v>0.39380663780663783</v>
      </c>
      <c r="H3388" s="207">
        <f t="shared" si="272"/>
        <v>0.45</v>
      </c>
      <c r="I3388" s="213">
        <v>123258</v>
      </c>
      <c r="J3388" s="213">
        <v>6779.19</v>
      </c>
      <c r="K3388" s="212">
        <v>9860.64</v>
      </c>
      <c r="L3388" s="212">
        <v>11093.22</v>
      </c>
      <c r="M3388" s="239">
        <f t="shared" si="269"/>
        <v>0.51530000000017029</v>
      </c>
      <c r="N3388" s="239"/>
      <c r="O3388" s="178"/>
      <c r="P3388" s="178"/>
      <c r="Q3388" s="178"/>
      <c r="R3388" s="178"/>
      <c r="S3388" s="178"/>
      <c r="T3388" s="178"/>
      <c r="U3388" s="178"/>
      <c r="V3388" s="178"/>
      <c r="W3388" s="178"/>
      <c r="X3388" s="178"/>
      <c r="Y3388" s="210">
        <f t="shared" si="268"/>
        <v>0.35572294372294372</v>
      </c>
      <c r="Z3388" s="211">
        <f t="shared" si="270"/>
        <v>0.42</v>
      </c>
      <c r="AA3388" s="178"/>
      <c r="AB3388" s="178"/>
      <c r="AC3388" s="178"/>
    </row>
    <row r="3389" spans="2:29" x14ac:dyDescent="0.35">
      <c r="B3389" s="222">
        <v>346600</v>
      </c>
      <c r="C3389" s="208">
        <v>136499</v>
      </c>
      <c r="D3389" s="309">
        <v>7507.44</v>
      </c>
      <c r="E3389" s="206">
        <v>10919.92</v>
      </c>
      <c r="F3389" s="206">
        <v>12284.91</v>
      </c>
      <c r="G3389" s="205">
        <f t="shared" si="271"/>
        <v>0.39382285054818233</v>
      </c>
      <c r="H3389" s="207">
        <f t="shared" si="272"/>
        <v>0.45</v>
      </c>
      <c r="I3389" s="213">
        <v>123300</v>
      </c>
      <c r="J3389" s="213">
        <v>6781.5</v>
      </c>
      <c r="K3389" s="212">
        <v>9864</v>
      </c>
      <c r="L3389" s="212">
        <v>11097</v>
      </c>
      <c r="M3389" s="239">
        <f t="shared" si="269"/>
        <v>0.51520000000004074</v>
      </c>
      <c r="N3389" s="239"/>
      <c r="O3389" s="178"/>
      <c r="P3389" s="178"/>
      <c r="Q3389" s="178"/>
      <c r="R3389" s="178"/>
      <c r="S3389" s="178"/>
      <c r="T3389" s="178"/>
      <c r="U3389" s="178"/>
      <c r="V3389" s="178"/>
      <c r="W3389" s="178"/>
      <c r="X3389" s="178"/>
      <c r="Y3389" s="210">
        <f t="shared" si="268"/>
        <v>0.35574148874783612</v>
      </c>
      <c r="Z3389" s="211">
        <f t="shared" si="270"/>
        <v>0.42</v>
      </c>
      <c r="AA3389" s="178"/>
      <c r="AB3389" s="178"/>
      <c r="AC3389" s="178"/>
    </row>
    <row r="3390" spans="2:29" x14ac:dyDescent="0.35">
      <c r="B3390" s="222">
        <v>346700</v>
      </c>
      <c r="C3390" s="208">
        <v>136544</v>
      </c>
      <c r="D3390" s="309">
        <v>7509.92</v>
      </c>
      <c r="E3390" s="206">
        <v>10923.52</v>
      </c>
      <c r="F3390" s="206">
        <v>12288.96</v>
      </c>
      <c r="G3390" s="205">
        <f t="shared" si="271"/>
        <v>0.39383905393712143</v>
      </c>
      <c r="H3390" s="207">
        <f t="shared" si="272"/>
        <v>0.45</v>
      </c>
      <c r="I3390" s="213">
        <v>123342</v>
      </c>
      <c r="J3390" s="213">
        <v>6783.81</v>
      </c>
      <c r="K3390" s="212">
        <v>9867.36</v>
      </c>
      <c r="L3390" s="212">
        <v>11100.78</v>
      </c>
      <c r="M3390" s="239">
        <f t="shared" si="269"/>
        <v>0.51530000000006115</v>
      </c>
      <c r="N3390" s="239"/>
      <c r="O3390" s="178"/>
      <c r="P3390" s="178"/>
      <c r="Q3390" s="178"/>
      <c r="R3390" s="178"/>
      <c r="S3390" s="178"/>
      <c r="T3390" s="178"/>
      <c r="U3390" s="178"/>
      <c r="V3390" s="178"/>
      <c r="W3390" s="178"/>
      <c r="X3390" s="178"/>
      <c r="Y3390" s="210">
        <f t="shared" si="268"/>
        <v>0.35576002307470433</v>
      </c>
      <c r="Z3390" s="211">
        <f t="shared" si="270"/>
        <v>0.42</v>
      </c>
      <c r="AA3390" s="178"/>
      <c r="AB3390" s="178"/>
      <c r="AC3390" s="178"/>
    </row>
    <row r="3391" spans="2:29" x14ac:dyDescent="0.35">
      <c r="B3391" s="222">
        <v>346800</v>
      </c>
      <c r="C3391" s="208">
        <v>136589</v>
      </c>
      <c r="D3391" s="309">
        <v>7512.39</v>
      </c>
      <c r="E3391" s="206">
        <v>10927.12</v>
      </c>
      <c r="F3391" s="206">
        <v>12293.01</v>
      </c>
      <c r="G3391" s="205">
        <f t="shared" si="271"/>
        <v>0.39385524798154559</v>
      </c>
      <c r="H3391" s="207">
        <f t="shared" si="272"/>
        <v>0.45</v>
      </c>
      <c r="I3391" s="213">
        <v>123384</v>
      </c>
      <c r="J3391" s="213">
        <v>6786.12</v>
      </c>
      <c r="K3391" s="212">
        <v>9870.7199999999993</v>
      </c>
      <c r="L3391" s="212">
        <v>11104.56</v>
      </c>
      <c r="M3391" s="239">
        <f t="shared" si="269"/>
        <v>0.5152000000002408</v>
      </c>
      <c r="N3391" s="239"/>
      <c r="O3391" s="178"/>
      <c r="P3391" s="178"/>
      <c r="Q3391" s="178"/>
      <c r="R3391" s="178"/>
      <c r="S3391" s="178"/>
      <c r="T3391" s="178"/>
      <c r="U3391" s="178"/>
      <c r="V3391" s="178"/>
      <c r="W3391" s="178"/>
      <c r="X3391" s="178"/>
      <c r="Y3391" s="210">
        <f t="shared" si="268"/>
        <v>0.35577854671280279</v>
      </c>
      <c r="Z3391" s="211">
        <f t="shared" si="270"/>
        <v>0.42</v>
      </c>
      <c r="AA3391" s="178"/>
      <c r="AB3391" s="178"/>
      <c r="AC3391" s="178"/>
    </row>
    <row r="3392" spans="2:29" x14ac:dyDescent="0.35">
      <c r="B3392" s="222">
        <v>346900</v>
      </c>
      <c r="C3392" s="208">
        <v>136634</v>
      </c>
      <c r="D3392" s="309">
        <v>7514.87</v>
      </c>
      <c r="E3392" s="206">
        <v>10930.72</v>
      </c>
      <c r="F3392" s="206">
        <v>12297.06</v>
      </c>
      <c r="G3392" s="205">
        <f t="shared" si="271"/>
        <v>0.39387143268953589</v>
      </c>
      <c r="H3392" s="207">
        <f t="shared" si="272"/>
        <v>0.45</v>
      </c>
      <c r="I3392" s="213">
        <v>123426</v>
      </c>
      <c r="J3392" s="213">
        <v>6788.43</v>
      </c>
      <c r="K3392" s="212">
        <v>9874.08</v>
      </c>
      <c r="L3392" s="212">
        <v>11108.34</v>
      </c>
      <c r="M3392" s="239">
        <f t="shared" si="269"/>
        <v>0.51529999999993381</v>
      </c>
      <c r="N3392" s="239"/>
      <c r="O3392" s="178"/>
      <c r="P3392" s="178"/>
      <c r="Q3392" s="178"/>
      <c r="R3392" s="178"/>
      <c r="S3392" s="178"/>
      <c r="T3392" s="178"/>
      <c r="U3392" s="178"/>
      <c r="V3392" s="178"/>
      <c r="W3392" s="178"/>
      <c r="X3392" s="178"/>
      <c r="Y3392" s="210">
        <f t="shared" si="268"/>
        <v>0.35579705967137504</v>
      </c>
      <c r="Z3392" s="211">
        <f t="shared" si="270"/>
        <v>0.42</v>
      </c>
      <c r="AA3392" s="178"/>
      <c r="AB3392" s="178"/>
      <c r="AC3392" s="178"/>
    </row>
    <row r="3393" spans="2:29" x14ac:dyDescent="0.35">
      <c r="B3393" s="222">
        <v>347000</v>
      </c>
      <c r="C3393" s="208">
        <v>136679</v>
      </c>
      <c r="D3393" s="309">
        <v>7517.34</v>
      </c>
      <c r="E3393" s="206">
        <v>10934.32</v>
      </c>
      <c r="F3393" s="206">
        <v>12301.11</v>
      </c>
      <c r="G3393" s="205">
        <f t="shared" si="271"/>
        <v>0.39388760806916429</v>
      </c>
      <c r="H3393" s="207">
        <f t="shared" si="272"/>
        <v>0.45</v>
      </c>
      <c r="I3393" s="213">
        <v>123468</v>
      </c>
      <c r="J3393" s="213">
        <v>6790.74</v>
      </c>
      <c r="K3393" s="212">
        <v>9877.44</v>
      </c>
      <c r="L3393" s="212">
        <v>11112.12</v>
      </c>
      <c r="M3393" s="239">
        <f t="shared" si="269"/>
        <v>0.51520000000013166</v>
      </c>
      <c r="N3393" s="239"/>
      <c r="O3393" s="178"/>
      <c r="P3393" s="178"/>
      <c r="Q3393" s="178"/>
      <c r="R3393" s="178"/>
      <c r="S3393" s="178"/>
      <c r="T3393" s="178"/>
      <c r="U3393" s="178"/>
      <c r="V3393" s="178"/>
      <c r="W3393" s="178"/>
      <c r="X3393" s="178"/>
      <c r="Y3393" s="210">
        <f t="shared" si="268"/>
        <v>0.35581556195965419</v>
      </c>
      <c r="Z3393" s="211">
        <f t="shared" si="270"/>
        <v>0.42</v>
      </c>
      <c r="AA3393" s="178"/>
      <c r="AB3393" s="178"/>
      <c r="AC3393" s="178"/>
    </row>
    <row r="3394" spans="2:29" x14ac:dyDescent="0.35">
      <c r="B3394" s="222">
        <v>347100</v>
      </c>
      <c r="C3394" s="208">
        <v>136724</v>
      </c>
      <c r="D3394" s="309">
        <v>7519.82</v>
      </c>
      <c r="E3394" s="206">
        <v>10937.92</v>
      </c>
      <c r="F3394" s="206">
        <v>12305.16</v>
      </c>
      <c r="G3394" s="205">
        <f t="shared" si="271"/>
        <v>0.39390377412849326</v>
      </c>
      <c r="H3394" s="207">
        <f t="shared" si="272"/>
        <v>0.45</v>
      </c>
      <c r="I3394" s="213">
        <v>123510</v>
      </c>
      <c r="J3394" s="213">
        <v>6793.05</v>
      </c>
      <c r="K3394" s="212">
        <v>9880.7999999999993</v>
      </c>
      <c r="L3394" s="212">
        <v>11115.9</v>
      </c>
      <c r="M3394" s="239">
        <f t="shared" si="269"/>
        <v>0.51530000000009746</v>
      </c>
      <c r="N3394" s="239"/>
      <c r="O3394" s="178"/>
      <c r="P3394" s="178"/>
      <c r="Q3394" s="178"/>
      <c r="R3394" s="178"/>
      <c r="S3394" s="178"/>
      <c r="T3394" s="178"/>
      <c r="U3394" s="178"/>
      <c r="V3394" s="178"/>
      <c r="W3394" s="178"/>
      <c r="X3394" s="178"/>
      <c r="Y3394" s="210">
        <f t="shared" si="268"/>
        <v>0.3558340535868626</v>
      </c>
      <c r="Z3394" s="211">
        <f t="shared" si="270"/>
        <v>0.42</v>
      </c>
      <c r="AA3394" s="178"/>
      <c r="AB3394" s="178"/>
      <c r="AC3394" s="178"/>
    </row>
    <row r="3395" spans="2:29" x14ac:dyDescent="0.35">
      <c r="B3395" s="222">
        <v>347200</v>
      </c>
      <c r="C3395" s="208">
        <v>136769</v>
      </c>
      <c r="D3395" s="309">
        <v>7522.29</v>
      </c>
      <c r="E3395" s="206">
        <v>10941.52</v>
      </c>
      <c r="F3395" s="206">
        <v>12309.21</v>
      </c>
      <c r="G3395" s="205">
        <f t="shared" si="271"/>
        <v>0.39391993087557603</v>
      </c>
      <c r="H3395" s="207">
        <f t="shared" si="272"/>
        <v>0.45</v>
      </c>
      <c r="I3395" s="213">
        <v>123552</v>
      </c>
      <c r="J3395" s="213">
        <v>6795.36</v>
      </c>
      <c r="K3395" s="212">
        <v>9884.16</v>
      </c>
      <c r="L3395" s="212">
        <v>11119.68</v>
      </c>
      <c r="M3395" s="239">
        <f t="shared" si="269"/>
        <v>0.51520000000000432</v>
      </c>
      <c r="N3395" s="239"/>
      <c r="O3395" s="178"/>
      <c r="P3395" s="178"/>
      <c r="Q3395" s="178"/>
      <c r="R3395" s="178"/>
      <c r="S3395" s="178"/>
      <c r="T3395" s="178"/>
      <c r="U3395" s="178"/>
      <c r="V3395" s="178"/>
      <c r="W3395" s="178"/>
      <c r="X3395" s="178"/>
      <c r="Y3395" s="210">
        <f t="shared" ref="Y3395:Y3458" si="273">I3395/$B3395</f>
        <v>0.355852534562212</v>
      </c>
      <c r="Z3395" s="211">
        <f t="shared" si="270"/>
        <v>0.42</v>
      </c>
      <c r="AA3395" s="178"/>
      <c r="AB3395" s="178"/>
      <c r="AC3395" s="178"/>
    </row>
    <row r="3396" spans="2:29" x14ac:dyDescent="0.35">
      <c r="B3396" s="222">
        <v>347300</v>
      </c>
      <c r="C3396" s="208">
        <v>136814</v>
      </c>
      <c r="D3396" s="309">
        <v>7524.77</v>
      </c>
      <c r="E3396" s="206">
        <v>10945.12</v>
      </c>
      <c r="F3396" s="206">
        <v>12313.26</v>
      </c>
      <c r="G3396" s="205">
        <f t="shared" si="271"/>
        <v>0.39393607831845667</v>
      </c>
      <c r="H3396" s="207">
        <f t="shared" si="272"/>
        <v>0.45</v>
      </c>
      <c r="I3396" s="213">
        <v>123594</v>
      </c>
      <c r="J3396" s="213">
        <v>6797.67</v>
      </c>
      <c r="K3396" s="212">
        <v>9887.52</v>
      </c>
      <c r="L3396" s="212">
        <v>11123.46</v>
      </c>
      <c r="M3396" s="239">
        <f t="shared" ref="M3396:M3459" si="274">(C3396+D3396+F3396-C3395-D3395-F3395)/100</f>
        <v>0.51529999999998832</v>
      </c>
      <c r="N3396" s="239"/>
      <c r="O3396" s="178"/>
      <c r="P3396" s="178"/>
      <c r="Q3396" s="178"/>
      <c r="R3396" s="178"/>
      <c r="S3396" s="178"/>
      <c r="T3396" s="178"/>
      <c r="U3396" s="178"/>
      <c r="V3396" s="178"/>
      <c r="W3396" s="178"/>
      <c r="X3396" s="178"/>
      <c r="Y3396" s="210">
        <f t="shared" si="273"/>
        <v>0.35587100489490353</v>
      </c>
      <c r="Z3396" s="211">
        <f t="shared" ref="Z3396:Z3459" si="275">(I3396-I3395)/($B3396-$B3395)</f>
        <v>0.42</v>
      </c>
      <c r="AA3396" s="178"/>
      <c r="AB3396" s="178"/>
      <c r="AC3396" s="178"/>
    </row>
    <row r="3397" spans="2:29" x14ac:dyDescent="0.35">
      <c r="B3397" s="222">
        <v>347400</v>
      </c>
      <c r="C3397" s="208">
        <v>136859</v>
      </c>
      <c r="D3397" s="309">
        <v>7527.24</v>
      </c>
      <c r="E3397" s="206">
        <v>10948.72</v>
      </c>
      <c r="F3397" s="206">
        <v>12317.31</v>
      </c>
      <c r="G3397" s="205">
        <f t="shared" ref="G3397:G3460" si="276">C3397/B3397</f>
        <v>0.39395221646516981</v>
      </c>
      <c r="H3397" s="207">
        <f t="shared" ref="H3397:H3460" si="277">(C3397-C3396)/(B3397-B3396)</f>
        <v>0.45</v>
      </c>
      <c r="I3397" s="213">
        <v>123636</v>
      </c>
      <c r="J3397" s="213">
        <v>6799.98</v>
      </c>
      <c r="K3397" s="212">
        <v>9890.8799999999992</v>
      </c>
      <c r="L3397" s="212">
        <v>11127.24</v>
      </c>
      <c r="M3397" s="239">
        <f t="shared" si="274"/>
        <v>0.51519999999987709</v>
      </c>
      <c r="N3397" s="239"/>
      <c r="O3397" s="178"/>
      <c r="P3397" s="178"/>
      <c r="Q3397" s="178"/>
      <c r="R3397" s="178"/>
      <c r="S3397" s="178"/>
      <c r="T3397" s="178"/>
      <c r="U3397" s="178"/>
      <c r="V3397" s="178"/>
      <c r="W3397" s="178"/>
      <c r="X3397" s="178"/>
      <c r="Y3397" s="210">
        <f t="shared" si="273"/>
        <v>0.35588946459412779</v>
      </c>
      <c r="Z3397" s="211">
        <f t="shared" si="275"/>
        <v>0.42</v>
      </c>
      <c r="AA3397" s="178"/>
      <c r="AB3397" s="178"/>
      <c r="AC3397" s="178"/>
    </row>
    <row r="3398" spans="2:29" x14ac:dyDescent="0.35">
      <c r="B3398" s="222">
        <v>347500</v>
      </c>
      <c r="C3398" s="208">
        <v>136904</v>
      </c>
      <c r="D3398" s="309">
        <v>7529.72</v>
      </c>
      <c r="E3398" s="206">
        <v>10952.32</v>
      </c>
      <c r="F3398" s="206">
        <v>12321.36</v>
      </c>
      <c r="G3398" s="205">
        <f t="shared" si="276"/>
        <v>0.39396834532374103</v>
      </c>
      <c r="H3398" s="207">
        <f t="shared" si="277"/>
        <v>0.45</v>
      </c>
      <c r="I3398" s="213">
        <v>123678</v>
      </c>
      <c r="J3398" s="213">
        <v>6802.29</v>
      </c>
      <c r="K3398" s="212">
        <v>9894.24</v>
      </c>
      <c r="L3398" s="212">
        <v>11131.02</v>
      </c>
      <c r="M3398" s="239">
        <f t="shared" si="274"/>
        <v>0.51530000000017029</v>
      </c>
      <c r="N3398" s="239"/>
      <c r="O3398" s="178"/>
      <c r="P3398" s="178"/>
      <c r="Q3398" s="178"/>
      <c r="R3398" s="178"/>
      <c r="S3398" s="178"/>
      <c r="T3398" s="178"/>
      <c r="U3398" s="178"/>
      <c r="V3398" s="178"/>
      <c r="W3398" s="178"/>
      <c r="X3398" s="178"/>
      <c r="Y3398" s="210">
        <f t="shared" si="273"/>
        <v>0.35590791366906477</v>
      </c>
      <c r="Z3398" s="211">
        <f t="shared" si="275"/>
        <v>0.42</v>
      </c>
      <c r="AA3398" s="178"/>
      <c r="AB3398" s="178"/>
      <c r="AC3398" s="178"/>
    </row>
    <row r="3399" spans="2:29" x14ac:dyDescent="0.35">
      <c r="B3399" s="222">
        <v>347600</v>
      </c>
      <c r="C3399" s="208">
        <v>136949</v>
      </c>
      <c r="D3399" s="309">
        <v>7532.19</v>
      </c>
      <c r="E3399" s="206">
        <v>10955.92</v>
      </c>
      <c r="F3399" s="206">
        <v>12325.41</v>
      </c>
      <c r="G3399" s="205">
        <f t="shared" si="276"/>
        <v>0.39398446490218642</v>
      </c>
      <c r="H3399" s="207">
        <f t="shared" si="277"/>
        <v>0.45</v>
      </c>
      <c r="I3399" s="213">
        <v>123720</v>
      </c>
      <c r="J3399" s="213">
        <v>6804.6</v>
      </c>
      <c r="K3399" s="212">
        <v>9897.6</v>
      </c>
      <c r="L3399" s="212">
        <v>11134.8</v>
      </c>
      <c r="M3399" s="239">
        <f t="shared" si="274"/>
        <v>0.51520000000004074</v>
      </c>
      <c r="N3399" s="239"/>
      <c r="O3399" s="178"/>
      <c r="P3399" s="178"/>
      <c r="Q3399" s="178"/>
      <c r="R3399" s="178"/>
      <c r="S3399" s="178"/>
      <c r="T3399" s="178"/>
      <c r="U3399" s="178"/>
      <c r="V3399" s="178"/>
      <c r="W3399" s="178"/>
      <c r="X3399" s="178"/>
      <c r="Y3399" s="210">
        <f t="shared" si="273"/>
        <v>0.35592635212888379</v>
      </c>
      <c r="Z3399" s="211">
        <f t="shared" si="275"/>
        <v>0.42</v>
      </c>
      <c r="AA3399" s="178"/>
      <c r="AB3399" s="178"/>
      <c r="AC3399" s="178"/>
    </row>
    <row r="3400" spans="2:29" x14ac:dyDescent="0.35">
      <c r="B3400" s="222">
        <v>347700</v>
      </c>
      <c r="C3400" s="208">
        <v>136994</v>
      </c>
      <c r="D3400" s="309">
        <v>7534.67</v>
      </c>
      <c r="E3400" s="206">
        <v>10959.52</v>
      </c>
      <c r="F3400" s="206">
        <v>12329.46</v>
      </c>
      <c r="G3400" s="205">
        <f t="shared" si="276"/>
        <v>0.39400057520851306</v>
      </c>
      <c r="H3400" s="207">
        <f t="shared" si="277"/>
        <v>0.45</v>
      </c>
      <c r="I3400" s="213">
        <v>123762</v>
      </c>
      <c r="J3400" s="213">
        <v>6806.91</v>
      </c>
      <c r="K3400" s="212">
        <v>9900.9599999999991</v>
      </c>
      <c r="L3400" s="212">
        <v>11138.58</v>
      </c>
      <c r="M3400" s="239">
        <f t="shared" si="274"/>
        <v>0.51530000000006115</v>
      </c>
      <c r="N3400" s="239"/>
      <c r="O3400" s="178"/>
      <c r="P3400" s="178"/>
      <c r="Q3400" s="178"/>
      <c r="R3400" s="178"/>
      <c r="S3400" s="178"/>
      <c r="T3400" s="178"/>
      <c r="U3400" s="178"/>
      <c r="V3400" s="178"/>
      <c r="W3400" s="178"/>
      <c r="X3400" s="178"/>
      <c r="Y3400" s="210">
        <f t="shared" si="273"/>
        <v>0.35594477998274376</v>
      </c>
      <c r="Z3400" s="211">
        <f t="shared" si="275"/>
        <v>0.42</v>
      </c>
      <c r="AA3400" s="178"/>
      <c r="AB3400" s="178"/>
      <c r="AC3400" s="178"/>
    </row>
    <row r="3401" spans="2:29" x14ac:dyDescent="0.35">
      <c r="B3401" s="222">
        <v>347800</v>
      </c>
      <c r="C3401" s="208">
        <v>137039</v>
      </c>
      <c r="D3401" s="309">
        <v>7537.14</v>
      </c>
      <c r="E3401" s="206">
        <v>10963.12</v>
      </c>
      <c r="F3401" s="206">
        <v>12333.51</v>
      </c>
      <c r="G3401" s="205">
        <f t="shared" si="276"/>
        <v>0.39401667625071879</v>
      </c>
      <c r="H3401" s="207">
        <f t="shared" si="277"/>
        <v>0.45</v>
      </c>
      <c r="I3401" s="213">
        <v>123804</v>
      </c>
      <c r="J3401" s="213">
        <v>6809.22</v>
      </c>
      <c r="K3401" s="212">
        <v>9904.32</v>
      </c>
      <c r="L3401" s="212">
        <v>11142.36</v>
      </c>
      <c r="M3401" s="239">
        <f t="shared" si="274"/>
        <v>0.5152000000002408</v>
      </c>
      <c r="N3401" s="239"/>
      <c r="O3401" s="178"/>
      <c r="P3401" s="178"/>
      <c r="Q3401" s="178"/>
      <c r="R3401" s="178"/>
      <c r="S3401" s="178"/>
      <c r="T3401" s="178"/>
      <c r="U3401" s="178"/>
      <c r="V3401" s="178"/>
      <c r="W3401" s="178"/>
      <c r="X3401" s="178"/>
      <c r="Y3401" s="210">
        <f t="shared" si="273"/>
        <v>0.35596319723979297</v>
      </c>
      <c r="Z3401" s="211">
        <f t="shared" si="275"/>
        <v>0.42</v>
      </c>
      <c r="AA3401" s="178"/>
      <c r="AB3401" s="178"/>
      <c r="AC3401" s="178"/>
    </row>
    <row r="3402" spans="2:29" x14ac:dyDescent="0.35">
      <c r="B3402" s="222">
        <v>347900</v>
      </c>
      <c r="C3402" s="208">
        <v>137084</v>
      </c>
      <c r="D3402" s="309">
        <v>7539.62</v>
      </c>
      <c r="E3402" s="206">
        <v>10966.72</v>
      </c>
      <c r="F3402" s="206">
        <v>12337.56</v>
      </c>
      <c r="G3402" s="205">
        <f t="shared" si="276"/>
        <v>0.39403276803679216</v>
      </c>
      <c r="H3402" s="207">
        <f t="shared" si="277"/>
        <v>0.45</v>
      </c>
      <c r="I3402" s="213">
        <v>123846</v>
      </c>
      <c r="J3402" s="213">
        <v>6811.53</v>
      </c>
      <c r="K3402" s="212">
        <v>9907.68</v>
      </c>
      <c r="L3402" s="212">
        <v>11146.14</v>
      </c>
      <c r="M3402" s="239">
        <f t="shared" si="274"/>
        <v>0.51529999999993381</v>
      </c>
      <c r="N3402" s="239"/>
      <c r="O3402" s="178"/>
      <c r="P3402" s="178"/>
      <c r="Q3402" s="178"/>
      <c r="R3402" s="178"/>
      <c r="S3402" s="178"/>
      <c r="T3402" s="178"/>
      <c r="U3402" s="178"/>
      <c r="V3402" s="178"/>
      <c r="W3402" s="178"/>
      <c r="X3402" s="178"/>
      <c r="Y3402" s="210">
        <f t="shared" si="273"/>
        <v>0.35598160390916928</v>
      </c>
      <c r="Z3402" s="211">
        <f t="shared" si="275"/>
        <v>0.42</v>
      </c>
      <c r="AA3402" s="178"/>
      <c r="AB3402" s="178"/>
      <c r="AC3402" s="178"/>
    </row>
    <row r="3403" spans="2:29" x14ac:dyDescent="0.35">
      <c r="B3403" s="222">
        <v>348000</v>
      </c>
      <c r="C3403" s="208">
        <v>137129</v>
      </c>
      <c r="D3403" s="309">
        <v>7542.09</v>
      </c>
      <c r="E3403" s="206">
        <v>10970.32</v>
      </c>
      <c r="F3403" s="206">
        <v>12341.61</v>
      </c>
      <c r="G3403" s="205">
        <f t="shared" si="276"/>
        <v>0.39404885057471262</v>
      </c>
      <c r="H3403" s="207">
        <f t="shared" si="277"/>
        <v>0.45</v>
      </c>
      <c r="I3403" s="213">
        <v>123888</v>
      </c>
      <c r="J3403" s="213">
        <v>6813.84</v>
      </c>
      <c r="K3403" s="212">
        <v>9911.0400000000009</v>
      </c>
      <c r="L3403" s="212">
        <v>11149.92</v>
      </c>
      <c r="M3403" s="239">
        <f t="shared" si="274"/>
        <v>0.51520000000013166</v>
      </c>
      <c r="N3403" s="239"/>
      <c r="O3403" s="178"/>
      <c r="P3403" s="178"/>
      <c r="Q3403" s="178"/>
      <c r="R3403" s="178"/>
      <c r="S3403" s="178"/>
      <c r="T3403" s="178"/>
      <c r="U3403" s="178"/>
      <c r="V3403" s="178"/>
      <c r="W3403" s="178"/>
      <c r="X3403" s="178"/>
      <c r="Y3403" s="210">
        <f t="shared" si="273"/>
        <v>0.35599999999999998</v>
      </c>
      <c r="Z3403" s="211">
        <f t="shared" si="275"/>
        <v>0.42</v>
      </c>
      <c r="AA3403" s="178"/>
      <c r="AB3403" s="178"/>
      <c r="AC3403" s="178"/>
    </row>
    <row r="3404" spans="2:29" x14ac:dyDescent="0.35">
      <c r="B3404" s="222">
        <v>348100</v>
      </c>
      <c r="C3404" s="208">
        <v>137174</v>
      </c>
      <c r="D3404" s="309">
        <v>7544.57</v>
      </c>
      <c r="E3404" s="206">
        <v>10973.92</v>
      </c>
      <c r="F3404" s="206">
        <v>12345.66</v>
      </c>
      <c r="G3404" s="205">
        <f t="shared" si="276"/>
        <v>0.39406492387245046</v>
      </c>
      <c r="H3404" s="207">
        <f t="shared" si="277"/>
        <v>0.45</v>
      </c>
      <c r="I3404" s="213">
        <v>123930</v>
      </c>
      <c r="J3404" s="213">
        <v>6816.15</v>
      </c>
      <c r="K3404" s="212">
        <v>9914.4</v>
      </c>
      <c r="L3404" s="212">
        <v>11153.7</v>
      </c>
      <c r="M3404" s="239">
        <f t="shared" si="274"/>
        <v>0.51530000000009746</v>
      </c>
      <c r="N3404" s="239"/>
      <c r="O3404" s="178"/>
      <c r="P3404" s="178"/>
      <c r="Q3404" s="178"/>
      <c r="R3404" s="178"/>
      <c r="S3404" s="178"/>
      <c r="T3404" s="178"/>
      <c r="U3404" s="178"/>
      <c r="V3404" s="178"/>
      <c r="W3404" s="178"/>
      <c r="X3404" s="178"/>
      <c r="Y3404" s="210">
        <f t="shared" si="273"/>
        <v>0.35601838552140191</v>
      </c>
      <c r="Z3404" s="211">
        <f t="shared" si="275"/>
        <v>0.42</v>
      </c>
      <c r="AA3404" s="178"/>
      <c r="AB3404" s="178"/>
      <c r="AC3404" s="178"/>
    </row>
    <row r="3405" spans="2:29" x14ac:dyDescent="0.35">
      <c r="B3405" s="222">
        <v>348200</v>
      </c>
      <c r="C3405" s="208">
        <v>137219</v>
      </c>
      <c r="D3405" s="309">
        <v>7547.04</v>
      </c>
      <c r="E3405" s="206">
        <v>10977.52</v>
      </c>
      <c r="F3405" s="206">
        <v>12349.71</v>
      </c>
      <c r="G3405" s="205">
        <f t="shared" si="276"/>
        <v>0.3940809879379667</v>
      </c>
      <c r="H3405" s="207">
        <f t="shared" si="277"/>
        <v>0.45</v>
      </c>
      <c r="I3405" s="213">
        <v>123972</v>
      </c>
      <c r="J3405" s="213">
        <v>6818.46</v>
      </c>
      <c r="K3405" s="212">
        <v>9917.76</v>
      </c>
      <c r="L3405" s="212">
        <v>11157.48</v>
      </c>
      <c r="M3405" s="239">
        <f t="shared" si="274"/>
        <v>0.51520000000000432</v>
      </c>
      <c r="N3405" s="239"/>
      <c r="O3405" s="178"/>
      <c r="P3405" s="178"/>
      <c r="Q3405" s="178"/>
      <c r="R3405" s="178"/>
      <c r="S3405" s="178"/>
      <c r="T3405" s="178"/>
      <c r="U3405" s="178"/>
      <c r="V3405" s="178"/>
      <c r="W3405" s="178"/>
      <c r="X3405" s="178"/>
      <c r="Y3405" s="210">
        <f t="shared" si="273"/>
        <v>0.35603676048248134</v>
      </c>
      <c r="Z3405" s="211">
        <f t="shared" si="275"/>
        <v>0.42</v>
      </c>
      <c r="AA3405" s="178"/>
      <c r="AB3405" s="178"/>
      <c r="AC3405" s="178"/>
    </row>
    <row r="3406" spans="2:29" x14ac:dyDescent="0.35">
      <c r="B3406" s="222">
        <v>348300</v>
      </c>
      <c r="C3406" s="208">
        <v>137264</v>
      </c>
      <c r="D3406" s="309">
        <v>7549.52</v>
      </c>
      <c r="E3406" s="206">
        <v>10981.12</v>
      </c>
      <c r="F3406" s="206">
        <v>12353.76</v>
      </c>
      <c r="G3406" s="205">
        <f t="shared" si="276"/>
        <v>0.39409704277921331</v>
      </c>
      <c r="H3406" s="207">
        <f t="shared" si="277"/>
        <v>0.45</v>
      </c>
      <c r="I3406" s="213">
        <v>124014</v>
      </c>
      <c r="J3406" s="213">
        <v>6820.77</v>
      </c>
      <c r="K3406" s="212">
        <v>9921.1200000000008</v>
      </c>
      <c r="L3406" s="212">
        <v>11161.26</v>
      </c>
      <c r="M3406" s="239">
        <f t="shared" si="274"/>
        <v>0.51529999999998832</v>
      </c>
      <c r="N3406" s="239"/>
      <c r="O3406" s="178"/>
      <c r="P3406" s="178"/>
      <c r="Q3406" s="178"/>
      <c r="R3406" s="178"/>
      <c r="S3406" s="178"/>
      <c r="T3406" s="178"/>
      <c r="U3406" s="178"/>
      <c r="V3406" s="178"/>
      <c r="W3406" s="178"/>
      <c r="X3406" s="178"/>
      <c r="Y3406" s="210">
        <f t="shared" si="273"/>
        <v>0.35605512489233421</v>
      </c>
      <c r="Z3406" s="211">
        <f t="shared" si="275"/>
        <v>0.42</v>
      </c>
      <c r="AA3406" s="178"/>
      <c r="AB3406" s="178"/>
      <c r="AC3406" s="178"/>
    </row>
    <row r="3407" spans="2:29" x14ac:dyDescent="0.35">
      <c r="B3407" s="222">
        <v>348400</v>
      </c>
      <c r="C3407" s="208">
        <v>137309</v>
      </c>
      <c r="D3407" s="309">
        <v>7551.99</v>
      </c>
      <c r="E3407" s="206">
        <v>10984.72</v>
      </c>
      <c r="F3407" s="206">
        <v>12357.81</v>
      </c>
      <c r="G3407" s="205">
        <f t="shared" si="276"/>
        <v>0.39411308840413317</v>
      </c>
      <c r="H3407" s="207">
        <f t="shared" si="277"/>
        <v>0.45</v>
      </c>
      <c r="I3407" s="213">
        <v>124056</v>
      </c>
      <c r="J3407" s="213">
        <v>6823.08</v>
      </c>
      <c r="K3407" s="212">
        <v>9924.48</v>
      </c>
      <c r="L3407" s="212">
        <v>11165.04</v>
      </c>
      <c r="M3407" s="239">
        <f t="shared" si="274"/>
        <v>0.51519999999987709</v>
      </c>
      <c r="N3407" s="239"/>
      <c r="O3407" s="178"/>
      <c r="P3407" s="178"/>
      <c r="Q3407" s="178"/>
      <c r="R3407" s="178"/>
      <c r="S3407" s="178"/>
      <c r="T3407" s="178"/>
      <c r="U3407" s="178"/>
      <c r="V3407" s="178"/>
      <c r="W3407" s="178"/>
      <c r="X3407" s="178"/>
      <c r="Y3407" s="210">
        <f t="shared" si="273"/>
        <v>0.35607347876004591</v>
      </c>
      <c r="Z3407" s="211">
        <f t="shared" si="275"/>
        <v>0.42</v>
      </c>
      <c r="AA3407" s="178"/>
      <c r="AB3407" s="178"/>
      <c r="AC3407" s="178"/>
    </row>
    <row r="3408" spans="2:29" x14ac:dyDescent="0.35">
      <c r="B3408" s="222">
        <v>348500</v>
      </c>
      <c r="C3408" s="208">
        <v>137354</v>
      </c>
      <c r="D3408" s="309">
        <v>7554.47</v>
      </c>
      <c r="E3408" s="206">
        <v>10988.32</v>
      </c>
      <c r="F3408" s="206">
        <v>12361.86</v>
      </c>
      <c r="G3408" s="205">
        <f t="shared" si="276"/>
        <v>0.39412912482065998</v>
      </c>
      <c r="H3408" s="207">
        <f t="shared" si="277"/>
        <v>0.45</v>
      </c>
      <c r="I3408" s="213">
        <v>124098</v>
      </c>
      <c r="J3408" s="213">
        <v>6825.39</v>
      </c>
      <c r="K3408" s="212">
        <v>9927.84</v>
      </c>
      <c r="L3408" s="212">
        <v>11168.82</v>
      </c>
      <c r="M3408" s="239">
        <f t="shared" si="274"/>
        <v>0.51530000000017029</v>
      </c>
      <c r="N3408" s="239"/>
      <c r="O3408" s="178"/>
      <c r="P3408" s="178"/>
      <c r="Q3408" s="178"/>
      <c r="R3408" s="178"/>
      <c r="S3408" s="178"/>
      <c r="T3408" s="178"/>
      <c r="U3408" s="178"/>
      <c r="V3408" s="178"/>
      <c r="W3408" s="178"/>
      <c r="X3408" s="178"/>
      <c r="Y3408" s="210">
        <f t="shared" si="273"/>
        <v>0.35609182209469153</v>
      </c>
      <c r="Z3408" s="211">
        <f t="shared" si="275"/>
        <v>0.42</v>
      </c>
      <c r="AA3408" s="178"/>
      <c r="AB3408" s="178"/>
      <c r="AC3408" s="178"/>
    </row>
    <row r="3409" spans="2:29" x14ac:dyDescent="0.35">
      <c r="B3409" s="222">
        <v>348600</v>
      </c>
      <c r="C3409" s="208">
        <v>137399</v>
      </c>
      <c r="D3409" s="309">
        <v>7556.94</v>
      </c>
      <c r="E3409" s="206">
        <v>10991.92</v>
      </c>
      <c r="F3409" s="206">
        <v>12365.91</v>
      </c>
      <c r="G3409" s="205">
        <f t="shared" si="276"/>
        <v>0.39414515203671829</v>
      </c>
      <c r="H3409" s="207">
        <f t="shared" si="277"/>
        <v>0.45</v>
      </c>
      <c r="I3409" s="213">
        <v>124140</v>
      </c>
      <c r="J3409" s="213">
        <v>6827.7</v>
      </c>
      <c r="K3409" s="212">
        <v>9931.2000000000007</v>
      </c>
      <c r="L3409" s="212">
        <v>11172.6</v>
      </c>
      <c r="M3409" s="239">
        <f t="shared" si="274"/>
        <v>0.51520000000004074</v>
      </c>
      <c r="N3409" s="239"/>
      <c r="O3409" s="178"/>
      <c r="P3409" s="178"/>
      <c r="Q3409" s="178"/>
      <c r="R3409" s="178"/>
      <c r="S3409" s="178"/>
      <c r="T3409" s="178"/>
      <c r="U3409" s="178"/>
      <c r="V3409" s="178"/>
      <c r="W3409" s="178"/>
      <c r="X3409" s="178"/>
      <c r="Y3409" s="210">
        <f t="shared" si="273"/>
        <v>0.35611015490533565</v>
      </c>
      <c r="Z3409" s="211">
        <f t="shared" si="275"/>
        <v>0.42</v>
      </c>
      <c r="AA3409" s="178"/>
      <c r="AB3409" s="178"/>
      <c r="AC3409" s="178"/>
    </row>
    <row r="3410" spans="2:29" x14ac:dyDescent="0.35">
      <c r="B3410" s="222">
        <v>348700</v>
      </c>
      <c r="C3410" s="208">
        <v>137444</v>
      </c>
      <c r="D3410" s="309">
        <v>7559.42</v>
      </c>
      <c r="E3410" s="206">
        <v>10995.52</v>
      </c>
      <c r="F3410" s="206">
        <v>12369.96</v>
      </c>
      <c r="G3410" s="205">
        <f t="shared" si="276"/>
        <v>0.39416117006022366</v>
      </c>
      <c r="H3410" s="207">
        <f t="shared" si="277"/>
        <v>0.45</v>
      </c>
      <c r="I3410" s="213">
        <v>124182</v>
      </c>
      <c r="J3410" s="213">
        <v>6830.01</v>
      </c>
      <c r="K3410" s="212">
        <v>9934.56</v>
      </c>
      <c r="L3410" s="212">
        <v>11176.38</v>
      </c>
      <c r="M3410" s="239">
        <f t="shared" si="274"/>
        <v>0.51530000000006115</v>
      </c>
      <c r="N3410" s="239"/>
      <c r="O3410" s="178"/>
      <c r="P3410" s="178"/>
      <c r="Q3410" s="178"/>
      <c r="R3410" s="178"/>
      <c r="S3410" s="178"/>
      <c r="T3410" s="178"/>
      <c r="U3410" s="178"/>
      <c r="V3410" s="178"/>
      <c r="W3410" s="178"/>
      <c r="X3410" s="178"/>
      <c r="Y3410" s="210">
        <f t="shared" si="273"/>
        <v>0.35612847720103241</v>
      </c>
      <c r="Z3410" s="211">
        <f t="shared" si="275"/>
        <v>0.42</v>
      </c>
      <c r="AA3410" s="178"/>
      <c r="AB3410" s="178"/>
      <c r="AC3410" s="178"/>
    </row>
    <row r="3411" spans="2:29" x14ac:dyDescent="0.35">
      <c r="B3411" s="222">
        <v>348800</v>
      </c>
      <c r="C3411" s="208">
        <v>137489</v>
      </c>
      <c r="D3411" s="309">
        <v>7561.89</v>
      </c>
      <c r="E3411" s="206">
        <v>10999.12</v>
      </c>
      <c r="F3411" s="206">
        <v>12374.01</v>
      </c>
      <c r="G3411" s="205">
        <f t="shared" si="276"/>
        <v>0.39417717889908255</v>
      </c>
      <c r="H3411" s="207">
        <f t="shared" si="277"/>
        <v>0.45</v>
      </c>
      <c r="I3411" s="213">
        <v>124224</v>
      </c>
      <c r="J3411" s="213">
        <v>6832.32</v>
      </c>
      <c r="K3411" s="212">
        <v>9937.92</v>
      </c>
      <c r="L3411" s="212">
        <v>11180.16</v>
      </c>
      <c r="M3411" s="239">
        <f t="shared" si="274"/>
        <v>0.5152000000002408</v>
      </c>
      <c r="N3411" s="239"/>
      <c r="O3411" s="178"/>
      <c r="P3411" s="178"/>
      <c r="Q3411" s="178"/>
      <c r="R3411" s="178"/>
      <c r="S3411" s="178"/>
      <c r="T3411" s="178"/>
      <c r="U3411" s="178"/>
      <c r="V3411" s="178"/>
      <c r="W3411" s="178"/>
      <c r="X3411" s="178"/>
      <c r="Y3411" s="210">
        <f t="shared" si="273"/>
        <v>0.35614678899082569</v>
      </c>
      <c r="Z3411" s="211">
        <f t="shared" si="275"/>
        <v>0.42</v>
      </c>
      <c r="AA3411" s="178"/>
      <c r="AB3411" s="178"/>
      <c r="AC3411" s="178"/>
    </row>
    <row r="3412" spans="2:29" x14ac:dyDescent="0.35">
      <c r="B3412" s="222">
        <v>348900</v>
      </c>
      <c r="C3412" s="208">
        <v>137534</v>
      </c>
      <c r="D3412" s="309">
        <v>7564.37</v>
      </c>
      <c r="E3412" s="206">
        <v>11002.72</v>
      </c>
      <c r="F3412" s="206">
        <v>12378.06</v>
      </c>
      <c r="G3412" s="205">
        <f t="shared" si="276"/>
        <v>0.39419317856119229</v>
      </c>
      <c r="H3412" s="207">
        <f t="shared" si="277"/>
        <v>0.45</v>
      </c>
      <c r="I3412" s="213">
        <v>124266</v>
      </c>
      <c r="J3412" s="213">
        <v>6834.63</v>
      </c>
      <c r="K3412" s="212">
        <v>9941.2800000000007</v>
      </c>
      <c r="L3412" s="212">
        <v>11183.94</v>
      </c>
      <c r="M3412" s="239">
        <f t="shared" si="274"/>
        <v>0.51529999999993381</v>
      </c>
      <c r="N3412" s="239"/>
      <c r="O3412" s="178"/>
      <c r="P3412" s="178"/>
      <c r="Q3412" s="178"/>
      <c r="R3412" s="178"/>
      <c r="S3412" s="178"/>
      <c r="T3412" s="178"/>
      <c r="U3412" s="178"/>
      <c r="V3412" s="178"/>
      <c r="W3412" s="178"/>
      <c r="X3412" s="178"/>
      <c r="Y3412" s="210">
        <f t="shared" si="273"/>
        <v>0.35616509028374893</v>
      </c>
      <c r="Z3412" s="211">
        <f t="shared" si="275"/>
        <v>0.42</v>
      </c>
      <c r="AA3412" s="178"/>
      <c r="AB3412" s="178"/>
      <c r="AC3412" s="178"/>
    </row>
    <row r="3413" spans="2:29" x14ac:dyDescent="0.35">
      <c r="B3413" s="222">
        <v>349000</v>
      </c>
      <c r="C3413" s="208">
        <v>137579</v>
      </c>
      <c r="D3413" s="309">
        <v>7566.84</v>
      </c>
      <c r="E3413" s="206">
        <v>11006.32</v>
      </c>
      <c r="F3413" s="206">
        <v>12382.11</v>
      </c>
      <c r="G3413" s="205">
        <f t="shared" si="276"/>
        <v>0.39420916905444126</v>
      </c>
      <c r="H3413" s="207">
        <f t="shared" si="277"/>
        <v>0.45</v>
      </c>
      <c r="I3413" s="213">
        <v>124308</v>
      </c>
      <c r="J3413" s="213">
        <v>6836.94</v>
      </c>
      <c r="K3413" s="212">
        <v>9944.64</v>
      </c>
      <c r="L3413" s="212">
        <v>11187.72</v>
      </c>
      <c r="M3413" s="239">
        <f t="shared" si="274"/>
        <v>0.51520000000013166</v>
      </c>
      <c r="N3413" s="239"/>
      <c r="O3413" s="178"/>
      <c r="P3413" s="178"/>
      <c r="Q3413" s="178"/>
      <c r="R3413" s="178"/>
      <c r="S3413" s="178"/>
      <c r="T3413" s="178"/>
      <c r="U3413" s="178"/>
      <c r="V3413" s="178"/>
      <c r="W3413" s="178"/>
      <c r="X3413" s="178"/>
      <c r="Y3413" s="210">
        <f t="shared" si="273"/>
        <v>0.35618338108882519</v>
      </c>
      <c r="Z3413" s="211">
        <f t="shared" si="275"/>
        <v>0.42</v>
      </c>
      <c r="AA3413" s="178"/>
      <c r="AB3413" s="178"/>
      <c r="AC3413" s="178"/>
    </row>
    <row r="3414" spans="2:29" x14ac:dyDescent="0.35">
      <c r="B3414" s="222">
        <v>349100</v>
      </c>
      <c r="C3414" s="208">
        <v>137624</v>
      </c>
      <c r="D3414" s="309">
        <v>7569.32</v>
      </c>
      <c r="E3414" s="206">
        <v>11009.92</v>
      </c>
      <c r="F3414" s="206">
        <v>12386.16</v>
      </c>
      <c r="G3414" s="205">
        <f t="shared" si="276"/>
        <v>0.39422515038670869</v>
      </c>
      <c r="H3414" s="207">
        <f t="shared" si="277"/>
        <v>0.45</v>
      </c>
      <c r="I3414" s="213">
        <v>124350</v>
      </c>
      <c r="J3414" s="213">
        <v>6839.25</v>
      </c>
      <c r="K3414" s="212">
        <v>9948</v>
      </c>
      <c r="L3414" s="212">
        <v>11191.5</v>
      </c>
      <c r="M3414" s="239">
        <f t="shared" si="274"/>
        <v>0.51530000000009746</v>
      </c>
      <c r="N3414" s="239"/>
      <c r="O3414" s="178"/>
      <c r="P3414" s="178"/>
      <c r="Q3414" s="178"/>
      <c r="R3414" s="178"/>
      <c r="S3414" s="178"/>
      <c r="T3414" s="178"/>
      <c r="U3414" s="178"/>
      <c r="V3414" s="178"/>
      <c r="W3414" s="178"/>
      <c r="X3414" s="178"/>
      <c r="Y3414" s="210">
        <f t="shared" si="273"/>
        <v>0.35620166141506732</v>
      </c>
      <c r="Z3414" s="211">
        <f t="shared" si="275"/>
        <v>0.42</v>
      </c>
      <c r="AA3414" s="178"/>
      <c r="AB3414" s="178"/>
      <c r="AC3414" s="178"/>
    </row>
    <row r="3415" spans="2:29" x14ac:dyDescent="0.35">
      <c r="B3415" s="222">
        <v>349200</v>
      </c>
      <c r="C3415" s="208">
        <v>137669</v>
      </c>
      <c r="D3415" s="309">
        <v>7571.79</v>
      </c>
      <c r="E3415" s="206">
        <v>11013.52</v>
      </c>
      <c r="F3415" s="206">
        <v>12390.21</v>
      </c>
      <c r="G3415" s="205">
        <f t="shared" si="276"/>
        <v>0.39424112256586485</v>
      </c>
      <c r="H3415" s="207">
        <f t="shared" si="277"/>
        <v>0.45</v>
      </c>
      <c r="I3415" s="213">
        <v>124392</v>
      </c>
      <c r="J3415" s="213">
        <v>6841.56</v>
      </c>
      <c r="K3415" s="212">
        <v>9951.36</v>
      </c>
      <c r="L3415" s="212">
        <v>11195.28</v>
      </c>
      <c r="M3415" s="239">
        <f t="shared" si="274"/>
        <v>0.51520000000000432</v>
      </c>
      <c r="N3415" s="239"/>
      <c r="O3415" s="178"/>
      <c r="P3415" s="178"/>
      <c r="Q3415" s="178"/>
      <c r="R3415" s="178"/>
      <c r="S3415" s="178"/>
      <c r="T3415" s="178"/>
      <c r="U3415" s="178"/>
      <c r="V3415" s="178"/>
      <c r="W3415" s="178"/>
      <c r="X3415" s="178"/>
      <c r="Y3415" s="210">
        <f t="shared" si="273"/>
        <v>0.35621993127147766</v>
      </c>
      <c r="Z3415" s="211">
        <f t="shared" si="275"/>
        <v>0.42</v>
      </c>
      <c r="AA3415" s="178"/>
      <c r="AB3415" s="178"/>
      <c r="AC3415" s="178"/>
    </row>
    <row r="3416" spans="2:29" x14ac:dyDescent="0.35">
      <c r="B3416" s="222">
        <v>349300</v>
      </c>
      <c r="C3416" s="208">
        <v>137714</v>
      </c>
      <c r="D3416" s="309">
        <v>7574.27</v>
      </c>
      <c r="E3416" s="206">
        <v>11017.12</v>
      </c>
      <c r="F3416" s="206">
        <v>12394.26</v>
      </c>
      <c r="G3416" s="205">
        <f t="shared" si="276"/>
        <v>0.39425708559977096</v>
      </c>
      <c r="H3416" s="207">
        <f t="shared" si="277"/>
        <v>0.45</v>
      </c>
      <c r="I3416" s="213">
        <v>124434</v>
      </c>
      <c r="J3416" s="213">
        <v>6843.87</v>
      </c>
      <c r="K3416" s="212">
        <v>9954.7199999999993</v>
      </c>
      <c r="L3416" s="212">
        <v>11199.06</v>
      </c>
      <c r="M3416" s="239">
        <f t="shared" si="274"/>
        <v>0.51529999999998832</v>
      </c>
      <c r="N3416" s="239"/>
      <c r="O3416" s="178"/>
      <c r="P3416" s="178"/>
      <c r="Q3416" s="178"/>
      <c r="R3416" s="178"/>
      <c r="S3416" s="178"/>
      <c r="T3416" s="178"/>
      <c r="U3416" s="178"/>
      <c r="V3416" s="178"/>
      <c r="W3416" s="178"/>
      <c r="X3416" s="178"/>
      <c r="Y3416" s="210">
        <f t="shared" si="273"/>
        <v>0.35623819066704837</v>
      </c>
      <c r="Z3416" s="211">
        <f t="shared" si="275"/>
        <v>0.42</v>
      </c>
      <c r="AA3416" s="178"/>
      <c r="AB3416" s="178"/>
      <c r="AC3416" s="178"/>
    </row>
    <row r="3417" spans="2:29" x14ac:dyDescent="0.35">
      <c r="B3417" s="222">
        <v>349400</v>
      </c>
      <c r="C3417" s="208">
        <v>137759</v>
      </c>
      <c r="D3417" s="309">
        <v>7576.74</v>
      </c>
      <c r="E3417" s="206">
        <v>11020.72</v>
      </c>
      <c r="F3417" s="206">
        <v>12398.31</v>
      </c>
      <c r="G3417" s="205">
        <f t="shared" si="276"/>
        <v>0.39427303949627934</v>
      </c>
      <c r="H3417" s="207">
        <f t="shared" si="277"/>
        <v>0.45</v>
      </c>
      <c r="I3417" s="213">
        <v>124476</v>
      </c>
      <c r="J3417" s="213">
        <v>6846.18</v>
      </c>
      <c r="K3417" s="212">
        <v>9958.08</v>
      </c>
      <c r="L3417" s="212">
        <v>11202.84</v>
      </c>
      <c r="M3417" s="239">
        <f t="shared" si="274"/>
        <v>0.51519999999987709</v>
      </c>
      <c r="N3417" s="239"/>
      <c r="O3417" s="178"/>
      <c r="P3417" s="178"/>
      <c r="Q3417" s="178"/>
      <c r="R3417" s="178"/>
      <c r="S3417" s="178"/>
      <c r="T3417" s="178"/>
      <c r="U3417" s="178"/>
      <c r="V3417" s="178"/>
      <c r="W3417" s="178"/>
      <c r="X3417" s="178"/>
      <c r="Y3417" s="210">
        <f t="shared" si="273"/>
        <v>0.35625643961076131</v>
      </c>
      <c r="Z3417" s="211">
        <f t="shared" si="275"/>
        <v>0.42</v>
      </c>
      <c r="AA3417" s="178"/>
      <c r="AB3417" s="178"/>
      <c r="AC3417" s="178"/>
    </row>
    <row r="3418" spans="2:29" x14ac:dyDescent="0.35">
      <c r="B3418" s="222">
        <v>349500</v>
      </c>
      <c r="C3418" s="208">
        <v>137804</v>
      </c>
      <c r="D3418" s="309">
        <v>7579.22</v>
      </c>
      <c r="E3418" s="206">
        <v>11024.32</v>
      </c>
      <c r="F3418" s="206">
        <v>12402.36</v>
      </c>
      <c r="G3418" s="205">
        <f t="shared" si="276"/>
        <v>0.39428898426323317</v>
      </c>
      <c r="H3418" s="207">
        <f t="shared" si="277"/>
        <v>0.45</v>
      </c>
      <c r="I3418" s="213">
        <v>124518</v>
      </c>
      <c r="J3418" s="213">
        <v>6848.49</v>
      </c>
      <c r="K3418" s="212">
        <v>9961.44</v>
      </c>
      <c r="L3418" s="212">
        <v>11206.62</v>
      </c>
      <c r="M3418" s="239">
        <f t="shared" si="274"/>
        <v>0.51530000000017029</v>
      </c>
      <c r="N3418" s="239"/>
      <c r="O3418" s="178"/>
      <c r="P3418" s="178"/>
      <c r="Q3418" s="178"/>
      <c r="R3418" s="178"/>
      <c r="S3418" s="178"/>
      <c r="T3418" s="178"/>
      <c r="U3418" s="178"/>
      <c r="V3418" s="178"/>
      <c r="W3418" s="178"/>
      <c r="X3418" s="178"/>
      <c r="Y3418" s="210">
        <f t="shared" si="273"/>
        <v>0.35627467811158797</v>
      </c>
      <c r="Z3418" s="211">
        <f t="shared" si="275"/>
        <v>0.42</v>
      </c>
      <c r="AA3418" s="178"/>
      <c r="AB3418" s="178"/>
      <c r="AC3418" s="178"/>
    </row>
    <row r="3419" spans="2:29" x14ac:dyDescent="0.35">
      <c r="B3419" s="222">
        <v>349600</v>
      </c>
      <c r="C3419" s="208">
        <v>137849</v>
      </c>
      <c r="D3419" s="309">
        <v>7581.69</v>
      </c>
      <c r="E3419" s="206">
        <v>11027.92</v>
      </c>
      <c r="F3419" s="206">
        <v>12406.41</v>
      </c>
      <c r="G3419" s="205">
        <f t="shared" si="276"/>
        <v>0.39430491990846683</v>
      </c>
      <c r="H3419" s="207">
        <f t="shared" si="277"/>
        <v>0.45</v>
      </c>
      <c r="I3419" s="213">
        <v>124560</v>
      </c>
      <c r="J3419" s="213">
        <v>6850.8</v>
      </c>
      <c r="K3419" s="212">
        <v>9964.7999999999993</v>
      </c>
      <c r="L3419" s="212">
        <v>11210.4</v>
      </c>
      <c r="M3419" s="239">
        <f t="shared" si="274"/>
        <v>0.51520000000004074</v>
      </c>
      <c r="N3419" s="239"/>
      <c r="O3419" s="178"/>
      <c r="P3419" s="178"/>
      <c r="Q3419" s="178"/>
      <c r="R3419" s="178"/>
      <c r="S3419" s="178"/>
      <c r="T3419" s="178"/>
      <c r="U3419" s="178"/>
      <c r="V3419" s="178"/>
      <c r="W3419" s="178"/>
      <c r="X3419" s="178"/>
      <c r="Y3419" s="210">
        <f t="shared" si="273"/>
        <v>0.35629290617848969</v>
      </c>
      <c r="Z3419" s="211">
        <f t="shared" si="275"/>
        <v>0.42</v>
      </c>
      <c r="AA3419" s="178"/>
      <c r="AB3419" s="178"/>
      <c r="AC3419" s="178"/>
    </row>
    <row r="3420" spans="2:29" x14ac:dyDescent="0.35">
      <c r="B3420" s="222">
        <v>349700</v>
      </c>
      <c r="C3420" s="208">
        <v>137894</v>
      </c>
      <c r="D3420" s="309">
        <v>7584.17</v>
      </c>
      <c r="E3420" s="206">
        <v>11031.52</v>
      </c>
      <c r="F3420" s="206">
        <v>12410.46</v>
      </c>
      <c r="G3420" s="205">
        <f t="shared" si="276"/>
        <v>0.39432084643980553</v>
      </c>
      <c r="H3420" s="207">
        <f t="shared" si="277"/>
        <v>0.45</v>
      </c>
      <c r="I3420" s="213">
        <v>124602</v>
      </c>
      <c r="J3420" s="213">
        <v>6853.11</v>
      </c>
      <c r="K3420" s="212">
        <v>9968.16</v>
      </c>
      <c r="L3420" s="212">
        <v>11214.18</v>
      </c>
      <c r="M3420" s="239">
        <f t="shared" si="274"/>
        <v>0.51530000000006115</v>
      </c>
      <c r="N3420" s="239"/>
      <c r="O3420" s="178"/>
      <c r="P3420" s="178"/>
      <c r="Q3420" s="178"/>
      <c r="R3420" s="178"/>
      <c r="S3420" s="178"/>
      <c r="T3420" s="178"/>
      <c r="U3420" s="178"/>
      <c r="V3420" s="178"/>
      <c r="W3420" s="178"/>
      <c r="X3420" s="178"/>
      <c r="Y3420" s="210">
        <f t="shared" si="273"/>
        <v>0.35631112382041752</v>
      </c>
      <c r="Z3420" s="211">
        <f t="shared" si="275"/>
        <v>0.42</v>
      </c>
      <c r="AA3420" s="178"/>
      <c r="AB3420" s="178"/>
      <c r="AC3420" s="178"/>
    </row>
    <row r="3421" spans="2:29" x14ac:dyDescent="0.35">
      <c r="B3421" s="222">
        <v>349800</v>
      </c>
      <c r="C3421" s="208">
        <v>137939</v>
      </c>
      <c r="D3421" s="309">
        <v>7586.64</v>
      </c>
      <c r="E3421" s="206">
        <v>11035.12</v>
      </c>
      <c r="F3421" s="206">
        <v>12414.51</v>
      </c>
      <c r="G3421" s="205">
        <f t="shared" si="276"/>
        <v>0.39433676386506578</v>
      </c>
      <c r="H3421" s="207">
        <f t="shared" si="277"/>
        <v>0.45</v>
      </c>
      <c r="I3421" s="213">
        <v>124644</v>
      </c>
      <c r="J3421" s="213">
        <v>6855.42</v>
      </c>
      <c r="K3421" s="212">
        <v>9971.52</v>
      </c>
      <c r="L3421" s="212">
        <v>11217.96</v>
      </c>
      <c r="M3421" s="239">
        <f t="shared" si="274"/>
        <v>0.5152000000002408</v>
      </c>
      <c r="N3421" s="239"/>
      <c r="O3421" s="178"/>
      <c r="P3421" s="178"/>
      <c r="Q3421" s="178"/>
      <c r="R3421" s="178"/>
      <c r="S3421" s="178"/>
      <c r="T3421" s="178"/>
      <c r="U3421" s="178"/>
      <c r="V3421" s="178"/>
      <c r="W3421" s="178"/>
      <c r="X3421" s="178"/>
      <c r="Y3421" s="210">
        <f t="shared" si="273"/>
        <v>0.3563293310463122</v>
      </c>
      <c r="Z3421" s="211">
        <f t="shared" si="275"/>
        <v>0.42</v>
      </c>
      <c r="AA3421" s="178"/>
      <c r="AB3421" s="178"/>
      <c r="AC3421" s="178"/>
    </row>
    <row r="3422" spans="2:29" x14ac:dyDescent="0.35">
      <c r="B3422" s="222">
        <v>349900</v>
      </c>
      <c r="C3422" s="208">
        <v>137984</v>
      </c>
      <c r="D3422" s="309">
        <v>7589.12</v>
      </c>
      <c r="E3422" s="206">
        <v>11038.72</v>
      </c>
      <c r="F3422" s="206">
        <v>12418.56</v>
      </c>
      <c r="G3422" s="205">
        <f t="shared" si="276"/>
        <v>0.39435267219205489</v>
      </c>
      <c r="H3422" s="207">
        <f t="shared" si="277"/>
        <v>0.45</v>
      </c>
      <c r="I3422" s="213">
        <v>124686</v>
      </c>
      <c r="J3422" s="213">
        <v>6857.73</v>
      </c>
      <c r="K3422" s="212">
        <v>9974.8799999999992</v>
      </c>
      <c r="L3422" s="212">
        <v>11221.74</v>
      </c>
      <c r="M3422" s="239">
        <f t="shared" si="274"/>
        <v>0.51529999999993381</v>
      </c>
      <c r="N3422" s="239"/>
      <c r="O3422" s="178"/>
      <c r="P3422" s="178"/>
      <c r="Q3422" s="178"/>
      <c r="R3422" s="178"/>
      <c r="S3422" s="178"/>
      <c r="T3422" s="178"/>
      <c r="U3422" s="178"/>
      <c r="V3422" s="178"/>
      <c r="W3422" s="178"/>
      <c r="X3422" s="178"/>
      <c r="Y3422" s="210">
        <f t="shared" si="273"/>
        <v>0.35634752786510432</v>
      </c>
      <c r="Z3422" s="211">
        <f t="shared" si="275"/>
        <v>0.42</v>
      </c>
      <c r="AA3422" s="178"/>
      <c r="AB3422" s="178"/>
      <c r="AC3422" s="178"/>
    </row>
    <row r="3423" spans="2:29" x14ac:dyDescent="0.35">
      <c r="B3423" s="222">
        <v>350000</v>
      </c>
      <c r="C3423" s="208">
        <v>138029</v>
      </c>
      <c r="D3423" s="309">
        <v>7591.59</v>
      </c>
      <c r="E3423" s="206">
        <v>11042.32</v>
      </c>
      <c r="F3423" s="206">
        <v>12422.61</v>
      </c>
      <c r="G3423" s="205">
        <f t="shared" si="276"/>
        <v>0.3943685714285714</v>
      </c>
      <c r="H3423" s="207">
        <f t="shared" si="277"/>
        <v>0.45</v>
      </c>
      <c r="I3423" s="213">
        <v>124728</v>
      </c>
      <c r="J3423" s="213">
        <v>6860.04</v>
      </c>
      <c r="K3423" s="212">
        <v>9978.24</v>
      </c>
      <c r="L3423" s="212">
        <v>11225.52</v>
      </c>
      <c r="M3423" s="239">
        <f t="shared" si="274"/>
        <v>0.51520000000013166</v>
      </c>
      <c r="N3423" s="239"/>
      <c r="O3423" s="178"/>
      <c r="P3423" s="178"/>
      <c r="Q3423" s="178"/>
      <c r="R3423" s="178"/>
      <c r="S3423" s="178"/>
      <c r="T3423" s="178"/>
      <c r="U3423" s="178"/>
      <c r="V3423" s="178"/>
      <c r="W3423" s="178"/>
      <c r="X3423" s="178"/>
      <c r="Y3423" s="210">
        <f t="shared" si="273"/>
        <v>0.35636571428571429</v>
      </c>
      <c r="Z3423" s="211">
        <f t="shared" si="275"/>
        <v>0.42</v>
      </c>
      <c r="AA3423" s="178"/>
      <c r="AB3423" s="178"/>
      <c r="AC3423" s="178"/>
    </row>
    <row r="3424" spans="2:29" x14ac:dyDescent="0.35">
      <c r="B3424" s="222">
        <v>350100</v>
      </c>
      <c r="C3424" s="208">
        <v>138074</v>
      </c>
      <c r="D3424" s="309">
        <v>7594.07</v>
      </c>
      <c r="E3424" s="206">
        <v>11045.92</v>
      </c>
      <c r="F3424" s="206">
        <v>12426.66</v>
      </c>
      <c r="G3424" s="205">
        <f t="shared" si="276"/>
        <v>0.39438446158240503</v>
      </c>
      <c r="H3424" s="207">
        <f t="shared" si="277"/>
        <v>0.45</v>
      </c>
      <c r="I3424" s="213">
        <v>124770</v>
      </c>
      <c r="J3424" s="213">
        <v>6862.35</v>
      </c>
      <c r="K3424" s="212">
        <v>9981.6</v>
      </c>
      <c r="L3424" s="212">
        <v>11229.3</v>
      </c>
      <c r="M3424" s="239">
        <f t="shared" si="274"/>
        <v>0.51530000000009746</v>
      </c>
      <c r="N3424" s="239"/>
      <c r="O3424" s="178"/>
      <c r="P3424" s="178"/>
      <c r="Q3424" s="178"/>
      <c r="R3424" s="178"/>
      <c r="S3424" s="178"/>
      <c r="T3424" s="178"/>
      <c r="U3424" s="178"/>
      <c r="V3424" s="178"/>
      <c r="W3424" s="178"/>
      <c r="X3424" s="178"/>
      <c r="Y3424" s="210">
        <f t="shared" si="273"/>
        <v>0.35638389031705225</v>
      </c>
      <c r="Z3424" s="211">
        <f t="shared" si="275"/>
        <v>0.42</v>
      </c>
      <c r="AA3424" s="178"/>
      <c r="AB3424" s="178"/>
      <c r="AC3424" s="178"/>
    </row>
    <row r="3425" spans="2:29" x14ac:dyDescent="0.35">
      <c r="B3425" s="222">
        <v>350200</v>
      </c>
      <c r="C3425" s="208">
        <v>138119</v>
      </c>
      <c r="D3425" s="309">
        <v>7596.54</v>
      </c>
      <c r="E3425" s="206">
        <v>11049.52</v>
      </c>
      <c r="F3425" s="206">
        <v>12430.71</v>
      </c>
      <c r="G3425" s="205">
        <f t="shared" si="276"/>
        <v>0.39440034266133639</v>
      </c>
      <c r="H3425" s="207">
        <f t="shared" si="277"/>
        <v>0.45</v>
      </c>
      <c r="I3425" s="213">
        <v>124812</v>
      </c>
      <c r="J3425" s="213">
        <v>6864.66</v>
      </c>
      <c r="K3425" s="212">
        <v>9984.9599999999991</v>
      </c>
      <c r="L3425" s="212">
        <v>11233.08</v>
      </c>
      <c r="M3425" s="239">
        <f t="shared" si="274"/>
        <v>0.51520000000000432</v>
      </c>
      <c r="N3425" s="239"/>
      <c r="O3425" s="178"/>
      <c r="P3425" s="178"/>
      <c r="Q3425" s="178"/>
      <c r="R3425" s="178"/>
      <c r="S3425" s="178"/>
      <c r="T3425" s="178"/>
      <c r="U3425" s="178"/>
      <c r="V3425" s="178"/>
      <c r="W3425" s="178"/>
      <c r="X3425" s="178"/>
      <c r="Y3425" s="210">
        <f t="shared" si="273"/>
        <v>0.35640205596801827</v>
      </c>
      <c r="Z3425" s="211">
        <f t="shared" si="275"/>
        <v>0.42</v>
      </c>
      <c r="AA3425" s="178"/>
      <c r="AB3425" s="178"/>
      <c r="AC3425" s="178"/>
    </row>
    <row r="3426" spans="2:29" x14ac:dyDescent="0.35">
      <c r="B3426" s="222">
        <v>350300</v>
      </c>
      <c r="C3426" s="208">
        <v>138164</v>
      </c>
      <c r="D3426" s="309">
        <v>7599.02</v>
      </c>
      <c r="E3426" s="206">
        <v>11053.12</v>
      </c>
      <c r="F3426" s="206">
        <v>12434.76</v>
      </c>
      <c r="G3426" s="205">
        <f t="shared" si="276"/>
        <v>0.39441621467313731</v>
      </c>
      <c r="H3426" s="207">
        <f t="shared" si="277"/>
        <v>0.45</v>
      </c>
      <c r="I3426" s="213">
        <v>124854</v>
      </c>
      <c r="J3426" s="213">
        <v>6866.97</v>
      </c>
      <c r="K3426" s="212">
        <v>9988.32</v>
      </c>
      <c r="L3426" s="212">
        <v>11236.86</v>
      </c>
      <c r="M3426" s="239">
        <f t="shared" si="274"/>
        <v>0.51529999999998832</v>
      </c>
      <c r="N3426" s="239"/>
      <c r="O3426" s="178"/>
      <c r="P3426" s="178"/>
      <c r="Q3426" s="178"/>
      <c r="R3426" s="178"/>
      <c r="S3426" s="178"/>
      <c r="T3426" s="178"/>
      <c r="U3426" s="178"/>
      <c r="V3426" s="178"/>
      <c r="W3426" s="178"/>
      <c r="X3426" s="178"/>
      <c r="Y3426" s="210">
        <f t="shared" si="273"/>
        <v>0.35642021124750212</v>
      </c>
      <c r="Z3426" s="211">
        <f t="shared" si="275"/>
        <v>0.42</v>
      </c>
      <c r="AA3426" s="178"/>
      <c r="AB3426" s="178"/>
      <c r="AC3426" s="178"/>
    </row>
    <row r="3427" spans="2:29" x14ac:dyDescent="0.35">
      <c r="B3427" s="222">
        <v>350400</v>
      </c>
      <c r="C3427" s="208">
        <v>138209</v>
      </c>
      <c r="D3427" s="309">
        <v>7601.49</v>
      </c>
      <c r="E3427" s="206">
        <v>11056.72</v>
      </c>
      <c r="F3427" s="206">
        <v>12438.81</v>
      </c>
      <c r="G3427" s="205">
        <f t="shared" si="276"/>
        <v>0.39443207762557075</v>
      </c>
      <c r="H3427" s="207">
        <f t="shared" si="277"/>
        <v>0.45</v>
      </c>
      <c r="I3427" s="213">
        <v>124896</v>
      </c>
      <c r="J3427" s="213">
        <v>6869.28</v>
      </c>
      <c r="K3427" s="212">
        <v>9991.68</v>
      </c>
      <c r="L3427" s="212">
        <v>11240.64</v>
      </c>
      <c r="M3427" s="239">
        <f t="shared" si="274"/>
        <v>0.51519999999987709</v>
      </c>
      <c r="N3427" s="239"/>
      <c r="O3427" s="178"/>
      <c r="P3427" s="178"/>
      <c r="Q3427" s="178"/>
      <c r="R3427" s="178"/>
      <c r="S3427" s="178"/>
      <c r="T3427" s="178"/>
      <c r="U3427" s="178"/>
      <c r="V3427" s="178"/>
      <c r="W3427" s="178"/>
      <c r="X3427" s="178"/>
      <c r="Y3427" s="210">
        <f t="shared" si="273"/>
        <v>0.35643835616438357</v>
      </c>
      <c r="Z3427" s="211">
        <f t="shared" si="275"/>
        <v>0.42</v>
      </c>
      <c r="AA3427" s="178"/>
      <c r="AB3427" s="178"/>
      <c r="AC3427" s="178"/>
    </row>
    <row r="3428" spans="2:29" x14ac:dyDescent="0.35">
      <c r="B3428" s="222">
        <v>350500</v>
      </c>
      <c r="C3428" s="208">
        <v>138254</v>
      </c>
      <c r="D3428" s="309">
        <v>7603.97</v>
      </c>
      <c r="E3428" s="206">
        <v>11060.32</v>
      </c>
      <c r="F3428" s="206">
        <v>12442.86</v>
      </c>
      <c r="G3428" s="205">
        <f t="shared" si="276"/>
        <v>0.39444793152639085</v>
      </c>
      <c r="H3428" s="207">
        <f t="shared" si="277"/>
        <v>0.45</v>
      </c>
      <c r="I3428" s="213">
        <v>124938</v>
      </c>
      <c r="J3428" s="213">
        <v>6871.59</v>
      </c>
      <c r="K3428" s="212">
        <v>9995.0400000000009</v>
      </c>
      <c r="L3428" s="212">
        <v>11244.42</v>
      </c>
      <c r="M3428" s="239">
        <f t="shared" si="274"/>
        <v>0.51530000000017029</v>
      </c>
      <c r="N3428" s="239"/>
      <c r="O3428" s="178"/>
      <c r="P3428" s="178"/>
      <c r="Q3428" s="178"/>
      <c r="R3428" s="178"/>
      <c r="S3428" s="178"/>
      <c r="T3428" s="178"/>
      <c r="U3428" s="178"/>
      <c r="V3428" s="178"/>
      <c r="W3428" s="178"/>
      <c r="X3428" s="178"/>
      <c r="Y3428" s="210">
        <f t="shared" si="273"/>
        <v>0.3564564907275321</v>
      </c>
      <c r="Z3428" s="211">
        <f t="shared" si="275"/>
        <v>0.42</v>
      </c>
      <c r="AA3428" s="178"/>
      <c r="AB3428" s="178"/>
      <c r="AC3428" s="178"/>
    </row>
    <row r="3429" spans="2:29" x14ac:dyDescent="0.35">
      <c r="B3429" s="222">
        <v>350600</v>
      </c>
      <c r="C3429" s="208">
        <v>138299</v>
      </c>
      <c r="D3429" s="309">
        <v>7606.44</v>
      </c>
      <c r="E3429" s="206">
        <v>11063.92</v>
      </c>
      <c r="F3429" s="206">
        <v>12446.91</v>
      </c>
      <c r="G3429" s="205">
        <f t="shared" si="276"/>
        <v>0.39446377638334285</v>
      </c>
      <c r="H3429" s="207">
        <f t="shared" si="277"/>
        <v>0.45</v>
      </c>
      <c r="I3429" s="213">
        <v>124980</v>
      </c>
      <c r="J3429" s="213">
        <v>6873.9</v>
      </c>
      <c r="K3429" s="212">
        <v>9998.4</v>
      </c>
      <c r="L3429" s="212">
        <v>11248.2</v>
      </c>
      <c r="M3429" s="239">
        <f t="shared" si="274"/>
        <v>0.51520000000004074</v>
      </c>
      <c r="N3429" s="239"/>
      <c r="O3429" s="178"/>
      <c r="P3429" s="178"/>
      <c r="Q3429" s="178"/>
      <c r="R3429" s="178"/>
      <c r="S3429" s="178"/>
      <c r="T3429" s="178"/>
      <c r="U3429" s="178"/>
      <c r="V3429" s="178"/>
      <c r="W3429" s="178"/>
      <c r="X3429" s="178"/>
      <c r="Y3429" s="210">
        <f t="shared" si="273"/>
        <v>0.35647461494580718</v>
      </c>
      <c r="Z3429" s="211">
        <f t="shared" si="275"/>
        <v>0.42</v>
      </c>
      <c r="AA3429" s="178"/>
      <c r="AB3429" s="178"/>
      <c r="AC3429" s="178"/>
    </row>
    <row r="3430" spans="2:29" x14ac:dyDescent="0.35">
      <c r="B3430" s="222">
        <v>350700</v>
      </c>
      <c r="C3430" s="208">
        <v>138344</v>
      </c>
      <c r="D3430" s="309">
        <v>7608.92</v>
      </c>
      <c r="E3430" s="206">
        <v>11067.52</v>
      </c>
      <c r="F3430" s="206">
        <v>12450.96</v>
      </c>
      <c r="G3430" s="205">
        <f t="shared" si="276"/>
        <v>0.39447961220416311</v>
      </c>
      <c r="H3430" s="207">
        <f t="shared" si="277"/>
        <v>0.45</v>
      </c>
      <c r="I3430" s="213">
        <v>125022</v>
      </c>
      <c r="J3430" s="213">
        <v>6876.21</v>
      </c>
      <c r="K3430" s="212">
        <v>10001.76</v>
      </c>
      <c r="L3430" s="212">
        <v>11251.98</v>
      </c>
      <c r="M3430" s="239">
        <f t="shared" si="274"/>
        <v>0.51530000000006115</v>
      </c>
      <c r="N3430" s="239"/>
      <c r="O3430" s="178"/>
      <c r="P3430" s="178"/>
      <c r="Q3430" s="178"/>
      <c r="R3430" s="178"/>
      <c r="S3430" s="178"/>
      <c r="T3430" s="178"/>
      <c r="U3430" s="178"/>
      <c r="V3430" s="178"/>
      <c r="W3430" s="178"/>
      <c r="X3430" s="178"/>
      <c r="Y3430" s="210">
        <f t="shared" si="273"/>
        <v>0.35649272882805816</v>
      </c>
      <c r="Z3430" s="211">
        <f t="shared" si="275"/>
        <v>0.42</v>
      </c>
      <c r="AA3430" s="178"/>
      <c r="AB3430" s="178"/>
      <c r="AC3430" s="178"/>
    </row>
    <row r="3431" spans="2:29" x14ac:dyDescent="0.35">
      <c r="B3431" s="222">
        <v>350800</v>
      </c>
      <c r="C3431" s="208">
        <v>138389</v>
      </c>
      <c r="D3431" s="309">
        <v>7611.39</v>
      </c>
      <c r="E3431" s="206">
        <v>11071.12</v>
      </c>
      <c r="F3431" s="206">
        <v>12455.01</v>
      </c>
      <c r="G3431" s="205">
        <f t="shared" si="276"/>
        <v>0.39449543899657924</v>
      </c>
      <c r="H3431" s="207">
        <f t="shared" si="277"/>
        <v>0.45</v>
      </c>
      <c r="I3431" s="213">
        <v>125064</v>
      </c>
      <c r="J3431" s="213">
        <v>6878.52</v>
      </c>
      <c r="K3431" s="212">
        <v>10005.120000000001</v>
      </c>
      <c r="L3431" s="212">
        <v>11255.76</v>
      </c>
      <c r="M3431" s="239">
        <f t="shared" si="274"/>
        <v>0.5152000000002408</v>
      </c>
      <c r="N3431" s="239"/>
      <c r="O3431" s="178"/>
      <c r="P3431" s="178"/>
      <c r="Q3431" s="178"/>
      <c r="R3431" s="178"/>
      <c r="S3431" s="178"/>
      <c r="T3431" s="178"/>
      <c r="U3431" s="178"/>
      <c r="V3431" s="178"/>
      <c r="W3431" s="178"/>
      <c r="X3431" s="178"/>
      <c r="Y3431" s="210">
        <f t="shared" si="273"/>
        <v>0.35651083238312431</v>
      </c>
      <c r="Z3431" s="211">
        <f t="shared" si="275"/>
        <v>0.42</v>
      </c>
      <c r="AA3431" s="178"/>
      <c r="AB3431" s="178"/>
      <c r="AC3431" s="178"/>
    </row>
    <row r="3432" spans="2:29" x14ac:dyDescent="0.35">
      <c r="B3432" s="222">
        <v>350900</v>
      </c>
      <c r="C3432" s="208">
        <v>138434</v>
      </c>
      <c r="D3432" s="309">
        <v>7613.87</v>
      </c>
      <c r="E3432" s="206">
        <v>11074.72</v>
      </c>
      <c r="F3432" s="206">
        <v>12459.06</v>
      </c>
      <c r="G3432" s="205">
        <f t="shared" si="276"/>
        <v>0.39451125676831006</v>
      </c>
      <c r="H3432" s="207">
        <f t="shared" si="277"/>
        <v>0.45</v>
      </c>
      <c r="I3432" s="213">
        <v>125106</v>
      </c>
      <c r="J3432" s="213">
        <v>6880.83</v>
      </c>
      <c r="K3432" s="212">
        <v>10008.48</v>
      </c>
      <c r="L3432" s="212">
        <v>11259.54</v>
      </c>
      <c r="M3432" s="239">
        <f t="shared" si="274"/>
        <v>0.51529999999993381</v>
      </c>
      <c r="N3432" s="239"/>
      <c r="O3432" s="178"/>
      <c r="P3432" s="178"/>
      <c r="Q3432" s="178"/>
      <c r="R3432" s="178"/>
      <c r="S3432" s="178"/>
      <c r="T3432" s="178"/>
      <c r="U3432" s="178"/>
      <c r="V3432" s="178"/>
      <c r="W3432" s="178"/>
      <c r="X3432" s="178"/>
      <c r="Y3432" s="210">
        <f t="shared" si="273"/>
        <v>0.35652892561983474</v>
      </c>
      <c r="Z3432" s="211">
        <f t="shared" si="275"/>
        <v>0.42</v>
      </c>
      <c r="AA3432" s="178"/>
      <c r="AB3432" s="178"/>
      <c r="AC3432" s="178"/>
    </row>
    <row r="3433" spans="2:29" x14ac:dyDescent="0.35">
      <c r="B3433" s="222">
        <v>351000</v>
      </c>
      <c r="C3433" s="208">
        <v>138479</v>
      </c>
      <c r="D3433" s="309">
        <v>7616.34</v>
      </c>
      <c r="E3433" s="206">
        <v>11078.32</v>
      </c>
      <c r="F3433" s="206">
        <v>12463.11</v>
      </c>
      <c r="G3433" s="205">
        <f t="shared" si="276"/>
        <v>0.39452706552706551</v>
      </c>
      <c r="H3433" s="207">
        <f t="shared" si="277"/>
        <v>0.45</v>
      </c>
      <c r="I3433" s="213">
        <v>125148</v>
      </c>
      <c r="J3433" s="213">
        <v>6883.14</v>
      </c>
      <c r="K3433" s="212">
        <v>10011.84</v>
      </c>
      <c r="L3433" s="212">
        <v>11263.32</v>
      </c>
      <c r="M3433" s="239">
        <f t="shared" si="274"/>
        <v>0.51520000000013166</v>
      </c>
      <c r="N3433" s="239"/>
      <c r="O3433" s="178"/>
      <c r="P3433" s="178"/>
      <c r="Q3433" s="178"/>
      <c r="R3433" s="178"/>
      <c r="S3433" s="178"/>
      <c r="T3433" s="178"/>
      <c r="U3433" s="178"/>
      <c r="V3433" s="178"/>
      <c r="W3433" s="178"/>
      <c r="X3433" s="178"/>
      <c r="Y3433" s="210">
        <f t="shared" si="273"/>
        <v>0.35654700854700855</v>
      </c>
      <c r="Z3433" s="211">
        <f t="shared" si="275"/>
        <v>0.42</v>
      </c>
      <c r="AA3433" s="178"/>
      <c r="AB3433" s="178"/>
      <c r="AC3433" s="178"/>
    </row>
    <row r="3434" spans="2:29" x14ac:dyDescent="0.35">
      <c r="B3434" s="222">
        <v>351100</v>
      </c>
      <c r="C3434" s="208">
        <v>138524</v>
      </c>
      <c r="D3434" s="309">
        <v>7618.82</v>
      </c>
      <c r="E3434" s="206">
        <v>11081.92</v>
      </c>
      <c r="F3434" s="206">
        <v>12467.16</v>
      </c>
      <c r="G3434" s="205">
        <f t="shared" si="276"/>
        <v>0.39454286528054683</v>
      </c>
      <c r="H3434" s="207">
        <f t="shared" si="277"/>
        <v>0.45</v>
      </c>
      <c r="I3434" s="213">
        <v>125190</v>
      </c>
      <c r="J3434" s="213">
        <v>6885.45</v>
      </c>
      <c r="K3434" s="212">
        <v>10015.200000000001</v>
      </c>
      <c r="L3434" s="212">
        <v>11267.1</v>
      </c>
      <c r="M3434" s="239">
        <f t="shared" si="274"/>
        <v>0.51530000000009746</v>
      </c>
      <c r="N3434" s="239"/>
      <c r="O3434" s="178"/>
      <c r="P3434" s="178"/>
      <c r="Q3434" s="178"/>
      <c r="R3434" s="178"/>
      <c r="S3434" s="178"/>
      <c r="T3434" s="178"/>
      <c r="U3434" s="178"/>
      <c r="V3434" s="178"/>
      <c r="W3434" s="178"/>
      <c r="X3434" s="178"/>
      <c r="Y3434" s="210">
        <f t="shared" si="273"/>
        <v>0.35656508117345487</v>
      </c>
      <c r="Z3434" s="211">
        <f t="shared" si="275"/>
        <v>0.42</v>
      </c>
      <c r="AA3434" s="178"/>
      <c r="AB3434" s="178"/>
      <c r="AC3434" s="178"/>
    </row>
    <row r="3435" spans="2:29" x14ac:dyDescent="0.35">
      <c r="B3435" s="222">
        <v>351200</v>
      </c>
      <c r="C3435" s="208">
        <v>138569</v>
      </c>
      <c r="D3435" s="309">
        <v>7621.29</v>
      </c>
      <c r="E3435" s="206">
        <v>11085.52</v>
      </c>
      <c r="F3435" s="206">
        <v>12471.21</v>
      </c>
      <c r="G3435" s="205">
        <f t="shared" si="276"/>
        <v>0.39455865603644646</v>
      </c>
      <c r="H3435" s="207">
        <f t="shared" si="277"/>
        <v>0.45</v>
      </c>
      <c r="I3435" s="213">
        <v>125232</v>
      </c>
      <c r="J3435" s="213">
        <v>6887.76</v>
      </c>
      <c r="K3435" s="212">
        <v>10018.56</v>
      </c>
      <c r="L3435" s="212">
        <v>11270.88</v>
      </c>
      <c r="M3435" s="239">
        <f t="shared" si="274"/>
        <v>0.51520000000000432</v>
      </c>
      <c r="N3435" s="239"/>
      <c r="O3435" s="178"/>
      <c r="P3435" s="178"/>
      <c r="Q3435" s="178"/>
      <c r="R3435" s="178"/>
      <c r="S3435" s="178"/>
      <c r="T3435" s="178"/>
      <c r="U3435" s="178"/>
      <c r="V3435" s="178"/>
      <c r="W3435" s="178"/>
      <c r="X3435" s="178"/>
      <c r="Y3435" s="210">
        <f t="shared" si="273"/>
        <v>0.35658314350797266</v>
      </c>
      <c r="Z3435" s="211">
        <f t="shared" si="275"/>
        <v>0.42</v>
      </c>
      <c r="AA3435" s="178"/>
      <c r="AB3435" s="178"/>
      <c r="AC3435" s="178"/>
    </row>
    <row r="3436" spans="2:29" x14ac:dyDescent="0.35">
      <c r="B3436" s="222">
        <v>351300</v>
      </c>
      <c r="C3436" s="208">
        <v>138614</v>
      </c>
      <c r="D3436" s="309">
        <v>7623.77</v>
      </c>
      <c r="E3436" s="206">
        <v>11089.12</v>
      </c>
      <c r="F3436" s="206">
        <v>12475.26</v>
      </c>
      <c r="G3436" s="205">
        <f t="shared" si="276"/>
        <v>0.39457443780244805</v>
      </c>
      <c r="H3436" s="207">
        <f t="shared" si="277"/>
        <v>0.45</v>
      </c>
      <c r="I3436" s="213">
        <v>125274</v>
      </c>
      <c r="J3436" s="213">
        <v>6890.07</v>
      </c>
      <c r="K3436" s="212">
        <v>10021.92</v>
      </c>
      <c r="L3436" s="212">
        <v>11274.66</v>
      </c>
      <c r="M3436" s="239">
        <f t="shared" si="274"/>
        <v>0.51529999999998832</v>
      </c>
      <c r="N3436" s="239"/>
      <c r="O3436" s="178"/>
      <c r="P3436" s="178"/>
      <c r="Q3436" s="178"/>
      <c r="R3436" s="178"/>
      <c r="S3436" s="178"/>
      <c r="T3436" s="178"/>
      <c r="U3436" s="178"/>
      <c r="V3436" s="178"/>
      <c r="W3436" s="178"/>
      <c r="X3436" s="178"/>
      <c r="Y3436" s="210">
        <f t="shared" si="273"/>
        <v>0.35660119555935099</v>
      </c>
      <c r="Z3436" s="211">
        <f t="shared" si="275"/>
        <v>0.42</v>
      </c>
      <c r="AA3436" s="178"/>
      <c r="AB3436" s="178"/>
      <c r="AC3436" s="178"/>
    </row>
    <row r="3437" spans="2:29" x14ac:dyDescent="0.35">
      <c r="B3437" s="222">
        <v>351400</v>
      </c>
      <c r="C3437" s="208">
        <v>138659</v>
      </c>
      <c r="D3437" s="309">
        <v>7626.24</v>
      </c>
      <c r="E3437" s="206">
        <v>11092.72</v>
      </c>
      <c r="F3437" s="206">
        <v>12479.31</v>
      </c>
      <c r="G3437" s="205">
        <f t="shared" si="276"/>
        <v>0.39459021058622651</v>
      </c>
      <c r="H3437" s="207">
        <f t="shared" si="277"/>
        <v>0.45</v>
      </c>
      <c r="I3437" s="213">
        <v>125316</v>
      </c>
      <c r="J3437" s="213">
        <v>6892.38</v>
      </c>
      <c r="K3437" s="212">
        <v>10025.280000000001</v>
      </c>
      <c r="L3437" s="212">
        <v>11278.44</v>
      </c>
      <c r="M3437" s="239">
        <f t="shared" si="274"/>
        <v>0.51519999999987709</v>
      </c>
      <c r="N3437" s="239"/>
      <c r="O3437" s="178"/>
      <c r="P3437" s="178"/>
      <c r="Q3437" s="178"/>
      <c r="R3437" s="178"/>
      <c r="S3437" s="178"/>
      <c r="T3437" s="178"/>
      <c r="U3437" s="178"/>
      <c r="V3437" s="178"/>
      <c r="W3437" s="178"/>
      <c r="X3437" s="178"/>
      <c r="Y3437" s="210">
        <f t="shared" si="273"/>
        <v>0.3566192373363688</v>
      </c>
      <c r="Z3437" s="211">
        <f t="shared" si="275"/>
        <v>0.42</v>
      </c>
      <c r="AA3437" s="178"/>
      <c r="AB3437" s="178"/>
      <c r="AC3437" s="178"/>
    </row>
    <row r="3438" spans="2:29" x14ac:dyDescent="0.35">
      <c r="B3438" s="222">
        <v>351500</v>
      </c>
      <c r="C3438" s="208">
        <v>138704</v>
      </c>
      <c r="D3438" s="309">
        <v>7628.72</v>
      </c>
      <c r="E3438" s="206">
        <v>11096.32</v>
      </c>
      <c r="F3438" s="206">
        <v>12483.36</v>
      </c>
      <c r="G3438" s="205">
        <f t="shared" si="276"/>
        <v>0.39460597439544809</v>
      </c>
      <c r="H3438" s="207">
        <f t="shared" si="277"/>
        <v>0.45</v>
      </c>
      <c r="I3438" s="213">
        <v>125358</v>
      </c>
      <c r="J3438" s="213">
        <v>6894.69</v>
      </c>
      <c r="K3438" s="212">
        <v>10028.64</v>
      </c>
      <c r="L3438" s="212">
        <v>11282.22</v>
      </c>
      <c r="M3438" s="239">
        <f t="shared" si="274"/>
        <v>0.51530000000017029</v>
      </c>
      <c r="N3438" s="239"/>
      <c r="O3438" s="178"/>
      <c r="P3438" s="178"/>
      <c r="Q3438" s="178"/>
      <c r="R3438" s="178"/>
      <c r="S3438" s="178"/>
      <c r="T3438" s="178"/>
      <c r="U3438" s="178"/>
      <c r="V3438" s="178"/>
      <c r="W3438" s="178"/>
      <c r="X3438" s="178"/>
      <c r="Y3438" s="210">
        <f t="shared" si="273"/>
        <v>0.35663726884779517</v>
      </c>
      <c r="Z3438" s="211">
        <f t="shared" si="275"/>
        <v>0.42</v>
      </c>
      <c r="AA3438" s="178"/>
      <c r="AB3438" s="178"/>
      <c r="AC3438" s="178"/>
    </row>
    <row r="3439" spans="2:29" x14ac:dyDescent="0.35">
      <c r="B3439" s="222">
        <v>351600</v>
      </c>
      <c r="C3439" s="208">
        <v>138749</v>
      </c>
      <c r="D3439" s="309">
        <v>7631.19</v>
      </c>
      <c r="E3439" s="206">
        <v>11099.92</v>
      </c>
      <c r="F3439" s="206">
        <v>12487.41</v>
      </c>
      <c r="G3439" s="205">
        <f t="shared" si="276"/>
        <v>0.39462172923777017</v>
      </c>
      <c r="H3439" s="207">
        <f t="shared" si="277"/>
        <v>0.45</v>
      </c>
      <c r="I3439" s="213">
        <v>125400</v>
      </c>
      <c r="J3439" s="213">
        <v>6897</v>
      </c>
      <c r="K3439" s="212">
        <v>10032</v>
      </c>
      <c r="L3439" s="212">
        <v>11286</v>
      </c>
      <c r="M3439" s="239">
        <f t="shared" si="274"/>
        <v>0.51520000000004074</v>
      </c>
      <c r="N3439" s="239"/>
      <c r="O3439" s="178"/>
      <c r="P3439" s="178"/>
      <c r="Q3439" s="178"/>
      <c r="R3439" s="178"/>
      <c r="S3439" s="178"/>
      <c r="T3439" s="178"/>
      <c r="U3439" s="178"/>
      <c r="V3439" s="178"/>
      <c r="W3439" s="178"/>
      <c r="X3439" s="178"/>
      <c r="Y3439" s="210">
        <f t="shared" si="273"/>
        <v>0.35665529010238906</v>
      </c>
      <c r="Z3439" s="211">
        <f t="shared" si="275"/>
        <v>0.42</v>
      </c>
      <c r="AA3439" s="178"/>
      <c r="AB3439" s="178"/>
      <c r="AC3439" s="178"/>
    </row>
    <row r="3440" spans="2:29" x14ac:dyDescent="0.35">
      <c r="B3440" s="222">
        <v>351700</v>
      </c>
      <c r="C3440" s="208">
        <v>138794</v>
      </c>
      <c r="D3440" s="309">
        <v>7633.67</v>
      </c>
      <c r="E3440" s="206">
        <v>11103.52</v>
      </c>
      <c r="F3440" s="206">
        <v>12491.46</v>
      </c>
      <c r="G3440" s="205">
        <f t="shared" si="276"/>
        <v>0.39463747512084163</v>
      </c>
      <c r="H3440" s="207">
        <f t="shared" si="277"/>
        <v>0.45</v>
      </c>
      <c r="I3440" s="213">
        <v>125442</v>
      </c>
      <c r="J3440" s="213">
        <v>6899.31</v>
      </c>
      <c r="K3440" s="212">
        <v>10035.36</v>
      </c>
      <c r="L3440" s="212">
        <v>11289.78</v>
      </c>
      <c r="M3440" s="239">
        <f t="shared" si="274"/>
        <v>0.51530000000006115</v>
      </c>
      <c r="N3440" s="239"/>
      <c r="O3440" s="178"/>
      <c r="P3440" s="178"/>
      <c r="Q3440" s="178"/>
      <c r="R3440" s="178"/>
      <c r="S3440" s="178"/>
      <c r="T3440" s="178"/>
      <c r="U3440" s="178"/>
      <c r="V3440" s="178"/>
      <c r="W3440" s="178"/>
      <c r="X3440" s="178"/>
      <c r="Y3440" s="210">
        <f t="shared" si="273"/>
        <v>0.35667330110889961</v>
      </c>
      <c r="Z3440" s="211">
        <f t="shared" si="275"/>
        <v>0.42</v>
      </c>
      <c r="AA3440" s="178"/>
      <c r="AB3440" s="178"/>
      <c r="AC3440" s="178"/>
    </row>
    <row r="3441" spans="2:29" x14ac:dyDescent="0.35">
      <c r="B3441" s="222">
        <v>351800</v>
      </c>
      <c r="C3441" s="208">
        <v>138839</v>
      </c>
      <c r="D3441" s="309">
        <v>7636.14</v>
      </c>
      <c r="E3441" s="206">
        <v>11107.12</v>
      </c>
      <c r="F3441" s="206">
        <v>12495.51</v>
      </c>
      <c r="G3441" s="205">
        <f t="shared" si="276"/>
        <v>0.39465321205230247</v>
      </c>
      <c r="H3441" s="207">
        <f t="shared" si="277"/>
        <v>0.45</v>
      </c>
      <c r="I3441" s="213">
        <v>125484</v>
      </c>
      <c r="J3441" s="213">
        <v>6901.62</v>
      </c>
      <c r="K3441" s="212">
        <v>10038.719999999999</v>
      </c>
      <c r="L3441" s="212">
        <v>11293.56</v>
      </c>
      <c r="M3441" s="239">
        <f t="shared" si="274"/>
        <v>0.5152000000002408</v>
      </c>
      <c r="N3441" s="239"/>
      <c r="O3441" s="178"/>
      <c r="P3441" s="178"/>
      <c r="Q3441" s="178"/>
      <c r="R3441" s="178"/>
      <c r="S3441" s="178"/>
      <c r="T3441" s="178"/>
      <c r="U3441" s="178"/>
      <c r="V3441" s="178"/>
      <c r="W3441" s="178"/>
      <c r="X3441" s="178"/>
      <c r="Y3441" s="210">
        <f t="shared" si="273"/>
        <v>0.35669130187606596</v>
      </c>
      <c r="Z3441" s="211">
        <f t="shared" si="275"/>
        <v>0.42</v>
      </c>
      <c r="AA3441" s="178"/>
      <c r="AB3441" s="178"/>
      <c r="AC3441" s="178"/>
    </row>
    <row r="3442" spans="2:29" x14ac:dyDescent="0.35">
      <c r="B3442" s="222">
        <v>351900</v>
      </c>
      <c r="C3442" s="208">
        <v>138884</v>
      </c>
      <c r="D3442" s="309">
        <v>7638.62</v>
      </c>
      <c r="E3442" s="206">
        <v>11110.72</v>
      </c>
      <c r="F3442" s="206">
        <v>12499.56</v>
      </c>
      <c r="G3442" s="205">
        <f t="shared" si="276"/>
        <v>0.39466894003978403</v>
      </c>
      <c r="H3442" s="207">
        <f t="shared" si="277"/>
        <v>0.45</v>
      </c>
      <c r="I3442" s="213">
        <v>125526</v>
      </c>
      <c r="J3442" s="213">
        <v>6903.93</v>
      </c>
      <c r="K3442" s="212">
        <v>10042.08</v>
      </c>
      <c r="L3442" s="212">
        <v>11297.34</v>
      </c>
      <c r="M3442" s="239">
        <f t="shared" si="274"/>
        <v>0.51529999999993381</v>
      </c>
      <c r="N3442" s="239"/>
      <c r="O3442" s="178"/>
      <c r="P3442" s="178"/>
      <c r="Q3442" s="178"/>
      <c r="R3442" s="178"/>
      <c r="S3442" s="178"/>
      <c r="T3442" s="178"/>
      <c r="U3442" s="178"/>
      <c r="V3442" s="178"/>
      <c r="W3442" s="178"/>
      <c r="X3442" s="178"/>
      <c r="Y3442" s="210">
        <f t="shared" si="273"/>
        <v>0.35670929241261723</v>
      </c>
      <c r="Z3442" s="211">
        <f t="shared" si="275"/>
        <v>0.42</v>
      </c>
      <c r="AA3442" s="178"/>
      <c r="AB3442" s="178"/>
      <c r="AC3442" s="178"/>
    </row>
    <row r="3443" spans="2:29" x14ac:dyDescent="0.35">
      <c r="B3443" s="222">
        <v>352000</v>
      </c>
      <c r="C3443" s="208">
        <v>138929</v>
      </c>
      <c r="D3443" s="309">
        <v>7641.09</v>
      </c>
      <c r="E3443" s="206">
        <v>11114.32</v>
      </c>
      <c r="F3443" s="206">
        <v>12503.61</v>
      </c>
      <c r="G3443" s="205">
        <f t="shared" si="276"/>
        <v>0.39468465909090911</v>
      </c>
      <c r="H3443" s="207">
        <f t="shared" si="277"/>
        <v>0.45</v>
      </c>
      <c r="I3443" s="213">
        <v>125568</v>
      </c>
      <c r="J3443" s="213">
        <v>6906.24</v>
      </c>
      <c r="K3443" s="212">
        <v>10045.44</v>
      </c>
      <c r="L3443" s="212">
        <v>11301.12</v>
      </c>
      <c r="M3443" s="239">
        <f t="shared" si="274"/>
        <v>0.51520000000013166</v>
      </c>
      <c r="N3443" s="239"/>
      <c r="O3443" s="178"/>
      <c r="P3443" s="178"/>
      <c r="Q3443" s="178"/>
      <c r="R3443" s="178"/>
      <c r="S3443" s="178"/>
      <c r="T3443" s="178"/>
      <c r="U3443" s="178"/>
      <c r="V3443" s="178"/>
      <c r="W3443" s="178"/>
      <c r="X3443" s="178"/>
      <c r="Y3443" s="210">
        <f t="shared" si="273"/>
        <v>0.35672727272727273</v>
      </c>
      <c r="Z3443" s="211">
        <f t="shared" si="275"/>
        <v>0.42</v>
      </c>
      <c r="AA3443" s="178"/>
      <c r="AB3443" s="178"/>
      <c r="AC3443" s="178"/>
    </row>
    <row r="3444" spans="2:29" x14ac:dyDescent="0.35">
      <c r="B3444" s="222">
        <v>352100</v>
      </c>
      <c r="C3444" s="208">
        <v>138974</v>
      </c>
      <c r="D3444" s="309">
        <v>7643.57</v>
      </c>
      <c r="E3444" s="206">
        <v>11117.92</v>
      </c>
      <c r="F3444" s="206">
        <v>12507.66</v>
      </c>
      <c r="G3444" s="205">
        <f t="shared" si="276"/>
        <v>0.39470036921329166</v>
      </c>
      <c r="H3444" s="207">
        <f t="shared" si="277"/>
        <v>0.45</v>
      </c>
      <c r="I3444" s="213">
        <v>125610</v>
      </c>
      <c r="J3444" s="213">
        <v>6908.55</v>
      </c>
      <c r="K3444" s="212">
        <v>10048.799999999999</v>
      </c>
      <c r="L3444" s="212">
        <v>11304.9</v>
      </c>
      <c r="M3444" s="239">
        <f t="shared" si="274"/>
        <v>0.51530000000009746</v>
      </c>
      <c r="N3444" s="239"/>
      <c r="O3444" s="178"/>
      <c r="P3444" s="178"/>
      <c r="Q3444" s="178"/>
      <c r="R3444" s="178"/>
      <c r="S3444" s="178"/>
      <c r="T3444" s="178"/>
      <c r="U3444" s="178"/>
      <c r="V3444" s="178"/>
      <c r="W3444" s="178"/>
      <c r="X3444" s="178"/>
      <c r="Y3444" s="210">
        <f t="shared" si="273"/>
        <v>0.35674524282874182</v>
      </c>
      <c r="Z3444" s="211">
        <f t="shared" si="275"/>
        <v>0.42</v>
      </c>
      <c r="AA3444" s="178"/>
      <c r="AB3444" s="178"/>
      <c r="AC3444" s="178"/>
    </row>
    <row r="3445" spans="2:29" x14ac:dyDescent="0.35">
      <c r="B3445" s="222">
        <v>352200</v>
      </c>
      <c r="C3445" s="208">
        <v>139019</v>
      </c>
      <c r="D3445" s="309">
        <v>7646.04</v>
      </c>
      <c r="E3445" s="206">
        <v>11121.52</v>
      </c>
      <c r="F3445" s="206">
        <v>12511.71</v>
      </c>
      <c r="G3445" s="205">
        <f t="shared" si="276"/>
        <v>0.39471607041453721</v>
      </c>
      <c r="H3445" s="207">
        <f t="shared" si="277"/>
        <v>0.45</v>
      </c>
      <c r="I3445" s="213">
        <v>125652</v>
      </c>
      <c r="J3445" s="213">
        <v>6910.86</v>
      </c>
      <c r="K3445" s="212">
        <v>10052.16</v>
      </c>
      <c r="L3445" s="212">
        <v>11308.68</v>
      </c>
      <c r="M3445" s="239">
        <f t="shared" si="274"/>
        <v>0.51520000000000432</v>
      </c>
      <c r="N3445" s="239"/>
      <c r="O3445" s="178"/>
      <c r="P3445" s="178"/>
      <c r="Q3445" s="178"/>
      <c r="R3445" s="178"/>
      <c r="S3445" s="178"/>
      <c r="T3445" s="178"/>
      <c r="U3445" s="178"/>
      <c r="V3445" s="178"/>
      <c r="W3445" s="178"/>
      <c r="X3445" s="178"/>
      <c r="Y3445" s="210">
        <f t="shared" si="273"/>
        <v>0.35676320272572404</v>
      </c>
      <c r="Z3445" s="211">
        <f t="shared" si="275"/>
        <v>0.42</v>
      </c>
      <c r="AA3445" s="178"/>
      <c r="AB3445" s="178"/>
      <c r="AC3445" s="178"/>
    </row>
    <row r="3446" spans="2:29" x14ac:dyDescent="0.35">
      <c r="B3446" s="222">
        <v>352300</v>
      </c>
      <c r="C3446" s="208">
        <v>139064</v>
      </c>
      <c r="D3446" s="309">
        <v>7648.52</v>
      </c>
      <c r="E3446" s="206">
        <v>11125.12</v>
      </c>
      <c r="F3446" s="206">
        <v>12515.76</v>
      </c>
      <c r="G3446" s="205">
        <f t="shared" si="276"/>
        <v>0.39473176270224242</v>
      </c>
      <c r="H3446" s="207">
        <f t="shared" si="277"/>
        <v>0.45</v>
      </c>
      <c r="I3446" s="213">
        <v>125694</v>
      </c>
      <c r="J3446" s="213">
        <v>6913.17</v>
      </c>
      <c r="K3446" s="212">
        <v>10055.52</v>
      </c>
      <c r="L3446" s="212">
        <v>11312.46</v>
      </c>
      <c r="M3446" s="239">
        <f t="shared" si="274"/>
        <v>0.51529999999998832</v>
      </c>
      <c r="N3446" s="239"/>
      <c r="O3446" s="178"/>
      <c r="P3446" s="178"/>
      <c r="Q3446" s="178"/>
      <c r="R3446" s="178"/>
      <c r="S3446" s="178"/>
      <c r="T3446" s="178"/>
      <c r="U3446" s="178"/>
      <c r="V3446" s="178"/>
      <c r="W3446" s="178"/>
      <c r="X3446" s="178"/>
      <c r="Y3446" s="210">
        <f t="shared" si="273"/>
        <v>0.35678115242690889</v>
      </c>
      <c r="Z3446" s="211">
        <f t="shared" si="275"/>
        <v>0.42</v>
      </c>
      <c r="AA3446" s="178"/>
      <c r="AB3446" s="178"/>
      <c r="AC3446" s="178"/>
    </row>
    <row r="3447" spans="2:29" x14ac:dyDescent="0.35">
      <c r="B3447" s="222">
        <v>352400</v>
      </c>
      <c r="C3447" s="208">
        <v>139109</v>
      </c>
      <c r="D3447" s="309">
        <v>7650.99</v>
      </c>
      <c r="E3447" s="206">
        <v>11128.72</v>
      </c>
      <c r="F3447" s="206">
        <v>12519.81</v>
      </c>
      <c r="G3447" s="205">
        <f t="shared" si="276"/>
        <v>0.39474744608399548</v>
      </c>
      <c r="H3447" s="207">
        <f t="shared" si="277"/>
        <v>0.45</v>
      </c>
      <c r="I3447" s="213">
        <v>125736</v>
      </c>
      <c r="J3447" s="213">
        <v>6915.48</v>
      </c>
      <c r="K3447" s="212">
        <v>10058.879999999999</v>
      </c>
      <c r="L3447" s="212">
        <v>11316.24</v>
      </c>
      <c r="M3447" s="239">
        <f t="shared" si="274"/>
        <v>0.51519999999987709</v>
      </c>
      <c r="N3447" s="239"/>
      <c r="O3447" s="178"/>
      <c r="P3447" s="178"/>
      <c r="Q3447" s="178"/>
      <c r="R3447" s="178"/>
      <c r="S3447" s="178"/>
      <c r="T3447" s="178"/>
      <c r="U3447" s="178"/>
      <c r="V3447" s="178"/>
      <c r="W3447" s="178"/>
      <c r="X3447" s="178"/>
      <c r="Y3447" s="210">
        <f t="shared" si="273"/>
        <v>0.35679909194097614</v>
      </c>
      <c r="Z3447" s="211">
        <f t="shared" si="275"/>
        <v>0.42</v>
      </c>
      <c r="AA3447" s="178"/>
      <c r="AB3447" s="178"/>
      <c r="AC3447" s="178"/>
    </row>
    <row r="3448" spans="2:29" x14ac:dyDescent="0.35">
      <c r="B3448" s="222">
        <v>352500</v>
      </c>
      <c r="C3448" s="208">
        <v>139154</v>
      </c>
      <c r="D3448" s="309">
        <v>7653.47</v>
      </c>
      <c r="E3448" s="206">
        <v>11132.32</v>
      </c>
      <c r="F3448" s="206">
        <v>12523.86</v>
      </c>
      <c r="G3448" s="205">
        <f t="shared" si="276"/>
        <v>0.39476312056737589</v>
      </c>
      <c r="H3448" s="207">
        <f t="shared" si="277"/>
        <v>0.45</v>
      </c>
      <c r="I3448" s="213">
        <v>125778</v>
      </c>
      <c r="J3448" s="213">
        <v>6917.79</v>
      </c>
      <c r="K3448" s="212">
        <v>10062.24</v>
      </c>
      <c r="L3448" s="212">
        <v>11320.02</v>
      </c>
      <c r="M3448" s="239">
        <f t="shared" si="274"/>
        <v>0.51530000000017029</v>
      </c>
      <c r="N3448" s="239"/>
      <c r="O3448" s="178"/>
      <c r="P3448" s="178"/>
      <c r="Q3448" s="178"/>
      <c r="R3448" s="178"/>
      <c r="S3448" s="178"/>
      <c r="T3448" s="178"/>
      <c r="U3448" s="178"/>
      <c r="V3448" s="178"/>
      <c r="W3448" s="178"/>
      <c r="X3448" s="178"/>
      <c r="Y3448" s="210">
        <f t="shared" si="273"/>
        <v>0.35681702127659576</v>
      </c>
      <c r="Z3448" s="211">
        <f t="shared" si="275"/>
        <v>0.42</v>
      </c>
      <c r="AA3448" s="178"/>
      <c r="AB3448" s="178"/>
      <c r="AC3448" s="178"/>
    </row>
    <row r="3449" spans="2:29" x14ac:dyDescent="0.35">
      <c r="B3449" s="222">
        <v>352600</v>
      </c>
      <c r="C3449" s="208">
        <v>139199</v>
      </c>
      <c r="D3449" s="309">
        <v>7655.94</v>
      </c>
      <c r="E3449" s="206">
        <v>11135.92</v>
      </c>
      <c r="F3449" s="206">
        <v>12527.91</v>
      </c>
      <c r="G3449" s="205">
        <f t="shared" si="276"/>
        <v>0.3947787861599546</v>
      </c>
      <c r="H3449" s="207">
        <f t="shared" si="277"/>
        <v>0.45</v>
      </c>
      <c r="I3449" s="213">
        <v>125820</v>
      </c>
      <c r="J3449" s="213">
        <v>6920.1</v>
      </c>
      <c r="K3449" s="212">
        <v>10065.6</v>
      </c>
      <c r="L3449" s="212">
        <v>11323.8</v>
      </c>
      <c r="M3449" s="239">
        <f t="shared" si="274"/>
        <v>0.51520000000004074</v>
      </c>
      <c r="N3449" s="239"/>
      <c r="O3449" s="178"/>
      <c r="P3449" s="178"/>
      <c r="Q3449" s="178"/>
      <c r="R3449" s="178"/>
      <c r="S3449" s="178"/>
      <c r="T3449" s="178"/>
      <c r="U3449" s="178"/>
      <c r="V3449" s="178"/>
      <c r="W3449" s="178"/>
      <c r="X3449" s="178"/>
      <c r="Y3449" s="210">
        <f t="shared" si="273"/>
        <v>0.35683494044242769</v>
      </c>
      <c r="Z3449" s="211">
        <f t="shared" si="275"/>
        <v>0.42</v>
      </c>
      <c r="AA3449" s="178"/>
      <c r="AB3449" s="178"/>
      <c r="AC3449" s="178"/>
    </row>
    <row r="3450" spans="2:29" x14ac:dyDescent="0.35">
      <c r="B3450" s="222">
        <v>352700</v>
      </c>
      <c r="C3450" s="208">
        <v>139244</v>
      </c>
      <c r="D3450" s="309">
        <v>7658.42</v>
      </c>
      <c r="E3450" s="206">
        <v>11139.52</v>
      </c>
      <c r="F3450" s="206">
        <v>12531.96</v>
      </c>
      <c r="G3450" s="205">
        <f t="shared" si="276"/>
        <v>0.39479444286929399</v>
      </c>
      <c r="H3450" s="207">
        <f t="shared" si="277"/>
        <v>0.45</v>
      </c>
      <c r="I3450" s="213">
        <v>125862</v>
      </c>
      <c r="J3450" s="213">
        <v>6922.41</v>
      </c>
      <c r="K3450" s="212">
        <v>10068.959999999999</v>
      </c>
      <c r="L3450" s="212">
        <v>11327.58</v>
      </c>
      <c r="M3450" s="239">
        <f t="shared" si="274"/>
        <v>0.51530000000006115</v>
      </c>
      <c r="N3450" s="239"/>
      <c r="O3450" s="178"/>
      <c r="P3450" s="178"/>
      <c r="Q3450" s="178"/>
      <c r="R3450" s="178"/>
      <c r="S3450" s="178"/>
      <c r="T3450" s="178"/>
      <c r="U3450" s="178"/>
      <c r="V3450" s="178"/>
      <c r="W3450" s="178"/>
      <c r="X3450" s="178"/>
      <c r="Y3450" s="210">
        <f t="shared" si="273"/>
        <v>0.3568528494471222</v>
      </c>
      <c r="Z3450" s="211">
        <f t="shared" si="275"/>
        <v>0.42</v>
      </c>
      <c r="AA3450" s="178"/>
      <c r="AB3450" s="178"/>
      <c r="AC3450" s="178"/>
    </row>
    <row r="3451" spans="2:29" x14ac:dyDescent="0.35">
      <c r="B3451" s="222">
        <v>352800</v>
      </c>
      <c r="C3451" s="208">
        <v>139289</v>
      </c>
      <c r="D3451" s="309">
        <v>7660.89</v>
      </c>
      <c r="E3451" s="206">
        <v>11143.12</v>
      </c>
      <c r="F3451" s="206">
        <v>12536.01</v>
      </c>
      <c r="G3451" s="205">
        <f t="shared" si="276"/>
        <v>0.39481009070294787</v>
      </c>
      <c r="H3451" s="207">
        <f t="shared" si="277"/>
        <v>0.45</v>
      </c>
      <c r="I3451" s="213">
        <v>125904</v>
      </c>
      <c r="J3451" s="213">
        <v>6924.72</v>
      </c>
      <c r="K3451" s="212">
        <v>10072.32</v>
      </c>
      <c r="L3451" s="212">
        <v>11331.36</v>
      </c>
      <c r="M3451" s="239">
        <f t="shared" si="274"/>
        <v>0.5152000000002408</v>
      </c>
      <c r="N3451" s="239"/>
      <c r="O3451" s="178"/>
      <c r="P3451" s="178"/>
      <c r="Q3451" s="178"/>
      <c r="R3451" s="178"/>
      <c r="S3451" s="178"/>
      <c r="T3451" s="178"/>
      <c r="U3451" s="178"/>
      <c r="V3451" s="178"/>
      <c r="W3451" s="178"/>
      <c r="X3451" s="178"/>
      <c r="Y3451" s="210">
        <f t="shared" si="273"/>
        <v>0.35687074829931975</v>
      </c>
      <c r="Z3451" s="211">
        <f t="shared" si="275"/>
        <v>0.42</v>
      </c>
      <c r="AA3451" s="178"/>
      <c r="AB3451" s="178"/>
      <c r="AC3451" s="178"/>
    </row>
    <row r="3452" spans="2:29" x14ac:dyDescent="0.35">
      <c r="B3452" s="222">
        <v>352900</v>
      </c>
      <c r="C3452" s="208">
        <v>139334</v>
      </c>
      <c r="D3452" s="309">
        <v>7663.37</v>
      </c>
      <c r="E3452" s="206">
        <v>11146.72</v>
      </c>
      <c r="F3452" s="206">
        <v>12540.06</v>
      </c>
      <c r="G3452" s="205">
        <f t="shared" si="276"/>
        <v>0.3948257296684613</v>
      </c>
      <c r="H3452" s="207">
        <f t="shared" si="277"/>
        <v>0.45</v>
      </c>
      <c r="I3452" s="213">
        <v>125946</v>
      </c>
      <c r="J3452" s="213">
        <v>6927.03</v>
      </c>
      <c r="K3452" s="212">
        <v>10075.68</v>
      </c>
      <c r="L3452" s="212">
        <v>11335.14</v>
      </c>
      <c r="M3452" s="239">
        <f t="shared" si="274"/>
        <v>0.51529999999993381</v>
      </c>
      <c r="N3452" s="239"/>
      <c r="O3452" s="178"/>
      <c r="P3452" s="178"/>
      <c r="Q3452" s="178"/>
      <c r="R3452" s="178"/>
      <c r="S3452" s="178"/>
      <c r="T3452" s="178"/>
      <c r="U3452" s="178"/>
      <c r="V3452" s="178"/>
      <c r="W3452" s="178"/>
      <c r="X3452" s="178"/>
      <c r="Y3452" s="210">
        <f t="shared" si="273"/>
        <v>0.35688863700765089</v>
      </c>
      <c r="Z3452" s="211">
        <f t="shared" si="275"/>
        <v>0.42</v>
      </c>
      <c r="AA3452" s="178"/>
      <c r="AB3452" s="178"/>
      <c r="AC3452" s="178"/>
    </row>
    <row r="3453" spans="2:29" x14ac:dyDescent="0.35">
      <c r="B3453" s="222">
        <v>353000</v>
      </c>
      <c r="C3453" s="208">
        <v>139379</v>
      </c>
      <c r="D3453" s="309">
        <v>7665.84</v>
      </c>
      <c r="E3453" s="206">
        <v>11150.32</v>
      </c>
      <c r="F3453" s="206">
        <v>12544.11</v>
      </c>
      <c r="G3453" s="205">
        <f t="shared" si="276"/>
        <v>0.39484135977337109</v>
      </c>
      <c r="H3453" s="207">
        <f t="shared" si="277"/>
        <v>0.45</v>
      </c>
      <c r="I3453" s="213">
        <v>125988</v>
      </c>
      <c r="J3453" s="213">
        <v>6929.34</v>
      </c>
      <c r="K3453" s="212">
        <v>10079.040000000001</v>
      </c>
      <c r="L3453" s="212">
        <v>11338.92</v>
      </c>
      <c r="M3453" s="239">
        <f t="shared" si="274"/>
        <v>0.51520000000013166</v>
      </c>
      <c r="N3453" s="239"/>
      <c r="O3453" s="178"/>
      <c r="P3453" s="178"/>
      <c r="Q3453" s="178"/>
      <c r="R3453" s="178"/>
      <c r="S3453" s="178"/>
      <c r="T3453" s="178"/>
      <c r="U3453" s="178"/>
      <c r="V3453" s="178"/>
      <c r="W3453" s="178"/>
      <c r="X3453" s="178"/>
      <c r="Y3453" s="210">
        <f t="shared" si="273"/>
        <v>0.35690651558073655</v>
      </c>
      <c r="Z3453" s="211">
        <f t="shared" si="275"/>
        <v>0.42</v>
      </c>
      <c r="AA3453" s="178"/>
      <c r="AB3453" s="178"/>
      <c r="AC3453" s="178"/>
    </row>
    <row r="3454" spans="2:29" x14ac:dyDescent="0.35">
      <c r="B3454" s="222">
        <v>353100</v>
      </c>
      <c r="C3454" s="208">
        <v>139424</v>
      </c>
      <c r="D3454" s="309">
        <v>7668.32</v>
      </c>
      <c r="E3454" s="206">
        <v>11153.92</v>
      </c>
      <c r="F3454" s="206">
        <v>12548.16</v>
      </c>
      <c r="G3454" s="205">
        <f t="shared" si="276"/>
        <v>0.39485698102520533</v>
      </c>
      <c r="H3454" s="207">
        <f t="shared" si="277"/>
        <v>0.45</v>
      </c>
      <c r="I3454" s="213">
        <v>126030</v>
      </c>
      <c r="J3454" s="213">
        <v>6931.65</v>
      </c>
      <c r="K3454" s="212">
        <v>10082.4</v>
      </c>
      <c r="L3454" s="212">
        <v>11342.7</v>
      </c>
      <c r="M3454" s="239">
        <f t="shared" si="274"/>
        <v>0.51530000000009746</v>
      </c>
      <c r="N3454" s="239"/>
      <c r="O3454" s="178"/>
      <c r="P3454" s="178"/>
      <c r="Q3454" s="178"/>
      <c r="R3454" s="178"/>
      <c r="S3454" s="178"/>
      <c r="T3454" s="178"/>
      <c r="U3454" s="178"/>
      <c r="V3454" s="178"/>
      <c r="W3454" s="178"/>
      <c r="X3454" s="178"/>
      <c r="Y3454" s="210">
        <f t="shared" si="273"/>
        <v>0.35692438402718779</v>
      </c>
      <c r="Z3454" s="211">
        <f t="shared" si="275"/>
        <v>0.42</v>
      </c>
      <c r="AA3454" s="178"/>
      <c r="AB3454" s="178"/>
      <c r="AC3454" s="178"/>
    </row>
    <row r="3455" spans="2:29" x14ac:dyDescent="0.35">
      <c r="B3455" s="222">
        <v>353200</v>
      </c>
      <c r="C3455" s="208">
        <v>139469</v>
      </c>
      <c r="D3455" s="309">
        <v>7670.79</v>
      </c>
      <c r="E3455" s="206">
        <v>11157.52</v>
      </c>
      <c r="F3455" s="206">
        <v>12552.21</v>
      </c>
      <c r="G3455" s="205">
        <f t="shared" si="276"/>
        <v>0.39487259343148357</v>
      </c>
      <c r="H3455" s="207">
        <f t="shared" si="277"/>
        <v>0.45</v>
      </c>
      <c r="I3455" s="213">
        <v>126072</v>
      </c>
      <c r="J3455" s="213">
        <v>6933.96</v>
      </c>
      <c r="K3455" s="212">
        <v>10085.76</v>
      </c>
      <c r="L3455" s="212">
        <v>11346.48</v>
      </c>
      <c r="M3455" s="239">
        <f t="shared" si="274"/>
        <v>0.51520000000000432</v>
      </c>
      <c r="N3455" s="239"/>
      <c r="O3455" s="178"/>
      <c r="P3455" s="178"/>
      <c r="Q3455" s="178"/>
      <c r="R3455" s="178"/>
      <c r="S3455" s="178"/>
      <c r="T3455" s="178"/>
      <c r="U3455" s="178"/>
      <c r="V3455" s="178"/>
      <c r="W3455" s="178"/>
      <c r="X3455" s="178"/>
      <c r="Y3455" s="210">
        <f t="shared" si="273"/>
        <v>0.3569422423556059</v>
      </c>
      <c r="Z3455" s="211">
        <f t="shared" si="275"/>
        <v>0.42</v>
      </c>
      <c r="AA3455" s="178"/>
      <c r="AB3455" s="178"/>
      <c r="AC3455" s="178"/>
    </row>
    <row r="3456" spans="2:29" x14ac:dyDescent="0.35">
      <c r="B3456" s="222">
        <v>353300</v>
      </c>
      <c r="C3456" s="208">
        <v>139514</v>
      </c>
      <c r="D3456" s="309">
        <v>7673.27</v>
      </c>
      <c r="E3456" s="206">
        <v>11161.12</v>
      </c>
      <c r="F3456" s="206">
        <v>12556.26</v>
      </c>
      <c r="G3456" s="205">
        <f t="shared" si="276"/>
        <v>0.39488819699971694</v>
      </c>
      <c r="H3456" s="207">
        <f t="shared" si="277"/>
        <v>0.45</v>
      </c>
      <c r="I3456" s="213">
        <v>126114</v>
      </c>
      <c r="J3456" s="213">
        <v>6936.27</v>
      </c>
      <c r="K3456" s="212">
        <v>10089.120000000001</v>
      </c>
      <c r="L3456" s="212">
        <v>11350.26</v>
      </c>
      <c r="M3456" s="239">
        <f t="shared" si="274"/>
        <v>0.51529999999998832</v>
      </c>
      <c r="N3456" s="239"/>
      <c r="O3456" s="178"/>
      <c r="P3456" s="178"/>
      <c r="Q3456" s="178"/>
      <c r="R3456" s="178"/>
      <c r="S3456" s="178"/>
      <c r="T3456" s="178"/>
      <c r="U3456" s="178"/>
      <c r="V3456" s="178"/>
      <c r="W3456" s="178"/>
      <c r="X3456" s="178"/>
      <c r="Y3456" s="210">
        <f t="shared" si="273"/>
        <v>0.3569600905745825</v>
      </c>
      <c r="Z3456" s="211">
        <f t="shared" si="275"/>
        <v>0.42</v>
      </c>
      <c r="AA3456" s="178"/>
      <c r="AB3456" s="178"/>
      <c r="AC3456" s="178"/>
    </row>
    <row r="3457" spans="2:29" x14ac:dyDescent="0.35">
      <c r="B3457" s="222">
        <v>353400</v>
      </c>
      <c r="C3457" s="208">
        <v>139559</v>
      </c>
      <c r="D3457" s="309">
        <v>7675.74</v>
      </c>
      <c r="E3457" s="206">
        <v>11164.72</v>
      </c>
      <c r="F3457" s="206">
        <v>12560.31</v>
      </c>
      <c r="G3457" s="205">
        <f t="shared" si="276"/>
        <v>0.39490379173740803</v>
      </c>
      <c r="H3457" s="207">
        <f t="shared" si="277"/>
        <v>0.45</v>
      </c>
      <c r="I3457" s="213">
        <v>126156</v>
      </c>
      <c r="J3457" s="213">
        <v>6938.58</v>
      </c>
      <c r="K3457" s="212">
        <v>10092.48</v>
      </c>
      <c r="L3457" s="212">
        <v>11354.04</v>
      </c>
      <c r="M3457" s="239">
        <f t="shared" si="274"/>
        <v>0.51519999999987709</v>
      </c>
      <c r="N3457" s="239"/>
      <c r="O3457" s="178"/>
      <c r="P3457" s="178"/>
      <c r="Q3457" s="178"/>
      <c r="R3457" s="178"/>
      <c r="S3457" s="178"/>
      <c r="T3457" s="178"/>
      <c r="U3457" s="178"/>
      <c r="V3457" s="178"/>
      <c r="W3457" s="178"/>
      <c r="X3457" s="178"/>
      <c r="Y3457" s="210">
        <f t="shared" si="273"/>
        <v>0.35697792869269951</v>
      </c>
      <c r="Z3457" s="211">
        <f t="shared" si="275"/>
        <v>0.42</v>
      </c>
      <c r="AA3457" s="178"/>
      <c r="AB3457" s="178"/>
      <c r="AC3457" s="178"/>
    </row>
    <row r="3458" spans="2:29" x14ac:dyDescent="0.35">
      <c r="B3458" s="222">
        <v>353500</v>
      </c>
      <c r="C3458" s="208">
        <v>139604</v>
      </c>
      <c r="D3458" s="309">
        <v>7678.22</v>
      </c>
      <c r="E3458" s="206">
        <v>11168.32</v>
      </c>
      <c r="F3458" s="206">
        <v>12564.36</v>
      </c>
      <c r="G3458" s="205">
        <f t="shared" si="276"/>
        <v>0.39491937765205093</v>
      </c>
      <c r="H3458" s="207">
        <f t="shared" si="277"/>
        <v>0.45</v>
      </c>
      <c r="I3458" s="213">
        <v>126198</v>
      </c>
      <c r="J3458" s="213">
        <v>6940.89</v>
      </c>
      <c r="K3458" s="212">
        <v>10095.84</v>
      </c>
      <c r="L3458" s="212">
        <v>11357.82</v>
      </c>
      <c r="M3458" s="239">
        <f t="shared" si="274"/>
        <v>0.51530000000017029</v>
      </c>
      <c r="N3458" s="239"/>
      <c r="O3458" s="178"/>
      <c r="P3458" s="178"/>
      <c r="Q3458" s="178"/>
      <c r="R3458" s="178"/>
      <c r="S3458" s="178"/>
      <c r="T3458" s="178"/>
      <c r="U3458" s="178"/>
      <c r="V3458" s="178"/>
      <c r="W3458" s="178"/>
      <c r="X3458" s="178"/>
      <c r="Y3458" s="210">
        <f t="shared" si="273"/>
        <v>0.35699575671852901</v>
      </c>
      <c r="Z3458" s="211">
        <f t="shared" si="275"/>
        <v>0.42</v>
      </c>
      <c r="AA3458" s="178"/>
      <c r="AB3458" s="178"/>
      <c r="AC3458" s="178"/>
    </row>
    <row r="3459" spans="2:29" x14ac:dyDescent="0.35">
      <c r="B3459" s="222">
        <v>353600</v>
      </c>
      <c r="C3459" s="208">
        <v>139649</v>
      </c>
      <c r="D3459" s="309">
        <v>7680.69</v>
      </c>
      <c r="E3459" s="206">
        <v>11171.92</v>
      </c>
      <c r="F3459" s="206">
        <v>12568.41</v>
      </c>
      <c r="G3459" s="205">
        <f t="shared" si="276"/>
        <v>0.39493495475113122</v>
      </c>
      <c r="H3459" s="207">
        <f t="shared" si="277"/>
        <v>0.45</v>
      </c>
      <c r="I3459" s="213">
        <v>126240</v>
      </c>
      <c r="J3459" s="213">
        <v>6943.2</v>
      </c>
      <c r="K3459" s="212">
        <v>10099.200000000001</v>
      </c>
      <c r="L3459" s="212">
        <v>11361.6</v>
      </c>
      <c r="M3459" s="239">
        <f t="shared" si="274"/>
        <v>0.51520000000004074</v>
      </c>
      <c r="N3459" s="239"/>
      <c r="O3459" s="178"/>
      <c r="P3459" s="178"/>
      <c r="Q3459" s="178"/>
      <c r="R3459" s="178"/>
      <c r="S3459" s="178"/>
      <c r="T3459" s="178"/>
      <c r="U3459" s="178"/>
      <c r="V3459" s="178"/>
      <c r="W3459" s="178"/>
      <c r="X3459" s="178"/>
      <c r="Y3459" s="210">
        <f t="shared" ref="Y3459:Y3522" si="278">I3459/$B3459</f>
        <v>0.35701357466063349</v>
      </c>
      <c r="Z3459" s="211">
        <f t="shared" si="275"/>
        <v>0.42</v>
      </c>
      <c r="AA3459" s="178"/>
      <c r="AB3459" s="178"/>
      <c r="AC3459" s="178"/>
    </row>
    <row r="3460" spans="2:29" x14ac:dyDescent="0.35">
      <c r="B3460" s="222">
        <v>353700</v>
      </c>
      <c r="C3460" s="208">
        <v>139694</v>
      </c>
      <c r="D3460" s="309">
        <v>7683.17</v>
      </c>
      <c r="E3460" s="206">
        <v>11175.52</v>
      </c>
      <c r="F3460" s="206">
        <v>12572.46</v>
      </c>
      <c r="G3460" s="205">
        <f t="shared" si="276"/>
        <v>0.39495052304212608</v>
      </c>
      <c r="H3460" s="207">
        <f t="shared" si="277"/>
        <v>0.45</v>
      </c>
      <c r="I3460" s="213">
        <v>126282</v>
      </c>
      <c r="J3460" s="213">
        <v>6945.51</v>
      </c>
      <c r="K3460" s="212">
        <v>10102.56</v>
      </c>
      <c r="L3460" s="212">
        <v>11365.38</v>
      </c>
      <c r="M3460" s="239">
        <f t="shared" ref="M3460:M3523" si="279">(C3460+D3460+F3460-C3459-D3459-F3459)/100</f>
        <v>0.51530000000006115</v>
      </c>
      <c r="N3460" s="239"/>
      <c r="O3460" s="178"/>
      <c r="P3460" s="178"/>
      <c r="Q3460" s="178"/>
      <c r="R3460" s="178"/>
      <c r="S3460" s="178"/>
      <c r="T3460" s="178"/>
      <c r="U3460" s="178"/>
      <c r="V3460" s="178"/>
      <c r="W3460" s="178"/>
      <c r="X3460" s="178"/>
      <c r="Y3460" s="210">
        <f t="shared" si="278"/>
        <v>0.35703138252756572</v>
      </c>
      <c r="Z3460" s="211">
        <f t="shared" ref="Z3460:Z3523" si="280">(I3460-I3459)/($B3460-$B3459)</f>
        <v>0.42</v>
      </c>
      <c r="AA3460" s="178"/>
      <c r="AB3460" s="178"/>
      <c r="AC3460" s="178"/>
    </row>
    <row r="3461" spans="2:29" x14ac:dyDescent="0.35">
      <c r="B3461" s="222">
        <v>353800</v>
      </c>
      <c r="C3461" s="208">
        <v>139739</v>
      </c>
      <c r="D3461" s="309">
        <v>7685.64</v>
      </c>
      <c r="E3461" s="206">
        <v>11179.12</v>
      </c>
      <c r="F3461" s="206">
        <v>12576.51</v>
      </c>
      <c r="G3461" s="205">
        <f t="shared" ref="G3461:G3524" si="281">C3461/B3461</f>
        <v>0.39496608253250426</v>
      </c>
      <c r="H3461" s="207">
        <f t="shared" ref="H3461:H3524" si="282">(C3461-C3460)/(B3461-B3460)</f>
        <v>0.45</v>
      </c>
      <c r="I3461" s="213">
        <v>126324</v>
      </c>
      <c r="J3461" s="213">
        <v>6947.82</v>
      </c>
      <c r="K3461" s="212">
        <v>10105.92</v>
      </c>
      <c r="L3461" s="212">
        <v>11369.16</v>
      </c>
      <c r="M3461" s="239">
        <f t="shared" si="279"/>
        <v>0.5152000000002408</v>
      </c>
      <c r="N3461" s="239"/>
      <c r="O3461" s="178"/>
      <c r="P3461" s="178"/>
      <c r="Q3461" s="178"/>
      <c r="R3461" s="178"/>
      <c r="S3461" s="178"/>
      <c r="T3461" s="178"/>
      <c r="U3461" s="178"/>
      <c r="V3461" s="178"/>
      <c r="W3461" s="178"/>
      <c r="X3461" s="178"/>
      <c r="Y3461" s="210">
        <f t="shared" si="278"/>
        <v>0.35704918032786886</v>
      </c>
      <c r="Z3461" s="211">
        <f t="shared" si="280"/>
        <v>0.42</v>
      </c>
      <c r="AA3461" s="178"/>
      <c r="AB3461" s="178"/>
      <c r="AC3461" s="178"/>
    </row>
    <row r="3462" spans="2:29" x14ac:dyDescent="0.35">
      <c r="B3462" s="222">
        <v>353900</v>
      </c>
      <c r="C3462" s="208">
        <v>139784</v>
      </c>
      <c r="D3462" s="309">
        <v>7688.12</v>
      </c>
      <c r="E3462" s="206">
        <v>11182.72</v>
      </c>
      <c r="F3462" s="206">
        <v>12580.56</v>
      </c>
      <c r="G3462" s="205">
        <f t="shared" si="281"/>
        <v>0.3949816332297259</v>
      </c>
      <c r="H3462" s="207">
        <f t="shared" si="282"/>
        <v>0.45</v>
      </c>
      <c r="I3462" s="213">
        <v>126366</v>
      </c>
      <c r="J3462" s="213">
        <v>6950.13</v>
      </c>
      <c r="K3462" s="212">
        <v>10109.280000000001</v>
      </c>
      <c r="L3462" s="212">
        <v>11372.94</v>
      </c>
      <c r="M3462" s="239">
        <f t="shared" si="279"/>
        <v>0.51529999999993381</v>
      </c>
      <c r="N3462" s="239"/>
      <c r="O3462" s="178"/>
      <c r="P3462" s="178"/>
      <c r="Q3462" s="178"/>
      <c r="R3462" s="178"/>
      <c r="S3462" s="178"/>
      <c r="T3462" s="178"/>
      <c r="U3462" s="178"/>
      <c r="V3462" s="178"/>
      <c r="W3462" s="178"/>
      <c r="X3462" s="178"/>
      <c r="Y3462" s="210">
        <f t="shared" si="278"/>
        <v>0.35706696807007632</v>
      </c>
      <c r="Z3462" s="211">
        <f t="shared" si="280"/>
        <v>0.42</v>
      </c>
      <c r="AA3462" s="178"/>
      <c r="AB3462" s="178"/>
      <c r="AC3462" s="178"/>
    </row>
    <row r="3463" spans="2:29" x14ac:dyDescent="0.35">
      <c r="B3463" s="222">
        <v>354000</v>
      </c>
      <c r="C3463" s="208">
        <v>139829</v>
      </c>
      <c r="D3463" s="309">
        <v>7690.59</v>
      </c>
      <c r="E3463" s="206">
        <v>11186.32</v>
      </c>
      <c r="F3463" s="206">
        <v>12584.61</v>
      </c>
      <c r="G3463" s="205">
        <f t="shared" si="281"/>
        <v>0.39499717514124294</v>
      </c>
      <c r="H3463" s="207">
        <f t="shared" si="282"/>
        <v>0.45</v>
      </c>
      <c r="I3463" s="213">
        <v>126408</v>
      </c>
      <c r="J3463" s="213">
        <v>6952.44</v>
      </c>
      <c r="K3463" s="212">
        <v>10112.64</v>
      </c>
      <c r="L3463" s="212">
        <v>11376.72</v>
      </c>
      <c r="M3463" s="239">
        <f t="shared" si="279"/>
        <v>0.51520000000013166</v>
      </c>
      <c r="N3463" s="239"/>
      <c r="O3463" s="178"/>
      <c r="P3463" s="178"/>
      <c r="Q3463" s="178"/>
      <c r="R3463" s="178"/>
      <c r="S3463" s="178"/>
      <c r="T3463" s="178"/>
      <c r="U3463" s="178"/>
      <c r="V3463" s="178"/>
      <c r="W3463" s="178"/>
      <c r="X3463" s="178"/>
      <c r="Y3463" s="210">
        <f t="shared" si="278"/>
        <v>0.35708474576271187</v>
      </c>
      <c r="Z3463" s="211">
        <f t="shared" si="280"/>
        <v>0.42</v>
      </c>
      <c r="AA3463" s="178"/>
      <c r="AB3463" s="178"/>
      <c r="AC3463" s="178"/>
    </row>
    <row r="3464" spans="2:29" x14ac:dyDescent="0.35">
      <c r="B3464" s="222">
        <v>354100</v>
      </c>
      <c r="C3464" s="208">
        <v>139874</v>
      </c>
      <c r="D3464" s="309">
        <v>7693.07</v>
      </c>
      <c r="E3464" s="206">
        <v>11189.92</v>
      </c>
      <c r="F3464" s="206">
        <v>12588.66</v>
      </c>
      <c r="G3464" s="205">
        <f t="shared" si="281"/>
        <v>0.39501270827449875</v>
      </c>
      <c r="H3464" s="207">
        <f t="shared" si="282"/>
        <v>0.45</v>
      </c>
      <c r="I3464" s="213">
        <v>126450</v>
      </c>
      <c r="J3464" s="213">
        <v>6954.75</v>
      </c>
      <c r="K3464" s="212">
        <v>10116</v>
      </c>
      <c r="L3464" s="212">
        <v>11380.5</v>
      </c>
      <c r="M3464" s="239">
        <f t="shared" si="279"/>
        <v>0.51530000000009746</v>
      </c>
      <c r="N3464" s="239"/>
      <c r="O3464" s="178"/>
      <c r="P3464" s="178"/>
      <c r="Q3464" s="178"/>
      <c r="R3464" s="178"/>
      <c r="S3464" s="178"/>
      <c r="T3464" s="178"/>
      <c r="U3464" s="178"/>
      <c r="V3464" s="178"/>
      <c r="W3464" s="178"/>
      <c r="X3464" s="178"/>
      <c r="Y3464" s="210">
        <f t="shared" si="278"/>
        <v>0.35710251341428972</v>
      </c>
      <c r="Z3464" s="211">
        <f t="shared" si="280"/>
        <v>0.42</v>
      </c>
      <c r="AA3464" s="178"/>
      <c r="AB3464" s="178"/>
      <c r="AC3464" s="178"/>
    </row>
    <row r="3465" spans="2:29" x14ac:dyDescent="0.35">
      <c r="B3465" s="222">
        <v>354200</v>
      </c>
      <c r="C3465" s="208">
        <v>139919</v>
      </c>
      <c r="D3465" s="309">
        <v>7695.54</v>
      </c>
      <c r="E3465" s="206">
        <v>11193.52</v>
      </c>
      <c r="F3465" s="206">
        <v>12592.71</v>
      </c>
      <c r="G3465" s="205">
        <f t="shared" si="281"/>
        <v>0.39502823263692827</v>
      </c>
      <c r="H3465" s="207">
        <f t="shared" si="282"/>
        <v>0.45</v>
      </c>
      <c r="I3465" s="213">
        <v>126492</v>
      </c>
      <c r="J3465" s="213">
        <v>6957.06</v>
      </c>
      <c r="K3465" s="212">
        <v>10119.36</v>
      </c>
      <c r="L3465" s="212">
        <v>11384.28</v>
      </c>
      <c r="M3465" s="239">
        <f t="shared" si="279"/>
        <v>0.51520000000000432</v>
      </c>
      <c r="N3465" s="239"/>
      <c r="O3465" s="178"/>
      <c r="P3465" s="178"/>
      <c r="Q3465" s="178"/>
      <c r="R3465" s="178"/>
      <c r="S3465" s="178"/>
      <c r="T3465" s="178"/>
      <c r="U3465" s="178"/>
      <c r="V3465" s="178"/>
      <c r="W3465" s="178"/>
      <c r="X3465" s="178"/>
      <c r="Y3465" s="210">
        <f t="shared" si="278"/>
        <v>0.35712027103331451</v>
      </c>
      <c r="Z3465" s="211">
        <f t="shared" si="280"/>
        <v>0.42</v>
      </c>
      <c r="AA3465" s="178"/>
      <c r="AB3465" s="178"/>
      <c r="AC3465" s="178"/>
    </row>
    <row r="3466" spans="2:29" x14ac:dyDescent="0.35">
      <c r="B3466" s="222">
        <v>354300</v>
      </c>
      <c r="C3466" s="208">
        <v>139964</v>
      </c>
      <c r="D3466" s="309">
        <v>7698.02</v>
      </c>
      <c r="E3466" s="206">
        <v>11197.12</v>
      </c>
      <c r="F3466" s="206">
        <v>12596.76</v>
      </c>
      <c r="G3466" s="205">
        <f t="shared" si="281"/>
        <v>0.39504374823595823</v>
      </c>
      <c r="H3466" s="207">
        <f t="shared" si="282"/>
        <v>0.45</v>
      </c>
      <c r="I3466" s="213">
        <v>126534</v>
      </c>
      <c r="J3466" s="213">
        <v>6959.37</v>
      </c>
      <c r="K3466" s="212">
        <v>10122.719999999999</v>
      </c>
      <c r="L3466" s="212">
        <v>11388.06</v>
      </c>
      <c r="M3466" s="239">
        <f t="shared" si="279"/>
        <v>0.51529999999998832</v>
      </c>
      <c r="N3466" s="239"/>
      <c r="O3466" s="178"/>
      <c r="P3466" s="178"/>
      <c r="Q3466" s="178"/>
      <c r="R3466" s="178"/>
      <c r="S3466" s="178"/>
      <c r="T3466" s="178"/>
      <c r="U3466" s="178"/>
      <c r="V3466" s="178"/>
      <c r="W3466" s="178"/>
      <c r="X3466" s="178"/>
      <c r="Y3466" s="210">
        <f t="shared" si="278"/>
        <v>0.3571380186282811</v>
      </c>
      <c r="Z3466" s="211">
        <f t="shared" si="280"/>
        <v>0.42</v>
      </c>
      <c r="AA3466" s="178"/>
      <c r="AB3466" s="178"/>
      <c r="AC3466" s="178"/>
    </row>
    <row r="3467" spans="2:29" x14ac:dyDescent="0.35">
      <c r="B3467" s="222">
        <v>354400</v>
      </c>
      <c r="C3467" s="208">
        <v>140009</v>
      </c>
      <c r="D3467" s="309">
        <v>7700.49</v>
      </c>
      <c r="E3467" s="206">
        <v>11200.72</v>
      </c>
      <c r="F3467" s="206">
        <v>12600.81</v>
      </c>
      <c r="G3467" s="205">
        <f t="shared" si="281"/>
        <v>0.3950592550790068</v>
      </c>
      <c r="H3467" s="207">
        <f t="shared" si="282"/>
        <v>0.45</v>
      </c>
      <c r="I3467" s="213">
        <v>126576</v>
      </c>
      <c r="J3467" s="213">
        <v>6961.68</v>
      </c>
      <c r="K3467" s="212">
        <v>10126.08</v>
      </c>
      <c r="L3467" s="212">
        <v>11391.84</v>
      </c>
      <c r="M3467" s="239">
        <f t="shared" si="279"/>
        <v>0.51519999999987709</v>
      </c>
      <c r="N3467" s="239"/>
      <c r="O3467" s="178"/>
      <c r="P3467" s="178"/>
      <c r="Q3467" s="178"/>
      <c r="R3467" s="178"/>
      <c r="S3467" s="178"/>
      <c r="T3467" s="178"/>
      <c r="U3467" s="178"/>
      <c r="V3467" s="178"/>
      <c r="W3467" s="178"/>
      <c r="X3467" s="178"/>
      <c r="Y3467" s="210">
        <f t="shared" si="278"/>
        <v>0.35715575620767492</v>
      </c>
      <c r="Z3467" s="211">
        <f t="shared" si="280"/>
        <v>0.42</v>
      </c>
      <c r="AA3467" s="178"/>
      <c r="AB3467" s="178"/>
      <c r="AC3467" s="178"/>
    </row>
    <row r="3468" spans="2:29" x14ac:dyDescent="0.35">
      <c r="B3468" s="222">
        <v>354500</v>
      </c>
      <c r="C3468" s="208">
        <v>140054</v>
      </c>
      <c r="D3468" s="309">
        <v>7702.97</v>
      </c>
      <c r="E3468" s="206">
        <v>11204.32</v>
      </c>
      <c r="F3468" s="206">
        <v>12604.86</v>
      </c>
      <c r="G3468" s="205">
        <f t="shared" si="281"/>
        <v>0.39507475317348378</v>
      </c>
      <c r="H3468" s="207">
        <f t="shared" si="282"/>
        <v>0.45</v>
      </c>
      <c r="I3468" s="213">
        <v>126618</v>
      </c>
      <c r="J3468" s="213">
        <v>6963.99</v>
      </c>
      <c r="K3468" s="212">
        <v>10129.44</v>
      </c>
      <c r="L3468" s="212">
        <v>11395.62</v>
      </c>
      <c r="M3468" s="239">
        <f t="shared" si="279"/>
        <v>0.51530000000017029</v>
      </c>
      <c r="N3468" s="239"/>
      <c r="O3468" s="178"/>
      <c r="P3468" s="178"/>
      <c r="Q3468" s="178"/>
      <c r="R3468" s="178"/>
      <c r="S3468" s="178"/>
      <c r="T3468" s="178"/>
      <c r="U3468" s="178"/>
      <c r="V3468" s="178"/>
      <c r="W3468" s="178"/>
      <c r="X3468" s="178"/>
      <c r="Y3468" s="210">
        <f t="shared" si="278"/>
        <v>0.35717348377997177</v>
      </c>
      <c r="Z3468" s="211">
        <f t="shared" si="280"/>
        <v>0.42</v>
      </c>
      <c r="AA3468" s="178"/>
      <c r="AB3468" s="178"/>
      <c r="AC3468" s="178"/>
    </row>
    <row r="3469" spans="2:29" x14ac:dyDescent="0.35">
      <c r="B3469" s="222">
        <v>354600</v>
      </c>
      <c r="C3469" s="208">
        <v>140099</v>
      </c>
      <c r="D3469" s="309">
        <v>7705.44</v>
      </c>
      <c r="E3469" s="206">
        <v>11207.92</v>
      </c>
      <c r="F3469" s="206">
        <v>12608.91</v>
      </c>
      <c r="G3469" s="205">
        <f t="shared" si="281"/>
        <v>0.39509024252679076</v>
      </c>
      <c r="H3469" s="207">
        <f t="shared" si="282"/>
        <v>0.45</v>
      </c>
      <c r="I3469" s="213">
        <v>126660</v>
      </c>
      <c r="J3469" s="213">
        <v>6966.3</v>
      </c>
      <c r="K3469" s="212">
        <v>10132.799999999999</v>
      </c>
      <c r="L3469" s="212">
        <v>11399.4</v>
      </c>
      <c r="M3469" s="239">
        <f t="shared" si="279"/>
        <v>0.51520000000004074</v>
      </c>
      <c r="N3469" s="239"/>
      <c r="O3469" s="178"/>
      <c r="P3469" s="178"/>
      <c r="Q3469" s="178"/>
      <c r="R3469" s="178"/>
      <c r="S3469" s="178"/>
      <c r="T3469" s="178"/>
      <c r="U3469" s="178"/>
      <c r="V3469" s="178"/>
      <c r="W3469" s="178"/>
      <c r="X3469" s="178"/>
      <c r="Y3469" s="210">
        <f t="shared" si="278"/>
        <v>0.35719120135363791</v>
      </c>
      <c r="Z3469" s="211">
        <f t="shared" si="280"/>
        <v>0.42</v>
      </c>
      <c r="AA3469" s="178"/>
      <c r="AB3469" s="178"/>
      <c r="AC3469" s="178"/>
    </row>
    <row r="3470" spans="2:29" x14ac:dyDescent="0.35">
      <c r="B3470" s="222">
        <v>354700</v>
      </c>
      <c r="C3470" s="208">
        <v>140144</v>
      </c>
      <c r="D3470" s="309">
        <v>7707.92</v>
      </c>
      <c r="E3470" s="206">
        <v>11211.52</v>
      </c>
      <c r="F3470" s="206">
        <v>12612.96</v>
      </c>
      <c r="G3470" s="205">
        <f t="shared" si="281"/>
        <v>0.39510572314632081</v>
      </c>
      <c r="H3470" s="207">
        <f t="shared" si="282"/>
        <v>0.45</v>
      </c>
      <c r="I3470" s="213">
        <v>126702</v>
      </c>
      <c r="J3470" s="213">
        <v>6968.61</v>
      </c>
      <c r="K3470" s="212">
        <v>10136.16</v>
      </c>
      <c r="L3470" s="212">
        <v>11403.18</v>
      </c>
      <c r="M3470" s="239">
        <f t="shared" si="279"/>
        <v>0.51530000000006115</v>
      </c>
      <c r="N3470" s="239"/>
      <c r="O3470" s="178"/>
      <c r="P3470" s="178"/>
      <c r="Q3470" s="178"/>
      <c r="R3470" s="178"/>
      <c r="S3470" s="178"/>
      <c r="T3470" s="178"/>
      <c r="U3470" s="178"/>
      <c r="V3470" s="178"/>
      <c r="W3470" s="178"/>
      <c r="X3470" s="178"/>
      <c r="Y3470" s="210">
        <f t="shared" si="278"/>
        <v>0.35720890893712998</v>
      </c>
      <c r="Z3470" s="211">
        <f t="shared" si="280"/>
        <v>0.42</v>
      </c>
      <c r="AA3470" s="178"/>
      <c r="AB3470" s="178"/>
      <c r="AC3470" s="178"/>
    </row>
    <row r="3471" spans="2:29" x14ac:dyDescent="0.35">
      <c r="B3471" s="222">
        <v>354800</v>
      </c>
      <c r="C3471" s="208">
        <v>140189</v>
      </c>
      <c r="D3471" s="309">
        <v>7710.39</v>
      </c>
      <c r="E3471" s="206">
        <v>11215.12</v>
      </c>
      <c r="F3471" s="206">
        <v>12617.01</v>
      </c>
      <c r="G3471" s="205">
        <f t="shared" si="281"/>
        <v>0.39512119503945886</v>
      </c>
      <c r="H3471" s="207">
        <f t="shared" si="282"/>
        <v>0.45</v>
      </c>
      <c r="I3471" s="213">
        <v>126744</v>
      </c>
      <c r="J3471" s="213">
        <v>6970.92</v>
      </c>
      <c r="K3471" s="212">
        <v>10139.52</v>
      </c>
      <c r="L3471" s="212">
        <v>11406.96</v>
      </c>
      <c r="M3471" s="239">
        <f t="shared" si="279"/>
        <v>0.5152000000002408</v>
      </c>
      <c r="N3471" s="239"/>
      <c r="O3471" s="178"/>
      <c r="P3471" s="178"/>
      <c r="Q3471" s="178"/>
      <c r="R3471" s="178"/>
      <c r="S3471" s="178"/>
      <c r="T3471" s="178"/>
      <c r="U3471" s="178"/>
      <c r="V3471" s="178"/>
      <c r="W3471" s="178"/>
      <c r="X3471" s="178"/>
      <c r="Y3471" s="210">
        <f t="shared" si="278"/>
        <v>0.35722660653889515</v>
      </c>
      <c r="Z3471" s="211">
        <f t="shared" si="280"/>
        <v>0.42</v>
      </c>
      <c r="AA3471" s="178"/>
      <c r="AB3471" s="178"/>
      <c r="AC3471" s="178"/>
    </row>
    <row r="3472" spans="2:29" x14ac:dyDescent="0.35">
      <c r="B3472" s="222">
        <v>354900</v>
      </c>
      <c r="C3472" s="208">
        <v>140234</v>
      </c>
      <c r="D3472" s="309">
        <v>7712.87</v>
      </c>
      <c r="E3472" s="206">
        <v>11218.72</v>
      </c>
      <c r="F3472" s="206">
        <v>12621.06</v>
      </c>
      <c r="G3472" s="205">
        <f t="shared" si="281"/>
        <v>0.39513665821358129</v>
      </c>
      <c r="H3472" s="207">
        <f t="shared" si="282"/>
        <v>0.45</v>
      </c>
      <c r="I3472" s="213">
        <v>126786</v>
      </c>
      <c r="J3472" s="213">
        <v>6973.23</v>
      </c>
      <c r="K3472" s="212">
        <v>10142.879999999999</v>
      </c>
      <c r="L3472" s="212">
        <v>11410.74</v>
      </c>
      <c r="M3472" s="239">
        <f t="shared" si="279"/>
        <v>0.51529999999993381</v>
      </c>
      <c r="N3472" s="239"/>
      <c r="O3472" s="178"/>
      <c r="P3472" s="178"/>
      <c r="Q3472" s="178"/>
      <c r="R3472" s="178"/>
      <c r="S3472" s="178"/>
      <c r="T3472" s="178"/>
      <c r="U3472" s="178"/>
      <c r="V3472" s="178"/>
      <c r="W3472" s="178"/>
      <c r="X3472" s="178"/>
      <c r="Y3472" s="210">
        <f t="shared" si="278"/>
        <v>0.35724429416737108</v>
      </c>
      <c r="Z3472" s="211">
        <f t="shared" si="280"/>
        <v>0.42</v>
      </c>
      <c r="AA3472" s="178"/>
      <c r="AB3472" s="178"/>
      <c r="AC3472" s="178"/>
    </row>
    <row r="3473" spans="2:29" x14ac:dyDescent="0.35">
      <c r="B3473" s="222">
        <v>355000</v>
      </c>
      <c r="C3473" s="208">
        <v>140279</v>
      </c>
      <c r="D3473" s="309">
        <v>7715.34</v>
      </c>
      <c r="E3473" s="206">
        <v>11222.32</v>
      </c>
      <c r="F3473" s="206">
        <v>12625.11</v>
      </c>
      <c r="G3473" s="205">
        <f t="shared" si="281"/>
        <v>0.39515211267605632</v>
      </c>
      <c r="H3473" s="207">
        <f t="shared" si="282"/>
        <v>0.45</v>
      </c>
      <c r="I3473" s="213">
        <v>126828</v>
      </c>
      <c r="J3473" s="213">
        <v>6975.54</v>
      </c>
      <c r="K3473" s="212">
        <v>10146.24</v>
      </c>
      <c r="L3473" s="212">
        <v>11414.52</v>
      </c>
      <c r="M3473" s="239">
        <f t="shared" si="279"/>
        <v>0.51520000000013166</v>
      </c>
      <c r="N3473" s="239"/>
      <c r="O3473" s="178"/>
      <c r="P3473" s="178"/>
      <c r="Q3473" s="178"/>
      <c r="R3473" s="178"/>
      <c r="S3473" s="178"/>
      <c r="T3473" s="178"/>
      <c r="U3473" s="178"/>
      <c r="V3473" s="178"/>
      <c r="W3473" s="178"/>
      <c r="X3473" s="178"/>
      <c r="Y3473" s="210">
        <f t="shared" si="278"/>
        <v>0.3572619718309859</v>
      </c>
      <c r="Z3473" s="211">
        <f t="shared" si="280"/>
        <v>0.42</v>
      </c>
      <c r="AA3473" s="178"/>
      <c r="AB3473" s="178"/>
      <c r="AC3473" s="178"/>
    </row>
    <row r="3474" spans="2:29" x14ac:dyDescent="0.35">
      <c r="B3474" s="222">
        <v>355100</v>
      </c>
      <c r="C3474" s="208">
        <v>140324</v>
      </c>
      <c r="D3474" s="309">
        <v>7717.82</v>
      </c>
      <c r="E3474" s="206">
        <v>11225.92</v>
      </c>
      <c r="F3474" s="206">
        <v>12629.16</v>
      </c>
      <c r="G3474" s="205">
        <f t="shared" si="281"/>
        <v>0.39516755843424389</v>
      </c>
      <c r="H3474" s="207">
        <f t="shared" si="282"/>
        <v>0.45</v>
      </c>
      <c r="I3474" s="213">
        <v>126870</v>
      </c>
      <c r="J3474" s="213">
        <v>6977.85</v>
      </c>
      <c r="K3474" s="212">
        <v>10149.6</v>
      </c>
      <c r="L3474" s="212">
        <v>11418.3</v>
      </c>
      <c r="M3474" s="239">
        <f t="shared" si="279"/>
        <v>0.51530000000009746</v>
      </c>
      <c r="N3474" s="239"/>
      <c r="O3474" s="178"/>
      <c r="P3474" s="178"/>
      <c r="Q3474" s="178"/>
      <c r="R3474" s="178"/>
      <c r="S3474" s="178"/>
      <c r="T3474" s="178"/>
      <c r="U3474" s="178"/>
      <c r="V3474" s="178"/>
      <c r="W3474" s="178"/>
      <c r="X3474" s="178"/>
      <c r="Y3474" s="210">
        <f t="shared" si="278"/>
        <v>0.35727963953815828</v>
      </c>
      <c r="Z3474" s="211">
        <f t="shared" si="280"/>
        <v>0.42</v>
      </c>
      <c r="AA3474" s="178"/>
      <c r="AB3474" s="178"/>
      <c r="AC3474" s="178"/>
    </row>
    <row r="3475" spans="2:29" x14ac:dyDescent="0.35">
      <c r="B3475" s="222">
        <v>355200</v>
      </c>
      <c r="C3475" s="208">
        <v>140369</v>
      </c>
      <c r="D3475" s="309">
        <v>7720.29</v>
      </c>
      <c r="E3475" s="206">
        <v>11229.52</v>
      </c>
      <c r="F3475" s="206">
        <v>12633.21</v>
      </c>
      <c r="G3475" s="205">
        <f t="shared" si="281"/>
        <v>0.39518299549549551</v>
      </c>
      <c r="H3475" s="207">
        <f t="shared" si="282"/>
        <v>0.45</v>
      </c>
      <c r="I3475" s="213">
        <v>126912</v>
      </c>
      <c r="J3475" s="213">
        <v>6980.16</v>
      </c>
      <c r="K3475" s="212">
        <v>10152.959999999999</v>
      </c>
      <c r="L3475" s="212">
        <v>11422.08</v>
      </c>
      <c r="M3475" s="239">
        <f t="shared" si="279"/>
        <v>0.51520000000000432</v>
      </c>
      <c r="N3475" s="239"/>
      <c r="O3475" s="178"/>
      <c r="P3475" s="178"/>
      <c r="Q3475" s="178"/>
      <c r="R3475" s="178"/>
      <c r="S3475" s="178"/>
      <c r="T3475" s="178"/>
      <c r="U3475" s="178"/>
      <c r="V3475" s="178"/>
      <c r="W3475" s="178"/>
      <c r="X3475" s="178"/>
      <c r="Y3475" s="210">
        <f t="shared" si="278"/>
        <v>0.35729729729729731</v>
      </c>
      <c r="Z3475" s="211">
        <f t="shared" si="280"/>
        <v>0.42</v>
      </c>
      <c r="AA3475" s="178"/>
      <c r="AB3475" s="178"/>
      <c r="AC3475" s="178"/>
    </row>
    <row r="3476" spans="2:29" x14ac:dyDescent="0.35">
      <c r="B3476" s="222">
        <v>355300</v>
      </c>
      <c r="C3476" s="208">
        <v>140414</v>
      </c>
      <c r="D3476" s="309">
        <v>7722.77</v>
      </c>
      <c r="E3476" s="206">
        <v>11233.12</v>
      </c>
      <c r="F3476" s="206">
        <v>12637.26</v>
      </c>
      <c r="G3476" s="205">
        <f t="shared" si="281"/>
        <v>0.39519842386715454</v>
      </c>
      <c r="H3476" s="207">
        <f t="shared" si="282"/>
        <v>0.45</v>
      </c>
      <c r="I3476" s="213">
        <v>126954</v>
      </c>
      <c r="J3476" s="213">
        <v>6982.47</v>
      </c>
      <c r="K3476" s="212">
        <v>10156.32</v>
      </c>
      <c r="L3476" s="212">
        <v>11425.86</v>
      </c>
      <c r="M3476" s="239">
        <f t="shared" si="279"/>
        <v>0.51529999999998832</v>
      </c>
      <c r="N3476" s="239"/>
      <c r="O3476" s="178"/>
      <c r="P3476" s="178"/>
      <c r="Q3476" s="178"/>
      <c r="R3476" s="178"/>
      <c r="S3476" s="178"/>
      <c r="T3476" s="178"/>
      <c r="U3476" s="178"/>
      <c r="V3476" s="178"/>
      <c r="W3476" s="178"/>
      <c r="X3476" s="178"/>
      <c r="Y3476" s="210">
        <f t="shared" si="278"/>
        <v>0.35731494511680273</v>
      </c>
      <c r="Z3476" s="211">
        <f t="shared" si="280"/>
        <v>0.42</v>
      </c>
      <c r="AA3476" s="178"/>
      <c r="AB3476" s="178"/>
      <c r="AC3476" s="178"/>
    </row>
    <row r="3477" spans="2:29" x14ac:dyDescent="0.35">
      <c r="B3477" s="222">
        <v>355400</v>
      </c>
      <c r="C3477" s="208">
        <v>140459</v>
      </c>
      <c r="D3477" s="309">
        <v>7725.24</v>
      </c>
      <c r="E3477" s="206">
        <v>11236.72</v>
      </c>
      <c r="F3477" s="206">
        <v>12641.31</v>
      </c>
      <c r="G3477" s="205">
        <f t="shared" si="281"/>
        <v>0.39521384355655598</v>
      </c>
      <c r="H3477" s="207">
        <f t="shared" si="282"/>
        <v>0.45</v>
      </c>
      <c r="I3477" s="213">
        <v>126996</v>
      </c>
      <c r="J3477" s="213">
        <v>6984.78</v>
      </c>
      <c r="K3477" s="212">
        <v>10159.68</v>
      </c>
      <c r="L3477" s="212">
        <v>11429.64</v>
      </c>
      <c r="M3477" s="239">
        <f t="shared" si="279"/>
        <v>0.51519999999987709</v>
      </c>
      <c r="N3477" s="239"/>
      <c r="O3477" s="178"/>
      <c r="P3477" s="178"/>
      <c r="Q3477" s="178"/>
      <c r="R3477" s="178"/>
      <c r="S3477" s="178"/>
      <c r="T3477" s="178"/>
      <c r="U3477" s="178"/>
      <c r="V3477" s="178"/>
      <c r="W3477" s="178"/>
      <c r="X3477" s="178"/>
      <c r="Y3477" s="210">
        <f t="shared" si="278"/>
        <v>0.35733258300506471</v>
      </c>
      <c r="Z3477" s="211">
        <f t="shared" si="280"/>
        <v>0.42</v>
      </c>
      <c r="AA3477" s="178"/>
      <c r="AB3477" s="178"/>
      <c r="AC3477" s="178"/>
    </row>
    <row r="3478" spans="2:29" x14ac:dyDescent="0.35">
      <c r="B3478" s="222">
        <v>355500</v>
      </c>
      <c r="C3478" s="208">
        <v>140504</v>
      </c>
      <c r="D3478" s="309">
        <v>7727.72</v>
      </c>
      <c r="E3478" s="206">
        <v>11240.32</v>
      </c>
      <c r="F3478" s="206">
        <v>12645.36</v>
      </c>
      <c r="G3478" s="205">
        <f t="shared" si="281"/>
        <v>0.3952292545710267</v>
      </c>
      <c r="H3478" s="207">
        <f t="shared" si="282"/>
        <v>0.45</v>
      </c>
      <c r="I3478" s="213">
        <v>127038</v>
      </c>
      <c r="J3478" s="213">
        <v>6987.09</v>
      </c>
      <c r="K3478" s="212">
        <v>10163.040000000001</v>
      </c>
      <c r="L3478" s="212">
        <v>11433.42</v>
      </c>
      <c r="M3478" s="239">
        <f t="shared" si="279"/>
        <v>0.51530000000017029</v>
      </c>
      <c r="N3478" s="239"/>
      <c r="O3478" s="178"/>
      <c r="P3478" s="178"/>
      <c r="Q3478" s="178"/>
      <c r="R3478" s="178"/>
      <c r="S3478" s="178"/>
      <c r="T3478" s="178"/>
      <c r="U3478" s="178"/>
      <c r="V3478" s="178"/>
      <c r="W3478" s="178"/>
      <c r="X3478" s="178"/>
      <c r="Y3478" s="210">
        <f t="shared" si="278"/>
        <v>0.35735021097046415</v>
      </c>
      <c r="Z3478" s="211">
        <f t="shared" si="280"/>
        <v>0.42</v>
      </c>
      <c r="AA3478" s="178"/>
      <c r="AB3478" s="178"/>
      <c r="AC3478" s="178"/>
    </row>
    <row r="3479" spans="2:29" x14ac:dyDescent="0.35">
      <c r="B3479" s="222">
        <v>355600</v>
      </c>
      <c r="C3479" s="208">
        <v>140549</v>
      </c>
      <c r="D3479" s="309">
        <v>7730.19</v>
      </c>
      <c r="E3479" s="206">
        <v>11243.92</v>
      </c>
      <c r="F3479" s="206">
        <v>12649.41</v>
      </c>
      <c r="G3479" s="205">
        <f t="shared" si="281"/>
        <v>0.39524465691788524</v>
      </c>
      <c r="H3479" s="207">
        <f t="shared" si="282"/>
        <v>0.45</v>
      </c>
      <c r="I3479" s="213">
        <v>127080</v>
      </c>
      <c r="J3479" s="213">
        <v>6989.4</v>
      </c>
      <c r="K3479" s="212">
        <v>10166.4</v>
      </c>
      <c r="L3479" s="212">
        <v>11437.2</v>
      </c>
      <c r="M3479" s="239">
        <f t="shared" si="279"/>
        <v>0.51520000000004074</v>
      </c>
      <c r="N3479" s="239"/>
      <c r="O3479" s="178"/>
      <c r="P3479" s="178"/>
      <c r="Q3479" s="178"/>
      <c r="R3479" s="178"/>
      <c r="S3479" s="178"/>
      <c r="T3479" s="178"/>
      <c r="U3479" s="178"/>
      <c r="V3479" s="178"/>
      <c r="W3479" s="178"/>
      <c r="X3479" s="178"/>
      <c r="Y3479" s="210">
        <f t="shared" si="278"/>
        <v>0.35736782902137232</v>
      </c>
      <c r="Z3479" s="211">
        <f t="shared" si="280"/>
        <v>0.42</v>
      </c>
      <c r="AA3479" s="178"/>
      <c r="AB3479" s="178"/>
      <c r="AC3479" s="178"/>
    </row>
    <row r="3480" spans="2:29" x14ac:dyDescent="0.35">
      <c r="B3480" s="222">
        <v>355700</v>
      </c>
      <c r="C3480" s="208">
        <v>140594</v>
      </c>
      <c r="D3480" s="309">
        <v>7732.67</v>
      </c>
      <c r="E3480" s="206">
        <v>11247.52</v>
      </c>
      <c r="F3480" s="206">
        <v>12653.46</v>
      </c>
      <c r="G3480" s="205">
        <f t="shared" si="281"/>
        <v>0.39526005060444197</v>
      </c>
      <c r="H3480" s="207">
        <f t="shared" si="282"/>
        <v>0.45</v>
      </c>
      <c r="I3480" s="213">
        <v>127122</v>
      </c>
      <c r="J3480" s="213">
        <v>6991.71</v>
      </c>
      <c r="K3480" s="212">
        <v>10169.76</v>
      </c>
      <c r="L3480" s="212">
        <v>11440.98</v>
      </c>
      <c r="M3480" s="239">
        <f t="shared" si="279"/>
        <v>0.51530000000006115</v>
      </c>
      <c r="N3480" s="239"/>
      <c r="O3480" s="178"/>
      <c r="P3480" s="178"/>
      <c r="Q3480" s="178"/>
      <c r="R3480" s="178"/>
      <c r="S3480" s="178"/>
      <c r="T3480" s="178"/>
      <c r="U3480" s="178"/>
      <c r="V3480" s="178"/>
      <c r="W3480" s="178"/>
      <c r="X3480" s="178"/>
      <c r="Y3480" s="210">
        <f t="shared" si="278"/>
        <v>0.35738543716615123</v>
      </c>
      <c r="Z3480" s="211">
        <f t="shared" si="280"/>
        <v>0.42</v>
      </c>
      <c r="AA3480" s="178"/>
      <c r="AB3480" s="178"/>
      <c r="AC3480" s="178"/>
    </row>
    <row r="3481" spans="2:29" x14ac:dyDescent="0.35">
      <c r="B3481" s="222">
        <v>355800</v>
      </c>
      <c r="C3481" s="208">
        <v>140639</v>
      </c>
      <c r="D3481" s="309">
        <v>7735.14</v>
      </c>
      <c r="E3481" s="206">
        <v>11251.12</v>
      </c>
      <c r="F3481" s="206">
        <v>12657.51</v>
      </c>
      <c r="G3481" s="205">
        <f t="shared" si="281"/>
        <v>0.39527543563799888</v>
      </c>
      <c r="H3481" s="207">
        <f t="shared" si="282"/>
        <v>0.45</v>
      </c>
      <c r="I3481" s="213">
        <v>127164</v>
      </c>
      <c r="J3481" s="213">
        <v>6994.02</v>
      </c>
      <c r="K3481" s="212">
        <v>10173.120000000001</v>
      </c>
      <c r="L3481" s="212">
        <v>11444.76</v>
      </c>
      <c r="M3481" s="239">
        <f t="shared" si="279"/>
        <v>0.5152000000002408</v>
      </c>
      <c r="N3481" s="239"/>
      <c r="O3481" s="178"/>
      <c r="P3481" s="178"/>
      <c r="Q3481" s="178"/>
      <c r="R3481" s="178"/>
      <c r="S3481" s="178"/>
      <c r="T3481" s="178"/>
      <c r="U3481" s="178"/>
      <c r="V3481" s="178"/>
      <c r="W3481" s="178"/>
      <c r="X3481" s="178"/>
      <c r="Y3481" s="210">
        <f t="shared" si="278"/>
        <v>0.35740303541315344</v>
      </c>
      <c r="Z3481" s="211">
        <f t="shared" si="280"/>
        <v>0.42</v>
      </c>
      <c r="AA3481" s="178"/>
      <c r="AB3481" s="178"/>
      <c r="AC3481" s="178"/>
    </row>
    <row r="3482" spans="2:29" x14ac:dyDescent="0.35">
      <c r="B3482" s="222">
        <v>355900</v>
      </c>
      <c r="C3482" s="208">
        <v>140684</v>
      </c>
      <c r="D3482" s="309">
        <v>7737.62</v>
      </c>
      <c r="E3482" s="206">
        <v>11254.72</v>
      </c>
      <c r="F3482" s="206">
        <v>12661.56</v>
      </c>
      <c r="G3482" s="205">
        <f t="shared" si="281"/>
        <v>0.39529081202584998</v>
      </c>
      <c r="H3482" s="207">
        <f t="shared" si="282"/>
        <v>0.45</v>
      </c>
      <c r="I3482" s="213">
        <v>127206</v>
      </c>
      <c r="J3482" s="213">
        <v>6996.33</v>
      </c>
      <c r="K3482" s="212">
        <v>10176.48</v>
      </c>
      <c r="L3482" s="212">
        <v>11448.54</v>
      </c>
      <c r="M3482" s="239">
        <f t="shared" si="279"/>
        <v>0.51529999999993381</v>
      </c>
      <c r="N3482" s="239"/>
      <c r="O3482" s="178"/>
      <c r="P3482" s="178"/>
      <c r="Q3482" s="178"/>
      <c r="R3482" s="178"/>
      <c r="S3482" s="178"/>
      <c r="T3482" s="178"/>
      <c r="U3482" s="178"/>
      <c r="V3482" s="178"/>
      <c r="W3482" s="178"/>
      <c r="X3482" s="178"/>
      <c r="Y3482" s="210">
        <f t="shared" si="278"/>
        <v>0.35742062377072209</v>
      </c>
      <c r="Z3482" s="211">
        <f t="shared" si="280"/>
        <v>0.42</v>
      </c>
      <c r="AA3482" s="178"/>
      <c r="AB3482" s="178"/>
      <c r="AC3482" s="178"/>
    </row>
    <row r="3483" spans="2:29" x14ac:dyDescent="0.35">
      <c r="B3483" s="222">
        <v>356000</v>
      </c>
      <c r="C3483" s="208">
        <v>140729</v>
      </c>
      <c r="D3483" s="309">
        <v>7740.09</v>
      </c>
      <c r="E3483" s="206">
        <v>11258.32</v>
      </c>
      <c r="F3483" s="206">
        <v>12665.61</v>
      </c>
      <c r="G3483" s="205">
        <f t="shared" si="281"/>
        <v>0.39530617977528087</v>
      </c>
      <c r="H3483" s="207">
        <f t="shared" si="282"/>
        <v>0.45</v>
      </c>
      <c r="I3483" s="213">
        <v>127248</v>
      </c>
      <c r="J3483" s="213">
        <v>6998.64</v>
      </c>
      <c r="K3483" s="212">
        <v>10179.84</v>
      </c>
      <c r="L3483" s="212">
        <v>11452.32</v>
      </c>
      <c r="M3483" s="239">
        <f t="shared" si="279"/>
        <v>0.51520000000013166</v>
      </c>
      <c r="N3483" s="239"/>
      <c r="O3483" s="178"/>
      <c r="P3483" s="178"/>
      <c r="Q3483" s="178"/>
      <c r="R3483" s="178"/>
      <c r="S3483" s="178"/>
      <c r="T3483" s="178"/>
      <c r="U3483" s="178"/>
      <c r="V3483" s="178"/>
      <c r="W3483" s="178"/>
      <c r="X3483" s="178"/>
      <c r="Y3483" s="210">
        <f t="shared" si="278"/>
        <v>0.35743820224719103</v>
      </c>
      <c r="Z3483" s="211">
        <f t="shared" si="280"/>
        <v>0.42</v>
      </c>
      <c r="AA3483" s="178"/>
      <c r="AB3483" s="178"/>
      <c r="AC3483" s="178"/>
    </row>
    <row r="3484" spans="2:29" x14ac:dyDescent="0.35">
      <c r="B3484" s="222">
        <v>356100</v>
      </c>
      <c r="C3484" s="208">
        <v>140774</v>
      </c>
      <c r="D3484" s="309">
        <v>7742.57</v>
      </c>
      <c r="E3484" s="206">
        <v>11261.92</v>
      </c>
      <c r="F3484" s="206">
        <v>12669.66</v>
      </c>
      <c r="G3484" s="205">
        <f t="shared" si="281"/>
        <v>0.39532153889356925</v>
      </c>
      <c r="H3484" s="207">
        <f t="shared" si="282"/>
        <v>0.45</v>
      </c>
      <c r="I3484" s="213">
        <v>127290</v>
      </c>
      <c r="J3484" s="213">
        <v>7000.95</v>
      </c>
      <c r="K3484" s="212">
        <v>10183.200000000001</v>
      </c>
      <c r="L3484" s="212">
        <v>11456.1</v>
      </c>
      <c r="M3484" s="239">
        <f t="shared" si="279"/>
        <v>0.51530000000009746</v>
      </c>
      <c r="N3484" s="239"/>
      <c r="O3484" s="178"/>
      <c r="P3484" s="178"/>
      <c r="Q3484" s="178"/>
      <c r="R3484" s="178"/>
      <c r="S3484" s="178"/>
      <c r="T3484" s="178"/>
      <c r="U3484" s="178"/>
      <c r="V3484" s="178"/>
      <c r="W3484" s="178"/>
      <c r="X3484" s="178"/>
      <c r="Y3484" s="210">
        <f t="shared" si="278"/>
        <v>0.35745577085088459</v>
      </c>
      <c r="Z3484" s="211">
        <f t="shared" si="280"/>
        <v>0.42</v>
      </c>
      <c r="AA3484" s="178"/>
      <c r="AB3484" s="178"/>
      <c r="AC3484" s="178"/>
    </row>
    <row r="3485" spans="2:29" x14ac:dyDescent="0.35">
      <c r="B3485" s="222">
        <v>356200</v>
      </c>
      <c r="C3485" s="208">
        <v>140819</v>
      </c>
      <c r="D3485" s="309">
        <v>7745.04</v>
      </c>
      <c r="E3485" s="206">
        <v>11265.52</v>
      </c>
      <c r="F3485" s="206">
        <v>12673.71</v>
      </c>
      <c r="G3485" s="205">
        <f t="shared" si="281"/>
        <v>0.39533688938798428</v>
      </c>
      <c r="H3485" s="207">
        <f t="shared" si="282"/>
        <v>0.45</v>
      </c>
      <c r="I3485" s="213">
        <v>127332</v>
      </c>
      <c r="J3485" s="213">
        <v>7003.26</v>
      </c>
      <c r="K3485" s="212">
        <v>10186.56</v>
      </c>
      <c r="L3485" s="212">
        <v>11459.88</v>
      </c>
      <c r="M3485" s="239">
        <f t="shared" si="279"/>
        <v>0.51520000000000432</v>
      </c>
      <c r="N3485" s="239"/>
      <c r="O3485" s="178"/>
      <c r="P3485" s="178"/>
      <c r="Q3485" s="178"/>
      <c r="R3485" s="178"/>
      <c r="S3485" s="178"/>
      <c r="T3485" s="178"/>
      <c r="U3485" s="178"/>
      <c r="V3485" s="178"/>
      <c r="W3485" s="178"/>
      <c r="X3485" s="178"/>
      <c r="Y3485" s="210">
        <f t="shared" si="278"/>
        <v>0.35747332959011791</v>
      </c>
      <c r="Z3485" s="211">
        <f t="shared" si="280"/>
        <v>0.42</v>
      </c>
      <c r="AA3485" s="178"/>
      <c r="AB3485" s="178"/>
      <c r="AC3485" s="178"/>
    </row>
    <row r="3486" spans="2:29" x14ac:dyDescent="0.35">
      <c r="B3486" s="222">
        <v>356300</v>
      </c>
      <c r="C3486" s="208">
        <v>140864</v>
      </c>
      <c r="D3486" s="309">
        <v>7747.52</v>
      </c>
      <c r="E3486" s="206">
        <v>11269.12</v>
      </c>
      <c r="F3486" s="206">
        <v>12677.76</v>
      </c>
      <c r="G3486" s="205">
        <f t="shared" si="281"/>
        <v>0.39535223126578728</v>
      </c>
      <c r="H3486" s="207">
        <f t="shared" si="282"/>
        <v>0.45</v>
      </c>
      <c r="I3486" s="213">
        <v>127374</v>
      </c>
      <c r="J3486" s="213">
        <v>7005.57</v>
      </c>
      <c r="K3486" s="212">
        <v>10189.92</v>
      </c>
      <c r="L3486" s="212">
        <v>11463.66</v>
      </c>
      <c r="M3486" s="239">
        <f t="shared" si="279"/>
        <v>0.51529999999998832</v>
      </c>
      <c r="N3486" s="239"/>
      <c r="O3486" s="178"/>
      <c r="P3486" s="178"/>
      <c r="Q3486" s="178"/>
      <c r="R3486" s="178"/>
      <c r="S3486" s="178"/>
      <c r="T3486" s="178"/>
      <c r="U3486" s="178"/>
      <c r="V3486" s="178"/>
      <c r="W3486" s="178"/>
      <c r="X3486" s="178"/>
      <c r="Y3486" s="210">
        <f t="shared" si="278"/>
        <v>0.35749087847319677</v>
      </c>
      <c r="Z3486" s="211">
        <f t="shared" si="280"/>
        <v>0.42</v>
      </c>
      <c r="AA3486" s="178"/>
      <c r="AB3486" s="178"/>
      <c r="AC3486" s="178"/>
    </row>
    <row r="3487" spans="2:29" x14ac:dyDescent="0.35">
      <c r="B3487" s="222">
        <v>356400</v>
      </c>
      <c r="C3487" s="208">
        <v>140909</v>
      </c>
      <c r="D3487" s="309">
        <v>7749.99</v>
      </c>
      <c r="E3487" s="206">
        <v>11272.72</v>
      </c>
      <c r="F3487" s="206">
        <v>12681.81</v>
      </c>
      <c r="G3487" s="205">
        <f t="shared" si="281"/>
        <v>0.39536756453423122</v>
      </c>
      <c r="H3487" s="207">
        <f t="shared" si="282"/>
        <v>0.45</v>
      </c>
      <c r="I3487" s="213">
        <v>127416</v>
      </c>
      <c r="J3487" s="213">
        <v>7007.88</v>
      </c>
      <c r="K3487" s="212">
        <v>10193.280000000001</v>
      </c>
      <c r="L3487" s="212">
        <v>11467.44</v>
      </c>
      <c r="M3487" s="239">
        <f t="shared" si="279"/>
        <v>0.51519999999987709</v>
      </c>
      <c r="N3487" s="239"/>
      <c r="O3487" s="178"/>
      <c r="P3487" s="178"/>
      <c r="Q3487" s="178"/>
      <c r="R3487" s="178"/>
      <c r="S3487" s="178"/>
      <c r="T3487" s="178"/>
      <c r="U3487" s="178"/>
      <c r="V3487" s="178"/>
      <c r="W3487" s="178"/>
      <c r="X3487" s="178"/>
      <c r="Y3487" s="210">
        <f t="shared" si="278"/>
        <v>0.3575084175084175</v>
      </c>
      <c r="Z3487" s="211">
        <f t="shared" si="280"/>
        <v>0.42</v>
      </c>
      <c r="AA3487" s="178"/>
      <c r="AB3487" s="178"/>
      <c r="AC3487" s="178"/>
    </row>
    <row r="3488" spans="2:29" x14ac:dyDescent="0.35">
      <c r="B3488" s="222">
        <v>356500</v>
      </c>
      <c r="C3488" s="208">
        <v>140954</v>
      </c>
      <c r="D3488" s="309">
        <v>7752.47</v>
      </c>
      <c r="E3488" s="206">
        <v>11276.32</v>
      </c>
      <c r="F3488" s="206">
        <v>12685.86</v>
      </c>
      <c r="G3488" s="205">
        <f t="shared" si="281"/>
        <v>0.39538288920056103</v>
      </c>
      <c r="H3488" s="207">
        <f t="shared" si="282"/>
        <v>0.45</v>
      </c>
      <c r="I3488" s="213">
        <v>127458</v>
      </c>
      <c r="J3488" s="213">
        <v>7010.19</v>
      </c>
      <c r="K3488" s="212">
        <v>10196.64</v>
      </c>
      <c r="L3488" s="212">
        <v>11471.22</v>
      </c>
      <c r="M3488" s="239">
        <f t="shared" si="279"/>
        <v>0.51530000000017029</v>
      </c>
      <c r="N3488" s="239"/>
      <c r="O3488" s="178"/>
      <c r="P3488" s="178"/>
      <c r="Q3488" s="178"/>
      <c r="R3488" s="178"/>
      <c r="S3488" s="178"/>
      <c r="T3488" s="178"/>
      <c r="U3488" s="178"/>
      <c r="V3488" s="178"/>
      <c r="W3488" s="178"/>
      <c r="X3488" s="178"/>
      <c r="Y3488" s="210">
        <f t="shared" si="278"/>
        <v>0.35752594670406734</v>
      </c>
      <c r="Z3488" s="211">
        <f t="shared" si="280"/>
        <v>0.42</v>
      </c>
      <c r="AA3488" s="178"/>
      <c r="AB3488" s="178"/>
      <c r="AC3488" s="178"/>
    </row>
    <row r="3489" spans="2:29" x14ac:dyDescent="0.35">
      <c r="B3489" s="222">
        <v>356600</v>
      </c>
      <c r="C3489" s="208">
        <v>140999</v>
      </c>
      <c r="D3489" s="309">
        <v>7754.94</v>
      </c>
      <c r="E3489" s="206">
        <v>11279.92</v>
      </c>
      <c r="F3489" s="206">
        <v>12689.91</v>
      </c>
      <c r="G3489" s="205">
        <f t="shared" si="281"/>
        <v>0.39539820527201347</v>
      </c>
      <c r="H3489" s="207">
        <f t="shared" si="282"/>
        <v>0.45</v>
      </c>
      <c r="I3489" s="213">
        <v>127500</v>
      </c>
      <c r="J3489" s="213">
        <v>7012.5</v>
      </c>
      <c r="K3489" s="212">
        <v>10200</v>
      </c>
      <c r="L3489" s="212">
        <v>11475</v>
      </c>
      <c r="M3489" s="239">
        <f t="shared" si="279"/>
        <v>0.51520000000004074</v>
      </c>
      <c r="N3489" s="239"/>
      <c r="O3489" s="178"/>
      <c r="P3489" s="178"/>
      <c r="Q3489" s="178"/>
      <c r="R3489" s="178"/>
      <c r="S3489" s="178"/>
      <c r="T3489" s="178"/>
      <c r="U3489" s="178"/>
      <c r="V3489" s="178"/>
      <c r="W3489" s="178"/>
      <c r="X3489" s="178"/>
      <c r="Y3489" s="210">
        <f t="shared" si="278"/>
        <v>0.35754346606842402</v>
      </c>
      <c r="Z3489" s="211">
        <f t="shared" si="280"/>
        <v>0.42</v>
      </c>
      <c r="AA3489" s="178"/>
      <c r="AB3489" s="178"/>
      <c r="AC3489" s="178"/>
    </row>
    <row r="3490" spans="2:29" x14ac:dyDescent="0.35">
      <c r="B3490" s="222">
        <v>356700</v>
      </c>
      <c r="C3490" s="208">
        <v>141044</v>
      </c>
      <c r="D3490" s="309">
        <v>7757.42</v>
      </c>
      <c r="E3490" s="206">
        <v>11283.52</v>
      </c>
      <c r="F3490" s="206">
        <v>12693.96</v>
      </c>
      <c r="G3490" s="205">
        <f t="shared" si="281"/>
        <v>0.39541351275581721</v>
      </c>
      <c r="H3490" s="207">
        <f t="shared" si="282"/>
        <v>0.45</v>
      </c>
      <c r="I3490" s="213">
        <v>127542</v>
      </c>
      <c r="J3490" s="213">
        <v>7014.81</v>
      </c>
      <c r="K3490" s="212">
        <v>10203.36</v>
      </c>
      <c r="L3490" s="212">
        <v>11478.78</v>
      </c>
      <c r="M3490" s="239">
        <f t="shared" si="279"/>
        <v>0.51530000000006115</v>
      </c>
      <c r="N3490" s="239"/>
      <c r="O3490" s="178"/>
      <c r="P3490" s="178"/>
      <c r="Q3490" s="178"/>
      <c r="R3490" s="178"/>
      <c r="S3490" s="178"/>
      <c r="T3490" s="178"/>
      <c r="U3490" s="178"/>
      <c r="V3490" s="178"/>
      <c r="W3490" s="178"/>
      <c r="X3490" s="178"/>
      <c r="Y3490" s="210">
        <f t="shared" si="278"/>
        <v>0.35756097560975608</v>
      </c>
      <c r="Z3490" s="211">
        <f t="shared" si="280"/>
        <v>0.42</v>
      </c>
      <c r="AA3490" s="178"/>
      <c r="AB3490" s="178"/>
      <c r="AC3490" s="178"/>
    </row>
    <row r="3491" spans="2:29" x14ac:dyDescent="0.35">
      <c r="B3491" s="222">
        <v>356800</v>
      </c>
      <c r="C3491" s="208">
        <v>141089</v>
      </c>
      <c r="D3491" s="309">
        <v>7759.89</v>
      </c>
      <c r="E3491" s="206">
        <v>11287.12</v>
      </c>
      <c r="F3491" s="206">
        <v>12698.01</v>
      </c>
      <c r="G3491" s="205">
        <f t="shared" si="281"/>
        <v>0.3954288116591928</v>
      </c>
      <c r="H3491" s="207">
        <f t="shared" si="282"/>
        <v>0.45</v>
      </c>
      <c r="I3491" s="213">
        <v>127584</v>
      </c>
      <c r="J3491" s="213">
        <v>7017.12</v>
      </c>
      <c r="K3491" s="212">
        <v>10206.719999999999</v>
      </c>
      <c r="L3491" s="212">
        <v>11482.56</v>
      </c>
      <c r="M3491" s="239">
        <f t="shared" si="279"/>
        <v>0.5152000000002408</v>
      </c>
      <c r="N3491" s="239"/>
      <c r="O3491" s="178"/>
      <c r="P3491" s="178"/>
      <c r="Q3491" s="178"/>
      <c r="R3491" s="178"/>
      <c r="S3491" s="178"/>
      <c r="T3491" s="178"/>
      <c r="U3491" s="178"/>
      <c r="V3491" s="178"/>
      <c r="W3491" s="178"/>
      <c r="X3491" s="178"/>
      <c r="Y3491" s="210">
        <f t="shared" si="278"/>
        <v>0.35757847533632287</v>
      </c>
      <c r="Z3491" s="211">
        <f t="shared" si="280"/>
        <v>0.42</v>
      </c>
      <c r="AA3491" s="178"/>
      <c r="AB3491" s="178"/>
      <c r="AC3491" s="178"/>
    </row>
    <row r="3492" spans="2:29" x14ac:dyDescent="0.35">
      <c r="B3492" s="222">
        <v>356900</v>
      </c>
      <c r="C3492" s="208">
        <v>141134</v>
      </c>
      <c r="D3492" s="309">
        <v>7762.37</v>
      </c>
      <c r="E3492" s="206">
        <v>11290.72</v>
      </c>
      <c r="F3492" s="206">
        <v>12702.06</v>
      </c>
      <c r="G3492" s="205">
        <f t="shared" si="281"/>
        <v>0.39544410198935276</v>
      </c>
      <c r="H3492" s="207">
        <f t="shared" si="282"/>
        <v>0.45</v>
      </c>
      <c r="I3492" s="213">
        <v>127626</v>
      </c>
      <c r="J3492" s="213">
        <v>7019.43</v>
      </c>
      <c r="K3492" s="212">
        <v>10210.08</v>
      </c>
      <c r="L3492" s="212">
        <v>11486.34</v>
      </c>
      <c r="M3492" s="239">
        <f t="shared" si="279"/>
        <v>0.51529999999993381</v>
      </c>
      <c r="N3492" s="239"/>
      <c r="O3492" s="178"/>
      <c r="P3492" s="178"/>
      <c r="Q3492" s="178"/>
      <c r="R3492" s="178"/>
      <c r="S3492" s="178"/>
      <c r="T3492" s="178"/>
      <c r="U3492" s="178"/>
      <c r="V3492" s="178"/>
      <c r="W3492" s="178"/>
      <c r="X3492" s="178"/>
      <c r="Y3492" s="210">
        <f t="shared" si="278"/>
        <v>0.35759596525637433</v>
      </c>
      <c r="Z3492" s="211">
        <f t="shared" si="280"/>
        <v>0.42</v>
      </c>
      <c r="AA3492" s="178"/>
      <c r="AB3492" s="178"/>
      <c r="AC3492" s="178"/>
    </row>
    <row r="3493" spans="2:29" x14ac:dyDescent="0.35">
      <c r="B3493" s="222">
        <v>357000</v>
      </c>
      <c r="C3493" s="208">
        <v>141179</v>
      </c>
      <c r="D3493" s="309">
        <v>7764.84</v>
      </c>
      <c r="E3493" s="206">
        <v>11294.32</v>
      </c>
      <c r="F3493" s="206">
        <v>12706.11</v>
      </c>
      <c r="G3493" s="205">
        <f t="shared" si="281"/>
        <v>0.39545938375350143</v>
      </c>
      <c r="H3493" s="207">
        <f t="shared" si="282"/>
        <v>0.45</v>
      </c>
      <c r="I3493" s="213">
        <v>127668</v>
      </c>
      <c r="J3493" s="213">
        <v>7021.74</v>
      </c>
      <c r="K3493" s="212">
        <v>10213.44</v>
      </c>
      <c r="L3493" s="212">
        <v>11490.12</v>
      </c>
      <c r="M3493" s="239">
        <f t="shared" si="279"/>
        <v>0.51520000000013166</v>
      </c>
      <c r="N3493" s="239"/>
      <c r="O3493" s="178"/>
      <c r="P3493" s="178"/>
      <c r="Q3493" s="178"/>
      <c r="R3493" s="178"/>
      <c r="S3493" s="178"/>
      <c r="T3493" s="178"/>
      <c r="U3493" s="178"/>
      <c r="V3493" s="178"/>
      <c r="W3493" s="178"/>
      <c r="X3493" s="178"/>
      <c r="Y3493" s="210">
        <f t="shared" si="278"/>
        <v>0.35761344537815126</v>
      </c>
      <c r="Z3493" s="211">
        <f t="shared" si="280"/>
        <v>0.42</v>
      </c>
      <c r="AA3493" s="178"/>
      <c r="AB3493" s="178"/>
      <c r="AC3493" s="178"/>
    </row>
    <row r="3494" spans="2:29" x14ac:dyDescent="0.35">
      <c r="B3494" s="222">
        <v>357100</v>
      </c>
      <c r="C3494" s="208">
        <v>141224</v>
      </c>
      <c r="D3494" s="309">
        <v>7767.32</v>
      </c>
      <c r="E3494" s="206">
        <v>11297.92</v>
      </c>
      <c r="F3494" s="206">
        <v>12710.16</v>
      </c>
      <c r="G3494" s="205">
        <f t="shared" si="281"/>
        <v>0.39547465695883505</v>
      </c>
      <c r="H3494" s="207">
        <f t="shared" si="282"/>
        <v>0.45</v>
      </c>
      <c r="I3494" s="213">
        <v>127710</v>
      </c>
      <c r="J3494" s="213">
        <v>7024.05</v>
      </c>
      <c r="K3494" s="212">
        <v>10216.799999999999</v>
      </c>
      <c r="L3494" s="212">
        <v>11493.9</v>
      </c>
      <c r="M3494" s="239">
        <f t="shared" si="279"/>
        <v>0.51530000000009746</v>
      </c>
      <c r="N3494" s="239"/>
      <c r="O3494" s="178"/>
      <c r="P3494" s="178"/>
      <c r="Q3494" s="178"/>
      <c r="R3494" s="178"/>
      <c r="S3494" s="178"/>
      <c r="T3494" s="178"/>
      <c r="U3494" s="178"/>
      <c r="V3494" s="178"/>
      <c r="W3494" s="178"/>
      <c r="X3494" s="178"/>
      <c r="Y3494" s="210">
        <f t="shared" si="278"/>
        <v>0.3576309157098852</v>
      </c>
      <c r="Z3494" s="211">
        <f t="shared" si="280"/>
        <v>0.42</v>
      </c>
      <c r="AA3494" s="178"/>
      <c r="AB3494" s="178"/>
      <c r="AC3494" s="178"/>
    </row>
    <row r="3495" spans="2:29" x14ac:dyDescent="0.35">
      <c r="B3495" s="222">
        <v>357200</v>
      </c>
      <c r="C3495" s="208">
        <v>141269</v>
      </c>
      <c r="D3495" s="309">
        <v>7769.79</v>
      </c>
      <c r="E3495" s="206">
        <v>11301.52</v>
      </c>
      <c r="F3495" s="206">
        <v>12714.21</v>
      </c>
      <c r="G3495" s="205">
        <f t="shared" si="281"/>
        <v>0.39548992161254198</v>
      </c>
      <c r="H3495" s="207">
        <f t="shared" si="282"/>
        <v>0.45</v>
      </c>
      <c r="I3495" s="213">
        <v>127752</v>
      </c>
      <c r="J3495" s="213">
        <v>7026.36</v>
      </c>
      <c r="K3495" s="212">
        <v>10220.16</v>
      </c>
      <c r="L3495" s="212">
        <v>11497.68</v>
      </c>
      <c r="M3495" s="239">
        <f t="shared" si="279"/>
        <v>0.51520000000000432</v>
      </c>
      <c r="N3495" s="239"/>
      <c r="O3495" s="178"/>
      <c r="P3495" s="178"/>
      <c r="Q3495" s="178"/>
      <c r="R3495" s="178"/>
      <c r="S3495" s="178"/>
      <c r="T3495" s="178"/>
      <c r="U3495" s="178"/>
      <c r="V3495" s="178"/>
      <c r="W3495" s="178"/>
      <c r="X3495" s="178"/>
      <c r="Y3495" s="210">
        <f t="shared" si="278"/>
        <v>0.35764837625979845</v>
      </c>
      <c r="Z3495" s="211">
        <f t="shared" si="280"/>
        <v>0.42</v>
      </c>
      <c r="AA3495" s="178"/>
      <c r="AB3495" s="178"/>
      <c r="AC3495" s="178"/>
    </row>
    <row r="3496" spans="2:29" x14ac:dyDescent="0.35">
      <c r="B3496" s="222">
        <v>357300</v>
      </c>
      <c r="C3496" s="208">
        <v>141314</v>
      </c>
      <c r="D3496" s="309">
        <v>7772.27</v>
      </c>
      <c r="E3496" s="206">
        <v>11305.12</v>
      </c>
      <c r="F3496" s="206">
        <v>12718.26</v>
      </c>
      <c r="G3496" s="205">
        <f t="shared" si="281"/>
        <v>0.39550517772180238</v>
      </c>
      <c r="H3496" s="207">
        <f t="shared" si="282"/>
        <v>0.45</v>
      </c>
      <c r="I3496" s="213">
        <v>127794</v>
      </c>
      <c r="J3496" s="213">
        <v>7028.67</v>
      </c>
      <c r="K3496" s="212">
        <v>10223.52</v>
      </c>
      <c r="L3496" s="212">
        <v>11501.46</v>
      </c>
      <c r="M3496" s="239">
        <f t="shared" si="279"/>
        <v>0.51529999999998832</v>
      </c>
      <c r="N3496" s="239"/>
      <c r="O3496" s="178"/>
      <c r="P3496" s="178"/>
      <c r="Q3496" s="178"/>
      <c r="R3496" s="178"/>
      <c r="S3496" s="178"/>
      <c r="T3496" s="178"/>
      <c r="U3496" s="178"/>
      <c r="V3496" s="178"/>
      <c r="W3496" s="178"/>
      <c r="X3496" s="178"/>
      <c r="Y3496" s="210">
        <f t="shared" si="278"/>
        <v>0.35766582703610411</v>
      </c>
      <c r="Z3496" s="211">
        <f t="shared" si="280"/>
        <v>0.42</v>
      </c>
      <c r="AA3496" s="178"/>
      <c r="AB3496" s="178"/>
      <c r="AC3496" s="178"/>
    </row>
    <row r="3497" spans="2:29" x14ac:dyDescent="0.35">
      <c r="B3497" s="222">
        <v>357400</v>
      </c>
      <c r="C3497" s="208">
        <v>141359</v>
      </c>
      <c r="D3497" s="309">
        <v>7774.74</v>
      </c>
      <c r="E3497" s="206">
        <v>11308.72</v>
      </c>
      <c r="F3497" s="206">
        <v>12722.31</v>
      </c>
      <c r="G3497" s="205">
        <f t="shared" si="281"/>
        <v>0.39552042529378845</v>
      </c>
      <c r="H3497" s="207">
        <f t="shared" si="282"/>
        <v>0.45</v>
      </c>
      <c r="I3497" s="213">
        <v>127836</v>
      </c>
      <c r="J3497" s="213">
        <v>7030.98</v>
      </c>
      <c r="K3497" s="212">
        <v>10226.879999999999</v>
      </c>
      <c r="L3497" s="212">
        <v>11505.24</v>
      </c>
      <c r="M3497" s="239">
        <f t="shared" si="279"/>
        <v>0.51519999999987709</v>
      </c>
      <c r="N3497" s="239"/>
      <c r="O3497" s="178"/>
      <c r="P3497" s="178"/>
      <c r="Q3497" s="178"/>
      <c r="R3497" s="178"/>
      <c r="S3497" s="178"/>
      <c r="T3497" s="178"/>
      <c r="U3497" s="178"/>
      <c r="V3497" s="178"/>
      <c r="W3497" s="178"/>
      <c r="X3497" s="178"/>
      <c r="Y3497" s="210">
        <f t="shared" si="278"/>
        <v>0.35768326804700618</v>
      </c>
      <c r="Z3497" s="211">
        <f t="shared" si="280"/>
        <v>0.42</v>
      </c>
      <c r="AA3497" s="178"/>
      <c r="AB3497" s="178"/>
      <c r="AC3497" s="178"/>
    </row>
    <row r="3498" spans="2:29" x14ac:dyDescent="0.35">
      <c r="B3498" s="222">
        <v>357500</v>
      </c>
      <c r="C3498" s="208">
        <v>141404</v>
      </c>
      <c r="D3498" s="309">
        <v>7777.22</v>
      </c>
      <c r="E3498" s="206">
        <v>11312.32</v>
      </c>
      <c r="F3498" s="206">
        <v>12726.36</v>
      </c>
      <c r="G3498" s="205">
        <f t="shared" si="281"/>
        <v>0.39553566433566434</v>
      </c>
      <c r="H3498" s="207">
        <f t="shared" si="282"/>
        <v>0.45</v>
      </c>
      <c r="I3498" s="213">
        <v>127878</v>
      </c>
      <c r="J3498" s="213">
        <v>7033.29</v>
      </c>
      <c r="K3498" s="212">
        <v>10230.24</v>
      </c>
      <c r="L3498" s="212">
        <v>11509.02</v>
      </c>
      <c r="M3498" s="239">
        <f t="shared" si="279"/>
        <v>0.51530000000017029</v>
      </c>
      <c r="N3498" s="239"/>
      <c r="O3498" s="178"/>
      <c r="P3498" s="178"/>
      <c r="Q3498" s="178"/>
      <c r="R3498" s="178"/>
      <c r="S3498" s="178"/>
      <c r="T3498" s="178"/>
      <c r="U3498" s="178"/>
      <c r="V3498" s="178"/>
      <c r="W3498" s="178"/>
      <c r="X3498" s="178"/>
      <c r="Y3498" s="210">
        <f t="shared" si="278"/>
        <v>0.35770069930069931</v>
      </c>
      <c r="Z3498" s="211">
        <f t="shared" si="280"/>
        <v>0.42</v>
      </c>
      <c r="AA3498" s="178"/>
      <c r="AB3498" s="178"/>
      <c r="AC3498" s="178"/>
    </row>
    <row r="3499" spans="2:29" x14ac:dyDescent="0.35">
      <c r="B3499" s="222">
        <v>357600</v>
      </c>
      <c r="C3499" s="208">
        <v>141449</v>
      </c>
      <c r="D3499" s="309">
        <v>7779.69</v>
      </c>
      <c r="E3499" s="206">
        <v>11315.92</v>
      </c>
      <c r="F3499" s="206">
        <v>12730.41</v>
      </c>
      <c r="G3499" s="205">
        <f t="shared" si="281"/>
        <v>0.39555089485458611</v>
      </c>
      <c r="H3499" s="207">
        <f t="shared" si="282"/>
        <v>0.45</v>
      </c>
      <c r="I3499" s="213">
        <v>127920</v>
      </c>
      <c r="J3499" s="213">
        <v>7035.6</v>
      </c>
      <c r="K3499" s="212">
        <v>10233.6</v>
      </c>
      <c r="L3499" s="212">
        <v>11512.8</v>
      </c>
      <c r="M3499" s="239">
        <f t="shared" si="279"/>
        <v>0.51520000000004074</v>
      </c>
      <c r="N3499" s="239"/>
      <c r="O3499" s="178"/>
      <c r="P3499" s="178"/>
      <c r="Q3499" s="178"/>
      <c r="R3499" s="178"/>
      <c r="S3499" s="178"/>
      <c r="T3499" s="178"/>
      <c r="U3499" s="178"/>
      <c r="V3499" s="178"/>
      <c r="W3499" s="178"/>
      <c r="X3499" s="178"/>
      <c r="Y3499" s="210">
        <f t="shared" si="278"/>
        <v>0.35771812080536913</v>
      </c>
      <c r="Z3499" s="211">
        <f t="shared" si="280"/>
        <v>0.42</v>
      </c>
      <c r="AA3499" s="178"/>
      <c r="AB3499" s="178"/>
      <c r="AC3499" s="178"/>
    </row>
    <row r="3500" spans="2:29" x14ac:dyDescent="0.35">
      <c r="B3500" s="222">
        <v>357700</v>
      </c>
      <c r="C3500" s="208">
        <v>141494</v>
      </c>
      <c r="D3500" s="309">
        <v>7782.17</v>
      </c>
      <c r="E3500" s="206">
        <v>11319.52</v>
      </c>
      <c r="F3500" s="206">
        <v>12734.46</v>
      </c>
      <c r="G3500" s="205">
        <f t="shared" si="281"/>
        <v>0.39556611685770199</v>
      </c>
      <c r="H3500" s="207">
        <f t="shared" si="282"/>
        <v>0.45</v>
      </c>
      <c r="I3500" s="213">
        <v>127962</v>
      </c>
      <c r="J3500" s="213">
        <v>7037.91</v>
      </c>
      <c r="K3500" s="212">
        <v>10236.959999999999</v>
      </c>
      <c r="L3500" s="212">
        <v>11516.58</v>
      </c>
      <c r="M3500" s="239">
        <f t="shared" si="279"/>
        <v>0.51530000000006115</v>
      </c>
      <c r="N3500" s="239"/>
      <c r="O3500" s="178"/>
      <c r="P3500" s="178"/>
      <c r="Q3500" s="178"/>
      <c r="R3500" s="178"/>
      <c r="S3500" s="178"/>
      <c r="T3500" s="178"/>
      <c r="U3500" s="178"/>
      <c r="V3500" s="178"/>
      <c r="W3500" s="178"/>
      <c r="X3500" s="178"/>
      <c r="Y3500" s="210">
        <f t="shared" si="278"/>
        <v>0.35773553256919205</v>
      </c>
      <c r="Z3500" s="211">
        <f t="shared" si="280"/>
        <v>0.42</v>
      </c>
      <c r="AA3500" s="178"/>
      <c r="AB3500" s="178"/>
      <c r="AC3500" s="178"/>
    </row>
    <row r="3501" spans="2:29" x14ac:dyDescent="0.35">
      <c r="B3501" s="222">
        <v>357800</v>
      </c>
      <c r="C3501" s="208">
        <v>141539</v>
      </c>
      <c r="D3501" s="309">
        <v>7784.64</v>
      </c>
      <c r="E3501" s="206">
        <v>11323.12</v>
      </c>
      <c r="F3501" s="206">
        <v>12738.51</v>
      </c>
      <c r="G3501" s="205">
        <f t="shared" si="281"/>
        <v>0.39558133035215204</v>
      </c>
      <c r="H3501" s="207">
        <f t="shared" si="282"/>
        <v>0.45</v>
      </c>
      <c r="I3501" s="213">
        <v>128004</v>
      </c>
      <c r="J3501" s="213">
        <v>7040.22</v>
      </c>
      <c r="K3501" s="212">
        <v>10240.32</v>
      </c>
      <c r="L3501" s="212">
        <v>11520.36</v>
      </c>
      <c r="M3501" s="239">
        <f t="shared" si="279"/>
        <v>0.5152000000002408</v>
      </c>
      <c r="N3501" s="239"/>
      <c r="O3501" s="178"/>
      <c r="P3501" s="178"/>
      <c r="Q3501" s="178"/>
      <c r="R3501" s="178"/>
      <c r="S3501" s="178"/>
      <c r="T3501" s="178"/>
      <c r="U3501" s="178"/>
      <c r="V3501" s="178"/>
      <c r="W3501" s="178"/>
      <c r="X3501" s="178"/>
      <c r="Y3501" s="210">
        <f t="shared" si="278"/>
        <v>0.35775293460033536</v>
      </c>
      <c r="Z3501" s="211">
        <f t="shared" si="280"/>
        <v>0.42</v>
      </c>
      <c r="AA3501" s="178"/>
      <c r="AB3501" s="178"/>
      <c r="AC3501" s="178"/>
    </row>
    <row r="3502" spans="2:29" x14ac:dyDescent="0.35">
      <c r="B3502" s="222">
        <v>357900</v>
      </c>
      <c r="C3502" s="208">
        <v>141584</v>
      </c>
      <c r="D3502" s="309">
        <v>7787.12</v>
      </c>
      <c r="E3502" s="206">
        <v>11326.72</v>
      </c>
      <c r="F3502" s="206">
        <v>12742.56</v>
      </c>
      <c r="G3502" s="205">
        <f t="shared" si="281"/>
        <v>0.39559653534506845</v>
      </c>
      <c r="H3502" s="207">
        <f t="shared" si="282"/>
        <v>0.45</v>
      </c>
      <c r="I3502" s="213">
        <v>128046</v>
      </c>
      <c r="J3502" s="213">
        <v>7042.53</v>
      </c>
      <c r="K3502" s="212">
        <v>10243.68</v>
      </c>
      <c r="L3502" s="212">
        <v>11524.14</v>
      </c>
      <c r="M3502" s="239">
        <f t="shared" si="279"/>
        <v>0.51529999999993381</v>
      </c>
      <c r="N3502" s="239"/>
      <c r="O3502" s="178"/>
      <c r="P3502" s="178"/>
      <c r="Q3502" s="178"/>
      <c r="R3502" s="178"/>
      <c r="S3502" s="178"/>
      <c r="T3502" s="178"/>
      <c r="U3502" s="178"/>
      <c r="V3502" s="178"/>
      <c r="W3502" s="178"/>
      <c r="X3502" s="178"/>
      <c r="Y3502" s="210">
        <f t="shared" si="278"/>
        <v>0.35777032690695726</v>
      </c>
      <c r="Z3502" s="211">
        <f t="shared" si="280"/>
        <v>0.42</v>
      </c>
      <c r="AA3502" s="178"/>
      <c r="AB3502" s="178"/>
      <c r="AC3502" s="178"/>
    </row>
    <row r="3503" spans="2:29" x14ac:dyDescent="0.35">
      <c r="B3503" s="222">
        <v>358000</v>
      </c>
      <c r="C3503" s="208">
        <v>141629</v>
      </c>
      <c r="D3503" s="309">
        <v>7789.59</v>
      </c>
      <c r="E3503" s="206">
        <v>11330.32</v>
      </c>
      <c r="F3503" s="206">
        <v>12746.61</v>
      </c>
      <c r="G3503" s="205">
        <f t="shared" si="281"/>
        <v>0.3956117318435754</v>
      </c>
      <c r="H3503" s="207">
        <f t="shared" si="282"/>
        <v>0.45</v>
      </c>
      <c r="I3503" s="213">
        <v>128088</v>
      </c>
      <c r="J3503" s="213">
        <v>7044.84</v>
      </c>
      <c r="K3503" s="212">
        <v>10247.040000000001</v>
      </c>
      <c r="L3503" s="212">
        <v>11527.92</v>
      </c>
      <c r="M3503" s="239">
        <f t="shared" si="279"/>
        <v>0.51520000000013166</v>
      </c>
      <c r="N3503" s="239"/>
      <c r="O3503" s="178"/>
      <c r="P3503" s="178"/>
      <c r="Q3503" s="178"/>
      <c r="R3503" s="178"/>
      <c r="S3503" s="178"/>
      <c r="T3503" s="178"/>
      <c r="U3503" s="178"/>
      <c r="V3503" s="178"/>
      <c r="W3503" s="178"/>
      <c r="X3503" s="178"/>
      <c r="Y3503" s="210">
        <f t="shared" si="278"/>
        <v>0.35778770949720673</v>
      </c>
      <c r="Z3503" s="211">
        <f t="shared" si="280"/>
        <v>0.42</v>
      </c>
      <c r="AA3503" s="178"/>
      <c r="AB3503" s="178"/>
      <c r="AC3503" s="178"/>
    </row>
    <row r="3504" spans="2:29" x14ac:dyDescent="0.35">
      <c r="B3504" s="222">
        <v>358100</v>
      </c>
      <c r="C3504" s="208">
        <v>141674</v>
      </c>
      <c r="D3504" s="309">
        <v>7792.07</v>
      </c>
      <c r="E3504" s="206">
        <v>11333.92</v>
      </c>
      <c r="F3504" s="206">
        <v>12750.66</v>
      </c>
      <c r="G3504" s="205">
        <f t="shared" si="281"/>
        <v>0.39562691985478915</v>
      </c>
      <c r="H3504" s="207">
        <f t="shared" si="282"/>
        <v>0.45</v>
      </c>
      <c r="I3504" s="213">
        <v>128130</v>
      </c>
      <c r="J3504" s="213">
        <v>7047.15</v>
      </c>
      <c r="K3504" s="212">
        <v>10250.4</v>
      </c>
      <c r="L3504" s="212">
        <v>11531.7</v>
      </c>
      <c r="M3504" s="239">
        <f t="shared" si="279"/>
        <v>0.51530000000009746</v>
      </c>
      <c r="N3504" s="239"/>
      <c r="O3504" s="178"/>
      <c r="P3504" s="178"/>
      <c r="Q3504" s="178"/>
      <c r="R3504" s="178"/>
      <c r="S3504" s="178"/>
      <c r="T3504" s="178"/>
      <c r="U3504" s="178"/>
      <c r="V3504" s="178"/>
      <c r="W3504" s="178"/>
      <c r="X3504" s="178"/>
      <c r="Y3504" s="210">
        <f t="shared" si="278"/>
        <v>0.3578050823792237</v>
      </c>
      <c r="Z3504" s="211">
        <f t="shared" si="280"/>
        <v>0.42</v>
      </c>
      <c r="AA3504" s="178"/>
      <c r="AB3504" s="178"/>
      <c r="AC3504" s="178"/>
    </row>
    <row r="3505" spans="2:29" x14ac:dyDescent="0.35">
      <c r="B3505" s="222">
        <v>358200</v>
      </c>
      <c r="C3505" s="208">
        <v>141719</v>
      </c>
      <c r="D3505" s="309">
        <v>7794.54</v>
      </c>
      <c r="E3505" s="206">
        <v>11337.52</v>
      </c>
      <c r="F3505" s="206">
        <v>12754.71</v>
      </c>
      <c r="G3505" s="205">
        <f t="shared" si="281"/>
        <v>0.39564209938581796</v>
      </c>
      <c r="H3505" s="207">
        <f t="shared" si="282"/>
        <v>0.45</v>
      </c>
      <c r="I3505" s="213">
        <v>128172</v>
      </c>
      <c r="J3505" s="213">
        <v>7049.46</v>
      </c>
      <c r="K3505" s="212">
        <v>10253.76</v>
      </c>
      <c r="L3505" s="212">
        <v>11535.48</v>
      </c>
      <c r="M3505" s="239">
        <f t="shared" si="279"/>
        <v>0.51520000000000432</v>
      </c>
      <c r="N3505" s="239"/>
      <c r="O3505" s="178"/>
      <c r="P3505" s="178"/>
      <c r="Q3505" s="178"/>
      <c r="R3505" s="178"/>
      <c r="S3505" s="178"/>
      <c r="T3505" s="178"/>
      <c r="U3505" s="178"/>
      <c r="V3505" s="178"/>
      <c r="W3505" s="178"/>
      <c r="X3505" s="178"/>
      <c r="Y3505" s="210">
        <f t="shared" si="278"/>
        <v>0.35782244556113901</v>
      </c>
      <c r="Z3505" s="211">
        <f t="shared" si="280"/>
        <v>0.42</v>
      </c>
      <c r="AA3505" s="178"/>
      <c r="AB3505" s="178"/>
      <c r="AC3505" s="178"/>
    </row>
    <row r="3506" spans="2:29" x14ac:dyDescent="0.35">
      <c r="B3506" s="222">
        <v>358300</v>
      </c>
      <c r="C3506" s="208">
        <v>141764</v>
      </c>
      <c r="D3506" s="309">
        <v>7797.02</v>
      </c>
      <c r="E3506" s="206">
        <v>11341.12</v>
      </c>
      <c r="F3506" s="206">
        <v>12758.76</v>
      </c>
      <c r="G3506" s="205">
        <f t="shared" si="281"/>
        <v>0.3956572704437622</v>
      </c>
      <c r="H3506" s="207">
        <f t="shared" si="282"/>
        <v>0.45</v>
      </c>
      <c r="I3506" s="213">
        <v>128214</v>
      </c>
      <c r="J3506" s="213">
        <v>7051.77</v>
      </c>
      <c r="K3506" s="212">
        <v>10257.120000000001</v>
      </c>
      <c r="L3506" s="212">
        <v>11539.26</v>
      </c>
      <c r="M3506" s="239">
        <f t="shared" si="279"/>
        <v>0.51529999999998832</v>
      </c>
      <c r="N3506" s="239"/>
      <c r="O3506" s="178"/>
      <c r="P3506" s="178"/>
      <c r="Q3506" s="178"/>
      <c r="R3506" s="178"/>
      <c r="S3506" s="178"/>
      <c r="T3506" s="178"/>
      <c r="U3506" s="178"/>
      <c r="V3506" s="178"/>
      <c r="W3506" s="178"/>
      <c r="X3506" s="178"/>
      <c r="Y3506" s="210">
        <f t="shared" si="278"/>
        <v>0.35783979905107449</v>
      </c>
      <c r="Z3506" s="211">
        <f t="shared" si="280"/>
        <v>0.42</v>
      </c>
      <c r="AA3506" s="178"/>
      <c r="AB3506" s="178"/>
      <c r="AC3506" s="178"/>
    </row>
    <row r="3507" spans="2:29" x14ac:dyDescent="0.35">
      <c r="B3507" s="222">
        <v>358400</v>
      </c>
      <c r="C3507" s="208">
        <v>141809</v>
      </c>
      <c r="D3507" s="309">
        <v>7799.49</v>
      </c>
      <c r="E3507" s="206">
        <v>11344.72</v>
      </c>
      <c r="F3507" s="206">
        <v>12762.81</v>
      </c>
      <c r="G3507" s="205">
        <f t="shared" si="281"/>
        <v>0.39567243303571431</v>
      </c>
      <c r="H3507" s="207">
        <f t="shared" si="282"/>
        <v>0.45</v>
      </c>
      <c r="I3507" s="213">
        <v>128256</v>
      </c>
      <c r="J3507" s="213">
        <v>7054.08</v>
      </c>
      <c r="K3507" s="212">
        <v>10260.48</v>
      </c>
      <c r="L3507" s="212">
        <v>11543.04</v>
      </c>
      <c r="M3507" s="239">
        <f t="shared" si="279"/>
        <v>0.51519999999987709</v>
      </c>
      <c r="N3507" s="239"/>
      <c r="O3507" s="178"/>
      <c r="P3507" s="178"/>
      <c r="Q3507" s="178"/>
      <c r="R3507" s="178"/>
      <c r="S3507" s="178"/>
      <c r="T3507" s="178"/>
      <c r="U3507" s="178"/>
      <c r="V3507" s="178"/>
      <c r="W3507" s="178"/>
      <c r="X3507" s="178"/>
      <c r="Y3507" s="210">
        <f t="shared" si="278"/>
        <v>0.35785714285714287</v>
      </c>
      <c r="Z3507" s="211">
        <f t="shared" si="280"/>
        <v>0.42</v>
      </c>
      <c r="AA3507" s="178"/>
      <c r="AB3507" s="178"/>
      <c r="AC3507" s="178"/>
    </row>
    <row r="3508" spans="2:29" x14ac:dyDescent="0.35">
      <c r="B3508" s="222">
        <v>358500</v>
      </c>
      <c r="C3508" s="208">
        <v>141854</v>
      </c>
      <c r="D3508" s="309">
        <v>7801.97</v>
      </c>
      <c r="E3508" s="206">
        <v>11348.32</v>
      </c>
      <c r="F3508" s="206">
        <v>12766.86</v>
      </c>
      <c r="G3508" s="205">
        <f t="shared" si="281"/>
        <v>0.39568758716875874</v>
      </c>
      <c r="H3508" s="207">
        <f t="shared" si="282"/>
        <v>0.45</v>
      </c>
      <c r="I3508" s="213">
        <v>128298</v>
      </c>
      <c r="J3508" s="213">
        <v>7056.39</v>
      </c>
      <c r="K3508" s="212">
        <v>10263.84</v>
      </c>
      <c r="L3508" s="212">
        <v>11546.82</v>
      </c>
      <c r="M3508" s="239">
        <f t="shared" si="279"/>
        <v>0.51530000000017029</v>
      </c>
      <c r="N3508" s="239"/>
      <c r="O3508" s="178"/>
      <c r="P3508" s="178"/>
      <c r="Q3508" s="178"/>
      <c r="R3508" s="178"/>
      <c r="S3508" s="178"/>
      <c r="T3508" s="178"/>
      <c r="U3508" s="178"/>
      <c r="V3508" s="178"/>
      <c r="W3508" s="178"/>
      <c r="X3508" s="178"/>
      <c r="Y3508" s="210">
        <f t="shared" si="278"/>
        <v>0.35787447698744768</v>
      </c>
      <c r="Z3508" s="211">
        <f t="shared" si="280"/>
        <v>0.42</v>
      </c>
      <c r="AA3508" s="178"/>
      <c r="AB3508" s="178"/>
      <c r="AC3508" s="178"/>
    </row>
    <row r="3509" spans="2:29" x14ac:dyDescent="0.35">
      <c r="B3509" s="222">
        <v>358600</v>
      </c>
      <c r="C3509" s="208">
        <v>141899</v>
      </c>
      <c r="D3509" s="309">
        <v>7804.44</v>
      </c>
      <c r="E3509" s="206">
        <v>11351.92</v>
      </c>
      <c r="F3509" s="206">
        <v>12770.91</v>
      </c>
      <c r="G3509" s="205">
        <f t="shared" si="281"/>
        <v>0.39570273284997209</v>
      </c>
      <c r="H3509" s="207">
        <f t="shared" si="282"/>
        <v>0.45</v>
      </c>
      <c r="I3509" s="213">
        <v>128340</v>
      </c>
      <c r="J3509" s="213">
        <v>7058.7</v>
      </c>
      <c r="K3509" s="212">
        <v>10267.200000000001</v>
      </c>
      <c r="L3509" s="212">
        <v>11550.6</v>
      </c>
      <c r="M3509" s="239">
        <f t="shared" si="279"/>
        <v>0.51520000000004074</v>
      </c>
      <c r="N3509" s="239"/>
      <c r="O3509" s="178"/>
      <c r="P3509" s="178"/>
      <c r="Q3509" s="178"/>
      <c r="R3509" s="178"/>
      <c r="S3509" s="178"/>
      <c r="T3509" s="178"/>
      <c r="U3509" s="178"/>
      <c r="V3509" s="178"/>
      <c r="W3509" s="178"/>
      <c r="X3509" s="178"/>
      <c r="Y3509" s="210">
        <f t="shared" si="278"/>
        <v>0.35789180145008365</v>
      </c>
      <c r="Z3509" s="211">
        <f t="shared" si="280"/>
        <v>0.42</v>
      </c>
      <c r="AA3509" s="178"/>
      <c r="AB3509" s="178"/>
      <c r="AC3509" s="178"/>
    </row>
    <row r="3510" spans="2:29" x14ac:dyDescent="0.35">
      <c r="B3510" s="222">
        <v>358700</v>
      </c>
      <c r="C3510" s="208">
        <v>141944</v>
      </c>
      <c r="D3510" s="309">
        <v>7806.92</v>
      </c>
      <c r="E3510" s="206">
        <v>11355.52</v>
      </c>
      <c r="F3510" s="206">
        <v>12774.96</v>
      </c>
      <c r="G3510" s="205">
        <f t="shared" si="281"/>
        <v>0.39571787008642317</v>
      </c>
      <c r="H3510" s="207">
        <f t="shared" si="282"/>
        <v>0.45</v>
      </c>
      <c r="I3510" s="213">
        <v>128382</v>
      </c>
      <c r="J3510" s="213">
        <v>7061.01</v>
      </c>
      <c r="K3510" s="212">
        <v>10270.56</v>
      </c>
      <c r="L3510" s="212">
        <v>11554.38</v>
      </c>
      <c r="M3510" s="239">
        <f t="shared" si="279"/>
        <v>0.51530000000006115</v>
      </c>
      <c r="N3510" s="239"/>
      <c r="O3510" s="178"/>
      <c r="P3510" s="178"/>
      <c r="Q3510" s="178"/>
      <c r="R3510" s="178"/>
      <c r="S3510" s="178"/>
      <c r="T3510" s="178"/>
      <c r="U3510" s="178"/>
      <c r="V3510" s="178"/>
      <c r="W3510" s="178"/>
      <c r="X3510" s="178"/>
      <c r="Y3510" s="210">
        <f t="shared" si="278"/>
        <v>0.35790911625313632</v>
      </c>
      <c r="Z3510" s="211">
        <f t="shared" si="280"/>
        <v>0.42</v>
      </c>
      <c r="AA3510" s="178"/>
      <c r="AB3510" s="178"/>
      <c r="AC3510" s="178"/>
    </row>
    <row r="3511" spans="2:29" x14ac:dyDescent="0.35">
      <c r="B3511" s="222">
        <v>358800</v>
      </c>
      <c r="C3511" s="208">
        <v>141989</v>
      </c>
      <c r="D3511" s="309">
        <v>7809.39</v>
      </c>
      <c r="E3511" s="206">
        <v>11359.12</v>
      </c>
      <c r="F3511" s="206">
        <v>12779.01</v>
      </c>
      <c r="G3511" s="205">
        <f t="shared" si="281"/>
        <v>0.39573299888517277</v>
      </c>
      <c r="H3511" s="207">
        <f t="shared" si="282"/>
        <v>0.45</v>
      </c>
      <c r="I3511" s="213">
        <v>128424</v>
      </c>
      <c r="J3511" s="213">
        <v>7063.32</v>
      </c>
      <c r="K3511" s="212">
        <v>10273.92</v>
      </c>
      <c r="L3511" s="212">
        <v>11558.16</v>
      </c>
      <c r="M3511" s="239">
        <f t="shared" si="279"/>
        <v>0.5152000000002408</v>
      </c>
      <c r="N3511" s="239"/>
      <c r="O3511" s="178"/>
      <c r="P3511" s="178"/>
      <c r="Q3511" s="178"/>
      <c r="R3511" s="178"/>
      <c r="S3511" s="178"/>
      <c r="T3511" s="178"/>
      <c r="U3511" s="178"/>
      <c r="V3511" s="178"/>
      <c r="W3511" s="178"/>
      <c r="X3511" s="178"/>
      <c r="Y3511" s="210">
        <f t="shared" si="278"/>
        <v>0.35792642140468228</v>
      </c>
      <c r="Z3511" s="211">
        <f t="shared" si="280"/>
        <v>0.42</v>
      </c>
      <c r="AA3511" s="178"/>
      <c r="AB3511" s="178"/>
      <c r="AC3511" s="178"/>
    </row>
    <row r="3512" spans="2:29" x14ac:dyDescent="0.35">
      <c r="B3512" s="222">
        <v>358900</v>
      </c>
      <c r="C3512" s="208">
        <v>142034</v>
      </c>
      <c r="D3512" s="309">
        <v>7811.87</v>
      </c>
      <c r="E3512" s="206">
        <v>11362.72</v>
      </c>
      <c r="F3512" s="206">
        <v>12783.06</v>
      </c>
      <c r="G3512" s="205">
        <f t="shared" si="281"/>
        <v>0.39574811925327391</v>
      </c>
      <c r="H3512" s="207">
        <f t="shared" si="282"/>
        <v>0.45</v>
      </c>
      <c r="I3512" s="213">
        <v>128466</v>
      </c>
      <c r="J3512" s="213">
        <v>7065.63</v>
      </c>
      <c r="K3512" s="212">
        <v>10277.280000000001</v>
      </c>
      <c r="L3512" s="212">
        <v>11561.94</v>
      </c>
      <c r="M3512" s="239">
        <f t="shared" si="279"/>
        <v>0.51529999999993381</v>
      </c>
      <c r="N3512" s="239"/>
      <c r="O3512" s="178"/>
      <c r="P3512" s="178"/>
      <c r="Q3512" s="178"/>
      <c r="R3512" s="178"/>
      <c r="S3512" s="178"/>
      <c r="T3512" s="178"/>
      <c r="U3512" s="178"/>
      <c r="V3512" s="178"/>
      <c r="W3512" s="178"/>
      <c r="X3512" s="178"/>
      <c r="Y3512" s="210">
        <f t="shared" si="278"/>
        <v>0.35794371691278909</v>
      </c>
      <c r="Z3512" s="211">
        <f t="shared" si="280"/>
        <v>0.42</v>
      </c>
      <c r="AA3512" s="178"/>
      <c r="AB3512" s="178"/>
      <c r="AC3512" s="178"/>
    </row>
    <row r="3513" spans="2:29" x14ac:dyDescent="0.35">
      <c r="B3513" s="222">
        <v>359000</v>
      </c>
      <c r="C3513" s="208">
        <v>142079</v>
      </c>
      <c r="D3513" s="309">
        <v>7814.34</v>
      </c>
      <c r="E3513" s="206">
        <v>11366.32</v>
      </c>
      <c r="F3513" s="206">
        <v>12787.11</v>
      </c>
      <c r="G3513" s="205">
        <f t="shared" si="281"/>
        <v>0.39576323119777157</v>
      </c>
      <c r="H3513" s="207">
        <f t="shared" si="282"/>
        <v>0.45</v>
      </c>
      <c r="I3513" s="213">
        <v>128508</v>
      </c>
      <c r="J3513" s="213">
        <v>7067.94</v>
      </c>
      <c r="K3513" s="212">
        <v>10280.64</v>
      </c>
      <c r="L3513" s="212">
        <v>11565.72</v>
      </c>
      <c r="M3513" s="239">
        <f t="shared" si="279"/>
        <v>0.51520000000013166</v>
      </c>
      <c r="N3513" s="239"/>
      <c r="O3513" s="178"/>
      <c r="P3513" s="178"/>
      <c r="Q3513" s="178"/>
      <c r="R3513" s="178"/>
      <c r="S3513" s="178"/>
      <c r="T3513" s="178"/>
      <c r="U3513" s="178"/>
      <c r="V3513" s="178"/>
      <c r="W3513" s="178"/>
      <c r="X3513" s="178"/>
      <c r="Y3513" s="210">
        <f t="shared" si="278"/>
        <v>0.35796100278551535</v>
      </c>
      <c r="Z3513" s="211">
        <f t="shared" si="280"/>
        <v>0.42</v>
      </c>
      <c r="AA3513" s="178"/>
      <c r="AB3513" s="178"/>
      <c r="AC3513" s="178"/>
    </row>
    <row r="3514" spans="2:29" x14ac:dyDescent="0.35">
      <c r="B3514" s="222">
        <v>359100</v>
      </c>
      <c r="C3514" s="208">
        <v>142124</v>
      </c>
      <c r="D3514" s="309">
        <v>7816.82</v>
      </c>
      <c r="E3514" s="206">
        <v>11369.92</v>
      </c>
      <c r="F3514" s="206">
        <v>12791.16</v>
      </c>
      <c r="G3514" s="205">
        <f t="shared" si="281"/>
        <v>0.39577833472570317</v>
      </c>
      <c r="H3514" s="207">
        <f t="shared" si="282"/>
        <v>0.45</v>
      </c>
      <c r="I3514" s="213">
        <v>128550</v>
      </c>
      <c r="J3514" s="213">
        <v>7070.25</v>
      </c>
      <c r="K3514" s="212">
        <v>10284</v>
      </c>
      <c r="L3514" s="212">
        <v>11569.5</v>
      </c>
      <c r="M3514" s="239">
        <f t="shared" si="279"/>
        <v>0.51530000000009746</v>
      </c>
      <c r="N3514" s="239"/>
      <c r="O3514" s="178"/>
      <c r="P3514" s="178"/>
      <c r="Q3514" s="178"/>
      <c r="R3514" s="178"/>
      <c r="S3514" s="178"/>
      <c r="T3514" s="178"/>
      <c r="U3514" s="178"/>
      <c r="V3514" s="178"/>
      <c r="W3514" s="178"/>
      <c r="X3514" s="178"/>
      <c r="Y3514" s="210">
        <f t="shared" si="278"/>
        <v>0.35797827903091062</v>
      </c>
      <c r="Z3514" s="211">
        <f t="shared" si="280"/>
        <v>0.42</v>
      </c>
      <c r="AA3514" s="178"/>
      <c r="AB3514" s="178"/>
      <c r="AC3514" s="178"/>
    </row>
    <row r="3515" spans="2:29" x14ac:dyDescent="0.35">
      <c r="B3515" s="222">
        <v>359200</v>
      </c>
      <c r="C3515" s="208">
        <v>142169</v>
      </c>
      <c r="D3515" s="309">
        <v>7819.29</v>
      </c>
      <c r="E3515" s="206">
        <v>11373.52</v>
      </c>
      <c r="F3515" s="206">
        <v>12795.21</v>
      </c>
      <c r="G3515" s="205">
        <f t="shared" si="281"/>
        <v>0.39579342984409799</v>
      </c>
      <c r="H3515" s="207">
        <f t="shared" si="282"/>
        <v>0.45</v>
      </c>
      <c r="I3515" s="213">
        <v>128592</v>
      </c>
      <c r="J3515" s="213">
        <v>7072.56</v>
      </c>
      <c r="K3515" s="212">
        <v>10287.36</v>
      </c>
      <c r="L3515" s="212">
        <v>11573.28</v>
      </c>
      <c r="M3515" s="239">
        <f t="shared" si="279"/>
        <v>0.51520000000000432</v>
      </c>
      <c r="N3515" s="239"/>
      <c r="O3515" s="178"/>
      <c r="P3515" s="178"/>
      <c r="Q3515" s="178"/>
      <c r="R3515" s="178"/>
      <c r="S3515" s="178"/>
      <c r="T3515" s="178"/>
      <c r="U3515" s="178"/>
      <c r="V3515" s="178"/>
      <c r="W3515" s="178"/>
      <c r="X3515" s="178"/>
      <c r="Y3515" s="210">
        <f t="shared" si="278"/>
        <v>0.35799554565701558</v>
      </c>
      <c r="Z3515" s="211">
        <f t="shared" si="280"/>
        <v>0.42</v>
      </c>
      <c r="AA3515" s="178"/>
      <c r="AB3515" s="178"/>
      <c r="AC3515" s="178"/>
    </row>
    <row r="3516" spans="2:29" x14ac:dyDescent="0.35">
      <c r="B3516" s="222">
        <v>359300</v>
      </c>
      <c r="C3516" s="208">
        <v>142214</v>
      </c>
      <c r="D3516" s="309">
        <v>7821.77</v>
      </c>
      <c r="E3516" s="206">
        <v>11377.12</v>
      </c>
      <c r="F3516" s="206">
        <v>12799.26</v>
      </c>
      <c r="G3516" s="205">
        <f t="shared" si="281"/>
        <v>0.39580851655997773</v>
      </c>
      <c r="H3516" s="207">
        <f t="shared" si="282"/>
        <v>0.45</v>
      </c>
      <c r="I3516" s="213">
        <v>128634</v>
      </c>
      <c r="J3516" s="213">
        <v>7074.87</v>
      </c>
      <c r="K3516" s="212">
        <v>10290.719999999999</v>
      </c>
      <c r="L3516" s="212">
        <v>11577.06</v>
      </c>
      <c r="M3516" s="239">
        <f t="shared" si="279"/>
        <v>0.51529999999998832</v>
      </c>
      <c r="N3516" s="239"/>
      <c r="O3516" s="178"/>
      <c r="P3516" s="178"/>
      <c r="Q3516" s="178"/>
      <c r="R3516" s="178"/>
      <c r="S3516" s="178"/>
      <c r="T3516" s="178"/>
      <c r="U3516" s="178"/>
      <c r="V3516" s="178"/>
      <c r="W3516" s="178"/>
      <c r="X3516" s="178"/>
      <c r="Y3516" s="210">
        <f t="shared" si="278"/>
        <v>0.35801280267186197</v>
      </c>
      <c r="Z3516" s="211">
        <f t="shared" si="280"/>
        <v>0.42</v>
      </c>
      <c r="AA3516" s="178"/>
      <c r="AB3516" s="178"/>
      <c r="AC3516" s="178"/>
    </row>
    <row r="3517" spans="2:29" x14ac:dyDescent="0.35">
      <c r="B3517" s="222">
        <v>359400</v>
      </c>
      <c r="C3517" s="208">
        <v>142259</v>
      </c>
      <c r="D3517" s="309">
        <v>7824.24</v>
      </c>
      <c r="E3517" s="206">
        <v>11380.72</v>
      </c>
      <c r="F3517" s="206">
        <v>12803.31</v>
      </c>
      <c r="G3517" s="205">
        <f t="shared" si="281"/>
        <v>0.39582359488035612</v>
      </c>
      <c r="H3517" s="207">
        <f t="shared" si="282"/>
        <v>0.45</v>
      </c>
      <c r="I3517" s="213">
        <v>128676</v>
      </c>
      <c r="J3517" s="213">
        <v>7077.18</v>
      </c>
      <c r="K3517" s="212">
        <v>10294.08</v>
      </c>
      <c r="L3517" s="212">
        <v>11580.84</v>
      </c>
      <c r="M3517" s="239">
        <f t="shared" si="279"/>
        <v>0.51519999999987709</v>
      </c>
      <c r="N3517" s="239"/>
      <c r="O3517" s="178"/>
      <c r="P3517" s="178"/>
      <c r="Q3517" s="178"/>
      <c r="R3517" s="178"/>
      <c r="S3517" s="178"/>
      <c r="T3517" s="178"/>
      <c r="U3517" s="178"/>
      <c r="V3517" s="178"/>
      <c r="W3517" s="178"/>
      <c r="X3517" s="178"/>
      <c r="Y3517" s="210">
        <f t="shared" si="278"/>
        <v>0.35803005008347244</v>
      </c>
      <c r="Z3517" s="211">
        <f t="shared" si="280"/>
        <v>0.42</v>
      </c>
      <c r="AA3517" s="178"/>
      <c r="AB3517" s="178"/>
      <c r="AC3517" s="178"/>
    </row>
    <row r="3518" spans="2:29" x14ac:dyDescent="0.35">
      <c r="B3518" s="222">
        <v>359500</v>
      </c>
      <c r="C3518" s="208">
        <v>142304</v>
      </c>
      <c r="D3518" s="309">
        <v>7826.72</v>
      </c>
      <c r="E3518" s="206">
        <v>11384.32</v>
      </c>
      <c r="F3518" s="206">
        <v>12807.36</v>
      </c>
      <c r="G3518" s="205">
        <f t="shared" si="281"/>
        <v>0.39583866481223923</v>
      </c>
      <c r="H3518" s="207">
        <f t="shared" si="282"/>
        <v>0.45</v>
      </c>
      <c r="I3518" s="213">
        <v>128718</v>
      </c>
      <c r="J3518" s="213">
        <v>7079.49</v>
      </c>
      <c r="K3518" s="212">
        <v>10297.44</v>
      </c>
      <c r="L3518" s="212">
        <v>11584.62</v>
      </c>
      <c r="M3518" s="239">
        <f t="shared" si="279"/>
        <v>0.51530000000017029</v>
      </c>
      <c r="N3518" s="239"/>
      <c r="O3518" s="178"/>
      <c r="P3518" s="178"/>
      <c r="Q3518" s="178"/>
      <c r="R3518" s="178"/>
      <c r="S3518" s="178"/>
      <c r="T3518" s="178"/>
      <c r="U3518" s="178"/>
      <c r="V3518" s="178"/>
      <c r="W3518" s="178"/>
      <c r="X3518" s="178"/>
      <c r="Y3518" s="210">
        <f t="shared" si="278"/>
        <v>0.3580472878998609</v>
      </c>
      <c r="Z3518" s="211">
        <f t="shared" si="280"/>
        <v>0.42</v>
      </c>
      <c r="AA3518" s="178"/>
      <c r="AB3518" s="178"/>
      <c r="AC3518" s="178"/>
    </row>
    <row r="3519" spans="2:29" x14ac:dyDescent="0.35">
      <c r="B3519" s="222">
        <v>359600</v>
      </c>
      <c r="C3519" s="208">
        <v>142349</v>
      </c>
      <c r="D3519" s="309">
        <v>7829.19</v>
      </c>
      <c r="E3519" s="206">
        <v>11387.92</v>
      </c>
      <c r="F3519" s="206">
        <v>12811.41</v>
      </c>
      <c r="G3519" s="205">
        <f t="shared" si="281"/>
        <v>0.39585372636262511</v>
      </c>
      <c r="H3519" s="207">
        <f t="shared" si="282"/>
        <v>0.45</v>
      </c>
      <c r="I3519" s="213">
        <v>128760</v>
      </c>
      <c r="J3519" s="213">
        <v>7081.8</v>
      </c>
      <c r="K3519" s="212">
        <v>10300.799999999999</v>
      </c>
      <c r="L3519" s="212">
        <v>11588.4</v>
      </c>
      <c r="M3519" s="239">
        <f t="shared" si="279"/>
        <v>0.51520000000004074</v>
      </c>
      <c r="N3519" s="239"/>
      <c r="O3519" s="178"/>
      <c r="P3519" s="178"/>
      <c r="Q3519" s="178"/>
      <c r="R3519" s="178"/>
      <c r="S3519" s="178"/>
      <c r="T3519" s="178"/>
      <c r="U3519" s="178"/>
      <c r="V3519" s="178"/>
      <c r="W3519" s="178"/>
      <c r="X3519" s="178"/>
      <c r="Y3519" s="210">
        <f t="shared" si="278"/>
        <v>0.35806451612903228</v>
      </c>
      <c r="Z3519" s="211">
        <f t="shared" si="280"/>
        <v>0.42</v>
      </c>
      <c r="AA3519" s="178"/>
      <c r="AB3519" s="178"/>
      <c r="AC3519" s="178"/>
    </row>
    <row r="3520" spans="2:29" x14ac:dyDescent="0.35">
      <c r="B3520" s="222">
        <v>359700</v>
      </c>
      <c r="C3520" s="208">
        <v>142394</v>
      </c>
      <c r="D3520" s="309">
        <v>7831.67</v>
      </c>
      <c r="E3520" s="206">
        <v>11391.52</v>
      </c>
      <c r="F3520" s="206">
        <v>12815.46</v>
      </c>
      <c r="G3520" s="205">
        <f t="shared" si="281"/>
        <v>0.3958687795385043</v>
      </c>
      <c r="H3520" s="207">
        <f t="shared" si="282"/>
        <v>0.45</v>
      </c>
      <c r="I3520" s="213">
        <v>128802</v>
      </c>
      <c r="J3520" s="213">
        <v>7084.11</v>
      </c>
      <c r="K3520" s="212">
        <v>10304.16</v>
      </c>
      <c r="L3520" s="212">
        <v>11592.18</v>
      </c>
      <c r="M3520" s="239">
        <f t="shared" si="279"/>
        <v>0.51530000000006115</v>
      </c>
      <c r="N3520" s="239"/>
      <c r="O3520" s="178"/>
      <c r="P3520" s="178"/>
      <c r="Q3520" s="178"/>
      <c r="R3520" s="178"/>
      <c r="S3520" s="178"/>
      <c r="T3520" s="178"/>
      <c r="U3520" s="178"/>
      <c r="V3520" s="178"/>
      <c r="W3520" s="178"/>
      <c r="X3520" s="178"/>
      <c r="Y3520" s="210">
        <f t="shared" si="278"/>
        <v>0.35808173477898247</v>
      </c>
      <c r="Z3520" s="211">
        <f t="shared" si="280"/>
        <v>0.42</v>
      </c>
      <c r="AA3520" s="178"/>
      <c r="AB3520" s="178"/>
      <c r="AC3520" s="178"/>
    </row>
    <row r="3521" spans="2:29" x14ac:dyDescent="0.35">
      <c r="B3521" s="222">
        <v>359800</v>
      </c>
      <c r="C3521" s="208">
        <v>142439</v>
      </c>
      <c r="D3521" s="309">
        <v>7834.14</v>
      </c>
      <c r="E3521" s="206">
        <v>11395.12</v>
      </c>
      <c r="F3521" s="206">
        <v>12819.51</v>
      </c>
      <c r="G3521" s="205">
        <f t="shared" si="281"/>
        <v>0.39588382434685937</v>
      </c>
      <c r="H3521" s="207">
        <f t="shared" si="282"/>
        <v>0.45</v>
      </c>
      <c r="I3521" s="213">
        <v>128844</v>
      </c>
      <c r="J3521" s="213">
        <v>7086.42</v>
      </c>
      <c r="K3521" s="212">
        <v>10307.52</v>
      </c>
      <c r="L3521" s="212">
        <v>11595.96</v>
      </c>
      <c r="M3521" s="239">
        <f t="shared" si="279"/>
        <v>0.5152000000002408</v>
      </c>
      <c r="N3521" s="239"/>
      <c r="O3521" s="178"/>
      <c r="P3521" s="178"/>
      <c r="Q3521" s="178"/>
      <c r="R3521" s="178"/>
      <c r="S3521" s="178"/>
      <c r="T3521" s="178"/>
      <c r="U3521" s="178"/>
      <c r="V3521" s="178"/>
      <c r="W3521" s="178"/>
      <c r="X3521" s="178"/>
      <c r="Y3521" s="210">
        <f t="shared" si="278"/>
        <v>0.35809894385769875</v>
      </c>
      <c r="Z3521" s="211">
        <f t="shared" si="280"/>
        <v>0.42</v>
      </c>
      <c r="AA3521" s="178"/>
      <c r="AB3521" s="178"/>
      <c r="AC3521" s="178"/>
    </row>
    <row r="3522" spans="2:29" x14ac:dyDescent="0.35">
      <c r="B3522" s="222">
        <v>359900</v>
      </c>
      <c r="C3522" s="208">
        <v>142484</v>
      </c>
      <c r="D3522" s="309">
        <v>7836.62</v>
      </c>
      <c r="E3522" s="206">
        <v>11398.72</v>
      </c>
      <c r="F3522" s="206">
        <v>12823.56</v>
      </c>
      <c r="G3522" s="205">
        <f t="shared" si="281"/>
        <v>0.39589886079466519</v>
      </c>
      <c r="H3522" s="207">
        <f t="shared" si="282"/>
        <v>0.45</v>
      </c>
      <c r="I3522" s="213">
        <v>128886</v>
      </c>
      <c r="J3522" s="213">
        <v>7088.73</v>
      </c>
      <c r="K3522" s="212">
        <v>10310.879999999999</v>
      </c>
      <c r="L3522" s="212">
        <v>11599.74</v>
      </c>
      <c r="M3522" s="239">
        <f t="shared" si="279"/>
        <v>0.51529999999993381</v>
      </c>
      <c r="N3522" s="239"/>
      <c r="O3522" s="178"/>
      <c r="P3522" s="178"/>
      <c r="Q3522" s="178"/>
      <c r="R3522" s="178"/>
      <c r="S3522" s="178"/>
      <c r="T3522" s="178"/>
      <c r="U3522" s="178"/>
      <c r="V3522" s="178"/>
      <c r="W3522" s="178"/>
      <c r="X3522" s="178"/>
      <c r="Y3522" s="210">
        <f t="shared" si="278"/>
        <v>0.35811614337315922</v>
      </c>
      <c r="Z3522" s="211">
        <f t="shared" si="280"/>
        <v>0.42</v>
      </c>
      <c r="AA3522" s="178"/>
      <c r="AB3522" s="178"/>
      <c r="AC3522" s="178"/>
    </row>
    <row r="3523" spans="2:29" x14ac:dyDescent="0.35">
      <c r="B3523" s="222">
        <v>360000</v>
      </c>
      <c r="C3523" s="208">
        <v>142529</v>
      </c>
      <c r="D3523" s="309">
        <v>7839.09</v>
      </c>
      <c r="E3523" s="206">
        <v>11402.32</v>
      </c>
      <c r="F3523" s="206">
        <v>12827.61</v>
      </c>
      <c r="G3523" s="205">
        <f t="shared" si="281"/>
        <v>0.3959138888888889</v>
      </c>
      <c r="H3523" s="207">
        <f t="shared" si="282"/>
        <v>0.45</v>
      </c>
      <c r="I3523" s="213">
        <v>128928</v>
      </c>
      <c r="J3523" s="213">
        <v>7091.04</v>
      </c>
      <c r="K3523" s="212">
        <v>10314.24</v>
      </c>
      <c r="L3523" s="212">
        <v>11603.52</v>
      </c>
      <c r="M3523" s="239">
        <f t="shared" si="279"/>
        <v>0.51520000000013166</v>
      </c>
      <c r="N3523" s="239"/>
      <c r="O3523" s="178"/>
      <c r="P3523" s="178"/>
      <c r="Q3523" s="178"/>
      <c r="R3523" s="178"/>
      <c r="S3523" s="178"/>
      <c r="T3523" s="178"/>
      <c r="U3523" s="178"/>
      <c r="V3523" s="178"/>
      <c r="W3523" s="178"/>
      <c r="X3523" s="178"/>
      <c r="Y3523" s="210">
        <f t="shared" ref="Y3523:Y3586" si="283">I3523/$B3523</f>
        <v>0.35813333333333336</v>
      </c>
      <c r="Z3523" s="211">
        <f t="shared" si="280"/>
        <v>0.42</v>
      </c>
      <c r="AA3523" s="178"/>
      <c r="AB3523" s="178"/>
      <c r="AC3523" s="178"/>
    </row>
    <row r="3524" spans="2:29" x14ac:dyDescent="0.35">
      <c r="B3524" s="222">
        <v>360100</v>
      </c>
      <c r="C3524" s="208">
        <v>142574</v>
      </c>
      <c r="D3524" s="309">
        <v>7841.57</v>
      </c>
      <c r="E3524" s="206">
        <v>11405.92</v>
      </c>
      <c r="F3524" s="206">
        <v>12831.66</v>
      </c>
      <c r="G3524" s="205">
        <f t="shared" si="281"/>
        <v>0.39592890863648988</v>
      </c>
      <c r="H3524" s="207">
        <f t="shared" si="282"/>
        <v>0.45</v>
      </c>
      <c r="I3524" s="213">
        <v>128970</v>
      </c>
      <c r="J3524" s="213">
        <v>7093.35</v>
      </c>
      <c r="K3524" s="212">
        <v>10317.6</v>
      </c>
      <c r="L3524" s="212">
        <v>11607.3</v>
      </c>
      <c r="M3524" s="239">
        <f t="shared" ref="M3524:M3587" si="284">(C3524+D3524+F3524-C3523-D3523-F3523)/100</f>
        <v>0.51530000000009746</v>
      </c>
      <c r="N3524" s="239"/>
      <c r="O3524" s="178"/>
      <c r="P3524" s="178"/>
      <c r="Q3524" s="178"/>
      <c r="R3524" s="178"/>
      <c r="S3524" s="178"/>
      <c r="T3524" s="178"/>
      <c r="U3524" s="178"/>
      <c r="V3524" s="178"/>
      <c r="W3524" s="178"/>
      <c r="X3524" s="178"/>
      <c r="Y3524" s="210">
        <f t="shared" si="283"/>
        <v>0.35815051374618162</v>
      </c>
      <c r="Z3524" s="211">
        <f t="shared" ref="Z3524:Z3587" si="285">(I3524-I3523)/($B3524-$B3523)</f>
        <v>0.42</v>
      </c>
      <c r="AA3524" s="178"/>
      <c r="AB3524" s="178"/>
      <c r="AC3524" s="178"/>
    </row>
    <row r="3525" spans="2:29" x14ac:dyDescent="0.35">
      <c r="B3525" s="222">
        <v>360200</v>
      </c>
      <c r="C3525" s="208">
        <v>142619</v>
      </c>
      <c r="D3525" s="309">
        <v>7844.04</v>
      </c>
      <c r="E3525" s="206">
        <v>11409.52</v>
      </c>
      <c r="F3525" s="206">
        <v>12835.71</v>
      </c>
      <c r="G3525" s="205">
        <f t="shared" ref="G3525:G3588" si="286">C3525/B3525</f>
        <v>0.39594392004441975</v>
      </c>
      <c r="H3525" s="207">
        <f t="shared" ref="H3525:H3588" si="287">(C3525-C3524)/(B3525-B3524)</f>
        <v>0.45</v>
      </c>
      <c r="I3525" s="213">
        <v>129012</v>
      </c>
      <c r="J3525" s="213">
        <v>7095.66</v>
      </c>
      <c r="K3525" s="212">
        <v>10320.959999999999</v>
      </c>
      <c r="L3525" s="212">
        <v>11611.08</v>
      </c>
      <c r="M3525" s="239">
        <f t="shared" si="284"/>
        <v>0.51520000000000432</v>
      </c>
      <c r="N3525" s="239"/>
      <c r="O3525" s="178"/>
      <c r="P3525" s="178"/>
      <c r="Q3525" s="178"/>
      <c r="R3525" s="178"/>
      <c r="S3525" s="178"/>
      <c r="T3525" s="178"/>
      <c r="U3525" s="178"/>
      <c r="V3525" s="178"/>
      <c r="W3525" s="178"/>
      <c r="X3525" s="178"/>
      <c r="Y3525" s="210">
        <f t="shared" si="283"/>
        <v>0.35816768461965576</v>
      </c>
      <c r="Z3525" s="211">
        <f t="shared" si="285"/>
        <v>0.42</v>
      </c>
      <c r="AA3525" s="178"/>
      <c r="AB3525" s="178"/>
      <c r="AC3525" s="178"/>
    </row>
    <row r="3526" spans="2:29" x14ac:dyDescent="0.35">
      <c r="B3526" s="222">
        <v>360300</v>
      </c>
      <c r="C3526" s="208">
        <v>142664</v>
      </c>
      <c r="D3526" s="309">
        <v>7846.52</v>
      </c>
      <c r="E3526" s="206">
        <v>11413.12</v>
      </c>
      <c r="F3526" s="206">
        <v>12839.76</v>
      </c>
      <c r="G3526" s="205">
        <f t="shared" si="286"/>
        <v>0.39595892311962255</v>
      </c>
      <c r="H3526" s="207">
        <f t="shared" si="287"/>
        <v>0.45</v>
      </c>
      <c r="I3526" s="213">
        <v>129054</v>
      </c>
      <c r="J3526" s="213">
        <v>7097.97</v>
      </c>
      <c r="K3526" s="212">
        <v>10324.32</v>
      </c>
      <c r="L3526" s="212">
        <v>11614.86</v>
      </c>
      <c r="M3526" s="239">
        <f t="shared" si="284"/>
        <v>0.51529999999998832</v>
      </c>
      <c r="N3526" s="239"/>
      <c r="O3526" s="178"/>
      <c r="P3526" s="178"/>
      <c r="Q3526" s="178"/>
      <c r="R3526" s="178"/>
      <c r="S3526" s="178"/>
      <c r="T3526" s="178"/>
      <c r="U3526" s="178"/>
      <c r="V3526" s="178"/>
      <c r="W3526" s="178"/>
      <c r="X3526" s="178"/>
      <c r="Y3526" s="210">
        <f t="shared" si="283"/>
        <v>0.35818484596169858</v>
      </c>
      <c r="Z3526" s="211">
        <f t="shared" si="285"/>
        <v>0.42</v>
      </c>
      <c r="AA3526" s="178"/>
      <c r="AB3526" s="178"/>
      <c r="AC3526" s="178"/>
    </row>
    <row r="3527" spans="2:29" x14ac:dyDescent="0.35">
      <c r="B3527" s="222">
        <v>360400</v>
      </c>
      <c r="C3527" s="208">
        <v>142709</v>
      </c>
      <c r="D3527" s="309">
        <v>7848.99</v>
      </c>
      <c r="E3527" s="206">
        <v>11416.72</v>
      </c>
      <c r="F3527" s="206">
        <v>12843.81</v>
      </c>
      <c r="G3527" s="205">
        <f t="shared" si="286"/>
        <v>0.39597391786903441</v>
      </c>
      <c r="H3527" s="207">
        <f t="shared" si="287"/>
        <v>0.45</v>
      </c>
      <c r="I3527" s="213">
        <v>129096</v>
      </c>
      <c r="J3527" s="213">
        <v>7100.28</v>
      </c>
      <c r="K3527" s="212">
        <v>10327.68</v>
      </c>
      <c r="L3527" s="212">
        <v>11618.64</v>
      </c>
      <c r="M3527" s="239">
        <f t="shared" si="284"/>
        <v>0.51519999999987709</v>
      </c>
      <c r="N3527" s="239"/>
      <c r="O3527" s="178"/>
      <c r="P3527" s="178"/>
      <c r="Q3527" s="178"/>
      <c r="R3527" s="178"/>
      <c r="S3527" s="178"/>
      <c r="T3527" s="178"/>
      <c r="U3527" s="178"/>
      <c r="V3527" s="178"/>
      <c r="W3527" s="178"/>
      <c r="X3527" s="178"/>
      <c r="Y3527" s="210">
        <f t="shared" si="283"/>
        <v>0.3582019977802442</v>
      </c>
      <c r="Z3527" s="211">
        <f t="shared" si="285"/>
        <v>0.42</v>
      </c>
      <c r="AA3527" s="178"/>
      <c r="AB3527" s="178"/>
      <c r="AC3527" s="178"/>
    </row>
    <row r="3528" spans="2:29" x14ac:dyDescent="0.35">
      <c r="B3528" s="222">
        <v>360500</v>
      </c>
      <c r="C3528" s="208">
        <v>142754</v>
      </c>
      <c r="D3528" s="309">
        <v>7851.47</v>
      </c>
      <c r="E3528" s="206">
        <v>11420.32</v>
      </c>
      <c r="F3528" s="206">
        <v>12847.86</v>
      </c>
      <c r="G3528" s="205">
        <f t="shared" si="286"/>
        <v>0.39598890429958389</v>
      </c>
      <c r="H3528" s="207">
        <f t="shared" si="287"/>
        <v>0.45</v>
      </c>
      <c r="I3528" s="213">
        <v>129138</v>
      </c>
      <c r="J3528" s="213">
        <v>7102.59</v>
      </c>
      <c r="K3528" s="212">
        <v>10331.040000000001</v>
      </c>
      <c r="L3528" s="212">
        <v>11622.42</v>
      </c>
      <c r="M3528" s="239">
        <f t="shared" si="284"/>
        <v>0.51530000000017029</v>
      </c>
      <c r="N3528" s="239"/>
      <c r="O3528" s="178"/>
      <c r="P3528" s="178"/>
      <c r="Q3528" s="178"/>
      <c r="R3528" s="178"/>
      <c r="S3528" s="178"/>
      <c r="T3528" s="178"/>
      <c r="U3528" s="178"/>
      <c r="V3528" s="178"/>
      <c r="W3528" s="178"/>
      <c r="X3528" s="178"/>
      <c r="Y3528" s="210">
        <f t="shared" si="283"/>
        <v>0.35821914008321776</v>
      </c>
      <c r="Z3528" s="211">
        <f t="shared" si="285"/>
        <v>0.42</v>
      </c>
      <c r="AA3528" s="178"/>
      <c r="AB3528" s="178"/>
      <c r="AC3528" s="178"/>
    </row>
    <row r="3529" spans="2:29" x14ac:dyDescent="0.35">
      <c r="B3529" s="222">
        <v>360600</v>
      </c>
      <c r="C3529" s="208">
        <v>142799</v>
      </c>
      <c r="D3529" s="309">
        <v>7853.94</v>
      </c>
      <c r="E3529" s="206">
        <v>11423.92</v>
      </c>
      <c r="F3529" s="206">
        <v>12851.91</v>
      </c>
      <c r="G3529" s="205">
        <f t="shared" si="286"/>
        <v>0.3960038824181919</v>
      </c>
      <c r="H3529" s="207">
        <f t="shared" si="287"/>
        <v>0.45</v>
      </c>
      <c r="I3529" s="213">
        <v>129180</v>
      </c>
      <c r="J3529" s="213">
        <v>7104.9</v>
      </c>
      <c r="K3529" s="212">
        <v>10334.4</v>
      </c>
      <c r="L3529" s="212">
        <v>11626.2</v>
      </c>
      <c r="M3529" s="239">
        <f t="shared" si="284"/>
        <v>0.51520000000004074</v>
      </c>
      <c r="N3529" s="239"/>
      <c r="O3529" s="178"/>
      <c r="P3529" s="178"/>
      <c r="Q3529" s="178"/>
      <c r="R3529" s="178"/>
      <c r="S3529" s="178"/>
      <c r="T3529" s="178"/>
      <c r="U3529" s="178"/>
      <c r="V3529" s="178"/>
      <c r="W3529" s="178"/>
      <c r="X3529" s="178"/>
      <c r="Y3529" s="210">
        <f t="shared" si="283"/>
        <v>0.35823627287853577</v>
      </c>
      <c r="Z3529" s="211">
        <f t="shared" si="285"/>
        <v>0.42</v>
      </c>
      <c r="AA3529" s="178"/>
      <c r="AB3529" s="178"/>
      <c r="AC3529" s="178"/>
    </row>
    <row r="3530" spans="2:29" x14ac:dyDescent="0.35">
      <c r="B3530" s="222">
        <v>360700</v>
      </c>
      <c r="C3530" s="208">
        <v>142844</v>
      </c>
      <c r="D3530" s="309">
        <v>7856.42</v>
      </c>
      <c r="E3530" s="206">
        <v>11427.52</v>
      </c>
      <c r="F3530" s="206">
        <v>12855.96</v>
      </c>
      <c r="G3530" s="205">
        <f t="shared" si="286"/>
        <v>0.39601885223177158</v>
      </c>
      <c r="H3530" s="207">
        <f t="shared" si="287"/>
        <v>0.45</v>
      </c>
      <c r="I3530" s="213">
        <v>129222</v>
      </c>
      <c r="J3530" s="213">
        <v>7107.21</v>
      </c>
      <c r="K3530" s="212">
        <v>10337.76</v>
      </c>
      <c r="L3530" s="212">
        <v>11629.98</v>
      </c>
      <c r="M3530" s="239">
        <f t="shared" si="284"/>
        <v>0.51530000000006115</v>
      </c>
      <c r="N3530" s="239"/>
      <c r="O3530" s="178"/>
      <c r="P3530" s="178"/>
      <c r="Q3530" s="178"/>
      <c r="R3530" s="178"/>
      <c r="S3530" s="178"/>
      <c r="T3530" s="178"/>
      <c r="U3530" s="178"/>
      <c r="V3530" s="178"/>
      <c r="W3530" s="178"/>
      <c r="X3530" s="178"/>
      <c r="Y3530" s="210">
        <f t="shared" si="283"/>
        <v>0.3582533961741059</v>
      </c>
      <c r="Z3530" s="211">
        <f t="shared" si="285"/>
        <v>0.42</v>
      </c>
      <c r="AA3530" s="178"/>
      <c r="AB3530" s="178"/>
      <c r="AC3530" s="178"/>
    </row>
    <row r="3531" spans="2:29" x14ac:dyDescent="0.35">
      <c r="B3531" s="222">
        <v>360800</v>
      </c>
      <c r="C3531" s="208">
        <v>142889</v>
      </c>
      <c r="D3531" s="309">
        <v>7858.89</v>
      </c>
      <c r="E3531" s="206">
        <v>11431.12</v>
      </c>
      <c r="F3531" s="206">
        <v>12860.01</v>
      </c>
      <c r="G3531" s="205">
        <f t="shared" si="286"/>
        <v>0.3960338137472284</v>
      </c>
      <c r="H3531" s="207">
        <f t="shared" si="287"/>
        <v>0.45</v>
      </c>
      <c r="I3531" s="213">
        <v>129264</v>
      </c>
      <c r="J3531" s="213">
        <v>7109.52</v>
      </c>
      <c r="K3531" s="212">
        <v>10341.120000000001</v>
      </c>
      <c r="L3531" s="212">
        <v>11633.76</v>
      </c>
      <c r="M3531" s="239">
        <f t="shared" si="284"/>
        <v>0.5152000000002408</v>
      </c>
      <c r="N3531" s="239"/>
      <c r="O3531" s="178"/>
      <c r="P3531" s="178"/>
      <c r="Q3531" s="178"/>
      <c r="R3531" s="178"/>
      <c r="S3531" s="178"/>
      <c r="T3531" s="178"/>
      <c r="U3531" s="178"/>
      <c r="V3531" s="178"/>
      <c r="W3531" s="178"/>
      <c r="X3531" s="178"/>
      <c r="Y3531" s="210">
        <f t="shared" si="283"/>
        <v>0.35827050997782706</v>
      </c>
      <c r="Z3531" s="211">
        <f t="shared" si="285"/>
        <v>0.42</v>
      </c>
      <c r="AA3531" s="178"/>
      <c r="AB3531" s="178"/>
      <c r="AC3531" s="178"/>
    </row>
    <row r="3532" spans="2:29" x14ac:dyDescent="0.35">
      <c r="B3532" s="222">
        <v>360900</v>
      </c>
      <c r="C3532" s="208">
        <v>142934</v>
      </c>
      <c r="D3532" s="309">
        <v>7861.37</v>
      </c>
      <c r="E3532" s="206">
        <v>11434.72</v>
      </c>
      <c r="F3532" s="206">
        <v>12864.06</v>
      </c>
      <c r="G3532" s="205">
        <f t="shared" si="286"/>
        <v>0.39604876697146024</v>
      </c>
      <c r="H3532" s="207">
        <f t="shared" si="287"/>
        <v>0.45</v>
      </c>
      <c r="I3532" s="213">
        <v>129306</v>
      </c>
      <c r="J3532" s="213">
        <v>7111.83</v>
      </c>
      <c r="K3532" s="212">
        <v>10344.48</v>
      </c>
      <c r="L3532" s="212">
        <v>11637.54</v>
      </c>
      <c r="M3532" s="239">
        <f t="shared" si="284"/>
        <v>0.51529999999993381</v>
      </c>
      <c r="N3532" s="239"/>
      <c r="O3532" s="178"/>
      <c r="P3532" s="178"/>
      <c r="Q3532" s="178"/>
      <c r="R3532" s="178"/>
      <c r="S3532" s="178"/>
      <c r="T3532" s="178"/>
      <c r="U3532" s="178"/>
      <c r="V3532" s="178"/>
      <c r="W3532" s="178"/>
      <c r="X3532" s="178"/>
      <c r="Y3532" s="210">
        <f t="shared" si="283"/>
        <v>0.35828761429758937</v>
      </c>
      <c r="Z3532" s="211">
        <f t="shared" si="285"/>
        <v>0.42</v>
      </c>
      <c r="AA3532" s="178"/>
      <c r="AB3532" s="178"/>
      <c r="AC3532" s="178"/>
    </row>
    <row r="3533" spans="2:29" x14ac:dyDescent="0.35">
      <c r="B3533" s="222">
        <v>361000</v>
      </c>
      <c r="C3533" s="208">
        <v>142979</v>
      </c>
      <c r="D3533" s="309">
        <v>7863.84</v>
      </c>
      <c r="E3533" s="206">
        <v>11438.32</v>
      </c>
      <c r="F3533" s="206">
        <v>12868.11</v>
      </c>
      <c r="G3533" s="205">
        <f t="shared" si="286"/>
        <v>0.39606371191135736</v>
      </c>
      <c r="H3533" s="207">
        <f t="shared" si="287"/>
        <v>0.45</v>
      </c>
      <c r="I3533" s="213">
        <v>129348</v>
      </c>
      <c r="J3533" s="213">
        <v>7114.14</v>
      </c>
      <c r="K3533" s="212">
        <v>10347.84</v>
      </c>
      <c r="L3533" s="212">
        <v>11641.32</v>
      </c>
      <c r="M3533" s="239">
        <f t="shared" si="284"/>
        <v>0.51520000000013166</v>
      </c>
      <c r="N3533" s="239"/>
      <c r="O3533" s="178"/>
      <c r="P3533" s="178"/>
      <c r="Q3533" s="178"/>
      <c r="R3533" s="178"/>
      <c r="S3533" s="178"/>
      <c r="T3533" s="178"/>
      <c r="U3533" s="178"/>
      <c r="V3533" s="178"/>
      <c r="W3533" s="178"/>
      <c r="X3533" s="178"/>
      <c r="Y3533" s="210">
        <f t="shared" si="283"/>
        <v>0.35830470914127421</v>
      </c>
      <c r="Z3533" s="211">
        <f t="shared" si="285"/>
        <v>0.42</v>
      </c>
      <c r="AA3533" s="178"/>
      <c r="AB3533" s="178"/>
      <c r="AC3533" s="178"/>
    </row>
    <row r="3534" spans="2:29" x14ac:dyDescent="0.35">
      <c r="B3534" s="222">
        <v>361100</v>
      </c>
      <c r="C3534" s="208">
        <v>143024</v>
      </c>
      <c r="D3534" s="309">
        <v>7866.32</v>
      </c>
      <c r="E3534" s="206">
        <v>11441.92</v>
      </c>
      <c r="F3534" s="206">
        <v>12872.16</v>
      </c>
      <c r="G3534" s="205">
        <f t="shared" si="286"/>
        <v>0.39607864857380226</v>
      </c>
      <c r="H3534" s="207">
        <f t="shared" si="287"/>
        <v>0.45</v>
      </c>
      <c r="I3534" s="213">
        <v>129390</v>
      </c>
      <c r="J3534" s="213">
        <v>7116.45</v>
      </c>
      <c r="K3534" s="212">
        <v>10351.200000000001</v>
      </c>
      <c r="L3534" s="212">
        <v>11645.1</v>
      </c>
      <c r="M3534" s="239">
        <f t="shared" si="284"/>
        <v>0.51530000000009746</v>
      </c>
      <c r="N3534" s="239"/>
      <c r="O3534" s="178"/>
      <c r="P3534" s="178"/>
      <c r="Q3534" s="178"/>
      <c r="R3534" s="178"/>
      <c r="S3534" s="178"/>
      <c r="T3534" s="178"/>
      <c r="U3534" s="178"/>
      <c r="V3534" s="178"/>
      <c r="W3534" s="178"/>
      <c r="X3534" s="178"/>
      <c r="Y3534" s="210">
        <f t="shared" si="283"/>
        <v>0.35832179451675439</v>
      </c>
      <c r="Z3534" s="211">
        <f t="shared" si="285"/>
        <v>0.42</v>
      </c>
      <c r="AA3534" s="178"/>
      <c r="AB3534" s="178"/>
      <c r="AC3534" s="178"/>
    </row>
    <row r="3535" spans="2:29" x14ac:dyDescent="0.35">
      <c r="B3535" s="222">
        <v>361200</v>
      </c>
      <c r="C3535" s="208">
        <v>143069</v>
      </c>
      <c r="D3535" s="309">
        <v>7868.79</v>
      </c>
      <c r="E3535" s="206">
        <v>11445.52</v>
      </c>
      <c r="F3535" s="206">
        <v>12876.21</v>
      </c>
      <c r="G3535" s="205">
        <f t="shared" si="286"/>
        <v>0.39609357696566999</v>
      </c>
      <c r="H3535" s="207">
        <f t="shared" si="287"/>
        <v>0.45</v>
      </c>
      <c r="I3535" s="213">
        <v>129432</v>
      </c>
      <c r="J3535" s="213">
        <v>7118.76</v>
      </c>
      <c r="K3535" s="212">
        <v>10354.56</v>
      </c>
      <c r="L3535" s="212">
        <v>11648.88</v>
      </c>
      <c r="M3535" s="239">
        <f t="shared" si="284"/>
        <v>0.51520000000000432</v>
      </c>
      <c r="N3535" s="239"/>
      <c r="O3535" s="178"/>
      <c r="P3535" s="178"/>
      <c r="Q3535" s="178"/>
      <c r="R3535" s="178"/>
      <c r="S3535" s="178"/>
      <c r="T3535" s="178"/>
      <c r="U3535" s="178"/>
      <c r="V3535" s="178"/>
      <c r="W3535" s="178"/>
      <c r="X3535" s="178"/>
      <c r="Y3535" s="210">
        <f t="shared" si="283"/>
        <v>0.35833887043189366</v>
      </c>
      <c r="Z3535" s="211">
        <f t="shared" si="285"/>
        <v>0.42</v>
      </c>
      <c r="AA3535" s="178"/>
      <c r="AB3535" s="178"/>
      <c r="AC3535" s="178"/>
    </row>
    <row r="3536" spans="2:29" x14ac:dyDescent="0.35">
      <c r="B3536" s="222">
        <v>361300</v>
      </c>
      <c r="C3536" s="208">
        <v>143114</v>
      </c>
      <c r="D3536" s="309">
        <v>7871.27</v>
      </c>
      <c r="E3536" s="206">
        <v>11449.12</v>
      </c>
      <c r="F3536" s="206">
        <v>12880.26</v>
      </c>
      <c r="G3536" s="205">
        <f t="shared" si="286"/>
        <v>0.39610849709382784</v>
      </c>
      <c r="H3536" s="207">
        <f t="shared" si="287"/>
        <v>0.45</v>
      </c>
      <c r="I3536" s="213">
        <v>129474</v>
      </c>
      <c r="J3536" s="213">
        <v>7121.07</v>
      </c>
      <c r="K3536" s="212">
        <v>10357.92</v>
      </c>
      <c r="L3536" s="212">
        <v>11652.66</v>
      </c>
      <c r="M3536" s="239">
        <f t="shared" si="284"/>
        <v>0.51529999999998832</v>
      </c>
      <c r="N3536" s="239"/>
      <c r="O3536" s="178"/>
      <c r="P3536" s="178"/>
      <c r="Q3536" s="178"/>
      <c r="R3536" s="178"/>
      <c r="S3536" s="178"/>
      <c r="T3536" s="178"/>
      <c r="U3536" s="178"/>
      <c r="V3536" s="178"/>
      <c r="W3536" s="178"/>
      <c r="X3536" s="178"/>
      <c r="Y3536" s="210">
        <f t="shared" si="283"/>
        <v>0.35835593689454748</v>
      </c>
      <c r="Z3536" s="211">
        <f t="shared" si="285"/>
        <v>0.42</v>
      </c>
      <c r="AA3536" s="178"/>
      <c r="AB3536" s="178"/>
      <c r="AC3536" s="178"/>
    </row>
    <row r="3537" spans="2:29" x14ac:dyDescent="0.35">
      <c r="B3537" s="222">
        <v>361400</v>
      </c>
      <c r="C3537" s="208">
        <v>143159</v>
      </c>
      <c r="D3537" s="309">
        <v>7873.74</v>
      </c>
      <c r="E3537" s="206">
        <v>11452.72</v>
      </c>
      <c r="F3537" s="206">
        <v>12884.31</v>
      </c>
      <c r="G3537" s="205">
        <f t="shared" si="286"/>
        <v>0.39612340896513559</v>
      </c>
      <c r="H3537" s="207">
        <f t="shared" si="287"/>
        <v>0.45</v>
      </c>
      <c r="I3537" s="213">
        <v>129516</v>
      </c>
      <c r="J3537" s="213">
        <v>7123.38</v>
      </c>
      <c r="K3537" s="212">
        <v>10361.280000000001</v>
      </c>
      <c r="L3537" s="212">
        <v>11656.44</v>
      </c>
      <c r="M3537" s="239">
        <f t="shared" si="284"/>
        <v>0.51519999999987709</v>
      </c>
      <c r="N3537" s="239"/>
      <c r="O3537" s="178"/>
      <c r="P3537" s="178"/>
      <c r="Q3537" s="178"/>
      <c r="R3537" s="178"/>
      <c r="S3537" s="178"/>
      <c r="T3537" s="178"/>
      <c r="U3537" s="178"/>
      <c r="V3537" s="178"/>
      <c r="W3537" s="178"/>
      <c r="X3537" s="178"/>
      <c r="Y3537" s="210">
        <f t="shared" si="283"/>
        <v>0.35837299391256228</v>
      </c>
      <c r="Z3537" s="211">
        <f t="shared" si="285"/>
        <v>0.42</v>
      </c>
      <c r="AA3537" s="178"/>
      <c r="AB3537" s="178"/>
      <c r="AC3537" s="178"/>
    </row>
    <row r="3538" spans="2:29" x14ac:dyDescent="0.35">
      <c r="B3538" s="222">
        <v>361500</v>
      </c>
      <c r="C3538" s="208">
        <v>143204</v>
      </c>
      <c r="D3538" s="309">
        <v>7876.22</v>
      </c>
      <c r="E3538" s="206">
        <v>11456.32</v>
      </c>
      <c r="F3538" s="206">
        <v>12888.36</v>
      </c>
      <c r="G3538" s="205">
        <f t="shared" si="286"/>
        <v>0.39613831258644538</v>
      </c>
      <c r="H3538" s="207">
        <f t="shared" si="287"/>
        <v>0.45</v>
      </c>
      <c r="I3538" s="213">
        <v>129558</v>
      </c>
      <c r="J3538" s="213">
        <v>7125.69</v>
      </c>
      <c r="K3538" s="212">
        <v>10364.64</v>
      </c>
      <c r="L3538" s="212">
        <v>11660.22</v>
      </c>
      <c r="M3538" s="239">
        <f t="shared" si="284"/>
        <v>0.51530000000017029</v>
      </c>
      <c r="N3538" s="239"/>
      <c r="O3538" s="178"/>
      <c r="P3538" s="178"/>
      <c r="Q3538" s="178"/>
      <c r="R3538" s="178"/>
      <c r="S3538" s="178"/>
      <c r="T3538" s="178"/>
      <c r="U3538" s="178"/>
      <c r="V3538" s="178"/>
      <c r="W3538" s="178"/>
      <c r="X3538" s="178"/>
      <c r="Y3538" s="210">
        <f t="shared" si="283"/>
        <v>0.35839004149377596</v>
      </c>
      <c r="Z3538" s="211">
        <f t="shared" si="285"/>
        <v>0.42</v>
      </c>
      <c r="AA3538" s="178"/>
      <c r="AB3538" s="178"/>
      <c r="AC3538" s="178"/>
    </row>
    <row r="3539" spans="2:29" x14ac:dyDescent="0.35">
      <c r="B3539" s="222">
        <v>361600</v>
      </c>
      <c r="C3539" s="208">
        <v>143249</v>
      </c>
      <c r="D3539" s="309">
        <v>7878.69</v>
      </c>
      <c r="E3539" s="206">
        <v>11459.92</v>
      </c>
      <c r="F3539" s="206">
        <v>12892.41</v>
      </c>
      <c r="G3539" s="205">
        <f t="shared" si="286"/>
        <v>0.39615320796460179</v>
      </c>
      <c r="H3539" s="207">
        <f t="shared" si="287"/>
        <v>0.45</v>
      </c>
      <c r="I3539" s="213">
        <v>129600</v>
      </c>
      <c r="J3539" s="213">
        <v>7128</v>
      </c>
      <c r="K3539" s="212">
        <v>10368</v>
      </c>
      <c r="L3539" s="212">
        <v>11664</v>
      </c>
      <c r="M3539" s="239">
        <f t="shared" si="284"/>
        <v>0.51520000000004074</v>
      </c>
      <c r="N3539" s="239"/>
      <c r="O3539" s="178"/>
      <c r="P3539" s="178"/>
      <c r="Q3539" s="178"/>
      <c r="R3539" s="178"/>
      <c r="S3539" s="178"/>
      <c r="T3539" s="178"/>
      <c r="U3539" s="178"/>
      <c r="V3539" s="178"/>
      <c r="W3539" s="178"/>
      <c r="X3539" s="178"/>
      <c r="Y3539" s="210">
        <f t="shared" si="283"/>
        <v>0.3584070796460177</v>
      </c>
      <c r="Z3539" s="211">
        <f t="shared" si="285"/>
        <v>0.42</v>
      </c>
      <c r="AA3539" s="178"/>
      <c r="AB3539" s="178"/>
      <c r="AC3539" s="178"/>
    </row>
    <row r="3540" spans="2:29" x14ac:dyDescent="0.35">
      <c r="B3540" s="222">
        <v>361700</v>
      </c>
      <c r="C3540" s="208">
        <v>143294</v>
      </c>
      <c r="D3540" s="309">
        <v>7881.17</v>
      </c>
      <c r="E3540" s="206">
        <v>11463.52</v>
      </c>
      <c r="F3540" s="206">
        <v>12896.46</v>
      </c>
      <c r="G3540" s="205">
        <f t="shared" si="286"/>
        <v>0.3961680951064418</v>
      </c>
      <c r="H3540" s="207">
        <f t="shared" si="287"/>
        <v>0.45</v>
      </c>
      <c r="I3540" s="213">
        <v>129642</v>
      </c>
      <c r="J3540" s="213">
        <v>7130.31</v>
      </c>
      <c r="K3540" s="212">
        <v>10371.36</v>
      </c>
      <c r="L3540" s="212">
        <v>11667.78</v>
      </c>
      <c r="M3540" s="239">
        <f t="shared" si="284"/>
        <v>0.51530000000006115</v>
      </c>
      <c r="N3540" s="239"/>
      <c r="O3540" s="178"/>
      <c r="P3540" s="178"/>
      <c r="Q3540" s="178"/>
      <c r="R3540" s="178"/>
      <c r="S3540" s="178"/>
      <c r="T3540" s="178"/>
      <c r="U3540" s="178"/>
      <c r="V3540" s="178"/>
      <c r="W3540" s="178"/>
      <c r="X3540" s="178"/>
      <c r="Y3540" s="210">
        <f t="shared" si="283"/>
        <v>0.35842410837710809</v>
      </c>
      <c r="Z3540" s="211">
        <f t="shared" si="285"/>
        <v>0.42</v>
      </c>
      <c r="AA3540" s="178"/>
      <c r="AB3540" s="178"/>
      <c r="AC3540" s="178"/>
    </row>
    <row r="3541" spans="2:29" x14ac:dyDescent="0.35">
      <c r="B3541" s="222">
        <v>361800</v>
      </c>
      <c r="C3541" s="208">
        <v>143339</v>
      </c>
      <c r="D3541" s="309">
        <v>7883.64</v>
      </c>
      <c r="E3541" s="206">
        <v>11467.12</v>
      </c>
      <c r="F3541" s="206">
        <v>12900.51</v>
      </c>
      <c r="G3541" s="205">
        <f t="shared" si="286"/>
        <v>0.39618297401879493</v>
      </c>
      <c r="H3541" s="207">
        <f t="shared" si="287"/>
        <v>0.45</v>
      </c>
      <c r="I3541" s="213">
        <v>129684</v>
      </c>
      <c r="J3541" s="213">
        <v>7132.62</v>
      </c>
      <c r="K3541" s="212">
        <v>10374.719999999999</v>
      </c>
      <c r="L3541" s="212">
        <v>11671.56</v>
      </c>
      <c r="M3541" s="239">
        <f t="shared" si="284"/>
        <v>0.5152000000002408</v>
      </c>
      <c r="N3541" s="239"/>
      <c r="O3541" s="178"/>
      <c r="P3541" s="178"/>
      <c r="Q3541" s="178"/>
      <c r="R3541" s="178"/>
      <c r="S3541" s="178"/>
      <c r="T3541" s="178"/>
      <c r="U3541" s="178"/>
      <c r="V3541" s="178"/>
      <c r="W3541" s="178"/>
      <c r="X3541" s="178"/>
      <c r="Y3541" s="210">
        <f t="shared" si="283"/>
        <v>0.35844112769485903</v>
      </c>
      <c r="Z3541" s="211">
        <f t="shared" si="285"/>
        <v>0.42</v>
      </c>
      <c r="AA3541" s="178"/>
      <c r="AB3541" s="178"/>
      <c r="AC3541" s="178"/>
    </row>
    <row r="3542" spans="2:29" x14ac:dyDescent="0.35">
      <c r="B3542" s="222">
        <v>361900</v>
      </c>
      <c r="C3542" s="208">
        <v>143384</v>
      </c>
      <c r="D3542" s="309">
        <v>7886.12</v>
      </c>
      <c r="E3542" s="206">
        <v>11470.72</v>
      </c>
      <c r="F3542" s="206">
        <v>12904.56</v>
      </c>
      <c r="G3542" s="205">
        <f t="shared" si="286"/>
        <v>0.39619784470848302</v>
      </c>
      <c r="H3542" s="207">
        <f t="shared" si="287"/>
        <v>0.45</v>
      </c>
      <c r="I3542" s="213">
        <v>129726</v>
      </c>
      <c r="J3542" s="213">
        <v>7134.93</v>
      </c>
      <c r="K3542" s="212">
        <v>10378.08</v>
      </c>
      <c r="L3542" s="212">
        <v>11675.34</v>
      </c>
      <c r="M3542" s="239">
        <f t="shared" si="284"/>
        <v>0.51529999999993381</v>
      </c>
      <c r="N3542" s="239"/>
      <c r="O3542" s="178"/>
      <c r="P3542" s="178"/>
      <c r="Q3542" s="178"/>
      <c r="R3542" s="178"/>
      <c r="S3542" s="178"/>
      <c r="T3542" s="178"/>
      <c r="U3542" s="178"/>
      <c r="V3542" s="178"/>
      <c r="W3542" s="178"/>
      <c r="X3542" s="178"/>
      <c r="Y3542" s="210">
        <f t="shared" si="283"/>
        <v>0.35845813760707379</v>
      </c>
      <c r="Z3542" s="211">
        <f t="shared" si="285"/>
        <v>0.42</v>
      </c>
      <c r="AA3542" s="178"/>
      <c r="AB3542" s="178"/>
      <c r="AC3542" s="178"/>
    </row>
    <row r="3543" spans="2:29" x14ac:dyDescent="0.35">
      <c r="B3543" s="222">
        <v>362000</v>
      </c>
      <c r="C3543" s="208">
        <v>143429</v>
      </c>
      <c r="D3543" s="309">
        <v>7888.59</v>
      </c>
      <c r="E3543" s="206">
        <v>11474.32</v>
      </c>
      <c r="F3543" s="206">
        <v>12908.61</v>
      </c>
      <c r="G3543" s="205">
        <f t="shared" si="286"/>
        <v>0.39621270718232043</v>
      </c>
      <c r="H3543" s="207">
        <f t="shared" si="287"/>
        <v>0.45</v>
      </c>
      <c r="I3543" s="213">
        <v>129768</v>
      </c>
      <c r="J3543" s="213">
        <v>7137.24</v>
      </c>
      <c r="K3543" s="212">
        <v>10381.44</v>
      </c>
      <c r="L3543" s="212">
        <v>11679.12</v>
      </c>
      <c r="M3543" s="239">
        <f t="shared" si="284"/>
        <v>0.51520000000013166</v>
      </c>
      <c r="N3543" s="239"/>
      <c r="O3543" s="178"/>
      <c r="P3543" s="178"/>
      <c r="Q3543" s="178"/>
      <c r="R3543" s="178"/>
      <c r="S3543" s="178"/>
      <c r="T3543" s="178"/>
      <c r="U3543" s="178"/>
      <c r="V3543" s="178"/>
      <c r="W3543" s="178"/>
      <c r="X3543" s="178"/>
      <c r="Y3543" s="210">
        <f t="shared" si="283"/>
        <v>0.35847513812154697</v>
      </c>
      <c r="Z3543" s="211">
        <f t="shared" si="285"/>
        <v>0.42</v>
      </c>
      <c r="AA3543" s="178"/>
      <c r="AB3543" s="178"/>
      <c r="AC3543" s="178"/>
    </row>
    <row r="3544" spans="2:29" x14ac:dyDescent="0.35">
      <c r="B3544" s="222">
        <v>362100</v>
      </c>
      <c r="C3544" s="208">
        <v>143474</v>
      </c>
      <c r="D3544" s="309">
        <v>7891.07</v>
      </c>
      <c r="E3544" s="206">
        <v>11477.92</v>
      </c>
      <c r="F3544" s="206">
        <v>12912.66</v>
      </c>
      <c r="G3544" s="205">
        <f t="shared" si="286"/>
        <v>0.39622756144711407</v>
      </c>
      <c r="H3544" s="207">
        <f t="shared" si="287"/>
        <v>0.45</v>
      </c>
      <c r="I3544" s="213">
        <v>129810</v>
      </c>
      <c r="J3544" s="213">
        <v>7139.55</v>
      </c>
      <c r="K3544" s="212">
        <v>10384.799999999999</v>
      </c>
      <c r="L3544" s="212">
        <v>11682.9</v>
      </c>
      <c r="M3544" s="239">
        <f t="shared" si="284"/>
        <v>0.51530000000009746</v>
      </c>
      <c r="N3544" s="239"/>
      <c r="O3544" s="178"/>
      <c r="P3544" s="178"/>
      <c r="Q3544" s="178"/>
      <c r="R3544" s="178"/>
      <c r="S3544" s="178"/>
      <c r="T3544" s="178"/>
      <c r="U3544" s="178"/>
      <c r="V3544" s="178"/>
      <c r="W3544" s="178"/>
      <c r="X3544" s="178"/>
      <c r="Y3544" s="210">
        <f t="shared" si="283"/>
        <v>0.35849212924606461</v>
      </c>
      <c r="Z3544" s="211">
        <f t="shared" si="285"/>
        <v>0.42</v>
      </c>
      <c r="AA3544" s="178"/>
      <c r="AB3544" s="178"/>
      <c r="AC3544" s="178"/>
    </row>
    <row r="3545" spans="2:29" x14ac:dyDescent="0.35">
      <c r="B3545" s="222">
        <v>362200</v>
      </c>
      <c r="C3545" s="208">
        <v>143519</v>
      </c>
      <c r="D3545" s="309">
        <v>7893.54</v>
      </c>
      <c r="E3545" s="206">
        <v>11481.52</v>
      </c>
      <c r="F3545" s="206">
        <v>12916.71</v>
      </c>
      <c r="G3545" s="205">
        <f t="shared" si="286"/>
        <v>0.39624240750966316</v>
      </c>
      <c r="H3545" s="207">
        <f t="shared" si="287"/>
        <v>0.45</v>
      </c>
      <c r="I3545" s="213">
        <v>129852</v>
      </c>
      <c r="J3545" s="213">
        <v>7141.86</v>
      </c>
      <c r="K3545" s="212">
        <v>10388.16</v>
      </c>
      <c r="L3545" s="212">
        <v>11686.68</v>
      </c>
      <c r="M3545" s="239">
        <f t="shared" si="284"/>
        <v>0.51520000000000432</v>
      </c>
      <c r="N3545" s="239"/>
      <c r="O3545" s="178"/>
      <c r="P3545" s="178"/>
      <c r="Q3545" s="178"/>
      <c r="R3545" s="178"/>
      <c r="S3545" s="178"/>
      <c r="T3545" s="178"/>
      <c r="U3545" s="178"/>
      <c r="V3545" s="178"/>
      <c r="W3545" s="178"/>
      <c r="X3545" s="178"/>
      <c r="Y3545" s="210">
        <f t="shared" si="283"/>
        <v>0.35850911098840421</v>
      </c>
      <c r="Z3545" s="211">
        <f t="shared" si="285"/>
        <v>0.42</v>
      </c>
      <c r="AA3545" s="178"/>
      <c r="AB3545" s="178"/>
      <c r="AC3545" s="178"/>
    </row>
    <row r="3546" spans="2:29" x14ac:dyDescent="0.35">
      <c r="B3546" s="222">
        <v>362300</v>
      </c>
      <c r="C3546" s="208">
        <v>143564</v>
      </c>
      <c r="D3546" s="309">
        <v>7896.02</v>
      </c>
      <c r="E3546" s="206">
        <v>11485.12</v>
      </c>
      <c r="F3546" s="206">
        <v>12920.76</v>
      </c>
      <c r="G3546" s="205">
        <f t="shared" si="286"/>
        <v>0.3962572453767596</v>
      </c>
      <c r="H3546" s="207">
        <f t="shared" si="287"/>
        <v>0.45</v>
      </c>
      <c r="I3546" s="213">
        <v>129894</v>
      </c>
      <c r="J3546" s="213">
        <v>7144.17</v>
      </c>
      <c r="K3546" s="212">
        <v>10391.52</v>
      </c>
      <c r="L3546" s="212">
        <v>11690.46</v>
      </c>
      <c r="M3546" s="239">
        <f t="shared" si="284"/>
        <v>0.51529999999998832</v>
      </c>
      <c r="N3546" s="239"/>
      <c r="O3546" s="178"/>
      <c r="P3546" s="178"/>
      <c r="Q3546" s="178"/>
      <c r="R3546" s="178"/>
      <c r="S3546" s="178"/>
      <c r="T3546" s="178"/>
      <c r="U3546" s="178"/>
      <c r="V3546" s="178"/>
      <c r="W3546" s="178"/>
      <c r="X3546" s="178"/>
      <c r="Y3546" s="210">
        <f t="shared" si="283"/>
        <v>0.35852608335633451</v>
      </c>
      <c r="Z3546" s="211">
        <f t="shared" si="285"/>
        <v>0.42</v>
      </c>
      <c r="AA3546" s="178"/>
      <c r="AB3546" s="178"/>
      <c r="AC3546" s="178"/>
    </row>
    <row r="3547" spans="2:29" x14ac:dyDescent="0.35">
      <c r="B3547" s="222">
        <v>362400</v>
      </c>
      <c r="C3547" s="208">
        <v>143609</v>
      </c>
      <c r="D3547" s="309">
        <v>7898.49</v>
      </c>
      <c r="E3547" s="206">
        <v>11488.72</v>
      </c>
      <c r="F3547" s="206">
        <v>12924.81</v>
      </c>
      <c r="G3547" s="205">
        <f t="shared" si="286"/>
        <v>0.39627207505518763</v>
      </c>
      <c r="H3547" s="207">
        <f t="shared" si="287"/>
        <v>0.45</v>
      </c>
      <c r="I3547" s="213">
        <v>129936</v>
      </c>
      <c r="J3547" s="213">
        <v>7146.48</v>
      </c>
      <c r="K3547" s="212">
        <v>10394.879999999999</v>
      </c>
      <c r="L3547" s="212">
        <v>11694.24</v>
      </c>
      <c r="M3547" s="239">
        <f t="shared" si="284"/>
        <v>0.51519999999987709</v>
      </c>
      <c r="N3547" s="239"/>
      <c r="O3547" s="178"/>
      <c r="P3547" s="178"/>
      <c r="Q3547" s="178"/>
      <c r="R3547" s="178"/>
      <c r="S3547" s="178"/>
      <c r="T3547" s="178"/>
      <c r="U3547" s="178"/>
      <c r="V3547" s="178"/>
      <c r="W3547" s="178"/>
      <c r="X3547" s="178"/>
      <c r="Y3547" s="210">
        <f t="shared" si="283"/>
        <v>0.35854304635761591</v>
      </c>
      <c r="Z3547" s="211">
        <f t="shared" si="285"/>
        <v>0.42</v>
      </c>
      <c r="AA3547" s="178"/>
      <c r="AB3547" s="178"/>
      <c r="AC3547" s="178"/>
    </row>
    <row r="3548" spans="2:29" x14ac:dyDescent="0.35">
      <c r="B3548" s="222">
        <v>362500</v>
      </c>
      <c r="C3548" s="208">
        <v>143654</v>
      </c>
      <c r="D3548" s="309">
        <v>7900.97</v>
      </c>
      <c r="E3548" s="206">
        <v>11492.32</v>
      </c>
      <c r="F3548" s="206">
        <v>12928.86</v>
      </c>
      <c r="G3548" s="205">
        <f t="shared" si="286"/>
        <v>0.39628689655172411</v>
      </c>
      <c r="H3548" s="207">
        <f t="shared" si="287"/>
        <v>0.45</v>
      </c>
      <c r="I3548" s="213">
        <v>129978</v>
      </c>
      <c r="J3548" s="213">
        <v>7148.79</v>
      </c>
      <c r="K3548" s="212">
        <v>10398.24</v>
      </c>
      <c r="L3548" s="212">
        <v>11698.02</v>
      </c>
      <c r="M3548" s="239">
        <f t="shared" si="284"/>
        <v>0.51530000000017029</v>
      </c>
      <c r="N3548" s="239"/>
      <c r="O3548" s="178"/>
      <c r="P3548" s="178"/>
      <c r="Q3548" s="178"/>
      <c r="R3548" s="178"/>
      <c r="S3548" s="178"/>
      <c r="T3548" s="178"/>
      <c r="U3548" s="178"/>
      <c r="V3548" s="178"/>
      <c r="W3548" s="178"/>
      <c r="X3548" s="178"/>
      <c r="Y3548" s="210">
        <f t="shared" si="283"/>
        <v>0.35855999999999999</v>
      </c>
      <c r="Z3548" s="211">
        <f t="shared" si="285"/>
        <v>0.42</v>
      </c>
      <c r="AA3548" s="178"/>
      <c r="AB3548" s="178"/>
      <c r="AC3548" s="178"/>
    </row>
    <row r="3549" spans="2:29" x14ac:dyDescent="0.35">
      <c r="B3549" s="222">
        <v>362600</v>
      </c>
      <c r="C3549" s="208">
        <v>143699</v>
      </c>
      <c r="D3549" s="309">
        <v>7903.44</v>
      </c>
      <c r="E3549" s="206">
        <v>11495.92</v>
      </c>
      <c r="F3549" s="206">
        <v>12932.91</v>
      </c>
      <c r="G3549" s="205">
        <f t="shared" si="286"/>
        <v>0.39630170987313845</v>
      </c>
      <c r="H3549" s="207">
        <f t="shared" si="287"/>
        <v>0.45</v>
      </c>
      <c r="I3549" s="213">
        <v>130020</v>
      </c>
      <c r="J3549" s="213">
        <v>7151.1</v>
      </c>
      <c r="K3549" s="212">
        <v>10401.6</v>
      </c>
      <c r="L3549" s="212">
        <v>11701.8</v>
      </c>
      <c r="M3549" s="239">
        <f t="shared" si="284"/>
        <v>0.51520000000004074</v>
      </c>
      <c r="N3549" s="239"/>
      <c r="O3549" s="178"/>
      <c r="P3549" s="178"/>
      <c r="Q3549" s="178"/>
      <c r="R3549" s="178"/>
      <c r="S3549" s="178"/>
      <c r="T3549" s="178"/>
      <c r="U3549" s="178"/>
      <c r="V3549" s="178"/>
      <c r="W3549" s="178"/>
      <c r="X3549" s="178"/>
      <c r="Y3549" s="210">
        <f t="shared" si="283"/>
        <v>0.35857694429122999</v>
      </c>
      <c r="Z3549" s="211">
        <f t="shared" si="285"/>
        <v>0.42</v>
      </c>
      <c r="AA3549" s="178"/>
      <c r="AB3549" s="178"/>
      <c r="AC3549" s="178"/>
    </row>
    <row r="3550" spans="2:29" x14ac:dyDescent="0.35">
      <c r="B3550" s="222">
        <v>362700</v>
      </c>
      <c r="C3550" s="208">
        <v>143744</v>
      </c>
      <c r="D3550" s="309">
        <v>7905.92</v>
      </c>
      <c r="E3550" s="206">
        <v>11499.52</v>
      </c>
      <c r="F3550" s="206">
        <v>12936.96</v>
      </c>
      <c r="G3550" s="205">
        <f t="shared" si="286"/>
        <v>0.39631651502619247</v>
      </c>
      <c r="H3550" s="207">
        <f t="shared" si="287"/>
        <v>0.45</v>
      </c>
      <c r="I3550" s="213">
        <v>130062</v>
      </c>
      <c r="J3550" s="213">
        <v>7153.41</v>
      </c>
      <c r="K3550" s="212">
        <v>10404.959999999999</v>
      </c>
      <c r="L3550" s="212">
        <v>11705.58</v>
      </c>
      <c r="M3550" s="239">
        <f t="shared" si="284"/>
        <v>0.51530000000006115</v>
      </c>
      <c r="N3550" s="239"/>
      <c r="O3550" s="178"/>
      <c r="P3550" s="178"/>
      <c r="Q3550" s="178"/>
      <c r="R3550" s="178"/>
      <c r="S3550" s="178"/>
      <c r="T3550" s="178"/>
      <c r="U3550" s="178"/>
      <c r="V3550" s="178"/>
      <c r="W3550" s="178"/>
      <c r="X3550" s="178"/>
      <c r="Y3550" s="210">
        <f t="shared" si="283"/>
        <v>0.35859387923904051</v>
      </c>
      <c r="Z3550" s="211">
        <f t="shared" si="285"/>
        <v>0.42</v>
      </c>
      <c r="AA3550" s="178"/>
      <c r="AB3550" s="178"/>
      <c r="AC3550" s="178"/>
    </row>
    <row r="3551" spans="2:29" x14ac:dyDescent="0.35">
      <c r="B3551" s="222">
        <v>362800</v>
      </c>
      <c r="C3551" s="208">
        <v>143789</v>
      </c>
      <c r="D3551" s="309">
        <v>7908.39</v>
      </c>
      <c r="E3551" s="206">
        <v>11503.12</v>
      </c>
      <c r="F3551" s="206">
        <v>12941.01</v>
      </c>
      <c r="G3551" s="205">
        <f t="shared" si="286"/>
        <v>0.39633131201764055</v>
      </c>
      <c r="H3551" s="207">
        <f t="shared" si="287"/>
        <v>0.45</v>
      </c>
      <c r="I3551" s="213">
        <v>130104</v>
      </c>
      <c r="J3551" s="213">
        <v>7155.72</v>
      </c>
      <c r="K3551" s="212">
        <v>10408.32</v>
      </c>
      <c r="L3551" s="212">
        <v>11709.36</v>
      </c>
      <c r="M3551" s="239">
        <f t="shared" si="284"/>
        <v>0.5152000000002408</v>
      </c>
      <c r="N3551" s="239"/>
      <c r="O3551" s="178"/>
      <c r="P3551" s="178"/>
      <c r="Q3551" s="178"/>
      <c r="R3551" s="178"/>
      <c r="S3551" s="178"/>
      <c r="T3551" s="178"/>
      <c r="U3551" s="178"/>
      <c r="V3551" s="178"/>
      <c r="W3551" s="178"/>
      <c r="X3551" s="178"/>
      <c r="Y3551" s="210">
        <f t="shared" si="283"/>
        <v>0.35861080485115765</v>
      </c>
      <c r="Z3551" s="211">
        <f t="shared" si="285"/>
        <v>0.42</v>
      </c>
      <c r="AA3551" s="178"/>
      <c r="AB3551" s="178"/>
      <c r="AC3551" s="178"/>
    </row>
    <row r="3552" spans="2:29" x14ac:dyDescent="0.35">
      <c r="B3552" s="222">
        <v>362900</v>
      </c>
      <c r="C3552" s="208">
        <v>143834</v>
      </c>
      <c r="D3552" s="309">
        <v>7910.87</v>
      </c>
      <c r="E3552" s="206">
        <v>11506.72</v>
      </c>
      <c r="F3552" s="206">
        <v>12945.06</v>
      </c>
      <c r="G3552" s="205">
        <f t="shared" si="286"/>
        <v>0.39634610085422983</v>
      </c>
      <c r="H3552" s="207">
        <f t="shared" si="287"/>
        <v>0.45</v>
      </c>
      <c r="I3552" s="213">
        <v>130146</v>
      </c>
      <c r="J3552" s="213">
        <v>7158.03</v>
      </c>
      <c r="K3552" s="212">
        <v>10411.68</v>
      </c>
      <c r="L3552" s="212">
        <v>11713.14</v>
      </c>
      <c r="M3552" s="239">
        <f t="shared" si="284"/>
        <v>0.51529999999993381</v>
      </c>
      <c r="N3552" s="239"/>
      <c r="O3552" s="178"/>
      <c r="P3552" s="178"/>
      <c r="Q3552" s="178"/>
      <c r="R3552" s="178"/>
      <c r="S3552" s="178"/>
      <c r="T3552" s="178"/>
      <c r="U3552" s="178"/>
      <c r="V3552" s="178"/>
      <c r="W3552" s="178"/>
      <c r="X3552" s="178"/>
      <c r="Y3552" s="210">
        <f t="shared" si="283"/>
        <v>0.358627721135299</v>
      </c>
      <c r="Z3552" s="211">
        <f t="shared" si="285"/>
        <v>0.42</v>
      </c>
      <c r="AA3552" s="178"/>
      <c r="AB3552" s="178"/>
      <c r="AC3552" s="178"/>
    </row>
    <row r="3553" spans="2:29" x14ac:dyDescent="0.35">
      <c r="B3553" s="222">
        <v>363000</v>
      </c>
      <c r="C3553" s="208">
        <v>143879</v>
      </c>
      <c r="D3553" s="309">
        <v>7913.34</v>
      </c>
      <c r="E3553" s="206">
        <v>11510.32</v>
      </c>
      <c r="F3553" s="206">
        <v>12949.11</v>
      </c>
      <c r="G3553" s="205">
        <f t="shared" si="286"/>
        <v>0.39636088154269972</v>
      </c>
      <c r="H3553" s="207">
        <f t="shared" si="287"/>
        <v>0.45</v>
      </c>
      <c r="I3553" s="213">
        <v>130188</v>
      </c>
      <c r="J3553" s="213">
        <v>7160.34</v>
      </c>
      <c r="K3553" s="212">
        <v>10415.040000000001</v>
      </c>
      <c r="L3553" s="212">
        <v>11716.92</v>
      </c>
      <c r="M3553" s="239">
        <f t="shared" si="284"/>
        <v>0.51520000000013166</v>
      </c>
      <c r="N3553" s="239"/>
      <c r="O3553" s="178"/>
      <c r="P3553" s="178"/>
      <c r="Q3553" s="178"/>
      <c r="R3553" s="178"/>
      <c r="S3553" s="178"/>
      <c r="T3553" s="178"/>
      <c r="U3553" s="178"/>
      <c r="V3553" s="178"/>
      <c r="W3553" s="178"/>
      <c r="X3553" s="178"/>
      <c r="Y3553" s="210">
        <f t="shared" si="283"/>
        <v>0.35864462809917358</v>
      </c>
      <c r="Z3553" s="211">
        <f t="shared" si="285"/>
        <v>0.42</v>
      </c>
      <c r="AA3553" s="178"/>
      <c r="AB3553" s="178"/>
      <c r="AC3553" s="178"/>
    </row>
    <row r="3554" spans="2:29" x14ac:dyDescent="0.35">
      <c r="B3554" s="222">
        <v>363100</v>
      </c>
      <c r="C3554" s="208">
        <v>143924</v>
      </c>
      <c r="D3554" s="309">
        <v>7915.82</v>
      </c>
      <c r="E3554" s="206">
        <v>11513.92</v>
      </c>
      <c r="F3554" s="206">
        <v>12953.16</v>
      </c>
      <c r="G3554" s="205">
        <f t="shared" si="286"/>
        <v>0.39637565408978243</v>
      </c>
      <c r="H3554" s="207">
        <f t="shared" si="287"/>
        <v>0.45</v>
      </c>
      <c r="I3554" s="213">
        <v>130230</v>
      </c>
      <c r="J3554" s="213">
        <v>7162.65</v>
      </c>
      <c r="K3554" s="212">
        <v>10418.4</v>
      </c>
      <c r="L3554" s="212">
        <v>11720.7</v>
      </c>
      <c r="M3554" s="239">
        <f t="shared" si="284"/>
        <v>0.51530000000009746</v>
      </c>
      <c r="N3554" s="239"/>
      <c r="O3554" s="178"/>
      <c r="P3554" s="178"/>
      <c r="Q3554" s="178"/>
      <c r="R3554" s="178"/>
      <c r="S3554" s="178"/>
      <c r="T3554" s="178"/>
      <c r="U3554" s="178"/>
      <c r="V3554" s="178"/>
      <c r="W3554" s="178"/>
      <c r="X3554" s="178"/>
      <c r="Y3554" s="210">
        <f t="shared" si="283"/>
        <v>0.35866152575048194</v>
      </c>
      <c r="Z3554" s="211">
        <f t="shared" si="285"/>
        <v>0.42</v>
      </c>
      <c r="AA3554" s="178"/>
      <c r="AB3554" s="178"/>
      <c r="AC3554" s="178"/>
    </row>
    <row r="3555" spans="2:29" x14ac:dyDescent="0.35">
      <c r="B3555" s="222">
        <v>363200</v>
      </c>
      <c r="C3555" s="208">
        <v>143969</v>
      </c>
      <c r="D3555" s="309">
        <v>7918.29</v>
      </c>
      <c r="E3555" s="206">
        <v>11517.52</v>
      </c>
      <c r="F3555" s="206">
        <v>12957.21</v>
      </c>
      <c r="G3555" s="205">
        <f t="shared" si="286"/>
        <v>0.39639041850220263</v>
      </c>
      <c r="H3555" s="207">
        <f t="shared" si="287"/>
        <v>0.45</v>
      </c>
      <c r="I3555" s="213">
        <v>130272</v>
      </c>
      <c r="J3555" s="213">
        <v>7164.96</v>
      </c>
      <c r="K3555" s="212">
        <v>10421.76</v>
      </c>
      <c r="L3555" s="212">
        <v>11724.48</v>
      </c>
      <c r="M3555" s="239">
        <f t="shared" si="284"/>
        <v>0.51520000000000432</v>
      </c>
      <c r="N3555" s="239"/>
      <c r="O3555" s="178"/>
      <c r="P3555" s="178"/>
      <c r="Q3555" s="178"/>
      <c r="R3555" s="178"/>
      <c r="S3555" s="178"/>
      <c r="T3555" s="178"/>
      <c r="U3555" s="178"/>
      <c r="V3555" s="178"/>
      <c r="W3555" s="178"/>
      <c r="X3555" s="178"/>
      <c r="Y3555" s="210">
        <f t="shared" si="283"/>
        <v>0.35867841409691631</v>
      </c>
      <c r="Z3555" s="211">
        <f t="shared" si="285"/>
        <v>0.42</v>
      </c>
      <c r="AA3555" s="178"/>
      <c r="AB3555" s="178"/>
      <c r="AC3555" s="178"/>
    </row>
    <row r="3556" spans="2:29" x14ac:dyDescent="0.35">
      <c r="B3556" s="222">
        <v>363300</v>
      </c>
      <c r="C3556" s="208">
        <v>144014</v>
      </c>
      <c r="D3556" s="309">
        <v>7920.77</v>
      </c>
      <c r="E3556" s="206">
        <v>11521.12</v>
      </c>
      <c r="F3556" s="206">
        <v>12961.26</v>
      </c>
      <c r="G3556" s="205">
        <f t="shared" si="286"/>
        <v>0.39640517478667769</v>
      </c>
      <c r="H3556" s="207">
        <f t="shared" si="287"/>
        <v>0.45</v>
      </c>
      <c r="I3556" s="213">
        <v>130314</v>
      </c>
      <c r="J3556" s="213">
        <v>7167.27</v>
      </c>
      <c r="K3556" s="212">
        <v>10425.120000000001</v>
      </c>
      <c r="L3556" s="212">
        <v>11728.26</v>
      </c>
      <c r="M3556" s="239">
        <f t="shared" si="284"/>
        <v>0.51529999999998832</v>
      </c>
      <c r="N3556" s="239"/>
      <c r="O3556" s="178"/>
      <c r="P3556" s="178"/>
      <c r="Q3556" s="178"/>
      <c r="R3556" s="178"/>
      <c r="S3556" s="178"/>
      <c r="T3556" s="178"/>
      <c r="U3556" s="178"/>
      <c r="V3556" s="178"/>
      <c r="W3556" s="178"/>
      <c r="X3556" s="178"/>
      <c r="Y3556" s="210">
        <f t="shared" si="283"/>
        <v>0.35869529314616022</v>
      </c>
      <c r="Z3556" s="211">
        <f t="shared" si="285"/>
        <v>0.42</v>
      </c>
      <c r="AA3556" s="178"/>
      <c r="AB3556" s="178"/>
      <c r="AC3556" s="178"/>
    </row>
    <row r="3557" spans="2:29" x14ac:dyDescent="0.35">
      <c r="B3557" s="222">
        <v>363400</v>
      </c>
      <c r="C3557" s="208">
        <v>144059</v>
      </c>
      <c r="D3557" s="309">
        <v>7923.24</v>
      </c>
      <c r="E3557" s="206">
        <v>11524.72</v>
      </c>
      <c r="F3557" s="206">
        <v>12965.31</v>
      </c>
      <c r="G3557" s="205">
        <f t="shared" si="286"/>
        <v>0.39641992294991746</v>
      </c>
      <c r="H3557" s="207">
        <f t="shared" si="287"/>
        <v>0.45</v>
      </c>
      <c r="I3557" s="213">
        <v>130356</v>
      </c>
      <c r="J3557" s="213">
        <v>7169.58</v>
      </c>
      <c r="K3557" s="212">
        <v>10428.48</v>
      </c>
      <c r="L3557" s="212">
        <v>11732.04</v>
      </c>
      <c r="M3557" s="239">
        <f t="shared" si="284"/>
        <v>0.51519999999987709</v>
      </c>
      <c r="N3557" s="239"/>
      <c r="O3557" s="178"/>
      <c r="P3557" s="178"/>
      <c r="Q3557" s="178"/>
      <c r="R3557" s="178"/>
      <c r="S3557" s="178"/>
      <c r="T3557" s="178"/>
      <c r="U3557" s="178"/>
      <c r="V3557" s="178"/>
      <c r="W3557" s="178"/>
      <c r="X3557" s="178"/>
      <c r="Y3557" s="210">
        <f t="shared" si="283"/>
        <v>0.35871216290588881</v>
      </c>
      <c r="Z3557" s="211">
        <f t="shared" si="285"/>
        <v>0.42</v>
      </c>
      <c r="AA3557" s="178"/>
      <c r="AB3557" s="178"/>
      <c r="AC3557" s="178"/>
    </row>
    <row r="3558" spans="2:29" x14ac:dyDescent="0.35">
      <c r="B3558" s="222">
        <v>363500</v>
      </c>
      <c r="C3558" s="208">
        <v>144104</v>
      </c>
      <c r="D3558" s="309">
        <v>7925.72</v>
      </c>
      <c r="E3558" s="206">
        <v>11528.32</v>
      </c>
      <c r="F3558" s="206">
        <v>12969.36</v>
      </c>
      <c r="G3558" s="205">
        <f t="shared" si="286"/>
        <v>0.39643466299862451</v>
      </c>
      <c r="H3558" s="207">
        <f t="shared" si="287"/>
        <v>0.45</v>
      </c>
      <c r="I3558" s="213">
        <v>130398</v>
      </c>
      <c r="J3558" s="213">
        <v>7171.89</v>
      </c>
      <c r="K3558" s="212">
        <v>10431.84</v>
      </c>
      <c r="L3558" s="212">
        <v>11735.82</v>
      </c>
      <c r="M3558" s="239">
        <f t="shared" si="284"/>
        <v>0.51530000000017029</v>
      </c>
      <c r="N3558" s="239"/>
      <c r="O3558" s="178"/>
      <c r="P3558" s="178"/>
      <c r="Q3558" s="178"/>
      <c r="R3558" s="178"/>
      <c r="S3558" s="178"/>
      <c r="T3558" s="178"/>
      <c r="U3558" s="178"/>
      <c r="V3558" s="178"/>
      <c r="W3558" s="178"/>
      <c r="X3558" s="178"/>
      <c r="Y3558" s="210">
        <f t="shared" si="283"/>
        <v>0.35872902338376889</v>
      </c>
      <c r="Z3558" s="211">
        <f t="shared" si="285"/>
        <v>0.42</v>
      </c>
      <c r="AA3558" s="178"/>
      <c r="AB3558" s="178"/>
      <c r="AC3558" s="178"/>
    </row>
    <row r="3559" spans="2:29" x14ac:dyDescent="0.35">
      <c r="B3559" s="222">
        <v>363600</v>
      </c>
      <c r="C3559" s="208">
        <v>144149</v>
      </c>
      <c r="D3559" s="309">
        <v>7928.19</v>
      </c>
      <c r="E3559" s="206">
        <v>11531.92</v>
      </c>
      <c r="F3559" s="206">
        <v>12973.41</v>
      </c>
      <c r="G3559" s="205">
        <f t="shared" si="286"/>
        <v>0.39644939493949394</v>
      </c>
      <c r="H3559" s="207">
        <f t="shared" si="287"/>
        <v>0.45</v>
      </c>
      <c r="I3559" s="213">
        <v>130440</v>
      </c>
      <c r="J3559" s="213">
        <v>7174.2</v>
      </c>
      <c r="K3559" s="212">
        <v>10435.200000000001</v>
      </c>
      <c r="L3559" s="212">
        <v>11739.6</v>
      </c>
      <c r="M3559" s="239">
        <f t="shared" si="284"/>
        <v>0.51520000000004074</v>
      </c>
      <c r="N3559" s="239"/>
      <c r="O3559" s="178"/>
      <c r="P3559" s="178"/>
      <c r="Q3559" s="178"/>
      <c r="R3559" s="178"/>
      <c r="S3559" s="178"/>
      <c r="T3559" s="178"/>
      <c r="U3559" s="178"/>
      <c r="V3559" s="178"/>
      <c r="W3559" s="178"/>
      <c r="X3559" s="178"/>
      <c r="Y3559" s="210">
        <f t="shared" si="283"/>
        <v>0.35874587458745877</v>
      </c>
      <c r="Z3559" s="211">
        <f t="shared" si="285"/>
        <v>0.42</v>
      </c>
      <c r="AA3559" s="178"/>
      <c r="AB3559" s="178"/>
      <c r="AC3559" s="178"/>
    </row>
    <row r="3560" spans="2:29" x14ac:dyDescent="0.35">
      <c r="B3560" s="222">
        <v>363700</v>
      </c>
      <c r="C3560" s="208">
        <v>144194</v>
      </c>
      <c r="D3560" s="309">
        <v>7930.67</v>
      </c>
      <c r="E3560" s="206">
        <v>11535.52</v>
      </c>
      <c r="F3560" s="206">
        <v>12977.46</v>
      </c>
      <c r="G3560" s="205">
        <f t="shared" si="286"/>
        <v>0.39646411877921361</v>
      </c>
      <c r="H3560" s="207">
        <f t="shared" si="287"/>
        <v>0.45</v>
      </c>
      <c r="I3560" s="213">
        <v>130482</v>
      </c>
      <c r="J3560" s="213">
        <v>7176.51</v>
      </c>
      <c r="K3560" s="212">
        <v>10438.56</v>
      </c>
      <c r="L3560" s="212">
        <v>11743.38</v>
      </c>
      <c r="M3560" s="239">
        <f t="shared" si="284"/>
        <v>0.51530000000006115</v>
      </c>
      <c r="N3560" s="239"/>
      <c r="O3560" s="178"/>
      <c r="P3560" s="178"/>
      <c r="Q3560" s="178"/>
      <c r="R3560" s="178"/>
      <c r="S3560" s="178"/>
      <c r="T3560" s="178"/>
      <c r="U3560" s="178"/>
      <c r="V3560" s="178"/>
      <c r="W3560" s="178"/>
      <c r="X3560" s="178"/>
      <c r="Y3560" s="210">
        <f t="shared" si="283"/>
        <v>0.35876271652460817</v>
      </c>
      <c r="Z3560" s="211">
        <f t="shared" si="285"/>
        <v>0.42</v>
      </c>
      <c r="AA3560" s="178"/>
      <c r="AB3560" s="178"/>
      <c r="AC3560" s="178"/>
    </row>
    <row r="3561" spans="2:29" x14ac:dyDescent="0.35">
      <c r="B3561" s="222">
        <v>363800</v>
      </c>
      <c r="C3561" s="208">
        <v>144239</v>
      </c>
      <c r="D3561" s="309">
        <v>7933.14</v>
      </c>
      <c r="E3561" s="206">
        <v>11539.12</v>
      </c>
      <c r="F3561" s="206">
        <v>12981.51</v>
      </c>
      <c r="G3561" s="205">
        <f t="shared" si="286"/>
        <v>0.39647883452446397</v>
      </c>
      <c r="H3561" s="207">
        <f t="shared" si="287"/>
        <v>0.45</v>
      </c>
      <c r="I3561" s="213">
        <v>130524</v>
      </c>
      <c r="J3561" s="213">
        <v>7178.82</v>
      </c>
      <c r="K3561" s="212">
        <v>10441.92</v>
      </c>
      <c r="L3561" s="212">
        <v>11747.16</v>
      </c>
      <c r="M3561" s="239">
        <f t="shared" si="284"/>
        <v>0.5152000000002408</v>
      </c>
      <c r="N3561" s="239"/>
      <c r="O3561" s="178"/>
      <c r="P3561" s="178"/>
      <c r="Q3561" s="178"/>
      <c r="R3561" s="178"/>
      <c r="S3561" s="178"/>
      <c r="T3561" s="178"/>
      <c r="U3561" s="178"/>
      <c r="V3561" s="178"/>
      <c r="W3561" s="178"/>
      <c r="X3561" s="178"/>
      <c r="Y3561" s="210">
        <f t="shared" si="283"/>
        <v>0.35877954920285871</v>
      </c>
      <c r="Z3561" s="211">
        <f t="shared" si="285"/>
        <v>0.42</v>
      </c>
      <c r="AA3561" s="178"/>
      <c r="AB3561" s="178"/>
      <c r="AC3561" s="178"/>
    </row>
    <row r="3562" spans="2:29" x14ac:dyDescent="0.35">
      <c r="B3562" s="222">
        <v>363900</v>
      </c>
      <c r="C3562" s="208">
        <v>144284</v>
      </c>
      <c r="D3562" s="309">
        <v>7935.62</v>
      </c>
      <c r="E3562" s="206">
        <v>11542.72</v>
      </c>
      <c r="F3562" s="206">
        <v>12985.56</v>
      </c>
      <c r="G3562" s="205">
        <f t="shared" si="286"/>
        <v>0.39649354218191812</v>
      </c>
      <c r="H3562" s="207">
        <f t="shared" si="287"/>
        <v>0.45</v>
      </c>
      <c r="I3562" s="213">
        <v>130566</v>
      </c>
      <c r="J3562" s="213">
        <v>7181.13</v>
      </c>
      <c r="K3562" s="212">
        <v>10445.280000000001</v>
      </c>
      <c r="L3562" s="212">
        <v>11750.94</v>
      </c>
      <c r="M3562" s="239">
        <f t="shared" si="284"/>
        <v>0.51529999999993381</v>
      </c>
      <c r="N3562" s="239"/>
      <c r="O3562" s="178"/>
      <c r="P3562" s="178"/>
      <c r="Q3562" s="178"/>
      <c r="R3562" s="178"/>
      <c r="S3562" s="178"/>
      <c r="T3562" s="178"/>
      <c r="U3562" s="178"/>
      <c r="V3562" s="178"/>
      <c r="W3562" s="178"/>
      <c r="X3562" s="178"/>
      <c r="Y3562" s="210">
        <f t="shared" si="283"/>
        <v>0.35879637262984337</v>
      </c>
      <c r="Z3562" s="211">
        <f t="shared" si="285"/>
        <v>0.42</v>
      </c>
      <c r="AA3562" s="178"/>
      <c r="AB3562" s="178"/>
      <c r="AC3562" s="178"/>
    </row>
    <row r="3563" spans="2:29" x14ac:dyDescent="0.35">
      <c r="B3563" s="222">
        <v>364000</v>
      </c>
      <c r="C3563" s="208">
        <v>144329</v>
      </c>
      <c r="D3563" s="309">
        <v>7938.09</v>
      </c>
      <c r="E3563" s="206">
        <v>11546.32</v>
      </c>
      <c r="F3563" s="206">
        <v>12989.61</v>
      </c>
      <c r="G3563" s="205">
        <f t="shared" si="286"/>
        <v>0.39650824175824173</v>
      </c>
      <c r="H3563" s="207">
        <f t="shared" si="287"/>
        <v>0.45</v>
      </c>
      <c r="I3563" s="213">
        <v>130608</v>
      </c>
      <c r="J3563" s="213">
        <v>7183.44</v>
      </c>
      <c r="K3563" s="212">
        <v>10448.64</v>
      </c>
      <c r="L3563" s="212">
        <v>11754.72</v>
      </c>
      <c r="M3563" s="239">
        <f t="shared" si="284"/>
        <v>0.51520000000013166</v>
      </c>
      <c r="N3563" s="239"/>
      <c r="O3563" s="178"/>
      <c r="P3563" s="178"/>
      <c r="Q3563" s="178"/>
      <c r="R3563" s="178"/>
      <c r="S3563" s="178"/>
      <c r="T3563" s="178"/>
      <c r="U3563" s="178"/>
      <c r="V3563" s="178"/>
      <c r="W3563" s="178"/>
      <c r="X3563" s="178"/>
      <c r="Y3563" s="210">
        <f t="shared" si="283"/>
        <v>0.3588131868131868</v>
      </c>
      <c r="Z3563" s="211">
        <f t="shared" si="285"/>
        <v>0.42</v>
      </c>
      <c r="AA3563" s="178"/>
      <c r="AB3563" s="178"/>
      <c r="AC3563" s="178"/>
    </row>
    <row r="3564" spans="2:29" x14ac:dyDescent="0.35">
      <c r="B3564" s="222">
        <v>364100</v>
      </c>
      <c r="C3564" s="208">
        <v>144374</v>
      </c>
      <c r="D3564" s="309">
        <v>7940.57</v>
      </c>
      <c r="E3564" s="206">
        <v>11549.92</v>
      </c>
      <c r="F3564" s="206">
        <v>12993.66</v>
      </c>
      <c r="G3564" s="205">
        <f t="shared" si="286"/>
        <v>0.39652293326009336</v>
      </c>
      <c r="H3564" s="207">
        <f t="shared" si="287"/>
        <v>0.45</v>
      </c>
      <c r="I3564" s="213">
        <v>130650</v>
      </c>
      <c r="J3564" s="213">
        <v>7185.75</v>
      </c>
      <c r="K3564" s="212">
        <v>10452</v>
      </c>
      <c r="L3564" s="212">
        <v>11758.5</v>
      </c>
      <c r="M3564" s="239">
        <f t="shared" si="284"/>
        <v>0.51530000000009746</v>
      </c>
      <c r="N3564" s="239"/>
      <c r="O3564" s="178"/>
      <c r="P3564" s="178"/>
      <c r="Q3564" s="178"/>
      <c r="R3564" s="178"/>
      <c r="S3564" s="178"/>
      <c r="T3564" s="178"/>
      <c r="U3564" s="178"/>
      <c r="V3564" s="178"/>
      <c r="W3564" s="178"/>
      <c r="X3564" s="178"/>
      <c r="Y3564" s="210">
        <f t="shared" si="283"/>
        <v>0.35882999176050534</v>
      </c>
      <c r="Z3564" s="211">
        <f t="shared" si="285"/>
        <v>0.42</v>
      </c>
      <c r="AA3564" s="178"/>
      <c r="AB3564" s="178"/>
      <c r="AC3564" s="178"/>
    </row>
    <row r="3565" spans="2:29" x14ac:dyDescent="0.35">
      <c r="B3565" s="222">
        <v>364200</v>
      </c>
      <c r="C3565" s="208">
        <v>144419</v>
      </c>
      <c r="D3565" s="309">
        <v>7943.04</v>
      </c>
      <c r="E3565" s="206">
        <v>11553.52</v>
      </c>
      <c r="F3565" s="206">
        <v>12997.71</v>
      </c>
      <c r="G3565" s="205">
        <f t="shared" si="286"/>
        <v>0.39653761669412413</v>
      </c>
      <c r="H3565" s="207">
        <f t="shared" si="287"/>
        <v>0.45</v>
      </c>
      <c r="I3565" s="213">
        <v>130692</v>
      </c>
      <c r="J3565" s="213">
        <v>7188.06</v>
      </c>
      <c r="K3565" s="212">
        <v>10455.36</v>
      </c>
      <c r="L3565" s="212">
        <v>11762.28</v>
      </c>
      <c r="M3565" s="239">
        <f t="shared" si="284"/>
        <v>0.51520000000000432</v>
      </c>
      <c r="N3565" s="239"/>
      <c r="O3565" s="178"/>
      <c r="P3565" s="178"/>
      <c r="Q3565" s="178"/>
      <c r="R3565" s="178"/>
      <c r="S3565" s="178"/>
      <c r="T3565" s="178"/>
      <c r="U3565" s="178"/>
      <c r="V3565" s="178"/>
      <c r="W3565" s="178"/>
      <c r="X3565" s="178"/>
      <c r="Y3565" s="210">
        <f t="shared" si="283"/>
        <v>0.3588467874794069</v>
      </c>
      <c r="Z3565" s="211">
        <f t="shared" si="285"/>
        <v>0.42</v>
      </c>
      <c r="AA3565" s="178"/>
      <c r="AB3565" s="178"/>
      <c r="AC3565" s="178"/>
    </row>
    <row r="3566" spans="2:29" x14ac:dyDescent="0.35">
      <c r="B3566" s="222">
        <v>364300</v>
      </c>
      <c r="C3566" s="208">
        <v>144464</v>
      </c>
      <c r="D3566" s="309">
        <v>7945.52</v>
      </c>
      <c r="E3566" s="206">
        <v>11557.12</v>
      </c>
      <c r="F3566" s="206">
        <v>13001.76</v>
      </c>
      <c r="G3566" s="205">
        <f t="shared" si="286"/>
        <v>0.39655229206697779</v>
      </c>
      <c r="H3566" s="207">
        <f t="shared" si="287"/>
        <v>0.45</v>
      </c>
      <c r="I3566" s="213">
        <v>130734</v>
      </c>
      <c r="J3566" s="213">
        <v>7190.37</v>
      </c>
      <c r="K3566" s="212">
        <v>10458.719999999999</v>
      </c>
      <c r="L3566" s="212">
        <v>11766.06</v>
      </c>
      <c r="M3566" s="239">
        <f t="shared" si="284"/>
        <v>0.51529999999998832</v>
      </c>
      <c r="N3566" s="239"/>
      <c r="O3566" s="178"/>
      <c r="P3566" s="178"/>
      <c r="Q3566" s="178"/>
      <c r="R3566" s="178"/>
      <c r="S3566" s="178"/>
      <c r="T3566" s="178"/>
      <c r="U3566" s="178"/>
      <c r="V3566" s="178"/>
      <c r="W3566" s="178"/>
      <c r="X3566" s="178"/>
      <c r="Y3566" s="210">
        <f t="shared" si="283"/>
        <v>0.35886357397749108</v>
      </c>
      <c r="Z3566" s="211">
        <f t="shared" si="285"/>
        <v>0.42</v>
      </c>
      <c r="AA3566" s="178"/>
      <c r="AB3566" s="178"/>
      <c r="AC3566" s="178"/>
    </row>
    <row r="3567" spans="2:29" x14ac:dyDescent="0.35">
      <c r="B3567" s="222">
        <v>364400</v>
      </c>
      <c r="C3567" s="208">
        <v>144509</v>
      </c>
      <c r="D3567" s="309">
        <v>7947.99</v>
      </c>
      <c r="E3567" s="206">
        <v>11560.72</v>
      </c>
      <c r="F3567" s="206">
        <v>13005.81</v>
      </c>
      <c r="G3567" s="205">
        <f t="shared" si="286"/>
        <v>0.39656695938529091</v>
      </c>
      <c r="H3567" s="207">
        <f t="shared" si="287"/>
        <v>0.45</v>
      </c>
      <c r="I3567" s="213">
        <v>130776</v>
      </c>
      <c r="J3567" s="213">
        <v>7192.68</v>
      </c>
      <c r="K3567" s="212">
        <v>10462.08</v>
      </c>
      <c r="L3567" s="212">
        <v>11769.84</v>
      </c>
      <c r="M3567" s="239">
        <f t="shared" si="284"/>
        <v>0.51519999999987709</v>
      </c>
      <c r="N3567" s="239"/>
      <c r="O3567" s="178"/>
      <c r="P3567" s="178"/>
      <c r="Q3567" s="178"/>
      <c r="R3567" s="178"/>
      <c r="S3567" s="178"/>
      <c r="T3567" s="178"/>
      <c r="U3567" s="178"/>
      <c r="V3567" s="178"/>
      <c r="W3567" s="178"/>
      <c r="X3567" s="178"/>
      <c r="Y3567" s="210">
        <f t="shared" si="283"/>
        <v>0.35888035126234907</v>
      </c>
      <c r="Z3567" s="211">
        <f t="shared" si="285"/>
        <v>0.42</v>
      </c>
      <c r="AA3567" s="178"/>
      <c r="AB3567" s="178"/>
      <c r="AC3567" s="178"/>
    </row>
    <row r="3568" spans="2:29" x14ac:dyDescent="0.35">
      <c r="B3568" s="222">
        <v>364500</v>
      </c>
      <c r="C3568" s="208">
        <v>144554</v>
      </c>
      <c r="D3568" s="309">
        <v>7950.47</v>
      </c>
      <c r="E3568" s="206">
        <v>11564.32</v>
      </c>
      <c r="F3568" s="206">
        <v>13009.86</v>
      </c>
      <c r="G3568" s="205">
        <f t="shared" si="286"/>
        <v>0.39658161865569275</v>
      </c>
      <c r="H3568" s="207">
        <f t="shared" si="287"/>
        <v>0.45</v>
      </c>
      <c r="I3568" s="213">
        <v>130818</v>
      </c>
      <c r="J3568" s="213">
        <v>7194.99</v>
      </c>
      <c r="K3568" s="212">
        <v>10465.44</v>
      </c>
      <c r="L3568" s="212">
        <v>11773.62</v>
      </c>
      <c r="M3568" s="239">
        <f t="shared" si="284"/>
        <v>0.51530000000017029</v>
      </c>
      <c r="N3568" s="239"/>
      <c r="O3568" s="178"/>
      <c r="P3568" s="178"/>
      <c r="Q3568" s="178"/>
      <c r="R3568" s="178"/>
      <c r="S3568" s="178"/>
      <c r="T3568" s="178"/>
      <c r="U3568" s="178"/>
      <c r="V3568" s="178"/>
      <c r="W3568" s="178"/>
      <c r="X3568" s="178"/>
      <c r="Y3568" s="210">
        <f t="shared" si="283"/>
        <v>0.35889711934156376</v>
      </c>
      <c r="Z3568" s="211">
        <f t="shared" si="285"/>
        <v>0.42</v>
      </c>
      <c r="AA3568" s="178"/>
      <c r="AB3568" s="178"/>
      <c r="AC3568" s="178"/>
    </row>
    <row r="3569" spans="2:29" x14ac:dyDescent="0.35">
      <c r="B3569" s="222">
        <v>364600</v>
      </c>
      <c r="C3569" s="208">
        <v>144599</v>
      </c>
      <c r="D3569" s="309">
        <v>7952.94</v>
      </c>
      <c r="E3569" s="206">
        <v>11567.92</v>
      </c>
      <c r="F3569" s="206">
        <v>13013.91</v>
      </c>
      <c r="G3569" s="205">
        <f t="shared" si="286"/>
        <v>0.39659626988480529</v>
      </c>
      <c r="H3569" s="207">
        <f t="shared" si="287"/>
        <v>0.45</v>
      </c>
      <c r="I3569" s="213">
        <v>130860</v>
      </c>
      <c r="J3569" s="213">
        <v>7197.3</v>
      </c>
      <c r="K3569" s="212">
        <v>10468.799999999999</v>
      </c>
      <c r="L3569" s="212">
        <v>11777.4</v>
      </c>
      <c r="M3569" s="239">
        <f t="shared" si="284"/>
        <v>0.51520000000004074</v>
      </c>
      <c r="N3569" s="239"/>
      <c r="O3569" s="178"/>
      <c r="P3569" s="178"/>
      <c r="Q3569" s="178"/>
      <c r="R3569" s="178"/>
      <c r="S3569" s="178"/>
      <c r="T3569" s="178"/>
      <c r="U3569" s="178"/>
      <c r="V3569" s="178"/>
      <c r="W3569" s="178"/>
      <c r="X3569" s="178"/>
      <c r="Y3569" s="210">
        <f t="shared" si="283"/>
        <v>0.35891387822270981</v>
      </c>
      <c r="Z3569" s="211">
        <f t="shared" si="285"/>
        <v>0.42</v>
      </c>
      <c r="AA3569" s="178"/>
      <c r="AB3569" s="178"/>
      <c r="AC3569" s="178"/>
    </row>
    <row r="3570" spans="2:29" x14ac:dyDescent="0.35">
      <c r="B3570" s="222">
        <v>364700</v>
      </c>
      <c r="C3570" s="208">
        <v>144644</v>
      </c>
      <c r="D3570" s="309">
        <v>7955.42</v>
      </c>
      <c r="E3570" s="206">
        <v>11571.52</v>
      </c>
      <c r="F3570" s="206">
        <v>13017.96</v>
      </c>
      <c r="G3570" s="205">
        <f t="shared" si="286"/>
        <v>0.39661091307924323</v>
      </c>
      <c r="H3570" s="207">
        <f t="shared" si="287"/>
        <v>0.45</v>
      </c>
      <c r="I3570" s="213">
        <v>130902</v>
      </c>
      <c r="J3570" s="213">
        <v>7199.61</v>
      </c>
      <c r="K3570" s="212">
        <v>10472.16</v>
      </c>
      <c r="L3570" s="212">
        <v>11781.18</v>
      </c>
      <c r="M3570" s="239">
        <f t="shared" si="284"/>
        <v>0.51530000000006115</v>
      </c>
      <c r="N3570" s="239"/>
      <c r="O3570" s="178"/>
      <c r="P3570" s="178"/>
      <c r="Q3570" s="178"/>
      <c r="R3570" s="178"/>
      <c r="S3570" s="178"/>
      <c r="T3570" s="178"/>
      <c r="U3570" s="178"/>
      <c r="V3570" s="178"/>
      <c r="W3570" s="178"/>
      <c r="X3570" s="178"/>
      <c r="Y3570" s="210">
        <f t="shared" si="283"/>
        <v>0.35893062791335345</v>
      </c>
      <c r="Z3570" s="211">
        <f t="shared" si="285"/>
        <v>0.42</v>
      </c>
      <c r="AA3570" s="178"/>
      <c r="AB3570" s="178"/>
      <c r="AC3570" s="178"/>
    </row>
    <row r="3571" spans="2:29" x14ac:dyDescent="0.35">
      <c r="B3571" s="222">
        <v>364800</v>
      </c>
      <c r="C3571" s="208">
        <v>144689</v>
      </c>
      <c r="D3571" s="309">
        <v>7957.89</v>
      </c>
      <c r="E3571" s="206">
        <v>11575.12</v>
      </c>
      <c r="F3571" s="206">
        <v>13022.01</v>
      </c>
      <c r="G3571" s="205">
        <f t="shared" si="286"/>
        <v>0.39662554824561402</v>
      </c>
      <c r="H3571" s="207">
        <f t="shared" si="287"/>
        <v>0.45</v>
      </c>
      <c r="I3571" s="213">
        <v>130944</v>
      </c>
      <c r="J3571" s="213">
        <v>7201.92</v>
      </c>
      <c r="K3571" s="212">
        <v>10475.52</v>
      </c>
      <c r="L3571" s="212">
        <v>11784.96</v>
      </c>
      <c r="M3571" s="239">
        <f t="shared" si="284"/>
        <v>0.5152000000002408</v>
      </c>
      <c r="N3571" s="239"/>
      <c r="O3571" s="178"/>
      <c r="P3571" s="178"/>
      <c r="Q3571" s="178"/>
      <c r="R3571" s="178"/>
      <c r="S3571" s="178"/>
      <c r="T3571" s="178"/>
      <c r="U3571" s="178"/>
      <c r="V3571" s="178"/>
      <c r="W3571" s="178"/>
      <c r="X3571" s="178"/>
      <c r="Y3571" s="210">
        <f t="shared" si="283"/>
        <v>0.35894736842105263</v>
      </c>
      <c r="Z3571" s="211">
        <f t="shared" si="285"/>
        <v>0.42</v>
      </c>
      <c r="AA3571" s="178"/>
      <c r="AB3571" s="178"/>
      <c r="AC3571" s="178"/>
    </row>
    <row r="3572" spans="2:29" x14ac:dyDescent="0.35">
      <c r="B3572" s="222">
        <v>364900</v>
      </c>
      <c r="C3572" s="208">
        <v>144734</v>
      </c>
      <c r="D3572" s="309">
        <v>7960.37</v>
      </c>
      <c r="E3572" s="206">
        <v>11578.72</v>
      </c>
      <c r="F3572" s="206">
        <v>13026.06</v>
      </c>
      <c r="G3572" s="205">
        <f t="shared" si="286"/>
        <v>0.39664017539051794</v>
      </c>
      <c r="H3572" s="207">
        <f t="shared" si="287"/>
        <v>0.45</v>
      </c>
      <c r="I3572" s="213">
        <v>130986</v>
      </c>
      <c r="J3572" s="213">
        <v>7204.23</v>
      </c>
      <c r="K3572" s="212">
        <v>10478.879999999999</v>
      </c>
      <c r="L3572" s="212">
        <v>11788.74</v>
      </c>
      <c r="M3572" s="239">
        <f t="shared" si="284"/>
        <v>0.51529999999993381</v>
      </c>
      <c r="N3572" s="239"/>
      <c r="O3572" s="178"/>
      <c r="P3572" s="178"/>
      <c r="Q3572" s="178"/>
      <c r="R3572" s="178"/>
      <c r="S3572" s="178"/>
      <c r="T3572" s="178"/>
      <c r="U3572" s="178"/>
      <c r="V3572" s="178"/>
      <c r="W3572" s="178"/>
      <c r="X3572" s="178"/>
      <c r="Y3572" s="210">
        <f t="shared" si="283"/>
        <v>0.35896409975335708</v>
      </c>
      <c r="Z3572" s="211">
        <f t="shared" si="285"/>
        <v>0.42</v>
      </c>
      <c r="AA3572" s="178"/>
      <c r="AB3572" s="178"/>
      <c r="AC3572" s="178"/>
    </row>
    <row r="3573" spans="2:29" x14ac:dyDescent="0.35">
      <c r="B3573" s="222">
        <v>365000</v>
      </c>
      <c r="C3573" s="208">
        <v>144779</v>
      </c>
      <c r="D3573" s="309">
        <v>7962.84</v>
      </c>
      <c r="E3573" s="206">
        <v>11582.32</v>
      </c>
      <c r="F3573" s="206">
        <v>13030.11</v>
      </c>
      <c r="G3573" s="205">
        <f t="shared" si="286"/>
        <v>0.39665479452054797</v>
      </c>
      <c r="H3573" s="207">
        <f t="shared" si="287"/>
        <v>0.45</v>
      </c>
      <c r="I3573" s="213">
        <v>131028</v>
      </c>
      <c r="J3573" s="213">
        <v>7206.54</v>
      </c>
      <c r="K3573" s="212">
        <v>10482.24</v>
      </c>
      <c r="L3573" s="212">
        <v>11792.52</v>
      </c>
      <c r="M3573" s="239">
        <f t="shared" si="284"/>
        <v>0.51520000000013166</v>
      </c>
      <c r="N3573" s="239"/>
      <c r="O3573" s="178"/>
      <c r="P3573" s="178"/>
      <c r="Q3573" s="178"/>
      <c r="R3573" s="178"/>
      <c r="S3573" s="178"/>
      <c r="T3573" s="178"/>
      <c r="U3573" s="178"/>
      <c r="V3573" s="178"/>
      <c r="W3573" s="178"/>
      <c r="X3573" s="178"/>
      <c r="Y3573" s="210">
        <f t="shared" si="283"/>
        <v>0.35898082191780822</v>
      </c>
      <c r="Z3573" s="211">
        <f t="shared" si="285"/>
        <v>0.42</v>
      </c>
      <c r="AA3573" s="178"/>
      <c r="AB3573" s="178"/>
      <c r="AC3573" s="178"/>
    </row>
    <row r="3574" spans="2:29" x14ac:dyDescent="0.35">
      <c r="B3574" s="222">
        <v>365100</v>
      </c>
      <c r="C3574" s="208">
        <v>144824</v>
      </c>
      <c r="D3574" s="309">
        <v>7965.32</v>
      </c>
      <c r="E3574" s="206">
        <v>11585.92</v>
      </c>
      <c r="F3574" s="206">
        <v>13034.16</v>
      </c>
      <c r="G3574" s="205">
        <f t="shared" si="286"/>
        <v>0.39666940564228981</v>
      </c>
      <c r="H3574" s="207">
        <f t="shared" si="287"/>
        <v>0.45</v>
      </c>
      <c r="I3574" s="213">
        <v>131070</v>
      </c>
      <c r="J3574" s="213">
        <v>7208.85</v>
      </c>
      <c r="K3574" s="212">
        <v>10485.6</v>
      </c>
      <c r="L3574" s="212">
        <v>11796.3</v>
      </c>
      <c r="M3574" s="239">
        <f t="shared" si="284"/>
        <v>0.51530000000009746</v>
      </c>
      <c r="N3574" s="239"/>
      <c r="O3574" s="178"/>
      <c r="P3574" s="178"/>
      <c r="Q3574" s="178"/>
      <c r="R3574" s="178"/>
      <c r="S3574" s="178"/>
      <c r="T3574" s="178"/>
      <c r="U3574" s="178"/>
      <c r="V3574" s="178"/>
      <c r="W3574" s="178"/>
      <c r="X3574" s="178"/>
      <c r="Y3574" s="210">
        <f t="shared" si="283"/>
        <v>0.3589975349219392</v>
      </c>
      <c r="Z3574" s="211">
        <f t="shared" si="285"/>
        <v>0.42</v>
      </c>
      <c r="AA3574" s="178"/>
      <c r="AB3574" s="178"/>
      <c r="AC3574" s="178"/>
    </row>
    <row r="3575" spans="2:29" x14ac:dyDescent="0.35">
      <c r="B3575" s="222">
        <v>365200</v>
      </c>
      <c r="C3575" s="208">
        <v>144869</v>
      </c>
      <c r="D3575" s="309">
        <v>7967.79</v>
      </c>
      <c r="E3575" s="206">
        <v>11589.52</v>
      </c>
      <c r="F3575" s="206">
        <v>13038.21</v>
      </c>
      <c r="G3575" s="205">
        <f t="shared" si="286"/>
        <v>0.39668400876232202</v>
      </c>
      <c r="H3575" s="207">
        <f t="shared" si="287"/>
        <v>0.45</v>
      </c>
      <c r="I3575" s="213">
        <v>131112</v>
      </c>
      <c r="J3575" s="213">
        <v>7211.16</v>
      </c>
      <c r="K3575" s="212">
        <v>10488.96</v>
      </c>
      <c r="L3575" s="212">
        <v>11800.08</v>
      </c>
      <c r="M3575" s="239">
        <f t="shared" si="284"/>
        <v>0.51520000000000432</v>
      </c>
      <c r="N3575" s="239"/>
      <c r="O3575" s="178"/>
      <c r="P3575" s="178"/>
      <c r="Q3575" s="178"/>
      <c r="R3575" s="178"/>
      <c r="S3575" s="178"/>
      <c r="T3575" s="178"/>
      <c r="U3575" s="178"/>
      <c r="V3575" s="178"/>
      <c r="W3575" s="178"/>
      <c r="X3575" s="178"/>
      <c r="Y3575" s="210">
        <f t="shared" si="283"/>
        <v>0.35901423877327493</v>
      </c>
      <c r="Z3575" s="211">
        <f t="shared" si="285"/>
        <v>0.42</v>
      </c>
      <c r="AA3575" s="178"/>
      <c r="AB3575" s="178"/>
      <c r="AC3575" s="178"/>
    </row>
    <row r="3576" spans="2:29" x14ac:dyDescent="0.35">
      <c r="B3576" s="222">
        <v>365300</v>
      </c>
      <c r="C3576" s="208">
        <v>144914</v>
      </c>
      <c r="D3576" s="309">
        <v>7970.27</v>
      </c>
      <c r="E3576" s="206">
        <v>11593.12</v>
      </c>
      <c r="F3576" s="206">
        <v>13042.26</v>
      </c>
      <c r="G3576" s="205">
        <f t="shared" si="286"/>
        <v>0.39669860388721601</v>
      </c>
      <c r="H3576" s="207">
        <f t="shared" si="287"/>
        <v>0.45</v>
      </c>
      <c r="I3576" s="213">
        <v>131154</v>
      </c>
      <c r="J3576" s="213">
        <v>7213.47</v>
      </c>
      <c r="K3576" s="212">
        <v>10492.32</v>
      </c>
      <c r="L3576" s="212">
        <v>11803.86</v>
      </c>
      <c r="M3576" s="239">
        <f t="shared" si="284"/>
        <v>0.51529999999998832</v>
      </c>
      <c r="N3576" s="239"/>
      <c r="O3576" s="178"/>
      <c r="P3576" s="178"/>
      <c r="Q3576" s="178"/>
      <c r="R3576" s="178"/>
      <c r="S3576" s="178"/>
      <c r="T3576" s="178"/>
      <c r="U3576" s="178"/>
      <c r="V3576" s="178"/>
      <c r="W3576" s="178"/>
      <c r="X3576" s="178"/>
      <c r="Y3576" s="210">
        <f t="shared" si="283"/>
        <v>0.35903093347933207</v>
      </c>
      <c r="Z3576" s="211">
        <f t="shared" si="285"/>
        <v>0.42</v>
      </c>
      <c r="AA3576" s="178"/>
      <c r="AB3576" s="178"/>
      <c r="AC3576" s="178"/>
    </row>
    <row r="3577" spans="2:29" x14ac:dyDescent="0.35">
      <c r="B3577" s="222">
        <v>365400</v>
      </c>
      <c r="C3577" s="208">
        <v>144959</v>
      </c>
      <c r="D3577" s="309">
        <v>7972.74</v>
      </c>
      <c r="E3577" s="206">
        <v>11596.72</v>
      </c>
      <c r="F3577" s="206">
        <v>13046.31</v>
      </c>
      <c r="G3577" s="205">
        <f t="shared" si="286"/>
        <v>0.39671319102353586</v>
      </c>
      <c r="H3577" s="207">
        <f t="shared" si="287"/>
        <v>0.45</v>
      </c>
      <c r="I3577" s="213">
        <v>131196</v>
      </c>
      <c r="J3577" s="213">
        <v>7215.78</v>
      </c>
      <c r="K3577" s="212">
        <v>10495.68</v>
      </c>
      <c r="L3577" s="212">
        <v>11807.64</v>
      </c>
      <c r="M3577" s="239">
        <f t="shared" si="284"/>
        <v>0.51519999999987709</v>
      </c>
      <c r="N3577" s="239"/>
      <c r="O3577" s="178"/>
      <c r="P3577" s="178"/>
      <c r="Q3577" s="178"/>
      <c r="R3577" s="178"/>
      <c r="S3577" s="178"/>
      <c r="T3577" s="178"/>
      <c r="U3577" s="178"/>
      <c r="V3577" s="178"/>
      <c r="W3577" s="178"/>
      <c r="X3577" s="178"/>
      <c r="Y3577" s="210">
        <f t="shared" si="283"/>
        <v>0.35904761904761906</v>
      </c>
      <c r="Z3577" s="211">
        <f t="shared" si="285"/>
        <v>0.42</v>
      </c>
      <c r="AA3577" s="178"/>
      <c r="AB3577" s="178"/>
      <c r="AC3577" s="178"/>
    </row>
    <row r="3578" spans="2:29" x14ac:dyDescent="0.35">
      <c r="B3578" s="222">
        <v>365500</v>
      </c>
      <c r="C3578" s="208">
        <v>145004</v>
      </c>
      <c r="D3578" s="309">
        <v>7975.22</v>
      </c>
      <c r="E3578" s="206">
        <v>11600.32</v>
      </c>
      <c r="F3578" s="206">
        <v>13050.36</v>
      </c>
      <c r="G3578" s="205">
        <f t="shared" si="286"/>
        <v>0.39672777017783856</v>
      </c>
      <c r="H3578" s="207">
        <f t="shared" si="287"/>
        <v>0.45</v>
      </c>
      <c r="I3578" s="213">
        <v>131238</v>
      </c>
      <c r="J3578" s="213">
        <v>7218.09</v>
      </c>
      <c r="K3578" s="212">
        <v>10499.04</v>
      </c>
      <c r="L3578" s="212">
        <v>11811.42</v>
      </c>
      <c r="M3578" s="239">
        <f t="shared" si="284"/>
        <v>0.51530000000017029</v>
      </c>
      <c r="N3578" s="239"/>
      <c r="O3578" s="178"/>
      <c r="P3578" s="178"/>
      <c r="Q3578" s="178"/>
      <c r="R3578" s="178"/>
      <c r="S3578" s="178"/>
      <c r="T3578" s="178"/>
      <c r="U3578" s="178"/>
      <c r="V3578" s="178"/>
      <c r="W3578" s="178"/>
      <c r="X3578" s="178"/>
      <c r="Y3578" s="210">
        <f t="shared" si="283"/>
        <v>0.35906429548563612</v>
      </c>
      <c r="Z3578" s="211">
        <f t="shared" si="285"/>
        <v>0.42</v>
      </c>
      <c r="AA3578" s="178"/>
      <c r="AB3578" s="178"/>
      <c r="AC3578" s="178"/>
    </row>
    <row r="3579" spans="2:29" x14ac:dyDescent="0.35">
      <c r="B3579" s="222">
        <v>365600</v>
      </c>
      <c r="C3579" s="208">
        <v>145049</v>
      </c>
      <c r="D3579" s="309">
        <v>7977.69</v>
      </c>
      <c r="E3579" s="206">
        <v>11603.92</v>
      </c>
      <c r="F3579" s="206">
        <v>13054.41</v>
      </c>
      <c r="G3579" s="205">
        <f t="shared" si="286"/>
        <v>0.39674234135667397</v>
      </c>
      <c r="H3579" s="207">
        <f t="shared" si="287"/>
        <v>0.45</v>
      </c>
      <c r="I3579" s="213">
        <v>131280</v>
      </c>
      <c r="J3579" s="213">
        <v>7220.4</v>
      </c>
      <c r="K3579" s="212">
        <v>10502.4</v>
      </c>
      <c r="L3579" s="212">
        <v>11815.2</v>
      </c>
      <c r="M3579" s="239">
        <f t="shared" si="284"/>
        <v>0.51520000000004074</v>
      </c>
      <c r="N3579" s="239"/>
      <c r="O3579" s="178"/>
      <c r="P3579" s="178"/>
      <c r="Q3579" s="178"/>
      <c r="R3579" s="178"/>
      <c r="S3579" s="178"/>
      <c r="T3579" s="178"/>
      <c r="U3579" s="178"/>
      <c r="V3579" s="178"/>
      <c r="W3579" s="178"/>
      <c r="X3579" s="178"/>
      <c r="Y3579" s="210">
        <f t="shared" si="283"/>
        <v>0.35908096280087526</v>
      </c>
      <c r="Z3579" s="211">
        <f t="shared" si="285"/>
        <v>0.42</v>
      </c>
      <c r="AA3579" s="178"/>
      <c r="AB3579" s="178"/>
      <c r="AC3579" s="178"/>
    </row>
    <row r="3580" spans="2:29" x14ac:dyDescent="0.35">
      <c r="B3580" s="222">
        <v>365700</v>
      </c>
      <c r="C3580" s="208">
        <v>145094</v>
      </c>
      <c r="D3580" s="309">
        <v>7980.17</v>
      </c>
      <c r="E3580" s="206">
        <v>11607.52</v>
      </c>
      <c r="F3580" s="206">
        <v>13058.46</v>
      </c>
      <c r="G3580" s="205">
        <f t="shared" si="286"/>
        <v>0.39675690456658463</v>
      </c>
      <c r="H3580" s="207">
        <f t="shared" si="287"/>
        <v>0.45</v>
      </c>
      <c r="I3580" s="213">
        <v>131322</v>
      </c>
      <c r="J3580" s="213">
        <v>7222.71</v>
      </c>
      <c r="K3580" s="212">
        <v>10505.76</v>
      </c>
      <c r="L3580" s="212">
        <v>11818.98</v>
      </c>
      <c r="M3580" s="239">
        <f t="shared" si="284"/>
        <v>0.51530000000006115</v>
      </c>
      <c r="N3580" s="239"/>
      <c r="O3580" s="178"/>
      <c r="P3580" s="178"/>
      <c r="Q3580" s="178"/>
      <c r="R3580" s="178"/>
      <c r="S3580" s="178"/>
      <c r="T3580" s="178"/>
      <c r="U3580" s="178"/>
      <c r="V3580" s="178"/>
      <c r="W3580" s="178"/>
      <c r="X3580" s="178"/>
      <c r="Y3580" s="210">
        <f t="shared" si="283"/>
        <v>0.35909762100082032</v>
      </c>
      <c r="Z3580" s="211">
        <f t="shared" si="285"/>
        <v>0.42</v>
      </c>
      <c r="AA3580" s="178"/>
      <c r="AB3580" s="178"/>
      <c r="AC3580" s="178"/>
    </row>
    <row r="3581" spans="2:29" x14ac:dyDescent="0.35">
      <c r="B3581" s="222">
        <v>365800</v>
      </c>
      <c r="C3581" s="208">
        <v>145139</v>
      </c>
      <c r="D3581" s="309">
        <v>7982.64</v>
      </c>
      <c r="E3581" s="206">
        <v>11611.12</v>
      </c>
      <c r="F3581" s="206">
        <v>13062.51</v>
      </c>
      <c r="G3581" s="205">
        <f t="shared" si="286"/>
        <v>0.39677145981410605</v>
      </c>
      <c r="H3581" s="207">
        <f t="shared" si="287"/>
        <v>0.45</v>
      </c>
      <c r="I3581" s="213">
        <v>131364</v>
      </c>
      <c r="J3581" s="213">
        <v>7225.02</v>
      </c>
      <c r="K3581" s="212">
        <v>10509.12</v>
      </c>
      <c r="L3581" s="212">
        <v>11822.76</v>
      </c>
      <c r="M3581" s="239">
        <f t="shared" si="284"/>
        <v>0.5152000000002408</v>
      </c>
      <c r="N3581" s="239"/>
      <c r="O3581" s="178"/>
      <c r="P3581" s="178"/>
      <c r="Q3581" s="178"/>
      <c r="R3581" s="178"/>
      <c r="S3581" s="178"/>
      <c r="T3581" s="178"/>
      <c r="U3581" s="178"/>
      <c r="V3581" s="178"/>
      <c r="W3581" s="178"/>
      <c r="X3581" s="178"/>
      <c r="Y3581" s="210">
        <f t="shared" si="283"/>
        <v>0.35911427009294694</v>
      </c>
      <c r="Z3581" s="211">
        <f t="shared" si="285"/>
        <v>0.42</v>
      </c>
      <c r="AA3581" s="178"/>
      <c r="AB3581" s="178"/>
      <c r="AC3581" s="178"/>
    </row>
    <row r="3582" spans="2:29" x14ac:dyDescent="0.35">
      <c r="B3582" s="222">
        <v>365900</v>
      </c>
      <c r="C3582" s="208">
        <v>145184</v>
      </c>
      <c r="D3582" s="309">
        <v>7985.12</v>
      </c>
      <c r="E3582" s="206">
        <v>11614.72</v>
      </c>
      <c r="F3582" s="206">
        <v>13066.56</v>
      </c>
      <c r="G3582" s="205">
        <f t="shared" si="286"/>
        <v>0.39678600710576661</v>
      </c>
      <c r="H3582" s="207">
        <f t="shared" si="287"/>
        <v>0.45</v>
      </c>
      <c r="I3582" s="213">
        <v>131406</v>
      </c>
      <c r="J3582" s="213">
        <v>7227.33</v>
      </c>
      <c r="K3582" s="212">
        <v>10512.48</v>
      </c>
      <c r="L3582" s="212">
        <v>11826.54</v>
      </c>
      <c r="M3582" s="239">
        <f t="shared" si="284"/>
        <v>0.51529999999993381</v>
      </c>
      <c r="N3582" s="239"/>
      <c r="O3582" s="178"/>
      <c r="P3582" s="178"/>
      <c r="Q3582" s="178"/>
      <c r="R3582" s="178"/>
      <c r="S3582" s="178"/>
      <c r="T3582" s="178"/>
      <c r="U3582" s="178"/>
      <c r="V3582" s="178"/>
      <c r="W3582" s="178"/>
      <c r="X3582" s="178"/>
      <c r="Y3582" s="210">
        <f t="shared" si="283"/>
        <v>0.35913091008472259</v>
      </c>
      <c r="Z3582" s="211">
        <f t="shared" si="285"/>
        <v>0.42</v>
      </c>
      <c r="AA3582" s="178"/>
      <c r="AB3582" s="178"/>
      <c r="AC3582" s="178"/>
    </row>
    <row r="3583" spans="2:29" x14ac:dyDescent="0.35">
      <c r="B3583" s="222">
        <v>366000</v>
      </c>
      <c r="C3583" s="208">
        <v>145229</v>
      </c>
      <c r="D3583" s="309">
        <v>7987.59</v>
      </c>
      <c r="E3583" s="206">
        <v>11618.32</v>
      </c>
      <c r="F3583" s="206">
        <v>13070.61</v>
      </c>
      <c r="G3583" s="205">
        <f t="shared" si="286"/>
        <v>0.39680054644808743</v>
      </c>
      <c r="H3583" s="207">
        <f t="shared" si="287"/>
        <v>0.45</v>
      </c>
      <c r="I3583" s="213">
        <v>131448</v>
      </c>
      <c r="J3583" s="213">
        <v>7229.64</v>
      </c>
      <c r="K3583" s="212">
        <v>10515.84</v>
      </c>
      <c r="L3583" s="212">
        <v>11830.32</v>
      </c>
      <c r="M3583" s="239">
        <f t="shared" si="284"/>
        <v>0.51520000000013166</v>
      </c>
      <c r="N3583" s="239"/>
      <c r="O3583" s="178"/>
      <c r="P3583" s="178"/>
      <c r="Q3583" s="178"/>
      <c r="R3583" s="178"/>
      <c r="S3583" s="178"/>
      <c r="T3583" s="178"/>
      <c r="U3583" s="178"/>
      <c r="V3583" s="178"/>
      <c r="W3583" s="178"/>
      <c r="X3583" s="178"/>
      <c r="Y3583" s="210">
        <f t="shared" si="283"/>
        <v>0.35914754098360657</v>
      </c>
      <c r="Z3583" s="211">
        <f t="shared" si="285"/>
        <v>0.42</v>
      </c>
      <c r="AA3583" s="178"/>
      <c r="AB3583" s="178"/>
      <c r="AC3583" s="178"/>
    </row>
    <row r="3584" spans="2:29" x14ac:dyDescent="0.35">
      <c r="B3584" s="222">
        <v>366100</v>
      </c>
      <c r="C3584" s="208">
        <v>145274</v>
      </c>
      <c r="D3584" s="309">
        <v>7990.07</v>
      </c>
      <c r="E3584" s="206">
        <v>11621.92</v>
      </c>
      <c r="F3584" s="206">
        <v>13074.66</v>
      </c>
      <c r="G3584" s="205">
        <f t="shared" si="286"/>
        <v>0.39681507784758263</v>
      </c>
      <c r="H3584" s="207">
        <f t="shared" si="287"/>
        <v>0.45</v>
      </c>
      <c r="I3584" s="213">
        <v>131490</v>
      </c>
      <c r="J3584" s="213">
        <v>7231.95</v>
      </c>
      <c r="K3584" s="212">
        <v>10519.2</v>
      </c>
      <c r="L3584" s="212">
        <v>11834.1</v>
      </c>
      <c r="M3584" s="239">
        <f t="shared" si="284"/>
        <v>0.51530000000009746</v>
      </c>
      <c r="N3584" s="239"/>
      <c r="O3584" s="178"/>
      <c r="P3584" s="178"/>
      <c r="Q3584" s="178"/>
      <c r="R3584" s="178"/>
      <c r="S3584" s="178"/>
      <c r="T3584" s="178"/>
      <c r="U3584" s="178"/>
      <c r="V3584" s="178"/>
      <c r="W3584" s="178"/>
      <c r="X3584" s="178"/>
      <c r="Y3584" s="210">
        <f t="shared" si="283"/>
        <v>0.35916416279704999</v>
      </c>
      <c r="Z3584" s="211">
        <f t="shared" si="285"/>
        <v>0.42</v>
      </c>
      <c r="AA3584" s="178"/>
      <c r="AB3584" s="178"/>
      <c r="AC3584" s="178"/>
    </row>
    <row r="3585" spans="2:29" x14ac:dyDescent="0.35">
      <c r="B3585" s="222">
        <v>366200</v>
      </c>
      <c r="C3585" s="208">
        <v>145319</v>
      </c>
      <c r="D3585" s="309">
        <v>7992.54</v>
      </c>
      <c r="E3585" s="206">
        <v>11625.52</v>
      </c>
      <c r="F3585" s="206">
        <v>13078.71</v>
      </c>
      <c r="G3585" s="205">
        <f t="shared" si="286"/>
        <v>0.39682960131075917</v>
      </c>
      <c r="H3585" s="207">
        <f t="shared" si="287"/>
        <v>0.45</v>
      </c>
      <c r="I3585" s="213">
        <v>131532</v>
      </c>
      <c r="J3585" s="213">
        <v>7234.26</v>
      </c>
      <c r="K3585" s="212">
        <v>10522.56</v>
      </c>
      <c r="L3585" s="212">
        <v>11837.88</v>
      </c>
      <c r="M3585" s="239">
        <f t="shared" si="284"/>
        <v>0.51520000000000432</v>
      </c>
      <c r="N3585" s="239"/>
      <c r="O3585" s="178"/>
      <c r="P3585" s="178"/>
      <c r="Q3585" s="178"/>
      <c r="R3585" s="178"/>
      <c r="S3585" s="178"/>
      <c r="T3585" s="178"/>
      <c r="U3585" s="178"/>
      <c r="V3585" s="178"/>
      <c r="W3585" s="178"/>
      <c r="X3585" s="178"/>
      <c r="Y3585" s="210">
        <f t="shared" si="283"/>
        <v>0.35918077553249589</v>
      </c>
      <c r="Z3585" s="211">
        <f t="shared" si="285"/>
        <v>0.42</v>
      </c>
      <c r="AA3585" s="178"/>
      <c r="AB3585" s="178"/>
      <c r="AC3585" s="178"/>
    </row>
    <row r="3586" spans="2:29" x14ac:dyDescent="0.35">
      <c r="B3586" s="222">
        <v>366300</v>
      </c>
      <c r="C3586" s="208">
        <v>145364</v>
      </c>
      <c r="D3586" s="309">
        <v>7995.02</v>
      </c>
      <c r="E3586" s="206">
        <v>11629.12</v>
      </c>
      <c r="F3586" s="206">
        <v>13082.76</v>
      </c>
      <c r="G3586" s="205">
        <f t="shared" si="286"/>
        <v>0.39684411684411686</v>
      </c>
      <c r="H3586" s="207">
        <f t="shared" si="287"/>
        <v>0.45</v>
      </c>
      <c r="I3586" s="213">
        <v>131574</v>
      </c>
      <c r="J3586" s="213">
        <v>7236.57</v>
      </c>
      <c r="K3586" s="212">
        <v>10525.92</v>
      </c>
      <c r="L3586" s="212">
        <v>11841.66</v>
      </c>
      <c r="M3586" s="239">
        <f t="shared" si="284"/>
        <v>0.51529999999998832</v>
      </c>
      <c r="N3586" s="239"/>
      <c r="O3586" s="178"/>
      <c r="P3586" s="178"/>
      <c r="Q3586" s="178"/>
      <c r="R3586" s="178"/>
      <c r="S3586" s="178"/>
      <c r="T3586" s="178"/>
      <c r="U3586" s="178"/>
      <c r="V3586" s="178"/>
      <c r="W3586" s="178"/>
      <c r="X3586" s="178"/>
      <c r="Y3586" s="210">
        <f t="shared" si="283"/>
        <v>0.35919737919737921</v>
      </c>
      <c r="Z3586" s="211">
        <f t="shared" si="285"/>
        <v>0.42</v>
      </c>
      <c r="AA3586" s="178"/>
      <c r="AB3586" s="178"/>
      <c r="AC3586" s="178"/>
    </row>
    <row r="3587" spans="2:29" x14ac:dyDescent="0.35">
      <c r="B3587" s="222">
        <v>366400</v>
      </c>
      <c r="C3587" s="208">
        <v>145409</v>
      </c>
      <c r="D3587" s="309">
        <v>7997.49</v>
      </c>
      <c r="E3587" s="206">
        <v>11632.72</v>
      </c>
      <c r="F3587" s="206">
        <v>13086.81</v>
      </c>
      <c r="G3587" s="205">
        <f t="shared" si="286"/>
        <v>0.39685862445414849</v>
      </c>
      <c r="H3587" s="207">
        <f t="shared" si="287"/>
        <v>0.45</v>
      </c>
      <c r="I3587" s="213">
        <v>131616</v>
      </c>
      <c r="J3587" s="213">
        <v>7238.88</v>
      </c>
      <c r="K3587" s="212">
        <v>10529.28</v>
      </c>
      <c r="L3587" s="212">
        <v>11845.44</v>
      </c>
      <c r="M3587" s="239">
        <f t="shared" si="284"/>
        <v>0.51519999999987709</v>
      </c>
      <c r="N3587" s="239"/>
      <c r="O3587" s="178"/>
      <c r="P3587" s="178"/>
      <c r="Q3587" s="178"/>
      <c r="R3587" s="178"/>
      <c r="S3587" s="178"/>
      <c r="T3587" s="178"/>
      <c r="U3587" s="178"/>
      <c r="V3587" s="178"/>
      <c r="W3587" s="178"/>
      <c r="X3587" s="178"/>
      <c r="Y3587" s="210">
        <f t="shared" ref="Y3587:Y3650" si="288">I3587/$B3587</f>
        <v>0.35921397379912662</v>
      </c>
      <c r="Z3587" s="211">
        <f t="shared" si="285"/>
        <v>0.42</v>
      </c>
      <c r="AA3587" s="178"/>
      <c r="AB3587" s="178"/>
      <c r="AC3587" s="178"/>
    </row>
    <row r="3588" spans="2:29" x14ac:dyDescent="0.35">
      <c r="B3588" s="222">
        <v>366500</v>
      </c>
      <c r="C3588" s="208">
        <v>145454</v>
      </c>
      <c r="D3588" s="309">
        <v>7999.97</v>
      </c>
      <c r="E3588" s="206">
        <v>11636.32</v>
      </c>
      <c r="F3588" s="206">
        <v>13090.86</v>
      </c>
      <c r="G3588" s="205">
        <f t="shared" si="286"/>
        <v>0.39687312414733972</v>
      </c>
      <c r="H3588" s="207">
        <f t="shared" si="287"/>
        <v>0.45</v>
      </c>
      <c r="I3588" s="213">
        <v>131658</v>
      </c>
      <c r="J3588" s="213">
        <v>7241.19</v>
      </c>
      <c r="K3588" s="212">
        <v>10532.64</v>
      </c>
      <c r="L3588" s="212">
        <v>11849.22</v>
      </c>
      <c r="M3588" s="239">
        <f t="shared" ref="M3588:M3651" si="289">(C3588+D3588+F3588-C3587-D3587-F3587)/100</f>
        <v>0.51530000000017029</v>
      </c>
      <c r="N3588" s="239"/>
      <c r="O3588" s="178"/>
      <c r="P3588" s="178"/>
      <c r="Q3588" s="178"/>
      <c r="R3588" s="178"/>
      <c r="S3588" s="178"/>
      <c r="T3588" s="178"/>
      <c r="U3588" s="178"/>
      <c r="V3588" s="178"/>
      <c r="W3588" s="178"/>
      <c r="X3588" s="178"/>
      <c r="Y3588" s="210">
        <f t="shared" si="288"/>
        <v>0.35923055934515691</v>
      </c>
      <c r="Z3588" s="211">
        <f t="shared" ref="Z3588:Z3651" si="290">(I3588-I3587)/($B3588-$B3587)</f>
        <v>0.42</v>
      </c>
      <c r="AA3588" s="178"/>
      <c r="AB3588" s="178"/>
      <c r="AC3588" s="178"/>
    </row>
    <row r="3589" spans="2:29" x14ac:dyDescent="0.35">
      <c r="B3589" s="222">
        <v>366600</v>
      </c>
      <c r="C3589" s="208">
        <v>145499</v>
      </c>
      <c r="D3589" s="309">
        <v>8002.44</v>
      </c>
      <c r="E3589" s="206">
        <v>11639.92</v>
      </c>
      <c r="F3589" s="206">
        <v>13094.91</v>
      </c>
      <c r="G3589" s="205">
        <f t="shared" ref="G3589:G3652" si="291">C3589/B3589</f>
        <v>0.39688761593016914</v>
      </c>
      <c r="H3589" s="207">
        <f t="shared" ref="H3589:H3652" si="292">(C3589-C3588)/(B3589-B3588)</f>
        <v>0.45</v>
      </c>
      <c r="I3589" s="213">
        <v>131700</v>
      </c>
      <c r="J3589" s="213">
        <v>7243.5</v>
      </c>
      <c r="K3589" s="212">
        <v>10536</v>
      </c>
      <c r="L3589" s="212">
        <v>11853</v>
      </c>
      <c r="M3589" s="239">
        <f t="shared" si="289"/>
        <v>0.51520000000004074</v>
      </c>
      <c r="N3589" s="239"/>
      <c r="O3589" s="178"/>
      <c r="P3589" s="178"/>
      <c r="Q3589" s="178"/>
      <c r="R3589" s="178"/>
      <c r="S3589" s="178"/>
      <c r="T3589" s="178"/>
      <c r="U3589" s="178"/>
      <c r="V3589" s="178"/>
      <c r="W3589" s="178"/>
      <c r="X3589" s="178"/>
      <c r="Y3589" s="210">
        <f t="shared" si="288"/>
        <v>0.35924713584288054</v>
      </c>
      <c r="Z3589" s="211">
        <f t="shared" si="290"/>
        <v>0.42</v>
      </c>
      <c r="AA3589" s="178"/>
      <c r="AB3589" s="178"/>
      <c r="AC3589" s="178"/>
    </row>
    <row r="3590" spans="2:29" x14ac:dyDescent="0.35">
      <c r="B3590" s="222">
        <v>366700</v>
      </c>
      <c r="C3590" s="208">
        <v>145544</v>
      </c>
      <c r="D3590" s="309">
        <v>8004.92</v>
      </c>
      <c r="E3590" s="206">
        <v>11643.52</v>
      </c>
      <c r="F3590" s="206">
        <v>13098.96</v>
      </c>
      <c r="G3590" s="205">
        <f t="shared" si="291"/>
        <v>0.39690209980910829</v>
      </c>
      <c r="H3590" s="207">
        <f t="shared" si="292"/>
        <v>0.45</v>
      </c>
      <c r="I3590" s="213">
        <v>131742</v>
      </c>
      <c r="J3590" s="213">
        <v>7245.81</v>
      </c>
      <c r="K3590" s="212">
        <v>10539.36</v>
      </c>
      <c r="L3590" s="212">
        <v>11856.78</v>
      </c>
      <c r="M3590" s="239">
        <f t="shared" si="289"/>
        <v>0.51530000000006115</v>
      </c>
      <c r="N3590" s="239"/>
      <c r="O3590" s="178"/>
      <c r="P3590" s="178"/>
      <c r="Q3590" s="178"/>
      <c r="R3590" s="178"/>
      <c r="S3590" s="178"/>
      <c r="T3590" s="178"/>
      <c r="U3590" s="178"/>
      <c r="V3590" s="178"/>
      <c r="W3590" s="178"/>
      <c r="X3590" s="178"/>
      <c r="Y3590" s="210">
        <f t="shared" si="288"/>
        <v>0.35926370329970003</v>
      </c>
      <c r="Z3590" s="211">
        <f t="shared" si="290"/>
        <v>0.42</v>
      </c>
      <c r="AA3590" s="178"/>
      <c r="AB3590" s="178"/>
      <c r="AC3590" s="178"/>
    </row>
    <row r="3591" spans="2:29" x14ac:dyDescent="0.35">
      <c r="B3591" s="222">
        <v>366800</v>
      </c>
      <c r="C3591" s="208">
        <v>145589</v>
      </c>
      <c r="D3591" s="309">
        <v>8007.39</v>
      </c>
      <c r="E3591" s="206">
        <v>11647.12</v>
      </c>
      <c r="F3591" s="206">
        <v>13103.01</v>
      </c>
      <c r="G3591" s="205">
        <f t="shared" si="291"/>
        <v>0.39691657579062162</v>
      </c>
      <c r="H3591" s="207">
        <f t="shared" si="292"/>
        <v>0.45</v>
      </c>
      <c r="I3591" s="213">
        <v>131784</v>
      </c>
      <c r="J3591" s="213">
        <v>7248.12</v>
      </c>
      <c r="K3591" s="212">
        <v>10542.72</v>
      </c>
      <c r="L3591" s="212">
        <v>11860.56</v>
      </c>
      <c r="M3591" s="239">
        <f t="shared" si="289"/>
        <v>0.5152000000002408</v>
      </c>
      <c r="N3591" s="239"/>
      <c r="O3591" s="178"/>
      <c r="P3591" s="178"/>
      <c r="Q3591" s="178"/>
      <c r="R3591" s="178"/>
      <c r="S3591" s="178"/>
      <c r="T3591" s="178"/>
      <c r="U3591" s="178"/>
      <c r="V3591" s="178"/>
      <c r="W3591" s="178"/>
      <c r="X3591" s="178"/>
      <c r="Y3591" s="210">
        <f t="shared" si="288"/>
        <v>0.35928026172300981</v>
      </c>
      <c r="Z3591" s="211">
        <f t="shared" si="290"/>
        <v>0.42</v>
      </c>
      <c r="AA3591" s="178"/>
      <c r="AB3591" s="178"/>
      <c r="AC3591" s="178"/>
    </row>
    <row r="3592" spans="2:29" x14ac:dyDescent="0.35">
      <c r="B3592" s="222">
        <v>366900</v>
      </c>
      <c r="C3592" s="208">
        <v>145634</v>
      </c>
      <c r="D3592" s="309">
        <v>8009.87</v>
      </c>
      <c r="E3592" s="206">
        <v>11650.72</v>
      </c>
      <c r="F3592" s="206">
        <v>13107.06</v>
      </c>
      <c r="G3592" s="205">
        <f t="shared" si="291"/>
        <v>0.39693104388116651</v>
      </c>
      <c r="H3592" s="207">
        <f t="shared" si="292"/>
        <v>0.45</v>
      </c>
      <c r="I3592" s="213">
        <v>131826</v>
      </c>
      <c r="J3592" s="213">
        <v>7250.43</v>
      </c>
      <c r="K3592" s="212">
        <v>10546.08</v>
      </c>
      <c r="L3592" s="212">
        <v>11864.34</v>
      </c>
      <c r="M3592" s="239">
        <f t="shared" si="289"/>
        <v>0.51529999999993381</v>
      </c>
      <c r="N3592" s="239"/>
      <c r="O3592" s="178"/>
      <c r="P3592" s="178"/>
      <c r="Q3592" s="178"/>
      <c r="R3592" s="178"/>
      <c r="S3592" s="178"/>
      <c r="T3592" s="178"/>
      <c r="U3592" s="178"/>
      <c r="V3592" s="178"/>
      <c r="W3592" s="178"/>
      <c r="X3592" s="178"/>
      <c r="Y3592" s="210">
        <f t="shared" si="288"/>
        <v>0.35929681112019624</v>
      </c>
      <c r="Z3592" s="211">
        <f t="shared" si="290"/>
        <v>0.42</v>
      </c>
      <c r="AA3592" s="178"/>
      <c r="AB3592" s="178"/>
      <c r="AC3592" s="178"/>
    </row>
    <row r="3593" spans="2:29" x14ac:dyDescent="0.35">
      <c r="B3593" s="222">
        <v>367000</v>
      </c>
      <c r="C3593" s="208">
        <v>145679</v>
      </c>
      <c r="D3593" s="309">
        <v>8012.34</v>
      </c>
      <c r="E3593" s="206">
        <v>11654.32</v>
      </c>
      <c r="F3593" s="206">
        <v>13111.11</v>
      </c>
      <c r="G3593" s="205">
        <f t="shared" si="291"/>
        <v>0.39694550408719348</v>
      </c>
      <c r="H3593" s="207">
        <f t="shared" si="292"/>
        <v>0.45</v>
      </c>
      <c r="I3593" s="213">
        <v>131868</v>
      </c>
      <c r="J3593" s="213">
        <v>7252.74</v>
      </c>
      <c r="K3593" s="212">
        <v>10549.44</v>
      </c>
      <c r="L3593" s="212">
        <v>11868.12</v>
      </c>
      <c r="M3593" s="239">
        <f t="shared" si="289"/>
        <v>0.51520000000013166</v>
      </c>
      <c r="N3593" s="239"/>
      <c r="O3593" s="178"/>
      <c r="P3593" s="178"/>
      <c r="Q3593" s="178"/>
      <c r="R3593" s="178"/>
      <c r="S3593" s="178"/>
      <c r="T3593" s="178"/>
      <c r="U3593" s="178"/>
      <c r="V3593" s="178"/>
      <c r="W3593" s="178"/>
      <c r="X3593" s="178"/>
      <c r="Y3593" s="210">
        <f t="shared" si="288"/>
        <v>0.35931335149863758</v>
      </c>
      <c r="Z3593" s="211">
        <f t="shared" si="290"/>
        <v>0.42</v>
      </c>
      <c r="AA3593" s="178"/>
      <c r="AB3593" s="178"/>
      <c r="AC3593" s="178"/>
    </row>
    <row r="3594" spans="2:29" x14ac:dyDescent="0.35">
      <c r="B3594" s="222">
        <v>367100</v>
      </c>
      <c r="C3594" s="208">
        <v>145724</v>
      </c>
      <c r="D3594" s="309">
        <v>8014.82</v>
      </c>
      <c r="E3594" s="206">
        <v>11657.92</v>
      </c>
      <c r="F3594" s="206">
        <v>13115.16</v>
      </c>
      <c r="G3594" s="205">
        <f t="shared" si="291"/>
        <v>0.39695995641514575</v>
      </c>
      <c r="H3594" s="207">
        <f t="shared" si="292"/>
        <v>0.45</v>
      </c>
      <c r="I3594" s="213">
        <v>131910</v>
      </c>
      <c r="J3594" s="213">
        <v>7255.05</v>
      </c>
      <c r="K3594" s="212">
        <v>10552.8</v>
      </c>
      <c r="L3594" s="212">
        <v>11871.9</v>
      </c>
      <c r="M3594" s="239">
        <f t="shared" si="289"/>
        <v>0.51530000000009746</v>
      </c>
      <c r="N3594" s="239"/>
      <c r="O3594" s="178"/>
      <c r="P3594" s="178"/>
      <c r="Q3594" s="178"/>
      <c r="R3594" s="178"/>
      <c r="S3594" s="178"/>
      <c r="T3594" s="178"/>
      <c r="U3594" s="178"/>
      <c r="V3594" s="178"/>
      <c r="W3594" s="178"/>
      <c r="X3594" s="178"/>
      <c r="Y3594" s="210">
        <f t="shared" si="288"/>
        <v>0.35932988286570416</v>
      </c>
      <c r="Z3594" s="211">
        <f t="shared" si="290"/>
        <v>0.42</v>
      </c>
      <c r="AA3594" s="178"/>
      <c r="AB3594" s="178"/>
      <c r="AC3594" s="178"/>
    </row>
    <row r="3595" spans="2:29" x14ac:dyDescent="0.35">
      <c r="B3595" s="222">
        <v>367200</v>
      </c>
      <c r="C3595" s="208">
        <v>145769</v>
      </c>
      <c r="D3595" s="309">
        <v>8017.29</v>
      </c>
      <c r="E3595" s="206">
        <v>11661.52</v>
      </c>
      <c r="F3595" s="206">
        <v>13119.21</v>
      </c>
      <c r="G3595" s="205">
        <f t="shared" si="291"/>
        <v>0.39697440087145969</v>
      </c>
      <c r="H3595" s="207">
        <f t="shared" si="292"/>
        <v>0.45</v>
      </c>
      <c r="I3595" s="213">
        <v>131952</v>
      </c>
      <c r="J3595" s="213">
        <v>7257.36</v>
      </c>
      <c r="K3595" s="212">
        <v>10556.16</v>
      </c>
      <c r="L3595" s="212">
        <v>11875.68</v>
      </c>
      <c r="M3595" s="239">
        <f t="shared" si="289"/>
        <v>0.51520000000000432</v>
      </c>
      <c r="N3595" s="239"/>
      <c r="O3595" s="178"/>
      <c r="P3595" s="178"/>
      <c r="Q3595" s="178"/>
      <c r="R3595" s="178"/>
      <c r="S3595" s="178"/>
      <c r="T3595" s="178"/>
      <c r="U3595" s="178"/>
      <c r="V3595" s="178"/>
      <c r="W3595" s="178"/>
      <c r="X3595" s="178"/>
      <c r="Y3595" s="210">
        <f t="shared" si="288"/>
        <v>0.35934640522875816</v>
      </c>
      <c r="Z3595" s="211">
        <f t="shared" si="290"/>
        <v>0.42</v>
      </c>
      <c r="AA3595" s="178"/>
      <c r="AB3595" s="178"/>
      <c r="AC3595" s="178"/>
    </row>
    <row r="3596" spans="2:29" x14ac:dyDescent="0.35">
      <c r="B3596" s="222">
        <v>367300</v>
      </c>
      <c r="C3596" s="208">
        <v>145814</v>
      </c>
      <c r="D3596" s="309">
        <v>8019.77</v>
      </c>
      <c r="E3596" s="206">
        <v>11665.12</v>
      </c>
      <c r="F3596" s="206">
        <v>13123.26</v>
      </c>
      <c r="G3596" s="205">
        <f t="shared" si="291"/>
        <v>0.39698883746256464</v>
      </c>
      <c r="H3596" s="207">
        <f t="shared" si="292"/>
        <v>0.45</v>
      </c>
      <c r="I3596" s="213">
        <v>131994</v>
      </c>
      <c r="J3596" s="213">
        <v>7259.67</v>
      </c>
      <c r="K3596" s="212">
        <v>10559.52</v>
      </c>
      <c r="L3596" s="212">
        <v>11879.46</v>
      </c>
      <c r="M3596" s="239">
        <f t="shared" si="289"/>
        <v>0.51529999999998832</v>
      </c>
      <c r="N3596" s="239"/>
      <c r="O3596" s="178"/>
      <c r="P3596" s="178"/>
      <c r="Q3596" s="178"/>
      <c r="R3596" s="178"/>
      <c r="S3596" s="178"/>
      <c r="T3596" s="178"/>
      <c r="U3596" s="178"/>
      <c r="V3596" s="178"/>
      <c r="W3596" s="178"/>
      <c r="X3596" s="178"/>
      <c r="Y3596" s="210">
        <f t="shared" si="288"/>
        <v>0.35936291859515385</v>
      </c>
      <c r="Z3596" s="211">
        <f t="shared" si="290"/>
        <v>0.42</v>
      </c>
      <c r="AA3596" s="178"/>
      <c r="AB3596" s="178"/>
      <c r="AC3596" s="178"/>
    </row>
    <row r="3597" spans="2:29" x14ac:dyDescent="0.35">
      <c r="B3597" s="222">
        <v>367400</v>
      </c>
      <c r="C3597" s="208">
        <v>145859</v>
      </c>
      <c r="D3597" s="309">
        <v>8022.24</v>
      </c>
      <c r="E3597" s="206">
        <v>11668.72</v>
      </c>
      <c r="F3597" s="206">
        <v>13127.31</v>
      </c>
      <c r="G3597" s="205">
        <f t="shared" si="291"/>
        <v>0.39700326619488296</v>
      </c>
      <c r="H3597" s="207">
        <f t="shared" si="292"/>
        <v>0.45</v>
      </c>
      <c r="I3597" s="213">
        <v>132036</v>
      </c>
      <c r="J3597" s="213">
        <v>7261.98</v>
      </c>
      <c r="K3597" s="212">
        <v>10562.88</v>
      </c>
      <c r="L3597" s="212">
        <v>11883.24</v>
      </c>
      <c r="M3597" s="239">
        <f t="shared" si="289"/>
        <v>0.51519999999987709</v>
      </c>
      <c r="N3597" s="239"/>
      <c r="O3597" s="178"/>
      <c r="P3597" s="178"/>
      <c r="Q3597" s="178"/>
      <c r="R3597" s="178"/>
      <c r="S3597" s="178"/>
      <c r="T3597" s="178"/>
      <c r="U3597" s="178"/>
      <c r="V3597" s="178"/>
      <c r="W3597" s="178"/>
      <c r="X3597" s="178"/>
      <c r="Y3597" s="210">
        <f t="shared" si="288"/>
        <v>0.35937942297223735</v>
      </c>
      <c r="Z3597" s="211">
        <f t="shared" si="290"/>
        <v>0.42</v>
      </c>
      <c r="AA3597" s="178"/>
      <c r="AB3597" s="178"/>
      <c r="AC3597" s="178"/>
    </row>
    <row r="3598" spans="2:29" x14ac:dyDescent="0.35">
      <c r="B3598" s="222">
        <v>367500</v>
      </c>
      <c r="C3598" s="208">
        <v>145904</v>
      </c>
      <c r="D3598" s="309">
        <v>8024.72</v>
      </c>
      <c r="E3598" s="206">
        <v>11672.32</v>
      </c>
      <c r="F3598" s="206">
        <v>13131.36</v>
      </c>
      <c r="G3598" s="205">
        <f t="shared" si="291"/>
        <v>0.39701768707482993</v>
      </c>
      <c r="H3598" s="207">
        <f t="shared" si="292"/>
        <v>0.45</v>
      </c>
      <c r="I3598" s="213">
        <v>132078</v>
      </c>
      <c r="J3598" s="213">
        <v>7264.29</v>
      </c>
      <c r="K3598" s="212">
        <v>10566.24</v>
      </c>
      <c r="L3598" s="212">
        <v>11887.02</v>
      </c>
      <c r="M3598" s="239">
        <f t="shared" si="289"/>
        <v>0.51530000000017029</v>
      </c>
      <c r="N3598" s="239"/>
      <c r="O3598" s="178"/>
      <c r="P3598" s="178"/>
      <c r="Q3598" s="178"/>
      <c r="R3598" s="178"/>
      <c r="S3598" s="178"/>
      <c r="T3598" s="178"/>
      <c r="U3598" s="178"/>
      <c r="V3598" s="178"/>
      <c r="W3598" s="178"/>
      <c r="X3598" s="178"/>
      <c r="Y3598" s="210">
        <f t="shared" si="288"/>
        <v>0.35939591836734691</v>
      </c>
      <c r="Z3598" s="211">
        <f t="shared" si="290"/>
        <v>0.42</v>
      </c>
      <c r="AA3598" s="178"/>
      <c r="AB3598" s="178"/>
      <c r="AC3598" s="178"/>
    </row>
    <row r="3599" spans="2:29" x14ac:dyDescent="0.35">
      <c r="B3599" s="222">
        <v>367600</v>
      </c>
      <c r="C3599" s="208">
        <v>145949</v>
      </c>
      <c r="D3599" s="309">
        <v>8027.19</v>
      </c>
      <c r="E3599" s="206">
        <v>11675.92</v>
      </c>
      <c r="F3599" s="206">
        <v>13135.41</v>
      </c>
      <c r="G3599" s="205">
        <f t="shared" si="291"/>
        <v>0.3970321001088139</v>
      </c>
      <c r="H3599" s="207">
        <f t="shared" si="292"/>
        <v>0.45</v>
      </c>
      <c r="I3599" s="213">
        <v>132120</v>
      </c>
      <c r="J3599" s="213">
        <v>7266.6</v>
      </c>
      <c r="K3599" s="212">
        <v>10569.6</v>
      </c>
      <c r="L3599" s="212">
        <v>11890.8</v>
      </c>
      <c r="M3599" s="239">
        <f t="shared" si="289"/>
        <v>0.51520000000004074</v>
      </c>
      <c r="N3599" s="239"/>
      <c r="O3599" s="178"/>
      <c r="P3599" s="178"/>
      <c r="Q3599" s="178"/>
      <c r="R3599" s="178"/>
      <c r="S3599" s="178"/>
      <c r="T3599" s="178"/>
      <c r="U3599" s="178"/>
      <c r="V3599" s="178"/>
      <c r="W3599" s="178"/>
      <c r="X3599" s="178"/>
      <c r="Y3599" s="210">
        <f t="shared" si="288"/>
        <v>0.35941240478781283</v>
      </c>
      <c r="Z3599" s="211">
        <f t="shared" si="290"/>
        <v>0.42</v>
      </c>
      <c r="AA3599" s="178"/>
      <c r="AB3599" s="178"/>
      <c r="AC3599" s="178"/>
    </row>
    <row r="3600" spans="2:29" x14ac:dyDescent="0.35">
      <c r="B3600" s="222">
        <v>367700</v>
      </c>
      <c r="C3600" s="208">
        <v>145994</v>
      </c>
      <c r="D3600" s="309">
        <v>8029.67</v>
      </c>
      <c r="E3600" s="206">
        <v>11679.52</v>
      </c>
      <c r="F3600" s="206">
        <v>13139.46</v>
      </c>
      <c r="G3600" s="205">
        <f t="shared" si="291"/>
        <v>0.39704650530323632</v>
      </c>
      <c r="H3600" s="207">
        <f t="shared" si="292"/>
        <v>0.45</v>
      </c>
      <c r="I3600" s="213">
        <v>132162</v>
      </c>
      <c r="J3600" s="213">
        <v>7268.91</v>
      </c>
      <c r="K3600" s="212">
        <v>10572.96</v>
      </c>
      <c r="L3600" s="212">
        <v>11894.58</v>
      </c>
      <c r="M3600" s="239">
        <f t="shared" si="289"/>
        <v>0.51530000000006115</v>
      </c>
      <c r="N3600" s="239"/>
      <c r="O3600" s="178"/>
      <c r="P3600" s="178"/>
      <c r="Q3600" s="178"/>
      <c r="R3600" s="178"/>
      <c r="S3600" s="178"/>
      <c r="T3600" s="178"/>
      <c r="U3600" s="178"/>
      <c r="V3600" s="178"/>
      <c r="W3600" s="178"/>
      <c r="X3600" s="178"/>
      <c r="Y3600" s="210">
        <f t="shared" si="288"/>
        <v>0.35942888224095731</v>
      </c>
      <c r="Z3600" s="211">
        <f t="shared" si="290"/>
        <v>0.42</v>
      </c>
      <c r="AA3600" s="178"/>
      <c r="AB3600" s="178"/>
      <c r="AC3600" s="178"/>
    </row>
    <row r="3601" spans="2:29" x14ac:dyDescent="0.35">
      <c r="B3601" s="222">
        <v>367800</v>
      </c>
      <c r="C3601" s="208">
        <v>146039</v>
      </c>
      <c r="D3601" s="309">
        <v>8032.14</v>
      </c>
      <c r="E3601" s="206">
        <v>11683.12</v>
      </c>
      <c r="F3601" s="206">
        <v>13143.51</v>
      </c>
      <c r="G3601" s="205">
        <f t="shared" si="291"/>
        <v>0.39706090266449157</v>
      </c>
      <c r="H3601" s="207">
        <f t="shared" si="292"/>
        <v>0.45</v>
      </c>
      <c r="I3601" s="213">
        <v>132204</v>
      </c>
      <c r="J3601" s="213">
        <v>7271.22</v>
      </c>
      <c r="K3601" s="212">
        <v>10576.32</v>
      </c>
      <c r="L3601" s="212">
        <v>11898.36</v>
      </c>
      <c r="M3601" s="239">
        <f t="shared" si="289"/>
        <v>0.5152000000002408</v>
      </c>
      <c r="N3601" s="239"/>
      <c r="O3601" s="178"/>
      <c r="P3601" s="178"/>
      <c r="Q3601" s="178"/>
      <c r="R3601" s="178"/>
      <c r="S3601" s="178"/>
      <c r="T3601" s="178"/>
      <c r="U3601" s="178"/>
      <c r="V3601" s="178"/>
      <c r="W3601" s="178"/>
      <c r="X3601" s="178"/>
      <c r="Y3601" s="210">
        <f t="shared" si="288"/>
        <v>0.35944535073409462</v>
      </c>
      <c r="Z3601" s="211">
        <f t="shared" si="290"/>
        <v>0.42</v>
      </c>
      <c r="AA3601" s="178"/>
      <c r="AB3601" s="178"/>
      <c r="AC3601" s="178"/>
    </row>
    <row r="3602" spans="2:29" x14ac:dyDescent="0.35">
      <c r="B3602" s="222">
        <v>367900</v>
      </c>
      <c r="C3602" s="208">
        <v>146084</v>
      </c>
      <c r="D3602" s="309">
        <v>8034.62</v>
      </c>
      <c r="E3602" s="206">
        <v>11686.72</v>
      </c>
      <c r="F3602" s="206">
        <v>13147.56</v>
      </c>
      <c r="G3602" s="205">
        <f t="shared" si="291"/>
        <v>0.39707529219896709</v>
      </c>
      <c r="H3602" s="207">
        <f t="shared" si="292"/>
        <v>0.45</v>
      </c>
      <c r="I3602" s="213">
        <v>132246</v>
      </c>
      <c r="J3602" s="213">
        <v>7273.53</v>
      </c>
      <c r="K3602" s="212">
        <v>10579.68</v>
      </c>
      <c r="L3602" s="212">
        <v>11902.14</v>
      </c>
      <c r="M3602" s="239">
        <f t="shared" si="289"/>
        <v>0.51529999999993381</v>
      </c>
      <c r="N3602" s="239"/>
      <c r="O3602" s="178"/>
      <c r="P3602" s="178"/>
      <c r="Q3602" s="178"/>
      <c r="R3602" s="178"/>
      <c r="S3602" s="178"/>
      <c r="T3602" s="178"/>
      <c r="U3602" s="178"/>
      <c r="V3602" s="178"/>
      <c r="W3602" s="178"/>
      <c r="X3602" s="178"/>
      <c r="Y3602" s="210">
        <f t="shared" si="288"/>
        <v>0.35946181027453111</v>
      </c>
      <c r="Z3602" s="211">
        <f t="shared" si="290"/>
        <v>0.42</v>
      </c>
      <c r="AA3602" s="178"/>
      <c r="AB3602" s="178"/>
      <c r="AC3602" s="178"/>
    </row>
    <row r="3603" spans="2:29" x14ac:dyDescent="0.35">
      <c r="B3603" s="222">
        <v>368000</v>
      </c>
      <c r="C3603" s="208">
        <v>146129</v>
      </c>
      <c r="D3603" s="309">
        <v>8037.09</v>
      </c>
      <c r="E3603" s="206">
        <v>11690.32</v>
      </c>
      <c r="F3603" s="206">
        <v>13151.61</v>
      </c>
      <c r="G3603" s="205">
        <f t="shared" si="291"/>
        <v>0.39708967391304351</v>
      </c>
      <c r="H3603" s="207">
        <f t="shared" si="292"/>
        <v>0.45</v>
      </c>
      <c r="I3603" s="213">
        <v>132288</v>
      </c>
      <c r="J3603" s="213">
        <v>7275.84</v>
      </c>
      <c r="K3603" s="212">
        <v>10583.04</v>
      </c>
      <c r="L3603" s="212">
        <v>11905.92</v>
      </c>
      <c r="M3603" s="239">
        <f t="shared" si="289"/>
        <v>0.51520000000013166</v>
      </c>
      <c r="N3603" s="239"/>
      <c r="O3603" s="178"/>
      <c r="P3603" s="178"/>
      <c r="Q3603" s="178"/>
      <c r="R3603" s="178"/>
      <c r="S3603" s="178"/>
      <c r="T3603" s="178"/>
      <c r="U3603" s="178"/>
      <c r="V3603" s="178"/>
      <c r="W3603" s="178"/>
      <c r="X3603" s="178"/>
      <c r="Y3603" s="210">
        <f t="shared" si="288"/>
        <v>0.35947826086956519</v>
      </c>
      <c r="Z3603" s="211">
        <f t="shared" si="290"/>
        <v>0.42</v>
      </c>
      <c r="AA3603" s="178"/>
      <c r="AB3603" s="178"/>
      <c r="AC3603" s="178"/>
    </row>
    <row r="3604" spans="2:29" x14ac:dyDescent="0.35">
      <c r="B3604" s="222">
        <v>368100</v>
      </c>
      <c r="C3604" s="208">
        <v>146174</v>
      </c>
      <c r="D3604" s="309">
        <v>8039.57</v>
      </c>
      <c r="E3604" s="206">
        <v>11693.92</v>
      </c>
      <c r="F3604" s="206">
        <v>13155.66</v>
      </c>
      <c r="G3604" s="205">
        <f t="shared" si="291"/>
        <v>0.39710404781309427</v>
      </c>
      <c r="H3604" s="207">
        <f t="shared" si="292"/>
        <v>0.45</v>
      </c>
      <c r="I3604" s="213">
        <v>132330</v>
      </c>
      <c r="J3604" s="213">
        <v>7278.15</v>
      </c>
      <c r="K3604" s="212">
        <v>10586.4</v>
      </c>
      <c r="L3604" s="212">
        <v>11909.7</v>
      </c>
      <c r="M3604" s="239">
        <f t="shared" si="289"/>
        <v>0.51530000000009746</v>
      </c>
      <c r="N3604" s="239"/>
      <c r="O3604" s="178"/>
      <c r="P3604" s="178"/>
      <c r="Q3604" s="178"/>
      <c r="R3604" s="178"/>
      <c r="S3604" s="178"/>
      <c r="T3604" s="178"/>
      <c r="U3604" s="178"/>
      <c r="V3604" s="178"/>
      <c r="W3604" s="178"/>
      <c r="X3604" s="178"/>
      <c r="Y3604" s="210">
        <f t="shared" si="288"/>
        <v>0.35949470252648735</v>
      </c>
      <c r="Z3604" s="211">
        <f t="shared" si="290"/>
        <v>0.42</v>
      </c>
      <c r="AA3604" s="178"/>
      <c r="AB3604" s="178"/>
      <c r="AC3604" s="178"/>
    </row>
    <row r="3605" spans="2:29" x14ac:dyDescent="0.35">
      <c r="B3605" s="222">
        <v>368200</v>
      </c>
      <c r="C3605" s="208">
        <v>146219</v>
      </c>
      <c r="D3605" s="309">
        <v>8042.04</v>
      </c>
      <c r="E3605" s="206">
        <v>11697.52</v>
      </c>
      <c r="F3605" s="206">
        <v>13159.71</v>
      </c>
      <c r="G3605" s="205">
        <f t="shared" si="291"/>
        <v>0.39711841390548613</v>
      </c>
      <c r="H3605" s="207">
        <f t="shared" si="292"/>
        <v>0.45</v>
      </c>
      <c r="I3605" s="213">
        <v>132372</v>
      </c>
      <c r="J3605" s="213">
        <v>7280.46</v>
      </c>
      <c r="K3605" s="212">
        <v>10589.76</v>
      </c>
      <c r="L3605" s="212">
        <v>11913.48</v>
      </c>
      <c r="M3605" s="239">
        <f t="shared" si="289"/>
        <v>0.51520000000000432</v>
      </c>
      <c r="N3605" s="239"/>
      <c r="O3605" s="178"/>
      <c r="P3605" s="178"/>
      <c r="Q3605" s="178"/>
      <c r="R3605" s="178"/>
      <c r="S3605" s="178"/>
      <c r="T3605" s="178"/>
      <c r="U3605" s="178"/>
      <c r="V3605" s="178"/>
      <c r="W3605" s="178"/>
      <c r="X3605" s="178"/>
      <c r="Y3605" s="210">
        <f t="shared" si="288"/>
        <v>0.35951113525258011</v>
      </c>
      <c r="Z3605" s="211">
        <f t="shared" si="290"/>
        <v>0.42</v>
      </c>
      <c r="AA3605" s="178"/>
      <c r="AB3605" s="178"/>
      <c r="AC3605" s="178"/>
    </row>
    <row r="3606" spans="2:29" x14ac:dyDescent="0.35">
      <c r="B3606" s="222">
        <v>368300</v>
      </c>
      <c r="C3606" s="208">
        <v>146264</v>
      </c>
      <c r="D3606" s="309">
        <v>8044.52</v>
      </c>
      <c r="E3606" s="206">
        <v>11701.12</v>
      </c>
      <c r="F3606" s="206">
        <v>13163.76</v>
      </c>
      <c r="G3606" s="205">
        <f t="shared" si="291"/>
        <v>0.39713277219657889</v>
      </c>
      <c r="H3606" s="207">
        <f t="shared" si="292"/>
        <v>0.45</v>
      </c>
      <c r="I3606" s="213">
        <v>132414</v>
      </c>
      <c r="J3606" s="213">
        <v>7282.77</v>
      </c>
      <c r="K3606" s="212">
        <v>10593.12</v>
      </c>
      <c r="L3606" s="212">
        <v>11917.26</v>
      </c>
      <c r="M3606" s="239">
        <f t="shared" si="289"/>
        <v>0.51529999999998832</v>
      </c>
      <c r="N3606" s="239"/>
      <c r="O3606" s="178"/>
      <c r="P3606" s="178"/>
      <c r="Q3606" s="178"/>
      <c r="R3606" s="178"/>
      <c r="S3606" s="178"/>
      <c r="T3606" s="178"/>
      <c r="U3606" s="178"/>
      <c r="V3606" s="178"/>
      <c r="W3606" s="178"/>
      <c r="X3606" s="178"/>
      <c r="Y3606" s="210">
        <f t="shared" si="288"/>
        <v>0.35952755905511813</v>
      </c>
      <c r="Z3606" s="211">
        <f t="shared" si="290"/>
        <v>0.42</v>
      </c>
      <c r="AA3606" s="178"/>
      <c r="AB3606" s="178"/>
      <c r="AC3606" s="178"/>
    </row>
    <row r="3607" spans="2:29" x14ac:dyDescent="0.35">
      <c r="B3607" s="222">
        <v>368400</v>
      </c>
      <c r="C3607" s="208">
        <v>146309</v>
      </c>
      <c r="D3607" s="309">
        <v>8046.99</v>
      </c>
      <c r="E3607" s="206">
        <v>11704.72</v>
      </c>
      <c r="F3607" s="206">
        <v>13167.81</v>
      </c>
      <c r="G3607" s="205">
        <f t="shared" si="291"/>
        <v>0.39714712269272529</v>
      </c>
      <c r="H3607" s="207">
        <f t="shared" si="292"/>
        <v>0.45</v>
      </c>
      <c r="I3607" s="213">
        <v>132456</v>
      </c>
      <c r="J3607" s="213">
        <v>7285.08</v>
      </c>
      <c r="K3607" s="212">
        <v>10596.48</v>
      </c>
      <c r="L3607" s="212">
        <v>11921.04</v>
      </c>
      <c r="M3607" s="239">
        <f t="shared" si="289"/>
        <v>0.51519999999987709</v>
      </c>
      <c r="N3607" s="239"/>
      <c r="O3607" s="178"/>
      <c r="P3607" s="178"/>
      <c r="Q3607" s="178"/>
      <c r="R3607" s="178"/>
      <c r="S3607" s="178"/>
      <c r="T3607" s="178"/>
      <c r="U3607" s="178"/>
      <c r="V3607" s="178"/>
      <c r="W3607" s="178"/>
      <c r="X3607" s="178"/>
      <c r="Y3607" s="210">
        <f t="shared" si="288"/>
        <v>0.35954397394136806</v>
      </c>
      <c r="Z3607" s="211">
        <f t="shared" si="290"/>
        <v>0.42</v>
      </c>
      <c r="AA3607" s="178"/>
      <c r="AB3607" s="178"/>
      <c r="AC3607" s="178"/>
    </row>
    <row r="3608" spans="2:29" x14ac:dyDescent="0.35">
      <c r="B3608" s="222">
        <v>368500</v>
      </c>
      <c r="C3608" s="208">
        <v>146354</v>
      </c>
      <c r="D3608" s="309">
        <v>8049.47</v>
      </c>
      <c r="E3608" s="206">
        <v>11708.32</v>
      </c>
      <c r="F3608" s="206">
        <v>13171.86</v>
      </c>
      <c r="G3608" s="205">
        <f t="shared" si="291"/>
        <v>0.39716146540027136</v>
      </c>
      <c r="H3608" s="207">
        <f t="shared" si="292"/>
        <v>0.45</v>
      </c>
      <c r="I3608" s="213">
        <v>132498</v>
      </c>
      <c r="J3608" s="213">
        <v>7287.39</v>
      </c>
      <c r="K3608" s="212">
        <v>10599.84</v>
      </c>
      <c r="L3608" s="212">
        <v>11924.82</v>
      </c>
      <c r="M3608" s="239">
        <f t="shared" si="289"/>
        <v>0.51530000000017029</v>
      </c>
      <c r="N3608" s="239"/>
      <c r="O3608" s="178"/>
      <c r="P3608" s="178"/>
      <c r="Q3608" s="178"/>
      <c r="R3608" s="178"/>
      <c r="S3608" s="178"/>
      <c r="T3608" s="178"/>
      <c r="U3608" s="178"/>
      <c r="V3608" s="178"/>
      <c r="W3608" s="178"/>
      <c r="X3608" s="178"/>
      <c r="Y3608" s="210">
        <f t="shared" si="288"/>
        <v>0.35956037991858886</v>
      </c>
      <c r="Z3608" s="211">
        <f t="shared" si="290"/>
        <v>0.42</v>
      </c>
      <c r="AA3608" s="178"/>
      <c r="AB3608" s="178"/>
      <c r="AC3608" s="178"/>
    </row>
    <row r="3609" spans="2:29" x14ac:dyDescent="0.35">
      <c r="B3609" s="222">
        <v>368600</v>
      </c>
      <c r="C3609" s="208">
        <v>146399</v>
      </c>
      <c r="D3609" s="309">
        <v>8051.94</v>
      </c>
      <c r="E3609" s="206">
        <v>11711.92</v>
      </c>
      <c r="F3609" s="206">
        <v>13175.91</v>
      </c>
      <c r="G3609" s="205">
        <f t="shared" si="291"/>
        <v>0.39717580032555616</v>
      </c>
      <c r="H3609" s="207">
        <f t="shared" si="292"/>
        <v>0.45</v>
      </c>
      <c r="I3609" s="213">
        <v>132540</v>
      </c>
      <c r="J3609" s="213">
        <v>7289.7</v>
      </c>
      <c r="K3609" s="212">
        <v>10603.2</v>
      </c>
      <c r="L3609" s="212">
        <v>11928.6</v>
      </c>
      <c r="M3609" s="239">
        <f t="shared" si="289"/>
        <v>0.51520000000004074</v>
      </c>
      <c r="N3609" s="239"/>
      <c r="O3609" s="178"/>
      <c r="P3609" s="178"/>
      <c r="Q3609" s="178"/>
      <c r="R3609" s="178"/>
      <c r="S3609" s="178"/>
      <c r="T3609" s="178"/>
      <c r="U3609" s="178"/>
      <c r="V3609" s="178"/>
      <c r="W3609" s="178"/>
      <c r="X3609" s="178"/>
      <c r="Y3609" s="210">
        <f t="shared" si="288"/>
        <v>0.35957677699403146</v>
      </c>
      <c r="Z3609" s="211">
        <f t="shared" si="290"/>
        <v>0.42</v>
      </c>
      <c r="AA3609" s="178"/>
      <c r="AB3609" s="178"/>
      <c r="AC3609" s="178"/>
    </row>
    <row r="3610" spans="2:29" x14ac:dyDescent="0.35">
      <c r="B3610" s="222">
        <v>368700</v>
      </c>
      <c r="C3610" s="208">
        <v>146444</v>
      </c>
      <c r="D3610" s="309">
        <v>8054.42</v>
      </c>
      <c r="E3610" s="206">
        <v>11715.52</v>
      </c>
      <c r="F3610" s="206">
        <v>13179.96</v>
      </c>
      <c r="G3610" s="205">
        <f t="shared" si="291"/>
        <v>0.39719012747491184</v>
      </c>
      <c r="H3610" s="207">
        <f t="shared" si="292"/>
        <v>0.45</v>
      </c>
      <c r="I3610" s="213">
        <v>132582</v>
      </c>
      <c r="J3610" s="213">
        <v>7292.01</v>
      </c>
      <c r="K3610" s="212">
        <v>10606.56</v>
      </c>
      <c r="L3610" s="212">
        <v>11932.38</v>
      </c>
      <c r="M3610" s="239">
        <f t="shared" si="289"/>
        <v>0.51530000000006115</v>
      </c>
      <c r="N3610" s="239"/>
      <c r="O3610" s="178"/>
      <c r="P3610" s="178"/>
      <c r="Q3610" s="178"/>
      <c r="R3610" s="178"/>
      <c r="S3610" s="178"/>
      <c r="T3610" s="178"/>
      <c r="U3610" s="178"/>
      <c r="V3610" s="178"/>
      <c r="W3610" s="178"/>
      <c r="X3610" s="178"/>
      <c r="Y3610" s="210">
        <f t="shared" si="288"/>
        <v>0.359593165174939</v>
      </c>
      <c r="Z3610" s="211">
        <f t="shared" si="290"/>
        <v>0.42</v>
      </c>
      <c r="AA3610" s="178"/>
      <c r="AB3610" s="178"/>
      <c r="AC3610" s="178"/>
    </row>
    <row r="3611" spans="2:29" x14ac:dyDescent="0.35">
      <c r="B3611" s="222">
        <v>368800</v>
      </c>
      <c r="C3611" s="208">
        <v>146489</v>
      </c>
      <c r="D3611" s="309">
        <v>8056.89</v>
      </c>
      <c r="E3611" s="206">
        <v>11719.12</v>
      </c>
      <c r="F3611" s="206">
        <v>13184.01</v>
      </c>
      <c r="G3611" s="205">
        <f t="shared" si="291"/>
        <v>0.39720444685466377</v>
      </c>
      <c r="H3611" s="207">
        <f t="shared" si="292"/>
        <v>0.45</v>
      </c>
      <c r="I3611" s="213">
        <v>132624</v>
      </c>
      <c r="J3611" s="213">
        <v>7294.32</v>
      </c>
      <c r="K3611" s="212">
        <v>10609.92</v>
      </c>
      <c r="L3611" s="212">
        <v>11936.16</v>
      </c>
      <c r="M3611" s="239">
        <f t="shared" si="289"/>
        <v>0.5152000000002408</v>
      </c>
      <c r="N3611" s="239"/>
      <c r="O3611" s="178"/>
      <c r="P3611" s="178"/>
      <c r="Q3611" s="178"/>
      <c r="R3611" s="178"/>
      <c r="S3611" s="178"/>
      <c r="T3611" s="178"/>
      <c r="U3611" s="178"/>
      <c r="V3611" s="178"/>
      <c r="W3611" s="178"/>
      <c r="X3611" s="178"/>
      <c r="Y3611" s="210">
        <f t="shared" si="288"/>
        <v>0.35960954446854665</v>
      </c>
      <c r="Z3611" s="211">
        <f t="shared" si="290"/>
        <v>0.42</v>
      </c>
      <c r="AA3611" s="178"/>
      <c r="AB3611" s="178"/>
      <c r="AC3611" s="178"/>
    </row>
    <row r="3612" spans="2:29" x14ac:dyDescent="0.35">
      <c r="B3612" s="222">
        <v>368900</v>
      </c>
      <c r="C3612" s="208">
        <v>146534</v>
      </c>
      <c r="D3612" s="309">
        <v>8059.37</v>
      </c>
      <c r="E3612" s="206">
        <v>11722.72</v>
      </c>
      <c r="F3612" s="206">
        <v>13188.06</v>
      </c>
      <c r="G3612" s="205">
        <f t="shared" si="291"/>
        <v>0.39721875847113036</v>
      </c>
      <c r="H3612" s="207">
        <f t="shared" si="292"/>
        <v>0.45</v>
      </c>
      <c r="I3612" s="213">
        <v>132666</v>
      </c>
      <c r="J3612" s="213">
        <v>7296.63</v>
      </c>
      <c r="K3612" s="212">
        <v>10613.28</v>
      </c>
      <c r="L3612" s="212">
        <v>11939.94</v>
      </c>
      <c r="M3612" s="239">
        <f t="shared" si="289"/>
        <v>0.51529999999993381</v>
      </c>
      <c r="N3612" s="239"/>
      <c r="O3612" s="178"/>
      <c r="P3612" s="178"/>
      <c r="Q3612" s="178"/>
      <c r="R3612" s="178"/>
      <c r="S3612" s="178"/>
      <c r="T3612" s="178"/>
      <c r="U3612" s="178"/>
      <c r="V3612" s="178"/>
      <c r="W3612" s="178"/>
      <c r="X3612" s="178"/>
      <c r="Y3612" s="210">
        <f t="shared" si="288"/>
        <v>0.35962591488208184</v>
      </c>
      <c r="Z3612" s="211">
        <f t="shared" si="290"/>
        <v>0.42</v>
      </c>
      <c r="AA3612" s="178"/>
      <c r="AB3612" s="178"/>
      <c r="AC3612" s="178"/>
    </row>
    <row r="3613" spans="2:29" x14ac:dyDescent="0.35">
      <c r="B3613" s="222">
        <v>369000</v>
      </c>
      <c r="C3613" s="208">
        <v>146579</v>
      </c>
      <c r="D3613" s="309">
        <v>8061.84</v>
      </c>
      <c r="E3613" s="206">
        <v>11726.32</v>
      </c>
      <c r="F3613" s="206">
        <v>13192.11</v>
      </c>
      <c r="G3613" s="205">
        <f t="shared" si="291"/>
        <v>0.39723306233062333</v>
      </c>
      <c r="H3613" s="207">
        <f t="shared" si="292"/>
        <v>0.45</v>
      </c>
      <c r="I3613" s="213">
        <v>132708</v>
      </c>
      <c r="J3613" s="213">
        <v>7298.94</v>
      </c>
      <c r="K3613" s="212">
        <v>10616.64</v>
      </c>
      <c r="L3613" s="212">
        <v>11943.72</v>
      </c>
      <c r="M3613" s="239">
        <f t="shared" si="289"/>
        <v>0.51520000000013166</v>
      </c>
      <c r="N3613" s="239"/>
      <c r="O3613" s="178"/>
      <c r="P3613" s="178"/>
      <c r="Q3613" s="178"/>
      <c r="R3613" s="178"/>
      <c r="S3613" s="178"/>
      <c r="T3613" s="178"/>
      <c r="U3613" s="178"/>
      <c r="V3613" s="178"/>
      <c r="W3613" s="178"/>
      <c r="X3613" s="178"/>
      <c r="Y3613" s="210">
        <f t="shared" si="288"/>
        <v>0.35964227642276425</v>
      </c>
      <c r="Z3613" s="211">
        <f t="shared" si="290"/>
        <v>0.42</v>
      </c>
      <c r="AA3613" s="178"/>
      <c r="AB3613" s="178"/>
      <c r="AC3613" s="178"/>
    </row>
    <row r="3614" spans="2:29" x14ac:dyDescent="0.35">
      <c r="B3614" s="222">
        <v>369100</v>
      </c>
      <c r="C3614" s="208">
        <v>146624</v>
      </c>
      <c r="D3614" s="309">
        <v>8064.32</v>
      </c>
      <c r="E3614" s="206">
        <v>11729.92</v>
      </c>
      <c r="F3614" s="206">
        <v>13196.16</v>
      </c>
      <c r="G3614" s="205">
        <f t="shared" si="291"/>
        <v>0.39724735843944731</v>
      </c>
      <c r="H3614" s="207">
        <f t="shared" si="292"/>
        <v>0.45</v>
      </c>
      <c r="I3614" s="213">
        <v>132750</v>
      </c>
      <c r="J3614" s="213">
        <v>7301.25</v>
      </c>
      <c r="K3614" s="212">
        <v>10620</v>
      </c>
      <c r="L3614" s="212">
        <v>11947.5</v>
      </c>
      <c r="M3614" s="239">
        <f t="shared" si="289"/>
        <v>0.51530000000009746</v>
      </c>
      <c r="N3614" s="239"/>
      <c r="O3614" s="178"/>
      <c r="P3614" s="178"/>
      <c r="Q3614" s="178"/>
      <c r="R3614" s="178"/>
      <c r="S3614" s="178"/>
      <c r="T3614" s="178"/>
      <c r="U3614" s="178"/>
      <c r="V3614" s="178"/>
      <c r="W3614" s="178"/>
      <c r="X3614" s="178"/>
      <c r="Y3614" s="210">
        <f t="shared" si="288"/>
        <v>0.35965862909780549</v>
      </c>
      <c r="Z3614" s="211">
        <f t="shared" si="290"/>
        <v>0.42</v>
      </c>
      <c r="AA3614" s="178"/>
      <c r="AB3614" s="178"/>
      <c r="AC3614" s="178"/>
    </row>
    <row r="3615" spans="2:29" x14ac:dyDescent="0.35">
      <c r="B3615" s="222">
        <v>369200</v>
      </c>
      <c r="C3615" s="208">
        <v>146669</v>
      </c>
      <c r="D3615" s="309">
        <v>8066.79</v>
      </c>
      <c r="E3615" s="206">
        <v>11733.52</v>
      </c>
      <c r="F3615" s="206">
        <v>13200.21</v>
      </c>
      <c r="G3615" s="205">
        <f t="shared" si="291"/>
        <v>0.3972616468039003</v>
      </c>
      <c r="H3615" s="207">
        <f t="shared" si="292"/>
        <v>0.45</v>
      </c>
      <c r="I3615" s="213">
        <v>132792</v>
      </c>
      <c r="J3615" s="213">
        <v>7303.56</v>
      </c>
      <c r="K3615" s="212">
        <v>10623.36</v>
      </c>
      <c r="L3615" s="212">
        <v>11951.28</v>
      </c>
      <c r="M3615" s="239">
        <f t="shared" si="289"/>
        <v>0.51520000000000432</v>
      </c>
      <c r="N3615" s="239"/>
      <c r="O3615" s="178"/>
      <c r="P3615" s="178"/>
      <c r="Q3615" s="178"/>
      <c r="R3615" s="178"/>
      <c r="S3615" s="178"/>
      <c r="T3615" s="178"/>
      <c r="U3615" s="178"/>
      <c r="V3615" s="178"/>
      <c r="W3615" s="178"/>
      <c r="X3615" s="178"/>
      <c r="Y3615" s="210">
        <f t="shared" si="288"/>
        <v>0.35967497291440953</v>
      </c>
      <c r="Z3615" s="211">
        <f t="shared" si="290"/>
        <v>0.42</v>
      </c>
      <c r="AA3615" s="178"/>
      <c r="AB3615" s="178"/>
      <c r="AC3615" s="178"/>
    </row>
    <row r="3616" spans="2:29" x14ac:dyDescent="0.35">
      <c r="B3616" s="222">
        <v>369300</v>
      </c>
      <c r="C3616" s="208">
        <v>146714</v>
      </c>
      <c r="D3616" s="309">
        <v>8069.27</v>
      </c>
      <c r="E3616" s="206">
        <v>11737.12</v>
      </c>
      <c r="F3616" s="206">
        <v>13204.26</v>
      </c>
      <c r="G3616" s="205">
        <f t="shared" si="291"/>
        <v>0.39727592743027351</v>
      </c>
      <c r="H3616" s="207">
        <f t="shared" si="292"/>
        <v>0.45</v>
      </c>
      <c r="I3616" s="213">
        <v>132834</v>
      </c>
      <c r="J3616" s="213">
        <v>7305.87</v>
      </c>
      <c r="K3616" s="212">
        <v>10626.72</v>
      </c>
      <c r="L3616" s="212">
        <v>11955.06</v>
      </c>
      <c r="M3616" s="239">
        <f t="shared" si="289"/>
        <v>0.51529999999998832</v>
      </c>
      <c r="N3616" s="239"/>
      <c r="O3616" s="178"/>
      <c r="P3616" s="178"/>
      <c r="Q3616" s="178"/>
      <c r="R3616" s="178"/>
      <c r="S3616" s="178"/>
      <c r="T3616" s="178"/>
      <c r="U3616" s="178"/>
      <c r="V3616" s="178"/>
      <c r="W3616" s="178"/>
      <c r="X3616" s="178"/>
      <c r="Y3616" s="210">
        <f t="shared" si="288"/>
        <v>0.35969130787977255</v>
      </c>
      <c r="Z3616" s="211">
        <f t="shared" si="290"/>
        <v>0.42</v>
      </c>
      <c r="AA3616" s="178"/>
      <c r="AB3616" s="178"/>
      <c r="AC3616" s="178"/>
    </row>
    <row r="3617" spans="2:29" x14ac:dyDescent="0.35">
      <c r="B3617" s="222">
        <v>369400</v>
      </c>
      <c r="C3617" s="208">
        <v>146759</v>
      </c>
      <c r="D3617" s="309">
        <v>8071.74</v>
      </c>
      <c r="E3617" s="206">
        <v>11740.72</v>
      </c>
      <c r="F3617" s="206">
        <v>13208.31</v>
      </c>
      <c r="G3617" s="205">
        <f t="shared" si="291"/>
        <v>0.39729020032485113</v>
      </c>
      <c r="H3617" s="207">
        <f t="shared" si="292"/>
        <v>0.45</v>
      </c>
      <c r="I3617" s="213">
        <v>132876</v>
      </c>
      <c r="J3617" s="213">
        <v>7308.18</v>
      </c>
      <c r="K3617" s="212">
        <v>10630.08</v>
      </c>
      <c r="L3617" s="212">
        <v>11958.84</v>
      </c>
      <c r="M3617" s="239">
        <f t="shared" si="289"/>
        <v>0.51519999999987709</v>
      </c>
      <c r="N3617" s="239"/>
      <c r="O3617" s="178"/>
      <c r="P3617" s="178"/>
      <c r="Q3617" s="178"/>
      <c r="R3617" s="178"/>
      <c r="S3617" s="178"/>
      <c r="T3617" s="178"/>
      <c r="U3617" s="178"/>
      <c r="V3617" s="178"/>
      <c r="W3617" s="178"/>
      <c r="X3617" s="178"/>
      <c r="Y3617" s="210">
        <f t="shared" si="288"/>
        <v>0.35970763400108285</v>
      </c>
      <c r="Z3617" s="211">
        <f t="shared" si="290"/>
        <v>0.42</v>
      </c>
      <c r="AA3617" s="178"/>
      <c r="AB3617" s="178"/>
      <c r="AC3617" s="178"/>
    </row>
    <row r="3618" spans="2:29" x14ac:dyDescent="0.35">
      <c r="B3618" s="222">
        <v>369500</v>
      </c>
      <c r="C3618" s="208">
        <v>146804</v>
      </c>
      <c r="D3618" s="309">
        <v>8074.22</v>
      </c>
      <c r="E3618" s="206">
        <v>11744.32</v>
      </c>
      <c r="F3618" s="206">
        <v>13212.36</v>
      </c>
      <c r="G3618" s="205">
        <f t="shared" si="291"/>
        <v>0.39730446549391069</v>
      </c>
      <c r="H3618" s="207">
        <f t="shared" si="292"/>
        <v>0.45</v>
      </c>
      <c r="I3618" s="213">
        <v>132918</v>
      </c>
      <c r="J3618" s="213">
        <v>7310.49</v>
      </c>
      <c r="K3618" s="212">
        <v>10633.44</v>
      </c>
      <c r="L3618" s="212">
        <v>11962.62</v>
      </c>
      <c r="M3618" s="239">
        <f t="shared" si="289"/>
        <v>0.51530000000017029</v>
      </c>
      <c r="N3618" s="239"/>
      <c r="O3618" s="178"/>
      <c r="P3618" s="178"/>
      <c r="Q3618" s="178"/>
      <c r="R3618" s="178"/>
      <c r="S3618" s="178"/>
      <c r="T3618" s="178"/>
      <c r="U3618" s="178"/>
      <c r="V3618" s="178"/>
      <c r="W3618" s="178"/>
      <c r="X3618" s="178"/>
      <c r="Y3618" s="210">
        <f t="shared" si="288"/>
        <v>0.35972395128552098</v>
      </c>
      <c r="Z3618" s="211">
        <f t="shared" si="290"/>
        <v>0.42</v>
      </c>
      <c r="AA3618" s="178"/>
      <c r="AB3618" s="178"/>
      <c r="AC3618" s="178"/>
    </row>
    <row r="3619" spans="2:29" x14ac:dyDescent="0.35">
      <c r="B3619" s="222">
        <v>369600</v>
      </c>
      <c r="C3619" s="208">
        <v>146849</v>
      </c>
      <c r="D3619" s="309">
        <v>8076.69</v>
      </c>
      <c r="E3619" s="206">
        <v>11747.92</v>
      </c>
      <c r="F3619" s="206">
        <v>13216.41</v>
      </c>
      <c r="G3619" s="205">
        <f t="shared" si="291"/>
        <v>0.39731872294372295</v>
      </c>
      <c r="H3619" s="207">
        <f t="shared" si="292"/>
        <v>0.45</v>
      </c>
      <c r="I3619" s="213">
        <v>132960</v>
      </c>
      <c r="J3619" s="213">
        <v>7312.8</v>
      </c>
      <c r="K3619" s="212">
        <v>10636.8</v>
      </c>
      <c r="L3619" s="212">
        <v>11966.4</v>
      </c>
      <c r="M3619" s="239">
        <f t="shared" si="289"/>
        <v>0.51520000000004074</v>
      </c>
      <c r="N3619" s="239"/>
      <c r="O3619" s="178"/>
      <c r="P3619" s="178"/>
      <c r="Q3619" s="178"/>
      <c r="R3619" s="178"/>
      <c r="S3619" s="178"/>
      <c r="T3619" s="178"/>
      <c r="U3619" s="178"/>
      <c r="V3619" s="178"/>
      <c r="W3619" s="178"/>
      <c r="X3619" s="178"/>
      <c r="Y3619" s="210">
        <f t="shared" si="288"/>
        <v>0.35974025974025975</v>
      </c>
      <c r="Z3619" s="211">
        <f t="shared" si="290"/>
        <v>0.42</v>
      </c>
      <c r="AA3619" s="178"/>
      <c r="AB3619" s="178"/>
      <c r="AC3619" s="178"/>
    </row>
    <row r="3620" spans="2:29" x14ac:dyDescent="0.35">
      <c r="B3620" s="222">
        <v>369700</v>
      </c>
      <c r="C3620" s="208">
        <v>146894</v>
      </c>
      <c r="D3620" s="309">
        <v>8079.17</v>
      </c>
      <c r="E3620" s="206">
        <v>11751.52</v>
      </c>
      <c r="F3620" s="206">
        <v>13220.46</v>
      </c>
      <c r="G3620" s="205">
        <f t="shared" si="291"/>
        <v>0.39733297268055179</v>
      </c>
      <c r="H3620" s="207">
        <f t="shared" si="292"/>
        <v>0.45</v>
      </c>
      <c r="I3620" s="213">
        <v>133002</v>
      </c>
      <c r="J3620" s="213">
        <v>7315.11</v>
      </c>
      <c r="K3620" s="212">
        <v>10640.16</v>
      </c>
      <c r="L3620" s="212">
        <v>11970.18</v>
      </c>
      <c r="M3620" s="239">
        <f t="shared" si="289"/>
        <v>0.51530000000006115</v>
      </c>
      <c r="N3620" s="239"/>
      <c r="O3620" s="178"/>
      <c r="P3620" s="178"/>
      <c r="Q3620" s="178"/>
      <c r="R3620" s="178"/>
      <c r="S3620" s="178"/>
      <c r="T3620" s="178"/>
      <c r="U3620" s="178"/>
      <c r="V3620" s="178"/>
      <c r="W3620" s="178"/>
      <c r="X3620" s="178"/>
      <c r="Y3620" s="210">
        <f t="shared" si="288"/>
        <v>0.35975655937246415</v>
      </c>
      <c r="Z3620" s="211">
        <f t="shared" si="290"/>
        <v>0.42</v>
      </c>
      <c r="AA3620" s="178"/>
      <c r="AB3620" s="178"/>
      <c r="AC3620" s="178"/>
    </row>
    <row r="3621" spans="2:29" x14ac:dyDescent="0.35">
      <c r="B3621" s="222">
        <v>369800</v>
      </c>
      <c r="C3621" s="208">
        <v>146939</v>
      </c>
      <c r="D3621" s="309">
        <v>8081.64</v>
      </c>
      <c r="E3621" s="206">
        <v>11755.12</v>
      </c>
      <c r="F3621" s="206">
        <v>13224.51</v>
      </c>
      <c r="G3621" s="205">
        <f t="shared" si="291"/>
        <v>0.39734721471065443</v>
      </c>
      <c r="H3621" s="207">
        <f t="shared" si="292"/>
        <v>0.45</v>
      </c>
      <c r="I3621" s="213">
        <v>133044</v>
      </c>
      <c r="J3621" s="213">
        <v>7317.42</v>
      </c>
      <c r="K3621" s="212">
        <v>10643.52</v>
      </c>
      <c r="L3621" s="212">
        <v>11973.96</v>
      </c>
      <c r="M3621" s="239">
        <f t="shared" si="289"/>
        <v>0.5152000000002408</v>
      </c>
      <c r="N3621" s="239"/>
      <c r="O3621" s="178"/>
      <c r="P3621" s="178"/>
      <c r="Q3621" s="178"/>
      <c r="R3621" s="178"/>
      <c r="S3621" s="178"/>
      <c r="T3621" s="178"/>
      <c r="U3621" s="178"/>
      <c r="V3621" s="178"/>
      <c r="W3621" s="178"/>
      <c r="X3621" s="178"/>
      <c r="Y3621" s="210">
        <f t="shared" si="288"/>
        <v>0.3597728501892915</v>
      </c>
      <c r="Z3621" s="211">
        <f t="shared" si="290"/>
        <v>0.42</v>
      </c>
      <c r="AA3621" s="178"/>
      <c r="AB3621" s="178"/>
      <c r="AC3621" s="178"/>
    </row>
    <row r="3622" spans="2:29" x14ac:dyDescent="0.35">
      <c r="B3622" s="222">
        <v>369900</v>
      </c>
      <c r="C3622" s="208">
        <v>146984</v>
      </c>
      <c r="D3622" s="309">
        <v>8084.12</v>
      </c>
      <c r="E3622" s="206">
        <v>11758.72</v>
      </c>
      <c r="F3622" s="206">
        <v>13228.56</v>
      </c>
      <c r="G3622" s="205">
        <f t="shared" si="291"/>
        <v>0.39736144904028114</v>
      </c>
      <c r="H3622" s="207">
        <f t="shared" si="292"/>
        <v>0.45</v>
      </c>
      <c r="I3622" s="213">
        <v>133086</v>
      </c>
      <c r="J3622" s="213">
        <v>7319.73</v>
      </c>
      <c r="K3622" s="212">
        <v>10646.88</v>
      </c>
      <c r="L3622" s="212">
        <v>11977.74</v>
      </c>
      <c r="M3622" s="239">
        <f t="shared" si="289"/>
        <v>0.51529999999993381</v>
      </c>
      <c r="N3622" s="239"/>
      <c r="O3622" s="178"/>
      <c r="P3622" s="178"/>
      <c r="Q3622" s="178"/>
      <c r="R3622" s="178"/>
      <c r="S3622" s="178"/>
      <c r="T3622" s="178"/>
      <c r="U3622" s="178"/>
      <c r="V3622" s="178"/>
      <c r="W3622" s="178"/>
      <c r="X3622" s="178"/>
      <c r="Y3622" s="210">
        <f t="shared" si="288"/>
        <v>0.35978913219789133</v>
      </c>
      <c r="Z3622" s="211">
        <f t="shared" si="290"/>
        <v>0.42</v>
      </c>
      <c r="AA3622" s="178"/>
      <c r="AB3622" s="178"/>
      <c r="AC3622" s="178"/>
    </row>
    <row r="3623" spans="2:29" x14ac:dyDescent="0.35">
      <c r="B3623" s="222">
        <v>370000</v>
      </c>
      <c r="C3623" s="208">
        <v>147029</v>
      </c>
      <c r="D3623" s="309">
        <v>8086.59</v>
      </c>
      <c r="E3623" s="206">
        <v>11762.32</v>
      </c>
      <c r="F3623" s="206">
        <v>13232.61</v>
      </c>
      <c r="G3623" s="205">
        <f t="shared" si="291"/>
        <v>0.39737567567567567</v>
      </c>
      <c r="H3623" s="207">
        <f t="shared" si="292"/>
        <v>0.45</v>
      </c>
      <c r="I3623" s="213">
        <v>133128</v>
      </c>
      <c r="J3623" s="213">
        <v>7322.04</v>
      </c>
      <c r="K3623" s="212">
        <v>10650.24</v>
      </c>
      <c r="L3623" s="212">
        <v>11981.52</v>
      </c>
      <c r="M3623" s="239">
        <f t="shared" si="289"/>
        <v>0.51520000000013166</v>
      </c>
      <c r="N3623" s="239"/>
      <c r="O3623" s="178"/>
      <c r="P3623" s="178"/>
      <c r="Q3623" s="178"/>
      <c r="R3623" s="178"/>
      <c r="S3623" s="178"/>
      <c r="T3623" s="178"/>
      <c r="U3623" s="178"/>
      <c r="V3623" s="178"/>
      <c r="W3623" s="178"/>
      <c r="X3623" s="178"/>
      <c r="Y3623" s="210">
        <f t="shared" si="288"/>
        <v>0.3598054054054054</v>
      </c>
      <c r="Z3623" s="211">
        <f t="shared" si="290"/>
        <v>0.42</v>
      </c>
      <c r="AA3623" s="178"/>
      <c r="AB3623" s="178"/>
      <c r="AC3623" s="178"/>
    </row>
    <row r="3624" spans="2:29" x14ac:dyDescent="0.35">
      <c r="B3624" s="222">
        <v>370100</v>
      </c>
      <c r="C3624" s="208">
        <v>147074</v>
      </c>
      <c r="D3624" s="309">
        <v>8089.07</v>
      </c>
      <c r="E3624" s="206">
        <v>11765.92</v>
      </c>
      <c r="F3624" s="206">
        <v>13236.66</v>
      </c>
      <c r="G3624" s="205">
        <f t="shared" si="291"/>
        <v>0.39738989462307484</v>
      </c>
      <c r="H3624" s="207">
        <f t="shared" si="292"/>
        <v>0.45</v>
      </c>
      <c r="I3624" s="213">
        <v>133170</v>
      </c>
      <c r="J3624" s="213">
        <v>7324.35</v>
      </c>
      <c r="K3624" s="212">
        <v>10653.6</v>
      </c>
      <c r="L3624" s="212">
        <v>11985.3</v>
      </c>
      <c r="M3624" s="239">
        <f t="shared" si="289"/>
        <v>0.51530000000009746</v>
      </c>
      <c r="N3624" s="239"/>
      <c r="O3624" s="178"/>
      <c r="P3624" s="178"/>
      <c r="Q3624" s="178"/>
      <c r="R3624" s="178"/>
      <c r="S3624" s="178"/>
      <c r="T3624" s="178"/>
      <c r="U3624" s="178"/>
      <c r="V3624" s="178"/>
      <c r="W3624" s="178"/>
      <c r="X3624" s="178"/>
      <c r="Y3624" s="210">
        <f t="shared" si="288"/>
        <v>0.35982166981896785</v>
      </c>
      <c r="Z3624" s="211">
        <f t="shared" si="290"/>
        <v>0.42</v>
      </c>
      <c r="AA3624" s="178"/>
      <c r="AB3624" s="178"/>
      <c r="AC3624" s="178"/>
    </row>
    <row r="3625" spans="2:29" x14ac:dyDescent="0.35">
      <c r="B3625" s="222">
        <v>370200</v>
      </c>
      <c r="C3625" s="208">
        <v>147119</v>
      </c>
      <c r="D3625" s="309">
        <v>8091.54</v>
      </c>
      <c r="E3625" s="206">
        <v>11769.52</v>
      </c>
      <c r="F3625" s="206">
        <v>13240.71</v>
      </c>
      <c r="G3625" s="205">
        <f t="shared" si="291"/>
        <v>0.39740410588870878</v>
      </c>
      <c r="H3625" s="207">
        <f t="shared" si="292"/>
        <v>0.45</v>
      </c>
      <c r="I3625" s="213">
        <v>133212</v>
      </c>
      <c r="J3625" s="213">
        <v>7326.66</v>
      </c>
      <c r="K3625" s="212">
        <v>10656.96</v>
      </c>
      <c r="L3625" s="212">
        <v>11989.08</v>
      </c>
      <c r="M3625" s="239">
        <f t="shared" si="289"/>
        <v>0.51520000000000432</v>
      </c>
      <c r="N3625" s="239"/>
      <c r="O3625" s="178"/>
      <c r="P3625" s="178"/>
      <c r="Q3625" s="178"/>
      <c r="R3625" s="178"/>
      <c r="S3625" s="178"/>
      <c r="T3625" s="178"/>
      <c r="U3625" s="178"/>
      <c r="V3625" s="178"/>
      <c r="W3625" s="178"/>
      <c r="X3625" s="178"/>
      <c r="Y3625" s="210">
        <f t="shared" si="288"/>
        <v>0.35983792544570503</v>
      </c>
      <c r="Z3625" s="211">
        <f t="shared" si="290"/>
        <v>0.42</v>
      </c>
      <c r="AA3625" s="178"/>
      <c r="AB3625" s="178"/>
      <c r="AC3625" s="178"/>
    </row>
    <row r="3626" spans="2:29" x14ac:dyDescent="0.35">
      <c r="B3626" s="222">
        <v>370300</v>
      </c>
      <c r="C3626" s="208">
        <v>147164</v>
      </c>
      <c r="D3626" s="309">
        <v>8094.02</v>
      </c>
      <c r="E3626" s="206">
        <v>11773.12</v>
      </c>
      <c r="F3626" s="206">
        <v>13244.76</v>
      </c>
      <c r="G3626" s="205">
        <f t="shared" si="291"/>
        <v>0.39741830947880097</v>
      </c>
      <c r="H3626" s="207">
        <f t="shared" si="292"/>
        <v>0.45</v>
      </c>
      <c r="I3626" s="213">
        <v>133254</v>
      </c>
      <c r="J3626" s="213">
        <v>7328.97</v>
      </c>
      <c r="K3626" s="212">
        <v>10660.32</v>
      </c>
      <c r="L3626" s="212">
        <v>11992.86</v>
      </c>
      <c r="M3626" s="239">
        <f t="shared" si="289"/>
        <v>0.51529999999998832</v>
      </c>
      <c r="N3626" s="239"/>
      <c r="O3626" s="178"/>
      <c r="P3626" s="178"/>
      <c r="Q3626" s="178"/>
      <c r="R3626" s="178"/>
      <c r="S3626" s="178"/>
      <c r="T3626" s="178"/>
      <c r="U3626" s="178"/>
      <c r="V3626" s="178"/>
      <c r="W3626" s="178"/>
      <c r="X3626" s="178"/>
      <c r="Y3626" s="210">
        <f t="shared" si="288"/>
        <v>0.35985417229273564</v>
      </c>
      <c r="Z3626" s="211">
        <f t="shared" si="290"/>
        <v>0.42</v>
      </c>
      <c r="AA3626" s="178"/>
      <c r="AB3626" s="178"/>
      <c r="AC3626" s="178"/>
    </row>
    <row r="3627" spans="2:29" x14ac:dyDescent="0.35">
      <c r="B3627" s="222">
        <v>370400</v>
      </c>
      <c r="C3627" s="208">
        <v>147209</v>
      </c>
      <c r="D3627" s="309">
        <v>8096.49</v>
      </c>
      <c r="E3627" s="206">
        <v>11776.72</v>
      </c>
      <c r="F3627" s="206">
        <v>13248.81</v>
      </c>
      <c r="G3627" s="205">
        <f t="shared" si="291"/>
        <v>0.39743250539956804</v>
      </c>
      <c r="H3627" s="207">
        <f t="shared" si="292"/>
        <v>0.45</v>
      </c>
      <c r="I3627" s="213">
        <v>133296</v>
      </c>
      <c r="J3627" s="213">
        <v>7331.28</v>
      </c>
      <c r="K3627" s="212">
        <v>10663.68</v>
      </c>
      <c r="L3627" s="212">
        <v>11996.64</v>
      </c>
      <c r="M3627" s="239">
        <f t="shared" si="289"/>
        <v>0.51519999999987709</v>
      </c>
      <c r="N3627" s="239"/>
      <c r="O3627" s="178"/>
      <c r="P3627" s="178"/>
      <c r="Q3627" s="178"/>
      <c r="R3627" s="178"/>
      <c r="S3627" s="178"/>
      <c r="T3627" s="178"/>
      <c r="U3627" s="178"/>
      <c r="V3627" s="178"/>
      <c r="W3627" s="178"/>
      <c r="X3627" s="178"/>
      <c r="Y3627" s="210">
        <f t="shared" si="288"/>
        <v>0.3598704103671706</v>
      </c>
      <c r="Z3627" s="211">
        <f t="shared" si="290"/>
        <v>0.42</v>
      </c>
      <c r="AA3627" s="178"/>
      <c r="AB3627" s="178"/>
      <c r="AC3627" s="178"/>
    </row>
    <row r="3628" spans="2:29" x14ac:dyDescent="0.35">
      <c r="B3628" s="222">
        <v>370500</v>
      </c>
      <c r="C3628" s="208">
        <v>147254</v>
      </c>
      <c r="D3628" s="309">
        <v>8098.97</v>
      </c>
      <c r="E3628" s="206">
        <v>11780.32</v>
      </c>
      <c r="F3628" s="206">
        <v>13252.86</v>
      </c>
      <c r="G3628" s="205">
        <f t="shared" si="291"/>
        <v>0.39744669365721996</v>
      </c>
      <c r="H3628" s="207">
        <f t="shared" si="292"/>
        <v>0.45</v>
      </c>
      <c r="I3628" s="213">
        <v>133338</v>
      </c>
      <c r="J3628" s="213">
        <v>7333.59</v>
      </c>
      <c r="K3628" s="212">
        <v>10667.04</v>
      </c>
      <c r="L3628" s="212">
        <v>12000.42</v>
      </c>
      <c r="M3628" s="239">
        <f t="shared" si="289"/>
        <v>0.51530000000017029</v>
      </c>
      <c r="N3628" s="239"/>
      <c r="O3628" s="178"/>
      <c r="P3628" s="178"/>
      <c r="Q3628" s="178"/>
      <c r="R3628" s="178"/>
      <c r="S3628" s="178"/>
      <c r="T3628" s="178"/>
      <c r="U3628" s="178"/>
      <c r="V3628" s="178"/>
      <c r="W3628" s="178"/>
      <c r="X3628" s="178"/>
      <c r="Y3628" s="210">
        <f t="shared" si="288"/>
        <v>0.35988663967611334</v>
      </c>
      <c r="Z3628" s="211">
        <f t="shared" si="290"/>
        <v>0.42</v>
      </c>
      <c r="AA3628" s="178"/>
      <c r="AB3628" s="178"/>
      <c r="AC3628" s="178"/>
    </row>
    <row r="3629" spans="2:29" x14ac:dyDescent="0.35">
      <c r="B3629" s="222">
        <v>370600</v>
      </c>
      <c r="C3629" s="208">
        <v>147299</v>
      </c>
      <c r="D3629" s="309">
        <v>8101.44</v>
      </c>
      <c r="E3629" s="206">
        <v>11783.92</v>
      </c>
      <c r="F3629" s="206">
        <v>13256.91</v>
      </c>
      <c r="G3629" s="205">
        <f t="shared" si="291"/>
        <v>0.39746087425796006</v>
      </c>
      <c r="H3629" s="207">
        <f t="shared" si="292"/>
        <v>0.45</v>
      </c>
      <c r="I3629" s="213">
        <v>133380</v>
      </c>
      <c r="J3629" s="213">
        <v>7335.9</v>
      </c>
      <c r="K3629" s="212">
        <v>10670.4</v>
      </c>
      <c r="L3629" s="212">
        <v>12004.2</v>
      </c>
      <c r="M3629" s="239">
        <f t="shared" si="289"/>
        <v>0.51520000000004074</v>
      </c>
      <c r="N3629" s="239"/>
      <c r="O3629" s="178"/>
      <c r="P3629" s="178"/>
      <c r="Q3629" s="178"/>
      <c r="R3629" s="178"/>
      <c r="S3629" s="178"/>
      <c r="T3629" s="178"/>
      <c r="U3629" s="178"/>
      <c r="V3629" s="178"/>
      <c r="W3629" s="178"/>
      <c r="X3629" s="178"/>
      <c r="Y3629" s="210">
        <f t="shared" si="288"/>
        <v>0.35990286022665946</v>
      </c>
      <c r="Z3629" s="211">
        <f t="shared" si="290"/>
        <v>0.42</v>
      </c>
      <c r="AA3629" s="178"/>
      <c r="AB3629" s="178"/>
      <c r="AC3629" s="178"/>
    </row>
    <row r="3630" spans="2:29" x14ac:dyDescent="0.35">
      <c r="B3630" s="222">
        <v>370700</v>
      </c>
      <c r="C3630" s="208">
        <v>147344</v>
      </c>
      <c r="D3630" s="309">
        <v>8103.92</v>
      </c>
      <c r="E3630" s="206">
        <v>11787.52</v>
      </c>
      <c r="F3630" s="206">
        <v>13260.96</v>
      </c>
      <c r="G3630" s="205">
        <f t="shared" si="291"/>
        <v>0.39747504720798488</v>
      </c>
      <c r="H3630" s="207">
        <f t="shared" si="292"/>
        <v>0.45</v>
      </c>
      <c r="I3630" s="213">
        <v>133422</v>
      </c>
      <c r="J3630" s="213">
        <v>7338.21</v>
      </c>
      <c r="K3630" s="212">
        <v>10673.76</v>
      </c>
      <c r="L3630" s="212">
        <v>12007.98</v>
      </c>
      <c r="M3630" s="239">
        <f t="shared" si="289"/>
        <v>0.51530000000006115</v>
      </c>
      <c r="N3630" s="239"/>
      <c r="O3630" s="178"/>
      <c r="P3630" s="178"/>
      <c r="Q3630" s="178"/>
      <c r="R3630" s="178"/>
      <c r="S3630" s="178"/>
      <c r="T3630" s="178"/>
      <c r="U3630" s="178"/>
      <c r="V3630" s="178"/>
      <c r="W3630" s="178"/>
      <c r="X3630" s="178"/>
      <c r="Y3630" s="210">
        <f t="shared" si="288"/>
        <v>0.35991907202589696</v>
      </c>
      <c r="Z3630" s="211">
        <f t="shared" si="290"/>
        <v>0.42</v>
      </c>
      <c r="AA3630" s="178"/>
      <c r="AB3630" s="178"/>
      <c r="AC3630" s="178"/>
    </row>
    <row r="3631" spans="2:29" x14ac:dyDescent="0.35">
      <c r="B3631" s="222">
        <v>370800</v>
      </c>
      <c r="C3631" s="208">
        <v>147389</v>
      </c>
      <c r="D3631" s="309">
        <v>8106.39</v>
      </c>
      <c r="E3631" s="206">
        <v>11791.12</v>
      </c>
      <c r="F3631" s="206">
        <v>13265.01</v>
      </c>
      <c r="G3631" s="205">
        <f t="shared" si="291"/>
        <v>0.39748921251348435</v>
      </c>
      <c r="H3631" s="207">
        <f t="shared" si="292"/>
        <v>0.45</v>
      </c>
      <c r="I3631" s="213">
        <v>133464</v>
      </c>
      <c r="J3631" s="213">
        <v>7340.52</v>
      </c>
      <c r="K3631" s="212">
        <v>10677.12</v>
      </c>
      <c r="L3631" s="212">
        <v>12011.76</v>
      </c>
      <c r="M3631" s="239">
        <f t="shared" si="289"/>
        <v>0.5152000000002408</v>
      </c>
      <c r="N3631" s="239"/>
      <c r="O3631" s="178"/>
      <c r="P3631" s="178"/>
      <c r="Q3631" s="178"/>
      <c r="R3631" s="178"/>
      <c r="S3631" s="178"/>
      <c r="T3631" s="178"/>
      <c r="U3631" s="178"/>
      <c r="V3631" s="178"/>
      <c r="W3631" s="178"/>
      <c r="X3631" s="178"/>
      <c r="Y3631" s="210">
        <f t="shared" si="288"/>
        <v>0.35993527508090617</v>
      </c>
      <c r="Z3631" s="211">
        <f t="shared" si="290"/>
        <v>0.42</v>
      </c>
      <c r="AA3631" s="178"/>
      <c r="AB3631" s="178"/>
      <c r="AC3631" s="178"/>
    </row>
    <row r="3632" spans="2:29" x14ac:dyDescent="0.35">
      <c r="B3632" s="222">
        <v>370900</v>
      </c>
      <c r="C3632" s="208">
        <v>147434</v>
      </c>
      <c r="D3632" s="309">
        <v>8108.87</v>
      </c>
      <c r="E3632" s="206">
        <v>11794.72</v>
      </c>
      <c r="F3632" s="206">
        <v>13269.06</v>
      </c>
      <c r="G3632" s="205">
        <f t="shared" si="291"/>
        <v>0.39750337018064169</v>
      </c>
      <c r="H3632" s="207">
        <f t="shared" si="292"/>
        <v>0.45</v>
      </c>
      <c r="I3632" s="213">
        <v>133506</v>
      </c>
      <c r="J3632" s="213">
        <v>7342.83</v>
      </c>
      <c r="K3632" s="212">
        <v>10680.48</v>
      </c>
      <c r="L3632" s="212">
        <v>12015.54</v>
      </c>
      <c r="M3632" s="239">
        <f t="shared" si="289"/>
        <v>0.51529999999993381</v>
      </c>
      <c r="N3632" s="239"/>
      <c r="O3632" s="178"/>
      <c r="P3632" s="178"/>
      <c r="Q3632" s="178"/>
      <c r="R3632" s="178"/>
      <c r="S3632" s="178"/>
      <c r="T3632" s="178"/>
      <c r="U3632" s="178"/>
      <c r="V3632" s="178"/>
      <c r="W3632" s="178"/>
      <c r="X3632" s="178"/>
      <c r="Y3632" s="210">
        <f t="shared" si="288"/>
        <v>0.35995146939875977</v>
      </c>
      <c r="Z3632" s="211">
        <f t="shared" si="290"/>
        <v>0.42</v>
      </c>
      <c r="AA3632" s="178"/>
      <c r="AB3632" s="178"/>
      <c r="AC3632" s="178"/>
    </row>
    <row r="3633" spans="2:29" x14ac:dyDescent="0.35">
      <c r="B3633" s="222">
        <v>371000</v>
      </c>
      <c r="C3633" s="208">
        <v>147479</v>
      </c>
      <c r="D3633" s="309">
        <v>8111.34</v>
      </c>
      <c r="E3633" s="206">
        <v>11798.32</v>
      </c>
      <c r="F3633" s="206">
        <v>13273.11</v>
      </c>
      <c r="G3633" s="205">
        <f t="shared" si="291"/>
        <v>0.39751752021563341</v>
      </c>
      <c r="H3633" s="207">
        <f t="shared" si="292"/>
        <v>0.45</v>
      </c>
      <c r="I3633" s="213">
        <v>133548</v>
      </c>
      <c r="J3633" s="213">
        <v>7345.14</v>
      </c>
      <c r="K3633" s="212">
        <v>10683.84</v>
      </c>
      <c r="L3633" s="212">
        <v>12019.32</v>
      </c>
      <c r="M3633" s="239">
        <f t="shared" si="289"/>
        <v>0.51520000000013166</v>
      </c>
      <c r="N3633" s="239"/>
      <c r="O3633" s="178"/>
      <c r="P3633" s="178"/>
      <c r="Q3633" s="178"/>
      <c r="R3633" s="178"/>
      <c r="S3633" s="178"/>
      <c r="T3633" s="178"/>
      <c r="U3633" s="178"/>
      <c r="V3633" s="178"/>
      <c r="W3633" s="178"/>
      <c r="X3633" s="178"/>
      <c r="Y3633" s="210">
        <f t="shared" si="288"/>
        <v>0.35996765498652289</v>
      </c>
      <c r="Z3633" s="211">
        <f t="shared" si="290"/>
        <v>0.42</v>
      </c>
      <c r="AA3633" s="178"/>
      <c r="AB3633" s="178"/>
      <c r="AC3633" s="178"/>
    </row>
    <row r="3634" spans="2:29" x14ac:dyDescent="0.35">
      <c r="B3634" s="222">
        <v>371100</v>
      </c>
      <c r="C3634" s="208">
        <v>147524</v>
      </c>
      <c r="D3634" s="309">
        <v>8113.82</v>
      </c>
      <c r="E3634" s="206">
        <v>11801.92</v>
      </c>
      <c r="F3634" s="206">
        <v>13277.16</v>
      </c>
      <c r="G3634" s="205">
        <f t="shared" si="291"/>
        <v>0.39753166262462947</v>
      </c>
      <c r="H3634" s="207">
        <f t="shared" si="292"/>
        <v>0.45</v>
      </c>
      <c r="I3634" s="213">
        <v>133590</v>
      </c>
      <c r="J3634" s="213">
        <v>7347.45</v>
      </c>
      <c r="K3634" s="212">
        <v>10687.2</v>
      </c>
      <c r="L3634" s="212">
        <v>12023.1</v>
      </c>
      <c r="M3634" s="239">
        <f t="shared" si="289"/>
        <v>0.51530000000009746</v>
      </c>
      <c r="N3634" s="239"/>
      <c r="O3634" s="178"/>
      <c r="P3634" s="178"/>
      <c r="Q3634" s="178"/>
      <c r="R3634" s="178"/>
      <c r="S3634" s="178"/>
      <c r="T3634" s="178"/>
      <c r="U3634" s="178"/>
      <c r="V3634" s="178"/>
      <c r="W3634" s="178"/>
      <c r="X3634" s="178"/>
      <c r="Y3634" s="210">
        <f t="shared" si="288"/>
        <v>0.35998383185125304</v>
      </c>
      <c r="Z3634" s="211">
        <f t="shared" si="290"/>
        <v>0.42</v>
      </c>
      <c r="AA3634" s="178"/>
      <c r="AB3634" s="178"/>
      <c r="AC3634" s="178"/>
    </row>
    <row r="3635" spans="2:29" x14ac:dyDescent="0.35">
      <c r="B3635" s="222">
        <v>371200</v>
      </c>
      <c r="C3635" s="208">
        <v>147569</v>
      </c>
      <c r="D3635" s="309">
        <v>8116.29</v>
      </c>
      <c r="E3635" s="206">
        <v>11805.52</v>
      </c>
      <c r="F3635" s="206">
        <v>13281.21</v>
      </c>
      <c r="G3635" s="205">
        <f t="shared" si="291"/>
        <v>0.39754579741379309</v>
      </c>
      <c r="H3635" s="207">
        <f t="shared" si="292"/>
        <v>0.45</v>
      </c>
      <c r="I3635" s="213">
        <v>133632</v>
      </c>
      <c r="J3635" s="213">
        <v>7349.76</v>
      </c>
      <c r="K3635" s="212">
        <v>10690.56</v>
      </c>
      <c r="L3635" s="212">
        <v>12026.88</v>
      </c>
      <c r="M3635" s="239">
        <f t="shared" si="289"/>
        <v>0.51520000000000432</v>
      </c>
      <c r="N3635" s="239"/>
      <c r="O3635" s="178"/>
      <c r="P3635" s="178"/>
      <c r="Q3635" s="178"/>
      <c r="R3635" s="178"/>
      <c r="S3635" s="178"/>
      <c r="T3635" s="178"/>
      <c r="U3635" s="178"/>
      <c r="V3635" s="178"/>
      <c r="W3635" s="178"/>
      <c r="X3635" s="178"/>
      <c r="Y3635" s="210">
        <f t="shared" si="288"/>
        <v>0.36</v>
      </c>
      <c r="Z3635" s="211">
        <f t="shared" si="290"/>
        <v>0.42</v>
      </c>
      <c r="AA3635" s="178"/>
      <c r="AB3635" s="178"/>
      <c r="AC3635" s="178"/>
    </row>
    <row r="3636" spans="2:29" x14ac:dyDescent="0.35">
      <c r="B3636" s="222">
        <v>371300</v>
      </c>
      <c r="C3636" s="208">
        <v>147614</v>
      </c>
      <c r="D3636" s="309">
        <v>8118.77</v>
      </c>
      <c r="E3636" s="206">
        <v>11809.12</v>
      </c>
      <c r="F3636" s="206">
        <v>13285.26</v>
      </c>
      <c r="G3636" s="205">
        <f t="shared" si="291"/>
        <v>0.39755992458928091</v>
      </c>
      <c r="H3636" s="207">
        <f t="shared" si="292"/>
        <v>0.45</v>
      </c>
      <c r="I3636" s="213">
        <v>133674</v>
      </c>
      <c r="J3636" s="213">
        <v>7352.07</v>
      </c>
      <c r="K3636" s="212">
        <v>10693.92</v>
      </c>
      <c r="L3636" s="212">
        <v>12030.66</v>
      </c>
      <c r="M3636" s="239">
        <f t="shared" si="289"/>
        <v>0.51529999999998832</v>
      </c>
      <c r="N3636" s="239"/>
      <c r="O3636" s="178"/>
      <c r="P3636" s="178"/>
      <c r="Q3636" s="178"/>
      <c r="R3636" s="178"/>
      <c r="S3636" s="178"/>
      <c r="T3636" s="178"/>
      <c r="U3636" s="178"/>
      <c r="V3636" s="178"/>
      <c r="W3636" s="178"/>
      <c r="X3636" s="178"/>
      <c r="Y3636" s="210">
        <f t="shared" si="288"/>
        <v>0.36001615943980608</v>
      </c>
      <c r="Z3636" s="211">
        <f t="shared" si="290"/>
        <v>0.42</v>
      </c>
      <c r="AA3636" s="178"/>
      <c r="AB3636" s="178"/>
      <c r="AC3636" s="178"/>
    </row>
    <row r="3637" spans="2:29" x14ac:dyDescent="0.35">
      <c r="B3637" s="222">
        <v>371400</v>
      </c>
      <c r="C3637" s="208">
        <v>147659</v>
      </c>
      <c r="D3637" s="309">
        <v>8121.24</v>
      </c>
      <c r="E3637" s="206">
        <v>11812.72</v>
      </c>
      <c r="F3637" s="206">
        <v>13289.31</v>
      </c>
      <c r="G3637" s="205">
        <f t="shared" si="291"/>
        <v>0.39757404415724285</v>
      </c>
      <c r="H3637" s="207">
        <f t="shared" si="292"/>
        <v>0.45</v>
      </c>
      <c r="I3637" s="213">
        <v>133716</v>
      </c>
      <c r="J3637" s="213">
        <v>7354.38</v>
      </c>
      <c r="K3637" s="212">
        <v>10697.28</v>
      </c>
      <c r="L3637" s="212">
        <v>12034.44</v>
      </c>
      <c r="M3637" s="239">
        <f t="shared" si="289"/>
        <v>0.51519999999987709</v>
      </c>
      <c r="N3637" s="239"/>
      <c r="O3637" s="178"/>
      <c r="P3637" s="178"/>
      <c r="Q3637" s="178"/>
      <c r="R3637" s="178"/>
      <c r="S3637" s="178"/>
      <c r="T3637" s="178"/>
      <c r="U3637" s="178"/>
      <c r="V3637" s="178"/>
      <c r="W3637" s="178"/>
      <c r="X3637" s="178"/>
      <c r="Y3637" s="210">
        <f t="shared" si="288"/>
        <v>0.36003231017770598</v>
      </c>
      <c r="Z3637" s="211">
        <f t="shared" si="290"/>
        <v>0.42</v>
      </c>
      <c r="AA3637" s="178"/>
      <c r="AB3637" s="178"/>
      <c r="AC3637" s="178"/>
    </row>
    <row r="3638" spans="2:29" x14ac:dyDescent="0.35">
      <c r="B3638" s="222">
        <v>371500</v>
      </c>
      <c r="C3638" s="208">
        <v>147704</v>
      </c>
      <c r="D3638" s="309">
        <v>8123.72</v>
      </c>
      <c r="E3638" s="206">
        <v>11816.32</v>
      </c>
      <c r="F3638" s="206">
        <v>13293.36</v>
      </c>
      <c r="G3638" s="205">
        <f t="shared" si="291"/>
        <v>0.39758815612382237</v>
      </c>
      <c r="H3638" s="207">
        <f t="shared" si="292"/>
        <v>0.45</v>
      </c>
      <c r="I3638" s="213">
        <v>133758</v>
      </c>
      <c r="J3638" s="213">
        <v>7356.69</v>
      </c>
      <c r="K3638" s="212">
        <v>10700.64</v>
      </c>
      <c r="L3638" s="212">
        <v>12038.22</v>
      </c>
      <c r="M3638" s="239">
        <f t="shared" si="289"/>
        <v>0.51530000000017029</v>
      </c>
      <c r="N3638" s="239"/>
      <c r="O3638" s="178"/>
      <c r="P3638" s="178"/>
      <c r="Q3638" s="178"/>
      <c r="R3638" s="178"/>
      <c r="S3638" s="178"/>
      <c r="T3638" s="178"/>
      <c r="U3638" s="178"/>
      <c r="V3638" s="178"/>
      <c r="W3638" s="178"/>
      <c r="X3638" s="178"/>
      <c r="Y3638" s="210">
        <f t="shared" si="288"/>
        <v>0.36004845222072679</v>
      </c>
      <c r="Z3638" s="211">
        <f t="shared" si="290"/>
        <v>0.42</v>
      </c>
      <c r="AA3638" s="178"/>
      <c r="AB3638" s="178"/>
      <c r="AC3638" s="178"/>
    </row>
    <row r="3639" spans="2:29" x14ac:dyDescent="0.35">
      <c r="B3639" s="222">
        <v>371600</v>
      </c>
      <c r="C3639" s="208">
        <v>147749</v>
      </c>
      <c r="D3639" s="309">
        <v>8126.19</v>
      </c>
      <c r="E3639" s="206">
        <v>11819.92</v>
      </c>
      <c r="F3639" s="206">
        <v>13297.41</v>
      </c>
      <c r="G3639" s="205">
        <f t="shared" si="291"/>
        <v>0.39760226049515607</v>
      </c>
      <c r="H3639" s="207">
        <f t="shared" si="292"/>
        <v>0.45</v>
      </c>
      <c r="I3639" s="213">
        <v>133800</v>
      </c>
      <c r="J3639" s="213">
        <v>7359</v>
      </c>
      <c r="K3639" s="212">
        <v>10704</v>
      </c>
      <c r="L3639" s="212">
        <v>12042</v>
      </c>
      <c r="M3639" s="239">
        <f t="shared" si="289"/>
        <v>0.51520000000004074</v>
      </c>
      <c r="N3639" s="239"/>
      <c r="O3639" s="178"/>
      <c r="P3639" s="178"/>
      <c r="Q3639" s="178"/>
      <c r="R3639" s="178"/>
      <c r="S3639" s="178"/>
      <c r="T3639" s="178"/>
      <c r="U3639" s="178"/>
      <c r="V3639" s="178"/>
      <c r="W3639" s="178"/>
      <c r="X3639" s="178"/>
      <c r="Y3639" s="210">
        <f t="shared" si="288"/>
        <v>0.36006458557588805</v>
      </c>
      <c r="Z3639" s="211">
        <f t="shared" si="290"/>
        <v>0.42</v>
      </c>
      <c r="AA3639" s="178"/>
      <c r="AB3639" s="178"/>
      <c r="AC3639" s="178"/>
    </row>
    <row r="3640" spans="2:29" x14ac:dyDescent="0.35">
      <c r="B3640" s="222">
        <v>371700</v>
      </c>
      <c r="C3640" s="208">
        <v>147794</v>
      </c>
      <c r="D3640" s="309">
        <v>8128.67</v>
      </c>
      <c r="E3640" s="206">
        <v>11823.52</v>
      </c>
      <c r="F3640" s="206">
        <v>13301.46</v>
      </c>
      <c r="G3640" s="205">
        <f t="shared" si="291"/>
        <v>0.39761635727737421</v>
      </c>
      <c r="H3640" s="207">
        <f t="shared" si="292"/>
        <v>0.45</v>
      </c>
      <c r="I3640" s="213">
        <v>133842</v>
      </c>
      <c r="J3640" s="213">
        <v>7361.31</v>
      </c>
      <c r="K3640" s="212">
        <v>10707.36</v>
      </c>
      <c r="L3640" s="212">
        <v>12045.78</v>
      </c>
      <c r="M3640" s="239">
        <f t="shared" si="289"/>
        <v>0.51530000000006115</v>
      </c>
      <c r="N3640" s="239"/>
      <c r="O3640" s="178"/>
      <c r="P3640" s="178"/>
      <c r="Q3640" s="178"/>
      <c r="R3640" s="178"/>
      <c r="S3640" s="178"/>
      <c r="T3640" s="178"/>
      <c r="U3640" s="178"/>
      <c r="V3640" s="178"/>
      <c r="W3640" s="178"/>
      <c r="X3640" s="178"/>
      <c r="Y3640" s="210">
        <f t="shared" si="288"/>
        <v>0.36008071025020177</v>
      </c>
      <c r="Z3640" s="211">
        <f t="shared" si="290"/>
        <v>0.42</v>
      </c>
      <c r="AA3640" s="178"/>
      <c r="AB3640" s="178"/>
      <c r="AC3640" s="178"/>
    </row>
    <row r="3641" spans="2:29" x14ac:dyDescent="0.35">
      <c r="B3641" s="222">
        <v>371800</v>
      </c>
      <c r="C3641" s="208">
        <v>147839</v>
      </c>
      <c r="D3641" s="309">
        <v>8131.14</v>
      </c>
      <c r="E3641" s="206">
        <v>11827.12</v>
      </c>
      <c r="F3641" s="206">
        <v>13305.51</v>
      </c>
      <c r="G3641" s="205">
        <f t="shared" si="291"/>
        <v>0.39763044647660034</v>
      </c>
      <c r="H3641" s="207">
        <f t="shared" si="292"/>
        <v>0.45</v>
      </c>
      <c r="I3641" s="213">
        <v>133884</v>
      </c>
      <c r="J3641" s="213">
        <v>7363.62</v>
      </c>
      <c r="K3641" s="212">
        <v>10710.72</v>
      </c>
      <c r="L3641" s="212">
        <v>12049.56</v>
      </c>
      <c r="M3641" s="239">
        <f t="shared" si="289"/>
        <v>0.5152000000002408</v>
      </c>
      <c r="N3641" s="239"/>
      <c r="O3641" s="178"/>
      <c r="P3641" s="178"/>
      <c r="Q3641" s="178"/>
      <c r="R3641" s="178"/>
      <c r="S3641" s="178"/>
      <c r="T3641" s="178"/>
      <c r="U3641" s="178"/>
      <c r="V3641" s="178"/>
      <c r="W3641" s="178"/>
      <c r="X3641" s="178"/>
      <c r="Y3641" s="210">
        <f t="shared" si="288"/>
        <v>0.36009682625067241</v>
      </c>
      <c r="Z3641" s="211">
        <f t="shared" si="290"/>
        <v>0.42</v>
      </c>
      <c r="AA3641" s="178"/>
      <c r="AB3641" s="178"/>
      <c r="AC3641" s="178"/>
    </row>
    <row r="3642" spans="2:29" x14ac:dyDescent="0.35">
      <c r="B3642" s="222">
        <v>371900</v>
      </c>
      <c r="C3642" s="208">
        <v>147884</v>
      </c>
      <c r="D3642" s="309">
        <v>8133.62</v>
      </c>
      <c r="E3642" s="206">
        <v>11830.72</v>
      </c>
      <c r="F3642" s="206">
        <v>13309.56</v>
      </c>
      <c r="G3642" s="205">
        <f t="shared" si="291"/>
        <v>0.39764452809895134</v>
      </c>
      <c r="H3642" s="207">
        <f t="shared" si="292"/>
        <v>0.45</v>
      </c>
      <c r="I3642" s="213">
        <v>133926</v>
      </c>
      <c r="J3642" s="213">
        <v>7365.93</v>
      </c>
      <c r="K3642" s="212">
        <v>10714.08</v>
      </c>
      <c r="L3642" s="212">
        <v>12053.34</v>
      </c>
      <c r="M3642" s="239">
        <f t="shared" si="289"/>
        <v>0.51529999999993381</v>
      </c>
      <c r="N3642" s="239"/>
      <c r="O3642" s="178"/>
      <c r="P3642" s="178"/>
      <c r="Q3642" s="178"/>
      <c r="R3642" s="178"/>
      <c r="S3642" s="178"/>
      <c r="T3642" s="178"/>
      <c r="U3642" s="178"/>
      <c r="V3642" s="178"/>
      <c r="W3642" s="178"/>
      <c r="X3642" s="178"/>
      <c r="Y3642" s="210">
        <f t="shared" si="288"/>
        <v>0.36011293358429686</v>
      </c>
      <c r="Z3642" s="211">
        <f t="shared" si="290"/>
        <v>0.42</v>
      </c>
      <c r="AA3642" s="178"/>
      <c r="AB3642" s="178"/>
      <c r="AC3642" s="178"/>
    </row>
    <row r="3643" spans="2:29" x14ac:dyDescent="0.35">
      <c r="B3643" s="222">
        <v>372000</v>
      </c>
      <c r="C3643" s="208">
        <v>147929</v>
      </c>
      <c r="D3643" s="309">
        <v>8136.09</v>
      </c>
      <c r="E3643" s="206">
        <v>11834.32</v>
      </c>
      <c r="F3643" s="206">
        <v>13313.61</v>
      </c>
      <c r="G3643" s="205">
        <f t="shared" si="291"/>
        <v>0.39765860215053761</v>
      </c>
      <c r="H3643" s="207">
        <f t="shared" si="292"/>
        <v>0.45</v>
      </c>
      <c r="I3643" s="213">
        <v>133968</v>
      </c>
      <c r="J3643" s="213">
        <v>7368.24</v>
      </c>
      <c r="K3643" s="212">
        <v>10717.44</v>
      </c>
      <c r="L3643" s="212">
        <v>12057.12</v>
      </c>
      <c r="M3643" s="239">
        <f t="shared" si="289"/>
        <v>0.51520000000013166</v>
      </c>
      <c r="N3643" s="239"/>
      <c r="O3643" s="178"/>
      <c r="P3643" s="178"/>
      <c r="Q3643" s="178"/>
      <c r="R3643" s="178"/>
      <c r="S3643" s="178"/>
      <c r="T3643" s="178"/>
      <c r="U3643" s="178"/>
      <c r="V3643" s="178"/>
      <c r="W3643" s="178"/>
      <c r="X3643" s="178"/>
      <c r="Y3643" s="210">
        <f t="shared" si="288"/>
        <v>0.36012903225806453</v>
      </c>
      <c r="Z3643" s="211">
        <f t="shared" si="290"/>
        <v>0.42</v>
      </c>
      <c r="AA3643" s="178"/>
      <c r="AB3643" s="178"/>
      <c r="AC3643" s="178"/>
    </row>
    <row r="3644" spans="2:29" x14ac:dyDescent="0.35">
      <c r="B3644" s="222">
        <v>372100</v>
      </c>
      <c r="C3644" s="208">
        <v>147974</v>
      </c>
      <c r="D3644" s="309">
        <v>8138.57</v>
      </c>
      <c r="E3644" s="206">
        <v>11837.92</v>
      </c>
      <c r="F3644" s="206">
        <v>13317.66</v>
      </c>
      <c r="G3644" s="205">
        <f t="shared" si="291"/>
        <v>0.39767266863746303</v>
      </c>
      <c r="H3644" s="207">
        <f t="shared" si="292"/>
        <v>0.45</v>
      </c>
      <c r="I3644" s="213">
        <v>134010</v>
      </c>
      <c r="J3644" s="213">
        <v>7370.55</v>
      </c>
      <c r="K3644" s="212">
        <v>10720.8</v>
      </c>
      <c r="L3644" s="212">
        <v>12060.9</v>
      </c>
      <c r="M3644" s="239">
        <f t="shared" si="289"/>
        <v>0.51530000000009746</v>
      </c>
      <c r="N3644" s="239"/>
      <c r="O3644" s="178"/>
      <c r="P3644" s="178"/>
      <c r="Q3644" s="178"/>
      <c r="R3644" s="178"/>
      <c r="S3644" s="178"/>
      <c r="T3644" s="178"/>
      <c r="U3644" s="178"/>
      <c r="V3644" s="178"/>
      <c r="W3644" s="178"/>
      <c r="X3644" s="178"/>
      <c r="Y3644" s="210">
        <f t="shared" si="288"/>
        <v>0.36014512227895729</v>
      </c>
      <c r="Z3644" s="211">
        <f t="shared" si="290"/>
        <v>0.42</v>
      </c>
      <c r="AA3644" s="178"/>
      <c r="AB3644" s="178"/>
      <c r="AC3644" s="178"/>
    </row>
    <row r="3645" spans="2:29" x14ac:dyDescent="0.35">
      <c r="B3645" s="222">
        <v>372200</v>
      </c>
      <c r="C3645" s="208">
        <v>148019</v>
      </c>
      <c r="D3645" s="309">
        <v>8141.04</v>
      </c>
      <c r="E3645" s="206">
        <v>11841.52</v>
      </c>
      <c r="F3645" s="206">
        <v>13321.71</v>
      </c>
      <c r="G3645" s="205">
        <f t="shared" si="291"/>
        <v>0.39768672756582485</v>
      </c>
      <c r="H3645" s="207">
        <f t="shared" si="292"/>
        <v>0.45</v>
      </c>
      <c r="I3645" s="213">
        <v>134052</v>
      </c>
      <c r="J3645" s="213">
        <v>7372.86</v>
      </c>
      <c r="K3645" s="212">
        <v>10724.16</v>
      </c>
      <c r="L3645" s="212">
        <v>12064.68</v>
      </c>
      <c r="M3645" s="239">
        <f t="shared" si="289"/>
        <v>0.51520000000000432</v>
      </c>
      <c r="N3645" s="239"/>
      <c r="O3645" s="178"/>
      <c r="P3645" s="178"/>
      <c r="Q3645" s="178"/>
      <c r="R3645" s="178"/>
      <c r="S3645" s="178"/>
      <c r="T3645" s="178"/>
      <c r="U3645" s="178"/>
      <c r="V3645" s="178"/>
      <c r="W3645" s="178"/>
      <c r="X3645" s="178"/>
      <c r="Y3645" s="210">
        <f t="shared" si="288"/>
        <v>0.36016120365394949</v>
      </c>
      <c r="Z3645" s="211">
        <f t="shared" si="290"/>
        <v>0.42</v>
      </c>
      <c r="AA3645" s="178"/>
      <c r="AB3645" s="178"/>
      <c r="AC3645" s="178"/>
    </row>
    <row r="3646" spans="2:29" x14ac:dyDescent="0.35">
      <c r="B3646" s="222">
        <v>372300</v>
      </c>
      <c r="C3646" s="208">
        <v>148064</v>
      </c>
      <c r="D3646" s="309">
        <v>8143.52</v>
      </c>
      <c r="E3646" s="206">
        <v>11845.12</v>
      </c>
      <c r="F3646" s="206">
        <v>13325.76</v>
      </c>
      <c r="G3646" s="205">
        <f t="shared" si="291"/>
        <v>0.39770077894171368</v>
      </c>
      <c r="H3646" s="207">
        <f t="shared" si="292"/>
        <v>0.45</v>
      </c>
      <c r="I3646" s="213">
        <v>134094</v>
      </c>
      <c r="J3646" s="213">
        <v>7375.17</v>
      </c>
      <c r="K3646" s="212">
        <v>10727.52</v>
      </c>
      <c r="L3646" s="212">
        <v>12068.46</v>
      </c>
      <c r="M3646" s="239">
        <f t="shared" si="289"/>
        <v>0.51529999999998832</v>
      </c>
      <c r="N3646" s="239"/>
      <c r="O3646" s="178"/>
      <c r="P3646" s="178"/>
      <c r="Q3646" s="178"/>
      <c r="R3646" s="178"/>
      <c r="S3646" s="178"/>
      <c r="T3646" s="178"/>
      <c r="U3646" s="178"/>
      <c r="V3646" s="178"/>
      <c r="W3646" s="178"/>
      <c r="X3646" s="178"/>
      <c r="Y3646" s="210">
        <f t="shared" si="288"/>
        <v>0.36017727639000807</v>
      </c>
      <c r="Z3646" s="211">
        <f t="shared" si="290"/>
        <v>0.42</v>
      </c>
      <c r="AA3646" s="178"/>
      <c r="AB3646" s="178"/>
      <c r="AC3646" s="178"/>
    </row>
    <row r="3647" spans="2:29" x14ac:dyDescent="0.35">
      <c r="B3647" s="222">
        <v>372400</v>
      </c>
      <c r="C3647" s="208">
        <v>148109</v>
      </c>
      <c r="D3647" s="309">
        <v>8145.99</v>
      </c>
      <c r="E3647" s="206">
        <v>11848.72</v>
      </c>
      <c r="F3647" s="206">
        <v>13329.81</v>
      </c>
      <c r="G3647" s="205">
        <f t="shared" si="291"/>
        <v>0.39771482277121373</v>
      </c>
      <c r="H3647" s="207">
        <f t="shared" si="292"/>
        <v>0.45</v>
      </c>
      <c r="I3647" s="213">
        <v>134136</v>
      </c>
      <c r="J3647" s="213">
        <v>7377.48</v>
      </c>
      <c r="K3647" s="212">
        <v>10730.88</v>
      </c>
      <c r="L3647" s="212">
        <v>12072.24</v>
      </c>
      <c r="M3647" s="239">
        <f t="shared" si="289"/>
        <v>0.51519999999987709</v>
      </c>
      <c r="N3647" s="239"/>
      <c r="O3647" s="178"/>
      <c r="P3647" s="178"/>
      <c r="Q3647" s="178"/>
      <c r="R3647" s="178"/>
      <c r="S3647" s="178"/>
      <c r="T3647" s="178"/>
      <c r="U3647" s="178"/>
      <c r="V3647" s="178"/>
      <c r="W3647" s="178"/>
      <c r="X3647" s="178"/>
      <c r="Y3647" s="210">
        <f t="shared" si="288"/>
        <v>0.36019334049409235</v>
      </c>
      <c r="Z3647" s="211">
        <f t="shared" si="290"/>
        <v>0.42</v>
      </c>
      <c r="AA3647" s="178"/>
      <c r="AB3647" s="178"/>
      <c r="AC3647" s="178"/>
    </row>
    <row r="3648" spans="2:29" x14ac:dyDescent="0.35">
      <c r="B3648" s="222">
        <v>372500</v>
      </c>
      <c r="C3648" s="208">
        <v>148154</v>
      </c>
      <c r="D3648" s="309">
        <v>8148.47</v>
      </c>
      <c r="E3648" s="206">
        <v>11852.32</v>
      </c>
      <c r="F3648" s="206">
        <v>13333.86</v>
      </c>
      <c r="G3648" s="205">
        <f t="shared" si="291"/>
        <v>0.39772885906040267</v>
      </c>
      <c r="H3648" s="207">
        <f t="shared" si="292"/>
        <v>0.45</v>
      </c>
      <c r="I3648" s="213">
        <v>134178</v>
      </c>
      <c r="J3648" s="213">
        <v>7379.79</v>
      </c>
      <c r="K3648" s="212">
        <v>10734.24</v>
      </c>
      <c r="L3648" s="212">
        <v>12076.02</v>
      </c>
      <c r="M3648" s="239">
        <f t="shared" si="289"/>
        <v>0.51530000000017029</v>
      </c>
      <c r="N3648" s="239"/>
      <c r="O3648" s="178"/>
      <c r="P3648" s="178"/>
      <c r="Q3648" s="178"/>
      <c r="R3648" s="178"/>
      <c r="S3648" s="178"/>
      <c r="T3648" s="178"/>
      <c r="U3648" s="178"/>
      <c r="V3648" s="178"/>
      <c r="W3648" s="178"/>
      <c r="X3648" s="178"/>
      <c r="Y3648" s="210">
        <f t="shared" si="288"/>
        <v>0.36020939597315438</v>
      </c>
      <c r="Z3648" s="211">
        <f t="shared" si="290"/>
        <v>0.42</v>
      </c>
      <c r="AA3648" s="178"/>
      <c r="AB3648" s="178"/>
      <c r="AC3648" s="178"/>
    </row>
    <row r="3649" spans="2:29" x14ac:dyDescent="0.35">
      <c r="B3649" s="222">
        <v>372600</v>
      </c>
      <c r="C3649" s="208">
        <v>148199</v>
      </c>
      <c r="D3649" s="309">
        <v>8150.94</v>
      </c>
      <c r="E3649" s="206">
        <v>11855.92</v>
      </c>
      <c r="F3649" s="206">
        <v>13337.91</v>
      </c>
      <c r="G3649" s="205">
        <f t="shared" si="291"/>
        <v>0.39774288781535161</v>
      </c>
      <c r="H3649" s="207">
        <f t="shared" si="292"/>
        <v>0.45</v>
      </c>
      <c r="I3649" s="213">
        <v>134220</v>
      </c>
      <c r="J3649" s="213">
        <v>7382.1</v>
      </c>
      <c r="K3649" s="212">
        <v>10737.6</v>
      </c>
      <c r="L3649" s="212">
        <v>12079.8</v>
      </c>
      <c r="M3649" s="239">
        <f t="shared" si="289"/>
        <v>0.51520000000004074</v>
      </c>
      <c r="N3649" s="239"/>
      <c r="O3649" s="178"/>
      <c r="P3649" s="178"/>
      <c r="Q3649" s="178"/>
      <c r="R3649" s="178"/>
      <c r="S3649" s="178"/>
      <c r="T3649" s="178"/>
      <c r="U3649" s="178"/>
      <c r="V3649" s="178"/>
      <c r="W3649" s="178"/>
      <c r="X3649" s="178"/>
      <c r="Y3649" s="210">
        <f t="shared" si="288"/>
        <v>0.36022544283413849</v>
      </c>
      <c r="Z3649" s="211">
        <f t="shared" si="290"/>
        <v>0.42</v>
      </c>
      <c r="AA3649" s="178"/>
      <c r="AB3649" s="178"/>
      <c r="AC3649" s="178"/>
    </row>
    <row r="3650" spans="2:29" x14ac:dyDescent="0.35">
      <c r="B3650" s="222">
        <v>372700</v>
      </c>
      <c r="C3650" s="208">
        <v>148244</v>
      </c>
      <c r="D3650" s="309">
        <v>8153.42</v>
      </c>
      <c r="E3650" s="206">
        <v>11859.52</v>
      </c>
      <c r="F3650" s="206">
        <v>13341.96</v>
      </c>
      <c r="G3650" s="205">
        <f t="shared" si="291"/>
        <v>0.39775690904212502</v>
      </c>
      <c r="H3650" s="207">
        <f t="shared" si="292"/>
        <v>0.45</v>
      </c>
      <c r="I3650" s="213">
        <v>134262</v>
      </c>
      <c r="J3650" s="213">
        <v>7384.41</v>
      </c>
      <c r="K3650" s="212">
        <v>10740.96</v>
      </c>
      <c r="L3650" s="212">
        <v>12083.58</v>
      </c>
      <c r="M3650" s="239">
        <f t="shared" si="289"/>
        <v>0.51530000000006115</v>
      </c>
      <c r="N3650" s="239"/>
      <c r="O3650" s="178"/>
      <c r="P3650" s="178"/>
      <c r="Q3650" s="178"/>
      <c r="R3650" s="178"/>
      <c r="S3650" s="178"/>
      <c r="T3650" s="178"/>
      <c r="U3650" s="178"/>
      <c r="V3650" s="178"/>
      <c r="W3650" s="178"/>
      <c r="X3650" s="178"/>
      <c r="Y3650" s="210">
        <f t="shared" si="288"/>
        <v>0.36024148108398174</v>
      </c>
      <c r="Z3650" s="211">
        <f t="shared" si="290"/>
        <v>0.42</v>
      </c>
      <c r="AA3650" s="178"/>
      <c r="AB3650" s="178"/>
      <c r="AC3650" s="178"/>
    </row>
    <row r="3651" spans="2:29" x14ac:dyDescent="0.35">
      <c r="B3651" s="222">
        <v>372800</v>
      </c>
      <c r="C3651" s="208">
        <v>148289</v>
      </c>
      <c r="D3651" s="309">
        <v>8155.89</v>
      </c>
      <c r="E3651" s="206">
        <v>11863.12</v>
      </c>
      <c r="F3651" s="206">
        <v>13346.01</v>
      </c>
      <c r="G3651" s="205">
        <f t="shared" si="291"/>
        <v>0.39777092274678111</v>
      </c>
      <c r="H3651" s="207">
        <f t="shared" si="292"/>
        <v>0.45</v>
      </c>
      <c r="I3651" s="213">
        <v>134304</v>
      </c>
      <c r="J3651" s="213">
        <v>7386.72</v>
      </c>
      <c r="K3651" s="212">
        <v>10744.32</v>
      </c>
      <c r="L3651" s="212">
        <v>12087.36</v>
      </c>
      <c r="M3651" s="239">
        <f t="shared" si="289"/>
        <v>0.5152000000002408</v>
      </c>
      <c r="N3651" s="239"/>
      <c r="O3651" s="178"/>
      <c r="P3651" s="178"/>
      <c r="Q3651" s="178"/>
      <c r="R3651" s="178"/>
      <c r="S3651" s="178"/>
      <c r="T3651" s="178"/>
      <c r="U3651" s="178"/>
      <c r="V3651" s="178"/>
      <c r="W3651" s="178"/>
      <c r="X3651" s="178"/>
      <c r="Y3651" s="210">
        <f t="shared" ref="Y3651:Y3714" si="293">I3651/$B3651</f>
        <v>0.36025751072961376</v>
      </c>
      <c r="Z3651" s="211">
        <f t="shared" si="290"/>
        <v>0.42</v>
      </c>
      <c r="AA3651" s="178"/>
      <c r="AB3651" s="178"/>
      <c r="AC3651" s="178"/>
    </row>
    <row r="3652" spans="2:29" x14ac:dyDescent="0.35">
      <c r="B3652" s="222">
        <v>372900</v>
      </c>
      <c r="C3652" s="208">
        <v>148334</v>
      </c>
      <c r="D3652" s="309">
        <v>8158.37</v>
      </c>
      <c r="E3652" s="206">
        <v>11866.72</v>
      </c>
      <c r="F3652" s="206">
        <v>13350.06</v>
      </c>
      <c r="G3652" s="205">
        <f t="shared" si="291"/>
        <v>0.39778492893537143</v>
      </c>
      <c r="H3652" s="207">
        <f t="shared" si="292"/>
        <v>0.45</v>
      </c>
      <c r="I3652" s="213">
        <v>134346</v>
      </c>
      <c r="J3652" s="213">
        <v>7389.03</v>
      </c>
      <c r="K3652" s="212">
        <v>10747.68</v>
      </c>
      <c r="L3652" s="212">
        <v>12091.14</v>
      </c>
      <c r="M3652" s="239">
        <f t="shared" ref="M3652:M3715" si="294">(C3652+D3652+F3652-C3651-D3651-F3651)/100</f>
        <v>0.51529999999993381</v>
      </c>
      <c r="N3652" s="239"/>
      <c r="O3652" s="178"/>
      <c r="P3652" s="178"/>
      <c r="Q3652" s="178"/>
      <c r="R3652" s="178"/>
      <c r="S3652" s="178"/>
      <c r="T3652" s="178"/>
      <c r="U3652" s="178"/>
      <c r="V3652" s="178"/>
      <c r="W3652" s="178"/>
      <c r="X3652" s="178"/>
      <c r="Y3652" s="210">
        <f t="shared" si="293"/>
        <v>0.36027353177795657</v>
      </c>
      <c r="Z3652" s="211">
        <f t="shared" ref="Z3652:Z3715" si="295">(I3652-I3651)/($B3652-$B3651)</f>
        <v>0.42</v>
      </c>
      <c r="AA3652" s="178"/>
      <c r="AB3652" s="178"/>
      <c r="AC3652" s="178"/>
    </row>
    <row r="3653" spans="2:29" x14ac:dyDescent="0.35">
      <c r="B3653" s="222">
        <v>373000</v>
      </c>
      <c r="C3653" s="208">
        <v>148379</v>
      </c>
      <c r="D3653" s="309">
        <v>8160.84</v>
      </c>
      <c r="E3653" s="206">
        <v>11870.32</v>
      </c>
      <c r="F3653" s="206">
        <v>13354.11</v>
      </c>
      <c r="G3653" s="205">
        <f t="shared" ref="G3653:G3716" si="296">C3653/B3653</f>
        <v>0.39779892761394103</v>
      </c>
      <c r="H3653" s="207">
        <f t="shared" ref="H3653:H3716" si="297">(C3653-C3652)/(B3653-B3652)</f>
        <v>0.45</v>
      </c>
      <c r="I3653" s="213">
        <v>134388</v>
      </c>
      <c r="J3653" s="213">
        <v>7391.34</v>
      </c>
      <c r="K3653" s="212">
        <v>10751.04</v>
      </c>
      <c r="L3653" s="212">
        <v>12094.92</v>
      </c>
      <c r="M3653" s="239">
        <f t="shared" si="294"/>
        <v>0.51520000000013166</v>
      </c>
      <c r="N3653" s="239"/>
      <c r="O3653" s="178"/>
      <c r="P3653" s="178"/>
      <c r="Q3653" s="178"/>
      <c r="R3653" s="178"/>
      <c r="S3653" s="178"/>
      <c r="T3653" s="178"/>
      <c r="U3653" s="178"/>
      <c r="V3653" s="178"/>
      <c r="W3653" s="178"/>
      <c r="X3653" s="178"/>
      <c r="Y3653" s="210">
        <f t="shared" si="293"/>
        <v>0.36028954423592491</v>
      </c>
      <c r="Z3653" s="211">
        <f t="shared" si="295"/>
        <v>0.42</v>
      </c>
      <c r="AA3653" s="178"/>
      <c r="AB3653" s="178"/>
      <c r="AC3653" s="178"/>
    </row>
    <row r="3654" spans="2:29" x14ac:dyDescent="0.35">
      <c r="B3654" s="222">
        <v>373100</v>
      </c>
      <c r="C3654" s="208">
        <v>148424</v>
      </c>
      <c r="D3654" s="309">
        <v>8163.32</v>
      </c>
      <c r="E3654" s="206">
        <v>11873.92</v>
      </c>
      <c r="F3654" s="206">
        <v>13358.16</v>
      </c>
      <c r="G3654" s="205">
        <f t="shared" si="296"/>
        <v>0.39781291878852854</v>
      </c>
      <c r="H3654" s="207">
        <f t="shared" si="297"/>
        <v>0.45</v>
      </c>
      <c r="I3654" s="213">
        <v>134430</v>
      </c>
      <c r="J3654" s="213">
        <v>7393.65</v>
      </c>
      <c r="K3654" s="212">
        <v>10754.4</v>
      </c>
      <c r="L3654" s="212">
        <v>12098.7</v>
      </c>
      <c r="M3654" s="239">
        <f t="shared" si="294"/>
        <v>0.51530000000009746</v>
      </c>
      <c r="N3654" s="239"/>
      <c r="O3654" s="178"/>
      <c r="P3654" s="178"/>
      <c r="Q3654" s="178"/>
      <c r="R3654" s="178"/>
      <c r="S3654" s="178"/>
      <c r="T3654" s="178"/>
      <c r="U3654" s="178"/>
      <c r="V3654" s="178"/>
      <c r="W3654" s="178"/>
      <c r="X3654" s="178"/>
      <c r="Y3654" s="210">
        <f t="shared" si="293"/>
        <v>0.36030554811042614</v>
      </c>
      <c r="Z3654" s="211">
        <f t="shared" si="295"/>
        <v>0.42</v>
      </c>
      <c r="AA3654" s="178"/>
      <c r="AB3654" s="178"/>
      <c r="AC3654" s="178"/>
    </row>
    <row r="3655" spans="2:29" x14ac:dyDescent="0.35">
      <c r="B3655" s="222">
        <v>373200</v>
      </c>
      <c r="C3655" s="208">
        <v>148469</v>
      </c>
      <c r="D3655" s="309">
        <v>8165.79</v>
      </c>
      <c r="E3655" s="206">
        <v>11877.52</v>
      </c>
      <c r="F3655" s="206">
        <v>13362.21</v>
      </c>
      <c r="G3655" s="205">
        <f t="shared" si="296"/>
        <v>0.39782690246516611</v>
      </c>
      <c r="H3655" s="207">
        <f t="shared" si="297"/>
        <v>0.45</v>
      </c>
      <c r="I3655" s="213">
        <v>134472</v>
      </c>
      <c r="J3655" s="213">
        <v>7395.96</v>
      </c>
      <c r="K3655" s="212">
        <v>10757.76</v>
      </c>
      <c r="L3655" s="212">
        <v>12102.48</v>
      </c>
      <c r="M3655" s="239">
        <f t="shared" si="294"/>
        <v>0.51520000000000432</v>
      </c>
      <c r="N3655" s="239"/>
      <c r="O3655" s="178"/>
      <c r="P3655" s="178"/>
      <c r="Q3655" s="178"/>
      <c r="R3655" s="178"/>
      <c r="S3655" s="178"/>
      <c r="T3655" s="178"/>
      <c r="U3655" s="178"/>
      <c r="V3655" s="178"/>
      <c r="W3655" s="178"/>
      <c r="X3655" s="178"/>
      <c r="Y3655" s="210">
        <f t="shared" si="293"/>
        <v>0.36032154340836015</v>
      </c>
      <c r="Z3655" s="211">
        <f t="shared" si="295"/>
        <v>0.42</v>
      </c>
      <c r="AA3655" s="178"/>
      <c r="AB3655" s="178"/>
      <c r="AC3655" s="178"/>
    </row>
    <row r="3656" spans="2:29" x14ac:dyDescent="0.35">
      <c r="B3656" s="222">
        <v>373300</v>
      </c>
      <c r="C3656" s="208">
        <v>148514</v>
      </c>
      <c r="D3656" s="309">
        <v>8168.27</v>
      </c>
      <c r="E3656" s="206">
        <v>11881.12</v>
      </c>
      <c r="F3656" s="206">
        <v>13366.26</v>
      </c>
      <c r="G3656" s="205">
        <f t="shared" si="296"/>
        <v>0.39784087864987944</v>
      </c>
      <c r="H3656" s="207">
        <f t="shared" si="297"/>
        <v>0.45</v>
      </c>
      <c r="I3656" s="213">
        <v>134514</v>
      </c>
      <c r="J3656" s="213">
        <v>7398.27</v>
      </c>
      <c r="K3656" s="212">
        <v>10761.12</v>
      </c>
      <c r="L3656" s="212">
        <v>12106.26</v>
      </c>
      <c r="M3656" s="239">
        <f t="shared" si="294"/>
        <v>0.51529999999998832</v>
      </c>
      <c r="N3656" s="239"/>
      <c r="O3656" s="178"/>
      <c r="P3656" s="178"/>
      <c r="Q3656" s="178"/>
      <c r="R3656" s="178"/>
      <c r="S3656" s="178"/>
      <c r="T3656" s="178"/>
      <c r="U3656" s="178"/>
      <c r="V3656" s="178"/>
      <c r="W3656" s="178"/>
      <c r="X3656" s="178"/>
      <c r="Y3656" s="210">
        <f t="shared" si="293"/>
        <v>0.36033753013661934</v>
      </c>
      <c r="Z3656" s="211">
        <f t="shared" si="295"/>
        <v>0.42</v>
      </c>
      <c r="AA3656" s="178"/>
      <c r="AB3656" s="178"/>
      <c r="AC3656" s="178"/>
    </row>
    <row r="3657" spans="2:29" x14ac:dyDescent="0.35">
      <c r="B3657" s="222">
        <v>373400</v>
      </c>
      <c r="C3657" s="208">
        <v>148559</v>
      </c>
      <c r="D3657" s="309">
        <v>8170.74</v>
      </c>
      <c r="E3657" s="206">
        <v>11884.72</v>
      </c>
      <c r="F3657" s="206">
        <v>13370.31</v>
      </c>
      <c r="G3657" s="205">
        <f t="shared" si="296"/>
        <v>0.39785484734868776</v>
      </c>
      <c r="H3657" s="207">
        <f t="shared" si="297"/>
        <v>0.45</v>
      </c>
      <c r="I3657" s="213">
        <v>134556</v>
      </c>
      <c r="J3657" s="213">
        <v>7400.58</v>
      </c>
      <c r="K3657" s="212">
        <v>10764.48</v>
      </c>
      <c r="L3657" s="212">
        <v>12110.04</v>
      </c>
      <c r="M3657" s="239">
        <f t="shared" si="294"/>
        <v>0.51519999999987709</v>
      </c>
      <c r="N3657" s="239"/>
      <c r="O3657" s="178"/>
      <c r="P3657" s="178"/>
      <c r="Q3657" s="178"/>
      <c r="R3657" s="178"/>
      <c r="S3657" s="178"/>
      <c r="T3657" s="178"/>
      <c r="U3657" s="178"/>
      <c r="V3657" s="178"/>
      <c r="W3657" s="178"/>
      <c r="X3657" s="178"/>
      <c r="Y3657" s="210">
        <f t="shared" si="293"/>
        <v>0.3603535083020889</v>
      </c>
      <c r="Z3657" s="211">
        <f t="shared" si="295"/>
        <v>0.42</v>
      </c>
      <c r="AA3657" s="178"/>
      <c r="AB3657" s="178"/>
      <c r="AC3657" s="178"/>
    </row>
    <row r="3658" spans="2:29" x14ac:dyDescent="0.35">
      <c r="B3658" s="222">
        <v>373500</v>
      </c>
      <c r="C3658" s="208">
        <v>148604</v>
      </c>
      <c r="D3658" s="309">
        <v>8173.22</v>
      </c>
      <c r="E3658" s="206">
        <v>11888.32</v>
      </c>
      <c r="F3658" s="206">
        <v>13374.36</v>
      </c>
      <c r="G3658" s="205">
        <f t="shared" si="296"/>
        <v>0.39786880856760376</v>
      </c>
      <c r="H3658" s="207">
        <f t="shared" si="297"/>
        <v>0.45</v>
      </c>
      <c r="I3658" s="213">
        <v>134598</v>
      </c>
      <c r="J3658" s="213">
        <v>7402.89</v>
      </c>
      <c r="K3658" s="212">
        <v>10767.84</v>
      </c>
      <c r="L3658" s="212">
        <v>12113.82</v>
      </c>
      <c r="M3658" s="239">
        <f t="shared" si="294"/>
        <v>0.51530000000017029</v>
      </c>
      <c r="N3658" s="239"/>
      <c r="O3658" s="178"/>
      <c r="P3658" s="178"/>
      <c r="Q3658" s="178"/>
      <c r="R3658" s="178"/>
      <c r="S3658" s="178"/>
      <c r="T3658" s="178"/>
      <c r="U3658" s="178"/>
      <c r="V3658" s="178"/>
      <c r="W3658" s="178"/>
      <c r="X3658" s="178"/>
      <c r="Y3658" s="210">
        <f t="shared" si="293"/>
        <v>0.36036947791164659</v>
      </c>
      <c r="Z3658" s="211">
        <f t="shared" si="295"/>
        <v>0.42</v>
      </c>
      <c r="AA3658" s="178"/>
      <c r="AB3658" s="178"/>
      <c r="AC3658" s="178"/>
    </row>
    <row r="3659" spans="2:29" x14ac:dyDescent="0.35">
      <c r="B3659" s="222">
        <v>373600</v>
      </c>
      <c r="C3659" s="208">
        <v>148649</v>
      </c>
      <c r="D3659" s="309">
        <v>8175.69</v>
      </c>
      <c r="E3659" s="206">
        <v>11891.92</v>
      </c>
      <c r="F3659" s="206">
        <v>13378.41</v>
      </c>
      <c r="G3659" s="205">
        <f t="shared" si="296"/>
        <v>0.39788276231263381</v>
      </c>
      <c r="H3659" s="207">
        <f t="shared" si="297"/>
        <v>0.45</v>
      </c>
      <c r="I3659" s="213">
        <v>134640</v>
      </c>
      <c r="J3659" s="213">
        <v>7405.2</v>
      </c>
      <c r="K3659" s="212">
        <v>10771.2</v>
      </c>
      <c r="L3659" s="212">
        <v>12117.6</v>
      </c>
      <c r="M3659" s="239">
        <f t="shared" si="294"/>
        <v>0.51520000000004074</v>
      </c>
      <c r="N3659" s="239"/>
      <c r="O3659" s="178"/>
      <c r="P3659" s="178"/>
      <c r="Q3659" s="178"/>
      <c r="R3659" s="178"/>
      <c r="S3659" s="178"/>
      <c r="T3659" s="178"/>
      <c r="U3659" s="178"/>
      <c r="V3659" s="178"/>
      <c r="W3659" s="178"/>
      <c r="X3659" s="178"/>
      <c r="Y3659" s="210">
        <f t="shared" si="293"/>
        <v>0.36038543897216274</v>
      </c>
      <c r="Z3659" s="211">
        <f t="shared" si="295"/>
        <v>0.42</v>
      </c>
      <c r="AA3659" s="178"/>
      <c r="AB3659" s="178"/>
      <c r="AC3659" s="178"/>
    </row>
    <row r="3660" spans="2:29" x14ac:dyDescent="0.35">
      <c r="B3660" s="222">
        <v>373700</v>
      </c>
      <c r="C3660" s="208">
        <v>148694</v>
      </c>
      <c r="D3660" s="309">
        <v>8178.17</v>
      </c>
      <c r="E3660" s="206">
        <v>11895.52</v>
      </c>
      <c r="F3660" s="206">
        <v>13382.46</v>
      </c>
      <c r="G3660" s="205">
        <f t="shared" si="296"/>
        <v>0.39789670858977788</v>
      </c>
      <c r="H3660" s="207">
        <f t="shared" si="297"/>
        <v>0.45</v>
      </c>
      <c r="I3660" s="213">
        <v>134682</v>
      </c>
      <c r="J3660" s="213">
        <v>7407.51</v>
      </c>
      <c r="K3660" s="212">
        <v>10774.56</v>
      </c>
      <c r="L3660" s="212">
        <v>12121.38</v>
      </c>
      <c r="M3660" s="239">
        <f t="shared" si="294"/>
        <v>0.51530000000006115</v>
      </c>
      <c r="N3660" s="239"/>
      <c r="O3660" s="178"/>
      <c r="P3660" s="178"/>
      <c r="Q3660" s="178"/>
      <c r="R3660" s="178"/>
      <c r="S3660" s="178"/>
      <c r="T3660" s="178"/>
      <c r="U3660" s="178"/>
      <c r="V3660" s="178"/>
      <c r="W3660" s="178"/>
      <c r="X3660" s="178"/>
      <c r="Y3660" s="210">
        <f t="shared" si="293"/>
        <v>0.36040139149050038</v>
      </c>
      <c r="Z3660" s="211">
        <f t="shared" si="295"/>
        <v>0.42</v>
      </c>
      <c r="AA3660" s="178"/>
      <c r="AB3660" s="178"/>
      <c r="AC3660" s="178"/>
    </row>
    <row r="3661" spans="2:29" x14ac:dyDescent="0.35">
      <c r="B3661" s="222">
        <v>373800</v>
      </c>
      <c r="C3661" s="208">
        <v>148739</v>
      </c>
      <c r="D3661" s="309">
        <v>8180.64</v>
      </c>
      <c r="E3661" s="206">
        <v>11899.12</v>
      </c>
      <c r="F3661" s="206">
        <v>13386.51</v>
      </c>
      <c r="G3661" s="205">
        <f t="shared" si="296"/>
        <v>0.39791064740502941</v>
      </c>
      <c r="H3661" s="207">
        <f t="shared" si="297"/>
        <v>0.45</v>
      </c>
      <c r="I3661" s="213">
        <v>134724</v>
      </c>
      <c r="J3661" s="213">
        <v>7409.82</v>
      </c>
      <c r="K3661" s="212">
        <v>10777.92</v>
      </c>
      <c r="L3661" s="212">
        <v>12125.16</v>
      </c>
      <c r="M3661" s="239">
        <f t="shared" si="294"/>
        <v>0.5152000000002408</v>
      </c>
      <c r="N3661" s="239"/>
      <c r="O3661" s="178"/>
      <c r="P3661" s="178"/>
      <c r="Q3661" s="178"/>
      <c r="R3661" s="178"/>
      <c r="S3661" s="178"/>
      <c r="T3661" s="178"/>
      <c r="U3661" s="178"/>
      <c r="V3661" s="178"/>
      <c r="W3661" s="178"/>
      <c r="X3661" s="178"/>
      <c r="Y3661" s="210">
        <f t="shared" si="293"/>
        <v>0.36041733547351523</v>
      </c>
      <c r="Z3661" s="211">
        <f t="shared" si="295"/>
        <v>0.42</v>
      </c>
      <c r="AA3661" s="178"/>
      <c r="AB3661" s="178"/>
      <c r="AC3661" s="178"/>
    </row>
    <row r="3662" spans="2:29" x14ac:dyDescent="0.35">
      <c r="B3662" s="222">
        <v>373900</v>
      </c>
      <c r="C3662" s="208">
        <v>148784</v>
      </c>
      <c r="D3662" s="309">
        <v>8183.12</v>
      </c>
      <c r="E3662" s="206">
        <v>11902.72</v>
      </c>
      <c r="F3662" s="206">
        <v>13390.56</v>
      </c>
      <c r="G3662" s="205">
        <f t="shared" si="296"/>
        <v>0.39792457876437548</v>
      </c>
      <c r="H3662" s="207">
        <f t="shared" si="297"/>
        <v>0.45</v>
      </c>
      <c r="I3662" s="213">
        <v>134766</v>
      </c>
      <c r="J3662" s="213">
        <v>7412.13</v>
      </c>
      <c r="K3662" s="212">
        <v>10781.28</v>
      </c>
      <c r="L3662" s="212">
        <v>12128.94</v>
      </c>
      <c r="M3662" s="239">
        <f t="shared" si="294"/>
        <v>0.51529999999993381</v>
      </c>
      <c r="N3662" s="239"/>
      <c r="O3662" s="178"/>
      <c r="P3662" s="178"/>
      <c r="Q3662" s="178"/>
      <c r="R3662" s="178"/>
      <c r="S3662" s="178"/>
      <c r="T3662" s="178"/>
      <c r="U3662" s="178"/>
      <c r="V3662" s="178"/>
      <c r="W3662" s="178"/>
      <c r="X3662" s="178"/>
      <c r="Y3662" s="210">
        <f t="shared" si="293"/>
        <v>0.3604332709280556</v>
      </c>
      <c r="Z3662" s="211">
        <f t="shared" si="295"/>
        <v>0.42</v>
      </c>
      <c r="AA3662" s="178"/>
      <c r="AB3662" s="178"/>
      <c r="AC3662" s="178"/>
    </row>
    <row r="3663" spans="2:29" x14ac:dyDescent="0.35">
      <c r="B3663" s="222">
        <v>374000</v>
      </c>
      <c r="C3663" s="208">
        <v>148829</v>
      </c>
      <c r="D3663" s="309">
        <v>8185.59</v>
      </c>
      <c r="E3663" s="206">
        <v>11906.32</v>
      </c>
      <c r="F3663" s="206">
        <v>13394.61</v>
      </c>
      <c r="G3663" s="205">
        <f t="shared" si="296"/>
        <v>0.39793850267379677</v>
      </c>
      <c r="H3663" s="207">
        <f t="shared" si="297"/>
        <v>0.45</v>
      </c>
      <c r="I3663" s="213">
        <v>134808</v>
      </c>
      <c r="J3663" s="213">
        <v>7414.44</v>
      </c>
      <c r="K3663" s="212">
        <v>10784.64</v>
      </c>
      <c r="L3663" s="212">
        <v>12132.72</v>
      </c>
      <c r="M3663" s="239">
        <f t="shared" si="294"/>
        <v>0.51520000000013166</v>
      </c>
      <c r="N3663" s="239"/>
      <c r="O3663" s="178"/>
      <c r="P3663" s="178"/>
      <c r="Q3663" s="178"/>
      <c r="R3663" s="178"/>
      <c r="S3663" s="178"/>
      <c r="T3663" s="178"/>
      <c r="U3663" s="178"/>
      <c r="V3663" s="178"/>
      <c r="W3663" s="178"/>
      <c r="X3663" s="178"/>
      <c r="Y3663" s="210">
        <f t="shared" si="293"/>
        <v>0.36044919786096258</v>
      </c>
      <c r="Z3663" s="211">
        <f t="shared" si="295"/>
        <v>0.42</v>
      </c>
      <c r="AA3663" s="178"/>
      <c r="AB3663" s="178"/>
      <c r="AC3663" s="178"/>
    </row>
    <row r="3664" spans="2:29" x14ac:dyDescent="0.35">
      <c r="B3664" s="222">
        <v>374100</v>
      </c>
      <c r="C3664" s="208">
        <v>148874</v>
      </c>
      <c r="D3664" s="309">
        <v>8188.07</v>
      </c>
      <c r="E3664" s="206">
        <v>11909.92</v>
      </c>
      <c r="F3664" s="206">
        <v>13398.66</v>
      </c>
      <c r="G3664" s="205">
        <f t="shared" si="296"/>
        <v>0.3979524191392676</v>
      </c>
      <c r="H3664" s="207">
        <f t="shared" si="297"/>
        <v>0.45</v>
      </c>
      <c r="I3664" s="213">
        <v>134850</v>
      </c>
      <c r="J3664" s="213">
        <v>7416.75</v>
      </c>
      <c r="K3664" s="212">
        <v>10788</v>
      </c>
      <c r="L3664" s="212">
        <v>12136.5</v>
      </c>
      <c r="M3664" s="239">
        <f t="shared" si="294"/>
        <v>0.51530000000009746</v>
      </c>
      <c r="N3664" s="239"/>
      <c r="O3664" s="178"/>
      <c r="P3664" s="178"/>
      <c r="Q3664" s="178"/>
      <c r="R3664" s="178"/>
      <c r="S3664" s="178"/>
      <c r="T3664" s="178"/>
      <c r="U3664" s="178"/>
      <c r="V3664" s="178"/>
      <c r="W3664" s="178"/>
      <c r="X3664" s="178"/>
      <c r="Y3664" s="210">
        <f t="shared" si="293"/>
        <v>0.36046511627906974</v>
      </c>
      <c r="Z3664" s="211">
        <f t="shared" si="295"/>
        <v>0.42</v>
      </c>
      <c r="AA3664" s="178"/>
      <c r="AB3664" s="178"/>
      <c r="AC3664" s="178"/>
    </row>
    <row r="3665" spans="2:29" x14ac:dyDescent="0.35">
      <c r="B3665" s="222">
        <v>374200</v>
      </c>
      <c r="C3665" s="208">
        <v>148919</v>
      </c>
      <c r="D3665" s="309">
        <v>8190.54</v>
      </c>
      <c r="E3665" s="206">
        <v>11913.52</v>
      </c>
      <c r="F3665" s="206">
        <v>13402.71</v>
      </c>
      <c r="G3665" s="205">
        <f t="shared" si="296"/>
        <v>0.39796632816675576</v>
      </c>
      <c r="H3665" s="207">
        <f t="shared" si="297"/>
        <v>0.45</v>
      </c>
      <c r="I3665" s="213">
        <v>134892</v>
      </c>
      <c r="J3665" s="213">
        <v>7419.06</v>
      </c>
      <c r="K3665" s="212">
        <v>10791.36</v>
      </c>
      <c r="L3665" s="212">
        <v>12140.28</v>
      </c>
      <c r="M3665" s="239">
        <f t="shared" si="294"/>
        <v>0.51520000000000432</v>
      </c>
      <c r="N3665" s="239"/>
      <c r="O3665" s="178"/>
      <c r="P3665" s="178"/>
      <c r="Q3665" s="178"/>
      <c r="R3665" s="178"/>
      <c r="S3665" s="178"/>
      <c r="T3665" s="178"/>
      <c r="U3665" s="178"/>
      <c r="V3665" s="178"/>
      <c r="W3665" s="178"/>
      <c r="X3665" s="178"/>
      <c r="Y3665" s="210">
        <f t="shared" si="293"/>
        <v>0.36048102618920363</v>
      </c>
      <c r="Z3665" s="211">
        <f t="shared" si="295"/>
        <v>0.42</v>
      </c>
      <c r="AA3665" s="178"/>
      <c r="AB3665" s="178"/>
      <c r="AC3665" s="178"/>
    </row>
    <row r="3666" spans="2:29" x14ac:dyDescent="0.35">
      <c r="B3666" s="222">
        <v>374300</v>
      </c>
      <c r="C3666" s="208">
        <v>148964</v>
      </c>
      <c r="D3666" s="309">
        <v>8193.02</v>
      </c>
      <c r="E3666" s="206">
        <v>11917.12</v>
      </c>
      <c r="F3666" s="206">
        <v>13406.76</v>
      </c>
      <c r="G3666" s="205">
        <f t="shared" si="296"/>
        <v>0.3979802297622228</v>
      </c>
      <c r="H3666" s="207">
        <f t="shared" si="297"/>
        <v>0.45</v>
      </c>
      <c r="I3666" s="213">
        <v>134934</v>
      </c>
      <c r="J3666" s="213">
        <v>7421.37</v>
      </c>
      <c r="K3666" s="212">
        <v>10794.72</v>
      </c>
      <c r="L3666" s="212">
        <v>12144.06</v>
      </c>
      <c r="M3666" s="239">
        <f t="shared" si="294"/>
        <v>0.51529999999998832</v>
      </c>
      <c r="N3666" s="239"/>
      <c r="O3666" s="178"/>
      <c r="P3666" s="178"/>
      <c r="Q3666" s="178"/>
      <c r="R3666" s="178"/>
      <c r="S3666" s="178"/>
      <c r="T3666" s="178"/>
      <c r="U3666" s="178"/>
      <c r="V3666" s="178"/>
      <c r="W3666" s="178"/>
      <c r="X3666" s="178"/>
      <c r="Y3666" s="210">
        <f t="shared" si="293"/>
        <v>0.36049692759818325</v>
      </c>
      <c r="Z3666" s="211">
        <f t="shared" si="295"/>
        <v>0.42</v>
      </c>
      <c r="AA3666" s="178"/>
      <c r="AB3666" s="178"/>
      <c r="AC3666" s="178"/>
    </row>
    <row r="3667" spans="2:29" x14ac:dyDescent="0.35">
      <c r="B3667" s="222">
        <v>374400</v>
      </c>
      <c r="C3667" s="208">
        <v>149009</v>
      </c>
      <c r="D3667" s="309">
        <v>8195.49</v>
      </c>
      <c r="E3667" s="206">
        <v>11920.72</v>
      </c>
      <c r="F3667" s="206">
        <v>13410.81</v>
      </c>
      <c r="G3667" s="205">
        <f t="shared" si="296"/>
        <v>0.39799412393162392</v>
      </c>
      <c r="H3667" s="207">
        <f t="shared" si="297"/>
        <v>0.45</v>
      </c>
      <c r="I3667" s="213">
        <v>134976</v>
      </c>
      <c r="J3667" s="213">
        <v>7423.68</v>
      </c>
      <c r="K3667" s="212">
        <v>10798.08</v>
      </c>
      <c r="L3667" s="212">
        <v>12147.84</v>
      </c>
      <c r="M3667" s="239">
        <f t="shared" si="294"/>
        <v>0.51519999999987709</v>
      </c>
      <c r="N3667" s="239"/>
      <c r="O3667" s="178"/>
      <c r="P3667" s="178"/>
      <c r="Q3667" s="178"/>
      <c r="R3667" s="178"/>
      <c r="S3667" s="178"/>
      <c r="T3667" s="178"/>
      <c r="U3667" s="178"/>
      <c r="V3667" s="178"/>
      <c r="W3667" s="178"/>
      <c r="X3667" s="178"/>
      <c r="Y3667" s="210">
        <f t="shared" si="293"/>
        <v>0.36051282051282052</v>
      </c>
      <c r="Z3667" s="211">
        <f t="shared" si="295"/>
        <v>0.42</v>
      </c>
      <c r="AA3667" s="178"/>
      <c r="AB3667" s="178"/>
      <c r="AC3667" s="178"/>
    </row>
    <row r="3668" spans="2:29" x14ac:dyDescent="0.35">
      <c r="B3668" s="222">
        <v>374500</v>
      </c>
      <c r="C3668" s="208">
        <v>149054</v>
      </c>
      <c r="D3668" s="309">
        <v>8197.9699999999993</v>
      </c>
      <c r="E3668" s="206">
        <v>11924.32</v>
      </c>
      <c r="F3668" s="206">
        <v>13414.86</v>
      </c>
      <c r="G3668" s="205">
        <f t="shared" si="296"/>
        <v>0.39800801068090785</v>
      </c>
      <c r="H3668" s="207">
        <f t="shared" si="297"/>
        <v>0.45</v>
      </c>
      <c r="I3668" s="213">
        <v>135018</v>
      </c>
      <c r="J3668" s="213">
        <v>7425.99</v>
      </c>
      <c r="K3668" s="212">
        <v>10801.44</v>
      </c>
      <c r="L3668" s="212">
        <v>12151.62</v>
      </c>
      <c r="M3668" s="239">
        <f t="shared" si="294"/>
        <v>0.51530000000017029</v>
      </c>
      <c r="N3668" s="239"/>
      <c r="O3668" s="178"/>
      <c r="P3668" s="178"/>
      <c r="Q3668" s="178"/>
      <c r="R3668" s="178"/>
      <c r="S3668" s="178"/>
      <c r="T3668" s="178"/>
      <c r="U3668" s="178"/>
      <c r="V3668" s="178"/>
      <c r="W3668" s="178"/>
      <c r="X3668" s="178"/>
      <c r="Y3668" s="210">
        <f t="shared" si="293"/>
        <v>0.3605287049399199</v>
      </c>
      <c r="Z3668" s="211">
        <f t="shared" si="295"/>
        <v>0.42</v>
      </c>
      <c r="AA3668" s="178"/>
      <c r="AB3668" s="178"/>
      <c r="AC3668" s="178"/>
    </row>
    <row r="3669" spans="2:29" x14ac:dyDescent="0.35">
      <c r="B3669" s="222">
        <v>374600</v>
      </c>
      <c r="C3669" s="208">
        <v>149099</v>
      </c>
      <c r="D3669" s="309">
        <v>8200.44</v>
      </c>
      <c r="E3669" s="206">
        <v>11927.92</v>
      </c>
      <c r="F3669" s="206">
        <v>13418.91</v>
      </c>
      <c r="G3669" s="205">
        <f t="shared" si="296"/>
        <v>0.39802189001601707</v>
      </c>
      <c r="H3669" s="207">
        <f t="shared" si="297"/>
        <v>0.45</v>
      </c>
      <c r="I3669" s="213">
        <v>135060</v>
      </c>
      <c r="J3669" s="213">
        <v>7428.3</v>
      </c>
      <c r="K3669" s="212">
        <v>10804.8</v>
      </c>
      <c r="L3669" s="212">
        <v>12155.4</v>
      </c>
      <c r="M3669" s="239">
        <f t="shared" si="294"/>
        <v>0.51520000000005894</v>
      </c>
      <c r="N3669" s="239"/>
      <c r="O3669" s="178"/>
      <c r="P3669" s="178"/>
      <c r="Q3669" s="178"/>
      <c r="R3669" s="178"/>
      <c r="S3669" s="178"/>
      <c r="T3669" s="178"/>
      <c r="U3669" s="178"/>
      <c r="V3669" s="178"/>
      <c r="W3669" s="178"/>
      <c r="X3669" s="178"/>
      <c r="Y3669" s="210">
        <f t="shared" si="293"/>
        <v>0.36054458088627872</v>
      </c>
      <c r="Z3669" s="211">
        <f t="shared" si="295"/>
        <v>0.42</v>
      </c>
      <c r="AA3669" s="178"/>
      <c r="AB3669" s="178"/>
      <c r="AC3669" s="178"/>
    </row>
    <row r="3670" spans="2:29" x14ac:dyDescent="0.35">
      <c r="B3670" s="222">
        <v>374700</v>
      </c>
      <c r="C3670" s="208">
        <v>149144</v>
      </c>
      <c r="D3670" s="309">
        <v>8202.92</v>
      </c>
      <c r="E3670" s="206">
        <v>11931.52</v>
      </c>
      <c r="F3670" s="206">
        <v>13422.96</v>
      </c>
      <c r="G3670" s="205">
        <f t="shared" si="296"/>
        <v>0.39803576194288764</v>
      </c>
      <c r="H3670" s="207">
        <f t="shared" si="297"/>
        <v>0.45</v>
      </c>
      <c r="I3670" s="213">
        <v>135102</v>
      </c>
      <c r="J3670" s="213">
        <v>7430.61</v>
      </c>
      <c r="K3670" s="212">
        <v>10808.16</v>
      </c>
      <c r="L3670" s="212">
        <v>12159.18</v>
      </c>
      <c r="M3670" s="239">
        <f t="shared" si="294"/>
        <v>0.51530000000004295</v>
      </c>
      <c r="N3670" s="239"/>
      <c r="O3670" s="178"/>
      <c r="P3670" s="178"/>
      <c r="Q3670" s="178"/>
      <c r="R3670" s="178"/>
      <c r="S3670" s="178"/>
      <c r="T3670" s="178"/>
      <c r="U3670" s="178"/>
      <c r="V3670" s="178"/>
      <c r="W3670" s="178"/>
      <c r="X3670" s="178"/>
      <c r="Y3670" s="210">
        <f t="shared" si="293"/>
        <v>0.36056044835868695</v>
      </c>
      <c r="Z3670" s="211">
        <f t="shared" si="295"/>
        <v>0.42</v>
      </c>
      <c r="AA3670" s="178"/>
      <c r="AB3670" s="178"/>
      <c r="AC3670" s="178"/>
    </row>
    <row r="3671" spans="2:29" x14ac:dyDescent="0.35">
      <c r="B3671" s="222">
        <v>374800</v>
      </c>
      <c r="C3671" s="208">
        <v>149189</v>
      </c>
      <c r="D3671" s="309">
        <v>8205.39</v>
      </c>
      <c r="E3671" s="206">
        <v>11935.12</v>
      </c>
      <c r="F3671" s="206">
        <v>13427.01</v>
      </c>
      <c r="G3671" s="205">
        <f t="shared" si="296"/>
        <v>0.39804962646744929</v>
      </c>
      <c r="H3671" s="207">
        <f t="shared" si="297"/>
        <v>0.45</v>
      </c>
      <c r="I3671" s="213">
        <v>135144</v>
      </c>
      <c r="J3671" s="213">
        <v>7432.92</v>
      </c>
      <c r="K3671" s="212">
        <v>10811.52</v>
      </c>
      <c r="L3671" s="212">
        <v>12162.96</v>
      </c>
      <c r="M3671" s="239">
        <f t="shared" si="294"/>
        <v>0.5152000000002408</v>
      </c>
      <c r="N3671" s="239"/>
      <c r="O3671" s="178"/>
      <c r="P3671" s="178"/>
      <c r="Q3671" s="178"/>
      <c r="R3671" s="178"/>
      <c r="S3671" s="178"/>
      <c r="T3671" s="178"/>
      <c r="U3671" s="178"/>
      <c r="V3671" s="178"/>
      <c r="W3671" s="178"/>
      <c r="X3671" s="178"/>
      <c r="Y3671" s="210">
        <f t="shared" si="293"/>
        <v>0.36057630736392743</v>
      </c>
      <c r="Z3671" s="211">
        <f t="shared" si="295"/>
        <v>0.42</v>
      </c>
      <c r="AA3671" s="178"/>
      <c r="AB3671" s="178"/>
      <c r="AC3671" s="178"/>
    </row>
    <row r="3672" spans="2:29" x14ac:dyDescent="0.35">
      <c r="B3672" s="222">
        <v>374900</v>
      </c>
      <c r="C3672" s="208">
        <v>149234</v>
      </c>
      <c r="D3672" s="309">
        <v>8207.8700000000008</v>
      </c>
      <c r="E3672" s="206">
        <v>11938.72</v>
      </c>
      <c r="F3672" s="206">
        <v>13431.06</v>
      </c>
      <c r="G3672" s="205">
        <f t="shared" si="296"/>
        <v>0.39806348359562549</v>
      </c>
      <c r="H3672" s="207">
        <f t="shared" si="297"/>
        <v>0.45</v>
      </c>
      <c r="I3672" s="213">
        <v>135186</v>
      </c>
      <c r="J3672" s="213">
        <v>7435.23</v>
      </c>
      <c r="K3672" s="212">
        <v>10814.88</v>
      </c>
      <c r="L3672" s="212">
        <v>12166.74</v>
      </c>
      <c r="M3672" s="239">
        <f t="shared" si="294"/>
        <v>0.51529999999993381</v>
      </c>
      <c r="N3672" s="239"/>
      <c r="O3672" s="178"/>
      <c r="P3672" s="178"/>
      <c r="Q3672" s="178"/>
      <c r="R3672" s="178"/>
      <c r="S3672" s="178"/>
      <c r="T3672" s="178"/>
      <c r="U3672" s="178"/>
      <c r="V3672" s="178"/>
      <c r="W3672" s="178"/>
      <c r="X3672" s="178"/>
      <c r="Y3672" s="210">
        <f t="shared" si="293"/>
        <v>0.36059215790877569</v>
      </c>
      <c r="Z3672" s="211">
        <f t="shared" si="295"/>
        <v>0.42</v>
      </c>
      <c r="AA3672" s="178"/>
      <c r="AB3672" s="178"/>
      <c r="AC3672" s="178"/>
    </row>
    <row r="3673" spans="2:29" x14ac:dyDescent="0.35">
      <c r="B3673" s="222">
        <v>375000</v>
      </c>
      <c r="C3673" s="208">
        <v>149279</v>
      </c>
      <c r="D3673" s="309">
        <v>8210.34</v>
      </c>
      <c r="E3673" s="206">
        <v>11942.32</v>
      </c>
      <c r="F3673" s="206">
        <v>13435.11</v>
      </c>
      <c r="G3673" s="205">
        <f t="shared" si="296"/>
        <v>0.39807733333333334</v>
      </c>
      <c r="H3673" s="207">
        <f t="shared" si="297"/>
        <v>0.45</v>
      </c>
      <c r="I3673" s="213">
        <v>135228</v>
      </c>
      <c r="J3673" s="213">
        <v>7437.54</v>
      </c>
      <c r="K3673" s="212">
        <v>10818.24</v>
      </c>
      <c r="L3673" s="212">
        <v>12170.52</v>
      </c>
      <c r="M3673" s="239">
        <f t="shared" si="294"/>
        <v>0.51520000000011346</v>
      </c>
      <c r="N3673" s="239"/>
      <c r="O3673" s="178"/>
      <c r="P3673" s="178"/>
      <c r="Q3673" s="178"/>
      <c r="R3673" s="178"/>
      <c r="S3673" s="178"/>
      <c r="T3673" s="178"/>
      <c r="U3673" s="178"/>
      <c r="V3673" s="178"/>
      <c r="W3673" s="178"/>
      <c r="X3673" s="178"/>
      <c r="Y3673" s="210">
        <f t="shared" si="293"/>
        <v>0.36060799999999998</v>
      </c>
      <c r="Z3673" s="211">
        <f t="shared" si="295"/>
        <v>0.42</v>
      </c>
      <c r="AA3673" s="178"/>
      <c r="AB3673" s="178"/>
      <c r="AC3673" s="178"/>
    </row>
    <row r="3674" spans="2:29" x14ac:dyDescent="0.35">
      <c r="B3674" s="222">
        <v>375100</v>
      </c>
      <c r="C3674" s="208">
        <v>149324</v>
      </c>
      <c r="D3674" s="309">
        <v>8212.82</v>
      </c>
      <c r="E3674" s="206">
        <v>11945.92</v>
      </c>
      <c r="F3674" s="206">
        <v>13439.16</v>
      </c>
      <c r="G3674" s="205">
        <f t="shared" si="296"/>
        <v>0.39809117568648361</v>
      </c>
      <c r="H3674" s="207">
        <f t="shared" si="297"/>
        <v>0.45</v>
      </c>
      <c r="I3674" s="213">
        <v>135270</v>
      </c>
      <c r="J3674" s="213">
        <v>7439.85</v>
      </c>
      <c r="K3674" s="212">
        <v>10821.6</v>
      </c>
      <c r="L3674" s="212">
        <v>12174.3</v>
      </c>
      <c r="M3674" s="239">
        <f t="shared" si="294"/>
        <v>0.51530000000009746</v>
      </c>
      <c r="N3674" s="239"/>
      <c r="O3674" s="178"/>
      <c r="P3674" s="178"/>
      <c r="Q3674" s="178"/>
      <c r="R3674" s="178"/>
      <c r="S3674" s="178"/>
      <c r="T3674" s="178"/>
      <c r="U3674" s="178"/>
      <c r="V3674" s="178"/>
      <c r="W3674" s="178"/>
      <c r="X3674" s="178"/>
      <c r="Y3674" s="210">
        <f t="shared" si="293"/>
        <v>0.36062383364436151</v>
      </c>
      <c r="Z3674" s="211">
        <f t="shared" si="295"/>
        <v>0.42</v>
      </c>
      <c r="AA3674" s="178"/>
      <c r="AB3674" s="178"/>
      <c r="AC3674" s="178"/>
    </row>
    <row r="3675" spans="2:29" x14ac:dyDescent="0.35">
      <c r="B3675" s="222">
        <v>375200</v>
      </c>
      <c r="C3675" s="208">
        <v>149369</v>
      </c>
      <c r="D3675" s="309">
        <v>8215.2900000000009</v>
      </c>
      <c r="E3675" s="206">
        <v>11949.52</v>
      </c>
      <c r="F3675" s="206">
        <v>13443.21</v>
      </c>
      <c r="G3675" s="205">
        <f t="shared" si="296"/>
        <v>0.39810501066098081</v>
      </c>
      <c r="H3675" s="207">
        <f t="shared" si="297"/>
        <v>0.45</v>
      </c>
      <c r="I3675" s="213">
        <v>135312</v>
      </c>
      <c r="J3675" s="213">
        <v>7442.16</v>
      </c>
      <c r="K3675" s="212">
        <v>10824.96</v>
      </c>
      <c r="L3675" s="212">
        <v>12178.08</v>
      </c>
      <c r="M3675" s="239">
        <f t="shared" si="294"/>
        <v>0.51520000000000432</v>
      </c>
      <c r="N3675" s="239"/>
      <c r="O3675" s="178"/>
      <c r="P3675" s="178"/>
      <c r="Q3675" s="178"/>
      <c r="R3675" s="178"/>
      <c r="S3675" s="178"/>
      <c r="T3675" s="178"/>
      <c r="U3675" s="178"/>
      <c r="V3675" s="178"/>
      <c r="W3675" s="178"/>
      <c r="X3675" s="178"/>
      <c r="Y3675" s="210">
        <f t="shared" si="293"/>
        <v>0.3606396588486141</v>
      </c>
      <c r="Z3675" s="211">
        <f t="shared" si="295"/>
        <v>0.42</v>
      </c>
      <c r="AA3675" s="178"/>
      <c r="AB3675" s="178"/>
      <c r="AC3675" s="178"/>
    </row>
    <row r="3676" spans="2:29" x14ac:dyDescent="0.35">
      <c r="B3676" s="222">
        <v>375300</v>
      </c>
      <c r="C3676" s="208">
        <v>149414</v>
      </c>
      <c r="D3676" s="309">
        <v>8217.77</v>
      </c>
      <c r="E3676" s="206">
        <v>11953.12</v>
      </c>
      <c r="F3676" s="206">
        <v>13447.26</v>
      </c>
      <c r="G3676" s="205">
        <f t="shared" si="296"/>
        <v>0.39811883826272315</v>
      </c>
      <c r="H3676" s="207">
        <f t="shared" si="297"/>
        <v>0.45</v>
      </c>
      <c r="I3676" s="213">
        <v>135354</v>
      </c>
      <c r="J3676" s="213">
        <v>7444.47</v>
      </c>
      <c r="K3676" s="212">
        <v>10828.32</v>
      </c>
      <c r="L3676" s="212">
        <v>12181.86</v>
      </c>
      <c r="M3676" s="239">
        <f t="shared" si="294"/>
        <v>0.51529999999998832</v>
      </c>
      <c r="N3676" s="239"/>
      <c r="O3676" s="178"/>
      <c r="P3676" s="178"/>
      <c r="Q3676" s="178"/>
      <c r="R3676" s="178"/>
      <c r="S3676" s="178"/>
      <c r="T3676" s="178"/>
      <c r="U3676" s="178"/>
      <c r="V3676" s="178"/>
      <c r="W3676" s="178"/>
      <c r="X3676" s="178"/>
      <c r="Y3676" s="210">
        <f t="shared" si="293"/>
        <v>0.3606554756195044</v>
      </c>
      <c r="Z3676" s="211">
        <f t="shared" si="295"/>
        <v>0.42</v>
      </c>
      <c r="AA3676" s="178"/>
      <c r="AB3676" s="178"/>
      <c r="AC3676" s="178"/>
    </row>
    <row r="3677" spans="2:29" x14ac:dyDescent="0.35">
      <c r="B3677" s="222">
        <v>375400</v>
      </c>
      <c r="C3677" s="208">
        <v>149459</v>
      </c>
      <c r="D3677" s="309">
        <v>8220.24</v>
      </c>
      <c r="E3677" s="206">
        <v>11956.72</v>
      </c>
      <c r="F3677" s="206">
        <v>13451.31</v>
      </c>
      <c r="G3677" s="205">
        <f t="shared" si="296"/>
        <v>0.39813265849760254</v>
      </c>
      <c r="H3677" s="207">
        <f t="shared" si="297"/>
        <v>0.45</v>
      </c>
      <c r="I3677" s="213">
        <v>135396</v>
      </c>
      <c r="J3677" s="213">
        <v>7446.78</v>
      </c>
      <c r="K3677" s="212">
        <v>10831.68</v>
      </c>
      <c r="L3677" s="212">
        <v>12185.64</v>
      </c>
      <c r="M3677" s="239">
        <f t="shared" si="294"/>
        <v>0.51519999999987709</v>
      </c>
      <c r="N3677" s="239"/>
      <c r="O3677" s="178"/>
      <c r="P3677" s="178"/>
      <c r="Q3677" s="178"/>
      <c r="R3677" s="178"/>
      <c r="S3677" s="178"/>
      <c r="T3677" s="178"/>
      <c r="U3677" s="178"/>
      <c r="V3677" s="178"/>
      <c r="W3677" s="178"/>
      <c r="X3677" s="178"/>
      <c r="Y3677" s="210">
        <f t="shared" si="293"/>
        <v>0.36067128396377196</v>
      </c>
      <c r="Z3677" s="211">
        <f t="shared" si="295"/>
        <v>0.42</v>
      </c>
      <c r="AA3677" s="178"/>
      <c r="AB3677" s="178"/>
      <c r="AC3677" s="178"/>
    </row>
    <row r="3678" spans="2:29" x14ac:dyDescent="0.35">
      <c r="B3678" s="222">
        <v>375500</v>
      </c>
      <c r="C3678" s="208">
        <v>149504</v>
      </c>
      <c r="D3678" s="309">
        <v>8222.7199999999993</v>
      </c>
      <c r="E3678" s="206">
        <v>11960.32</v>
      </c>
      <c r="F3678" s="206">
        <v>13455.36</v>
      </c>
      <c r="G3678" s="205">
        <f t="shared" si="296"/>
        <v>0.39814647137150466</v>
      </c>
      <c r="H3678" s="207">
        <f t="shared" si="297"/>
        <v>0.45</v>
      </c>
      <c r="I3678" s="213">
        <v>135438</v>
      </c>
      <c r="J3678" s="213">
        <v>7449.09</v>
      </c>
      <c r="K3678" s="212">
        <v>10835.04</v>
      </c>
      <c r="L3678" s="212">
        <v>12189.42</v>
      </c>
      <c r="M3678" s="239">
        <f t="shared" si="294"/>
        <v>0.51530000000017029</v>
      </c>
      <c r="N3678" s="239"/>
      <c r="O3678" s="178"/>
      <c r="P3678" s="178"/>
      <c r="Q3678" s="178"/>
      <c r="R3678" s="178"/>
      <c r="S3678" s="178"/>
      <c r="T3678" s="178"/>
      <c r="U3678" s="178"/>
      <c r="V3678" s="178"/>
      <c r="W3678" s="178"/>
      <c r="X3678" s="178"/>
      <c r="Y3678" s="210">
        <f t="shared" si="293"/>
        <v>0.36068708388814913</v>
      </c>
      <c r="Z3678" s="211">
        <f t="shared" si="295"/>
        <v>0.42</v>
      </c>
      <c r="AA3678" s="178"/>
      <c r="AB3678" s="178"/>
      <c r="AC3678" s="178"/>
    </row>
    <row r="3679" spans="2:29" x14ac:dyDescent="0.35">
      <c r="B3679" s="222">
        <v>375600</v>
      </c>
      <c r="C3679" s="208">
        <v>149549</v>
      </c>
      <c r="D3679" s="309">
        <v>8225.19</v>
      </c>
      <c r="E3679" s="206">
        <v>11963.92</v>
      </c>
      <c r="F3679" s="206">
        <v>13459.41</v>
      </c>
      <c r="G3679" s="205">
        <f t="shared" si="296"/>
        <v>0.39816027689030886</v>
      </c>
      <c r="H3679" s="207">
        <f t="shared" si="297"/>
        <v>0.45</v>
      </c>
      <c r="I3679" s="213">
        <v>135480</v>
      </c>
      <c r="J3679" s="213">
        <v>7451.4</v>
      </c>
      <c r="K3679" s="212">
        <v>10838.4</v>
      </c>
      <c r="L3679" s="212">
        <v>12193.2</v>
      </c>
      <c r="M3679" s="239">
        <f t="shared" si="294"/>
        <v>0.51520000000005894</v>
      </c>
      <c r="N3679" s="239"/>
      <c r="O3679" s="178"/>
      <c r="P3679" s="178"/>
      <c r="Q3679" s="178"/>
      <c r="R3679" s="178"/>
      <c r="S3679" s="178"/>
      <c r="T3679" s="178"/>
      <c r="U3679" s="178"/>
      <c r="V3679" s="178"/>
      <c r="W3679" s="178"/>
      <c r="X3679" s="178"/>
      <c r="Y3679" s="210">
        <f t="shared" si="293"/>
        <v>0.36070287539936102</v>
      </c>
      <c r="Z3679" s="211">
        <f t="shared" si="295"/>
        <v>0.42</v>
      </c>
      <c r="AA3679" s="178"/>
      <c r="AB3679" s="178"/>
      <c r="AC3679" s="178"/>
    </row>
    <row r="3680" spans="2:29" x14ac:dyDescent="0.35">
      <c r="B3680" s="222">
        <v>375700</v>
      </c>
      <c r="C3680" s="208">
        <v>149594</v>
      </c>
      <c r="D3680" s="309">
        <v>8227.67</v>
      </c>
      <c r="E3680" s="206">
        <v>11967.52</v>
      </c>
      <c r="F3680" s="206">
        <v>13463.46</v>
      </c>
      <c r="G3680" s="205">
        <f t="shared" si="296"/>
        <v>0.39817407505988822</v>
      </c>
      <c r="H3680" s="207">
        <f t="shared" si="297"/>
        <v>0.45</v>
      </c>
      <c r="I3680" s="213">
        <v>135522</v>
      </c>
      <c r="J3680" s="213">
        <v>7453.71</v>
      </c>
      <c r="K3680" s="212">
        <v>10841.76</v>
      </c>
      <c r="L3680" s="212">
        <v>12196.98</v>
      </c>
      <c r="M3680" s="239">
        <f t="shared" si="294"/>
        <v>0.51530000000004295</v>
      </c>
      <c r="N3680" s="239"/>
      <c r="O3680" s="178"/>
      <c r="P3680" s="178"/>
      <c r="Q3680" s="178"/>
      <c r="R3680" s="178"/>
      <c r="S3680" s="178"/>
      <c r="T3680" s="178"/>
      <c r="U3680" s="178"/>
      <c r="V3680" s="178"/>
      <c r="W3680" s="178"/>
      <c r="X3680" s="178"/>
      <c r="Y3680" s="210">
        <f t="shared" si="293"/>
        <v>0.36071865850412566</v>
      </c>
      <c r="Z3680" s="211">
        <f t="shared" si="295"/>
        <v>0.42</v>
      </c>
      <c r="AA3680" s="178"/>
      <c r="AB3680" s="178"/>
      <c r="AC3680" s="178"/>
    </row>
    <row r="3681" spans="2:29" x14ac:dyDescent="0.35">
      <c r="B3681" s="222">
        <v>375800</v>
      </c>
      <c r="C3681" s="208">
        <v>149639</v>
      </c>
      <c r="D3681" s="309">
        <v>8230.14</v>
      </c>
      <c r="E3681" s="206">
        <v>11971.12</v>
      </c>
      <c r="F3681" s="206">
        <v>13467.51</v>
      </c>
      <c r="G3681" s="205">
        <f t="shared" si="296"/>
        <v>0.39818786588610966</v>
      </c>
      <c r="H3681" s="207">
        <f t="shared" si="297"/>
        <v>0.45</v>
      </c>
      <c r="I3681" s="213">
        <v>135564</v>
      </c>
      <c r="J3681" s="213">
        <v>7456.02</v>
      </c>
      <c r="K3681" s="212">
        <v>10845.12</v>
      </c>
      <c r="L3681" s="212">
        <v>12200.76</v>
      </c>
      <c r="M3681" s="239">
        <f t="shared" si="294"/>
        <v>0.5152000000002408</v>
      </c>
      <c r="N3681" s="239"/>
      <c r="O3681" s="178"/>
      <c r="P3681" s="178"/>
      <c r="Q3681" s="178"/>
      <c r="R3681" s="178"/>
      <c r="S3681" s="178"/>
      <c r="T3681" s="178"/>
      <c r="U3681" s="178"/>
      <c r="V3681" s="178"/>
      <c r="W3681" s="178"/>
      <c r="X3681" s="178"/>
      <c r="Y3681" s="210">
        <f t="shared" si="293"/>
        <v>0.36073443320915383</v>
      </c>
      <c r="Z3681" s="211">
        <f t="shared" si="295"/>
        <v>0.42</v>
      </c>
      <c r="AA3681" s="178"/>
      <c r="AB3681" s="178"/>
      <c r="AC3681" s="178"/>
    </row>
    <row r="3682" spans="2:29" x14ac:dyDescent="0.35">
      <c r="B3682" s="222">
        <v>375900</v>
      </c>
      <c r="C3682" s="208">
        <v>149684</v>
      </c>
      <c r="D3682" s="309">
        <v>8232.6200000000008</v>
      </c>
      <c r="E3682" s="206">
        <v>11974.72</v>
      </c>
      <c r="F3682" s="206">
        <v>13471.56</v>
      </c>
      <c r="G3682" s="205">
        <f t="shared" si="296"/>
        <v>0.39820164937483371</v>
      </c>
      <c r="H3682" s="207">
        <f t="shared" si="297"/>
        <v>0.45</v>
      </c>
      <c r="I3682" s="213">
        <v>135606</v>
      </c>
      <c r="J3682" s="213">
        <v>7458.33</v>
      </c>
      <c r="K3682" s="212">
        <v>10848.48</v>
      </c>
      <c r="L3682" s="212">
        <v>12204.54</v>
      </c>
      <c r="M3682" s="239">
        <f t="shared" si="294"/>
        <v>0.51529999999993381</v>
      </c>
      <c r="N3682" s="239"/>
      <c r="O3682" s="178"/>
      <c r="P3682" s="178"/>
      <c r="Q3682" s="178"/>
      <c r="R3682" s="178"/>
      <c r="S3682" s="178"/>
      <c r="T3682" s="178"/>
      <c r="U3682" s="178"/>
      <c r="V3682" s="178"/>
      <c r="W3682" s="178"/>
      <c r="X3682" s="178"/>
      <c r="Y3682" s="210">
        <f t="shared" si="293"/>
        <v>0.36075019952114923</v>
      </c>
      <c r="Z3682" s="211">
        <f t="shared" si="295"/>
        <v>0.42</v>
      </c>
      <c r="AA3682" s="178"/>
      <c r="AB3682" s="178"/>
      <c r="AC3682" s="178"/>
    </row>
    <row r="3683" spans="2:29" x14ac:dyDescent="0.35">
      <c r="B3683" s="222">
        <v>376000</v>
      </c>
      <c r="C3683" s="208">
        <v>149729</v>
      </c>
      <c r="D3683" s="309">
        <v>8235.09</v>
      </c>
      <c r="E3683" s="206">
        <v>11978.32</v>
      </c>
      <c r="F3683" s="206">
        <v>13475.61</v>
      </c>
      <c r="G3683" s="205">
        <f t="shared" si="296"/>
        <v>0.39821542553191491</v>
      </c>
      <c r="H3683" s="207">
        <f t="shared" si="297"/>
        <v>0.45</v>
      </c>
      <c r="I3683" s="213">
        <v>135648</v>
      </c>
      <c r="J3683" s="213">
        <v>7460.64</v>
      </c>
      <c r="K3683" s="212">
        <v>10851.84</v>
      </c>
      <c r="L3683" s="212">
        <v>12208.32</v>
      </c>
      <c r="M3683" s="239">
        <f t="shared" si="294"/>
        <v>0.51520000000011346</v>
      </c>
      <c r="N3683" s="239"/>
      <c r="O3683" s="178"/>
      <c r="P3683" s="178"/>
      <c r="Q3683" s="178"/>
      <c r="R3683" s="178"/>
      <c r="S3683" s="178"/>
      <c r="T3683" s="178"/>
      <c r="U3683" s="178"/>
      <c r="V3683" s="178"/>
      <c r="W3683" s="178"/>
      <c r="X3683" s="178"/>
      <c r="Y3683" s="210">
        <f t="shared" si="293"/>
        <v>0.36076595744680851</v>
      </c>
      <c r="Z3683" s="211">
        <f t="shared" si="295"/>
        <v>0.42</v>
      </c>
      <c r="AA3683" s="178"/>
      <c r="AB3683" s="178"/>
      <c r="AC3683" s="178"/>
    </row>
    <row r="3684" spans="2:29" x14ac:dyDescent="0.35">
      <c r="B3684" s="222">
        <v>376100</v>
      </c>
      <c r="C3684" s="208">
        <v>149774</v>
      </c>
      <c r="D3684" s="309">
        <v>8237.57</v>
      </c>
      <c r="E3684" s="206">
        <v>11981.92</v>
      </c>
      <c r="F3684" s="206">
        <v>13479.66</v>
      </c>
      <c r="G3684" s="205">
        <f t="shared" si="296"/>
        <v>0.39822919436320126</v>
      </c>
      <c r="H3684" s="207">
        <f t="shared" si="297"/>
        <v>0.45</v>
      </c>
      <c r="I3684" s="213">
        <v>135690</v>
      </c>
      <c r="J3684" s="213">
        <v>7462.95</v>
      </c>
      <c r="K3684" s="212">
        <v>10855.2</v>
      </c>
      <c r="L3684" s="212">
        <v>12212.1</v>
      </c>
      <c r="M3684" s="239">
        <f t="shared" si="294"/>
        <v>0.51530000000009746</v>
      </c>
      <c r="N3684" s="239"/>
      <c r="O3684" s="178"/>
      <c r="P3684" s="178"/>
      <c r="Q3684" s="178"/>
      <c r="R3684" s="178"/>
      <c r="S3684" s="178"/>
      <c r="T3684" s="178"/>
      <c r="U3684" s="178"/>
      <c r="V3684" s="178"/>
      <c r="W3684" s="178"/>
      <c r="X3684" s="178"/>
      <c r="Y3684" s="210">
        <f t="shared" si="293"/>
        <v>0.36078170699282108</v>
      </c>
      <c r="Z3684" s="211">
        <f t="shared" si="295"/>
        <v>0.42</v>
      </c>
      <c r="AA3684" s="178"/>
      <c r="AB3684" s="178"/>
      <c r="AC3684" s="178"/>
    </row>
    <row r="3685" spans="2:29" x14ac:dyDescent="0.35">
      <c r="B3685" s="222">
        <v>376200</v>
      </c>
      <c r="C3685" s="208">
        <v>149819</v>
      </c>
      <c r="D3685" s="309">
        <v>8240.0400000000009</v>
      </c>
      <c r="E3685" s="206">
        <v>11985.52</v>
      </c>
      <c r="F3685" s="206">
        <v>13483.71</v>
      </c>
      <c r="G3685" s="205">
        <f t="shared" si="296"/>
        <v>0.39824295587453484</v>
      </c>
      <c r="H3685" s="207">
        <f t="shared" si="297"/>
        <v>0.45</v>
      </c>
      <c r="I3685" s="213">
        <v>135732</v>
      </c>
      <c r="J3685" s="213">
        <v>7465.26</v>
      </c>
      <c r="K3685" s="212">
        <v>10858.56</v>
      </c>
      <c r="L3685" s="212">
        <v>12215.88</v>
      </c>
      <c r="M3685" s="239">
        <f t="shared" si="294"/>
        <v>0.51520000000000432</v>
      </c>
      <c r="N3685" s="239"/>
      <c r="O3685" s="178"/>
      <c r="P3685" s="178"/>
      <c r="Q3685" s="178"/>
      <c r="R3685" s="178"/>
      <c r="S3685" s="178"/>
      <c r="T3685" s="178"/>
      <c r="U3685" s="178"/>
      <c r="V3685" s="178"/>
      <c r="W3685" s="178"/>
      <c r="X3685" s="178"/>
      <c r="Y3685" s="210">
        <f t="shared" si="293"/>
        <v>0.36079744816586923</v>
      </c>
      <c r="Z3685" s="211">
        <f t="shared" si="295"/>
        <v>0.42</v>
      </c>
      <c r="AA3685" s="178"/>
      <c r="AB3685" s="178"/>
      <c r="AC3685" s="178"/>
    </row>
    <row r="3686" spans="2:29" x14ac:dyDescent="0.35">
      <c r="B3686" s="222">
        <v>376300</v>
      </c>
      <c r="C3686" s="208">
        <v>149864</v>
      </c>
      <c r="D3686" s="309">
        <v>8242.52</v>
      </c>
      <c r="E3686" s="206">
        <v>11989.12</v>
      </c>
      <c r="F3686" s="206">
        <v>13487.76</v>
      </c>
      <c r="G3686" s="205">
        <f t="shared" si="296"/>
        <v>0.39825671007175129</v>
      </c>
      <c r="H3686" s="207">
        <f t="shared" si="297"/>
        <v>0.45</v>
      </c>
      <c r="I3686" s="213">
        <v>135774</v>
      </c>
      <c r="J3686" s="213">
        <v>7467.57</v>
      </c>
      <c r="K3686" s="212">
        <v>10861.92</v>
      </c>
      <c r="L3686" s="212">
        <v>12219.66</v>
      </c>
      <c r="M3686" s="239">
        <f t="shared" si="294"/>
        <v>0.51529999999998832</v>
      </c>
      <c r="N3686" s="239"/>
      <c r="O3686" s="178"/>
      <c r="P3686" s="178"/>
      <c r="Q3686" s="178"/>
      <c r="R3686" s="178"/>
      <c r="S3686" s="178"/>
      <c r="T3686" s="178"/>
      <c r="U3686" s="178"/>
      <c r="V3686" s="178"/>
      <c r="W3686" s="178"/>
      <c r="X3686" s="178"/>
      <c r="Y3686" s="210">
        <f t="shared" si="293"/>
        <v>0.36081318097262821</v>
      </c>
      <c r="Z3686" s="211">
        <f t="shared" si="295"/>
        <v>0.42</v>
      </c>
      <c r="AA3686" s="178"/>
      <c r="AB3686" s="178"/>
      <c r="AC3686" s="178"/>
    </row>
    <row r="3687" spans="2:29" x14ac:dyDescent="0.35">
      <c r="B3687" s="222">
        <v>376400</v>
      </c>
      <c r="C3687" s="208">
        <v>149909</v>
      </c>
      <c r="D3687" s="309">
        <v>8244.99</v>
      </c>
      <c r="E3687" s="206">
        <v>11992.72</v>
      </c>
      <c r="F3687" s="206">
        <v>13491.81</v>
      </c>
      <c r="G3687" s="205">
        <f t="shared" si="296"/>
        <v>0.39827045696068014</v>
      </c>
      <c r="H3687" s="207">
        <f t="shared" si="297"/>
        <v>0.45</v>
      </c>
      <c r="I3687" s="213">
        <v>135816</v>
      </c>
      <c r="J3687" s="213">
        <v>7469.88</v>
      </c>
      <c r="K3687" s="212">
        <v>10865.28</v>
      </c>
      <c r="L3687" s="212">
        <v>12223.44</v>
      </c>
      <c r="M3687" s="239">
        <f t="shared" si="294"/>
        <v>0.51519999999987709</v>
      </c>
      <c r="N3687" s="239"/>
      <c r="O3687" s="178"/>
      <c r="P3687" s="178"/>
      <c r="Q3687" s="178"/>
      <c r="R3687" s="178"/>
      <c r="S3687" s="178"/>
      <c r="T3687" s="178"/>
      <c r="U3687" s="178"/>
      <c r="V3687" s="178"/>
      <c r="W3687" s="178"/>
      <c r="X3687" s="178"/>
      <c r="Y3687" s="210">
        <f t="shared" si="293"/>
        <v>0.3608289054197662</v>
      </c>
      <c r="Z3687" s="211">
        <f t="shared" si="295"/>
        <v>0.42</v>
      </c>
      <c r="AA3687" s="178"/>
      <c r="AB3687" s="178"/>
      <c r="AC3687" s="178"/>
    </row>
    <row r="3688" spans="2:29" x14ac:dyDescent="0.35">
      <c r="B3688" s="222">
        <v>376500</v>
      </c>
      <c r="C3688" s="208">
        <v>149954</v>
      </c>
      <c r="D3688" s="309">
        <v>8247.4699999999993</v>
      </c>
      <c r="E3688" s="206">
        <v>11996.32</v>
      </c>
      <c r="F3688" s="206">
        <v>13495.86</v>
      </c>
      <c r="G3688" s="205">
        <f t="shared" si="296"/>
        <v>0.39828419654714475</v>
      </c>
      <c r="H3688" s="207">
        <f t="shared" si="297"/>
        <v>0.45</v>
      </c>
      <c r="I3688" s="213">
        <v>135858</v>
      </c>
      <c r="J3688" s="213">
        <v>7472.19</v>
      </c>
      <c r="K3688" s="212">
        <v>10868.64</v>
      </c>
      <c r="L3688" s="212">
        <v>12227.22</v>
      </c>
      <c r="M3688" s="239">
        <f t="shared" si="294"/>
        <v>0.51530000000017029</v>
      </c>
      <c r="N3688" s="239"/>
      <c r="O3688" s="178"/>
      <c r="P3688" s="178"/>
      <c r="Q3688" s="178"/>
      <c r="R3688" s="178"/>
      <c r="S3688" s="178"/>
      <c r="T3688" s="178"/>
      <c r="U3688" s="178"/>
      <c r="V3688" s="178"/>
      <c r="W3688" s="178"/>
      <c r="X3688" s="178"/>
      <c r="Y3688" s="210">
        <f t="shared" si="293"/>
        <v>0.3608446215139442</v>
      </c>
      <c r="Z3688" s="211">
        <f t="shared" si="295"/>
        <v>0.42</v>
      </c>
      <c r="AA3688" s="178"/>
      <c r="AB3688" s="178"/>
      <c r="AC3688" s="178"/>
    </row>
    <row r="3689" spans="2:29" x14ac:dyDescent="0.35">
      <c r="B3689" s="222">
        <v>376600</v>
      </c>
      <c r="C3689" s="208">
        <v>149999</v>
      </c>
      <c r="D3689" s="309">
        <v>8249.94</v>
      </c>
      <c r="E3689" s="206">
        <v>11999.92</v>
      </c>
      <c r="F3689" s="206">
        <v>13499.91</v>
      </c>
      <c r="G3689" s="205">
        <f t="shared" si="296"/>
        <v>0.3982979288369623</v>
      </c>
      <c r="H3689" s="207">
        <f t="shared" si="297"/>
        <v>0.45</v>
      </c>
      <c r="I3689" s="213">
        <v>135900</v>
      </c>
      <c r="J3689" s="213">
        <v>7474.5</v>
      </c>
      <c r="K3689" s="212">
        <v>10872</v>
      </c>
      <c r="L3689" s="212">
        <v>12231</v>
      </c>
      <c r="M3689" s="239">
        <f t="shared" si="294"/>
        <v>0.51520000000005894</v>
      </c>
      <c r="N3689" s="239"/>
      <c r="O3689" s="178"/>
      <c r="P3689" s="178"/>
      <c r="Q3689" s="178"/>
      <c r="R3689" s="178"/>
      <c r="S3689" s="178"/>
      <c r="T3689" s="178"/>
      <c r="U3689" s="178"/>
      <c r="V3689" s="178"/>
      <c r="W3689" s="178"/>
      <c r="X3689" s="178"/>
      <c r="Y3689" s="210">
        <f t="shared" si="293"/>
        <v>0.36086032926181627</v>
      </c>
      <c r="Z3689" s="211">
        <f t="shared" si="295"/>
        <v>0.42</v>
      </c>
      <c r="AA3689" s="178"/>
      <c r="AB3689" s="178"/>
      <c r="AC3689" s="178"/>
    </row>
    <row r="3690" spans="2:29" x14ac:dyDescent="0.35">
      <c r="B3690" s="222">
        <v>376700</v>
      </c>
      <c r="C3690" s="208">
        <v>150044</v>
      </c>
      <c r="D3690" s="309">
        <v>8252.42</v>
      </c>
      <c r="E3690" s="206">
        <v>12003.52</v>
      </c>
      <c r="F3690" s="206">
        <v>13503.96</v>
      </c>
      <c r="G3690" s="205">
        <f t="shared" si="296"/>
        <v>0.39831165383594375</v>
      </c>
      <c r="H3690" s="207">
        <f t="shared" si="297"/>
        <v>0.45</v>
      </c>
      <c r="I3690" s="213">
        <v>135942</v>
      </c>
      <c r="J3690" s="213">
        <v>7476.81</v>
      </c>
      <c r="K3690" s="212">
        <v>10875.36</v>
      </c>
      <c r="L3690" s="212">
        <v>12234.78</v>
      </c>
      <c r="M3690" s="239">
        <f t="shared" si="294"/>
        <v>0.51530000000004295</v>
      </c>
      <c r="N3690" s="239"/>
      <c r="O3690" s="178"/>
      <c r="P3690" s="178"/>
      <c r="Q3690" s="178"/>
      <c r="R3690" s="178"/>
      <c r="S3690" s="178"/>
      <c r="T3690" s="178"/>
      <c r="U3690" s="178"/>
      <c r="V3690" s="178"/>
      <c r="W3690" s="178"/>
      <c r="X3690" s="178"/>
      <c r="Y3690" s="210">
        <f t="shared" si="293"/>
        <v>0.36087602867002921</v>
      </c>
      <c r="Z3690" s="211">
        <f t="shared" si="295"/>
        <v>0.42</v>
      </c>
      <c r="AA3690" s="178"/>
      <c r="AB3690" s="178"/>
      <c r="AC3690" s="178"/>
    </row>
    <row r="3691" spans="2:29" x14ac:dyDescent="0.35">
      <c r="B3691" s="222">
        <v>376800</v>
      </c>
      <c r="C3691" s="208">
        <v>150089</v>
      </c>
      <c r="D3691" s="309">
        <v>8254.89</v>
      </c>
      <c r="E3691" s="206">
        <v>12007.12</v>
      </c>
      <c r="F3691" s="206">
        <v>13508.01</v>
      </c>
      <c r="G3691" s="205">
        <f t="shared" si="296"/>
        <v>0.39832537154989384</v>
      </c>
      <c r="H3691" s="207">
        <f t="shared" si="297"/>
        <v>0.45</v>
      </c>
      <c r="I3691" s="213">
        <v>135984</v>
      </c>
      <c r="J3691" s="213">
        <v>7479.12</v>
      </c>
      <c r="K3691" s="212">
        <v>10878.72</v>
      </c>
      <c r="L3691" s="212">
        <v>12238.56</v>
      </c>
      <c r="M3691" s="239">
        <f t="shared" si="294"/>
        <v>0.5152000000002408</v>
      </c>
      <c r="N3691" s="239"/>
      <c r="O3691" s="178"/>
      <c r="P3691" s="178"/>
      <c r="Q3691" s="178"/>
      <c r="R3691" s="178"/>
      <c r="S3691" s="178"/>
      <c r="T3691" s="178"/>
      <c r="U3691" s="178"/>
      <c r="V3691" s="178"/>
      <c r="W3691" s="178"/>
      <c r="X3691" s="178"/>
      <c r="Y3691" s="210">
        <f t="shared" si="293"/>
        <v>0.36089171974522294</v>
      </c>
      <c r="Z3691" s="211">
        <f t="shared" si="295"/>
        <v>0.42</v>
      </c>
      <c r="AA3691" s="178"/>
      <c r="AB3691" s="178"/>
      <c r="AC3691" s="178"/>
    </row>
    <row r="3692" spans="2:29" x14ac:dyDescent="0.35">
      <c r="B3692" s="222">
        <v>376900</v>
      </c>
      <c r="C3692" s="208">
        <v>150134</v>
      </c>
      <c r="D3692" s="309">
        <v>8257.3700000000008</v>
      </c>
      <c r="E3692" s="206">
        <v>12010.72</v>
      </c>
      <c r="F3692" s="206">
        <v>13512.06</v>
      </c>
      <c r="G3692" s="205">
        <f t="shared" si="296"/>
        <v>0.39833908198461132</v>
      </c>
      <c r="H3692" s="207">
        <f t="shared" si="297"/>
        <v>0.45</v>
      </c>
      <c r="I3692" s="213">
        <v>136026</v>
      </c>
      <c r="J3692" s="213">
        <v>7481.43</v>
      </c>
      <c r="K3692" s="212">
        <v>10882.08</v>
      </c>
      <c r="L3692" s="212">
        <v>12242.34</v>
      </c>
      <c r="M3692" s="239">
        <f t="shared" si="294"/>
        <v>0.51529999999993381</v>
      </c>
      <c r="N3692" s="239"/>
      <c r="O3692" s="178"/>
      <c r="P3692" s="178"/>
      <c r="Q3692" s="178"/>
      <c r="R3692" s="178"/>
      <c r="S3692" s="178"/>
      <c r="T3692" s="178"/>
      <c r="U3692" s="178"/>
      <c r="V3692" s="178"/>
      <c r="W3692" s="178"/>
      <c r="X3692" s="178"/>
      <c r="Y3692" s="210">
        <f t="shared" si="293"/>
        <v>0.36090740249403025</v>
      </c>
      <c r="Z3692" s="211">
        <f t="shared" si="295"/>
        <v>0.42</v>
      </c>
      <c r="AA3692" s="178"/>
      <c r="AB3692" s="178"/>
      <c r="AC3692" s="178"/>
    </row>
    <row r="3693" spans="2:29" x14ac:dyDescent="0.35">
      <c r="B3693" s="222">
        <v>377000</v>
      </c>
      <c r="C3693" s="208">
        <v>150179</v>
      </c>
      <c r="D3693" s="309">
        <v>8259.84</v>
      </c>
      <c r="E3693" s="206">
        <v>12014.32</v>
      </c>
      <c r="F3693" s="206">
        <v>13516.11</v>
      </c>
      <c r="G3693" s="205">
        <f t="shared" si="296"/>
        <v>0.39835278514588862</v>
      </c>
      <c r="H3693" s="207">
        <f t="shared" si="297"/>
        <v>0.45</v>
      </c>
      <c r="I3693" s="213">
        <v>136068</v>
      </c>
      <c r="J3693" s="213">
        <v>7483.74</v>
      </c>
      <c r="K3693" s="212">
        <v>10885.44</v>
      </c>
      <c r="L3693" s="212">
        <v>12246.12</v>
      </c>
      <c r="M3693" s="239">
        <f t="shared" si="294"/>
        <v>0.51520000000011346</v>
      </c>
      <c r="N3693" s="239"/>
      <c r="O3693" s="178"/>
      <c r="P3693" s="178"/>
      <c r="Q3693" s="178"/>
      <c r="R3693" s="178"/>
      <c r="S3693" s="178"/>
      <c r="T3693" s="178"/>
      <c r="U3693" s="178"/>
      <c r="V3693" s="178"/>
      <c r="W3693" s="178"/>
      <c r="X3693" s="178"/>
      <c r="Y3693" s="210">
        <f t="shared" si="293"/>
        <v>0.3609230769230769</v>
      </c>
      <c r="Z3693" s="211">
        <f t="shared" si="295"/>
        <v>0.42</v>
      </c>
      <c r="AA3693" s="178"/>
      <c r="AB3693" s="178"/>
      <c r="AC3693" s="178"/>
    </row>
    <row r="3694" spans="2:29" x14ac:dyDescent="0.35">
      <c r="B3694" s="222">
        <v>377100</v>
      </c>
      <c r="C3694" s="208">
        <v>150224</v>
      </c>
      <c r="D3694" s="309">
        <v>8262.32</v>
      </c>
      <c r="E3694" s="206">
        <v>12017.92</v>
      </c>
      <c r="F3694" s="206">
        <v>13520.16</v>
      </c>
      <c r="G3694" s="205">
        <f t="shared" si="296"/>
        <v>0.39836648103951205</v>
      </c>
      <c r="H3694" s="207">
        <f t="shared" si="297"/>
        <v>0.45</v>
      </c>
      <c r="I3694" s="213">
        <v>136110</v>
      </c>
      <c r="J3694" s="213">
        <v>7486.05</v>
      </c>
      <c r="K3694" s="212">
        <v>10888.8</v>
      </c>
      <c r="L3694" s="212">
        <v>12249.9</v>
      </c>
      <c r="M3694" s="239">
        <f t="shared" si="294"/>
        <v>0.51530000000009746</v>
      </c>
      <c r="N3694" s="239"/>
      <c r="O3694" s="178"/>
      <c r="P3694" s="178"/>
      <c r="Q3694" s="178"/>
      <c r="R3694" s="178"/>
      <c r="S3694" s="178"/>
      <c r="T3694" s="178"/>
      <c r="U3694" s="178"/>
      <c r="V3694" s="178"/>
      <c r="W3694" s="178"/>
      <c r="X3694" s="178"/>
      <c r="Y3694" s="210">
        <f t="shared" si="293"/>
        <v>0.36093874303898171</v>
      </c>
      <c r="Z3694" s="211">
        <f t="shared" si="295"/>
        <v>0.42</v>
      </c>
      <c r="AA3694" s="178"/>
      <c r="AB3694" s="178"/>
      <c r="AC3694" s="178"/>
    </row>
    <row r="3695" spans="2:29" x14ac:dyDescent="0.35">
      <c r="B3695" s="222">
        <v>377200</v>
      </c>
      <c r="C3695" s="208">
        <v>150269</v>
      </c>
      <c r="D3695" s="309">
        <v>8264.7900000000009</v>
      </c>
      <c r="E3695" s="206">
        <v>12021.52</v>
      </c>
      <c r="F3695" s="206">
        <v>13524.21</v>
      </c>
      <c r="G3695" s="205">
        <f t="shared" si="296"/>
        <v>0.39838016967126194</v>
      </c>
      <c r="H3695" s="207">
        <f t="shared" si="297"/>
        <v>0.45</v>
      </c>
      <c r="I3695" s="213">
        <v>136152</v>
      </c>
      <c r="J3695" s="213">
        <v>7488.36</v>
      </c>
      <c r="K3695" s="212">
        <v>10892.16</v>
      </c>
      <c r="L3695" s="212">
        <v>12253.68</v>
      </c>
      <c r="M3695" s="239">
        <f t="shared" si="294"/>
        <v>0.51520000000000432</v>
      </c>
      <c r="N3695" s="239"/>
      <c r="O3695" s="178"/>
      <c r="P3695" s="178"/>
      <c r="Q3695" s="178"/>
      <c r="R3695" s="178"/>
      <c r="S3695" s="178"/>
      <c r="T3695" s="178"/>
      <c r="U3695" s="178"/>
      <c r="V3695" s="178"/>
      <c r="W3695" s="178"/>
      <c r="X3695" s="178"/>
      <c r="Y3695" s="210">
        <f t="shared" si="293"/>
        <v>0.36095440084835628</v>
      </c>
      <c r="Z3695" s="211">
        <f t="shared" si="295"/>
        <v>0.42</v>
      </c>
      <c r="AA3695" s="178"/>
      <c r="AB3695" s="178"/>
      <c r="AC3695" s="178"/>
    </row>
    <row r="3696" spans="2:29" x14ac:dyDescent="0.35">
      <c r="B3696" s="222">
        <v>377300</v>
      </c>
      <c r="C3696" s="208">
        <v>150314</v>
      </c>
      <c r="D3696" s="309">
        <v>8267.27</v>
      </c>
      <c r="E3696" s="206">
        <v>12025.12</v>
      </c>
      <c r="F3696" s="206">
        <v>13528.26</v>
      </c>
      <c r="G3696" s="205">
        <f t="shared" si="296"/>
        <v>0.39839385104691227</v>
      </c>
      <c r="H3696" s="207">
        <f t="shared" si="297"/>
        <v>0.45</v>
      </c>
      <c r="I3696" s="213">
        <v>136194</v>
      </c>
      <c r="J3696" s="213">
        <v>7490.67</v>
      </c>
      <c r="K3696" s="212">
        <v>10895.52</v>
      </c>
      <c r="L3696" s="212">
        <v>12257.46</v>
      </c>
      <c r="M3696" s="239">
        <f t="shared" si="294"/>
        <v>0.51529999999998832</v>
      </c>
      <c r="N3696" s="239"/>
      <c r="O3696" s="178"/>
      <c r="P3696" s="178"/>
      <c r="Q3696" s="178"/>
      <c r="R3696" s="178"/>
      <c r="S3696" s="178"/>
      <c r="T3696" s="178"/>
      <c r="U3696" s="178"/>
      <c r="V3696" s="178"/>
      <c r="W3696" s="178"/>
      <c r="X3696" s="178"/>
      <c r="Y3696" s="210">
        <f t="shared" si="293"/>
        <v>0.36097005035780544</v>
      </c>
      <c r="Z3696" s="211">
        <f t="shared" si="295"/>
        <v>0.42</v>
      </c>
      <c r="AA3696" s="178"/>
      <c r="AB3696" s="178"/>
      <c r="AC3696" s="178"/>
    </row>
    <row r="3697" spans="2:29" x14ac:dyDescent="0.35">
      <c r="B3697" s="222">
        <v>377400</v>
      </c>
      <c r="C3697" s="208">
        <v>150359</v>
      </c>
      <c r="D3697" s="309">
        <v>8269.74</v>
      </c>
      <c r="E3697" s="206">
        <v>12028.72</v>
      </c>
      <c r="F3697" s="206">
        <v>13532.31</v>
      </c>
      <c r="G3697" s="205">
        <f t="shared" si="296"/>
        <v>0.39840752517223105</v>
      </c>
      <c r="H3697" s="207">
        <f t="shared" si="297"/>
        <v>0.45</v>
      </c>
      <c r="I3697" s="213">
        <v>136236</v>
      </c>
      <c r="J3697" s="213">
        <v>7492.98</v>
      </c>
      <c r="K3697" s="212">
        <v>10898.88</v>
      </c>
      <c r="L3697" s="212">
        <v>12261.24</v>
      </c>
      <c r="M3697" s="239">
        <f t="shared" si="294"/>
        <v>0.51519999999987709</v>
      </c>
      <c r="N3697" s="239"/>
      <c r="O3697" s="178"/>
      <c r="P3697" s="178"/>
      <c r="Q3697" s="178"/>
      <c r="R3697" s="178"/>
      <c r="S3697" s="178"/>
      <c r="T3697" s="178"/>
      <c r="U3697" s="178"/>
      <c r="V3697" s="178"/>
      <c r="W3697" s="178"/>
      <c r="X3697" s="178"/>
      <c r="Y3697" s="210">
        <f t="shared" si="293"/>
        <v>0.36098569157392685</v>
      </c>
      <c r="Z3697" s="211">
        <f t="shared" si="295"/>
        <v>0.42</v>
      </c>
      <c r="AA3697" s="178"/>
      <c r="AB3697" s="178"/>
      <c r="AC3697" s="178"/>
    </row>
    <row r="3698" spans="2:29" x14ac:dyDescent="0.35">
      <c r="B3698" s="222">
        <v>377500</v>
      </c>
      <c r="C3698" s="208">
        <v>150404</v>
      </c>
      <c r="D3698" s="309">
        <v>8272.2199999999993</v>
      </c>
      <c r="E3698" s="206">
        <v>12032.32</v>
      </c>
      <c r="F3698" s="206">
        <v>13536.36</v>
      </c>
      <c r="G3698" s="205">
        <f t="shared" si="296"/>
        <v>0.39842119205298016</v>
      </c>
      <c r="H3698" s="207">
        <f t="shared" si="297"/>
        <v>0.45</v>
      </c>
      <c r="I3698" s="213">
        <v>136278</v>
      </c>
      <c r="J3698" s="213">
        <v>7495.29</v>
      </c>
      <c r="K3698" s="212">
        <v>10902.24</v>
      </c>
      <c r="L3698" s="212">
        <v>12265.02</v>
      </c>
      <c r="M3698" s="239">
        <f t="shared" si="294"/>
        <v>0.51530000000017029</v>
      </c>
      <c r="N3698" s="239"/>
      <c r="O3698" s="178"/>
      <c r="P3698" s="178"/>
      <c r="Q3698" s="178"/>
      <c r="R3698" s="178"/>
      <c r="S3698" s="178"/>
      <c r="T3698" s="178"/>
      <c r="U3698" s="178"/>
      <c r="V3698" s="178"/>
      <c r="W3698" s="178"/>
      <c r="X3698" s="178"/>
      <c r="Y3698" s="210">
        <f t="shared" si="293"/>
        <v>0.36100132450331124</v>
      </c>
      <c r="Z3698" s="211">
        <f t="shared" si="295"/>
        <v>0.42</v>
      </c>
      <c r="AA3698" s="178"/>
      <c r="AB3698" s="178"/>
      <c r="AC3698" s="178"/>
    </row>
    <row r="3699" spans="2:29" x14ac:dyDescent="0.35">
      <c r="B3699" s="222">
        <v>377600</v>
      </c>
      <c r="C3699" s="208">
        <v>150449</v>
      </c>
      <c r="D3699" s="309">
        <v>8274.69</v>
      </c>
      <c r="E3699" s="206">
        <v>12035.92</v>
      </c>
      <c r="F3699" s="206">
        <v>13540.41</v>
      </c>
      <c r="G3699" s="205">
        <f t="shared" si="296"/>
        <v>0.39843485169491527</v>
      </c>
      <c r="H3699" s="207">
        <f t="shared" si="297"/>
        <v>0.45</v>
      </c>
      <c r="I3699" s="213">
        <v>136320</v>
      </c>
      <c r="J3699" s="213">
        <v>7497.6</v>
      </c>
      <c r="K3699" s="212">
        <v>10905.6</v>
      </c>
      <c r="L3699" s="212">
        <v>12268.8</v>
      </c>
      <c r="M3699" s="239">
        <f t="shared" si="294"/>
        <v>0.51520000000005894</v>
      </c>
      <c r="N3699" s="239"/>
      <c r="O3699" s="178"/>
      <c r="P3699" s="178"/>
      <c r="Q3699" s="178"/>
      <c r="R3699" s="178"/>
      <c r="S3699" s="178"/>
      <c r="T3699" s="178"/>
      <c r="U3699" s="178"/>
      <c r="V3699" s="178"/>
      <c r="W3699" s="178"/>
      <c r="X3699" s="178"/>
      <c r="Y3699" s="210">
        <f t="shared" si="293"/>
        <v>0.3610169491525424</v>
      </c>
      <c r="Z3699" s="211">
        <f t="shared" si="295"/>
        <v>0.42</v>
      </c>
      <c r="AA3699" s="178"/>
      <c r="AB3699" s="178"/>
      <c r="AC3699" s="178"/>
    </row>
    <row r="3700" spans="2:29" x14ac:dyDescent="0.35">
      <c r="B3700" s="222">
        <v>377700</v>
      </c>
      <c r="C3700" s="208">
        <v>150494</v>
      </c>
      <c r="D3700" s="309">
        <v>8277.17</v>
      </c>
      <c r="E3700" s="206">
        <v>12039.52</v>
      </c>
      <c r="F3700" s="206">
        <v>13544.46</v>
      </c>
      <c r="G3700" s="205">
        <f t="shared" si="296"/>
        <v>0.39844850410378607</v>
      </c>
      <c r="H3700" s="207">
        <f t="shared" si="297"/>
        <v>0.45</v>
      </c>
      <c r="I3700" s="213">
        <v>136362</v>
      </c>
      <c r="J3700" s="213">
        <v>7499.91</v>
      </c>
      <c r="K3700" s="212">
        <v>10908.96</v>
      </c>
      <c r="L3700" s="212">
        <v>12272.58</v>
      </c>
      <c r="M3700" s="239">
        <f t="shared" si="294"/>
        <v>0.51530000000004295</v>
      </c>
      <c r="N3700" s="239"/>
      <c r="O3700" s="178"/>
      <c r="P3700" s="178"/>
      <c r="Q3700" s="178"/>
      <c r="R3700" s="178"/>
      <c r="S3700" s="178"/>
      <c r="T3700" s="178"/>
      <c r="U3700" s="178"/>
      <c r="V3700" s="178"/>
      <c r="W3700" s="178"/>
      <c r="X3700" s="178"/>
      <c r="Y3700" s="210">
        <f t="shared" si="293"/>
        <v>0.36103256552819696</v>
      </c>
      <c r="Z3700" s="211">
        <f t="shared" si="295"/>
        <v>0.42</v>
      </c>
      <c r="AA3700" s="178"/>
      <c r="AB3700" s="178"/>
      <c r="AC3700" s="178"/>
    </row>
    <row r="3701" spans="2:29" x14ac:dyDescent="0.35">
      <c r="B3701" s="222">
        <v>377800</v>
      </c>
      <c r="C3701" s="208">
        <v>150539</v>
      </c>
      <c r="D3701" s="309">
        <v>8279.64</v>
      </c>
      <c r="E3701" s="206">
        <v>12043.12</v>
      </c>
      <c r="F3701" s="206">
        <v>13548.51</v>
      </c>
      <c r="G3701" s="205">
        <f t="shared" si="296"/>
        <v>0.39846214928533613</v>
      </c>
      <c r="H3701" s="207">
        <f t="shared" si="297"/>
        <v>0.45</v>
      </c>
      <c r="I3701" s="213">
        <v>136404</v>
      </c>
      <c r="J3701" s="213">
        <v>7502.22</v>
      </c>
      <c r="K3701" s="212">
        <v>10912.32</v>
      </c>
      <c r="L3701" s="212">
        <v>12276.36</v>
      </c>
      <c r="M3701" s="239">
        <f t="shared" si="294"/>
        <v>0.5152000000002408</v>
      </c>
      <c r="N3701" s="239"/>
      <c r="O3701" s="178"/>
      <c r="P3701" s="178"/>
      <c r="Q3701" s="178"/>
      <c r="R3701" s="178"/>
      <c r="S3701" s="178"/>
      <c r="T3701" s="178"/>
      <c r="U3701" s="178"/>
      <c r="V3701" s="178"/>
      <c r="W3701" s="178"/>
      <c r="X3701" s="178"/>
      <c r="Y3701" s="210">
        <f t="shared" si="293"/>
        <v>0.36104817363684488</v>
      </c>
      <c r="Z3701" s="211">
        <f t="shared" si="295"/>
        <v>0.42</v>
      </c>
      <c r="AA3701" s="178"/>
      <c r="AB3701" s="178"/>
      <c r="AC3701" s="178"/>
    </row>
    <row r="3702" spans="2:29" x14ac:dyDescent="0.35">
      <c r="B3702" s="222">
        <v>377900</v>
      </c>
      <c r="C3702" s="208">
        <v>150584</v>
      </c>
      <c r="D3702" s="309">
        <v>8282.1200000000008</v>
      </c>
      <c r="E3702" s="206">
        <v>12046.72</v>
      </c>
      <c r="F3702" s="206">
        <v>13552.56</v>
      </c>
      <c r="G3702" s="205">
        <f t="shared" si="296"/>
        <v>0.39847578724530297</v>
      </c>
      <c r="H3702" s="207">
        <f t="shared" si="297"/>
        <v>0.45</v>
      </c>
      <c r="I3702" s="213">
        <v>136446</v>
      </c>
      <c r="J3702" s="213">
        <v>7504.53</v>
      </c>
      <c r="K3702" s="212">
        <v>10915.68</v>
      </c>
      <c r="L3702" s="212">
        <v>12280.14</v>
      </c>
      <c r="M3702" s="239">
        <f t="shared" si="294"/>
        <v>0.51529999999993381</v>
      </c>
      <c r="N3702" s="239"/>
      <c r="O3702" s="178"/>
      <c r="P3702" s="178"/>
      <c r="Q3702" s="178"/>
      <c r="R3702" s="178"/>
      <c r="S3702" s="178"/>
      <c r="T3702" s="178"/>
      <c r="U3702" s="178"/>
      <c r="V3702" s="178"/>
      <c r="W3702" s="178"/>
      <c r="X3702" s="178"/>
      <c r="Y3702" s="210">
        <f t="shared" si="293"/>
        <v>0.36106377348504898</v>
      </c>
      <c r="Z3702" s="211">
        <f t="shared" si="295"/>
        <v>0.42</v>
      </c>
      <c r="AA3702" s="178"/>
      <c r="AB3702" s="178"/>
      <c r="AC3702" s="178"/>
    </row>
    <row r="3703" spans="2:29" x14ac:dyDescent="0.35">
      <c r="B3703" s="222">
        <v>378000</v>
      </c>
      <c r="C3703" s="208">
        <v>150629</v>
      </c>
      <c r="D3703" s="309">
        <v>8284.59</v>
      </c>
      <c r="E3703" s="206">
        <v>12050.32</v>
      </c>
      <c r="F3703" s="206">
        <v>13556.61</v>
      </c>
      <c r="G3703" s="205">
        <f t="shared" si="296"/>
        <v>0.398489417989418</v>
      </c>
      <c r="H3703" s="207">
        <f t="shared" si="297"/>
        <v>0.45</v>
      </c>
      <c r="I3703" s="213">
        <v>136488</v>
      </c>
      <c r="J3703" s="213">
        <v>7506.84</v>
      </c>
      <c r="K3703" s="212">
        <v>10919.04</v>
      </c>
      <c r="L3703" s="212">
        <v>12283.92</v>
      </c>
      <c r="M3703" s="239">
        <f t="shared" si="294"/>
        <v>0.51520000000011346</v>
      </c>
      <c r="N3703" s="239"/>
      <c r="O3703" s="178"/>
      <c r="P3703" s="178"/>
      <c r="Q3703" s="178"/>
      <c r="R3703" s="178"/>
      <c r="S3703" s="178"/>
      <c r="T3703" s="178"/>
      <c r="U3703" s="178"/>
      <c r="V3703" s="178"/>
      <c r="W3703" s="178"/>
      <c r="X3703" s="178"/>
      <c r="Y3703" s="210">
        <f t="shared" si="293"/>
        <v>0.36107936507936506</v>
      </c>
      <c r="Z3703" s="211">
        <f t="shared" si="295"/>
        <v>0.42</v>
      </c>
      <c r="AA3703" s="178"/>
      <c r="AB3703" s="178"/>
      <c r="AC3703" s="178"/>
    </row>
    <row r="3704" spans="2:29" x14ac:dyDescent="0.35">
      <c r="B3704" s="222">
        <v>378100</v>
      </c>
      <c r="C3704" s="208">
        <v>150674</v>
      </c>
      <c r="D3704" s="309">
        <v>8287.07</v>
      </c>
      <c r="E3704" s="206">
        <v>12053.92</v>
      </c>
      <c r="F3704" s="206">
        <v>13560.66</v>
      </c>
      <c r="G3704" s="205">
        <f t="shared" si="296"/>
        <v>0.39850304152340649</v>
      </c>
      <c r="H3704" s="207">
        <f t="shared" si="297"/>
        <v>0.45</v>
      </c>
      <c r="I3704" s="213">
        <v>136530</v>
      </c>
      <c r="J3704" s="213">
        <v>7509.15</v>
      </c>
      <c r="K3704" s="212">
        <v>10922.4</v>
      </c>
      <c r="L3704" s="212">
        <v>12287.7</v>
      </c>
      <c r="M3704" s="239">
        <f t="shared" si="294"/>
        <v>0.51530000000009746</v>
      </c>
      <c r="N3704" s="239"/>
      <c r="O3704" s="178"/>
      <c r="P3704" s="178"/>
      <c r="Q3704" s="178"/>
      <c r="R3704" s="178"/>
      <c r="S3704" s="178"/>
      <c r="T3704" s="178"/>
      <c r="U3704" s="178"/>
      <c r="V3704" s="178"/>
      <c r="W3704" s="178"/>
      <c r="X3704" s="178"/>
      <c r="Y3704" s="210">
        <f t="shared" si="293"/>
        <v>0.36109494842634221</v>
      </c>
      <c r="Z3704" s="211">
        <f t="shared" si="295"/>
        <v>0.42</v>
      </c>
      <c r="AA3704" s="178"/>
      <c r="AB3704" s="178"/>
      <c r="AC3704" s="178"/>
    </row>
    <row r="3705" spans="2:29" x14ac:dyDescent="0.35">
      <c r="B3705" s="222">
        <v>378200</v>
      </c>
      <c r="C3705" s="208">
        <v>150719</v>
      </c>
      <c r="D3705" s="309">
        <v>8289.5400000000009</v>
      </c>
      <c r="E3705" s="206">
        <v>12057.52</v>
      </c>
      <c r="F3705" s="206">
        <v>13564.71</v>
      </c>
      <c r="G3705" s="205">
        <f t="shared" si="296"/>
        <v>0.39851665785298784</v>
      </c>
      <c r="H3705" s="207">
        <f t="shared" si="297"/>
        <v>0.45</v>
      </c>
      <c r="I3705" s="213">
        <v>136572</v>
      </c>
      <c r="J3705" s="213">
        <v>7511.46</v>
      </c>
      <c r="K3705" s="212">
        <v>10925.76</v>
      </c>
      <c r="L3705" s="212">
        <v>12291.48</v>
      </c>
      <c r="M3705" s="239">
        <f t="shared" si="294"/>
        <v>0.51520000000000432</v>
      </c>
      <c r="N3705" s="239"/>
      <c r="O3705" s="178"/>
      <c r="P3705" s="178"/>
      <c r="Q3705" s="178"/>
      <c r="R3705" s="178"/>
      <c r="S3705" s="178"/>
      <c r="T3705" s="178"/>
      <c r="U3705" s="178"/>
      <c r="V3705" s="178"/>
      <c r="W3705" s="178"/>
      <c r="X3705" s="178"/>
      <c r="Y3705" s="210">
        <f t="shared" si="293"/>
        <v>0.36111052353252249</v>
      </c>
      <c r="Z3705" s="211">
        <f t="shared" si="295"/>
        <v>0.42</v>
      </c>
      <c r="AA3705" s="178"/>
      <c r="AB3705" s="178"/>
      <c r="AC3705" s="178"/>
    </row>
    <row r="3706" spans="2:29" x14ac:dyDescent="0.35">
      <c r="B3706" s="222">
        <v>378300</v>
      </c>
      <c r="C3706" s="208">
        <v>150764</v>
      </c>
      <c r="D3706" s="309">
        <v>8292.02</v>
      </c>
      <c r="E3706" s="206">
        <v>12061.12</v>
      </c>
      <c r="F3706" s="206">
        <v>13568.76</v>
      </c>
      <c r="G3706" s="205">
        <f t="shared" si="296"/>
        <v>0.39853026698387523</v>
      </c>
      <c r="H3706" s="207">
        <f t="shared" si="297"/>
        <v>0.45</v>
      </c>
      <c r="I3706" s="213">
        <v>136614</v>
      </c>
      <c r="J3706" s="213">
        <v>7513.77</v>
      </c>
      <c r="K3706" s="212">
        <v>10929.12</v>
      </c>
      <c r="L3706" s="212">
        <v>12295.26</v>
      </c>
      <c r="M3706" s="239">
        <f t="shared" si="294"/>
        <v>0.51529999999998832</v>
      </c>
      <c r="N3706" s="239"/>
      <c r="O3706" s="178"/>
      <c r="P3706" s="178"/>
      <c r="Q3706" s="178"/>
      <c r="R3706" s="178"/>
      <c r="S3706" s="178"/>
      <c r="T3706" s="178"/>
      <c r="U3706" s="178"/>
      <c r="V3706" s="178"/>
      <c r="W3706" s="178"/>
      <c r="X3706" s="178"/>
      <c r="Y3706" s="210">
        <f t="shared" si="293"/>
        <v>0.36112609040444094</v>
      </c>
      <c r="Z3706" s="211">
        <f t="shared" si="295"/>
        <v>0.42</v>
      </c>
      <c r="AA3706" s="178"/>
      <c r="AB3706" s="178"/>
      <c r="AC3706" s="178"/>
    </row>
    <row r="3707" spans="2:29" x14ac:dyDescent="0.35">
      <c r="B3707" s="222">
        <v>378400</v>
      </c>
      <c r="C3707" s="208">
        <v>150809</v>
      </c>
      <c r="D3707" s="309">
        <v>8294.49</v>
      </c>
      <c r="E3707" s="206">
        <v>12064.72</v>
      </c>
      <c r="F3707" s="206">
        <v>13572.81</v>
      </c>
      <c r="G3707" s="205">
        <f t="shared" si="296"/>
        <v>0.3985438689217759</v>
      </c>
      <c r="H3707" s="207">
        <f t="shared" si="297"/>
        <v>0.45</v>
      </c>
      <c r="I3707" s="213">
        <v>136656</v>
      </c>
      <c r="J3707" s="213">
        <v>7516.08</v>
      </c>
      <c r="K3707" s="212">
        <v>10932.48</v>
      </c>
      <c r="L3707" s="212">
        <v>12299.04</v>
      </c>
      <c r="M3707" s="239">
        <f t="shared" si="294"/>
        <v>0.51519999999987709</v>
      </c>
      <c r="N3707" s="239"/>
      <c r="O3707" s="178"/>
      <c r="P3707" s="178"/>
      <c r="Q3707" s="178"/>
      <c r="R3707" s="178"/>
      <c r="S3707" s="178"/>
      <c r="T3707" s="178"/>
      <c r="U3707" s="178"/>
      <c r="V3707" s="178"/>
      <c r="W3707" s="178"/>
      <c r="X3707" s="178"/>
      <c r="Y3707" s="210">
        <f t="shared" si="293"/>
        <v>0.36114164904862578</v>
      </c>
      <c r="Z3707" s="211">
        <f t="shared" si="295"/>
        <v>0.42</v>
      </c>
      <c r="AA3707" s="178"/>
      <c r="AB3707" s="178"/>
      <c r="AC3707" s="178"/>
    </row>
    <row r="3708" spans="2:29" x14ac:dyDescent="0.35">
      <c r="B3708" s="222">
        <v>378500</v>
      </c>
      <c r="C3708" s="208">
        <v>150854</v>
      </c>
      <c r="D3708" s="309">
        <v>8296.9699999999993</v>
      </c>
      <c r="E3708" s="206">
        <v>12068.32</v>
      </c>
      <c r="F3708" s="206">
        <v>13576.86</v>
      </c>
      <c r="G3708" s="205">
        <f t="shared" si="296"/>
        <v>0.39855746367239103</v>
      </c>
      <c r="H3708" s="207">
        <f t="shared" si="297"/>
        <v>0.45</v>
      </c>
      <c r="I3708" s="213">
        <v>136698</v>
      </c>
      <c r="J3708" s="213">
        <v>7518.39</v>
      </c>
      <c r="K3708" s="212">
        <v>10935.84</v>
      </c>
      <c r="L3708" s="212">
        <v>12302.82</v>
      </c>
      <c r="M3708" s="239">
        <f t="shared" si="294"/>
        <v>0.51530000000017029</v>
      </c>
      <c r="N3708" s="239"/>
      <c r="O3708" s="178"/>
      <c r="P3708" s="178"/>
      <c r="Q3708" s="178"/>
      <c r="R3708" s="178"/>
      <c r="S3708" s="178"/>
      <c r="T3708" s="178"/>
      <c r="U3708" s="178"/>
      <c r="V3708" s="178"/>
      <c r="W3708" s="178"/>
      <c r="X3708" s="178"/>
      <c r="Y3708" s="210">
        <f t="shared" si="293"/>
        <v>0.36115719947159841</v>
      </c>
      <c r="Z3708" s="211">
        <f t="shared" si="295"/>
        <v>0.42</v>
      </c>
      <c r="AA3708" s="178"/>
      <c r="AB3708" s="178"/>
      <c r="AC3708" s="178"/>
    </row>
    <row r="3709" spans="2:29" x14ac:dyDescent="0.35">
      <c r="B3709" s="222">
        <v>378600</v>
      </c>
      <c r="C3709" s="208">
        <v>150899</v>
      </c>
      <c r="D3709" s="309">
        <v>8299.44</v>
      </c>
      <c r="E3709" s="206">
        <v>12071.92</v>
      </c>
      <c r="F3709" s="206">
        <v>13580.91</v>
      </c>
      <c r="G3709" s="205">
        <f t="shared" si="296"/>
        <v>0.39857105124141573</v>
      </c>
      <c r="H3709" s="207">
        <f t="shared" si="297"/>
        <v>0.45</v>
      </c>
      <c r="I3709" s="213">
        <v>136740</v>
      </c>
      <c r="J3709" s="213">
        <v>7520.7</v>
      </c>
      <c r="K3709" s="212">
        <v>10939.2</v>
      </c>
      <c r="L3709" s="212">
        <v>12306.6</v>
      </c>
      <c r="M3709" s="239">
        <f t="shared" si="294"/>
        <v>0.51520000000005894</v>
      </c>
      <c r="N3709" s="239"/>
      <c r="O3709" s="178"/>
      <c r="P3709" s="178"/>
      <c r="Q3709" s="178"/>
      <c r="R3709" s="178"/>
      <c r="S3709" s="178"/>
      <c r="T3709" s="178"/>
      <c r="U3709" s="178"/>
      <c r="V3709" s="178"/>
      <c r="W3709" s="178"/>
      <c r="X3709" s="178"/>
      <c r="Y3709" s="210">
        <f t="shared" si="293"/>
        <v>0.36117274167987323</v>
      </c>
      <c r="Z3709" s="211">
        <f t="shared" si="295"/>
        <v>0.42</v>
      </c>
      <c r="AA3709" s="178"/>
      <c r="AB3709" s="178"/>
      <c r="AC3709" s="178"/>
    </row>
    <row r="3710" spans="2:29" x14ac:dyDescent="0.35">
      <c r="B3710" s="222">
        <v>378700</v>
      </c>
      <c r="C3710" s="208">
        <v>150944</v>
      </c>
      <c r="D3710" s="309">
        <v>8301.92</v>
      </c>
      <c r="E3710" s="206">
        <v>12075.52</v>
      </c>
      <c r="F3710" s="206">
        <v>13584.96</v>
      </c>
      <c r="G3710" s="205">
        <f t="shared" si="296"/>
        <v>0.39858463163453922</v>
      </c>
      <c r="H3710" s="207">
        <f t="shared" si="297"/>
        <v>0.45</v>
      </c>
      <c r="I3710" s="213">
        <v>136782</v>
      </c>
      <c r="J3710" s="213">
        <v>7523.01</v>
      </c>
      <c r="K3710" s="212">
        <v>10942.56</v>
      </c>
      <c r="L3710" s="212">
        <v>12310.38</v>
      </c>
      <c r="M3710" s="239">
        <f t="shared" si="294"/>
        <v>0.51530000000004295</v>
      </c>
      <c r="N3710" s="239"/>
      <c r="O3710" s="178"/>
      <c r="P3710" s="178"/>
      <c r="Q3710" s="178"/>
      <c r="R3710" s="178"/>
      <c r="S3710" s="178"/>
      <c r="T3710" s="178"/>
      <c r="U3710" s="178"/>
      <c r="V3710" s="178"/>
      <c r="W3710" s="178"/>
      <c r="X3710" s="178"/>
      <c r="Y3710" s="210">
        <f t="shared" si="293"/>
        <v>0.36118827567995776</v>
      </c>
      <c r="Z3710" s="211">
        <f t="shared" si="295"/>
        <v>0.42</v>
      </c>
      <c r="AA3710" s="178"/>
      <c r="AB3710" s="178"/>
      <c r="AC3710" s="178"/>
    </row>
    <row r="3711" spans="2:29" x14ac:dyDescent="0.35">
      <c r="B3711" s="222">
        <v>378800</v>
      </c>
      <c r="C3711" s="208">
        <v>150989</v>
      </c>
      <c r="D3711" s="309">
        <v>8304.39</v>
      </c>
      <c r="E3711" s="206">
        <v>12079.12</v>
      </c>
      <c r="F3711" s="206">
        <v>13589.01</v>
      </c>
      <c r="G3711" s="205">
        <f t="shared" si="296"/>
        <v>0.39859820485744457</v>
      </c>
      <c r="H3711" s="207">
        <f t="shared" si="297"/>
        <v>0.45</v>
      </c>
      <c r="I3711" s="213">
        <v>136824</v>
      </c>
      <c r="J3711" s="213">
        <v>7525.32</v>
      </c>
      <c r="K3711" s="212">
        <v>10945.92</v>
      </c>
      <c r="L3711" s="212">
        <v>12314.16</v>
      </c>
      <c r="M3711" s="239">
        <f t="shared" si="294"/>
        <v>0.5152000000002408</v>
      </c>
      <c r="N3711" s="239"/>
      <c r="O3711" s="178"/>
      <c r="P3711" s="178"/>
      <c r="Q3711" s="178"/>
      <c r="R3711" s="178"/>
      <c r="S3711" s="178"/>
      <c r="T3711" s="178"/>
      <c r="U3711" s="178"/>
      <c r="V3711" s="178"/>
      <c r="W3711" s="178"/>
      <c r="X3711" s="178"/>
      <c r="Y3711" s="210">
        <f t="shared" si="293"/>
        <v>0.36120380147835268</v>
      </c>
      <c r="Z3711" s="211">
        <f t="shared" si="295"/>
        <v>0.42</v>
      </c>
      <c r="AA3711" s="178"/>
      <c r="AB3711" s="178"/>
      <c r="AC3711" s="178"/>
    </row>
    <row r="3712" spans="2:29" x14ac:dyDescent="0.35">
      <c r="B3712" s="222">
        <v>378900</v>
      </c>
      <c r="C3712" s="208">
        <v>151034</v>
      </c>
      <c r="D3712" s="309">
        <v>8306.8700000000008</v>
      </c>
      <c r="E3712" s="206">
        <v>12082.72</v>
      </c>
      <c r="F3712" s="206">
        <v>13593.06</v>
      </c>
      <c r="G3712" s="205">
        <f t="shared" si="296"/>
        <v>0.39861177091580891</v>
      </c>
      <c r="H3712" s="207">
        <f t="shared" si="297"/>
        <v>0.45</v>
      </c>
      <c r="I3712" s="213">
        <v>136866</v>
      </c>
      <c r="J3712" s="213">
        <v>7527.63</v>
      </c>
      <c r="K3712" s="212">
        <v>10949.28</v>
      </c>
      <c r="L3712" s="212">
        <v>12317.94</v>
      </c>
      <c r="M3712" s="239">
        <f t="shared" si="294"/>
        <v>0.51529999999993381</v>
      </c>
      <c r="N3712" s="239"/>
      <c r="O3712" s="178"/>
      <c r="P3712" s="178"/>
      <c r="Q3712" s="178"/>
      <c r="R3712" s="178"/>
      <c r="S3712" s="178"/>
      <c r="T3712" s="178"/>
      <c r="U3712" s="178"/>
      <c r="V3712" s="178"/>
      <c r="W3712" s="178"/>
      <c r="X3712" s="178"/>
      <c r="Y3712" s="210">
        <f t="shared" si="293"/>
        <v>0.36121931908155186</v>
      </c>
      <c r="Z3712" s="211">
        <f t="shared" si="295"/>
        <v>0.42</v>
      </c>
      <c r="AA3712" s="178"/>
      <c r="AB3712" s="178"/>
      <c r="AC3712" s="178"/>
    </row>
    <row r="3713" spans="2:29" x14ac:dyDescent="0.35">
      <c r="B3713" s="222">
        <v>379000</v>
      </c>
      <c r="C3713" s="208">
        <v>151079</v>
      </c>
      <c r="D3713" s="309">
        <v>8309.34</v>
      </c>
      <c r="E3713" s="206">
        <v>12086.32</v>
      </c>
      <c r="F3713" s="206">
        <v>13597.11</v>
      </c>
      <c r="G3713" s="205">
        <f t="shared" si="296"/>
        <v>0.39862532981530341</v>
      </c>
      <c r="H3713" s="207">
        <f t="shared" si="297"/>
        <v>0.45</v>
      </c>
      <c r="I3713" s="213">
        <v>136908</v>
      </c>
      <c r="J3713" s="213">
        <v>7529.94</v>
      </c>
      <c r="K3713" s="212">
        <v>10952.64</v>
      </c>
      <c r="L3713" s="212">
        <v>12321.72</v>
      </c>
      <c r="M3713" s="239">
        <f t="shared" si="294"/>
        <v>0.51520000000011346</v>
      </c>
      <c r="N3713" s="239"/>
      <c r="O3713" s="178"/>
      <c r="P3713" s="178"/>
      <c r="Q3713" s="178"/>
      <c r="R3713" s="178"/>
      <c r="S3713" s="178"/>
      <c r="T3713" s="178"/>
      <c r="U3713" s="178"/>
      <c r="V3713" s="178"/>
      <c r="W3713" s="178"/>
      <c r="X3713" s="178"/>
      <c r="Y3713" s="210">
        <f t="shared" si="293"/>
        <v>0.36123482849604222</v>
      </c>
      <c r="Z3713" s="211">
        <f t="shared" si="295"/>
        <v>0.42</v>
      </c>
      <c r="AA3713" s="178"/>
      <c r="AB3713" s="178"/>
      <c r="AC3713" s="178"/>
    </row>
    <row r="3714" spans="2:29" x14ac:dyDescent="0.35">
      <c r="B3714" s="222">
        <v>379100</v>
      </c>
      <c r="C3714" s="208">
        <v>151124</v>
      </c>
      <c r="D3714" s="309">
        <v>8311.82</v>
      </c>
      <c r="E3714" s="206">
        <v>12089.92</v>
      </c>
      <c r="F3714" s="206">
        <v>13601.16</v>
      </c>
      <c r="G3714" s="205">
        <f t="shared" si="296"/>
        <v>0.39863888156159327</v>
      </c>
      <c r="H3714" s="207">
        <f t="shared" si="297"/>
        <v>0.45</v>
      </c>
      <c r="I3714" s="213">
        <v>136950</v>
      </c>
      <c r="J3714" s="213">
        <v>7532.25</v>
      </c>
      <c r="K3714" s="212">
        <v>10956</v>
      </c>
      <c r="L3714" s="212">
        <v>12325.5</v>
      </c>
      <c r="M3714" s="239">
        <f t="shared" si="294"/>
        <v>0.51530000000009746</v>
      </c>
      <c r="N3714" s="239"/>
      <c r="O3714" s="178"/>
      <c r="P3714" s="178"/>
      <c r="Q3714" s="178"/>
      <c r="R3714" s="178"/>
      <c r="S3714" s="178"/>
      <c r="T3714" s="178"/>
      <c r="U3714" s="178"/>
      <c r="V3714" s="178"/>
      <c r="W3714" s="178"/>
      <c r="X3714" s="178"/>
      <c r="Y3714" s="210">
        <f t="shared" si="293"/>
        <v>0.3612503297283039</v>
      </c>
      <c r="Z3714" s="211">
        <f t="shared" si="295"/>
        <v>0.42</v>
      </c>
      <c r="AA3714" s="178"/>
      <c r="AB3714" s="178"/>
      <c r="AC3714" s="178"/>
    </row>
    <row r="3715" spans="2:29" x14ac:dyDescent="0.35">
      <c r="B3715" s="222">
        <v>379200</v>
      </c>
      <c r="C3715" s="208">
        <v>151169</v>
      </c>
      <c r="D3715" s="309">
        <v>8314.2900000000009</v>
      </c>
      <c r="E3715" s="206">
        <v>12093.52</v>
      </c>
      <c r="F3715" s="206">
        <v>13605.21</v>
      </c>
      <c r="G3715" s="205">
        <f t="shared" si="296"/>
        <v>0.39865242616033753</v>
      </c>
      <c r="H3715" s="207">
        <f t="shared" si="297"/>
        <v>0.45</v>
      </c>
      <c r="I3715" s="213">
        <v>136992</v>
      </c>
      <c r="J3715" s="213">
        <v>7534.56</v>
      </c>
      <c r="K3715" s="212">
        <v>10959.36</v>
      </c>
      <c r="L3715" s="212">
        <v>12329.28</v>
      </c>
      <c r="M3715" s="239">
        <f t="shared" si="294"/>
        <v>0.51520000000000432</v>
      </c>
      <c r="N3715" s="239"/>
      <c r="O3715" s="178"/>
      <c r="P3715" s="178"/>
      <c r="Q3715" s="178"/>
      <c r="R3715" s="178"/>
      <c r="S3715" s="178"/>
      <c r="T3715" s="178"/>
      <c r="U3715" s="178"/>
      <c r="V3715" s="178"/>
      <c r="W3715" s="178"/>
      <c r="X3715" s="178"/>
      <c r="Y3715" s="210">
        <f t="shared" ref="Y3715:Y3778" si="298">I3715/$B3715</f>
        <v>0.36126582278481012</v>
      </c>
      <c r="Z3715" s="211">
        <f t="shared" si="295"/>
        <v>0.42</v>
      </c>
      <c r="AA3715" s="178"/>
      <c r="AB3715" s="178"/>
      <c r="AC3715" s="178"/>
    </row>
    <row r="3716" spans="2:29" x14ac:dyDescent="0.35">
      <c r="B3716" s="222">
        <v>379300</v>
      </c>
      <c r="C3716" s="208">
        <v>151214</v>
      </c>
      <c r="D3716" s="309">
        <v>8316.77</v>
      </c>
      <c r="E3716" s="206">
        <v>12097.12</v>
      </c>
      <c r="F3716" s="206">
        <v>13609.26</v>
      </c>
      <c r="G3716" s="205">
        <f t="shared" si="296"/>
        <v>0.39866596361718953</v>
      </c>
      <c r="H3716" s="207">
        <f t="shared" si="297"/>
        <v>0.45</v>
      </c>
      <c r="I3716" s="213">
        <v>137034</v>
      </c>
      <c r="J3716" s="213">
        <v>7536.87</v>
      </c>
      <c r="K3716" s="212">
        <v>10962.72</v>
      </c>
      <c r="L3716" s="212">
        <v>12333.06</v>
      </c>
      <c r="M3716" s="239">
        <f t="shared" ref="M3716:M3779" si="299">(C3716+D3716+F3716-C3715-D3715-F3715)/100</f>
        <v>0.51529999999998832</v>
      </c>
      <c r="N3716" s="239"/>
      <c r="O3716" s="178"/>
      <c r="P3716" s="178"/>
      <c r="Q3716" s="178"/>
      <c r="R3716" s="178"/>
      <c r="S3716" s="178"/>
      <c r="T3716" s="178"/>
      <c r="U3716" s="178"/>
      <c r="V3716" s="178"/>
      <c r="W3716" s="178"/>
      <c r="X3716" s="178"/>
      <c r="Y3716" s="210">
        <f t="shared" si="298"/>
        <v>0.36128130767202743</v>
      </c>
      <c r="Z3716" s="211">
        <f t="shared" ref="Z3716:Z3779" si="300">(I3716-I3715)/($B3716-$B3715)</f>
        <v>0.42</v>
      </c>
      <c r="AA3716" s="178"/>
      <c r="AB3716" s="178"/>
      <c r="AC3716" s="178"/>
    </row>
    <row r="3717" spans="2:29" x14ac:dyDescent="0.35">
      <c r="B3717" s="222">
        <v>379400</v>
      </c>
      <c r="C3717" s="208">
        <v>151259</v>
      </c>
      <c r="D3717" s="309">
        <v>8319.24</v>
      </c>
      <c r="E3717" s="206">
        <v>12100.72</v>
      </c>
      <c r="F3717" s="206">
        <v>13613.31</v>
      </c>
      <c r="G3717" s="205">
        <f t="shared" ref="G3717:G3780" si="301">C3717/B3717</f>
        <v>0.3986794939377965</v>
      </c>
      <c r="H3717" s="207">
        <f t="shared" ref="H3717:H3780" si="302">(C3717-C3716)/(B3717-B3716)</f>
        <v>0.45</v>
      </c>
      <c r="I3717" s="213">
        <v>137076</v>
      </c>
      <c r="J3717" s="213">
        <v>7539.18</v>
      </c>
      <c r="K3717" s="212">
        <v>10966.08</v>
      </c>
      <c r="L3717" s="212">
        <v>12336.84</v>
      </c>
      <c r="M3717" s="239">
        <f t="shared" si="299"/>
        <v>0.51519999999987709</v>
      </c>
      <c r="N3717" s="239"/>
      <c r="O3717" s="178"/>
      <c r="P3717" s="178"/>
      <c r="Q3717" s="178"/>
      <c r="R3717" s="178"/>
      <c r="S3717" s="178"/>
      <c r="T3717" s="178"/>
      <c r="U3717" s="178"/>
      <c r="V3717" s="178"/>
      <c r="W3717" s="178"/>
      <c r="X3717" s="178"/>
      <c r="Y3717" s="210">
        <f t="shared" si="298"/>
        <v>0.36129678439641538</v>
      </c>
      <c r="Z3717" s="211">
        <f t="shared" si="300"/>
        <v>0.42</v>
      </c>
      <c r="AA3717" s="178"/>
      <c r="AB3717" s="178"/>
      <c r="AC3717" s="178"/>
    </row>
    <row r="3718" spans="2:29" x14ac:dyDescent="0.35">
      <c r="B3718" s="222">
        <v>379500</v>
      </c>
      <c r="C3718" s="208">
        <v>151304</v>
      </c>
      <c r="D3718" s="309">
        <v>8321.7199999999993</v>
      </c>
      <c r="E3718" s="206">
        <v>12104.32</v>
      </c>
      <c r="F3718" s="206">
        <v>13617.36</v>
      </c>
      <c r="G3718" s="205">
        <f t="shared" si="301"/>
        <v>0.39869301712779975</v>
      </c>
      <c r="H3718" s="207">
        <f t="shared" si="302"/>
        <v>0.45</v>
      </c>
      <c r="I3718" s="213">
        <v>137118</v>
      </c>
      <c r="J3718" s="213">
        <v>7541.49</v>
      </c>
      <c r="K3718" s="212">
        <v>10969.44</v>
      </c>
      <c r="L3718" s="212">
        <v>12340.62</v>
      </c>
      <c r="M3718" s="239">
        <f t="shared" si="299"/>
        <v>0.51530000000017029</v>
      </c>
      <c r="N3718" s="239"/>
      <c r="O3718" s="178"/>
      <c r="P3718" s="178"/>
      <c r="Q3718" s="178"/>
      <c r="R3718" s="178"/>
      <c r="S3718" s="178"/>
      <c r="T3718" s="178"/>
      <c r="U3718" s="178"/>
      <c r="V3718" s="178"/>
      <c r="W3718" s="178"/>
      <c r="X3718" s="178"/>
      <c r="Y3718" s="210">
        <f t="shared" si="298"/>
        <v>0.36131225296442687</v>
      </c>
      <c r="Z3718" s="211">
        <f t="shared" si="300"/>
        <v>0.42</v>
      </c>
      <c r="AA3718" s="178"/>
      <c r="AB3718" s="178"/>
      <c r="AC3718" s="178"/>
    </row>
    <row r="3719" spans="2:29" x14ac:dyDescent="0.35">
      <c r="B3719" s="222">
        <v>379600</v>
      </c>
      <c r="C3719" s="208">
        <v>151349</v>
      </c>
      <c r="D3719" s="309">
        <v>8324.19</v>
      </c>
      <c r="E3719" s="206">
        <v>12107.92</v>
      </c>
      <c r="F3719" s="206">
        <v>13621.41</v>
      </c>
      <c r="G3719" s="205">
        <f t="shared" si="301"/>
        <v>0.39870653319283456</v>
      </c>
      <c r="H3719" s="207">
        <f t="shared" si="302"/>
        <v>0.45</v>
      </c>
      <c r="I3719" s="213">
        <v>137160</v>
      </c>
      <c r="J3719" s="213">
        <v>7543.8</v>
      </c>
      <c r="K3719" s="212">
        <v>10972.8</v>
      </c>
      <c r="L3719" s="212">
        <v>12344.4</v>
      </c>
      <c r="M3719" s="239">
        <f t="shared" si="299"/>
        <v>0.51520000000005894</v>
      </c>
      <c r="N3719" s="239"/>
      <c r="O3719" s="178"/>
      <c r="P3719" s="178"/>
      <c r="Q3719" s="178"/>
      <c r="R3719" s="178"/>
      <c r="S3719" s="178"/>
      <c r="T3719" s="178"/>
      <c r="U3719" s="178"/>
      <c r="V3719" s="178"/>
      <c r="W3719" s="178"/>
      <c r="X3719" s="178"/>
      <c r="Y3719" s="210">
        <f t="shared" si="298"/>
        <v>0.36132771338250791</v>
      </c>
      <c r="Z3719" s="211">
        <f t="shared" si="300"/>
        <v>0.42</v>
      </c>
      <c r="AA3719" s="178"/>
      <c r="AB3719" s="178"/>
      <c r="AC3719" s="178"/>
    </row>
    <row r="3720" spans="2:29" x14ac:dyDescent="0.35">
      <c r="B3720" s="222">
        <v>379700</v>
      </c>
      <c r="C3720" s="208">
        <v>151394</v>
      </c>
      <c r="D3720" s="309">
        <v>8326.67</v>
      </c>
      <c r="E3720" s="206">
        <v>12111.52</v>
      </c>
      <c r="F3720" s="206">
        <v>13625.46</v>
      </c>
      <c r="G3720" s="205">
        <f t="shared" si="301"/>
        <v>0.39872004213853041</v>
      </c>
      <c r="H3720" s="207">
        <f t="shared" si="302"/>
        <v>0.45</v>
      </c>
      <c r="I3720" s="213">
        <v>137202</v>
      </c>
      <c r="J3720" s="213">
        <v>7546.11</v>
      </c>
      <c r="K3720" s="212">
        <v>10976.16</v>
      </c>
      <c r="L3720" s="212">
        <v>12348.18</v>
      </c>
      <c r="M3720" s="239">
        <f t="shared" si="299"/>
        <v>0.51530000000004295</v>
      </c>
      <c r="N3720" s="239"/>
      <c r="O3720" s="178"/>
      <c r="P3720" s="178"/>
      <c r="Q3720" s="178"/>
      <c r="R3720" s="178"/>
      <c r="S3720" s="178"/>
      <c r="T3720" s="178"/>
      <c r="U3720" s="178"/>
      <c r="V3720" s="178"/>
      <c r="W3720" s="178"/>
      <c r="X3720" s="178"/>
      <c r="Y3720" s="210">
        <f t="shared" si="298"/>
        <v>0.36134316565709773</v>
      </c>
      <c r="Z3720" s="211">
        <f t="shared" si="300"/>
        <v>0.42</v>
      </c>
      <c r="AA3720" s="178"/>
      <c r="AB3720" s="178"/>
      <c r="AC3720" s="178"/>
    </row>
    <row r="3721" spans="2:29" x14ac:dyDescent="0.35">
      <c r="B3721" s="222">
        <v>379800</v>
      </c>
      <c r="C3721" s="208">
        <v>151439</v>
      </c>
      <c r="D3721" s="309">
        <v>8329.14</v>
      </c>
      <c r="E3721" s="206">
        <v>12115.12</v>
      </c>
      <c r="F3721" s="206">
        <v>13629.51</v>
      </c>
      <c r="G3721" s="205">
        <f t="shared" si="301"/>
        <v>0.39873354397051081</v>
      </c>
      <c r="H3721" s="207">
        <f t="shared" si="302"/>
        <v>0.45</v>
      </c>
      <c r="I3721" s="213">
        <v>137244</v>
      </c>
      <c r="J3721" s="213">
        <v>7548.42</v>
      </c>
      <c r="K3721" s="212">
        <v>10979.52</v>
      </c>
      <c r="L3721" s="212">
        <v>12351.96</v>
      </c>
      <c r="M3721" s="239">
        <f t="shared" si="299"/>
        <v>0.5152000000002408</v>
      </c>
      <c r="N3721" s="239"/>
      <c r="O3721" s="178"/>
      <c r="P3721" s="178"/>
      <c r="Q3721" s="178"/>
      <c r="R3721" s="178"/>
      <c r="S3721" s="178"/>
      <c r="T3721" s="178"/>
      <c r="U3721" s="178"/>
      <c r="V3721" s="178"/>
      <c r="W3721" s="178"/>
      <c r="X3721" s="178"/>
      <c r="Y3721" s="210">
        <f t="shared" si="298"/>
        <v>0.36135860979462875</v>
      </c>
      <c r="Z3721" s="211">
        <f t="shared" si="300"/>
        <v>0.42</v>
      </c>
      <c r="AA3721" s="178"/>
      <c r="AB3721" s="178"/>
      <c r="AC3721" s="178"/>
    </row>
    <row r="3722" spans="2:29" x14ac:dyDescent="0.35">
      <c r="B3722" s="222">
        <v>379900</v>
      </c>
      <c r="C3722" s="208">
        <v>151484</v>
      </c>
      <c r="D3722" s="309">
        <v>8331.6200000000008</v>
      </c>
      <c r="E3722" s="206">
        <v>12118.72</v>
      </c>
      <c r="F3722" s="206">
        <v>13633.56</v>
      </c>
      <c r="G3722" s="205">
        <f t="shared" si="301"/>
        <v>0.39874703869439326</v>
      </c>
      <c r="H3722" s="207">
        <f t="shared" si="302"/>
        <v>0.45</v>
      </c>
      <c r="I3722" s="213">
        <v>137286</v>
      </c>
      <c r="J3722" s="213">
        <v>7550.73</v>
      </c>
      <c r="K3722" s="212">
        <v>10982.88</v>
      </c>
      <c r="L3722" s="212">
        <v>12355.74</v>
      </c>
      <c r="M3722" s="239">
        <f t="shared" si="299"/>
        <v>0.51529999999993381</v>
      </c>
      <c r="N3722" s="239"/>
      <c r="O3722" s="178"/>
      <c r="P3722" s="178"/>
      <c r="Q3722" s="178"/>
      <c r="R3722" s="178"/>
      <c r="S3722" s="178"/>
      <c r="T3722" s="178"/>
      <c r="U3722" s="178"/>
      <c r="V3722" s="178"/>
      <c r="W3722" s="178"/>
      <c r="X3722" s="178"/>
      <c r="Y3722" s="210">
        <f t="shared" si="298"/>
        <v>0.36137404580152671</v>
      </c>
      <c r="Z3722" s="211">
        <f t="shared" si="300"/>
        <v>0.42</v>
      </c>
      <c r="AA3722" s="178"/>
      <c r="AB3722" s="178"/>
      <c r="AC3722" s="178"/>
    </row>
    <row r="3723" spans="2:29" x14ac:dyDescent="0.35">
      <c r="B3723" s="222">
        <v>380000</v>
      </c>
      <c r="C3723" s="208">
        <v>151529</v>
      </c>
      <c r="D3723" s="309">
        <v>8334.09</v>
      </c>
      <c r="E3723" s="206">
        <v>12122.32</v>
      </c>
      <c r="F3723" s="206">
        <v>13637.61</v>
      </c>
      <c r="G3723" s="205">
        <f t="shared" si="301"/>
        <v>0.39876052631578945</v>
      </c>
      <c r="H3723" s="207">
        <f t="shared" si="302"/>
        <v>0.45</v>
      </c>
      <c r="I3723" s="213">
        <v>137328</v>
      </c>
      <c r="J3723" s="213">
        <v>7553.04</v>
      </c>
      <c r="K3723" s="212">
        <v>10986.24</v>
      </c>
      <c r="L3723" s="212">
        <v>12359.52</v>
      </c>
      <c r="M3723" s="239">
        <f t="shared" si="299"/>
        <v>0.51520000000011346</v>
      </c>
      <c r="N3723" s="239"/>
      <c r="O3723" s="178"/>
      <c r="P3723" s="178"/>
      <c r="Q3723" s="178"/>
      <c r="R3723" s="178"/>
      <c r="S3723" s="178"/>
      <c r="T3723" s="178"/>
      <c r="U3723" s="178"/>
      <c r="V3723" s="178"/>
      <c r="W3723" s="178"/>
      <c r="X3723" s="178"/>
      <c r="Y3723" s="210">
        <f t="shared" si="298"/>
        <v>0.36138947368421054</v>
      </c>
      <c r="Z3723" s="211">
        <f t="shared" si="300"/>
        <v>0.42</v>
      </c>
      <c r="AA3723" s="178"/>
      <c r="AB3723" s="178"/>
      <c r="AC3723" s="178"/>
    </row>
    <row r="3724" spans="2:29" x14ac:dyDescent="0.35">
      <c r="B3724" s="222">
        <v>380100</v>
      </c>
      <c r="C3724" s="208">
        <v>151574</v>
      </c>
      <c r="D3724" s="309">
        <v>8336.57</v>
      </c>
      <c r="E3724" s="206">
        <v>12125.92</v>
      </c>
      <c r="F3724" s="206">
        <v>13641.66</v>
      </c>
      <c r="G3724" s="205">
        <f t="shared" si="301"/>
        <v>0.39877400684030517</v>
      </c>
      <c r="H3724" s="207">
        <f t="shared" si="302"/>
        <v>0.45</v>
      </c>
      <c r="I3724" s="213">
        <v>137370</v>
      </c>
      <c r="J3724" s="213">
        <v>7555.35</v>
      </c>
      <c r="K3724" s="212">
        <v>10989.6</v>
      </c>
      <c r="L3724" s="212">
        <v>12363.3</v>
      </c>
      <c r="M3724" s="239">
        <f t="shared" si="299"/>
        <v>0.51530000000009746</v>
      </c>
      <c r="N3724" s="239"/>
      <c r="O3724" s="178"/>
      <c r="P3724" s="178"/>
      <c r="Q3724" s="178"/>
      <c r="R3724" s="178"/>
      <c r="S3724" s="178"/>
      <c r="T3724" s="178"/>
      <c r="U3724" s="178"/>
      <c r="V3724" s="178"/>
      <c r="W3724" s="178"/>
      <c r="X3724" s="178"/>
      <c r="Y3724" s="210">
        <f t="shared" si="298"/>
        <v>0.36140489344909232</v>
      </c>
      <c r="Z3724" s="211">
        <f t="shared" si="300"/>
        <v>0.42</v>
      </c>
      <c r="AA3724" s="178"/>
      <c r="AB3724" s="178"/>
      <c r="AC3724" s="178"/>
    </row>
    <row r="3725" spans="2:29" x14ac:dyDescent="0.35">
      <c r="B3725" s="222">
        <v>380200</v>
      </c>
      <c r="C3725" s="208">
        <v>151619</v>
      </c>
      <c r="D3725" s="309">
        <v>8339.0400000000009</v>
      </c>
      <c r="E3725" s="206">
        <v>12129.52</v>
      </c>
      <c r="F3725" s="206">
        <v>13645.71</v>
      </c>
      <c r="G3725" s="205">
        <f t="shared" si="301"/>
        <v>0.39878748027354022</v>
      </c>
      <c r="H3725" s="207">
        <f t="shared" si="302"/>
        <v>0.45</v>
      </c>
      <c r="I3725" s="213">
        <v>137412</v>
      </c>
      <c r="J3725" s="213">
        <v>7557.66</v>
      </c>
      <c r="K3725" s="212">
        <v>10992.96</v>
      </c>
      <c r="L3725" s="212">
        <v>12367.08</v>
      </c>
      <c r="M3725" s="239">
        <f t="shared" si="299"/>
        <v>0.51520000000000432</v>
      </c>
      <c r="N3725" s="239"/>
      <c r="O3725" s="178"/>
      <c r="P3725" s="178"/>
      <c r="Q3725" s="178"/>
      <c r="R3725" s="178"/>
      <c r="S3725" s="178"/>
      <c r="T3725" s="178"/>
      <c r="U3725" s="178"/>
      <c r="V3725" s="178"/>
      <c r="W3725" s="178"/>
      <c r="X3725" s="178"/>
      <c r="Y3725" s="210">
        <f t="shared" si="298"/>
        <v>0.36142030510257761</v>
      </c>
      <c r="Z3725" s="211">
        <f t="shared" si="300"/>
        <v>0.42</v>
      </c>
      <c r="AA3725" s="178"/>
      <c r="AB3725" s="178"/>
      <c r="AC3725" s="178"/>
    </row>
    <row r="3726" spans="2:29" x14ac:dyDescent="0.35">
      <c r="B3726" s="222">
        <v>380300</v>
      </c>
      <c r="C3726" s="208">
        <v>151664</v>
      </c>
      <c r="D3726" s="309">
        <v>8341.52</v>
      </c>
      <c r="E3726" s="206">
        <v>12133.12</v>
      </c>
      <c r="F3726" s="206">
        <v>13649.76</v>
      </c>
      <c r="G3726" s="205">
        <f t="shared" si="301"/>
        <v>0.39880094662108861</v>
      </c>
      <c r="H3726" s="207">
        <f t="shared" si="302"/>
        <v>0.45</v>
      </c>
      <c r="I3726" s="213">
        <v>137454</v>
      </c>
      <c r="J3726" s="213">
        <v>7559.97</v>
      </c>
      <c r="K3726" s="212">
        <v>10996.32</v>
      </c>
      <c r="L3726" s="212">
        <v>12370.86</v>
      </c>
      <c r="M3726" s="239">
        <f t="shared" si="299"/>
        <v>0.51529999999998832</v>
      </c>
      <c r="N3726" s="239"/>
      <c r="O3726" s="178"/>
      <c r="P3726" s="178"/>
      <c r="Q3726" s="178"/>
      <c r="R3726" s="178"/>
      <c r="S3726" s="178"/>
      <c r="T3726" s="178"/>
      <c r="U3726" s="178"/>
      <c r="V3726" s="178"/>
      <c r="W3726" s="178"/>
      <c r="X3726" s="178"/>
      <c r="Y3726" s="210">
        <f t="shared" si="298"/>
        <v>0.36143570865106495</v>
      </c>
      <c r="Z3726" s="211">
        <f t="shared" si="300"/>
        <v>0.42</v>
      </c>
      <c r="AA3726" s="178"/>
      <c r="AB3726" s="178"/>
      <c r="AC3726" s="178"/>
    </row>
    <row r="3727" spans="2:29" x14ac:dyDescent="0.35">
      <c r="B3727" s="222">
        <v>380400</v>
      </c>
      <c r="C3727" s="208">
        <v>151709</v>
      </c>
      <c r="D3727" s="309">
        <v>8343.99</v>
      </c>
      <c r="E3727" s="206">
        <v>12136.72</v>
      </c>
      <c r="F3727" s="206">
        <v>13653.81</v>
      </c>
      <c r="G3727" s="205">
        <f t="shared" si="301"/>
        <v>0.39881440588853839</v>
      </c>
      <c r="H3727" s="207">
        <f t="shared" si="302"/>
        <v>0.45</v>
      </c>
      <c r="I3727" s="213">
        <v>137496</v>
      </c>
      <c r="J3727" s="213">
        <v>7562.28</v>
      </c>
      <c r="K3727" s="212">
        <v>10999.68</v>
      </c>
      <c r="L3727" s="212">
        <v>12374.64</v>
      </c>
      <c r="M3727" s="239">
        <f t="shared" si="299"/>
        <v>0.51519999999987709</v>
      </c>
      <c r="N3727" s="239"/>
      <c r="O3727" s="178"/>
      <c r="P3727" s="178"/>
      <c r="Q3727" s="178"/>
      <c r="R3727" s="178"/>
      <c r="S3727" s="178"/>
      <c r="T3727" s="178"/>
      <c r="U3727" s="178"/>
      <c r="V3727" s="178"/>
      <c r="W3727" s="178"/>
      <c r="X3727" s="178"/>
      <c r="Y3727" s="210">
        <f t="shared" si="298"/>
        <v>0.36145110410094639</v>
      </c>
      <c r="Z3727" s="211">
        <f t="shared" si="300"/>
        <v>0.42</v>
      </c>
      <c r="AA3727" s="178"/>
      <c r="AB3727" s="178"/>
      <c r="AC3727" s="178"/>
    </row>
    <row r="3728" spans="2:29" x14ac:dyDescent="0.35">
      <c r="B3728" s="222">
        <v>380500</v>
      </c>
      <c r="C3728" s="208">
        <v>151754</v>
      </c>
      <c r="D3728" s="309">
        <v>8346.4699999999993</v>
      </c>
      <c r="E3728" s="206">
        <v>12140.32</v>
      </c>
      <c r="F3728" s="206">
        <v>13657.86</v>
      </c>
      <c r="G3728" s="205">
        <f t="shared" si="301"/>
        <v>0.39882785808147175</v>
      </c>
      <c r="H3728" s="207">
        <f t="shared" si="302"/>
        <v>0.45</v>
      </c>
      <c r="I3728" s="213">
        <v>137538</v>
      </c>
      <c r="J3728" s="213">
        <v>7564.59</v>
      </c>
      <c r="K3728" s="212">
        <v>11003.04</v>
      </c>
      <c r="L3728" s="212">
        <v>12378.42</v>
      </c>
      <c r="M3728" s="239">
        <f t="shared" si="299"/>
        <v>0.51530000000017029</v>
      </c>
      <c r="N3728" s="239"/>
      <c r="O3728" s="178"/>
      <c r="P3728" s="178"/>
      <c r="Q3728" s="178"/>
      <c r="R3728" s="178"/>
      <c r="S3728" s="178"/>
      <c r="T3728" s="178"/>
      <c r="U3728" s="178"/>
      <c r="V3728" s="178"/>
      <c r="W3728" s="178"/>
      <c r="X3728" s="178"/>
      <c r="Y3728" s="210">
        <f t="shared" si="298"/>
        <v>0.3614664914586071</v>
      </c>
      <c r="Z3728" s="211">
        <f t="shared" si="300"/>
        <v>0.42</v>
      </c>
      <c r="AA3728" s="178"/>
      <c r="AB3728" s="178"/>
      <c r="AC3728" s="178"/>
    </row>
    <row r="3729" spans="2:29" x14ac:dyDescent="0.35">
      <c r="B3729" s="222">
        <v>380600</v>
      </c>
      <c r="C3729" s="208">
        <v>151799</v>
      </c>
      <c r="D3729" s="309">
        <v>8348.94</v>
      </c>
      <c r="E3729" s="206">
        <v>12143.92</v>
      </c>
      <c r="F3729" s="206">
        <v>13661.91</v>
      </c>
      <c r="G3729" s="205">
        <f t="shared" si="301"/>
        <v>0.39884130320546507</v>
      </c>
      <c r="H3729" s="207">
        <f t="shared" si="302"/>
        <v>0.45</v>
      </c>
      <c r="I3729" s="213">
        <v>137580</v>
      </c>
      <c r="J3729" s="213">
        <v>7566.9</v>
      </c>
      <c r="K3729" s="212">
        <v>11006.4</v>
      </c>
      <c r="L3729" s="212">
        <v>12382.2</v>
      </c>
      <c r="M3729" s="239">
        <f t="shared" si="299"/>
        <v>0.51520000000005894</v>
      </c>
      <c r="N3729" s="239"/>
      <c r="O3729" s="178"/>
      <c r="P3729" s="178"/>
      <c r="Q3729" s="178"/>
      <c r="R3729" s="178"/>
      <c r="S3729" s="178"/>
      <c r="T3729" s="178"/>
      <c r="U3729" s="178"/>
      <c r="V3729" s="178"/>
      <c r="W3729" s="178"/>
      <c r="X3729" s="178"/>
      <c r="Y3729" s="210">
        <f t="shared" si="298"/>
        <v>0.36148187073042565</v>
      </c>
      <c r="Z3729" s="211">
        <f t="shared" si="300"/>
        <v>0.42</v>
      </c>
      <c r="AA3729" s="178"/>
      <c r="AB3729" s="178"/>
      <c r="AC3729" s="178"/>
    </row>
    <row r="3730" spans="2:29" x14ac:dyDescent="0.35">
      <c r="B3730" s="222">
        <v>380700</v>
      </c>
      <c r="C3730" s="208">
        <v>151844</v>
      </c>
      <c r="D3730" s="309">
        <v>8351.42</v>
      </c>
      <c r="E3730" s="206">
        <v>12147.52</v>
      </c>
      <c r="F3730" s="206">
        <v>13665.96</v>
      </c>
      <c r="G3730" s="205">
        <f t="shared" si="301"/>
        <v>0.39885474126608877</v>
      </c>
      <c r="H3730" s="207">
        <f t="shared" si="302"/>
        <v>0.45</v>
      </c>
      <c r="I3730" s="213">
        <v>137622</v>
      </c>
      <c r="J3730" s="213">
        <v>7569.21</v>
      </c>
      <c r="K3730" s="212">
        <v>11009.76</v>
      </c>
      <c r="L3730" s="212">
        <v>12385.98</v>
      </c>
      <c r="M3730" s="239">
        <f t="shared" si="299"/>
        <v>0.51530000000004295</v>
      </c>
      <c r="N3730" s="239"/>
      <c r="O3730" s="178"/>
      <c r="P3730" s="178"/>
      <c r="Q3730" s="178"/>
      <c r="R3730" s="178"/>
      <c r="S3730" s="178"/>
      <c r="T3730" s="178"/>
      <c r="U3730" s="178"/>
      <c r="V3730" s="178"/>
      <c r="W3730" s="178"/>
      <c r="X3730" s="178"/>
      <c r="Y3730" s="210">
        <f t="shared" si="298"/>
        <v>0.36149724192277383</v>
      </c>
      <c r="Z3730" s="211">
        <f t="shared" si="300"/>
        <v>0.42</v>
      </c>
      <c r="AA3730" s="178"/>
      <c r="AB3730" s="178"/>
      <c r="AC3730" s="178"/>
    </row>
    <row r="3731" spans="2:29" x14ac:dyDescent="0.35">
      <c r="B3731" s="222">
        <v>380800</v>
      </c>
      <c r="C3731" s="208">
        <v>151889</v>
      </c>
      <c r="D3731" s="309">
        <v>8353.89</v>
      </c>
      <c r="E3731" s="206">
        <v>12151.12</v>
      </c>
      <c r="F3731" s="206">
        <v>13670.01</v>
      </c>
      <c r="G3731" s="205">
        <f t="shared" si="301"/>
        <v>0.39886817226890758</v>
      </c>
      <c r="H3731" s="207">
        <f t="shared" si="302"/>
        <v>0.45</v>
      </c>
      <c r="I3731" s="213">
        <v>137664</v>
      </c>
      <c r="J3731" s="213">
        <v>7571.52</v>
      </c>
      <c r="K3731" s="212">
        <v>11013.12</v>
      </c>
      <c r="L3731" s="212">
        <v>12389.76</v>
      </c>
      <c r="M3731" s="239">
        <f t="shared" si="299"/>
        <v>0.5152000000002408</v>
      </c>
      <c r="N3731" s="239"/>
      <c r="O3731" s="178"/>
      <c r="P3731" s="178"/>
      <c r="Q3731" s="178"/>
      <c r="R3731" s="178"/>
      <c r="S3731" s="178"/>
      <c r="T3731" s="178"/>
      <c r="U3731" s="178"/>
      <c r="V3731" s="178"/>
      <c r="W3731" s="178"/>
      <c r="X3731" s="178"/>
      <c r="Y3731" s="210">
        <f t="shared" si="298"/>
        <v>0.36151260504201682</v>
      </c>
      <c r="Z3731" s="211">
        <f t="shared" si="300"/>
        <v>0.42</v>
      </c>
      <c r="AA3731" s="178"/>
      <c r="AB3731" s="178"/>
      <c r="AC3731" s="178"/>
    </row>
    <row r="3732" spans="2:29" x14ac:dyDescent="0.35">
      <c r="B3732" s="222">
        <v>380900</v>
      </c>
      <c r="C3732" s="208">
        <v>151934</v>
      </c>
      <c r="D3732" s="309">
        <v>8356.3700000000008</v>
      </c>
      <c r="E3732" s="206">
        <v>12154.72</v>
      </c>
      <c r="F3732" s="206">
        <v>13674.06</v>
      </c>
      <c r="G3732" s="205">
        <f t="shared" si="301"/>
        <v>0.39888159621948016</v>
      </c>
      <c r="H3732" s="207">
        <f t="shared" si="302"/>
        <v>0.45</v>
      </c>
      <c r="I3732" s="213">
        <v>137706</v>
      </c>
      <c r="J3732" s="213">
        <v>7573.83</v>
      </c>
      <c r="K3732" s="212">
        <v>11016.48</v>
      </c>
      <c r="L3732" s="212">
        <v>12393.54</v>
      </c>
      <c r="M3732" s="239">
        <f t="shared" si="299"/>
        <v>0.51529999999993381</v>
      </c>
      <c r="N3732" s="239"/>
      <c r="O3732" s="178"/>
      <c r="P3732" s="178"/>
      <c r="Q3732" s="178"/>
      <c r="R3732" s="178"/>
      <c r="S3732" s="178"/>
      <c r="T3732" s="178"/>
      <c r="U3732" s="178"/>
      <c r="V3732" s="178"/>
      <c r="W3732" s="178"/>
      <c r="X3732" s="178"/>
      <c r="Y3732" s="210">
        <f t="shared" si="298"/>
        <v>0.36152796009451299</v>
      </c>
      <c r="Z3732" s="211">
        <f t="shared" si="300"/>
        <v>0.42</v>
      </c>
      <c r="AA3732" s="178"/>
      <c r="AB3732" s="178"/>
      <c r="AC3732" s="178"/>
    </row>
    <row r="3733" spans="2:29" x14ac:dyDescent="0.35">
      <c r="B3733" s="222">
        <v>381000</v>
      </c>
      <c r="C3733" s="208">
        <v>151979</v>
      </c>
      <c r="D3733" s="309">
        <v>8358.84</v>
      </c>
      <c r="E3733" s="206">
        <v>12158.32</v>
      </c>
      <c r="F3733" s="206">
        <v>13678.11</v>
      </c>
      <c r="G3733" s="205">
        <f t="shared" si="301"/>
        <v>0.39889501312335957</v>
      </c>
      <c r="H3733" s="207">
        <f t="shared" si="302"/>
        <v>0.45</v>
      </c>
      <c r="I3733" s="213">
        <v>137748</v>
      </c>
      <c r="J3733" s="213">
        <v>7576.14</v>
      </c>
      <c r="K3733" s="212">
        <v>11019.84</v>
      </c>
      <c r="L3733" s="212">
        <v>12397.32</v>
      </c>
      <c r="M3733" s="239">
        <f t="shared" si="299"/>
        <v>0.51520000000011346</v>
      </c>
      <c r="N3733" s="239"/>
      <c r="O3733" s="178"/>
      <c r="P3733" s="178"/>
      <c r="Q3733" s="178"/>
      <c r="R3733" s="178"/>
      <c r="S3733" s="178"/>
      <c r="T3733" s="178"/>
      <c r="U3733" s="178"/>
      <c r="V3733" s="178"/>
      <c r="W3733" s="178"/>
      <c r="X3733" s="178"/>
      <c r="Y3733" s="210">
        <f t="shared" si="298"/>
        <v>0.3615433070866142</v>
      </c>
      <c r="Z3733" s="211">
        <f t="shared" si="300"/>
        <v>0.42</v>
      </c>
      <c r="AA3733" s="178"/>
      <c r="AB3733" s="178"/>
      <c r="AC3733" s="178"/>
    </row>
    <row r="3734" spans="2:29" x14ac:dyDescent="0.35">
      <c r="B3734" s="222">
        <v>381100</v>
      </c>
      <c r="C3734" s="208">
        <v>152024</v>
      </c>
      <c r="D3734" s="309">
        <v>8361.32</v>
      </c>
      <c r="E3734" s="206">
        <v>12161.92</v>
      </c>
      <c r="F3734" s="206">
        <v>13682.16</v>
      </c>
      <c r="G3734" s="205">
        <f t="shared" si="301"/>
        <v>0.39890842298609291</v>
      </c>
      <c r="H3734" s="207">
        <f t="shared" si="302"/>
        <v>0.45</v>
      </c>
      <c r="I3734" s="213">
        <v>137790</v>
      </c>
      <c r="J3734" s="213">
        <v>7578.45</v>
      </c>
      <c r="K3734" s="212">
        <v>11023.2</v>
      </c>
      <c r="L3734" s="212">
        <v>12401.1</v>
      </c>
      <c r="M3734" s="239">
        <f t="shared" si="299"/>
        <v>0.51530000000009746</v>
      </c>
      <c r="N3734" s="239"/>
      <c r="O3734" s="178"/>
      <c r="P3734" s="178"/>
      <c r="Q3734" s="178"/>
      <c r="R3734" s="178"/>
      <c r="S3734" s="178"/>
      <c r="T3734" s="178"/>
      <c r="U3734" s="178"/>
      <c r="V3734" s="178"/>
      <c r="W3734" s="178"/>
      <c r="X3734" s="178"/>
      <c r="Y3734" s="210">
        <f t="shared" si="298"/>
        <v>0.36155864602466542</v>
      </c>
      <c r="Z3734" s="211">
        <f t="shared" si="300"/>
        <v>0.42</v>
      </c>
      <c r="AA3734" s="178"/>
      <c r="AB3734" s="178"/>
      <c r="AC3734" s="178"/>
    </row>
    <row r="3735" spans="2:29" x14ac:dyDescent="0.35">
      <c r="B3735" s="222">
        <v>381200</v>
      </c>
      <c r="C3735" s="208">
        <v>152069</v>
      </c>
      <c r="D3735" s="309">
        <v>8363.7900000000009</v>
      </c>
      <c r="E3735" s="206">
        <v>12165.52</v>
      </c>
      <c r="F3735" s="206">
        <v>13686.21</v>
      </c>
      <c r="G3735" s="205">
        <f t="shared" si="301"/>
        <v>0.39892182581322139</v>
      </c>
      <c r="H3735" s="207">
        <f t="shared" si="302"/>
        <v>0.45</v>
      </c>
      <c r="I3735" s="213">
        <v>137832</v>
      </c>
      <c r="J3735" s="213">
        <v>7580.76</v>
      </c>
      <c r="K3735" s="212">
        <v>11026.56</v>
      </c>
      <c r="L3735" s="212">
        <v>12404.88</v>
      </c>
      <c r="M3735" s="239">
        <f t="shared" si="299"/>
        <v>0.51520000000000432</v>
      </c>
      <c r="N3735" s="239"/>
      <c r="O3735" s="178"/>
      <c r="P3735" s="178"/>
      <c r="Q3735" s="178"/>
      <c r="R3735" s="178"/>
      <c r="S3735" s="178"/>
      <c r="T3735" s="178"/>
      <c r="U3735" s="178"/>
      <c r="V3735" s="178"/>
      <c r="W3735" s="178"/>
      <c r="X3735" s="178"/>
      <c r="Y3735" s="210">
        <f t="shared" si="298"/>
        <v>0.36157397691500526</v>
      </c>
      <c r="Z3735" s="211">
        <f t="shared" si="300"/>
        <v>0.42</v>
      </c>
      <c r="AA3735" s="178"/>
      <c r="AB3735" s="178"/>
      <c r="AC3735" s="178"/>
    </row>
    <row r="3736" spans="2:29" x14ac:dyDescent="0.35">
      <c r="B3736" s="222">
        <v>381300</v>
      </c>
      <c r="C3736" s="208">
        <v>152114</v>
      </c>
      <c r="D3736" s="309">
        <v>8366.27</v>
      </c>
      <c r="E3736" s="206">
        <v>12169.12</v>
      </c>
      <c r="F3736" s="206">
        <v>13690.26</v>
      </c>
      <c r="G3736" s="205">
        <f t="shared" si="301"/>
        <v>0.39893522161028061</v>
      </c>
      <c r="H3736" s="207">
        <f t="shared" si="302"/>
        <v>0.45</v>
      </c>
      <c r="I3736" s="213">
        <v>137874</v>
      </c>
      <c r="J3736" s="213">
        <v>7583.07</v>
      </c>
      <c r="K3736" s="212">
        <v>11029.92</v>
      </c>
      <c r="L3736" s="212">
        <v>12408.66</v>
      </c>
      <c r="M3736" s="239">
        <f t="shared" si="299"/>
        <v>0.51529999999998832</v>
      </c>
      <c r="N3736" s="239"/>
      <c r="O3736" s="178"/>
      <c r="P3736" s="178"/>
      <c r="Q3736" s="178"/>
      <c r="R3736" s="178"/>
      <c r="S3736" s="178"/>
      <c r="T3736" s="178"/>
      <c r="U3736" s="178"/>
      <c r="V3736" s="178"/>
      <c r="W3736" s="178"/>
      <c r="X3736" s="178"/>
      <c r="Y3736" s="210">
        <f t="shared" si="298"/>
        <v>0.36158929976396537</v>
      </c>
      <c r="Z3736" s="211">
        <f t="shared" si="300"/>
        <v>0.42</v>
      </c>
      <c r="AA3736" s="178"/>
      <c r="AB3736" s="178"/>
      <c r="AC3736" s="178"/>
    </row>
    <row r="3737" spans="2:29" x14ac:dyDescent="0.35">
      <c r="B3737" s="222">
        <v>381400</v>
      </c>
      <c r="C3737" s="208">
        <v>152159</v>
      </c>
      <c r="D3737" s="309">
        <v>8368.74</v>
      </c>
      <c r="E3737" s="206">
        <v>12172.72</v>
      </c>
      <c r="F3737" s="206">
        <v>13694.31</v>
      </c>
      <c r="G3737" s="205">
        <f t="shared" si="301"/>
        <v>0.39894861038280022</v>
      </c>
      <c r="H3737" s="207">
        <f t="shared" si="302"/>
        <v>0.45</v>
      </c>
      <c r="I3737" s="213">
        <v>137916</v>
      </c>
      <c r="J3737" s="213">
        <v>7585.38</v>
      </c>
      <c r="K3737" s="212">
        <v>11033.28</v>
      </c>
      <c r="L3737" s="212">
        <v>12412.44</v>
      </c>
      <c r="M3737" s="239">
        <f t="shared" si="299"/>
        <v>0.51519999999987709</v>
      </c>
      <c r="N3737" s="239"/>
      <c r="O3737" s="178"/>
      <c r="P3737" s="178"/>
      <c r="Q3737" s="178"/>
      <c r="R3737" s="178"/>
      <c r="S3737" s="178"/>
      <c r="T3737" s="178"/>
      <c r="U3737" s="178"/>
      <c r="V3737" s="178"/>
      <c r="W3737" s="178"/>
      <c r="X3737" s="178"/>
      <c r="Y3737" s="210">
        <f t="shared" si="298"/>
        <v>0.36160461457787102</v>
      </c>
      <c r="Z3737" s="211">
        <f t="shared" si="300"/>
        <v>0.42</v>
      </c>
      <c r="AA3737" s="178"/>
      <c r="AB3737" s="178"/>
      <c r="AC3737" s="178"/>
    </row>
    <row r="3738" spans="2:29" x14ac:dyDescent="0.35">
      <c r="B3738" s="222">
        <v>381500</v>
      </c>
      <c r="C3738" s="208">
        <v>152204</v>
      </c>
      <c r="D3738" s="309">
        <v>8371.2199999999993</v>
      </c>
      <c r="E3738" s="206">
        <v>12176.32</v>
      </c>
      <c r="F3738" s="206">
        <v>13698.36</v>
      </c>
      <c r="G3738" s="205">
        <f t="shared" si="301"/>
        <v>0.39896199213630407</v>
      </c>
      <c r="H3738" s="207">
        <f t="shared" si="302"/>
        <v>0.45</v>
      </c>
      <c r="I3738" s="213">
        <v>137958</v>
      </c>
      <c r="J3738" s="213">
        <v>7587.69</v>
      </c>
      <c r="K3738" s="212">
        <v>11036.64</v>
      </c>
      <c r="L3738" s="212">
        <v>12416.22</v>
      </c>
      <c r="M3738" s="239">
        <f t="shared" si="299"/>
        <v>0.51530000000017029</v>
      </c>
      <c r="N3738" s="239"/>
      <c r="O3738" s="178"/>
      <c r="P3738" s="178"/>
      <c r="Q3738" s="178"/>
      <c r="R3738" s="178"/>
      <c r="S3738" s="178"/>
      <c r="T3738" s="178"/>
      <c r="U3738" s="178"/>
      <c r="V3738" s="178"/>
      <c r="W3738" s="178"/>
      <c r="X3738" s="178"/>
      <c r="Y3738" s="210">
        <f t="shared" si="298"/>
        <v>0.36161992136304061</v>
      </c>
      <c r="Z3738" s="211">
        <f t="shared" si="300"/>
        <v>0.42</v>
      </c>
      <c r="AA3738" s="178"/>
      <c r="AB3738" s="178"/>
      <c r="AC3738" s="178"/>
    </row>
    <row r="3739" spans="2:29" x14ac:dyDescent="0.35">
      <c r="B3739" s="222">
        <v>381600</v>
      </c>
      <c r="C3739" s="208">
        <v>152249</v>
      </c>
      <c r="D3739" s="309">
        <v>8373.69</v>
      </c>
      <c r="E3739" s="206">
        <v>12179.92</v>
      </c>
      <c r="F3739" s="206">
        <v>13702.41</v>
      </c>
      <c r="G3739" s="205">
        <f t="shared" si="301"/>
        <v>0.3989753668763103</v>
      </c>
      <c r="H3739" s="207">
        <f t="shared" si="302"/>
        <v>0.45</v>
      </c>
      <c r="I3739" s="213">
        <v>138000</v>
      </c>
      <c r="J3739" s="213">
        <v>7590</v>
      </c>
      <c r="K3739" s="212">
        <v>11040</v>
      </c>
      <c r="L3739" s="212">
        <v>12420</v>
      </c>
      <c r="M3739" s="239">
        <f t="shared" si="299"/>
        <v>0.51520000000005894</v>
      </c>
      <c r="N3739" s="239"/>
      <c r="O3739" s="178"/>
      <c r="P3739" s="178"/>
      <c r="Q3739" s="178"/>
      <c r="R3739" s="178"/>
      <c r="S3739" s="178"/>
      <c r="T3739" s="178"/>
      <c r="U3739" s="178"/>
      <c r="V3739" s="178"/>
      <c r="W3739" s="178"/>
      <c r="X3739" s="178"/>
      <c r="Y3739" s="210">
        <f t="shared" si="298"/>
        <v>0.36163522012578614</v>
      </c>
      <c r="Z3739" s="211">
        <f t="shared" si="300"/>
        <v>0.42</v>
      </c>
      <c r="AA3739" s="178"/>
      <c r="AB3739" s="178"/>
      <c r="AC3739" s="178"/>
    </row>
    <row r="3740" spans="2:29" x14ac:dyDescent="0.35">
      <c r="B3740" s="222">
        <v>381700</v>
      </c>
      <c r="C3740" s="208">
        <v>152294</v>
      </c>
      <c r="D3740" s="309">
        <v>8376.17</v>
      </c>
      <c r="E3740" s="206">
        <v>12183.52</v>
      </c>
      <c r="F3740" s="206">
        <v>13706.46</v>
      </c>
      <c r="G3740" s="205">
        <f t="shared" si="301"/>
        <v>0.39898873460833117</v>
      </c>
      <c r="H3740" s="207">
        <f t="shared" si="302"/>
        <v>0.45</v>
      </c>
      <c r="I3740" s="213">
        <v>138042</v>
      </c>
      <c r="J3740" s="213">
        <v>7592.31</v>
      </c>
      <c r="K3740" s="212">
        <v>11043.36</v>
      </c>
      <c r="L3740" s="212">
        <v>12423.78</v>
      </c>
      <c r="M3740" s="239">
        <f t="shared" si="299"/>
        <v>0.51530000000004295</v>
      </c>
      <c r="N3740" s="239"/>
      <c r="O3740" s="178"/>
      <c r="P3740" s="178"/>
      <c r="Q3740" s="178"/>
      <c r="R3740" s="178"/>
      <c r="S3740" s="178"/>
      <c r="T3740" s="178"/>
      <c r="U3740" s="178"/>
      <c r="V3740" s="178"/>
      <c r="W3740" s="178"/>
      <c r="X3740" s="178"/>
      <c r="Y3740" s="210">
        <f t="shared" si="298"/>
        <v>0.3616505108724129</v>
      </c>
      <c r="Z3740" s="211">
        <f t="shared" si="300"/>
        <v>0.42</v>
      </c>
      <c r="AA3740" s="178"/>
      <c r="AB3740" s="178"/>
      <c r="AC3740" s="178"/>
    </row>
    <row r="3741" spans="2:29" x14ac:dyDescent="0.35">
      <c r="B3741" s="222">
        <v>381800</v>
      </c>
      <c r="C3741" s="208">
        <v>152339</v>
      </c>
      <c r="D3741" s="309">
        <v>8378.64</v>
      </c>
      <c r="E3741" s="206">
        <v>12187.12</v>
      </c>
      <c r="F3741" s="206">
        <v>13710.51</v>
      </c>
      <c r="G3741" s="205">
        <f t="shared" si="301"/>
        <v>0.39900209533787323</v>
      </c>
      <c r="H3741" s="207">
        <f t="shared" si="302"/>
        <v>0.45</v>
      </c>
      <c r="I3741" s="213">
        <v>138084</v>
      </c>
      <c r="J3741" s="213">
        <v>7594.62</v>
      </c>
      <c r="K3741" s="212">
        <v>11046.72</v>
      </c>
      <c r="L3741" s="212">
        <v>12427.56</v>
      </c>
      <c r="M3741" s="239">
        <f t="shared" si="299"/>
        <v>0.5152000000002408</v>
      </c>
      <c r="N3741" s="239"/>
      <c r="O3741" s="178"/>
      <c r="P3741" s="178"/>
      <c r="Q3741" s="178"/>
      <c r="R3741" s="178"/>
      <c r="S3741" s="178"/>
      <c r="T3741" s="178"/>
      <c r="U3741" s="178"/>
      <c r="V3741" s="178"/>
      <c r="W3741" s="178"/>
      <c r="X3741" s="178"/>
      <c r="Y3741" s="210">
        <f t="shared" si="298"/>
        <v>0.36166579360921947</v>
      </c>
      <c r="Z3741" s="211">
        <f t="shared" si="300"/>
        <v>0.42</v>
      </c>
      <c r="AA3741" s="178"/>
      <c r="AB3741" s="178"/>
      <c r="AC3741" s="178"/>
    </row>
    <row r="3742" spans="2:29" x14ac:dyDescent="0.35">
      <c r="B3742" s="222">
        <v>381900</v>
      </c>
      <c r="C3742" s="208">
        <v>152384</v>
      </c>
      <c r="D3742" s="309">
        <v>8381.1200000000008</v>
      </c>
      <c r="E3742" s="206">
        <v>12190.72</v>
      </c>
      <c r="F3742" s="206">
        <v>13714.56</v>
      </c>
      <c r="G3742" s="205">
        <f t="shared" si="301"/>
        <v>0.39901544907043729</v>
      </c>
      <c r="H3742" s="207">
        <f t="shared" si="302"/>
        <v>0.45</v>
      </c>
      <c r="I3742" s="213">
        <v>138126</v>
      </c>
      <c r="J3742" s="213">
        <v>7596.93</v>
      </c>
      <c r="K3742" s="212">
        <v>11050.08</v>
      </c>
      <c r="L3742" s="212">
        <v>12431.34</v>
      </c>
      <c r="M3742" s="239">
        <f t="shared" si="299"/>
        <v>0.51529999999993381</v>
      </c>
      <c r="N3742" s="239"/>
      <c r="O3742" s="178"/>
      <c r="P3742" s="178"/>
      <c r="Q3742" s="178"/>
      <c r="R3742" s="178"/>
      <c r="S3742" s="178"/>
      <c r="T3742" s="178"/>
      <c r="U3742" s="178"/>
      <c r="V3742" s="178"/>
      <c r="W3742" s="178"/>
      <c r="X3742" s="178"/>
      <c r="Y3742" s="210">
        <f t="shared" si="298"/>
        <v>0.36168106834249802</v>
      </c>
      <c r="Z3742" s="211">
        <f t="shared" si="300"/>
        <v>0.42</v>
      </c>
      <c r="AA3742" s="178"/>
      <c r="AB3742" s="178"/>
      <c r="AC3742" s="178"/>
    </row>
    <row r="3743" spans="2:29" x14ac:dyDescent="0.35">
      <c r="B3743" s="222">
        <v>382000</v>
      </c>
      <c r="C3743" s="208">
        <v>152429</v>
      </c>
      <c r="D3743" s="309">
        <v>8383.59</v>
      </c>
      <c r="E3743" s="206">
        <v>12194.32</v>
      </c>
      <c r="F3743" s="206">
        <v>13718.61</v>
      </c>
      <c r="G3743" s="205">
        <f t="shared" si="301"/>
        <v>0.39902879581151834</v>
      </c>
      <c r="H3743" s="207">
        <f t="shared" si="302"/>
        <v>0.45</v>
      </c>
      <c r="I3743" s="213">
        <v>138168</v>
      </c>
      <c r="J3743" s="213">
        <v>7599.24</v>
      </c>
      <c r="K3743" s="212">
        <v>11053.44</v>
      </c>
      <c r="L3743" s="212">
        <v>12435.12</v>
      </c>
      <c r="M3743" s="239">
        <f t="shared" si="299"/>
        <v>0.51520000000011346</v>
      </c>
      <c r="N3743" s="239"/>
      <c r="O3743" s="178"/>
      <c r="P3743" s="178"/>
      <c r="Q3743" s="178"/>
      <c r="R3743" s="178"/>
      <c r="S3743" s="178"/>
      <c r="T3743" s="178"/>
      <c r="U3743" s="178"/>
      <c r="V3743" s="178"/>
      <c r="W3743" s="178"/>
      <c r="X3743" s="178"/>
      <c r="Y3743" s="210">
        <f t="shared" si="298"/>
        <v>0.36169633507853405</v>
      </c>
      <c r="Z3743" s="211">
        <f t="shared" si="300"/>
        <v>0.42</v>
      </c>
      <c r="AA3743" s="178"/>
      <c r="AB3743" s="178"/>
      <c r="AC3743" s="178"/>
    </row>
    <row r="3744" spans="2:29" x14ac:dyDescent="0.35">
      <c r="B3744" s="222">
        <v>382100</v>
      </c>
      <c r="C3744" s="208">
        <v>152474</v>
      </c>
      <c r="D3744" s="309">
        <v>8386.07</v>
      </c>
      <c r="E3744" s="206">
        <v>12197.92</v>
      </c>
      <c r="F3744" s="206">
        <v>13722.66</v>
      </c>
      <c r="G3744" s="205">
        <f t="shared" si="301"/>
        <v>0.39904213556660562</v>
      </c>
      <c r="H3744" s="207">
        <f t="shared" si="302"/>
        <v>0.45</v>
      </c>
      <c r="I3744" s="213">
        <v>138210</v>
      </c>
      <c r="J3744" s="213">
        <v>7601.55</v>
      </c>
      <c r="K3744" s="212">
        <v>11056.8</v>
      </c>
      <c r="L3744" s="212">
        <v>12438.9</v>
      </c>
      <c r="M3744" s="239">
        <f t="shared" si="299"/>
        <v>0.51530000000009746</v>
      </c>
      <c r="N3744" s="239"/>
      <c r="O3744" s="178"/>
      <c r="P3744" s="178"/>
      <c r="Q3744" s="178"/>
      <c r="R3744" s="178"/>
      <c r="S3744" s="178"/>
      <c r="T3744" s="178"/>
      <c r="U3744" s="178"/>
      <c r="V3744" s="178"/>
      <c r="W3744" s="178"/>
      <c r="X3744" s="178"/>
      <c r="Y3744" s="210">
        <f t="shared" si="298"/>
        <v>0.3617115938236064</v>
      </c>
      <c r="Z3744" s="211">
        <f t="shared" si="300"/>
        <v>0.42</v>
      </c>
      <c r="AA3744" s="178"/>
      <c r="AB3744" s="178"/>
      <c r="AC3744" s="178"/>
    </row>
    <row r="3745" spans="2:29" x14ac:dyDescent="0.35">
      <c r="B3745" s="222">
        <v>382200</v>
      </c>
      <c r="C3745" s="208">
        <v>152519</v>
      </c>
      <c r="D3745" s="309">
        <v>8388.5400000000009</v>
      </c>
      <c r="E3745" s="206">
        <v>12201.52</v>
      </c>
      <c r="F3745" s="206">
        <v>13726.71</v>
      </c>
      <c r="G3745" s="205">
        <f t="shared" si="301"/>
        <v>0.39905546834118261</v>
      </c>
      <c r="H3745" s="207">
        <f t="shared" si="302"/>
        <v>0.45</v>
      </c>
      <c r="I3745" s="213">
        <v>138252</v>
      </c>
      <c r="J3745" s="213">
        <v>7603.86</v>
      </c>
      <c r="K3745" s="212">
        <v>11060.16</v>
      </c>
      <c r="L3745" s="212">
        <v>12442.68</v>
      </c>
      <c r="M3745" s="239">
        <f t="shared" si="299"/>
        <v>0.51520000000000432</v>
      </c>
      <c r="N3745" s="239"/>
      <c r="O3745" s="178"/>
      <c r="P3745" s="178"/>
      <c r="Q3745" s="178"/>
      <c r="R3745" s="178"/>
      <c r="S3745" s="178"/>
      <c r="T3745" s="178"/>
      <c r="U3745" s="178"/>
      <c r="V3745" s="178"/>
      <c r="W3745" s="178"/>
      <c r="X3745" s="178"/>
      <c r="Y3745" s="210">
        <f t="shared" si="298"/>
        <v>0.36172684458398746</v>
      </c>
      <c r="Z3745" s="211">
        <f t="shared" si="300"/>
        <v>0.42</v>
      </c>
      <c r="AA3745" s="178"/>
      <c r="AB3745" s="178"/>
      <c r="AC3745" s="178"/>
    </row>
    <row r="3746" spans="2:29" x14ac:dyDescent="0.35">
      <c r="B3746" s="222">
        <v>382300</v>
      </c>
      <c r="C3746" s="208">
        <v>152564</v>
      </c>
      <c r="D3746" s="309">
        <v>8391.02</v>
      </c>
      <c r="E3746" s="206">
        <v>12205.12</v>
      </c>
      <c r="F3746" s="206">
        <v>13730.76</v>
      </c>
      <c r="G3746" s="205">
        <f t="shared" si="301"/>
        <v>0.39906879414072716</v>
      </c>
      <c r="H3746" s="207">
        <f t="shared" si="302"/>
        <v>0.45</v>
      </c>
      <c r="I3746" s="213">
        <v>138294</v>
      </c>
      <c r="J3746" s="213">
        <v>7606.17</v>
      </c>
      <c r="K3746" s="212">
        <v>11063.52</v>
      </c>
      <c r="L3746" s="212">
        <v>12446.46</v>
      </c>
      <c r="M3746" s="239">
        <f t="shared" si="299"/>
        <v>0.51529999999998832</v>
      </c>
      <c r="N3746" s="239"/>
      <c r="O3746" s="178"/>
      <c r="P3746" s="178"/>
      <c r="Q3746" s="178"/>
      <c r="R3746" s="178"/>
      <c r="S3746" s="178"/>
      <c r="T3746" s="178"/>
      <c r="U3746" s="178"/>
      <c r="V3746" s="178"/>
      <c r="W3746" s="178"/>
      <c r="X3746" s="178"/>
      <c r="Y3746" s="210">
        <f t="shared" si="298"/>
        <v>0.36174208736594299</v>
      </c>
      <c r="Z3746" s="211">
        <f t="shared" si="300"/>
        <v>0.42</v>
      </c>
      <c r="AA3746" s="178"/>
      <c r="AB3746" s="178"/>
      <c r="AC3746" s="178"/>
    </row>
    <row r="3747" spans="2:29" x14ac:dyDescent="0.35">
      <c r="B3747" s="222">
        <v>382400</v>
      </c>
      <c r="C3747" s="208">
        <v>152609</v>
      </c>
      <c r="D3747" s="309">
        <v>8393.49</v>
      </c>
      <c r="E3747" s="206">
        <v>12208.72</v>
      </c>
      <c r="F3747" s="206">
        <v>13734.81</v>
      </c>
      <c r="G3747" s="205">
        <f t="shared" si="301"/>
        <v>0.39908211297071128</v>
      </c>
      <c r="H3747" s="207">
        <f t="shared" si="302"/>
        <v>0.45</v>
      </c>
      <c r="I3747" s="213">
        <v>138336</v>
      </c>
      <c r="J3747" s="213">
        <v>7608.48</v>
      </c>
      <c r="K3747" s="212">
        <v>11066.88</v>
      </c>
      <c r="L3747" s="212">
        <v>12450.24</v>
      </c>
      <c r="M3747" s="239">
        <f t="shared" si="299"/>
        <v>0.51519999999987709</v>
      </c>
      <c r="N3747" s="239"/>
      <c r="O3747" s="178"/>
      <c r="P3747" s="178"/>
      <c r="Q3747" s="178"/>
      <c r="R3747" s="178"/>
      <c r="S3747" s="178"/>
      <c r="T3747" s="178"/>
      <c r="U3747" s="178"/>
      <c r="V3747" s="178"/>
      <c r="W3747" s="178"/>
      <c r="X3747" s="178"/>
      <c r="Y3747" s="210">
        <f t="shared" si="298"/>
        <v>0.3617573221757322</v>
      </c>
      <c r="Z3747" s="211">
        <f t="shared" si="300"/>
        <v>0.42</v>
      </c>
      <c r="AA3747" s="178"/>
      <c r="AB3747" s="178"/>
      <c r="AC3747" s="178"/>
    </row>
    <row r="3748" spans="2:29" x14ac:dyDescent="0.35">
      <c r="B3748" s="222">
        <v>382500</v>
      </c>
      <c r="C3748" s="208">
        <v>152654</v>
      </c>
      <c r="D3748" s="309">
        <v>8395.9699999999993</v>
      </c>
      <c r="E3748" s="206">
        <v>12212.32</v>
      </c>
      <c r="F3748" s="206">
        <v>13738.86</v>
      </c>
      <c r="G3748" s="205">
        <f t="shared" si="301"/>
        <v>0.39909542483660132</v>
      </c>
      <c r="H3748" s="207">
        <f t="shared" si="302"/>
        <v>0.45</v>
      </c>
      <c r="I3748" s="213">
        <v>138378</v>
      </c>
      <c r="J3748" s="213">
        <v>7610.79</v>
      </c>
      <c r="K3748" s="212">
        <v>11070.24</v>
      </c>
      <c r="L3748" s="212">
        <v>12454.02</v>
      </c>
      <c r="M3748" s="239">
        <f t="shared" si="299"/>
        <v>0.51530000000017029</v>
      </c>
      <c r="N3748" s="239"/>
      <c r="O3748" s="178"/>
      <c r="P3748" s="178"/>
      <c r="Q3748" s="178"/>
      <c r="R3748" s="178"/>
      <c r="S3748" s="178"/>
      <c r="T3748" s="178"/>
      <c r="U3748" s="178"/>
      <c r="V3748" s="178"/>
      <c r="W3748" s="178"/>
      <c r="X3748" s="178"/>
      <c r="Y3748" s="210">
        <f t="shared" si="298"/>
        <v>0.36177254901960787</v>
      </c>
      <c r="Z3748" s="211">
        <f t="shared" si="300"/>
        <v>0.42</v>
      </c>
      <c r="AA3748" s="178"/>
      <c r="AB3748" s="178"/>
      <c r="AC3748" s="178"/>
    </row>
    <row r="3749" spans="2:29" x14ac:dyDescent="0.35">
      <c r="B3749" s="222">
        <v>382600</v>
      </c>
      <c r="C3749" s="208">
        <v>152699</v>
      </c>
      <c r="D3749" s="309">
        <v>8398.44</v>
      </c>
      <c r="E3749" s="206">
        <v>12215.92</v>
      </c>
      <c r="F3749" s="206">
        <v>13742.91</v>
      </c>
      <c r="G3749" s="205">
        <f t="shared" si="301"/>
        <v>0.3991087297438578</v>
      </c>
      <c r="H3749" s="207">
        <f t="shared" si="302"/>
        <v>0.45</v>
      </c>
      <c r="I3749" s="213">
        <v>138420</v>
      </c>
      <c r="J3749" s="213">
        <v>7613.1</v>
      </c>
      <c r="K3749" s="212">
        <v>11073.6</v>
      </c>
      <c r="L3749" s="212">
        <v>12457.8</v>
      </c>
      <c r="M3749" s="239">
        <f t="shared" si="299"/>
        <v>0.51520000000005894</v>
      </c>
      <c r="N3749" s="239"/>
      <c r="O3749" s="178"/>
      <c r="P3749" s="178"/>
      <c r="Q3749" s="178"/>
      <c r="R3749" s="178"/>
      <c r="S3749" s="178"/>
      <c r="T3749" s="178"/>
      <c r="U3749" s="178"/>
      <c r="V3749" s="178"/>
      <c r="W3749" s="178"/>
      <c r="X3749" s="178"/>
      <c r="Y3749" s="210">
        <f t="shared" si="298"/>
        <v>0.361787767903816</v>
      </c>
      <c r="Z3749" s="211">
        <f t="shared" si="300"/>
        <v>0.42</v>
      </c>
      <c r="AA3749" s="178"/>
      <c r="AB3749" s="178"/>
      <c r="AC3749" s="178"/>
    </row>
    <row r="3750" spans="2:29" x14ac:dyDescent="0.35">
      <c r="B3750" s="222">
        <v>382700</v>
      </c>
      <c r="C3750" s="208">
        <v>152744</v>
      </c>
      <c r="D3750" s="309">
        <v>8400.92</v>
      </c>
      <c r="E3750" s="206">
        <v>12219.52</v>
      </c>
      <c r="F3750" s="206">
        <v>13746.96</v>
      </c>
      <c r="G3750" s="205">
        <f t="shared" si="301"/>
        <v>0.3991220276979357</v>
      </c>
      <c r="H3750" s="207">
        <f t="shared" si="302"/>
        <v>0.45</v>
      </c>
      <c r="I3750" s="213">
        <v>138462</v>
      </c>
      <c r="J3750" s="213">
        <v>7615.41</v>
      </c>
      <c r="K3750" s="212">
        <v>11076.96</v>
      </c>
      <c r="L3750" s="212">
        <v>12461.58</v>
      </c>
      <c r="M3750" s="239">
        <f t="shared" si="299"/>
        <v>0.51530000000004295</v>
      </c>
      <c r="N3750" s="239"/>
      <c r="O3750" s="178"/>
      <c r="P3750" s="178"/>
      <c r="Q3750" s="178"/>
      <c r="R3750" s="178"/>
      <c r="S3750" s="178"/>
      <c r="T3750" s="178"/>
      <c r="U3750" s="178"/>
      <c r="V3750" s="178"/>
      <c r="W3750" s="178"/>
      <c r="X3750" s="178"/>
      <c r="Y3750" s="210">
        <f t="shared" si="298"/>
        <v>0.36180297883459628</v>
      </c>
      <c r="Z3750" s="211">
        <f t="shared" si="300"/>
        <v>0.42</v>
      </c>
      <c r="AA3750" s="178"/>
      <c r="AB3750" s="178"/>
      <c r="AC3750" s="178"/>
    </row>
    <row r="3751" spans="2:29" x14ac:dyDescent="0.35">
      <c r="B3751" s="222">
        <v>382800</v>
      </c>
      <c r="C3751" s="208">
        <v>152789</v>
      </c>
      <c r="D3751" s="309">
        <v>8403.39</v>
      </c>
      <c r="E3751" s="206">
        <v>12223.12</v>
      </c>
      <c r="F3751" s="206">
        <v>13751.01</v>
      </c>
      <c r="G3751" s="205">
        <f t="shared" si="301"/>
        <v>0.3991353187042842</v>
      </c>
      <c r="H3751" s="207">
        <f t="shared" si="302"/>
        <v>0.45</v>
      </c>
      <c r="I3751" s="213">
        <v>138504</v>
      </c>
      <c r="J3751" s="213">
        <v>7617.72</v>
      </c>
      <c r="K3751" s="212">
        <v>11080.32</v>
      </c>
      <c r="L3751" s="212">
        <v>12465.36</v>
      </c>
      <c r="M3751" s="239">
        <f t="shared" si="299"/>
        <v>0.5152000000002408</v>
      </c>
      <c r="N3751" s="239"/>
      <c r="O3751" s="178"/>
      <c r="P3751" s="178"/>
      <c r="Q3751" s="178"/>
      <c r="R3751" s="178"/>
      <c r="S3751" s="178"/>
      <c r="T3751" s="178"/>
      <c r="U3751" s="178"/>
      <c r="V3751" s="178"/>
      <c r="W3751" s="178"/>
      <c r="X3751" s="178"/>
      <c r="Y3751" s="210">
        <f t="shared" si="298"/>
        <v>0.36181818181818182</v>
      </c>
      <c r="Z3751" s="211">
        <f t="shared" si="300"/>
        <v>0.42</v>
      </c>
      <c r="AA3751" s="178"/>
      <c r="AB3751" s="178"/>
      <c r="AC3751" s="178"/>
    </row>
    <row r="3752" spans="2:29" x14ac:dyDescent="0.35">
      <c r="B3752" s="222">
        <v>382900</v>
      </c>
      <c r="C3752" s="208">
        <v>152834</v>
      </c>
      <c r="D3752" s="309">
        <v>8405.8700000000008</v>
      </c>
      <c r="E3752" s="206">
        <v>12226.72</v>
      </c>
      <c r="F3752" s="206">
        <v>13755.06</v>
      </c>
      <c r="G3752" s="205">
        <f t="shared" si="301"/>
        <v>0.39914860276834685</v>
      </c>
      <c r="H3752" s="207">
        <f t="shared" si="302"/>
        <v>0.45</v>
      </c>
      <c r="I3752" s="213">
        <v>138546</v>
      </c>
      <c r="J3752" s="213">
        <v>7620.03</v>
      </c>
      <c r="K3752" s="212">
        <v>11083.68</v>
      </c>
      <c r="L3752" s="212">
        <v>12469.14</v>
      </c>
      <c r="M3752" s="239">
        <f t="shared" si="299"/>
        <v>0.51529999999993381</v>
      </c>
      <c r="N3752" s="239"/>
      <c r="O3752" s="178"/>
      <c r="P3752" s="178"/>
      <c r="Q3752" s="178"/>
      <c r="R3752" s="178"/>
      <c r="S3752" s="178"/>
      <c r="T3752" s="178"/>
      <c r="U3752" s="178"/>
      <c r="V3752" s="178"/>
      <c r="W3752" s="178"/>
      <c r="X3752" s="178"/>
      <c r="Y3752" s="210">
        <f t="shared" si="298"/>
        <v>0.36183337686079914</v>
      </c>
      <c r="Z3752" s="211">
        <f t="shared" si="300"/>
        <v>0.42</v>
      </c>
      <c r="AA3752" s="178"/>
      <c r="AB3752" s="178"/>
      <c r="AC3752" s="178"/>
    </row>
    <row r="3753" spans="2:29" x14ac:dyDescent="0.35">
      <c r="B3753" s="222">
        <v>383000</v>
      </c>
      <c r="C3753" s="208">
        <v>152879</v>
      </c>
      <c r="D3753" s="309">
        <v>8408.34</v>
      </c>
      <c r="E3753" s="206">
        <v>12230.32</v>
      </c>
      <c r="F3753" s="206">
        <v>13759.11</v>
      </c>
      <c r="G3753" s="205">
        <f t="shared" si="301"/>
        <v>0.39916187989556134</v>
      </c>
      <c r="H3753" s="207">
        <f t="shared" si="302"/>
        <v>0.45</v>
      </c>
      <c r="I3753" s="213">
        <v>138588</v>
      </c>
      <c r="J3753" s="213">
        <v>7622.34</v>
      </c>
      <c r="K3753" s="212">
        <v>11087.04</v>
      </c>
      <c r="L3753" s="212">
        <v>12472.92</v>
      </c>
      <c r="M3753" s="239">
        <f t="shared" si="299"/>
        <v>0.51520000000011346</v>
      </c>
      <c r="N3753" s="239"/>
      <c r="O3753" s="178"/>
      <c r="P3753" s="178"/>
      <c r="Q3753" s="178"/>
      <c r="R3753" s="178"/>
      <c r="S3753" s="178"/>
      <c r="T3753" s="178"/>
      <c r="U3753" s="178"/>
      <c r="V3753" s="178"/>
      <c r="W3753" s="178"/>
      <c r="X3753" s="178"/>
      <c r="Y3753" s="210">
        <f t="shared" si="298"/>
        <v>0.36184856396866838</v>
      </c>
      <c r="Z3753" s="211">
        <f t="shared" si="300"/>
        <v>0.42</v>
      </c>
      <c r="AA3753" s="178"/>
      <c r="AB3753" s="178"/>
      <c r="AC3753" s="178"/>
    </row>
    <row r="3754" spans="2:29" x14ac:dyDescent="0.35">
      <c r="B3754" s="222">
        <v>383100</v>
      </c>
      <c r="C3754" s="208">
        <v>152924</v>
      </c>
      <c r="D3754" s="309">
        <v>8410.82</v>
      </c>
      <c r="E3754" s="206">
        <v>12233.92</v>
      </c>
      <c r="F3754" s="206">
        <v>13763.16</v>
      </c>
      <c r="G3754" s="205">
        <f t="shared" si="301"/>
        <v>0.39917515009135995</v>
      </c>
      <c r="H3754" s="207">
        <f t="shared" si="302"/>
        <v>0.45</v>
      </c>
      <c r="I3754" s="213">
        <v>138630</v>
      </c>
      <c r="J3754" s="213">
        <v>7624.65</v>
      </c>
      <c r="K3754" s="212">
        <v>11090.4</v>
      </c>
      <c r="L3754" s="212">
        <v>12476.7</v>
      </c>
      <c r="M3754" s="239">
        <f t="shared" si="299"/>
        <v>0.51530000000009746</v>
      </c>
      <c r="N3754" s="239"/>
      <c r="O3754" s="178"/>
      <c r="P3754" s="178"/>
      <c r="Q3754" s="178"/>
      <c r="R3754" s="178"/>
      <c r="S3754" s="178"/>
      <c r="T3754" s="178"/>
      <c r="U3754" s="178"/>
      <c r="V3754" s="178"/>
      <c r="W3754" s="178"/>
      <c r="X3754" s="178"/>
      <c r="Y3754" s="210">
        <f t="shared" si="298"/>
        <v>0.36186374314800313</v>
      </c>
      <c r="Z3754" s="211">
        <f t="shared" si="300"/>
        <v>0.42</v>
      </c>
      <c r="AA3754" s="178"/>
      <c r="AB3754" s="178"/>
      <c r="AC3754" s="178"/>
    </row>
    <row r="3755" spans="2:29" x14ac:dyDescent="0.35">
      <c r="B3755" s="222">
        <v>383200</v>
      </c>
      <c r="C3755" s="208">
        <v>152969</v>
      </c>
      <c r="D3755" s="309">
        <v>8413.2900000000009</v>
      </c>
      <c r="E3755" s="206">
        <v>12237.52</v>
      </c>
      <c r="F3755" s="206">
        <v>13767.21</v>
      </c>
      <c r="G3755" s="205">
        <f t="shared" si="301"/>
        <v>0.39918841336116911</v>
      </c>
      <c r="H3755" s="207">
        <f t="shared" si="302"/>
        <v>0.45</v>
      </c>
      <c r="I3755" s="213">
        <v>138672</v>
      </c>
      <c r="J3755" s="213">
        <v>7626.96</v>
      </c>
      <c r="K3755" s="212">
        <v>11093.76</v>
      </c>
      <c r="L3755" s="212">
        <v>12480.48</v>
      </c>
      <c r="M3755" s="239">
        <f t="shared" si="299"/>
        <v>0.51520000000000432</v>
      </c>
      <c r="N3755" s="239"/>
      <c r="O3755" s="178"/>
      <c r="P3755" s="178"/>
      <c r="Q3755" s="178"/>
      <c r="R3755" s="178"/>
      <c r="S3755" s="178"/>
      <c r="T3755" s="178"/>
      <c r="U3755" s="178"/>
      <c r="V3755" s="178"/>
      <c r="W3755" s="178"/>
      <c r="X3755" s="178"/>
      <c r="Y3755" s="210">
        <f t="shared" si="298"/>
        <v>0.36187891440501047</v>
      </c>
      <c r="Z3755" s="211">
        <f t="shared" si="300"/>
        <v>0.42</v>
      </c>
      <c r="AA3755" s="178"/>
      <c r="AB3755" s="178"/>
      <c r="AC3755" s="178"/>
    </row>
    <row r="3756" spans="2:29" x14ac:dyDescent="0.35">
      <c r="B3756" s="222">
        <v>383300</v>
      </c>
      <c r="C3756" s="208">
        <v>153014</v>
      </c>
      <c r="D3756" s="309">
        <v>8415.77</v>
      </c>
      <c r="E3756" s="206">
        <v>12241.12</v>
      </c>
      <c r="F3756" s="206">
        <v>13771.26</v>
      </c>
      <c r="G3756" s="205">
        <f t="shared" si="301"/>
        <v>0.3992016697104096</v>
      </c>
      <c r="H3756" s="207">
        <f t="shared" si="302"/>
        <v>0.45</v>
      </c>
      <c r="I3756" s="213">
        <v>138714</v>
      </c>
      <c r="J3756" s="213">
        <v>7629.27</v>
      </c>
      <c r="K3756" s="212">
        <v>11097.12</v>
      </c>
      <c r="L3756" s="212">
        <v>12484.26</v>
      </c>
      <c r="M3756" s="239">
        <f t="shared" si="299"/>
        <v>0.51529999999998832</v>
      </c>
      <c r="N3756" s="239"/>
      <c r="O3756" s="178"/>
      <c r="P3756" s="178"/>
      <c r="Q3756" s="178"/>
      <c r="R3756" s="178"/>
      <c r="S3756" s="178"/>
      <c r="T3756" s="178"/>
      <c r="U3756" s="178"/>
      <c r="V3756" s="178"/>
      <c r="W3756" s="178"/>
      <c r="X3756" s="178"/>
      <c r="Y3756" s="210">
        <f t="shared" si="298"/>
        <v>0.36189407774589094</v>
      </c>
      <c r="Z3756" s="211">
        <f t="shared" si="300"/>
        <v>0.42</v>
      </c>
      <c r="AA3756" s="178"/>
      <c r="AB3756" s="178"/>
      <c r="AC3756" s="178"/>
    </row>
    <row r="3757" spans="2:29" x14ac:dyDescent="0.35">
      <c r="B3757" s="222">
        <v>383400</v>
      </c>
      <c r="C3757" s="208">
        <v>153059</v>
      </c>
      <c r="D3757" s="309">
        <v>8418.24</v>
      </c>
      <c r="E3757" s="206">
        <v>12244.72</v>
      </c>
      <c r="F3757" s="206">
        <v>13775.31</v>
      </c>
      <c r="G3757" s="205">
        <f t="shared" si="301"/>
        <v>0.39921491914449658</v>
      </c>
      <c r="H3757" s="207">
        <f t="shared" si="302"/>
        <v>0.45</v>
      </c>
      <c r="I3757" s="213">
        <v>138756</v>
      </c>
      <c r="J3757" s="213">
        <v>7631.58</v>
      </c>
      <c r="K3757" s="212">
        <v>11100.48</v>
      </c>
      <c r="L3757" s="212">
        <v>12488.04</v>
      </c>
      <c r="M3757" s="239">
        <f t="shared" si="299"/>
        <v>0.51519999999987709</v>
      </c>
      <c r="N3757" s="239"/>
      <c r="O3757" s="178"/>
      <c r="P3757" s="178"/>
      <c r="Q3757" s="178"/>
      <c r="R3757" s="178"/>
      <c r="S3757" s="178"/>
      <c r="T3757" s="178"/>
      <c r="U3757" s="178"/>
      <c r="V3757" s="178"/>
      <c r="W3757" s="178"/>
      <c r="X3757" s="178"/>
      <c r="Y3757" s="210">
        <f t="shared" si="298"/>
        <v>0.36190923317683882</v>
      </c>
      <c r="Z3757" s="211">
        <f t="shared" si="300"/>
        <v>0.42</v>
      </c>
      <c r="AA3757" s="178"/>
      <c r="AB3757" s="178"/>
      <c r="AC3757" s="178"/>
    </row>
    <row r="3758" spans="2:29" x14ac:dyDescent="0.35">
      <c r="B3758" s="222">
        <v>383500</v>
      </c>
      <c r="C3758" s="208">
        <v>153104</v>
      </c>
      <c r="D3758" s="309">
        <v>8420.7199999999993</v>
      </c>
      <c r="E3758" s="206">
        <v>12248.32</v>
      </c>
      <c r="F3758" s="206">
        <v>13779.36</v>
      </c>
      <c r="G3758" s="205">
        <f t="shared" si="301"/>
        <v>0.39922816166883962</v>
      </c>
      <c r="H3758" s="207">
        <f t="shared" si="302"/>
        <v>0.45</v>
      </c>
      <c r="I3758" s="213">
        <v>138798</v>
      </c>
      <c r="J3758" s="213">
        <v>7633.89</v>
      </c>
      <c r="K3758" s="212">
        <v>11103.84</v>
      </c>
      <c r="L3758" s="212">
        <v>12491.82</v>
      </c>
      <c r="M3758" s="239">
        <f t="shared" si="299"/>
        <v>0.51530000000017029</v>
      </c>
      <c r="N3758" s="239"/>
      <c r="O3758" s="178"/>
      <c r="P3758" s="178"/>
      <c r="Q3758" s="178"/>
      <c r="R3758" s="178"/>
      <c r="S3758" s="178"/>
      <c r="T3758" s="178"/>
      <c r="U3758" s="178"/>
      <c r="V3758" s="178"/>
      <c r="W3758" s="178"/>
      <c r="X3758" s="178"/>
      <c r="Y3758" s="210">
        <f t="shared" si="298"/>
        <v>0.3619243807040417</v>
      </c>
      <c r="Z3758" s="211">
        <f t="shared" si="300"/>
        <v>0.42</v>
      </c>
      <c r="AA3758" s="178"/>
      <c r="AB3758" s="178"/>
      <c r="AC3758" s="178"/>
    </row>
    <row r="3759" spans="2:29" x14ac:dyDescent="0.35">
      <c r="B3759" s="222">
        <v>383600</v>
      </c>
      <c r="C3759" s="208">
        <v>153149</v>
      </c>
      <c r="D3759" s="309">
        <v>8423.19</v>
      </c>
      <c r="E3759" s="206">
        <v>12251.92</v>
      </c>
      <c r="F3759" s="206">
        <v>13783.41</v>
      </c>
      <c r="G3759" s="205">
        <f t="shared" si="301"/>
        <v>0.39924139728884256</v>
      </c>
      <c r="H3759" s="207">
        <f t="shared" si="302"/>
        <v>0.45</v>
      </c>
      <c r="I3759" s="213">
        <v>138840</v>
      </c>
      <c r="J3759" s="213">
        <v>7636.2</v>
      </c>
      <c r="K3759" s="212">
        <v>11107.2</v>
      </c>
      <c r="L3759" s="212">
        <v>12495.6</v>
      </c>
      <c r="M3759" s="239">
        <f t="shared" si="299"/>
        <v>0.51520000000005894</v>
      </c>
      <c r="N3759" s="239"/>
      <c r="O3759" s="178"/>
      <c r="P3759" s="178"/>
      <c r="Q3759" s="178"/>
      <c r="R3759" s="178"/>
      <c r="S3759" s="178"/>
      <c r="T3759" s="178"/>
      <c r="U3759" s="178"/>
      <c r="V3759" s="178"/>
      <c r="W3759" s="178"/>
      <c r="X3759" s="178"/>
      <c r="Y3759" s="210">
        <f t="shared" si="298"/>
        <v>0.36193952033368093</v>
      </c>
      <c r="Z3759" s="211">
        <f t="shared" si="300"/>
        <v>0.42</v>
      </c>
      <c r="AA3759" s="178"/>
      <c r="AB3759" s="178"/>
      <c r="AC3759" s="178"/>
    </row>
    <row r="3760" spans="2:29" x14ac:dyDescent="0.35">
      <c r="B3760" s="222">
        <v>383700</v>
      </c>
      <c r="C3760" s="208">
        <v>153194</v>
      </c>
      <c r="D3760" s="309">
        <v>8425.67</v>
      </c>
      <c r="E3760" s="206">
        <v>12255.52</v>
      </c>
      <c r="F3760" s="206">
        <v>13787.46</v>
      </c>
      <c r="G3760" s="205">
        <f t="shared" si="301"/>
        <v>0.39925462600990358</v>
      </c>
      <c r="H3760" s="207">
        <f t="shared" si="302"/>
        <v>0.45</v>
      </c>
      <c r="I3760" s="213">
        <v>138882</v>
      </c>
      <c r="J3760" s="213">
        <v>7638.51</v>
      </c>
      <c r="K3760" s="212">
        <v>11110.56</v>
      </c>
      <c r="L3760" s="212">
        <v>12499.38</v>
      </c>
      <c r="M3760" s="239">
        <f t="shared" si="299"/>
        <v>0.51530000000004295</v>
      </c>
      <c r="N3760" s="239"/>
      <c r="O3760" s="178"/>
      <c r="P3760" s="178"/>
      <c r="Q3760" s="178"/>
      <c r="R3760" s="178"/>
      <c r="S3760" s="178"/>
      <c r="T3760" s="178"/>
      <c r="U3760" s="178"/>
      <c r="V3760" s="178"/>
      <c r="W3760" s="178"/>
      <c r="X3760" s="178"/>
      <c r="Y3760" s="210">
        <f t="shared" si="298"/>
        <v>0.36195465207193117</v>
      </c>
      <c r="Z3760" s="211">
        <f t="shared" si="300"/>
        <v>0.42</v>
      </c>
      <c r="AA3760" s="178"/>
      <c r="AB3760" s="178"/>
      <c r="AC3760" s="178"/>
    </row>
    <row r="3761" spans="2:29" x14ac:dyDescent="0.35">
      <c r="B3761" s="222">
        <v>383800</v>
      </c>
      <c r="C3761" s="208">
        <v>153239</v>
      </c>
      <c r="D3761" s="309">
        <v>8428.14</v>
      </c>
      <c r="E3761" s="206">
        <v>12259.12</v>
      </c>
      <c r="F3761" s="206">
        <v>13791.51</v>
      </c>
      <c r="G3761" s="205">
        <f t="shared" si="301"/>
        <v>0.39926784783741531</v>
      </c>
      <c r="H3761" s="207">
        <f t="shared" si="302"/>
        <v>0.45</v>
      </c>
      <c r="I3761" s="213">
        <v>138924</v>
      </c>
      <c r="J3761" s="213">
        <v>7640.82</v>
      </c>
      <c r="K3761" s="212">
        <v>11113.92</v>
      </c>
      <c r="L3761" s="212">
        <v>12503.16</v>
      </c>
      <c r="M3761" s="239">
        <f t="shared" si="299"/>
        <v>0.5152000000002408</v>
      </c>
      <c r="N3761" s="239"/>
      <c r="O3761" s="178"/>
      <c r="P3761" s="178"/>
      <c r="Q3761" s="178"/>
      <c r="R3761" s="178"/>
      <c r="S3761" s="178"/>
      <c r="T3761" s="178"/>
      <c r="U3761" s="178"/>
      <c r="V3761" s="178"/>
      <c r="W3761" s="178"/>
      <c r="X3761" s="178"/>
      <c r="Y3761" s="210">
        <f t="shared" si="298"/>
        <v>0.36196977592496093</v>
      </c>
      <c r="Z3761" s="211">
        <f t="shared" si="300"/>
        <v>0.42</v>
      </c>
      <c r="AA3761" s="178"/>
      <c r="AB3761" s="178"/>
      <c r="AC3761" s="178"/>
    </row>
    <row r="3762" spans="2:29" x14ac:dyDescent="0.35">
      <c r="B3762" s="222">
        <v>383900</v>
      </c>
      <c r="C3762" s="208">
        <v>153284</v>
      </c>
      <c r="D3762" s="309">
        <v>8430.6200000000008</v>
      </c>
      <c r="E3762" s="206">
        <v>12262.72</v>
      </c>
      <c r="F3762" s="206">
        <v>13795.56</v>
      </c>
      <c r="G3762" s="205">
        <f t="shared" si="301"/>
        <v>0.39928106277676478</v>
      </c>
      <c r="H3762" s="207">
        <f t="shared" si="302"/>
        <v>0.45</v>
      </c>
      <c r="I3762" s="213">
        <v>138966</v>
      </c>
      <c r="J3762" s="213">
        <v>7643.13</v>
      </c>
      <c r="K3762" s="212">
        <v>11117.28</v>
      </c>
      <c r="L3762" s="212">
        <v>12506.94</v>
      </c>
      <c r="M3762" s="239">
        <f t="shared" si="299"/>
        <v>0.51529999999993381</v>
      </c>
      <c r="N3762" s="239"/>
      <c r="O3762" s="178"/>
      <c r="P3762" s="178"/>
      <c r="Q3762" s="178"/>
      <c r="R3762" s="178"/>
      <c r="S3762" s="178"/>
      <c r="T3762" s="178"/>
      <c r="U3762" s="178"/>
      <c r="V3762" s="178"/>
      <c r="W3762" s="178"/>
      <c r="X3762" s="178"/>
      <c r="Y3762" s="210">
        <f t="shared" si="298"/>
        <v>0.36198489189893202</v>
      </c>
      <c r="Z3762" s="211">
        <f t="shared" si="300"/>
        <v>0.42</v>
      </c>
      <c r="AA3762" s="178"/>
      <c r="AB3762" s="178"/>
      <c r="AC3762" s="178"/>
    </row>
    <row r="3763" spans="2:29" x14ac:dyDescent="0.35">
      <c r="B3763" s="222">
        <v>384000</v>
      </c>
      <c r="C3763" s="208">
        <v>153329</v>
      </c>
      <c r="D3763" s="309">
        <v>8433.09</v>
      </c>
      <c r="E3763" s="206">
        <v>12266.32</v>
      </c>
      <c r="F3763" s="206">
        <v>13799.61</v>
      </c>
      <c r="G3763" s="205">
        <f t="shared" si="301"/>
        <v>0.39929427083333335</v>
      </c>
      <c r="H3763" s="207">
        <f t="shared" si="302"/>
        <v>0.45</v>
      </c>
      <c r="I3763" s="213">
        <v>139008</v>
      </c>
      <c r="J3763" s="213">
        <v>7645.44</v>
      </c>
      <c r="K3763" s="212">
        <v>11120.64</v>
      </c>
      <c r="L3763" s="212">
        <v>12510.72</v>
      </c>
      <c r="M3763" s="239">
        <f t="shared" si="299"/>
        <v>0.51520000000011346</v>
      </c>
      <c r="N3763" s="239"/>
      <c r="O3763" s="178"/>
      <c r="P3763" s="178"/>
      <c r="Q3763" s="178"/>
      <c r="R3763" s="178"/>
      <c r="S3763" s="178"/>
      <c r="T3763" s="178"/>
      <c r="U3763" s="178"/>
      <c r="V3763" s="178"/>
      <c r="W3763" s="178"/>
      <c r="X3763" s="178"/>
      <c r="Y3763" s="210">
        <f t="shared" si="298"/>
        <v>0.36199999999999999</v>
      </c>
      <c r="Z3763" s="211">
        <f t="shared" si="300"/>
        <v>0.42</v>
      </c>
      <c r="AA3763" s="178"/>
      <c r="AB3763" s="178"/>
      <c r="AC3763" s="178"/>
    </row>
    <row r="3764" spans="2:29" x14ac:dyDescent="0.35">
      <c r="B3764" s="222">
        <v>384100</v>
      </c>
      <c r="C3764" s="208">
        <v>153374</v>
      </c>
      <c r="D3764" s="309">
        <v>8435.57</v>
      </c>
      <c r="E3764" s="206">
        <v>12269.92</v>
      </c>
      <c r="F3764" s="206">
        <v>13803.66</v>
      </c>
      <c r="G3764" s="205">
        <f t="shared" si="301"/>
        <v>0.39930747201249672</v>
      </c>
      <c r="H3764" s="207">
        <f t="shared" si="302"/>
        <v>0.45</v>
      </c>
      <c r="I3764" s="213">
        <v>139050</v>
      </c>
      <c r="J3764" s="213">
        <v>7647.75</v>
      </c>
      <c r="K3764" s="212">
        <v>11124</v>
      </c>
      <c r="L3764" s="212">
        <v>12514.5</v>
      </c>
      <c r="M3764" s="239">
        <f t="shared" si="299"/>
        <v>0.51530000000009746</v>
      </c>
      <c r="N3764" s="239"/>
      <c r="O3764" s="178"/>
      <c r="P3764" s="178"/>
      <c r="Q3764" s="178"/>
      <c r="R3764" s="178"/>
      <c r="S3764" s="178"/>
      <c r="T3764" s="178"/>
      <c r="U3764" s="178"/>
      <c r="V3764" s="178"/>
      <c r="W3764" s="178"/>
      <c r="X3764" s="178"/>
      <c r="Y3764" s="210">
        <f t="shared" si="298"/>
        <v>0.36201510023431399</v>
      </c>
      <c r="Z3764" s="211">
        <f t="shared" si="300"/>
        <v>0.42</v>
      </c>
      <c r="AA3764" s="178"/>
      <c r="AB3764" s="178"/>
      <c r="AC3764" s="178"/>
    </row>
    <row r="3765" spans="2:29" x14ac:dyDescent="0.35">
      <c r="B3765" s="222">
        <v>384200</v>
      </c>
      <c r="C3765" s="208">
        <v>153419</v>
      </c>
      <c r="D3765" s="309">
        <v>8438.0400000000009</v>
      </c>
      <c r="E3765" s="206">
        <v>12273.52</v>
      </c>
      <c r="F3765" s="206">
        <v>13807.71</v>
      </c>
      <c r="G3765" s="205">
        <f t="shared" si="301"/>
        <v>0.39932066631962521</v>
      </c>
      <c r="H3765" s="207">
        <f t="shared" si="302"/>
        <v>0.45</v>
      </c>
      <c r="I3765" s="213">
        <v>139092</v>
      </c>
      <c r="J3765" s="213">
        <v>7650.06</v>
      </c>
      <c r="K3765" s="212">
        <v>11127.36</v>
      </c>
      <c r="L3765" s="212">
        <v>12518.28</v>
      </c>
      <c r="M3765" s="239">
        <f t="shared" si="299"/>
        <v>0.51520000000000432</v>
      </c>
      <c r="N3765" s="239"/>
      <c r="O3765" s="178"/>
      <c r="P3765" s="178"/>
      <c r="Q3765" s="178"/>
      <c r="R3765" s="178"/>
      <c r="S3765" s="178"/>
      <c r="T3765" s="178"/>
      <c r="U3765" s="178"/>
      <c r="V3765" s="178"/>
      <c r="W3765" s="178"/>
      <c r="X3765" s="178"/>
      <c r="Y3765" s="210">
        <f t="shared" si="298"/>
        <v>0.36203019260801667</v>
      </c>
      <c r="Z3765" s="211">
        <f t="shared" si="300"/>
        <v>0.42</v>
      </c>
      <c r="AA3765" s="178"/>
      <c r="AB3765" s="178"/>
      <c r="AC3765" s="178"/>
    </row>
    <row r="3766" spans="2:29" x14ac:dyDescent="0.35">
      <c r="B3766" s="222">
        <v>384300</v>
      </c>
      <c r="C3766" s="208">
        <v>153464</v>
      </c>
      <c r="D3766" s="309">
        <v>8440.52</v>
      </c>
      <c r="E3766" s="206">
        <v>12277.12</v>
      </c>
      <c r="F3766" s="206">
        <v>13811.76</v>
      </c>
      <c r="G3766" s="205">
        <f t="shared" si="301"/>
        <v>0.39933385376008329</v>
      </c>
      <c r="H3766" s="207">
        <f t="shared" si="302"/>
        <v>0.45</v>
      </c>
      <c r="I3766" s="213">
        <v>139134</v>
      </c>
      <c r="J3766" s="213">
        <v>7652.37</v>
      </c>
      <c r="K3766" s="212">
        <v>11130.72</v>
      </c>
      <c r="L3766" s="212">
        <v>12522.06</v>
      </c>
      <c r="M3766" s="239">
        <f t="shared" si="299"/>
        <v>0.51529999999998832</v>
      </c>
      <c r="N3766" s="239"/>
      <c r="O3766" s="178"/>
      <c r="P3766" s="178"/>
      <c r="Q3766" s="178"/>
      <c r="R3766" s="178"/>
      <c r="S3766" s="178"/>
      <c r="T3766" s="178"/>
      <c r="U3766" s="178"/>
      <c r="V3766" s="178"/>
      <c r="W3766" s="178"/>
      <c r="X3766" s="178"/>
      <c r="Y3766" s="210">
        <f t="shared" si="298"/>
        <v>0.36204527712724432</v>
      </c>
      <c r="Z3766" s="211">
        <f t="shared" si="300"/>
        <v>0.42</v>
      </c>
      <c r="AA3766" s="178"/>
      <c r="AB3766" s="178"/>
      <c r="AC3766" s="178"/>
    </row>
    <row r="3767" spans="2:29" x14ac:dyDescent="0.35">
      <c r="B3767" s="222">
        <v>384400</v>
      </c>
      <c r="C3767" s="208">
        <v>153509</v>
      </c>
      <c r="D3767" s="309">
        <v>8442.99</v>
      </c>
      <c r="E3767" s="206">
        <v>12280.72</v>
      </c>
      <c r="F3767" s="206">
        <v>13815.81</v>
      </c>
      <c r="G3767" s="205">
        <f t="shared" si="301"/>
        <v>0.39934703433922997</v>
      </c>
      <c r="H3767" s="207">
        <f t="shared" si="302"/>
        <v>0.45</v>
      </c>
      <c r="I3767" s="213">
        <v>139176</v>
      </c>
      <c r="J3767" s="213">
        <v>7654.68</v>
      </c>
      <c r="K3767" s="212">
        <v>11134.08</v>
      </c>
      <c r="L3767" s="212">
        <v>12525.84</v>
      </c>
      <c r="M3767" s="239">
        <f t="shared" si="299"/>
        <v>0.51519999999987709</v>
      </c>
      <c r="N3767" s="239"/>
      <c r="O3767" s="178"/>
      <c r="P3767" s="178"/>
      <c r="Q3767" s="178"/>
      <c r="R3767" s="178"/>
      <c r="S3767" s="178"/>
      <c r="T3767" s="178"/>
      <c r="U3767" s="178"/>
      <c r="V3767" s="178"/>
      <c r="W3767" s="178"/>
      <c r="X3767" s="178"/>
      <c r="Y3767" s="210">
        <f t="shared" si="298"/>
        <v>0.36206035379812695</v>
      </c>
      <c r="Z3767" s="211">
        <f t="shared" si="300"/>
        <v>0.42</v>
      </c>
      <c r="AA3767" s="178"/>
      <c r="AB3767" s="178"/>
      <c r="AC3767" s="178"/>
    </row>
    <row r="3768" spans="2:29" x14ac:dyDescent="0.35">
      <c r="B3768" s="222">
        <v>384500</v>
      </c>
      <c r="C3768" s="208">
        <v>153554</v>
      </c>
      <c r="D3768" s="309">
        <v>8445.4699999999993</v>
      </c>
      <c r="E3768" s="206">
        <v>12284.32</v>
      </c>
      <c r="F3768" s="206">
        <v>13819.86</v>
      </c>
      <c r="G3768" s="205">
        <f t="shared" si="301"/>
        <v>0.39936020806241873</v>
      </c>
      <c r="H3768" s="207">
        <f t="shared" si="302"/>
        <v>0.45</v>
      </c>
      <c r="I3768" s="213">
        <v>139218</v>
      </c>
      <c r="J3768" s="213">
        <v>7656.99</v>
      </c>
      <c r="K3768" s="212">
        <v>11137.44</v>
      </c>
      <c r="L3768" s="212">
        <v>12529.62</v>
      </c>
      <c r="M3768" s="239">
        <f t="shared" si="299"/>
        <v>0.51530000000017029</v>
      </c>
      <c r="N3768" s="239"/>
      <c r="O3768" s="178"/>
      <c r="P3768" s="178"/>
      <c r="Q3768" s="178"/>
      <c r="R3768" s="178"/>
      <c r="S3768" s="178"/>
      <c r="T3768" s="178"/>
      <c r="U3768" s="178"/>
      <c r="V3768" s="178"/>
      <c r="W3768" s="178"/>
      <c r="X3768" s="178"/>
      <c r="Y3768" s="210">
        <f t="shared" si="298"/>
        <v>0.36207542262678805</v>
      </c>
      <c r="Z3768" s="211">
        <f t="shared" si="300"/>
        <v>0.42</v>
      </c>
      <c r="AA3768" s="178"/>
      <c r="AB3768" s="178"/>
      <c r="AC3768" s="178"/>
    </row>
    <row r="3769" spans="2:29" x14ac:dyDescent="0.35">
      <c r="B3769" s="222">
        <v>384600</v>
      </c>
      <c r="C3769" s="208">
        <v>153599</v>
      </c>
      <c r="D3769" s="309">
        <v>8447.94</v>
      </c>
      <c r="E3769" s="206">
        <v>12287.92</v>
      </c>
      <c r="F3769" s="206">
        <v>13823.91</v>
      </c>
      <c r="G3769" s="205">
        <f t="shared" si="301"/>
        <v>0.39937337493499742</v>
      </c>
      <c r="H3769" s="207">
        <f t="shared" si="302"/>
        <v>0.45</v>
      </c>
      <c r="I3769" s="213">
        <v>139260</v>
      </c>
      <c r="J3769" s="213">
        <v>7659.3</v>
      </c>
      <c r="K3769" s="212">
        <v>11140.8</v>
      </c>
      <c r="L3769" s="212">
        <v>12533.4</v>
      </c>
      <c r="M3769" s="239">
        <f t="shared" si="299"/>
        <v>0.51520000000005894</v>
      </c>
      <c r="N3769" s="239"/>
      <c r="O3769" s="178"/>
      <c r="P3769" s="178"/>
      <c r="Q3769" s="178"/>
      <c r="R3769" s="178"/>
      <c r="S3769" s="178"/>
      <c r="T3769" s="178"/>
      <c r="U3769" s="178"/>
      <c r="V3769" s="178"/>
      <c r="W3769" s="178"/>
      <c r="X3769" s="178"/>
      <c r="Y3769" s="210">
        <f t="shared" si="298"/>
        <v>0.36209048361934476</v>
      </c>
      <c r="Z3769" s="211">
        <f t="shared" si="300"/>
        <v>0.42</v>
      </c>
      <c r="AA3769" s="178"/>
      <c r="AB3769" s="178"/>
      <c r="AC3769" s="178"/>
    </row>
    <row r="3770" spans="2:29" x14ac:dyDescent="0.35">
      <c r="B3770" s="222">
        <v>384700</v>
      </c>
      <c r="C3770" s="208">
        <v>153644</v>
      </c>
      <c r="D3770" s="309">
        <v>8450.42</v>
      </c>
      <c r="E3770" s="206">
        <v>12291.52</v>
      </c>
      <c r="F3770" s="206">
        <v>13827.96</v>
      </c>
      <c r="G3770" s="205">
        <f t="shared" si="301"/>
        <v>0.3993865349623083</v>
      </c>
      <c r="H3770" s="207">
        <f t="shared" si="302"/>
        <v>0.45</v>
      </c>
      <c r="I3770" s="213">
        <v>139302</v>
      </c>
      <c r="J3770" s="213">
        <v>7661.61</v>
      </c>
      <c r="K3770" s="212">
        <v>11144.16</v>
      </c>
      <c r="L3770" s="212">
        <v>12537.18</v>
      </c>
      <c r="M3770" s="239">
        <f t="shared" si="299"/>
        <v>0.51530000000004295</v>
      </c>
      <c r="N3770" s="239"/>
      <c r="O3770" s="178"/>
      <c r="P3770" s="178"/>
      <c r="Q3770" s="178"/>
      <c r="R3770" s="178"/>
      <c r="S3770" s="178"/>
      <c r="T3770" s="178"/>
      <c r="U3770" s="178"/>
      <c r="V3770" s="178"/>
      <c r="W3770" s="178"/>
      <c r="X3770" s="178"/>
      <c r="Y3770" s="210">
        <f t="shared" si="298"/>
        <v>0.36210553678190799</v>
      </c>
      <c r="Z3770" s="211">
        <f t="shared" si="300"/>
        <v>0.42</v>
      </c>
      <c r="AA3770" s="178"/>
      <c r="AB3770" s="178"/>
      <c r="AC3770" s="178"/>
    </row>
    <row r="3771" spans="2:29" x14ac:dyDescent="0.35">
      <c r="B3771" s="222">
        <v>384800</v>
      </c>
      <c r="C3771" s="208">
        <v>153689</v>
      </c>
      <c r="D3771" s="309">
        <v>8452.89</v>
      </c>
      <c r="E3771" s="206">
        <v>12295.12</v>
      </c>
      <c r="F3771" s="206">
        <v>13832.01</v>
      </c>
      <c r="G3771" s="205">
        <f t="shared" si="301"/>
        <v>0.39939968814968813</v>
      </c>
      <c r="H3771" s="207">
        <f t="shared" si="302"/>
        <v>0.45</v>
      </c>
      <c r="I3771" s="213">
        <v>139344</v>
      </c>
      <c r="J3771" s="213">
        <v>7663.92</v>
      </c>
      <c r="K3771" s="212">
        <v>11147.52</v>
      </c>
      <c r="L3771" s="212">
        <v>12540.96</v>
      </c>
      <c r="M3771" s="239">
        <f t="shared" si="299"/>
        <v>0.5152000000002408</v>
      </c>
      <c r="N3771" s="239"/>
      <c r="O3771" s="178"/>
      <c r="P3771" s="178"/>
      <c r="Q3771" s="178"/>
      <c r="R3771" s="178"/>
      <c r="S3771" s="178"/>
      <c r="T3771" s="178"/>
      <c r="U3771" s="178"/>
      <c r="V3771" s="178"/>
      <c r="W3771" s="178"/>
      <c r="X3771" s="178"/>
      <c r="Y3771" s="210">
        <f t="shared" si="298"/>
        <v>0.36212058212058212</v>
      </c>
      <c r="Z3771" s="211">
        <f t="shared" si="300"/>
        <v>0.42</v>
      </c>
      <c r="AA3771" s="178"/>
      <c r="AB3771" s="178"/>
      <c r="AC3771" s="178"/>
    </row>
    <row r="3772" spans="2:29" x14ac:dyDescent="0.35">
      <c r="B3772" s="222">
        <v>384900</v>
      </c>
      <c r="C3772" s="208">
        <v>153734</v>
      </c>
      <c r="D3772" s="309">
        <v>8455.3700000000008</v>
      </c>
      <c r="E3772" s="206">
        <v>12298.72</v>
      </c>
      <c r="F3772" s="206">
        <v>13836.06</v>
      </c>
      <c r="G3772" s="205">
        <f t="shared" si="301"/>
        <v>0.39941283450246817</v>
      </c>
      <c r="H3772" s="207">
        <f t="shared" si="302"/>
        <v>0.45</v>
      </c>
      <c r="I3772" s="213">
        <v>139386</v>
      </c>
      <c r="J3772" s="213">
        <v>7666.23</v>
      </c>
      <c r="K3772" s="212">
        <v>11150.88</v>
      </c>
      <c r="L3772" s="212">
        <v>12544.74</v>
      </c>
      <c r="M3772" s="239">
        <f t="shared" si="299"/>
        <v>0.51529999999993381</v>
      </c>
      <c r="N3772" s="239"/>
      <c r="O3772" s="178"/>
      <c r="P3772" s="178"/>
      <c r="Q3772" s="178"/>
      <c r="R3772" s="178"/>
      <c r="S3772" s="178"/>
      <c r="T3772" s="178"/>
      <c r="U3772" s="178"/>
      <c r="V3772" s="178"/>
      <c r="W3772" s="178"/>
      <c r="X3772" s="178"/>
      <c r="Y3772" s="210">
        <f t="shared" si="298"/>
        <v>0.36213561964146529</v>
      </c>
      <c r="Z3772" s="211">
        <f t="shared" si="300"/>
        <v>0.42</v>
      </c>
      <c r="AA3772" s="178"/>
      <c r="AB3772" s="178"/>
      <c r="AC3772" s="178"/>
    </row>
    <row r="3773" spans="2:29" x14ac:dyDescent="0.35">
      <c r="B3773" s="222">
        <v>385000</v>
      </c>
      <c r="C3773" s="208">
        <v>153779</v>
      </c>
      <c r="D3773" s="309">
        <v>8457.84</v>
      </c>
      <c r="E3773" s="206">
        <v>12302.32</v>
      </c>
      <c r="F3773" s="206">
        <v>13840.11</v>
      </c>
      <c r="G3773" s="205">
        <f t="shared" si="301"/>
        <v>0.39942597402597402</v>
      </c>
      <c r="H3773" s="207">
        <f t="shared" si="302"/>
        <v>0.45</v>
      </c>
      <c r="I3773" s="213">
        <v>139428</v>
      </c>
      <c r="J3773" s="213">
        <v>7668.54</v>
      </c>
      <c r="K3773" s="212">
        <v>11154.24</v>
      </c>
      <c r="L3773" s="212">
        <v>12548.52</v>
      </c>
      <c r="M3773" s="239">
        <f t="shared" si="299"/>
        <v>0.51520000000011346</v>
      </c>
      <c r="N3773" s="239"/>
      <c r="O3773" s="178"/>
      <c r="P3773" s="178"/>
      <c r="Q3773" s="178"/>
      <c r="R3773" s="178"/>
      <c r="S3773" s="178"/>
      <c r="T3773" s="178"/>
      <c r="U3773" s="178"/>
      <c r="V3773" s="178"/>
      <c r="W3773" s="178"/>
      <c r="X3773" s="178"/>
      <c r="Y3773" s="210">
        <f t="shared" si="298"/>
        <v>0.36215064935064933</v>
      </c>
      <c r="Z3773" s="211">
        <f t="shared" si="300"/>
        <v>0.42</v>
      </c>
      <c r="AA3773" s="178"/>
      <c r="AB3773" s="178"/>
      <c r="AC3773" s="178"/>
    </row>
    <row r="3774" spans="2:29" x14ac:dyDescent="0.35">
      <c r="B3774" s="222">
        <v>385100</v>
      </c>
      <c r="C3774" s="208">
        <v>153824</v>
      </c>
      <c r="D3774" s="309">
        <v>8460.32</v>
      </c>
      <c r="E3774" s="206">
        <v>12305.92</v>
      </c>
      <c r="F3774" s="206">
        <v>13844.16</v>
      </c>
      <c r="G3774" s="205">
        <f t="shared" si="301"/>
        <v>0.39943910672552585</v>
      </c>
      <c r="H3774" s="207">
        <f t="shared" si="302"/>
        <v>0.45</v>
      </c>
      <c r="I3774" s="213">
        <v>139470</v>
      </c>
      <c r="J3774" s="213">
        <v>7670.85</v>
      </c>
      <c r="K3774" s="212">
        <v>11157.6</v>
      </c>
      <c r="L3774" s="212">
        <v>12552.3</v>
      </c>
      <c r="M3774" s="239">
        <f t="shared" si="299"/>
        <v>0.51530000000009746</v>
      </c>
      <c r="N3774" s="239"/>
      <c r="O3774" s="178"/>
      <c r="P3774" s="178"/>
      <c r="Q3774" s="178"/>
      <c r="R3774" s="178"/>
      <c r="S3774" s="178"/>
      <c r="T3774" s="178"/>
      <c r="U3774" s="178"/>
      <c r="V3774" s="178"/>
      <c r="W3774" s="178"/>
      <c r="X3774" s="178"/>
      <c r="Y3774" s="210">
        <f t="shared" si="298"/>
        <v>0.36216567125421967</v>
      </c>
      <c r="Z3774" s="211">
        <f t="shared" si="300"/>
        <v>0.42</v>
      </c>
      <c r="AA3774" s="178"/>
      <c r="AB3774" s="178"/>
      <c r="AC3774" s="178"/>
    </row>
    <row r="3775" spans="2:29" x14ac:dyDescent="0.35">
      <c r="B3775" s="222">
        <v>385200</v>
      </c>
      <c r="C3775" s="208">
        <v>153869</v>
      </c>
      <c r="D3775" s="309">
        <v>8462.7900000000009</v>
      </c>
      <c r="E3775" s="206">
        <v>12309.52</v>
      </c>
      <c r="F3775" s="206">
        <v>13848.21</v>
      </c>
      <c r="G3775" s="205">
        <f t="shared" si="301"/>
        <v>0.3994522326064382</v>
      </c>
      <c r="H3775" s="207">
        <f t="shared" si="302"/>
        <v>0.45</v>
      </c>
      <c r="I3775" s="213">
        <v>139512</v>
      </c>
      <c r="J3775" s="213">
        <v>7673.16</v>
      </c>
      <c r="K3775" s="212">
        <v>11160.96</v>
      </c>
      <c r="L3775" s="212">
        <v>12556.08</v>
      </c>
      <c r="M3775" s="239">
        <f t="shared" si="299"/>
        <v>0.51520000000000432</v>
      </c>
      <c r="N3775" s="239"/>
      <c r="O3775" s="178"/>
      <c r="P3775" s="178"/>
      <c r="Q3775" s="178"/>
      <c r="R3775" s="178"/>
      <c r="S3775" s="178"/>
      <c r="T3775" s="178"/>
      <c r="U3775" s="178"/>
      <c r="V3775" s="178"/>
      <c r="W3775" s="178"/>
      <c r="X3775" s="178"/>
      <c r="Y3775" s="210">
        <f t="shared" si="298"/>
        <v>0.36218068535825543</v>
      </c>
      <c r="Z3775" s="211">
        <f t="shared" si="300"/>
        <v>0.42</v>
      </c>
      <c r="AA3775" s="178"/>
      <c r="AB3775" s="178"/>
      <c r="AC3775" s="178"/>
    </row>
    <row r="3776" spans="2:29" x14ac:dyDescent="0.35">
      <c r="B3776" s="222">
        <v>385300</v>
      </c>
      <c r="C3776" s="208">
        <v>153914</v>
      </c>
      <c r="D3776" s="309">
        <v>8465.27</v>
      </c>
      <c r="E3776" s="206">
        <v>12313.12</v>
      </c>
      <c r="F3776" s="206">
        <v>13852.26</v>
      </c>
      <c r="G3776" s="205">
        <f t="shared" si="301"/>
        <v>0.39946535167402025</v>
      </c>
      <c r="H3776" s="207">
        <f t="shared" si="302"/>
        <v>0.45</v>
      </c>
      <c r="I3776" s="213">
        <v>139554</v>
      </c>
      <c r="J3776" s="213">
        <v>7675.47</v>
      </c>
      <c r="K3776" s="212">
        <v>11164.32</v>
      </c>
      <c r="L3776" s="212">
        <v>12559.86</v>
      </c>
      <c r="M3776" s="239">
        <f t="shared" si="299"/>
        <v>0.51529999999998832</v>
      </c>
      <c r="N3776" s="239"/>
      <c r="O3776" s="178"/>
      <c r="P3776" s="178"/>
      <c r="Q3776" s="178"/>
      <c r="R3776" s="178"/>
      <c r="S3776" s="178"/>
      <c r="T3776" s="178"/>
      <c r="U3776" s="178"/>
      <c r="V3776" s="178"/>
      <c r="W3776" s="178"/>
      <c r="X3776" s="178"/>
      <c r="Y3776" s="210">
        <f t="shared" si="298"/>
        <v>0.36219569166882948</v>
      </c>
      <c r="Z3776" s="211">
        <f t="shared" si="300"/>
        <v>0.42</v>
      </c>
      <c r="AA3776" s="178"/>
      <c r="AB3776" s="178"/>
      <c r="AC3776" s="178"/>
    </row>
    <row r="3777" spans="2:29" x14ac:dyDescent="0.35">
      <c r="B3777" s="222">
        <v>385400</v>
      </c>
      <c r="C3777" s="208">
        <v>153959</v>
      </c>
      <c r="D3777" s="309">
        <v>8467.74</v>
      </c>
      <c r="E3777" s="206">
        <v>12316.72</v>
      </c>
      <c r="F3777" s="206">
        <v>13856.31</v>
      </c>
      <c r="G3777" s="205">
        <f t="shared" si="301"/>
        <v>0.3994784639335755</v>
      </c>
      <c r="H3777" s="207">
        <f t="shared" si="302"/>
        <v>0.45</v>
      </c>
      <c r="I3777" s="213">
        <v>139596</v>
      </c>
      <c r="J3777" s="213">
        <v>7677.78</v>
      </c>
      <c r="K3777" s="212">
        <v>11167.68</v>
      </c>
      <c r="L3777" s="212">
        <v>12563.64</v>
      </c>
      <c r="M3777" s="239">
        <f t="shared" si="299"/>
        <v>0.51519999999987709</v>
      </c>
      <c r="N3777" s="239"/>
      <c r="O3777" s="178"/>
      <c r="P3777" s="178"/>
      <c r="Q3777" s="178"/>
      <c r="R3777" s="178"/>
      <c r="S3777" s="178"/>
      <c r="T3777" s="178"/>
      <c r="U3777" s="178"/>
      <c r="V3777" s="178"/>
      <c r="W3777" s="178"/>
      <c r="X3777" s="178"/>
      <c r="Y3777" s="210">
        <f t="shared" si="298"/>
        <v>0.3622106901920083</v>
      </c>
      <c r="Z3777" s="211">
        <f t="shared" si="300"/>
        <v>0.42</v>
      </c>
      <c r="AA3777" s="178"/>
      <c r="AB3777" s="178"/>
      <c r="AC3777" s="178"/>
    </row>
    <row r="3778" spans="2:29" x14ac:dyDescent="0.35">
      <c r="B3778" s="222">
        <v>385500</v>
      </c>
      <c r="C3778" s="208">
        <v>154004</v>
      </c>
      <c r="D3778" s="309">
        <v>8470.2199999999993</v>
      </c>
      <c r="E3778" s="206">
        <v>12320.32</v>
      </c>
      <c r="F3778" s="206">
        <v>13860.36</v>
      </c>
      <c r="G3778" s="205">
        <f t="shared" si="301"/>
        <v>0.39949156939040209</v>
      </c>
      <c r="H3778" s="207">
        <f t="shared" si="302"/>
        <v>0.45</v>
      </c>
      <c r="I3778" s="213">
        <v>139638</v>
      </c>
      <c r="J3778" s="213">
        <v>7680.09</v>
      </c>
      <c r="K3778" s="212">
        <v>11171.04</v>
      </c>
      <c r="L3778" s="212">
        <v>12567.42</v>
      </c>
      <c r="M3778" s="239">
        <f t="shared" si="299"/>
        <v>0.51530000000017029</v>
      </c>
      <c r="N3778" s="239"/>
      <c r="O3778" s="178"/>
      <c r="P3778" s="178"/>
      <c r="Q3778" s="178"/>
      <c r="R3778" s="178"/>
      <c r="S3778" s="178"/>
      <c r="T3778" s="178"/>
      <c r="U3778" s="178"/>
      <c r="V3778" s="178"/>
      <c r="W3778" s="178"/>
      <c r="X3778" s="178"/>
      <c r="Y3778" s="210">
        <f t="shared" si="298"/>
        <v>0.36222568093385216</v>
      </c>
      <c r="Z3778" s="211">
        <f t="shared" si="300"/>
        <v>0.42</v>
      </c>
      <c r="AA3778" s="178"/>
      <c r="AB3778" s="178"/>
      <c r="AC3778" s="178"/>
    </row>
    <row r="3779" spans="2:29" x14ac:dyDescent="0.35">
      <c r="B3779" s="222">
        <v>385600</v>
      </c>
      <c r="C3779" s="208">
        <v>154049</v>
      </c>
      <c r="D3779" s="309">
        <v>8472.69</v>
      </c>
      <c r="E3779" s="206">
        <v>12323.92</v>
      </c>
      <c r="F3779" s="206">
        <v>13864.41</v>
      </c>
      <c r="G3779" s="205">
        <f t="shared" si="301"/>
        <v>0.39950466804979251</v>
      </c>
      <c r="H3779" s="207">
        <f t="shared" si="302"/>
        <v>0.45</v>
      </c>
      <c r="I3779" s="213">
        <v>139680</v>
      </c>
      <c r="J3779" s="213">
        <v>7682.4</v>
      </c>
      <c r="K3779" s="212">
        <v>11174.4</v>
      </c>
      <c r="L3779" s="212">
        <v>12571.2</v>
      </c>
      <c r="M3779" s="239">
        <f t="shared" si="299"/>
        <v>0.51520000000005894</v>
      </c>
      <c r="N3779" s="239"/>
      <c r="O3779" s="178"/>
      <c r="P3779" s="178"/>
      <c r="Q3779" s="178"/>
      <c r="R3779" s="178"/>
      <c r="S3779" s="178"/>
      <c r="T3779" s="178"/>
      <c r="U3779" s="178"/>
      <c r="V3779" s="178"/>
      <c r="W3779" s="178"/>
      <c r="X3779" s="178"/>
      <c r="Y3779" s="210">
        <f t="shared" ref="Y3779:Y3842" si="303">I3779/$B3779</f>
        <v>0.36224066390041493</v>
      </c>
      <c r="Z3779" s="211">
        <f t="shared" si="300"/>
        <v>0.42</v>
      </c>
      <c r="AA3779" s="178"/>
      <c r="AB3779" s="178"/>
      <c r="AC3779" s="178"/>
    </row>
    <row r="3780" spans="2:29" x14ac:dyDescent="0.35">
      <c r="B3780" s="222">
        <v>385700</v>
      </c>
      <c r="C3780" s="208">
        <v>154094</v>
      </c>
      <c r="D3780" s="309">
        <v>8475.17</v>
      </c>
      <c r="E3780" s="206">
        <v>12327.52</v>
      </c>
      <c r="F3780" s="206">
        <v>13868.46</v>
      </c>
      <c r="G3780" s="205">
        <f t="shared" si="301"/>
        <v>0.39951775991703398</v>
      </c>
      <c r="H3780" s="207">
        <f t="shared" si="302"/>
        <v>0.45</v>
      </c>
      <c r="I3780" s="213">
        <v>139722</v>
      </c>
      <c r="J3780" s="213">
        <v>7684.71</v>
      </c>
      <c r="K3780" s="212">
        <v>11177.76</v>
      </c>
      <c r="L3780" s="212">
        <v>12574.98</v>
      </c>
      <c r="M3780" s="239">
        <f t="shared" ref="M3780:M3843" si="304">(C3780+D3780+F3780-C3779-D3779-F3779)/100</f>
        <v>0.51530000000004295</v>
      </c>
      <c r="N3780" s="239"/>
      <c r="O3780" s="178"/>
      <c r="P3780" s="178"/>
      <c r="Q3780" s="178"/>
      <c r="R3780" s="178"/>
      <c r="S3780" s="178"/>
      <c r="T3780" s="178"/>
      <c r="U3780" s="178"/>
      <c r="V3780" s="178"/>
      <c r="W3780" s="178"/>
      <c r="X3780" s="178"/>
      <c r="Y3780" s="210">
        <f t="shared" si="303"/>
        <v>0.36225563909774439</v>
      </c>
      <c r="Z3780" s="211">
        <f t="shared" ref="Z3780:Z3843" si="305">(I3780-I3779)/($B3780-$B3779)</f>
        <v>0.42</v>
      </c>
      <c r="AA3780" s="178"/>
      <c r="AB3780" s="178"/>
      <c r="AC3780" s="178"/>
    </row>
    <row r="3781" spans="2:29" x14ac:dyDescent="0.35">
      <c r="B3781" s="222">
        <v>385800</v>
      </c>
      <c r="C3781" s="208">
        <v>154139</v>
      </c>
      <c r="D3781" s="309">
        <v>8477.64</v>
      </c>
      <c r="E3781" s="206">
        <v>12331.12</v>
      </c>
      <c r="F3781" s="206">
        <v>13872.51</v>
      </c>
      <c r="G3781" s="205">
        <f t="shared" ref="G3781:G3844" si="306">C3781/B3781</f>
        <v>0.39953084499740799</v>
      </c>
      <c r="H3781" s="207">
        <f t="shared" ref="H3781:H3844" si="307">(C3781-C3780)/(B3781-B3780)</f>
        <v>0.45</v>
      </c>
      <c r="I3781" s="213">
        <v>139764</v>
      </c>
      <c r="J3781" s="213">
        <v>7687.02</v>
      </c>
      <c r="K3781" s="212">
        <v>11181.12</v>
      </c>
      <c r="L3781" s="212">
        <v>12578.76</v>
      </c>
      <c r="M3781" s="239">
        <f t="shared" si="304"/>
        <v>0.5152000000002408</v>
      </c>
      <c r="N3781" s="239"/>
      <c r="O3781" s="178"/>
      <c r="P3781" s="178"/>
      <c r="Q3781" s="178"/>
      <c r="R3781" s="178"/>
      <c r="S3781" s="178"/>
      <c r="T3781" s="178"/>
      <c r="U3781" s="178"/>
      <c r="V3781" s="178"/>
      <c r="W3781" s="178"/>
      <c r="X3781" s="178"/>
      <c r="Y3781" s="210">
        <f t="shared" si="303"/>
        <v>0.36227060653188181</v>
      </c>
      <c r="Z3781" s="211">
        <f t="shared" si="305"/>
        <v>0.42</v>
      </c>
      <c r="AA3781" s="178"/>
      <c r="AB3781" s="178"/>
      <c r="AC3781" s="178"/>
    </row>
    <row r="3782" spans="2:29" x14ac:dyDescent="0.35">
      <c r="B3782" s="222">
        <v>385900</v>
      </c>
      <c r="C3782" s="208">
        <v>154184</v>
      </c>
      <c r="D3782" s="309">
        <v>8480.1200000000008</v>
      </c>
      <c r="E3782" s="206">
        <v>12334.72</v>
      </c>
      <c r="F3782" s="206">
        <v>13876.56</v>
      </c>
      <c r="G3782" s="205">
        <f t="shared" si="306"/>
        <v>0.39954392329619071</v>
      </c>
      <c r="H3782" s="207">
        <f t="shared" si="307"/>
        <v>0.45</v>
      </c>
      <c r="I3782" s="213">
        <v>139806</v>
      </c>
      <c r="J3782" s="213">
        <v>7689.33</v>
      </c>
      <c r="K3782" s="212">
        <v>11184.48</v>
      </c>
      <c r="L3782" s="212">
        <v>12582.54</v>
      </c>
      <c r="M3782" s="239">
        <f t="shared" si="304"/>
        <v>0.51529999999993381</v>
      </c>
      <c r="N3782" s="239"/>
      <c r="O3782" s="178"/>
      <c r="P3782" s="178"/>
      <c r="Q3782" s="178"/>
      <c r="R3782" s="178"/>
      <c r="S3782" s="178"/>
      <c r="T3782" s="178"/>
      <c r="U3782" s="178"/>
      <c r="V3782" s="178"/>
      <c r="W3782" s="178"/>
      <c r="X3782" s="178"/>
      <c r="Y3782" s="210">
        <f t="shared" si="303"/>
        <v>0.36228556620886238</v>
      </c>
      <c r="Z3782" s="211">
        <f t="shared" si="305"/>
        <v>0.42</v>
      </c>
      <c r="AA3782" s="178"/>
      <c r="AB3782" s="178"/>
      <c r="AC3782" s="178"/>
    </row>
    <row r="3783" spans="2:29" x14ac:dyDescent="0.35">
      <c r="B3783" s="222">
        <v>386000</v>
      </c>
      <c r="C3783" s="208">
        <v>154229</v>
      </c>
      <c r="D3783" s="309">
        <v>8482.59</v>
      </c>
      <c r="E3783" s="206">
        <v>12338.32</v>
      </c>
      <c r="F3783" s="206">
        <v>13880.61</v>
      </c>
      <c r="G3783" s="205">
        <f t="shared" si="306"/>
        <v>0.39955699481865287</v>
      </c>
      <c r="H3783" s="207">
        <f t="shared" si="307"/>
        <v>0.45</v>
      </c>
      <c r="I3783" s="213">
        <v>139848</v>
      </c>
      <c r="J3783" s="213">
        <v>7691.64</v>
      </c>
      <c r="K3783" s="212">
        <v>11187.84</v>
      </c>
      <c r="L3783" s="212">
        <v>12586.32</v>
      </c>
      <c r="M3783" s="239">
        <f t="shared" si="304"/>
        <v>0.51520000000011346</v>
      </c>
      <c r="N3783" s="239"/>
      <c r="O3783" s="178"/>
      <c r="P3783" s="178"/>
      <c r="Q3783" s="178"/>
      <c r="R3783" s="178"/>
      <c r="S3783" s="178"/>
      <c r="T3783" s="178"/>
      <c r="U3783" s="178"/>
      <c r="V3783" s="178"/>
      <c r="W3783" s="178"/>
      <c r="X3783" s="178"/>
      <c r="Y3783" s="210">
        <f t="shared" si="303"/>
        <v>0.36230051813471503</v>
      </c>
      <c r="Z3783" s="211">
        <f t="shared" si="305"/>
        <v>0.42</v>
      </c>
      <c r="AA3783" s="178"/>
      <c r="AB3783" s="178"/>
      <c r="AC3783" s="178"/>
    </row>
    <row r="3784" spans="2:29" x14ac:dyDescent="0.35">
      <c r="B3784" s="222">
        <v>386100</v>
      </c>
      <c r="C3784" s="208">
        <v>154274</v>
      </c>
      <c r="D3784" s="309">
        <v>8485.07</v>
      </c>
      <c r="E3784" s="206">
        <v>12341.92</v>
      </c>
      <c r="F3784" s="206">
        <v>13884.66</v>
      </c>
      <c r="G3784" s="205">
        <f t="shared" si="306"/>
        <v>0.39957005957005959</v>
      </c>
      <c r="H3784" s="207">
        <f t="shared" si="307"/>
        <v>0.45</v>
      </c>
      <c r="I3784" s="213">
        <v>139890</v>
      </c>
      <c r="J3784" s="213">
        <v>7693.95</v>
      </c>
      <c r="K3784" s="212">
        <v>11191.2</v>
      </c>
      <c r="L3784" s="212">
        <v>12590.1</v>
      </c>
      <c r="M3784" s="239">
        <f t="shared" si="304"/>
        <v>0.51530000000009746</v>
      </c>
      <c r="N3784" s="239"/>
      <c r="O3784" s="178"/>
      <c r="P3784" s="178"/>
      <c r="Q3784" s="178"/>
      <c r="R3784" s="178"/>
      <c r="S3784" s="178"/>
      <c r="T3784" s="178"/>
      <c r="U3784" s="178"/>
      <c r="V3784" s="178"/>
      <c r="W3784" s="178"/>
      <c r="X3784" s="178"/>
      <c r="Y3784" s="210">
        <f t="shared" si="303"/>
        <v>0.3623154623154623</v>
      </c>
      <c r="Z3784" s="211">
        <f t="shared" si="305"/>
        <v>0.42</v>
      </c>
      <c r="AA3784" s="178"/>
      <c r="AB3784" s="178"/>
      <c r="AC3784" s="178"/>
    </row>
    <row r="3785" spans="2:29" x14ac:dyDescent="0.35">
      <c r="B3785" s="222">
        <v>386200</v>
      </c>
      <c r="C3785" s="208">
        <v>154319</v>
      </c>
      <c r="D3785" s="309">
        <v>8487.5400000000009</v>
      </c>
      <c r="E3785" s="206">
        <v>12345.52</v>
      </c>
      <c r="F3785" s="206">
        <v>13888.71</v>
      </c>
      <c r="G3785" s="205">
        <f t="shared" si="306"/>
        <v>0.39958311755567066</v>
      </c>
      <c r="H3785" s="207">
        <f t="shared" si="307"/>
        <v>0.45</v>
      </c>
      <c r="I3785" s="213">
        <v>139932</v>
      </c>
      <c r="J3785" s="213">
        <v>7696.26</v>
      </c>
      <c r="K3785" s="212">
        <v>11194.56</v>
      </c>
      <c r="L3785" s="212">
        <v>12593.88</v>
      </c>
      <c r="M3785" s="239">
        <f t="shared" si="304"/>
        <v>0.51520000000000432</v>
      </c>
      <c r="N3785" s="239"/>
      <c r="O3785" s="178"/>
      <c r="P3785" s="178"/>
      <c r="Q3785" s="178"/>
      <c r="R3785" s="178"/>
      <c r="S3785" s="178"/>
      <c r="T3785" s="178"/>
      <c r="U3785" s="178"/>
      <c r="V3785" s="178"/>
      <c r="W3785" s="178"/>
      <c r="X3785" s="178"/>
      <c r="Y3785" s="210">
        <f t="shared" si="303"/>
        <v>0.36233039875712064</v>
      </c>
      <c r="Z3785" s="211">
        <f t="shared" si="305"/>
        <v>0.42</v>
      </c>
      <c r="AA3785" s="178"/>
      <c r="AB3785" s="178"/>
      <c r="AC3785" s="178"/>
    </row>
    <row r="3786" spans="2:29" x14ac:dyDescent="0.35">
      <c r="B3786" s="222">
        <v>386300</v>
      </c>
      <c r="C3786" s="208">
        <v>154364</v>
      </c>
      <c r="D3786" s="309">
        <v>8490.02</v>
      </c>
      <c r="E3786" s="206">
        <v>12349.12</v>
      </c>
      <c r="F3786" s="206">
        <v>13892.76</v>
      </c>
      <c r="G3786" s="205">
        <f t="shared" si="306"/>
        <v>0.39959616878074034</v>
      </c>
      <c r="H3786" s="207">
        <f t="shared" si="307"/>
        <v>0.45</v>
      </c>
      <c r="I3786" s="213">
        <v>139974</v>
      </c>
      <c r="J3786" s="213">
        <v>7698.57</v>
      </c>
      <c r="K3786" s="212">
        <v>11197.92</v>
      </c>
      <c r="L3786" s="212">
        <v>12597.66</v>
      </c>
      <c r="M3786" s="239">
        <f t="shared" si="304"/>
        <v>0.51529999999998832</v>
      </c>
      <c r="N3786" s="239"/>
      <c r="O3786" s="178"/>
      <c r="P3786" s="178"/>
      <c r="Q3786" s="178"/>
      <c r="R3786" s="178"/>
      <c r="S3786" s="178"/>
      <c r="T3786" s="178"/>
      <c r="U3786" s="178"/>
      <c r="V3786" s="178"/>
      <c r="W3786" s="178"/>
      <c r="X3786" s="178"/>
      <c r="Y3786" s="210">
        <f t="shared" si="303"/>
        <v>0.36234532746570025</v>
      </c>
      <c r="Z3786" s="211">
        <f t="shared" si="305"/>
        <v>0.42</v>
      </c>
      <c r="AA3786" s="178"/>
      <c r="AB3786" s="178"/>
      <c r="AC3786" s="178"/>
    </row>
    <row r="3787" spans="2:29" x14ac:dyDescent="0.35">
      <c r="B3787" s="222">
        <v>386400</v>
      </c>
      <c r="C3787" s="208">
        <v>154409</v>
      </c>
      <c r="D3787" s="309">
        <v>8492.49</v>
      </c>
      <c r="E3787" s="206">
        <v>12352.72</v>
      </c>
      <c r="F3787" s="206">
        <v>13896.81</v>
      </c>
      <c r="G3787" s="205">
        <f t="shared" si="306"/>
        <v>0.39960921325051763</v>
      </c>
      <c r="H3787" s="207">
        <f t="shared" si="307"/>
        <v>0.45</v>
      </c>
      <c r="I3787" s="213">
        <v>140016</v>
      </c>
      <c r="J3787" s="213">
        <v>7700.88</v>
      </c>
      <c r="K3787" s="212">
        <v>11201.28</v>
      </c>
      <c r="L3787" s="212">
        <v>12601.44</v>
      </c>
      <c r="M3787" s="239">
        <f t="shared" si="304"/>
        <v>0.51519999999987709</v>
      </c>
      <c r="N3787" s="239"/>
      <c r="O3787" s="178"/>
      <c r="P3787" s="178"/>
      <c r="Q3787" s="178"/>
      <c r="R3787" s="178"/>
      <c r="S3787" s="178"/>
      <c r="T3787" s="178"/>
      <c r="U3787" s="178"/>
      <c r="V3787" s="178"/>
      <c r="W3787" s="178"/>
      <c r="X3787" s="178"/>
      <c r="Y3787" s="210">
        <f t="shared" si="303"/>
        <v>0.36236024844720499</v>
      </c>
      <c r="Z3787" s="211">
        <f t="shared" si="305"/>
        <v>0.42</v>
      </c>
      <c r="AA3787" s="178"/>
      <c r="AB3787" s="178"/>
      <c r="AC3787" s="178"/>
    </row>
    <row r="3788" spans="2:29" x14ac:dyDescent="0.35">
      <c r="B3788" s="222">
        <v>386500</v>
      </c>
      <c r="C3788" s="208">
        <v>154454</v>
      </c>
      <c r="D3788" s="309">
        <v>8494.9699999999993</v>
      </c>
      <c r="E3788" s="206">
        <v>12356.32</v>
      </c>
      <c r="F3788" s="206">
        <v>13900.86</v>
      </c>
      <c r="G3788" s="205">
        <f t="shared" si="306"/>
        <v>0.39962225097024578</v>
      </c>
      <c r="H3788" s="207">
        <f t="shared" si="307"/>
        <v>0.45</v>
      </c>
      <c r="I3788" s="213">
        <v>140058</v>
      </c>
      <c r="J3788" s="213">
        <v>7703.19</v>
      </c>
      <c r="K3788" s="212">
        <v>11204.64</v>
      </c>
      <c r="L3788" s="212">
        <v>12605.22</v>
      </c>
      <c r="M3788" s="239">
        <f t="shared" si="304"/>
        <v>0.51530000000017029</v>
      </c>
      <c r="N3788" s="239"/>
      <c r="O3788" s="178"/>
      <c r="P3788" s="178"/>
      <c r="Q3788" s="178"/>
      <c r="R3788" s="178"/>
      <c r="S3788" s="178"/>
      <c r="T3788" s="178"/>
      <c r="U3788" s="178"/>
      <c r="V3788" s="178"/>
      <c r="W3788" s="178"/>
      <c r="X3788" s="178"/>
      <c r="Y3788" s="210">
        <f t="shared" si="303"/>
        <v>0.36237516170763262</v>
      </c>
      <c r="Z3788" s="211">
        <f t="shared" si="305"/>
        <v>0.42</v>
      </c>
      <c r="AA3788" s="178"/>
      <c r="AB3788" s="178"/>
      <c r="AC3788" s="178"/>
    </row>
    <row r="3789" spans="2:29" x14ac:dyDescent="0.35">
      <c r="B3789" s="222">
        <v>386600</v>
      </c>
      <c r="C3789" s="208">
        <v>154499</v>
      </c>
      <c r="D3789" s="309">
        <v>8497.44</v>
      </c>
      <c r="E3789" s="206">
        <v>12359.92</v>
      </c>
      <c r="F3789" s="206">
        <v>13904.91</v>
      </c>
      <c r="G3789" s="205">
        <f t="shared" si="306"/>
        <v>0.39963528194516296</v>
      </c>
      <c r="H3789" s="207">
        <f t="shared" si="307"/>
        <v>0.45</v>
      </c>
      <c r="I3789" s="213">
        <v>140100</v>
      </c>
      <c r="J3789" s="213">
        <v>7705.5</v>
      </c>
      <c r="K3789" s="212">
        <v>11208</v>
      </c>
      <c r="L3789" s="212">
        <v>12609</v>
      </c>
      <c r="M3789" s="239">
        <f t="shared" si="304"/>
        <v>0.51520000000005894</v>
      </c>
      <c r="N3789" s="239"/>
      <c r="O3789" s="178"/>
      <c r="P3789" s="178"/>
      <c r="Q3789" s="178"/>
      <c r="R3789" s="178"/>
      <c r="S3789" s="178"/>
      <c r="T3789" s="178"/>
      <c r="U3789" s="178"/>
      <c r="V3789" s="178"/>
      <c r="W3789" s="178"/>
      <c r="X3789" s="178"/>
      <c r="Y3789" s="210">
        <f t="shared" si="303"/>
        <v>0.36239006725297462</v>
      </c>
      <c r="Z3789" s="211">
        <f t="shared" si="305"/>
        <v>0.42</v>
      </c>
      <c r="AA3789" s="178"/>
      <c r="AB3789" s="178"/>
      <c r="AC3789" s="178"/>
    </row>
    <row r="3790" spans="2:29" x14ac:dyDescent="0.35">
      <c r="B3790" s="222">
        <v>386700</v>
      </c>
      <c r="C3790" s="208">
        <v>154544</v>
      </c>
      <c r="D3790" s="309">
        <v>8499.92</v>
      </c>
      <c r="E3790" s="206">
        <v>12363.52</v>
      </c>
      <c r="F3790" s="206">
        <v>13908.96</v>
      </c>
      <c r="G3790" s="205">
        <f t="shared" si="306"/>
        <v>0.39964830618050168</v>
      </c>
      <c r="H3790" s="207">
        <f t="shared" si="307"/>
        <v>0.45</v>
      </c>
      <c r="I3790" s="213">
        <v>140142</v>
      </c>
      <c r="J3790" s="213">
        <v>7707.81</v>
      </c>
      <c r="K3790" s="212">
        <v>11211.36</v>
      </c>
      <c r="L3790" s="212">
        <v>12612.78</v>
      </c>
      <c r="M3790" s="239">
        <f t="shared" si="304"/>
        <v>0.51530000000004295</v>
      </c>
      <c r="N3790" s="239"/>
      <c r="O3790" s="178"/>
      <c r="P3790" s="178"/>
      <c r="Q3790" s="178"/>
      <c r="R3790" s="178"/>
      <c r="S3790" s="178"/>
      <c r="T3790" s="178"/>
      <c r="U3790" s="178"/>
      <c r="V3790" s="178"/>
      <c r="W3790" s="178"/>
      <c r="X3790" s="178"/>
      <c r="Y3790" s="210">
        <f t="shared" si="303"/>
        <v>0.36240496508921644</v>
      </c>
      <c r="Z3790" s="211">
        <f t="shared" si="305"/>
        <v>0.42</v>
      </c>
      <c r="AA3790" s="178"/>
      <c r="AB3790" s="178"/>
      <c r="AC3790" s="178"/>
    </row>
    <row r="3791" spans="2:29" x14ac:dyDescent="0.35">
      <c r="B3791" s="222">
        <v>386800</v>
      </c>
      <c r="C3791" s="208">
        <v>154589</v>
      </c>
      <c r="D3791" s="309">
        <v>8502.39</v>
      </c>
      <c r="E3791" s="206">
        <v>12367.12</v>
      </c>
      <c r="F3791" s="206">
        <v>13913.01</v>
      </c>
      <c r="G3791" s="205">
        <f t="shared" si="306"/>
        <v>0.39966132368148916</v>
      </c>
      <c r="H3791" s="207">
        <f t="shared" si="307"/>
        <v>0.45</v>
      </c>
      <c r="I3791" s="213">
        <v>140184</v>
      </c>
      <c r="J3791" s="213">
        <v>7710.12</v>
      </c>
      <c r="K3791" s="212">
        <v>11214.72</v>
      </c>
      <c r="L3791" s="212">
        <v>12616.56</v>
      </c>
      <c r="M3791" s="239">
        <f t="shared" si="304"/>
        <v>0.5152000000002408</v>
      </c>
      <c r="N3791" s="239"/>
      <c r="O3791" s="178"/>
      <c r="P3791" s="178"/>
      <c r="Q3791" s="178"/>
      <c r="R3791" s="178"/>
      <c r="S3791" s="178"/>
      <c r="T3791" s="178"/>
      <c r="U3791" s="178"/>
      <c r="V3791" s="178"/>
      <c r="W3791" s="178"/>
      <c r="X3791" s="178"/>
      <c r="Y3791" s="210">
        <f t="shared" si="303"/>
        <v>0.36241985522233711</v>
      </c>
      <c r="Z3791" s="211">
        <f t="shared" si="305"/>
        <v>0.42</v>
      </c>
      <c r="AA3791" s="178"/>
      <c r="AB3791" s="178"/>
      <c r="AC3791" s="178"/>
    </row>
    <row r="3792" spans="2:29" x14ac:dyDescent="0.35">
      <c r="B3792" s="222">
        <v>386900</v>
      </c>
      <c r="C3792" s="208">
        <v>154634</v>
      </c>
      <c r="D3792" s="309">
        <v>8504.8700000000008</v>
      </c>
      <c r="E3792" s="206">
        <v>12370.72</v>
      </c>
      <c r="F3792" s="206">
        <v>13917.06</v>
      </c>
      <c r="G3792" s="205">
        <f t="shared" si="306"/>
        <v>0.3996743344533471</v>
      </c>
      <c r="H3792" s="207">
        <f t="shared" si="307"/>
        <v>0.45</v>
      </c>
      <c r="I3792" s="213">
        <v>140226</v>
      </c>
      <c r="J3792" s="213">
        <v>7712.43</v>
      </c>
      <c r="K3792" s="212">
        <v>11218.08</v>
      </c>
      <c r="L3792" s="212">
        <v>12620.34</v>
      </c>
      <c r="M3792" s="239">
        <f t="shared" si="304"/>
        <v>0.51529999999993381</v>
      </c>
      <c r="N3792" s="239"/>
      <c r="O3792" s="178"/>
      <c r="P3792" s="178"/>
      <c r="Q3792" s="178"/>
      <c r="R3792" s="178"/>
      <c r="S3792" s="178"/>
      <c r="T3792" s="178"/>
      <c r="U3792" s="178"/>
      <c r="V3792" s="178"/>
      <c r="W3792" s="178"/>
      <c r="X3792" s="178"/>
      <c r="Y3792" s="210">
        <f t="shared" si="303"/>
        <v>0.36243473765830964</v>
      </c>
      <c r="Z3792" s="211">
        <f t="shared" si="305"/>
        <v>0.42</v>
      </c>
      <c r="AA3792" s="178"/>
      <c r="AB3792" s="178"/>
      <c r="AC3792" s="178"/>
    </row>
    <row r="3793" spans="2:29" x14ac:dyDescent="0.35">
      <c r="B3793" s="222">
        <v>387000</v>
      </c>
      <c r="C3793" s="208">
        <v>154679</v>
      </c>
      <c r="D3793" s="309">
        <v>8507.34</v>
      </c>
      <c r="E3793" s="206">
        <v>12374.32</v>
      </c>
      <c r="F3793" s="206">
        <v>13921.11</v>
      </c>
      <c r="G3793" s="205">
        <f t="shared" si="306"/>
        <v>0.39968733850129201</v>
      </c>
      <c r="H3793" s="207">
        <f t="shared" si="307"/>
        <v>0.45</v>
      </c>
      <c r="I3793" s="213">
        <v>140268</v>
      </c>
      <c r="J3793" s="213">
        <v>7714.74</v>
      </c>
      <c r="K3793" s="212">
        <v>11221.44</v>
      </c>
      <c r="L3793" s="212">
        <v>12624.12</v>
      </c>
      <c r="M3793" s="239">
        <f t="shared" si="304"/>
        <v>0.51520000000011346</v>
      </c>
      <c r="N3793" s="239"/>
      <c r="O3793" s="178"/>
      <c r="P3793" s="178"/>
      <c r="Q3793" s="178"/>
      <c r="R3793" s="178"/>
      <c r="S3793" s="178"/>
      <c r="T3793" s="178"/>
      <c r="U3793" s="178"/>
      <c r="V3793" s="178"/>
      <c r="W3793" s="178"/>
      <c r="X3793" s="178"/>
      <c r="Y3793" s="210">
        <f t="shared" si="303"/>
        <v>0.36244961240310075</v>
      </c>
      <c r="Z3793" s="211">
        <f t="shared" si="305"/>
        <v>0.42</v>
      </c>
      <c r="AA3793" s="178"/>
      <c r="AB3793" s="178"/>
      <c r="AC3793" s="178"/>
    </row>
    <row r="3794" spans="2:29" x14ac:dyDescent="0.35">
      <c r="B3794" s="222">
        <v>387100</v>
      </c>
      <c r="C3794" s="208">
        <v>154724</v>
      </c>
      <c r="D3794" s="309">
        <v>8509.82</v>
      </c>
      <c r="E3794" s="206">
        <v>12377.92</v>
      </c>
      <c r="F3794" s="206">
        <v>13925.16</v>
      </c>
      <c r="G3794" s="205">
        <f t="shared" si="306"/>
        <v>0.39970033583053477</v>
      </c>
      <c r="H3794" s="207">
        <f t="shared" si="307"/>
        <v>0.45</v>
      </c>
      <c r="I3794" s="213">
        <v>140310</v>
      </c>
      <c r="J3794" s="213">
        <v>7717.05</v>
      </c>
      <c r="K3794" s="212">
        <v>11224.8</v>
      </c>
      <c r="L3794" s="212">
        <v>12627.9</v>
      </c>
      <c r="M3794" s="239">
        <f t="shared" si="304"/>
        <v>0.51530000000009746</v>
      </c>
      <c r="N3794" s="239"/>
      <c r="O3794" s="178"/>
      <c r="P3794" s="178"/>
      <c r="Q3794" s="178"/>
      <c r="R3794" s="178"/>
      <c r="S3794" s="178"/>
      <c r="T3794" s="178"/>
      <c r="U3794" s="178"/>
      <c r="V3794" s="178"/>
      <c r="W3794" s="178"/>
      <c r="X3794" s="178"/>
      <c r="Y3794" s="210">
        <f t="shared" si="303"/>
        <v>0.36246447946267113</v>
      </c>
      <c r="Z3794" s="211">
        <f t="shared" si="305"/>
        <v>0.42</v>
      </c>
      <c r="AA3794" s="178"/>
      <c r="AB3794" s="178"/>
      <c r="AC3794" s="178"/>
    </row>
    <row r="3795" spans="2:29" x14ac:dyDescent="0.35">
      <c r="B3795" s="222">
        <v>387200</v>
      </c>
      <c r="C3795" s="208">
        <v>154769</v>
      </c>
      <c r="D3795" s="309">
        <v>8512.2900000000009</v>
      </c>
      <c r="E3795" s="206">
        <v>12381.52</v>
      </c>
      <c r="F3795" s="206">
        <v>13929.21</v>
      </c>
      <c r="G3795" s="205">
        <f t="shared" si="306"/>
        <v>0.39971332644628099</v>
      </c>
      <c r="H3795" s="207">
        <f t="shared" si="307"/>
        <v>0.45</v>
      </c>
      <c r="I3795" s="213">
        <v>140352</v>
      </c>
      <c r="J3795" s="213">
        <v>7719.36</v>
      </c>
      <c r="K3795" s="212">
        <v>11228.16</v>
      </c>
      <c r="L3795" s="212">
        <v>12631.68</v>
      </c>
      <c r="M3795" s="239">
        <f t="shared" si="304"/>
        <v>0.51520000000000432</v>
      </c>
      <c r="N3795" s="239"/>
      <c r="O3795" s="178"/>
      <c r="P3795" s="178"/>
      <c r="Q3795" s="178"/>
      <c r="R3795" s="178"/>
      <c r="S3795" s="178"/>
      <c r="T3795" s="178"/>
      <c r="U3795" s="178"/>
      <c r="V3795" s="178"/>
      <c r="W3795" s="178"/>
      <c r="X3795" s="178"/>
      <c r="Y3795" s="210">
        <f t="shared" si="303"/>
        <v>0.36247933884297523</v>
      </c>
      <c r="Z3795" s="211">
        <f t="shared" si="305"/>
        <v>0.42</v>
      </c>
      <c r="AA3795" s="178"/>
      <c r="AB3795" s="178"/>
      <c r="AC3795" s="178"/>
    </row>
    <row r="3796" spans="2:29" x14ac:dyDescent="0.35">
      <c r="B3796" s="222">
        <v>387300</v>
      </c>
      <c r="C3796" s="208">
        <v>154814</v>
      </c>
      <c r="D3796" s="309">
        <v>8514.77</v>
      </c>
      <c r="E3796" s="206">
        <v>12385.12</v>
      </c>
      <c r="F3796" s="206">
        <v>13933.26</v>
      </c>
      <c r="G3796" s="205">
        <f t="shared" si="306"/>
        <v>0.39972631035373096</v>
      </c>
      <c r="H3796" s="207">
        <f t="shared" si="307"/>
        <v>0.45</v>
      </c>
      <c r="I3796" s="213">
        <v>140394</v>
      </c>
      <c r="J3796" s="213">
        <v>7721.67</v>
      </c>
      <c r="K3796" s="212">
        <v>11231.52</v>
      </c>
      <c r="L3796" s="212">
        <v>12635.46</v>
      </c>
      <c r="M3796" s="239">
        <f t="shared" si="304"/>
        <v>0.51529999999998832</v>
      </c>
      <c r="N3796" s="239"/>
      <c r="O3796" s="178"/>
      <c r="P3796" s="178"/>
      <c r="Q3796" s="178"/>
      <c r="R3796" s="178"/>
      <c r="S3796" s="178"/>
      <c r="T3796" s="178"/>
      <c r="U3796" s="178"/>
      <c r="V3796" s="178"/>
      <c r="W3796" s="178"/>
      <c r="X3796" s="178"/>
      <c r="Y3796" s="210">
        <f t="shared" si="303"/>
        <v>0.36249419054996129</v>
      </c>
      <c r="Z3796" s="211">
        <f t="shared" si="305"/>
        <v>0.42</v>
      </c>
      <c r="AA3796" s="178"/>
      <c r="AB3796" s="178"/>
      <c r="AC3796" s="178"/>
    </row>
    <row r="3797" spans="2:29" x14ac:dyDescent="0.35">
      <c r="B3797" s="222">
        <v>387400</v>
      </c>
      <c r="C3797" s="208">
        <v>154859</v>
      </c>
      <c r="D3797" s="309">
        <v>8517.24</v>
      </c>
      <c r="E3797" s="206">
        <v>12388.72</v>
      </c>
      <c r="F3797" s="206">
        <v>13937.31</v>
      </c>
      <c r="G3797" s="205">
        <f t="shared" si="306"/>
        <v>0.39973928755807953</v>
      </c>
      <c r="H3797" s="207">
        <f t="shared" si="307"/>
        <v>0.45</v>
      </c>
      <c r="I3797" s="213">
        <v>140436</v>
      </c>
      <c r="J3797" s="213">
        <v>7723.98</v>
      </c>
      <c r="K3797" s="212">
        <v>11234.88</v>
      </c>
      <c r="L3797" s="212">
        <v>12639.24</v>
      </c>
      <c r="M3797" s="239">
        <f t="shared" si="304"/>
        <v>0.51519999999987709</v>
      </c>
      <c r="N3797" s="239"/>
      <c r="O3797" s="178"/>
      <c r="P3797" s="178"/>
      <c r="Q3797" s="178"/>
      <c r="R3797" s="178"/>
      <c r="S3797" s="178"/>
      <c r="T3797" s="178"/>
      <c r="U3797" s="178"/>
      <c r="V3797" s="178"/>
      <c r="W3797" s="178"/>
      <c r="X3797" s="178"/>
      <c r="Y3797" s="210">
        <f t="shared" si="303"/>
        <v>0.36250903458957151</v>
      </c>
      <c r="Z3797" s="211">
        <f t="shared" si="305"/>
        <v>0.42</v>
      </c>
      <c r="AA3797" s="178"/>
      <c r="AB3797" s="178"/>
      <c r="AC3797" s="178"/>
    </row>
    <row r="3798" spans="2:29" x14ac:dyDescent="0.35">
      <c r="B3798" s="222">
        <v>387500</v>
      </c>
      <c r="C3798" s="208">
        <v>154904</v>
      </c>
      <c r="D3798" s="309">
        <v>8519.7199999999993</v>
      </c>
      <c r="E3798" s="206">
        <v>12392.32</v>
      </c>
      <c r="F3798" s="206">
        <v>13941.36</v>
      </c>
      <c r="G3798" s="205">
        <f t="shared" si="306"/>
        <v>0.39975225806451614</v>
      </c>
      <c r="H3798" s="207">
        <f t="shared" si="307"/>
        <v>0.45</v>
      </c>
      <c r="I3798" s="213">
        <v>140478</v>
      </c>
      <c r="J3798" s="213">
        <v>7726.29</v>
      </c>
      <c r="K3798" s="212">
        <v>11238.24</v>
      </c>
      <c r="L3798" s="212">
        <v>12643.02</v>
      </c>
      <c r="M3798" s="239">
        <f t="shared" si="304"/>
        <v>0.51530000000017029</v>
      </c>
      <c r="N3798" s="239"/>
      <c r="O3798" s="178"/>
      <c r="P3798" s="178"/>
      <c r="Q3798" s="178"/>
      <c r="R3798" s="178"/>
      <c r="S3798" s="178"/>
      <c r="T3798" s="178"/>
      <c r="U3798" s="178"/>
      <c r="V3798" s="178"/>
      <c r="W3798" s="178"/>
      <c r="X3798" s="178"/>
      <c r="Y3798" s="210">
        <f t="shared" si="303"/>
        <v>0.36252387096774191</v>
      </c>
      <c r="Z3798" s="211">
        <f t="shared" si="305"/>
        <v>0.42</v>
      </c>
      <c r="AA3798" s="178"/>
      <c r="AB3798" s="178"/>
      <c r="AC3798" s="178"/>
    </row>
    <row r="3799" spans="2:29" x14ac:dyDescent="0.35">
      <c r="B3799" s="222">
        <v>387600</v>
      </c>
      <c r="C3799" s="208">
        <v>154949</v>
      </c>
      <c r="D3799" s="309">
        <v>8522.19</v>
      </c>
      <c r="E3799" s="206">
        <v>12395.92</v>
      </c>
      <c r="F3799" s="206">
        <v>13945.41</v>
      </c>
      <c r="G3799" s="205">
        <f t="shared" si="306"/>
        <v>0.399765221878225</v>
      </c>
      <c r="H3799" s="207">
        <f t="shared" si="307"/>
        <v>0.45</v>
      </c>
      <c r="I3799" s="213">
        <v>140520</v>
      </c>
      <c r="J3799" s="213">
        <v>7728.6</v>
      </c>
      <c r="K3799" s="212">
        <v>11241.6</v>
      </c>
      <c r="L3799" s="212">
        <v>12646.8</v>
      </c>
      <c r="M3799" s="239">
        <f t="shared" si="304"/>
        <v>0.51520000000005894</v>
      </c>
      <c r="N3799" s="239"/>
      <c r="O3799" s="178"/>
      <c r="P3799" s="178"/>
      <c r="Q3799" s="178"/>
      <c r="R3799" s="178"/>
      <c r="S3799" s="178"/>
      <c r="T3799" s="178"/>
      <c r="U3799" s="178"/>
      <c r="V3799" s="178"/>
      <c r="W3799" s="178"/>
      <c r="X3799" s="178"/>
      <c r="Y3799" s="210">
        <f t="shared" si="303"/>
        <v>0.36253869969040248</v>
      </c>
      <c r="Z3799" s="211">
        <f t="shared" si="305"/>
        <v>0.42</v>
      </c>
      <c r="AA3799" s="178"/>
      <c r="AB3799" s="178"/>
      <c r="AC3799" s="178"/>
    </row>
    <row r="3800" spans="2:29" x14ac:dyDescent="0.35">
      <c r="B3800" s="222">
        <v>387700</v>
      </c>
      <c r="C3800" s="208">
        <v>154994</v>
      </c>
      <c r="D3800" s="309">
        <v>8524.67</v>
      </c>
      <c r="E3800" s="206">
        <v>12399.52</v>
      </c>
      <c r="F3800" s="206">
        <v>13949.46</v>
      </c>
      <c r="G3800" s="205">
        <f t="shared" si="306"/>
        <v>0.39977817900438484</v>
      </c>
      <c r="H3800" s="207">
        <f t="shared" si="307"/>
        <v>0.45</v>
      </c>
      <c r="I3800" s="213">
        <v>140562</v>
      </c>
      <c r="J3800" s="213">
        <v>7730.91</v>
      </c>
      <c r="K3800" s="212">
        <v>11244.96</v>
      </c>
      <c r="L3800" s="212">
        <v>12650.58</v>
      </c>
      <c r="M3800" s="239">
        <f t="shared" si="304"/>
        <v>0.51530000000004295</v>
      </c>
      <c r="N3800" s="239"/>
      <c r="O3800" s="178"/>
      <c r="P3800" s="178"/>
      <c r="Q3800" s="178"/>
      <c r="R3800" s="178"/>
      <c r="S3800" s="178"/>
      <c r="T3800" s="178"/>
      <c r="U3800" s="178"/>
      <c r="V3800" s="178"/>
      <c r="W3800" s="178"/>
      <c r="X3800" s="178"/>
      <c r="Y3800" s="210">
        <f t="shared" si="303"/>
        <v>0.36255352076347691</v>
      </c>
      <c r="Z3800" s="211">
        <f t="shared" si="305"/>
        <v>0.42</v>
      </c>
      <c r="AA3800" s="178"/>
      <c r="AB3800" s="178"/>
      <c r="AC3800" s="178"/>
    </row>
    <row r="3801" spans="2:29" x14ac:dyDescent="0.35">
      <c r="B3801" s="222">
        <v>387800</v>
      </c>
      <c r="C3801" s="208">
        <v>155039</v>
      </c>
      <c r="D3801" s="309">
        <v>8527.14</v>
      </c>
      <c r="E3801" s="206">
        <v>12403.12</v>
      </c>
      <c r="F3801" s="206">
        <v>13953.51</v>
      </c>
      <c r="G3801" s="205">
        <f t="shared" si="306"/>
        <v>0.39979112944816914</v>
      </c>
      <c r="H3801" s="207">
        <f t="shared" si="307"/>
        <v>0.45</v>
      </c>
      <c r="I3801" s="213">
        <v>140604</v>
      </c>
      <c r="J3801" s="213">
        <v>7733.22</v>
      </c>
      <c r="K3801" s="212">
        <v>11248.32</v>
      </c>
      <c r="L3801" s="212">
        <v>12654.36</v>
      </c>
      <c r="M3801" s="239">
        <f t="shared" si="304"/>
        <v>0.5152000000002408</v>
      </c>
      <c r="N3801" s="239"/>
      <c r="O3801" s="178"/>
      <c r="P3801" s="178"/>
      <c r="Q3801" s="178"/>
      <c r="R3801" s="178"/>
      <c r="S3801" s="178"/>
      <c r="T3801" s="178"/>
      <c r="U3801" s="178"/>
      <c r="V3801" s="178"/>
      <c r="W3801" s="178"/>
      <c r="X3801" s="178"/>
      <c r="Y3801" s="210">
        <f t="shared" si="303"/>
        <v>0.36256833419288292</v>
      </c>
      <c r="Z3801" s="211">
        <f t="shared" si="305"/>
        <v>0.42</v>
      </c>
      <c r="AA3801" s="178"/>
      <c r="AB3801" s="178"/>
      <c r="AC3801" s="178"/>
    </row>
    <row r="3802" spans="2:29" x14ac:dyDescent="0.35">
      <c r="B3802" s="222">
        <v>387900</v>
      </c>
      <c r="C3802" s="208">
        <v>155084</v>
      </c>
      <c r="D3802" s="309">
        <v>8529.6200000000008</v>
      </c>
      <c r="E3802" s="206">
        <v>12406.72</v>
      </c>
      <c r="F3802" s="206">
        <v>13957.56</v>
      </c>
      <c r="G3802" s="205">
        <f t="shared" si="306"/>
        <v>0.39980407321474609</v>
      </c>
      <c r="H3802" s="207">
        <f t="shared" si="307"/>
        <v>0.45</v>
      </c>
      <c r="I3802" s="213">
        <v>140646</v>
      </c>
      <c r="J3802" s="213">
        <v>7735.53</v>
      </c>
      <c r="K3802" s="212">
        <v>11251.68</v>
      </c>
      <c r="L3802" s="212">
        <v>12658.14</v>
      </c>
      <c r="M3802" s="239">
        <f t="shared" si="304"/>
        <v>0.51529999999993381</v>
      </c>
      <c r="N3802" s="239"/>
      <c r="O3802" s="178"/>
      <c r="P3802" s="178"/>
      <c r="Q3802" s="178"/>
      <c r="R3802" s="178"/>
      <c r="S3802" s="178"/>
      <c r="T3802" s="178"/>
      <c r="U3802" s="178"/>
      <c r="V3802" s="178"/>
      <c r="W3802" s="178"/>
      <c r="X3802" s="178"/>
      <c r="Y3802" s="210">
        <f t="shared" si="303"/>
        <v>0.36258313998453212</v>
      </c>
      <c r="Z3802" s="211">
        <f t="shared" si="305"/>
        <v>0.42</v>
      </c>
      <c r="AA3802" s="178"/>
      <c r="AB3802" s="178"/>
      <c r="AC3802" s="178"/>
    </row>
    <row r="3803" spans="2:29" x14ac:dyDescent="0.35">
      <c r="B3803" s="222">
        <v>388000</v>
      </c>
      <c r="C3803" s="208">
        <v>155129</v>
      </c>
      <c r="D3803" s="309">
        <v>8532.09</v>
      </c>
      <c r="E3803" s="206">
        <v>12410.32</v>
      </c>
      <c r="F3803" s="206">
        <v>13961.61</v>
      </c>
      <c r="G3803" s="205">
        <f t="shared" si="306"/>
        <v>0.39981701030927835</v>
      </c>
      <c r="H3803" s="207">
        <f t="shared" si="307"/>
        <v>0.45</v>
      </c>
      <c r="I3803" s="213">
        <v>140688</v>
      </c>
      <c r="J3803" s="213">
        <v>7737.84</v>
      </c>
      <c r="K3803" s="212">
        <v>11255.04</v>
      </c>
      <c r="L3803" s="212">
        <v>12661.92</v>
      </c>
      <c r="M3803" s="239">
        <f t="shared" si="304"/>
        <v>0.51520000000011346</v>
      </c>
      <c r="N3803" s="239"/>
      <c r="O3803" s="178"/>
      <c r="P3803" s="178"/>
      <c r="Q3803" s="178"/>
      <c r="R3803" s="178"/>
      <c r="S3803" s="178"/>
      <c r="T3803" s="178"/>
      <c r="U3803" s="178"/>
      <c r="V3803" s="178"/>
      <c r="W3803" s="178"/>
      <c r="X3803" s="178"/>
      <c r="Y3803" s="210">
        <f t="shared" si="303"/>
        <v>0.36259793814432989</v>
      </c>
      <c r="Z3803" s="211">
        <f t="shared" si="305"/>
        <v>0.42</v>
      </c>
      <c r="AA3803" s="178"/>
      <c r="AB3803" s="178"/>
      <c r="AC3803" s="178"/>
    </row>
    <row r="3804" spans="2:29" x14ac:dyDescent="0.35">
      <c r="B3804" s="222">
        <v>388100</v>
      </c>
      <c r="C3804" s="208">
        <v>155174</v>
      </c>
      <c r="D3804" s="309">
        <v>8534.57</v>
      </c>
      <c r="E3804" s="206">
        <v>12413.92</v>
      </c>
      <c r="F3804" s="206">
        <v>13965.66</v>
      </c>
      <c r="G3804" s="205">
        <f t="shared" si="306"/>
        <v>0.39982994073692346</v>
      </c>
      <c r="H3804" s="207">
        <f t="shared" si="307"/>
        <v>0.45</v>
      </c>
      <c r="I3804" s="213">
        <v>140730</v>
      </c>
      <c r="J3804" s="213">
        <v>7740.15</v>
      </c>
      <c r="K3804" s="212">
        <v>11258.4</v>
      </c>
      <c r="L3804" s="212">
        <v>12665.7</v>
      </c>
      <c r="M3804" s="239">
        <f t="shared" si="304"/>
        <v>0.51530000000009746</v>
      </c>
      <c r="N3804" s="239"/>
      <c r="O3804" s="178"/>
      <c r="P3804" s="178"/>
      <c r="Q3804" s="178"/>
      <c r="R3804" s="178"/>
      <c r="S3804" s="178"/>
      <c r="T3804" s="178"/>
      <c r="U3804" s="178"/>
      <c r="V3804" s="178"/>
      <c r="W3804" s="178"/>
      <c r="X3804" s="178"/>
      <c r="Y3804" s="210">
        <f t="shared" si="303"/>
        <v>0.36261272867817573</v>
      </c>
      <c r="Z3804" s="211">
        <f t="shared" si="305"/>
        <v>0.42</v>
      </c>
      <c r="AA3804" s="178"/>
      <c r="AB3804" s="178"/>
      <c r="AC3804" s="178"/>
    </row>
    <row r="3805" spans="2:29" x14ac:dyDescent="0.35">
      <c r="B3805" s="222">
        <v>388200</v>
      </c>
      <c r="C3805" s="208">
        <v>155219</v>
      </c>
      <c r="D3805" s="309">
        <v>8537.0400000000009</v>
      </c>
      <c r="E3805" s="206">
        <v>12417.52</v>
      </c>
      <c r="F3805" s="206">
        <v>13969.71</v>
      </c>
      <c r="G3805" s="205">
        <f t="shared" si="306"/>
        <v>0.39984286450283357</v>
      </c>
      <c r="H3805" s="207">
        <f t="shared" si="307"/>
        <v>0.45</v>
      </c>
      <c r="I3805" s="213">
        <v>140772</v>
      </c>
      <c r="J3805" s="213">
        <v>7742.46</v>
      </c>
      <c r="K3805" s="212">
        <v>11261.76</v>
      </c>
      <c r="L3805" s="212">
        <v>12669.48</v>
      </c>
      <c r="M3805" s="239">
        <f t="shared" si="304"/>
        <v>0.51520000000000432</v>
      </c>
      <c r="N3805" s="239"/>
      <c r="O3805" s="178"/>
      <c r="P3805" s="178"/>
      <c r="Q3805" s="178"/>
      <c r="R3805" s="178"/>
      <c r="S3805" s="178"/>
      <c r="T3805" s="178"/>
      <c r="U3805" s="178"/>
      <c r="V3805" s="178"/>
      <c r="W3805" s="178"/>
      <c r="X3805" s="178"/>
      <c r="Y3805" s="210">
        <f t="shared" si="303"/>
        <v>0.36262751159196288</v>
      </c>
      <c r="Z3805" s="211">
        <f t="shared" si="305"/>
        <v>0.42</v>
      </c>
      <c r="AA3805" s="178"/>
      <c r="AB3805" s="178"/>
      <c r="AC3805" s="178"/>
    </row>
    <row r="3806" spans="2:29" x14ac:dyDescent="0.35">
      <c r="B3806" s="222">
        <v>388300</v>
      </c>
      <c r="C3806" s="208">
        <v>155264</v>
      </c>
      <c r="D3806" s="309">
        <v>8539.52</v>
      </c>
      <c r="E3806" s="206">
        <v>12421.12</v>
      </c>
      <c r="F3806" s="206">
        <v>13973.76</v>
      </c>
      <c r="G3806" s="205">
        <f t="shared" si="306"/>
        <v>0.39985578161215557</v>
      </c>
      <c r="H3806" s="207">
        <f t="shared" si="307"/>
        <v>0.45</v>
      </c>
      <c r="I3806" s="213">
        <v>140814</v>
      </c>
      <c r="J3806" s="213">
        <v>7744.77</v>
      </c>
      <c r="K3806" s="212">
        <v>11265.12</v>
      </c>
      <c r="L3806" s="212">
        <v>12673.26</v>
      </c>
      <c r="M3806" s="239">
        <f t="shared" si="304"/>
        <v>0.51529999999998832</v>
      </c>
      <c r="N3806" s="239"/>
      <c r="O3806" s="178"/>
      <c r="P3806" s="178"/>
      <c r="Q3806" s="178"/>
      <c r="R3806" s="178"/>
      <c r="S3806" s="178"/>
      <c r="T3806" s="178"/>
      <c r="U3806" s="178"/>
      <c r="V3806" s="178"/>
      <c r="W3806" s="178"/>
      <c r="X3806" s="178"/>
      <c r="Y3806" s="210">
        <f t="shared" si="303"/>
        <v>0.36264228689157868</v>
      </c>
      <c r="Z3806" s="211">
        <f t="shared" si="305"/>
        <v>0.42</v>
      </c>
      <c r="AA3806" s="178"/>
      <c r="AB3806" s="178"/>
      <c r="AC3806" s="178"/>
    </row>
    <row r="3807" spans="2:29" x14ac:dyDescent="0.35">
      <c r="B3807" s="222">
        <v>388400</v>
      </c>
      <c r="C3807" s="208">
        <v>155309</v>
      </c>
      <c r="D3807" s="309">
        <v>8541.99</v>
      </c>
      <c r="E3807" s="206">
        <v>12424.72</v>
      </c>
      <c r="F3807" s="206">
        <v>13977.81</v>
      </c>
      <c r="G3807" s="205">
        <f t="shared" si="306"/>
        <v>0.3998686920700309</v>
      </c>
      <c r="H3807" s="207">
        <f t="shared" si="307"/>
        <v>0.45</v>
      </c>
      <c r="I3807" s="213">
        <v>140856</v>
      </c>
      <c r="J3807" s="213">
        <v>7747.08</v>
      </c>
      <c r="K3807" s="212">
        <v>11268.48</v>
      </c>
      <c r="L3807" s="212">
        <v>12677.04</v>
      </c>
      <c r="M3807" s="239">
        <f t="shared" si="304"/>
        <v>0.51519999999987709</v>
      </c>
      <c r="N3807" s="239"/>
      <c r="O3807" s="178"/>
      <c r="P3807" s="178"/>
      <c r="Q3807" s="178"/>
      <c r="R3807" s="178"/>
      <c r="S3807" s="178"/>
      <c r="T3807" s="178"/>
      <c r="U3807" s="178"/>
      <c r="V3807" s="178"/>
      <c r="W3807" s="178"/>
      <c r="X3807" s="178"/>
      <c r="Y3807" s="210">
        <f t="shared" si="303"/>
        <v>0.3626570545829042</v>
      </c>
      <c r="Z3807" s="211">
        <f t="shared" si="305"/>
        <v>0.42</v>
      </c>
      <c r="AA3807" s="178"/>
      <c r="AB3807" s="178"/>
      <c r="AC3807" s="178"/>
    </row>
    <row r="3808" spans="2:29" x14ac:dyDescent="0.35">
      <c r="B3808" s="222">
        <v>388500</v>
      </c>
      <c r="C3808" s="208">
        <v>155354</v>
      </c>
      <c r="D3808" s="309">
        <v>8544.4699999999993</v>
      </c>
      <c r="E3808" s="206">
        <v>12428.32</v>
      </c>
      <c r="F3808" s="206">
        <v>13981.86</v>
      </c>
      <c r="G3808" s="205">
        <f t="shared" si="306"/>
        <v>0.39988159588159589</v>
      </c>
      <c r="H3808" s="207">
        <f t="shared" si="307"/>
        <v>0.45</v>
      </c>
      <c r="I3808" s="213">
        <v>140898</v>
      </c>
      <c r="J3808" s="213">
        <v>7749.39</v>
      </c>
      <c r="K3808" s="212">
        <v>11271.84</v>
      </c>
      <c r="L3808" s="212">
        <v>12680.82</v>
      </c>
      <c r="M3808" s="239">
        <f t="shared" si="304"/>
        <v>0.51530000000017029</v>
      </c>
      <c r="N3808" s="239"/>
      <c r="O3808" s="178"/>
      <c r="P3808" s="178"/>
      <c r="Q3808" s="178"/>
      <c r="R3808" s="178"/>
      <c r="S3808" s="178"/>
      <c r="T3808" s="178"/>
      <c r="U3808" s="178"/>
      <c r="V3808" s="178"/>
      <c r="W3808" s="178"/>
      <c r="X3808" s="178"/>
      <c r="Y3808" s="210">
        <f t="shared" si="303"/>
        <v>0.3626718146718147</v>
      </c>
      <c r="Z3808" s="211">
        <f t="shared" si="305"/>
        <v>0.42</v>
      </c>
      <c r="AA3808" s="178"/>
      <c r="AB3808" s="178"/>
      <c r="AC3808" s="178"/>
    </row>
    <row r="3809" spans="2:29" x14ac:dyDescent="0.35">
      <c r="B3809" s="222">
        <v>388600</v>
      </c>
      <c r="C3809" s="208">
        <v>155399</v>
      </c>
      <c r="D3809" s="309">
        <v>8546.94</v>
      </c>
      <c r="E3809" s="206">
        <v>12431.92</v>
      </c>
      <c r="F3809" s="206">
        <v>13985.91</v>
      </c>
      <c r="G3809" s="205">
        <f t="shared" si="306"/>
        <v>0.39989449305198149</v>
      </c>
      <c r="H3809" s="207">
        <f t="shared" si="307"/>
        <v>0.45</v>
      </c>
      <c r="I3809" s="213">
        <v>140940</v>
      </c>
      <c r="J3809" s="213">
        <v>7751.7</v>
      </c>
      <c r="K3809" s="212">
        <v>11275.2</v>
      </c>
      <c r="L3809" s="212">
        <v>12684.6</v>
      </c>
      <c r="M3809" s="239">
        <f t="shared" si="304"/>
        <v>0.51520000000005894</v>
      </c>
      <c r="N3809" s="239"/>
      <c r="O3809" s="178"/>
      <c r="P3809" s="178"/>
      <c r="Q3809" s="178"/>
      <c r="R3809" s="178"/>
      <c r="S3809" s="178"/>
      <c r="T3809" s="178"/>
      <c r="U3809" s="178"/>
      <c r="V3809" s="178"/>
      <c r="W3809" s="178"/>
      <c r="X3809" s="178"/>
      <c r="Y3809" s="210">
        <f t="shared" si="303"/>
        <v>0.36268656716417913</v>
      </c>
      <c r="Z3809" s="211">
        <f t="shared" si="305"/>
        <v>0.42</v>
      </c>
      <c r="AA3809" s="178"/>
      <c r="AB3809" s="178"/>
      <c r="AC3809" s="178"/>
    </row>
    <row r="3810" spans="2:29" x14ac:dyDescent="0.35">
      <c r="B3810" s="222">
        <v>388700</v>
      </c>
      <c r="C3810" s="208">
        <v>155444</v>
      </c>
      <c r="D3810" s="309">
        <v>8549.42</v>
      </c>
      <c r="E3810" s="206">
        <v>12435.52</v>
      </c>
      <c r="F3810" s="206">
        <v>13989.96</v>
      </c>
      <c r="G3810" s="205">
        <f t="shared" si="306"/>
        <v>0.39990738358631334</v>
      </c>
      <c r="H3810" s="207">
        <f t="shared" si="307"/>
        <v>0.45</v>
      </c>
      <c r="I3810" s="213">
        <v>140982</v>
      </c>
      <c r="J3810" s="213">
        <v>7754.01</v>
      </c>
      <c r="K3810" s="212">
        <v>11278.56</v>
      </c>
      <c r="L3810" s="212">
        <v>12688.38</v>
      </c>
      <c r="M3810" s="239">
        <f t="shared" si="304"/>
        <v>0.51530000000004295</v>
      </c>
      <c r="N3810" s="239"/>
      <c r="O3810" s="178"/>
      <c r="P3810" s="178"/>
      <c r="Q3810" s="178"/>
      <c r="R3810" s="178"/>
      <c r="S3810" s="178"/>
      <c r="T3810" s="178"/>
      <c r="U3810" s="178"/>
      <c r="V3810" s="178"/>
      <c r="W3810" s="178"/>
      <c r="X3810" s="178"/>
      <c r="Y3810" s="210">
        <f t="shared" si="303"/>
        <v>0.36270131206586054</v>
      </c>
      <c r="Z3810" s="211">
        <f t="shared" si="305"/>
        <v>0.42</v>
      </c>
      <c r="AA3810" s="178"/>
      <c r="AB3810" s="178"/>
      <c r="AC3810" s="178"/>
    </row>
    <row r="3811" spans="2:29" x14ac:dyDescent="0.35">
      <c r="B3811" s="222">
        <v>388800</v>
      </c>
      <c r="C3811" s="208">
        <v>155489</v>
      </c>
      <c r="D3811" s="309">
        <v>8551.89</v>
      </c>
      <c r="E3811" s="206">
        <v>12439.12</v>
      </c>
      <c r="F3811" s="206">
        <v>13994.01</v>
      </c>
      <c r="G3811" s="205">
        <f t="shared" si="306"/>
        <v>0.39992026748971193</v>
      </c>
      <c r="H3811" s="207">
        <f t="shared" si="307"/>
        <v>0.45</v>
      </c>
      <c r="I3811" s="213">
        <v>141024</v>
      </c>
      <c r="J3811" s="213">
        <v>7756.32</v>
      </c>
      <c r="K3811" s="212">
        <v>11281.92</v>
      </c>
      <c r="L3811" s="212">
        <v>12692.16</v>
      </c>
      <c r="M3811" s="239">
        <f t="shared" si="304"/>
        <v>0.5152000000002408</v>
      </c>
      <c r="N3811" s="239"/>
      <c r="O3811" s="178"/>
      <c r="P3811" s="178"/>
      <c r="Q3811" s="178"/>
      <c r="R3811" s="178"/>
      <c r="S3811" s="178"/>
      <c r="T3811" s="178"/>
      <c r="U3811" s="178"/>
      <c r="V3811" s="178"/>
      <c r="W3811" s="178"/>
      <c r="X3811" s="178"/>
      <c r="Y3811" s="210">
        <f t="shared" si="303"/>
        <v>0.36271604938271607</v>
      </c>
      <c r="Z3811" s="211">
        <f t="shared" si="305"/>
        <v>0.42</v>
      </c>
      <c r="AA3811" s="178"/>
      <c r="AB3811" s="178"/>
      <c r="AC3811" s="178"/>
    </row>
    <row r="3812" spans="2:29" x14ac:dyDescent="0.35">
      <c r="B3812" s="222">
        <v>388900</v>
      </c>
      <c r="C3812" s="208">
        <v>155534</v>
      </c>
      <c r="D3812" s="309">
        <v>8554.3700000000008</v>
      </c>
      <c r="E3812" s="206">
        <v>12442.72</v>
      </c>
      <c r="F3812" s="206">
        <v>13998.06</v>
      </c>
      <c r="G3812" s="205">
        <f t="shared" si="306"/>
        <v>0.39993314476729236</v>
      </c>
      <c r="H3812" s="207">
        <f t="shared" si="307"/>
        <v>0.45</v>
      </c>
      <c r="I3812" s="213">
        <v>141066</v>
      </c>
      <c r="J3812" s="213">
        <v>7758.63</v>
      </c>
      <c r="K3812" s="212">
        <v>11285.28</v>
      </c>
      <c r="L3812" s="212">
        <v>12695.94</v>
      </c>
      <c r="M3812" s="239">
        <f t="shared" si="304"/>
        <v>0.51529999999993381</v>
      </c>
      <c r="N3812" s="239"/>
      <c r="O3812" s="178"/>
      <c r="P3812" s="178"/>
      <c r="Q3812" s="178"/>
      <c r="R3812" s="178"/>
      <c r="S3812" s="178"/>
      <c r="T3812" s="178"/>
      <c r="U3812" s="178"/>
      <c r="V3812" s="178"/>
      <c r="W3812" s="178"/>
      <c r="X3812" s="178"/>
      <c r="Y3812" s="210">
        <f t="shared" si="303"/>
        <v>0.36273077912059654</v>
      </c>
      <c r="Z3812" s="211">
        <f t="shared" si="305"/>
        <v>0.42</v>
      </c>
      <c r="AA3812" s="178"/>
      <c r="AB3812" s="178"/>
      <c r="AC3812" s="178"/>
    </row>
    <row r="3813" spans="2:29" x14ac:dyDescent="0.35">
      <c r="B3813" s="222">
        <v>389000</v>
      </c>
      <c r="C3813" s="208">
        <v>155579</v>
      </c>
      <c r="D3813" s="309">
        <v>8556.84</v>
      </c>
      <c r="E3813" s="206">
        <v>12446.32</v>
      </c>
      <c r="F3813" s="206">
        <v>14002.11</v>
      </c>
      <c r="G3813" s="205">
        <f t="shared" si="306"/>
        <v>0.39994601542416452</v>
      </c>
      <c r="H3813" s="207">
        <f t="shared" si="307"/>
        <v>0.45</v>
      </c>
      <c r="I3813" s="213">
        <v>141108</v>
      </c>
      <c r="J3813" s="213">
        <v>7760.94</v>
      </c>
      <c r="K3813" s="212">
        <v>11288.64</v>
      </c>
      <c r="L3813" s="212">
        <v>12699.72</v>
      </c>
      <c r="M3813" s="239">
        <f t="shared" si="304"/>
        <v>0.51520000000011346</v>
      </c>
      <c r="N3813" s="239"/>
      <c r="O3813" s="178"/>
      <c r="P3813" s="178"/>
      <c r="Q3813" s="178"/>
      <c r="R3813" s="178"/>
      <c r="S3813" s="178"/>
      <c r="T3813" s="178"/>
      <c r="U3813" s="178"/>
      <c r="V3813" s="178"/>
      <c r="W3813" s="178"/>
      <c r="X3813" s="178"/>
      <c r="Y3813" s="210">
        <f t="shared" si="303"/>
        <v>0.36274550128534705</v>
      </c>
      <c r="Z3813" s="211">
        <f t="shared" si="305"/>
        <v>0.42</v>
      </c>
      <c r="AA3813" s="178"/>
      <c r="AB3813" s="178"/>
      <c r="AC3813" s="178"/>
    </row>
    <row r="3814" spans="2:29" x14ac:dyDescent="0.35">
      <c r="B3814" s="222">
        <v>389100</v>
      </c>
      <c r="C3814" s="208">
        <v>155624</v>
      </c>
      <c r="D3814" s="309">
        <v>8559.32</v>
      </c>
      <c r="E3814" s="206">
        <v>12449.92</v>
      </c>
      <c r="F3814" s="206">
        <v>14006.16</v>
      </c>
      <c r="G3814" s="205">
        <f t="shared" si="306"/>
        <v>0.39995887946543307</v>
      </c>
      <c r="H3814" s="207">
        <f t="shared" si="307"/>
        <v>0.45</v>
      </c>
      <c r="I3814" s="213">
        <v>141150</v>
      </c>
      <c r="J3814" s="213">
        <v>7763.25</v>
      </c>
      <c r="K3814" s="212">
        <v>11292</v>
      </c>
      <c r="L3814" s="212">
        <v>12703.5</v>
      </c>
      <c r="M3814" s="239">
        <f t="shared" si="304"/>
        <v>0.51530000000009746</v>
      </c>
      <c r="N3814" s="239"/>
      <c r="O3814" s="178"/>
      <c r="P3814" s="178"/>
      <c r="Q3814" s="178"/>
      <c r="R3814" s="178"/>
      <c r="S3814" s="178"/>
      <c r="T3814" s="178"/>
      <c r="U3814" s="178"/>
      <c r="V3814" s="178"/>
      <c r="W3814" s="178"/>
      <c r="X3814" s="178"/>
      <c r="Y3814" s="210">
        <f t="shared" si="303"/>
        <v>0.36276021588280649</v>
      </c>
      <c r="Z3814" s="211">
        <f t="shared" si="305"/>
        <v>0.42</v>
      </c>
      <c r="AA3814" s="178"/>
      <c r="AB3814" s="178"/>
      <c r="AC3814" s="178"/>
    </row>
    <row r="3815" spans="2:29" x14ac:dyDescent="0.35">
      <c r="B3815" s="222">
        <v>389200</v>
      </c>
      <c r="C3815" s="208">
        <v>155669</v>
      </c>
      <c r="D3815" s="309">
        <v>8561.7900000000009</v>
      </c>
      <c r="E3815" s="206">
        <v>12453.52</v>
      </c>
      <c r="F3815" s="206">
        <v>14010.21</v>
      </c>
      <c r="G3815" s="205">
        <f t="shared" si="306"/>
        <v>0.39997173689619731</v>
      </c>
      <c r="H3815" s="207">
        <f t="shared" si="307"/>
        <v>0.45</v>
      </c>
      <c r="I3815" s="213">
        <v>141192</v>
      </c>
      <c r="J3815" s="213">
        <v>7765.56</v>
      </c>
      <c r="K3815" s="212">
        <v>11295.36</v>
      </c>
      <c r="L3815" s="212">
        <v>12707.28</v>
      </c>
      <c r="M3815" s="239">
        <f t="shared" si="304"/>
        <v>0.51520000000000432</v>
      </c>
      <c r="N3815" s="239"/>
      <c r="O3815" s="178"/>
      <c r="P3815" s="178"/>
      <c r="Q3815" s="178"/>
      <c r="R3815" s="178"/>
      <c r="S3815" s="178"/>
      <c r="T3815" s="178"/>
      <c r="U3815" s="178"/>
      <c r="V3815" s="178"/>
      <c r="W3815" s="178"/>
      <c r="X3815" s="178"/>
      <c r="Y3815" s="210">
        <f t="shared" si="303"/>
        <v>0.36277492291880781</v>
      </c>
      <c r="Z3815" s="211">
        <f t="shared" si="305"/>
        <v>0.42</v>
      </c>
      <c r="AA3815" s="178"/>
      <c r="AB3815" s="178"/>
      <c r="AC3815" s="178"/>
    </row>
    <row r="3816" spans="2:29" x14ac:dyDescent="0.35">
      <c r="B3816" s="222">
        <v>389300</v>
      </c>
      <c r="C3816" s="208">
        <v>155714</v>
      </c>
      <c r="D3816" s="309">
        <v>8564.27</v>
      </c>
      <c r="E3816" s="206">
        <v>12457.12</v>
      </c>
      <c r="F3816" s="206">
        <v>14014.26</v>
      </c>
      <c r="G3816" s="205">
        <f t="shared" si="306"/>
        <v>0.39998458772155149</v>
      </c>
      <c r="H3816" s="207">
        <f t="shared" si="307"/>
        <v>0.45</v>
      </c>
      <c r="I3816" s="213">
        <v>141234</v>
      </c>
      <c r="J3816" s="213">
        <v>7767.87</v>
      </c>
      <c r="K3816" s="212">
        <v>11298.72</v>
      </c>
      <c r="L3816" s="212">
        <v>12711.06</v>
      </c>
      <c r="M3816" s="239">
        <f t="shared" si="304"/>
        <v>0.51529999999998832</v>
      </c>
      <c r="N3816" s="239"/>
      <c r="O3816" s="178"/>
      <c r="P3816" s="178"/>
      <c r="Q3816" s="178"/>
      <c r="R3816" s="178"/>
      <c r="S3816" s="178"/>
      <c r="T3816" s="178"/>
      <c r="U3816" s="178"/>
      <c r="V3816" s="178"/>
      <c r="W3816" s="178"/>
      <c r="X3816" s="178"/>
      <c r="Y3816" s="210">
        <f t="shared" si="303"/>
        <v>0.362789622399178</v>
      </c>
      <c r="Z3816" s="211">
        <f t="shared" si="305"/>
        <v>0.42</v>
      </c>
      <c r="AA3816" s="178"/>
      <c r="AB3816" s="178"/>
      <c r="AC3816" s="178"/>
    </row>
    <row r="3817" spans="2:29" x14ac:dyDescent="0.35">
      <c r="B3817" s="222">
        <v>389400</v>
      </c>
      <c r="C3817" s="208">
        <v>155759</v>
      </c>
      <c r="D3817" s="309">
        <v>8566.74</v>
      </c>
      <c r="E3817" s="206">
        <v>12460.72</v>
      </c>
      <c r="F3817" s="206">
        <v>14018.31</v>
      </c>
      <c r="G3817" s="205">
        <f t="shared" si="306"/>
        <v>0.39999743194658449</v>
      </c>
      <c r="H3817" s="207">
        <f t="shared" si="307"/>
        <v>0.45</v>
      </c>
      <c r="I3817" s="213">
        <v>141276</v>
      </c>
      <c r="J3817" s="213">
        <v>7770.18</v>
      </c>
      <c r="K3817" s="212">
        <v>11302.08</v>
      </c>
      <c r="L3817" s="212">
        <v>12714.84</v>
      </c>
      <c r="M3817" s="239">
        <f t="shared" si="304"/>
        <v>0.51519999999987709</v>
      </c>
      <c r="N3817" s="239"/>
      <c r="O3817" s="178"/>
      <c r="P3817" s="178"/>
      <c r="Q3817" s="178"/>
      <c r="R3817" s="178"/>
      <c r="S3817" s="178"/>
      <c r="T3817" s="178"/>
      <c r="U3817" s="178"/>
      <c r="V3817" s="178"/>
      <c r="W3817" s="178"/>
      <c r="X3817" s="178"/>
      <c r="Y3817" s="210">
        <f t="shared" si="303"/>
        <v>0.36280431432973803</v>
      </c>
      <c r="Z3817" s="211">
        <f t="shared" si="305"/>
        <v>0.42</v>
      </c>
      <c r="AA3817" s="178"/>
      <c r="AB3817" s="178"/>
      <c r="AC3817" s="178"/>
    </row>
    <row r="3818" spans="2:29" x14ac:dyDescent="0.35">
      <c r="B3818" s="222">
        <v>389500</v>
      </c>
      <c r="C3818" s="208">
        <v>155804</v>
      </c>
      <c r="D3818" s="309">
        <v>8569.2199999999993</v>
      </c>
      <c r="E3818" s="206">
        <v>12464.32</v>
      </c>
      <c r="F3818" s="206">
        <v>14022.36</v>
      </c>
      <c r="G3818" s="205">
        <f t="shared" si="306"/>
        <v>0.40001026957637997</v>
      </c>
      <c r="H3818" s="207">
        <f t="shared" si="307"/>
        <v>0.45</v>
      </c>
      <c r="I3818" s="213">
        <v>141318</v>
      </c>
      <c r="J3818" s="213">
        <v>7772.49</v>
      </c>
      <c r="K3818" s="212">
        <v>11305.44</v>
      </c>
      <c r="L3818" s="212">
        <v>12718.62</v>
      </c>
      <c r="M3818" s="239">
        <f t="shared" si="304"/>
        <v>0.51530000000017029</v>
      </c>
      <c r="N3818" s="239"/>
      <c r="O3818" s="178"/>
      <c r="P3818" s="178"/>
      <c r="Q3818" s="178"/>
      <c r="R3818" s="178"/>
      <c r="S3818" s="178"/>
      <c r="T3818" s="178"/>
      <c r="U3818" s="178"/>
      <c r="V3818" s="178"/>
      <c r="W3818" s="178"/>
      <c r="X3818" s="178"/>
      <c r="Y3818" s="210">
        <f t="shared" si="303"/>
        <v>0.36281899871630297</v>
      </c>
      <c r="Z3818" s="211">
        <f t="shared" si="305"/>
        <v>0.42</v>
      </c>
      <c r="AA3818" s="178"/>
      <c r="AB3818" s="178"/>
      <c r="AC3818" s="178"/>
    </row>
    <row r="3819" spans="2:29" x14ac:dyDescent="0.35">
      <c r="B3819" s="222">
        <v>389600</v>
      </c>
      <c r="C3819" s="208">
        <v>155849</v>
      </c>
      <c r="D3819" s="309">
        <v>8571.69</v>
      </c>
      <c r="E3819" s="206">
        <v>12467.92</v>
      </c>
      <c r="F3819" s="206">
        <v>14026.41</v>
      </c>
      <c r="G3819" s="205">
        <f t="shared" si="306"/>
        <v>0.40002310061601642</v>
      </c>
      <c r="H3819" s="207">
        <f t="shared" si="307"/>
        <v>0.45</v>
      </c>
      <c r="I3819" s="213">
        <v>141360</v>
      </c>
      <c r="J3819" s="213">
        <v>7774.8</v>
      </c>
      <c r="K3819" s="212">
        <v>11308.8</v>
      </c>
      <c r="L3819" s="212">
        <v>12722.4</v>
      </c>
      <c r="M3819" s="239">
        <f t="shared" si="304"/>
        <v>0.51520000000005894</v>
      </c>
      <c r="N3819" s="239"/>
      <c r="O3819" s="178"/>
      <c r="P3819" s="178"/>
      <c r="Q3819" s="178"/>
      <c r="R3819" s="178"/>
      <c r="S3819" s="178"/>
      <c r="T3819" s="178"/>
      <c r="U3819" s="178"/>
      <c r="V3819" s="178"/>
      <c r="W3819" s="178"/>
      <c r="X3819" s="178"/>
      <c r="Y3819" s="210">
        <f t="shared" si="303"/>
        <v>0.36283367556468171</v>
      </c>
      <c r="Z3819" s="211">
        <f t="shared" si="305"/>
        <v>0.42</v>
      </c>
      <c r="AA3819" s="178"/>
      <c r="AB3819" s="178"/>
      <c r="AC3819" s="178"/>
    </row>
    <row r="3820" spans="2:29" x14ac:dyDescent="0.35">
      <c r="B3820" s="222">
        <v>389700</v>
      </c>
      <c r="C3820" s="208">
        <v>155894</v>
      </c>
      <c r="D3820" s="309">
        <v>8574.17</v>
      </c>
      <c r="E3820" s="206">
        <v>12471.52</v>
      </c>
      <c r="F3820" s="206">
        <v>14030.46</v>
      </c>
      <c r="G3820" s="205">
        <f t="shared" si="306"/>
        <v>0.40003592507056712</v>
      </c>
      <c r="H3820" s="207">
        <f t="shared" si="307"/>
        <v>0.45</v>
      </c>
      <c r="I3820" s="213">
        <v>141402</v>
      </c>
      <c r="J3820" s="213">
        <v>7777.11</v>
      </c>
      <c r="K3820" s="212">
        <v>11312.16</v>
      </c>
      <c r="L3820" s="212">
        <v>12726.18</v>
      </c>
      <c r="M3820" s="239">
        <f t="shared" si="304"/>
        <v>0.51530000000004295</v>
      </c>
      <c r="N3820" s="239"/>
      <c r="O3820" s="178"/>
      <c r="P3820" s="178"/>
      <c r="Q3820" s="178"/>
      <c r="R3820" s="178"/>
      <c r="S3820" s="178"/>
      <c r="T3820" s="178"/>
      <c r="U3820" s="178"/>
      <c r="V3820" s="178"/>
      <c r="W3820" s="178"/>
      <c r="X3820" s="178"/>
      <c r="Y3820" s="210">
        <f t="shared" si="303"/>
        <v>0.36284834488067746</v>
      </c>
      <c r="Z3820" s="211">
        <f t="shared" si="305"/>
        <v>0.42</v>
      </c>
      <c r="AA3820" s="178"/>
      <c r="AB3820" s="178"/>
      <c r="AC3820" s="178"/>
    </row>
    <row r="3821" spans="2:29" x14ac:dyDescent="0.35">
      <c r="B3821" s="222">
        <v>389800</v>
      </c>
      <c r="C3821" s="208">
        <v>155939</v>
      </c>
      <c r="D3821" s="309">
        <v>8576.64</v>
      </c>
      <c r="E3821" s="206">
        <v>12475.12</v>
      </c>
      <c r="F3821" s="206">
        <v>14034.51</v>
      </c>
      <c r="G3821" s="205">
        <f t="shared" si="306"/>
        <v>0.40004874294510007</v>
      </c>
      <c r="H3821" s="207">
        <f t="shared" si="307"/>
        <v>0.45</v>
      </c>
      <c r="I3821" s="213">
        <v>141444</v>
      </c>
      <c r="J3821" s="213">
        <v>7779.42</v>
      </c>
      <c r="K3821" s="212">
        <v>11315.52</v>
      </c>
      <c r="L3821" s="212">
        <v>12729.96</v>
      </c>
      <c r="M3821" s="239">
        <f t="shared" si="304"/>
        <v>0.5152000000002408</v>
      </c>
      <c r="N3821" s="239"/>
      <c r="O3821" s="178"/>
      <c r="P3821" s="178"/>
      <c r="Q3821" s="178"/>
      <c r="R3821" s="178"/>
      <c r="S3821" s="178"/>
      <c r="T3821" s="178"/>
      <c r="U3821" s="178"/>
      <c r="V3821" s="178"/>
      <c r="W3821" s="178"/>
      <c r="X3821" s="178"/>
      <c r="Y3821" s="210">
        <f t="shared" si="303"/>
        <v>0.36286300667008725</v>
      </c>
      <c r="Z3821" s="211">
        <f t="shared" si="305"/>
        <v>0.42</v>
      </c>
      <c r="AA3821" s="178"/>
      <c r="AB3821" s="178"/>
      <c r="AC3821" s="178"/>
    </row>
    <row r="3822" spans="2:29" x14ac:dyDescent="0.35">
      <c r="B3822" s="222">
        <v>389900</v>
      </c>
      <c r="C3822" s="208">
        <v>155984</v>
      </c>
      <c r="D3822" s="309">
        <v>8579.1200000000008</v>
      </c>
      <c r="E3822" s="206">
        <v>12478.72</v>
      </c>
      <c r="F3822" s="206">
        <v>14038.56</v>
      </c>
      <c r="G3822" s="205">
        <f t="shared" si="306"/>
        <v>0.4000615542446781</v>
      </c>
      <c r="H3822" s="207">
        <f t="shared" si="307"/>
        <v>0.45</v>
      </c>
      <c r="I3822" s="213">
        <v>141486</v>
      </c>
      <c r="J3822" s="213">
        <v>7781.73</v>
      </c>
      <c r="K3822" s="212">
        <v>11318.88</v>
      </c>
      <c r="L3822" s="212">
        <v>12733.74</v>
      </c>
      <c r="M3822" s="239">
        <f t="shared" si="304"/>
        <v>0.51529999999993381</v>
      </c>
      <c r="N3822" s="239"/>
      <c r="O3822" s="178"/>
      <c r="P3822" s="178"/>
      <c r="Q3822" s="178"/>
      <c r="R3822" s="178"/>
      <c r="S3822" s="178"/>
      <c r="T3822" s="178"/>
      <c r="U3822" s="178"/>
      <c r="V3822" s="178"/>
      <c r="W3822" s="178"/>
      <c r="X3822" s="178"/>
      <c r="Y3822" s="210">
        <f t="shared" si="303"/>
        <v>0.36287766093870222</v>
      </c>
      <c r="Z3822" s="211">
        <f t="shared" si="305"/>
        <v>0.42</v>
      </c>
      <c r="AA3822" s="178"/>
      <c r="AB3822" s="178"/>
      <c r="AC3822" s="178"/>
    </row>
    <row r="3823" spans="2:29" x14ac:dyDescent="0.35">
      <c r="B3823" s="222">
        <v>390000</v>
      </c>
      <c r="C3823" s="208">
        <v>156029</v>
      </c>
      <c r="D3823" s="309">
        <v>8581.59</v>
      </c>
      <c r="E3823" s="206">
        <v>12482.32</v>
      </c>
      <c r="F3823" s="206">
        <v>14042.61</v>
      </c>
      <c r="G3823" s="205">
        <f t="shared" si="306"/>
        <v>0.400074358974359</v>
      </c>
      <c r="H3823" s="207">
        <f t="shared" si="307"/>
        <v>0.45</v>
      </c>
      <c r="I3823" s="213">
        <v>141528</v>
      </c>
      <c r="J3823" s="213">
        <v>7784.04</v>
      </c>
      <c r="K3823" s="212">
        <v>11322.24</v>
      </c>
      <c r="L3823" s="212">
        <v>12737.52</v>
      </c>
      <c r="M3823" s="239">
        <f t="shared" si="304"/>
        <v>0.51520000000011346</v>
      </c>
      <c r="N3823" s="239"/>
      <c r="O3823" s="178"/>
      <c r="P3823" s="178"/>
      <c r="Q3823" s="178"/>
      <c r="R3823" s="178"/>
      <c r="S3823" s="178"/>
      <c r="T3823" s="178"/>
      <c r="U3823" s="178"/>
      <c r="V3823" s="178"/>
      <c r="W3823" s="178"/>
      <c r="X3823" s="178"/>
      <c r="Y3823" s="210">
        <f t="shared" si="303"/>
        <v>0.36289230769230768</v>
      </c>
      <c r="Z3823" s="211">
        <f t="shared" si="305"/>
        <v>0.42</v>
      </c>
      <c r="AA3823" s="178"/>
      <c r="AB3823" s="178"/>
      <c r="AC3823" s="178"/>
    </row>
    <row r="3824" spans="2:29" x14ac:dyDescent="0.35">
      <c r="B3824" s="222">
        <v>390100</v>
      </c>
      <c r="C3824" s="208">
        <v>156074</v>
      </c>
      <c r="D3824" s="309">
        <v>8584.07</v>
      </c>
      <c r="E3824" s="206">
        <v>12485.92</v>
      </c>
      <c r="F3824" s="206">
        <v>14046.66</v>
      </c>
      <c r="G3824" s="205">
        <f t="shared" si="306"/>
        <v>0.40008715713919507</v>
      </c>
      <c r="H3824" s="207">
        <f t="shared" si="307"/>
        <v>0.45</v>
      </c>
      <c r="I3824" s="213">
        <v>141570</v>
      </c>
      <c r="J3824" s="213">
        <v>7786.35</v>
      </c>
      <c r="K3824" s="212">
        <v>11325.6</v>
      </c>
      <c r="L3824" s="212">
        <v>12741.3</v>
      </c>
      <c r="M3824" s="239">
        <f t="shared" si="304"/>
        <v>0.51530000000009746</v>
      </c>
      <c r="N3824" s="239"/>
      <c r="O3824" s="178"/>
      <c r="P3824" s="178"/>
      <c r="Q3824" s="178"/>
      <c r="R3824" s="178"/>
      <c r="S3824" s="178"/>
      <c r="T3824" s="178"/>
      <c r="U3824" s="178"/>
      <c r="V3824" s="178"/>
      <c r="W3824" s="178"/>
      <c r="X3824" s="178"/>
      <c r="Y3824" s="210">
        <f t="shared" si="303"/>
        <v>0.36290694693668291</v>
      </c>
      <c r="Z3824" s="211">
        <f t="shared" si="305"/>
        <v>0.42</v>
      </c>
      <c r="AA3824" s="178"/>
      <c r="AB3824" s="178"/>
      <c r="AC3824" s="178"/>
    </row>
    <row r="3825" spans="2:29" x14ac:dyDescent="0.35">
      <c r="B3825" s="222">
        <v>390200</v>
      </c>
      <c r="C3825" s="208">
        <v>156119</v>
      </c>
      <c r="D3825" s="309">
        <v>8586.5400000000009</v>
      </c>
      <c r="E3825" s="206">
        <v>12489.52</v>
      </c>
      <c r="F3825" s="206">
        <v>14050.71</v>
      </c>
      <c r="G3825" s="205">
        <f t="shared" si="306"/>
        <v>0.40009994874423371</v>
      </c>
      <c r="H3825" s="207">
        <f t="shared" si="307"/>
        <v>0.45</v>
      </c>
      <c r="I3825" s="213">
        <v>141612</v>
      </c>
      <c r="J3825" s="213">
        <v>7788.66</v>
      </c>
      <c r="K3825" s="212">
        <v>11328.96</v>
      </c>
      <c r="L3825" s="212">
        <v>12745.08</v>
      </c>
      <c r="M3825" s="239">
        <f t="shared" si="304"/>
        <v>0.51520000000000432</v>
      </c>
      <c r="N3825" s="239"/>
      <c r="O3825" s="178"/>
      <c r="P3825" s="178"/>
      <c r="Q3825" s="178"/>
      <c r="R3825" s="178"/>
      <c r="S3825" s="178"/>
      <c r="T3825" s="178"/>
      <c r="U3825" s="178"/>
      <c r="V3825" s="178"/>
      <c r="W3825" s="178"/>
      <c r="X3825" s="178"/>
      <c r="Y3825" s="210">
        <f t="shared" si="303"/>
        <v>0.36292157867760122</v>
      </c>
      <c r="Z3825" s="211">
        <f t="shared" si="305"/>
        <v>0.42</v>
      </c>
      <c r="AA3825" s="178"/>
      <c r="AB3825" s="178"/>
      <c r="AC3825" s="178"/>
    </row>
    <row r="3826" spans="2:29" x14ac:dyDescent="0.35">
      <c r="B3826" s="222">
        <v>390300</v>
      </c>
      <c r="C3826" s="208">
        <v>156164</v>
      </c>
      <c r="D3826" s="309">
        <v>8589.02</v>
      </c>
      <c r="E3826" s="206">
        <v>12493.12</v>
      </c>
      <c r="F3826" s="206">
        <v>14054.76</v>
      </c>
      <c r="G3826" s="205">
        <f t="shared" si="306"/>
        <v>0.40011273379451706</v>
      </c>
      <c r="H3826" s="207">
        <f t="shared" si="307"/>
        <v>0.45</v>
      </c>
      <c r="I3826" s="213">
        <v>141654</v>
      </c>
      <c r="J3826" s="213">
        <v>7790.97</v>
      </c>
      <c r="K3826" s="212">
        <v>11332.32</v>
      </c>
      <c r="L3826" s="212">
        <v>12748.86</v>
      </c>
      <c r="M3826" s="239">
        <f t="shared" si="304"/>
        <v>0.51529999999998832</v>
      </c>
      <c r="N3826" s="239"/>
      <c r="O3826" s="178"/>
      <c r="P3826" s="178"/>
      <c r="Q3826" s="178"/>
      <c r="R3826" s="178"/>
      <c r="S3826" s="178"/>
      <c r="T3826" s="178"/>
      <c r="U3826" s="178"/>
      <c r="V3826" s="178"/>
      <c r="W3826" s="178"/>
      <c r="X3826" s="178"/>
      <c r="Y3826" s="210">
        <f t="shared" si="303"/>
        <v>0.36293620292083012</v>
      </c>
      <c r="Z3826" s="211">
        <f t="shared" si="305"/>
        <v>0.42</v>
      </c>
      <c r="AA3826" s="178"/>
      <c r="AB3826" s="178"/>
      <c r="AC3826" s="178"/>
    </row>
    <row r="3827" spans="2:29" x14ac:dyDescent="0.35">
      <c r="B3827" s="222">
        <v>390400</v>
      </c>
      <c r="C3827" s="208">
        <v>156209</v>
      </c>
      <c r="D3827" s="309">
        <v>8591.49</v>
      </c>
      <c r="E3827" s="206">
        <v>12496.72</v>
      </c>
      <c r="F3827" s="206">
        <v>14058.81</v>
      </c>
      <c r="G3827" s="205">
        <f t="shared" si="306"/>
        <v>0.40012551229508198</v>
      </c>
      <c r="H3827" s="207">
        <f t="shared" si="307"/>
        <v>0.45</v>
      </c>
      <c r="I3827" s="213">
        <v>141696</v>
      </c>
      <c r="J3827" s="213">
        <v>7793.28</v>
      </c>
      <c r="K3827" s="212">
        <v>11335.68</v>
      </c>
      <c r="L3827" s="212">
        <v>12752.64</v>
      </c>
      <c r="M3827" s="239">
        <f t="shared" si="304"/>
        <v>0.51519999999987709</v>
      </c>
      <c r="N3827" s="239"/>
      <c r="O3827" s="178"/>
      <c r="P3827" s="178"/>
      <c r="Q3827" s="178"/>
      <c r="R3827" s="178"/>
      <c r="S3827" s="178"/>
      <c r="T3827" s="178"/>
      <c r="U3827" s="178"/>
      <c r="V3827" s="178"/>
      <c r="W3827" s="178"/>
      <c r="X3827" s="178"/>
      <c r="Y3827" s="210">
        <f t="shared" si="303"/>
        <v>0.36295081967213116</v>
      </c>
      <c r="Z3827" s="211">
        <f t="shared" si="305"/>
        <v>0.42</v>
      </c>
      <c r="AA3827" s="178"/>
      <c r="AB3827" s="178"/>
      <c r="AC3827" s="178"/>
    </row>
    <row r="3828" spans="2:29" x14ac:dyDescent="0.35">
      <c r="B3828" s="222">
        <v>390500</v>
      </c>
      <c r="C3828" s="208">
        <v>156254</v>
      </c>
      <c r="D3828" s="309">
        <v>8593.9699999999993</v>
      </c>
      <c r="E3828" s="206">
        <v>12500.32</v>
      </c>
      <c r="F3828" s="206">
        <v>14062.86</v>
      </c>
      <c r="G3828" s="205">
        <f t="shared" si="306"/>
        <v>0.40013828425096032</v>
      </c>
      <c r="H3828" s="207">
        <f t="shared" si="307"/>
        <v>0.45</v>
      </c>
      <c r="I3828" s="213">
        <v>141738</v>
      </c>
      <c r="J3828" s="213">
        <v>7795.59</v>
      </c>
      <c r="K3828" s="212">
        <v>11339.04</v>
      </c>
      <c r="L3828" s="212">
        <v>12756.42</v>
      </c>
      <c r="M3828" s="239">
        <f t="shared" si="304"/>
        <v>0.51530000000017029</v>
      </c>
      <c r="N3828" s="239"/>
      <c r="O3828" s="178"/>
      <c r="P3828" s="178"/>
      <c r="Q3828" s="178"/>
      <c r="R3828" s="178"/>
      <c r="S3828" s="178"/>
      <c r="T3828" s="178"/>
      <c r="U3828" s="178"/>
      <c r="V3828" s="178"/>
      <c r="W3828" s="178"/>
      <c r="X3828" s="178"/>
      <c r="Y3828" s="210">
        <f t="shared" si="303"/>
        <v>0.36296542893725992</v>
      </c>
      <c r="Z3828" s="211">
        <f t="shared" si="305"/>
        <v>0.42</v>
      </c>
      <c r="AA3828" s="178"/>
      <c r="AB3828" s="178"/>
      <c r="AC3828" s="178"/>
    </row>
    <row r="3829" spans="2:29" x14ac:dyDescent="0.35">
      <c r="B3829" s="222">
        <v>390600</v>
      </c>
      <c r="C3829" s="208">
        <v>156299</v>
      </c>
      <c r="D3829" s="309">
        <v>8596.44</v>
      </c>
      <c r="E3829" s="206">
        <v>12503.92</v>
      </c>
      <c r="F3829" s="206">
        <v>14066.91</v>
      </c>
      <c r="G3829" s="205">
        <f t="shared" si="306"/>
        <v>0.40015104966717868</v>
      </c>
      <c r="H3829" s="207">
        <f t="shared" si="307"/>
        <v>0.45</v>
      </c>
      <c r="I3829" s="213">
        <v>141780</v>
      </c>
      <c r="J3829" s="213">
        <v>7797.9</v>
      </c>
      <c r="K3829" s="212">
        <v>11342.4</v>
      </c>
      <c r="L3829" s="212">
        <v>12760.2</v>
      </c>
      <c r="M3829" s="239">
        <f t="shared" si="304"/>
        <v>0.51520000000005894</v>
      </c>
      <c r="N3829" s="239"/>
      <c r="O3829" s="178"/>
      <c r="P3829" s="178"/>
      <c r="Q3829" s="178"/>
      <c r="R3829" s="178"/>
      <c r="S3829" s="178"/>
      <c r="T3829" s="178"/>
      <c r="U3829" s="178"/>
      <c r="V3829" s="178"/>
      <c r="W3829" s="178"/>
      <c r="X3829" s="178"/>
      <c r="Y3829" s="210">
        <f t="shared" si="303"/>
        <v>0.36298003072196622</v>
      </c>
      <c r="Z3829" s="211">
        <f t="shared" si="305"/>
        <v>0.42</v>
      </c>
      <c r="AA3829" s="178"/>
      <c r="AB3829" s="178"/>
      <c r="AC3829" s="178"/>
    </row>
    <row r="3830" spans="2:29" x14ac:dyDescent="0.35">
      <c r="B3830" s="222">
        <v>390700</v>
      </c>
      <c r="C3830" s="208">
        <v>156344</v>
      </c>
      <c r="D3830" s="309">
        <v>8598.92</v>
      </c>
      <c r="E3830" s="206">
        <v>12507.52</v>
      </c>
      <c r="F3830" s="206">
        <v>14070.96</v>
      </c>
      <c r="G3830" s="205">
        <f t="shared" si="306"/>
        <v>0.40016380854875866</v>
      </c>
      <c r="H3830" s="207">
        <f t="shared" si="307"/>
        <v>0.45</v>
      </c>
      <c r="I3830" s="213">
        <v>141822</v>
      </c>
      <c r="J3830" s="213">
        <v>7800.21</v>
      </c>
      <c r="K3830" s="212">
        <v>11345.76</v>
      </c>
      <c r="L3830" s="212">
        <v>12763.98</v>
      </c>
      <c r="M3830" s="239">
        <f t="shared" si="304"/>
        <v>0.51530000000004295</v>
      </c>
      <c r="N3830" s="239"/>
      <c r="O3830" s="178"/>
      <c r="P3830" s="178"/>
      <c r="Q3830" s="178"/>
      <c r="R3830" s="178"/>
      <c r="S3830" s="178"/>
      <c r="T3830" s="178"/>
      <c r="U3830" s="178"/>
      <c r="V3830" s="178"/>
      <c r="W3830" s="178"/>
      <c r="X3830" s="178"/>
      <c r="Y3830" s="210">
        <f t="shared" si="303"/>
        <v>0.36299462503199387</v>
      </c>
      <c r="Z3830" s="211">
        <f t="shared" si="305"/>
        <v>0.42</v>
      </c>
      <c r="AA3830" s="178"/>
      <c r="AB3830" s="178"/>
      <c r="AC3830" s="178"/>
    </row>
    <row r="3831" spans="2:29" x14ac:dyDescent="0.35">
      <c r="B3831" s="222">
        <v>390800</v>
      </c>
      <c r="C3831" s="208">
        <v>156389</v>
      </c>
      <c r="D3831" s="309">
        <v>8601.39</v>
      </c>
      <c r="E3831" s="206">
        <v>12511.12</v>
      </c>
      <c r="F3831" s="206">
        <v>14075.01</v>
      </c>
      <c r="G3831" s="205">
        <f t="shared" si="306"/>
        <v>0.40017656090071646</v>
      </c>
      <c r="H3831" s="207">
        <f t="shared" si="307"/>
        <v>0.45</v>
      </c>
      <c r="I3831" s="213">
        <v>141864</v>
      </c>
      <c r="J3831" s="213">
        <v>7802.52</v>
      </c>
      <c r="K3831" s="212">
        <v>11349.12</v>
      </c>
      <c r="L3831" s="212">
        <v>12767.76</v>
      </c>
      <c r="M3831" s="239">
        <f t="shared" si="304"/>
        <v>0.5152000000002408</v>
      </c>
      <c r="N3831" s="239"/>
      <c r="O3831" s="178"/>
      <c r="P3831" s="178"/>
      <c r="Q3831" s="178"/>
      <c r="R3831" s="178"/>
      <c r="S3831" s="178"/>
      <c r="T3831" s="178"/>
      <c r="U3831" s="178"/>
      <c r="V3831" s="178"/>
      <c r="W3831" s="178"/>
      <c r="X3831" s="178"/>
      <c r="Y3831" s="210">
        <f t="shared" si="303"/>
        <v>0.36300921187308088</v>
      </c>
      <c r="Z3831" s="211">
        <f t="shared" si="305"/>
        <v>0.42</v>
      </c>
      <c r="AA3831" s="178"/>
      <c r="AB3831" s="178"/>
      <c r="AC3831" s="178"/>
    </row>
    <row r="3832" spans="2:29" x14ac:dyDescent="0.35">
      <c r="B3832" s="222">
        <v>390900</v>
      </c>
      <c r="C3832" s="208">
        <v>156434</v>
      </c>
      <c r="D3832" s="309">
        <v>8603.8700000000008</v>
      </c>
      <c r="E3832" s="206">
        <v>12514.72</v>
      </c>
      <c r="F3832" s="206">
        <v>14079.06</v>
      </c>
      <c r="G3832" s="205">
        <f t="shared" si="306"/>
        <v>0.40018930672806347</v>
      </c>
      <c r="H3832" s="207">
        <f t="shared" si="307"/>
        <v>0.45</v>
      </c>
      <c r="I3832" s="213">
        <v>141906</v>
      </c>
      <c r="J3832" s="213">
        <v>7804.83</v>
      </c>
      <c r="K3832" s="212">
        <v>11352.48</v>
      </c>
      <c r="L3832" s="212">
        <v>12771.54</v>
      </c>
      <c r="M3832" s="239">
        <f t="shared" si="304"/>
        <v>0.51529999999993381</v>
      </c>
      <c r="N3832" s="239"/>
      <c r="O3832" s="178"/>
      <c r="P3832" s="178"/>
      <c r="Q3832" s="178"/>
      <c r="R3832" s="178"/>
      <c r="S3832" s="178"/>
      <c r="T3832" s="178"/>
      <c r="U3832" s="178"/>
      <c r="V3832" s="178"/>
      <c r="W3832" s="178"/>
      <c r="X3832" s="178"/>
      <c r="Y3832" s="210">
        <f t="shared" si="303"/>
        <v>0.36302379125095935</v>
      </c>
      <c r="Z3832" s="211">
        <f t="shared" si="305"/>
        <v>0.42</v>
      </c>
      <c r="AA3832" s="178"/>
      <c r="AB3832" s="178"/>
      <c r="AC3832" s="178"/>
    </row>
    <row r="3833" spans="2:29" x14ac:dyDescent="0.35">
      <c r="B3833" s="222">
        <v>391000</v>
      </c>
      <c r="C3833" s="208">
        <v>156479</v>
      </c>
      <c r="D3833" s="309">
        <v>8606.34</v>
      </c>
      <c r="E3833" s="206">
        <v>12518.32</v>
      </c>
      <c r="F3833" s="206">
        <v>14083.11</v>
      </c>
      <c r="G3833" s="205">
        <f t="shared" si="306"/>
        <v>0.40020204603580561</v>
      </c>
      <c r="H3833" s="207">
        <f t="shared" si="307"/>
        <v>0.45</v>
      </c>
      <c r="I3833" s="213">
        <v>141948</v>
      </c>
      <c r="J3833" s="213">
        <v>7807.14</v>
      </c>
      <c r="K3833" s="212">
        <v>11355.84</v>
      </c>
      <c r="L3833" s="212">
        <v>12775.32</v>
      </c>
      <c r="M3833" s="239">
        <f t="shared" si="304"/>
        <v>0.51520000000011346</v>
      </c>
      <c r="N3833" s="239"/>
      <c r="O3833" s="178"/>
      <c r="P3833" s="178"/>
      <c r="Q3833" s="178"/>
      <c r="R3833" s="178"/>
      <c r="S3833" s="178"/>
      <c r="T3833" s="178"/>
      <c r="U3833" s="178"/>
      <c r="V3833" s="178"/>
      <c r="W3833" s="178"/>
      <c r="X3833" s="178"/>
      <c r="Y3833" s="210">
        <f t="shared" si="303"/>
        <v>0.36303836317135552</v>
      </c>
      <c r="Z3833" s="211">
        <f t="shared" si="305"/>
        <v>0.42</v>
      </c>
      <c r="AA3833" s="178"/>
      <c r="AB3833" s="178"/>
      <c r="AC3833" s="178"/>
    </row>
    <row r="3834" spans="2:29" x14ac:dyDescent="0.35">
      <c r="B3834" s="222">
        <v>391100</v>
      </c>
      <c r="C3834" s="208">
        <v>156524</v>
      </c>
      <c r="D3834" s="309">
        <v>8608.82</v>
      </c>
      <c r="E3834" s="206">
        <v>12521.92</v>
      </c>
      <c r="F3834" s="206">
        <v>14087.16</v>
      </c>
      <c r="G3834" s="205">
        <f t="shared" si="306"/>
        <v>0.40021477882894402</v>
      </c>
      <c r="H3834" s="207">
        <f t="shared" si="307"/>
        <v>0.45</v>
      </c>
      <c r="I3834" s="213">
        <v>141990</v>
      </c>
      <c r="J3834" s="213">
        <v>7809.45</v>
      </c>
      <c r="K3834" s="212">
        <v>11359.2</v>
      </c>
      <c r="L3834" s="212">
        <v>12779.1</v>
      </c>
      <c r="M3834" s="239">
        <f t="shared" si="304"/>
        <v>0.51530000000009746</v>
      </c>
      <c r="N3834" s="239"/>
      <c r="O3834" s="178"/>
      <c r="P3834" s="178"/>
      <c r="Q3834" s="178"/>
      <c r="R3834" s="178"/>
      <c r="S3834" s="178"/>
      <c r="T3834" s="178"/>
      <c r="U3834" s="178"/>
      <c r="V3834" s="178"/>
      <c r="W3834" s="178"/>
      <c r="X3834" s="178"/>
      <c r="Y3834" s="210">
        <f t="shared" si="303"/>
        <v>0.36305292763998975</v>
      </c>
      <c r="Z3834" s="211">
        <f t="shared" si="305"/>
        <v>0.42</v>
      </c>
      <c r="AA3834" s="178"/>
      <c r="AB3834" s="178"/>
      <c r="AC3834" s="178"/>
    </row>
    <row r="3835" spans="2:29" x14ac:dyDescent="0.35">
      <c r="B3835" s="222">
        <v>391200</v>
      </c>
      <c r="C3835" s="208">
        <v>156569</v>
      </c>
      <c r="D3835" s="309">
        <v>8611.2900000000009</v>
      </c>
      <c r="E3835" s="206">
        <v>12525.52</v>
      </c>
      <c r="F3835" s="206">
        <v>14091.21</v>
      </c>
      <c r="G3835" s="205">
        <f t="shared" si="306"/>
        <v>0.40022750511247446</v>
      </c>
      <c r="H3835" s="207">
        <f t="shared" si="307"/>
        <v>0.45</v>
      </c>
      <c r="I3835" s="213">
        <v>142032</v>
      </c>
      <c r="J3835" s="213">
        <v>7811.76</v>
      </c>
      <c r="K3835" s="212">
        <v>11362.56</v>
      </c>
      <c r="L3835" s="212">
        <v>12782.88</v>
      </c>
      <c r="M3835" s="239">
        <f t="shared" si="304"/>
        <v>0.51520000000000432</v>
      </c>
      <c r="N3835" s="239"/>
      <c r="O3835" s="178"/>
      <c r="P3835" s="178"/>
      <c r="Q3835" s="178"/>
      <c r="R3835" s="178"/>
      <c r="S3835" s="178"/>
      <c r="T3835" s="178"/>
      <c r="U3835" s="178"/>
      <c r="V3835" s="178"/>
      <c r="W3835" s="178"/>
      <c r="X3835" s="178"/>
      <c r="Y3835" s="210">
        <f t="shared" si="303"/>
        <v>0.36306748466257671</v>
      </c>
      <c r="Z3835" s="211">
        <f t="shared" si="305"/>
        <v>0.42</v>
      </c>
      <c r="AA3835" s="178"/>
      <c r="AB3835" s="178"/>
      <c r="AC3835" s="178"/>
    </row>
    <row r="3836" spans="2:29" x14ac:dyDescent="0.35">
      <c r="B3836" s="222">
        <v>391300</v>
      </c>
      <c r="C3836" s="208">
        <v>156614</v>
      </c>
      <c r="D3836" s="309">
        <v>8613.77</v>
      </c>
      <c r="E3836" s="206">
        <v>12529.12</v>
      </c>
      <c r="F3836" s="206">
        <v>14095.26</v>
      </c>
      <c r="G3836" s="205">
        <f t="shared" si="306"/>
        <v>0.40024022489138766</v>
      </c>
      <c r="H3836" s="207">
        <f t="shared" si="307"/>
        <v>0.45</v>
      </c>
      <c r="I3836" s="213">
        <v>142074</v>
      </c>
      <c r="J3836" s="213">
        <v>7814.07</v>
      </c>
      <c r="K3836" s="212">
        <v>11365.92</v>
      </c>
      <c r="L3836" s="212">
        <v>12786.66</v>
      </c>
      <c r="M3836" s="239">
        <f t="shared" si="304"/>
        <v>0.51529999999998832</v>
      </c>
      <c r="N3836" s="239"/>
      <c r="O3836" s="178"/>
      <c r="P3836" s="178"/>
      <c r="Q3836" s="178"/>
      <c r="R3836" s="178"/>
      <c r="S3836" s="178"/>
      <c r="T3836" s="178"/>
      <c r="U3836" s="178"/>
      <c r="V3836" s="178"/>
      <c r="W3836" s="178"/>
      <c r="X3836" s="178"/>
      <c r="Y3836" s="210">
        <f t="shared" si="303"/>
        <v>0.36308203424482494</v>
      </c>
      <c r="Z3836" s="211">
        <f t="shared" si="305"/>
        <v>0.42</v>
      </c>
      <c r="AA3836" s="178"/>
      <c r="AB3836" s="178"/>
      <c r="AC3836" s="178"/>
    </row>
    <row r="3837" spans="2:29" x14ac:dyDescent="0.35">
      <c r="B3837" s="222">
        <v>391400</v>
      </c>
      <c r="C3837" s="208">
        <v>156659</v>
      </c>
      <c r="D3837" s="309">
        <v>8616.24</v>
      </c>
      <c r="E3837" s="206">
        <v>12532.72</v>
      </c>
      <c r="F3837" s="206">
        <v>14099.31</v>
      </c>
      <c r="G3837" s="205">
        <f t="shared" si="306"/>
        <v>0.40025293817066937</v>
      </c>
      <c r="H3837" s="207">
        <f t="shared" si="307"/>
        <v>0.45</v>
      </c>
      <c r="I3837" s="213">
        <v>142116</v>
      </c>
      <c r="J3837" s="213">
        <v>7816.38</v>
      </c>
      <c r="K3837" s="212">
        <v>11369.28</v>
      </c>
      <c r="L3837" s="212">
        <v>12790.44</v>
      </c>
      <c r="M3837" s="239">
        <f t="shared" si="304"/>
        <v>0.51519999999987709</v>
      </c>
      <c r="N3837" s="239"/>
      <c r="O3837" s="178"/>
      <c r="P3837" s="178"/>
      <c r="Q3837" s="178"/>
      <c r="R3837" s="178"/>
      <c r="S3837" s="178"/>
      <c r="T3837" s="178"/>
      <c r="U3837" s="178"/>
      <c r="V3837" s="178"/>
      <c r="W3837" s="178"/>
      <c r="X3837" s="178"/>
      <c r="Y3837" s="210">
        <f t="shared" si="303"/>
        <v>0.36309657639243742</v>
      </c>
      <c r="Z3837" s="211">
        <f t="shared" si="305"/>
        <v>0.42</v>
      </c>
      <c r="AA3837" s="178"/>
      <c r="AB3837" s="178"/>
      <c r="AC3837" s="178"/>
    </row>
    <row r="3838" spans="2:29" x14ac:dyDescent="0.35">
      <c r="B3838" s="222">
        <v>391500</v>
      </c>
      <c r="C3838" s="208">
        <v>156704</v>
      </c>
      <c r="D3838" s="309">
        <v>8618.7199999999993</v>
      </c>
      <c r="E3838" s="206">
        <v>12536.32</v>
      </c>
      <c r="F3838" s="206">
        <v>14103.36</v>
      </c>
      <c r="G3838" s="205">
        <f t="shared" si="306"/>
        <v>0.40026564495530015</v>
      </c>
      <c r="H3838" s="207">
        <f t="shared" si="307"/>
        <v>0.45</v>
      </c>
      <c r="I3838" s="213">
        <v>142158</v>
      </c>
      <c r="J3838" s="213">
        <v>7818.69</v>
      </c>
      <c r="K3838" s="212">
        <v>11372.64</v>
      </c>
      <c r="L3838" s="212">
        <v>12794.22</v>
      </c>
      <c r="M3838" s="239">
        <f t="shared" si="304"/>
        <v>0.51530000000017029</v>
      </c>
      <c r="N3838" s="239"/>
      <c r="O3838" s="178"/>
      <c r="P3838" s="178"/>
      <c r="Q3838" s="178"/>
      <c r="R3838" s="178"/>
      <c r="S3838" s="178"/>
      <c r="T3838" s="178"/>
      <c r="U3838" s="178"/>
      <c r="V3838" s="178"/>
      <c r="W3838" s="178"/>
      <c r="X3838" s="178"/>
      <c r="Y3838" s="210">
        <f t="shared" si="303"/>
        <v>0.36311111111111111</v>
      </c>
      <c r="Z3838" s="211">
        <f t="shared" si="305"/>
        <v>0.42</v>
      </c>
      <c r="AA3838" s="178"/>
      <c r="AB3838" s="178"/>
      <c r="AC3838" s="178"/>
    </row>
    <row r="3839" spans="2:29" x14ac:dyDescent="0.35">
      <c r="B3839" s="222">
        <v>391600</v>
      </c>
      <c r="C3839" s="208">
        <v>156749</v>
      </c>
      <c r="D3839" s="309">
        <v>8621.19</v>
      </c>
      <c r="E3839" s="206">
        <v>12539.92</v>
      </c>
      <c r="F3839" s="206">
        <v>14107.41</v>
      </c>
      <c r="G3839" s="205">
        <f t="shared" si="306"/>
        <v>0.40027834525025535</v>
      </c>
      <c r="H3839" s="207">
        <f t="shared" si="307"/>
        <v>0.45</v>
      </c>
      <c r="I3839" s="213">
        <v>142200</v>
      </c>
      <c r="J3839" s="213">
        <v>7821</v>
      </c>
      <c r="K3839" s="212">
        <v>11376</v>
      </c>
      <c r="L3839" s="212">
        <v>12798</v>
      </c>
      <c r="M3839" s="239">
        <f t="shared" si="304"/>
        <v>0.51520000000005894</v>
      </c>
      <c r="N3839" s="239"/>
      <c r="O3839" s="178"/>
      <c r="P3839" s="178"/>
      <c r="Q3839" s="178"/>
      <c r="R3839" s="178"/>
      <c r="S3839" s="178"/>
      <c r="T3839" s="178"/>
      <c r="U3839" s="178"/>
      <c r="V3839" s="178"/>
      <c r="W3839" s="178"/>
      <c r="X3839" s="178"/>
      <c r="Y3839" s="210">
        <f t="shared" si="303"/>
        <v>0.36312563840653728</v>
      </c>
      <c r="Z3839" s="211">
        <f t="shared" si="305"/>
        <v>0.42</v>
      </c>
      <c r="AA3839" s="178"/>
      <c r="AB3839" s="178"/>
      <c r="AC3839" s="178"/>
    </row>
    <row r="3840" spans="2:29" x14ac:dyDescent="0.35">
      <c r="B3840" s="222">
        <v>391700</v>
      </c>
      <c r="C3840" s="208">
        <v>156794</v>
      </c>
      <c r="D3840" s="309">
        <v>8623.67</v>
      </c>
      <c r="E3840" s="206">
        <v>12543.52</v>
      </c>
      <c r="F3840" s="206">
        <v>14111.46</v>
      </c>
      <c r="G3840" s="205">
        <f t="shared" si="306"/>
        <v>0.4002910390605055</v>
      </c>
      <c r="H3840" s="207">
        <f t="shared" si="307"/>
        <v>0.45</v>
      </c>
      <c r="I3840" s="213">
        <v>142242</v>
      </c>
      <c r="J3840" s="213">
        <v>7823.31</v>
      </c>
      <c r="K3840" s="212">
        <v>11379.36</v>
      </c>
      <c r="L3840" s="212">
        <v>12801.78</v>
      </c>
      <c r="M3840" s="239">
        <f t="shared" si="304"/>
        <v>0.51530000000004295</v>
      </c>
      <c r="N3840" s="239"/>
      <c r="O3840" s="178"/>
      <c r="P3840" s="178"/>
      <c r="Q3840" s="178"/>
      <c r="R3840" s="178"/>
      <c r="S3840" s="178"/>
      <c r="T3840" s="178"/>
      <c r="U3840" s="178"/>
      <c r="V3840" s="178"/>
      <c r="W3840" s="178"/>
      <c r="X3840" s="178"/>
      <c r="Y3840" s="210">
        <f t="shared" si="303"/>
        <v>0.36314015828440133</v>
      </c>
      <c r="Z3840" s="211">
        <f t="shared" si="305"/>
        <v>0.42</v>
      </c>
      <c r="AA3840" s="178"/>
      <c r="AB3840" s="178"/>
      <c r="AC3840" s="178"/>
    </row>
    <row r="3841" spans="2:29" x14ac:dyDescent="0.35">
      <c r="B3841" s="222">
        <v>391800</v>
      </c>
      <c r="C3841" s="208">
        <v>156839</v>
      </c>
      <c r="D3841" s="309">
        <v>8626.14</v>
      </c>
      <c r="E3841" s="206">
        <v>12547.12</v>
      </c>
      <c r="F3841" s="206">
        <v>14115.51</v>
      </c>
      <c r="G3841" s="205">
        <f t="shared" si="306"/>
        <v>0.4003037263910158</v>
      </c>
      <c r="H3841" s="207">
        <f t="shared" si="307"/>
        <v>0.45</v>
      </c>
      <c r="I3841" s="213">
        <v>142284</v>
      </c>
      <c r="J3841" s="213">
        <v>7825.62</v>
      </c>
      <c r="K3841" s="212">
        <v>11382.72</v>
      </c>
      <c r="L3841" s="212">
        <v>12805.56</v>
      </c>
      <c r="M3841" s="239">
        <f t="shared" si="304"/>
        <v>0.5152000000002408</v>
      </c>
      <c r="N3841" s="239"/>
      <c r="O3841" s="178"/>
      <c r="P3841" s="178"/>
      <c r="Q3841" s="178"/>
      <c r="R3841" s="178"/>
      <c r="S3841" s="178"/>
      <c r="T3841" s="178"/>
      <c r="U3841" s="178"/>
      <c r="V3841" s="178"/>
      <c r="W3841" s="178"/>
      <c r="X3841" s="178"/>
      <c r="Y3841" s="210">
        <f t="shared" si="303"/>
        <v>0.36315467075038282</v>
      </c>
      <c r="Z3841" s="211">
        <f t="shared" si="305"/>
        <v>0.42</v>
      </c>
      <c r="AA3841" s="178"/>
      <c r="AB3841" s="178"/>
      <c r="AC3841" s="178"/>
    </row>
    <row r="3842" spans="2:29" x14ac:dyDescent="0.35">
      <c r="B3842" s="222">
        <v>391900</v>
      </c>
      <c r="C3842" s="208">
        <v>156884</v>
      </c>
      <c r="D3842" s="309">
        <v>8628.6200000000008</v>
      </c>
      <c r="E3842" s="206">
        <v>12550.72</v>
      </c>
      <c r="F3842" s="206">
        <v>14119.56</v>
      </c>
      <c r="G3842" s="205">
        <f t="shared" si="306"/>
        <v>0.40031640724674661</v>
      </c>
      <c r="H3842" s="207">
        <f t="shared" si="307"/>
        <v>0.45</v>
      </c>
      <c r="I3842" s="213">
        <v>142326</v>
      </c>
      <c r="J3842" s="213">
        <v>7827.93</v>
      </c>
      <c r="K3842" s="212">
        <v>11386.08</v>
      </c>
      <c r="L3842" s="212">
        <v>12809.34</v>
      </c>
      <c r="M3842" s="239">
        <f t="shared" si="304"/>
        <v>0.51529999999993381</v>
      </c>
      <c r="N3842" s="239"/>
      <c r="O3842" s="178"/>
      <c r="P3842" s="178"/>
      <c r="Q3842" s="178"/>
      <c r="R3842" s="178"/>
      <c r="S3842" s="178"/>
      <c r="T3842" s="178"/>
      <c r="U3842" s="178"/>
      <c r="V3842" s="178"/>
      <c r="W3842" s="178"/>
      <c r="X3842" s="178"/>
      <c r="Y3842" s="210">
        <f t="shared" si="303"/>
        <v>0.36316917581015568</v>
      </c>
      <c r="Z3842" s="211">
        <f t="shared" si="305"/>
        <v>0.42</v>
      </c>
      <c r="AA3842" s="178"/>
      <c r="AB3842" s="178"/>
      <c r="AC3842" s="178"/>
    </row>
    <row r="3843" spans="2:29" x14ac:dyDescent="0.35">
      <c r="B3843" s="222">
        <v>392000</v>
      </c>
      <c r="C3843" s="208">
        <v>156929</v>
      </c>
      <c r="D3843" s="309">
        <v>8631.09</v>
      </c>
      <c r="E3843" s="206">
        <v>12554.32</v>
      </c>
      <c r="F3843" s="206">
        <v>14123.61</v>
      </c>
      <c r="G3843" s="205">
        <f t="shared" si="306"/>
        <v>0.40032908163265307</v>
      </c>
      <c r="H3843" s="207">
        <f t="shared" si="307"/>
        <v>0.45</v>
      </c>
      <c r="I3843" s="213">
        <v>142368</v>
      </c>
      <c r="J3843" s="213">
        <v>7830.24</v>
      </c>
      <c r="K3843" s="212">
        <v>11389.44</v>
      </c>
      <c r="L3843" s="212">
        <v>12813.12</v>
      </c>
      <c r="M3843" s="239">
        <f t="shared" si="304"/>
        <v>0.51520000000011346</v>
      </c>
      <c r="N3843" s="239"/>
      <c r="O3843" s="178"/>
      <c r="P3843" s="178"/>
      <c r="Q3843" s="178"/>
      <c r="R3843" s="178"/>
      <c r="S3843" s="178"/>
      <c r="T3843" s="178"/>
      <c r="U3843" s="178"/>
      <c r="V3843" s="178"/>
      <c r="W3843" s="178"/>
      <c r="X3843" s="178"/>
      <c r="Y3843" s="210">
        <f t="shared" ref="Y3843:Y3906" si="308">I3843/$B3843</f>
        <v>0.36318367346938774</v>
      </c>
      <c r="Z3843" s="211">
        <f t="shared" si="305"/>
        <v>0.42</v>
      </c>
      <c r="AA3843" s="178"/>
      <c r="AB3843" s="178"/>
      <c r="AC3843" s="178"/>
    </row>
    <row r="3844" spans="2:29" x14ac:dyDescent="0.35">
      <c r="B3844" s="222">
        <v>392100</v>
      </c>
      <c r="C3844" s="208">
        <v>156974</v>
      </c>
      <c r="D3844" s="309">
        <v>8633.57</v>
      </c>
      <c r="E3844" s="206">
        <v>12557.92</v>
      </c>
      <c r="F3844" s="206">
        <v>14127.66</v>
      </c>
      <c r="G3844" s="205">
        <f t="shared" si="306"/>
        <v>0.40034174955368529</v>
      </c>
      <c r="H3844" s="207">
        <f t="shared" si="307"/>
        <v>0.45</v>
      </c>
      <c r="I3844" s="213">
        <v>142410</v>
      </c>
      <c r="J3844" s="213">
        <v>7832.55</v>
      </c>
      <c r="K3844" s="212">
        <v>11392.8</v>
      </c>
      <c r="L3844" s="212">
        <v>12816.9</v>
      </c>
      <c r="M3844" s="239">
        <f t="shared" ref="M3844:M3907" si="309">(C3844+D3844+F3844-C3843-D3843-F3843)/100</f>
        <v>0.51530000000009746</v>
      </c>
      <c r="N3844" s="239"/>
      <c r="O3844" s="178"/>
      <c r="P3844" s="178"/>
      <c r="Q3844" s="178"/>
      <c r="R3844" s="178"/>
      <c r="S3844" s="178"/>
      <c r="T3844" s="178"/>
      <c r="U3844" s="178"/>
      <c r="V3844" s="178"/>
      <c r="W3844" s="178"/>
      <c r="X3844" s="178"/>
      <c r="Y3844" s="210">
        <f t="shared" si="308"/>
        <v>0.36319816373374142</v>
      </c>
      <c r="Z3844" s="211">
        <f t="shared" ref="Z3844:Z3907" si="310">(I3844-I3843)/($B3844-$B3843)</f>
        <v>0.42</v>
      </c>
      <c r="AA3844" s="178"/>
      <c r="AB3844" s="178"/>
      <c r="AC3844" s="178"/>
    </row>
    <row r="3845" spans="2:29" x14ac:dyDescent="0.35">
      <c r="B3845" s="222">
        <v>392200</v>
      </c>
      <c r="C3845" s="208">
        <v>157019</v>
      </c>
      <c r="D3845" s="309">
        <v>8636.0400000000009</v>
      </c>
      <c r="E3845" s="206">
        <v>12561.52</v>
      </c>
      <c r="F3845" s="206">
        <v>14131.71</v>
      </c>
      <c r="G3845" s="205">
        <f t="shared" ref="G3845:G3908" si="311">C3845/B3845</f>
        <v>0.40035441101478836</v>
      </c>
      <c r="H3845" s="207">
        <f t="shared" ref="H3845:H3908" si="312">(C3845-C3844)/(B3845-B3844)</f>
        <v>0.45</v>
      </c>
      <c r="I3845" s="213">
        <v>142452</v>
      </c>
      <c r="J3845" s="213">
        <v>7834.86</v>
      </c>
      <c r="K3845" s="212">
        <v>11396.16</v>
      </c>
      <c r="L3845" s="212">
        <v>12820.68</v>
      </c>
      <c r="M3845" s="239">
        <f t="shared" si="309"/>
        <v>0.51520000000000432</v>
      </c>
      <c r="N3845" s="239"/>
      <c r="O3845" s="178"/>
      <c r="P3845" s="178"/>
      <c r="Q3845" s="178"/>
      <c r="R3845" s="178"/>
      <c r="S3845" s="178"/>
      <c r="T3845" s="178"/>
      <c r="U3845" s="178"/>
      <c r="V3845" s="178"/>
      <c r="W3845" s="178"/>
      <c r="X3845" s="178"/>
      <c r="Y3845" s="210">
        <f t="shared" si="308"/>
        <v>0.36321264660887304</v>
      </c>
      <c r="Z3845" s="211">
        <f t="shared" si="310"/>
        <v>0.42</v>
      </c>
      <c r="AA3845" s="178"/>
      <c r="AB3845" s="178"/>
      <c r="AC3845" s="178"/>
    </row>
    <row r="3846" spans="2:29" x14ac:dyDescent="0.35">
      <c r="B3846" s="222">
        <v>392300</v>
      </c>
      <c r="C3846" s="208">
        <v>157064</v>
      </c>
      <c r="D3846" s="309">
        <v>8638.52</v>
      </c>
      <c r="E3846" s="206">
        <v>12565.12</v>
      </c>
      <c r="F3846" s="206">
        <v>14135.76</v>
      </c>
      <c r="G3846" s="205">
        <f t="shared" si="311"/>
        <v>0.40036706602090238</v>
      </c>
      <c r="H3846" s="207">
        <f t="shared" si="312"/>
        <v>0.45</v>
      </c>
      <c r="I3846" s="213">
        <v>142494</v>
      </c>
      <c r="J3846" s="213">
        <v>7837.17</v>
      </c>
      <c r="K3846" s="212">
        <v>11399.52</v>
      </c>
      <c r="L3846" s="212">
        <v>12824.46</v>
      </c>
      <c r="M3846" s="239">
        <f t="shared" si="309"/>
        <v>0.51529999999998832</v>
      </c>
      <c r="N3846" s="239"/>
      <c r="O3846" s="178"/>
      <c r="P3846" s="178"/>
      <c r="Q3846" s="178"/>
      <c r="R3846" s="178"/>
      <c r="S3846" s="178"/>
      <c r="T3846" s="178"/>
      <c r="U3846" s="178"/>
      <c r="V3846" s="178"/>
      <c r="W3846" s="178"/>
      <c r="X3846" s="178"/>
      <c r="Y3846" s="210">
        <f t="shared" si="308"/>
        <v>0.36322712210043334</v>
      </c>
      <c r="Z3846" s="211">
        <f t="shared" si="310"/>
        <v>0.42</v>
      </c>
      <c r="AA3846" s="178"/>
      <c r="AB3846" s="178"/>
      <c r="AC3846" s="178"/>
    </row>
    <row r="3847" spans="2:29" x14ac:dyDescent="0.35">
      <c r="B3847" s="222">
        <v>392400</v>
      </c>
      <c r="C3847" s="208">
        <v>157109</v>
      </c>
      <c r="D3847" s="309">
        <v>8640.99</v>
      </c>
      <c r="E3847" s="206">
        <v>12568.72</v>
      </c>
      <c r="F3847" s="206">
        <v>14139.81</v>
      </c>
      <c r="G3847" s="205">
        <f t="shared" si="311"/>
        <v>0.40037971457696231</v>
      </c>
      <c r="H3847" s="207">
        <f t="shared" si="312"/>
        <v>0.45</v>
      </c>
      <c r="I3847" s="213">
        <v>142536</v>
      </c>
      <c r="J3847" s="213">
        <v>7839.48</v>
      </c>
      <c r="K3847" s="212">
        <v>11402.88</v>
      </c>
      <c r="L3847" s="212">
        <v>12828.24</v>
      </c>
      <c r="M3847" s="239">
        <f t="shared" si="309"/>
        <v>0.51519999999987709</v>
      </c>
      <c r="N3847" s="239"/>
      <c r="O3847" s="178"/>
      <c r="P3847" s="178"/>
      <c r="Q3847" s="178"/>
      <c r="R3847" s="178"/>
      <c r="S3847" s="178"/>
      <c r="T3847" s="178"/>
      <c r="U3847" s="178"/>
      <c r="V3847" s="178"/>
      <c r="W3847" s="178"/>
      <c r="X3847" s="178"/>
      <c r="Y3847" s="210">
        <f t="shared" si="308"/>
        <v>0.36324159021406727</v>
      </c>
      <c r="Z3847" s="211">
        <f t="shared" si="310"/>
        <v>0.42</v>
      </c>
      <c r="AA3847" s="178"/>
      <c r="AB3847" s="178"/>
      <c r="AC3847" s="178"/>
    </row>
    <row r="3848" spans="2:29" x14ac:dyDescent="0.35">
      <c r="B3848" s="222">
        <v>392500</v>
      </c>
      <c r="C3848" s="208">
        <v>157154</v>
      </c>
      <c r="D3848" s="309">
        <v>8643.4699999999993</v>
      </c>
      <c r="E3848" s="206">
        <v>12572.32</v>
      </c>
      <c r="F3848" s="206">
        <v>14143.86</v>
      </c>
      <c r="G3848" s="205">
        <f t="shared" si="311"/>
        <v>0.40039235668789808</v>
      </c>
      <c r="H3848" s="207">
        <f t="shared" si="312"/>
        <v>0.45</v>
      </c>
      <c r="I3848" s="213">
        <v>142578</v>
      </c>
      <c r="J3848" s="213">
        <v>7841.79</v>
      </c>
      <c r="K3848" s="212">
        <v>11406.24</v>
      </c>
      <c r="L3848" s="212">
        <v>12832.02</v>
      </c>
      <c r="M3848" s="239">
        <f t="shared" si="309"/>
        <v>0.51530000000017029</v>
      </c>
      <c r="N3848" s="239"/>
      <c r="O3848" s="178"/>
      <c r="P3848" s="178"/>
      <c r="Q3848" s="178"/>
      <c r="R3848" s="178"/>
      <c r="S3848" s="178"/>
      <c r="T3848" s="178"/>
      <c r="U3848" s="178"/>
      <c r="V3848" s="178"/>
      <c r="W3848" s="178"/>
      <c r="X3848" s="178"/>
      <c r="Y3848" s="210">
        <f t="shared" si="308"/>
        <v>0.36325605095541402</v>
      </c>
      <c r="Z3848" s="211">
        <f t="shared" si="310"/>
        <v>0.42</v>
      </c>
      <c r="AA3848" s="178"/>
      <c r="AB3848" s="178"/>
      <c r="AC3848" s="178"/>
    </row>
    <row r="3849" spans="2:29" x14ac:dyDescent="0.35">
      <c r="B3849" s="222">
        <v>392600</v>
      </c>
      <c r="C3849" s="208">
        <v>157199</v>
      </c>
      <c r="D3849" s="309">
        <v>8645.94</v>
      </c>
      <c r="E3849" s="206">
        <v>12575.92</v>
      </c>
      <c r="F3849" s="206">
        <v>14147.91</v>
      </c>
      <c r="G3849" s="205">
        <f t="shared" si="311"/>
        <v>0.40040499235863475</v>
      </c>
      <c r="H3849" s="207">
        <f t="shared" si="312"/>
        <v>0.45</v>
      </c>
      <c r="I3849" s="213">
        <v>142620</v>
      </c>
      <c r="J3849" s="213">
        <v>7844.1</v>
      </c>
      <c r="K3849" s="212">
        <v>11409.6</v>
      </c>
      <c r="L3849" s="212">
        <v>12835.8</v>
      </c>
      <c r="M3849" s="239">
        <f t="shared" si="309"/>
        <v>0.51520000000005894</v>
      </c>
      <c r="N3849" s="239"/>
      <c r="O3849" s="178"/>
      <c r="P3849" s="178"/>
      <c r="Q3849" s="178"/>
      <c r="R3849" s="178"/>
      <c r="S3849" s="178"/>
      <c r="T3849" s="178"/>
      <c r="U3849" s="178"/>
      <c r="V3849" s="178"/>
      <c r="W3849" s="178"/>
      <c r="X3849" s="178"/>
      <c r="Y3849" s="210">
        <f t="shared" si="308"/>
        <v>0.36327050433010699</v>
      </c>
      <c r="Z3849" s="211">
        <f t="shared" si="310"/>
        <v>0.42</v>
      </c>
      <c r="AA3849" s="178"/>
      <c r="AB3849" s="178"/>
      <c r="AC3849" s="178"/>
    </row>
    <row r="3850" spans="2:29" x14ac:dyDescent="0.35">
      <c r="B3850" s="222">
        <v>392700</v>
      </c>
      <c r="C3850" s="208">
        <v>157244</v>
      </c>
      <c r="D3850" s="309">
        <v>8648.42</v>
      </c>
      <c r="E3850" s="206">
        <v>12579.52</v>
      </c>
      <c r="F3850" s="206">
        <v>14151.96</v>
      </c>
      <c r="G3850" s="205">
        <f t="shared" si="311"/>
        <v>0.40041762159409217</v>
      </c>
      <c r="H3850" s="207">
        <f t="shared" si="312"/>
        <v>0.45</v>
      </c>
      <c r="I3850" s="213">
        <v>142662</v>
      </c>
      <c r="J3850" s="213">
        <v>7846.41</v>
      </c>
      <c r="K3850" s="212">
        <v>11412.96</v>
      </c>
      <c r="L3850" s="212">
        <v>12839.58</v>
      </c>
      <c r="M3850" s="239">
        <f t="shared" si="309"/>
        <v>0.51530000000004295</v>
      </c>
      <c r="N3850" s="239"/>
      <c r="O3850" s="178"/>
      <c r="P3850" s="178"/>
      <c r="Q3850" s="178"/>
      <c r="R3850" s="178"/>
      <c r="S3850" s="178"/>
      <c r="T3850" s="178"/>
      <c r="U3850" s="178"/>
      <c r="V3850" s="178"/>
      <c r="W3850" s="178"/>
      <c r="X3850" s="178"/>
      <c r="Y3850" s="210">
        <f t="shared" si="308"/>
        <v>0.36328495034377389</v>
      </c>
      <c r="Z3850" s="211">
        <f t="shared" si="310"/>
        <v>0.42</v>
      </c>
      <c r="AA3850" s="178"/>
      <c r="AB3850" s="178"/>
      <c r="AC3850" s="178"/>
    </row>
    <row r="3851" spans="2:29" x14ac:dyDescent="0.35">
      <c r="B3851" s="222">
        <v>392800</v>
      </c>
      <c r="C3851" s="208">
        <v>157289</v>
      </c>
      <c r="D3851" s="309">
        <v>8650.89</v>
      </c>
      <c r="E3851" s="206">
        <v>12583.12</v>
      </c>
      <c r="F3851" s="206">
        <v>14156.01</v>
      </c>
      <c r="G3851" s="205">
        <f t="shared" si="311"/>
        <v>0.40043024439918534</v>
      </c>
      <c r="H3851" s="207">
        <f t="shared" si="312"/>
        <v>0.45</v>
      </c>
      <c r="I3851" s="213">
        <v>142704</v>
      </c>
      <c r="J3851" s="213">
        <v>7848.72</v>
      </c>
      <c r="K3851" s="212">
        <v>11416.32</v>
      </c>
      <c r="L3851" s="212">
        <v>12843.36</v>
      </c>
      <c r="M3851" s="239">
        <f t="shared" si="309"/>
        <v>0.5152000000002408</v>
      </c>
      <c r="N3851" s="239"/>
      <c r="O3851" s="178"/>
      <c r="P3851" s="178"/>
      <c r="Q3851" s="178"/>
      <c r="R3851" s="178"/>
      <c r="S3851" s="178"/>
      <c r="T3851" s="178"/>
      <c r="U3851" s="178"/>
      <c r="V3851" s="178"/>
      <c r="W3851" s="178"/>
      <c r="X3851" s="178"/>
      <c r="Y3851" s="210">
        <f t="shared" si="308"/>
        <v>0.36329938900203668</v>
      </c>
      <c r="Z3851" s="211">
        <f t="shared" si="310"/>
        <v>0.42</v>
      </c>
      <c r="AA3851" s="178"/>
      <c r="AB3851" s="178"/>
      <c r="AC3851" s="178"/>
    </row>
    <row r="3852" spans="2:29" x14ac:dyDescent="0.35">
      <c r="B3852" s="222">
        <v>392900</v>
      </c>
      <c r="C3852" s="208">
        <v>157334</v>
      </c>
      <c r="D3852" s="309">
        <v>8653.3700000000008</v>
      </c>
      <c r="E3852" s="206">
        <v>12586.72</v>
      </c>
      <c r="F3852" s="206">
        <v>14160.06</v>
      </c>
      <c r="G3852" s="205">
        <f t="shared" si="311"/>
        <v>0.40044286077882413</v>
      </c>
      <c r="H3852" s="207">
        <f t="shared" si="312"/>
        <v>0.45</v>
      </c>
      <c r="I3852" s="213">
        <v>142746</v>
      </c>
      <c r="J3852" s="213">
        <v>7851.03</v>
      </c>
      <c r="K3852" s="212">
        <v>11419.68</v>
      </c>
      <c r="L3852" s="212">
        <v>12847.14</v>
      </c>
      <c r="M3852" s="239">
        <f t="shared" si="309"/>
        <v>0.51529999999993381</v>
      </c>
      <c r="N3852" s="239"/>
      <c r="O3852" s="178"/>
      <c r="P3852" s="178"/>
      <c r="Q3852" s="178"/>
      <c r="R3852" s="178"/>
      <c r="S3852" s="178"/>
      <c r="T3852" s="178"/>
      <c r="U3852" s="178"/>
      <c r="V3852" s="178"/>
      <c r="W3852" s="178"/>
      <c r="X3852" s="178"/>
      <c r="Y3852" s="210">
        <f t="shared" si="308"/>
        <v>0.36331382031051157</v>
      </c>
      <c r="Z3852" s="211">
        <f t="shared" si="310"/>
        <v>0.42</v>
      </c>
      <c r="AA3852" s="178"/>
      <c r="AB3852" s="178"/>
      <c r="AC3852" s="178"/>
    </row>
    <row r="3853" spans="2:29" x14ac:dyDescent="0.35">
      <c r="B3853" s="222">
        <v>393000</v>
      </c>
      <c r="C3853" s="208">
        <v>157379</v>
      </c>
      <c r="D3853" s="309">
        <v>8655.84</v>
      </c>
      <c r="E3853" s="206">
        <v>12590.32</v>
      </c>
      <c r="F3853" s="206">
        <v>14164.11</v>
      </c>
      <c r="G3853" s="205">
        <f t="shared" si="311"/>
        <v>0.40045547073791349</v>
      </c>
      <c r="H3853" s="207">
        <f t="shared" si="312"/>
        <v>0.45</v>
      </c>
      <c r="I3853" s="213">
        <v>142788</v>
      </c>
      <c r="J3853" s="213">
        <v>7853.34</v>
      </c>
      <c r="K3853" s="212">
        <v>11423.04</v>
      </c>
      <c r="L3853" s="212">
        <v>12850.92</v>
      </c>
      <c r="M3853" s="239">
        <f t="shared" si="309"/>
        <v>0.51520000000011346</v>
      </c>
      <c r="N3853" s="239"/>
      <c r="O3853" s="178"/>
      <c r="P3853" s="178"/>
      <c r="Q3853" s="178"/>
      <c r="R3853" s="178"/>
      <c r="S3853" s="178"/>
      <c r="T3853" s="178"/>
      <c r="U3853" s="178"/>
      <c r="V3853" s="178"/>
      <c r="W3853" s="178"/>
      <c r="X3853" s="178"/>
      <c r="Y3853" s="210">
        <f t="shared" si="308"/>
        <v>0.36332824427480914</v>
      </c>
      <c r="Z3853" s="211">
        <f t="shared" si="310"/>
        <v>0.42</v>
      </c>
      <c r="AA3853" s="178"/>
      <c r="AB3853" s="178"/>
      <c r="AC3853" s="178"/>
    </row>
    <row r="3854" spans="2:29" x14ac:dyDescent="0.35">
      <c r="B3854" s="222">
        <v>393100</v>
      </c>
      <c r="C3854" s="208">
        <v>157424</v>
      </c>
      <c r="D3854" s="309">
        <v>8658.32</v>
      </c>
      <c r="E3854" s="206">
        <v>12593.92</v>
      </c>
      <c r="F3854" s="206">
        <v>14168.16</v>
      </c>
      <c r="G3854" s="205">
        <f t="shared" si="311"/>
        <v>0.40046807428135334</v>
      </c>
      <c r="H3854" s="207">
        <f t="shared" si="312"/>
        <v>0.45</v>
      </c>
      <c r="I3854" s="213">
        <v>142830</v>
      </c>
      <c r="J3854" s="213">
        <v>7855.65</v>
      </c>
      <c r="K3854" s="212">
        <v>11426.4</v>
      </c>
      <c r="L3854" s="212">
        <v>12854.7</v>
      </c>
      <c r="M3854" s="239">
        <f t="shared" si="309"/>
        <v>0.51530000000009746</v>
      </c>
      <c r="N3854" s="239"/>
      <c r="O3854" s="178"/>
      <c r="P3854" s="178"/>
      <c r="Q3854" s="178"/>
      <c r="R3854" s="178"/>
      <c r="S3854" s="178"/>
      <c r="T3854" s="178"/>
      <c r="U3854" s="178"/>
      <c r="V3854" s="178"/>
      <c r="W3854" s="178"/>
      <c r="X3854" s="178"/>
      <c r="Y3854" s="210">
        <f t="shared" si="308"/>
        <v>0.36334266090053424</v>
      </c>
      <c r="Z3854" s="211">
        <f t="shared" si="310"/>
        <v>0.42</v>
      </c>
      <c r="AA3854" s="178"/>
      <c r="AB3854" s="178"/>
      <c r="AC3854" s="178"/>
    </row>
    <row r="3855" spans="2:29" x14ac:dyDescent="0.35">
      <c r="B3855" s="222">
        <v>393200</v>
      </c>
      <c r="C3855" s="208">
        <v>157469</v>
      </c>
      <c r="D3855" s="309">
        <v>8660.7900000000009</v>
      </c>
      <c r="E3855" s="206">
        <v>12597.52</v>
      </c>
      <c r="F3855" s="206">
        <v>14172.21</v>
      </c>
      <c r="G3855" s="205">
        <f t="shared" si="311"/>
        <v>0.40048067141403865</v>
      </c>
      <c r="H3855" s="207">
        <f t="shared" si="312"/>
        <v>0.45</v>
      </c>
      <c r="I3855" s="213">
        <v>142872</v>
      </c>
      <c r="J3855" s="213">
        <v>7857.96</v>
      </c>
      <c r="K3855" s="212">
        <v>11429.76</v>
      </c>
      <c r="L3855" s="212">
        <v>12858.48</v>
      </c>
      <c r="M3855" s="239">
        <f t="shared" si="309"/>
        <v>0.51520000000000432</v>
      </c>
      <c r="N3855" s="239"/>
      <c r="O3855" s="178"/>
      <c r="P3855" s="178"/>
      <c r="Q3855" s="178"/>
      <c r="R3855" s="178"/>
      <c r="S3855" s="178"/>
      <c r="T3855" s="178"/>
      <c r="U3855" s="178"/>
      <c r="V3855" s="178"/>
      <c r="W3855" s="178"/>
      <c r="X3855" s="178"/>
      <c r="Y3855" s="210">
        <f t="shared" si="308"/>
        <v>0.36335707019328584</v>
      </c>
      <c r="Z3855" s="211">
        <f t="shared" si="310"/>
        <v>0.42</v>
      </c>
      <c r="AA3855" s="178"/>
      <c r="AB3855" s="178"/>
      <c r="AC3855" s="178"/>
    </row>
    <row r="3856" spans="2:29" x14ac:dyDescent="0.35">
      <c r="B3856" s="222">
        <v>393300</v>
      </c>
      <c r="C3856" s="208">
        <v>157514</v>
      </c>
      <c r="D3856" s="309">
        <v>8663.27</v>
      </c>
      <c r="E3856" s="206">
        <v>12601.12</v>
      </c>
      <c r="F3856" s="206">
        <v>14176.26</v>
      </c>
      <c r="G3856" s="205">
        <f t="shared" si="311"/>
        <v>0.4004932621408594</v>
      </c>
      <c r="H3856" s="207">
        <f t="shared" si="312"/>
        <v>0.45</v>
      </c>
      <c r="I3856" s="213">
        <v>142914</v>
      </c>
      <c r="J3856" s="213">
        <v>7860.27</v>
      </c>
      <c r="K3856" s="212">
        <v>11433.12</v>
      </c>
      <c r="L3856" s="212">
        <v>12862.26</v>
      </c>
      <c r="M3856" s="239">
        <f t="shared" si="309"/>
        <v>0.51529999999998832</v>
      </c>
      <c r="N3856" s="239"/>
      <c r="O3856" s="178"/>
      <c r="P3856" s="178"/>
      <c r="Q3856" s="178"/>
      <c r="R3856" s="178"/>
      <c r="S3856" s="178"/>
      <c r="T3856" s="178"/>
      <c r="U3856" s="178"/>
      <c r="V3856" s="178"/>
      <c r="W3856" s="178"/>
      <c r="X3856" s="178"/>
      <c r="Y3856" s="210">
        <f t="shared" si="308"/>
        <v>0.3633714721586575</v>
      </c>
      <c r="Z3856" s="211">
        <f t="shared" si="310"/>
        <v>0.42</v>
      </c>
      <c r="AA3856" s="178"/>
      <c r="AB3856" s="178"/>
      <c r="AC3856" s="178"/>
    </row>
    <row r="3857" spans="2:29" x14ac:dyDescent="0.35">
      <c r="B3857" s="222">
        <v>393400</v>
      </c>
      <c r="C3857" s="208">
        <v>157559</v>
      </c>
      <c r="D3857" s="309">
        <v>8665.74</v>
      </c>
      <c r="E3857" s="206">
        <v>12604.72</v>
      </c>
      <c r="F3857" s="206">
        <v>14180.31</v>
      </c>
      <c r="G3857" s="205">
        <f t="shared" si="311"/>
        <v>0.40050584646670057</v>
      </c>
      <c r="H3857" s="207">
        <f t="shared" si="312"/>
        <v>0.45</v>
      </c>
      <c r="I3857" s="213">
        <v>142956</v>
      </c>
      <c r="J3857" s="213">
        <v>7862.58</v>
      </c>
      <c r="K3857" s="212">
        <v>11436.48</v>
      </c>
      <c r="L3857" s="212">
        <v>12866.04</v>
      </c>
      <c r="M3857" s="239">
        <f t="shared" si="309"/>
        <v>0.51519999999987709</v>
      </c>
      <c r="N3857" s="239"/>
      <c r="O3857" s="178"/>
      <c r="P3857" s="178"/>
      <c r="Q3857" s="178"/>
      <c r="R3857" s="178"/>
      <c r="S3857" s="178"/>
      <c r="T3857" s="178"/>
      <c r="U3857" s="178"/>
      <c r="V3857" s="178"/>
      <c r="W3857" s="178"/>
      <c r="X3857" s="178"/>
      <c r="Y3857" s="210">
        <f t="shared" si="308"/>
        <v>0.36338586680223689</v>
      </c>
      <c r="Z3857" s="211">
        <f t="shared" si="310"/>
        <v>0.42</v>
      </c>
      <c r="AA3857" s="178"/>
      <c r="AB3857" s="178"/>
      <c r="AC3857" s="178"/>
    </row>
    <row r="3858" spans="2:29" x14ac:dyDescent="0.35">
      <c r="B3858" s="222">
        <v>393500</v>
      </c>
      <c r="C3858" s="208">
        <v>157604</v>
      </c>
      <c r="D3858" s="309">
        <v>8668.2199999999993</v>
      </c>
      <c r="E3858" s="206">
        <v>12608.32</v>
      </c>
      <c r="F3858" s="206">
        <v>14184.36</v>
      </c>
      <c r="G3858" s="205">
        <f t="shared" si="311"/>
        <v>0.4005184243964422</v>
      </c>
      <c r="H3858" s="207">
        <f t="shared" si="312"/>
        <v>0.45</v>
      </c>
      <c r="I3858" s="213">
        <v>142998</v>
      </c>
      <c r="J3858" s="213">
        <v>7864.89</v>
      </c>
      <c r="K3858" s="212">
        <v>11439.84</v>
      </c>
      <c r="L3858" s="212">
        <v>12869.82</v>
      </c>
      <c r="M3858" s="239">
        <f t="shared" si="309"/>
        <v>0.51530000000017029</v>
      </c>
      <c r="N3858" s="239"/>
      <c r="O3858" s="178"/>
      <c r="P3858" s="178"/>
      <c r="Q3858" s="178"/>
      <c r="R3858" s="178"/>
      <c r="S3858" s="178"/>
      <c r="T3858" s="178"/>
      <c r="U3858" s="178"/>
      <c r="V3858" s="178"/>
      <c r="W3858" s="178"/>
      <c r="X3858" s="178"/>
      <c r="Y3858" s="210">
        <f t="shared" si="308"/>
        <v>0.36340025412960608</v>
      </c>
      <c r="Z3858" s="211">
        <f t="shared" si="310"/>
        <v>0.42</v>
      </c>
      <c r="AA3858" s="178"/>
      <c r="AB3858" s="178"/>
      <c r="AC3858" s="178"/>
    </row>
    <row r="3859" spans="2:29" x14ac:dyDescent="0.35">
      <c r="B3859" s="222">
        <v>393600</v>
      </c>
      <c r="C3859" s="208">
        <v>157649</v>
      </c>
      <c r="D3859" s="309">
        <v>8670.69</v>
      </c>
      <c r="E3859" s="206">
        <v>12611.92</v>
      </c>
      <c r="F3859" s="206">
        <v>14188.41</v>
      </c>
      <c r="G3859" s="205">
        <f t="shared" si="311"/>
        <v>0.40053099593495933</v>
      </c>
      <c r="H3859" s="207">
        <f t="shared" si="312"/>
        <v>0.45</v>
      </c>
      <c r="I3859" s="213">
        <v>143040</v>
      </c>
      <c r="J3859" s="213">
        <v>7867.2</v>
      </c>
      <c r="K3859" s="212">
        <v>11443.2</v>
      </c>
      <c r="L3859" s="212">
        <v>12873.6</v>
      </c>
      <c r="M3859" s="239">
        <f t="shared" si="309"/>
        <v>0.51520000000005894</v>
      </c>
      <c r="N3859" s="239"/>
      <c r="O3859" s="178"/>
      <c r="P3859" s="178"/>
      <c r="Q3859" s="178"/>
      <c r="R3859" s="178"/>
      <c r="S3859" s="178"/>
      <c r="T3859" s="178"/>
      <c r="U3859" s="178"/>
      <c r="V3859" s="178"/>
      <c r="W3859" s="178"/>
      <c r="X3859" s="178"/>
      <c r="Y3859" s="210">
        <f t="shared" si="308"/>
        <v>0.36341463414634145</v>
      </c>
      <c r="Z3859" s="211">
        <f t="shared" si="310"/>
        <v>0.42</v>
      </c>
      <c r="AA3859" s="178"/>
      <c r="AB3859" s="178"/>
      <c r="AC3859" s="178"/>
    </row>
    <row r="3860" spans="2:29" x14ac:dyDescent="0.35">
      <c r="B3860" s="222">
        <v>393700</v>
      </c>
      <c r="C3860" s="208">
        <v>157694</v>
      </c>
      <c r="D3860" s="309">
        <v>8673.17</v>
      </c>
      <c r="E3860" s="206">
        <v>12615.52</v>
      </c>
      <c r="F3860" s="206">
        <v>14192.46</v>
      </c>
      <c r="G3860" s="205">
        <f t="shared" si="311"/>
        <v>0.40054356108712219</v>
      </c>
      <c r="H3860" s="207">
        <f t="shared" si="312"/>
        <v>0.45</v>
      </c>
      <c r="I3860" s="213">
        <v>143082</v>
      </c>
      <c r="J3860" s="213">
        <v>7869.51</v>
      </c>
      <c r="K3860" s="212">
        <v>11446.56</v>
      </c>
      <c r="L3860" s="212">
        <v>12877.38</v>
      </c>
      <c r="M3860" s="239">
        <f t="shared" si="309"/>
        <v>0.51530000000004295</v>
      </c>
      <c r="N3860" s="239"/>
      <c r="O3860" s="178"/>
      <c r="P3860" s="178"/>
      <c r="Q3860" s="178"/>
      <c r="R3860" s="178"/>
      <c r="S3860" s="178"/>
      <c r="T3860" s="178"/>
      <c r="U3860" s="178"/>
      <c r="V3860" s="178"/>
      <c r="W3860" s="178"/>
      <c r="X3860" s="178"/>
      <c r="Y3860" s="210">
        <f t="shared" si="308"/>
        <v>0.36342900685801371</v>
      </c>
      <c r="Z3860" s="211">
        <f t="shared" si="310"/>
        <v>0.42</v>
      </c>
      <c r="AA3860" s="178"/>
      <c r="AB3860" s="178"/>
      <c r="AC3860" s="178"/>
    </row>
    <row r="3861" spans="2:29" x14ac:dyDescent="0.35">
      <c r="B3861" s="222">
        <v>393800</v>
      </c>
      <c r="C3861" s="208">
        <v>157739</v>
      </c>
      <c r="D3861" s="309">
        <v>8675.64</v>
      </c>
      <c r="E3861" s="206">
        <v>12619.12</v>
      </c>
      <c r="F3861" s="206">
        <v>14196.51</v>
      </c>
      <c r="G3861" s="205">
        <f t="shared" si="311"/>
        <v>0.40055611985779582</v>
      </c>
      <c r="H3861" s="207">
        <f t="shared" si="312"/>
        <v>0.45</v>
      </c>
      <c r="I3861" s="213">
        <v>143124</v>
      </c>
      <c r="J3861" s="213">
        <v>7871.82</v>
      </c>
      <c r="K3861" s="212">
        <v>11449.92</v>
      </c>
      <c r="L3861" s="212">
        <v>12881.16</v>
      </c>
      <c r="M3861" s="239">
        <f t="shared" si="309"/>
        <v>0.5152000000002408</v>
      </c>
      <c r="N3861" s="239"/>
      <c r="O3861" s="178"/>
      <c r="P3861" s="178"/>
      <c r="Q3861" s="178"/>
      <c r="R3861" s="178"/>
      <c r="S3861" s="178"/>
      <c r="T3861" s="178"/>
      <c r="U3861" s="178"/>
      <c r="V3861" s="178"/>
      <c r="W3861" s="178"/>
      <c r="X3861" s="178"/>
      <c r="Y3861" s="210">
        <f t="shared" si="308"/>
        <v>0.36344337227018791</v>
      </c>
      <c r="Z3861" s="211">
        <f t="shared" si="310"/>
        <v>0.42</v>
      </c>
      <c r="AA3861" s="178"/>
      <c r="AB3861" s="178"/>
      <c r="AC3861" s="178"/>
    </row>
    <row r="3862" spans="2:29" x14ac:dyDescent="0.35">
      <c r="B3862" s="222">
        <v>393900</v>
      </c>
      <c r="C3862" s="208">
        <v>157784</v>
      </c>
      <c r="D3862" s="309">
        <v>8678.1200000000008</v>
      </c>
      <c r="E3862" s="206">
        <v>12622.72</v>
      </c>
      <c r="F3862" s="206">
        <v>14200.56</v>
      </c>
      <c r="G3862" s="205">
        <f t="shared" si="311"/>
        <v>0.40056867225184056</v>
      </c>
      <c r="H3862" s="207">
        <f t="shared" si="312"/>
        <v>0.45</v>
      </c>
      <c r="I3862" s="213">
        <v>143166</v>
      </c>
      <c r="J3862" s="213">
        <v>7874.13</v>
      </c>
      <c r="K3862" s="212">
        <v>11453.28</v>
      </c>
      <c r="L3862" s="212">
        <v>12884.94</v>
      </c>
      <c r="M3862" s="239">
        <f t="shared" si="309"/>
        <v>0.51529999999993381</v>
      </c>
      <c r="N3862" s="239"/>
      <c r="O3862" s="178"/>
      <c r="P3862" s="178"/>
      <c r="Q3862" s="178"/>
      <c r="R3862" s="178"/>
      <c r="S3862" s="178"/>
      <c r="T3862" s="178"/>
      <c r="U3862" s="178"/>
      <c r="V3862" s="178"/>
      <c r="W3862" s="178"/>
      <c r="X3862" s="178"/>
      <c r="Y3862" s="210">
        <f t="shared" si="308"/>
        <v>0.36345773038842344</v>
      </c>
      <c r="Z3862" s="211">
        <f t="shared" si="310"/>
        <v>0.42</v>
      </c>
      <c r="AA3862" s="178"/>
      <c r="AB3862" s="178"/>
      <c r="AC3862" s="178"/>
    </row>
    <row r="3863" spans="2:29" x14ac:dyDescent="0.35">
      <c r="B3863" s="222">
        <v>394000</v>
      </c>
      <c r="C3863" s="208">
        <v>157829</v>
      </c>
      <c r="D3863" s="309">
        <v>8680.59</v>
      </c>
      <c r="E3863" s="206">
        <v>12626.32</v>
      </c>
      <c r="F3863" s="206">
        <v>14204.61</v>
      </c>
      <c r="G3863" s="205">
        <f t="shared" si="311"/>
        <v>0.40058121827411169</v>
      </c>
      <c r="H3863" s="207">
        <f t="shared" si="312"/>
        <v>0.45</v>
      </c>
      <c r="I3863" s="213">
        <v>143208</v>
      </c>
      <c r="J3863" s="213">
        <v>7876.44</v>
      </c>
      <c r="K3863" s="212">
        <v>11456.64</v>
      </c>
      <c r="L3863" s="212">
        <v>12888.72</v>
      </c>
      <c r="M3863" s="239">
        <f t="shared" si="309"/>
        <v>0.51520000000011346</v>
      </c>
      <c r="N3863" s="239"/>
      <c r="O3863" s="178"/>
      <c r="P3863" s="178"/>
      <c r="Q3863" s="178"/>
      <c r="R3863" s="178"/>
      <c r="S3863" s="178"/>
      <c r="T3863" s="178"/>
      <c r="U3863" s="178"/>
      <c r="V3863" s="178"/>
      <c r="W3863" s="178"/>
      <c r="X3863" s="178"/>
      <c r="Y3863" s="210">
        <f t="shared" si="308"/>
        <v>0.36347208121827412</v>
      </c>
      <c r="Z3863" s="211">
        <f t="shared" si="310"/>
        <v>0.42</v>
      </c>
      <c r="AA3863" s="178"/>
      <c r="AB3863" s="178"/>
      <c r="AC3863" s="178"/>
    </row>
    <row r="3864" spans="2:29" x14ac:dyDescent="0.35">
      <c r="B3864" s="222">
        <v>394100</v>
      </c>
      <c r="C3864" s="208">
        <v>157874</v>
      </c>
      <c r="D3864" s="309">
        <v>8683.07</v>
      </c>
      <c r="E3864" s="206">
        <v>12629.92</v>
      </c>
      <c r="F3864" s="206">
        <v>14208.66</v>
      </c>
      <c r="G3864" s="205">
        <f t="shared" si="311"/>
        <v>0.4005937579294595</v>
      </c>
      <c r="H3864" s="207">
        <f t="shared" si="312"/>
        <v>0.45</v>
      </c>
      <c r="I3864" s="213">
        <v>143250</v>
      </c>
      <c r="J3864" s="213">
        <v>7878.75</v>
      </c>
      <c r="K3864" s="212">
        <v>11460</v>
      </c>
      <c r="L3864" s="212">
        <v>12892.5</v>
      </c>
      <c r="M3864" s="239">
        <f t="shared" si="309"/>
        <v>0.51530000000009746</v>
      </c>
      <c r="N3864" s="239"/>
      <c r="O3864" s="178"/>
      <c r="P3864" s="178"/>
      <c r="Q3864" s="178"/>
      <c r="R3864" s="178"/>
      <c r="S3864" s="178"/>
      <c r="T3864" s="178"/>
      <c r="U3864" s="178"/>
      <c r="V3864" s="178"/>
      <c r="W3864" s="178"/>
      <c r="X3864" s="178"/>
      <c r="Y3864" s="210">
        <f t="shared" si="308"/>
        <v>0.36348642476528797</v>
      </c>
      <c r="Z3864" s="211">
        <f t="shared" si="310"/>
        <v>0.42</v>
      </c>
      <c r="AA3864" s="178"/>
      <c r="AB3864" s="178"/>
      <c r="AC3864" s="178"/>
    </row>
    <row r="3865" spans="2:29" x14ac:dyDescent="0.35">
      <c r="B3865" s="222">
        <v>394200</v>
      </c>
      <c r="C3865" s="208">
        <v>157919</v>
      </c>
      <c r="D3865" s="309">
        <v>8685.5400000000009</v>
      </c>
      <c r="E3865" s="206">
        <v>12633.52</v>
      </c>
      <c r="F3865" s="206">
        <v>14212.71</v>
      </c>
      <c r="G3865" s="205">
        <f t="shared" si="311"/>
        <v>0.40060629122272956</v>
      </c>
      <c r="H3865" s="207">
        <f t="shared" si="312"/>
        <v>0.45</v>
      </c>
      <c r="I3865" s="213">
        <v>143292</v>
      </c>
      <c r="J3865" s="213">
        <v>7881.06</v>
      </c>
      <c r="K3865" s="212">
        <v>11463.36</v>
      </c>
      <c r="L3865" s="212">
        <v>12896.28</v>
      </c>
      <c r="M3865" s="239">
        <f t="shared" si="309"/>
        <v>0.51520000000000432</v>
      </c>
      <c r="N3865" s="239"/>
      <c r="O3865" s="178"/>
      <c r="P3865" s="178"/>
      <c r="Q3865" s="178"/>
      <c r="R3865" s="178"/>
      <c r="S3865" s="178"/>
      <c r="T3865" s="178"/>
      <c r="U3865" s="178"/>
      <c r="V3865" s="178"/>
      <c r="W3865" s="178"/>
      <c r="X3865" s="178"/>
      <c r="Y3865" s="210">
        <f t="shared" si="308"/>
        <v>0.36350076103500761</v>
      </c>
      <c r="Z3865" s="211">
        <f t="shared" si="310"/>
        <v>0.42</v>
      </c>
      <c r="AA3865" s="178"/>
      <c r="AB3865" s="178"/>
      <c r="AC3865" s="178"/>
    </row>
    <row r="3866" spans="2:29" x14ac:dyDescent="0.35">
      <c r="B3866" s="222">
        <v>394300</v>
      </c>
      <c r="C3866" s="208">
        <v>157964</v>
      </c>
      <c r="D3866" s="309">
        <v>8688.02</v>
      </c>
      <c r="E3866" s="206">
        <v>12637.12</v>
      </c>
      <c r="F3866" s="206">
        <v>14216.76</v>
      </c>
      <c r="G3866" s="205">
        <f t="shared" si="311"/>
        <v>0.40061881815876238</v>
      </c>
      <c r="H3866" s="207">
        <f t="shared" si="312"/>
        <v>0.45</v>
      </c>
      <c r="I3866" s="213">
        <v>143334</v>
      </c>
      <c r="J3866" s="213">
        <v>7883.37</v>
      </c>
      <c r="K3866" s="212">
        <v>11466.72</v>
      </c>
      <c r="L3866" s="212">
        <v>12900.06</v>
      </c>
      <c r="M3866" s="239">
        <f t="shared" si="309"/>
        <v>0.51529999999998832</v>
      </c>
      <c r="N3866" s="239"/>
      <c r="O3866" s="178"/>
      <c r="P3866" s="178"/>
      <c r="Q3866" s="178"/>
      <c r="R3866" s="178"/>
      <c r="S3866" s="178"/>
      <c r="T3866" s="178"/>
      <c r="U3866" s="178"/>
      <c r="V3866" s="178"/>
      <c r="W3866" s="178"/>
      <c r="X3866" s="178"/>
      <c r="Y3866" s="210">
        <f t="shared" si="308"/>
        <v>0.36351509003296983</v>
      </c>
      <c r="Z3866" s="211">
        <f t="shared" si="310"/>
        <v>0.42</v>
      </c>
      <c r="AA3866" s="178"/>
      <c r="AB3866" s="178"/>
      <c r="AC3866" s="178"/>
    </row>
    <row r="3867" spans="2:29" x14ac:dyDescent="0.35">
      <c r="B3867" s="222">
        <v>394400</v>
      </c>
      <c r="C3867" s="208">
        <v>158009</v>
      </c>
      <c r="D3867" s="309">
        <v>8690.49</v>
      </c>
      <c r="E3867" s="206">
        <v>12640.72</v>
      </c>
      <c r="F3867" s="206">
        <v>14220.81</v>
      </c>
      <c r="G3867" s="205">
        <f t="shared" si="311"/>
        <v>0.40063133874239348</v>
      </c>
      <c r="H3867" s="207">
        <f t="shared" si="312"/>
        <v>0.45</v>
      </c>
      <c r="I3867" s="213">
        <v>143376</v>
      </c>
      <c r="J3867" s="213">
        <v>7885.68</v>
      </c>
      <c r="K3867" s="212">
        <v>11470.08</v>
      </c>
      <c r="L3867" s="212">
        <v>12903.84</v>
      </c>
      <c r="M3867" s="239">
        <f t="shared" si="309"/>
        <v>0.51519999999987709</v>
      </c>
      <c r="N3867" s="239"/>
      <c r="O3867" s="178"/>
      <c r="P3867" s="178"/>
      <c r="Q3867" s="178"/>
      <c r="R3867" s="178"/>
      <c r="S3867" s="178"/>
      <c r="T3867" s="178"/>
      <c r="U3867" s="178"/>
      <c r="V3867" s="178"/>
      <c r="W3867" s="178"/>
      <c r="X3867" s="178"/>
      <c r="Y3867" s="210">
        <f t="shared" si="308"/>
        <v>0.36352941176470588</v>
      </c>
      <c r="Z3867" s="211">
        <f t="shared" si="310"/>
        <v>0.42</v>
      </c>
      <c r="AA3867" s="178"/>
      <c r="AB3867" s="178"/>
      <c r="AC3867" s="178"/>
    </row>
    <row r="3868" spans="2:29" x14ac:dyDescent="0.35">
      <c r="B3868" s="222">
        <v>394500</v>
      </c>
      <c r="C3868" s="208">
        <v>158054</v>
      </c>
      <c r="D3868" s="309">
        <v>8692.9699999999993</v>
      </c>
      <c r="E3868" s="206">
        <v>12644.32</v>
      </c>
      <c r="F3868" s="206">
        <v>14224.86</v>
      </c>
      <c r="G3868" s="205">
        <f t="shared" si="311"/>
        <v>0.40064385297845373</v>
      </c>
      <c r="H3868" s="207">
        <f t="shared" si="312"/>
        <v>0.45</v>
      </c>
      <c r="I3868" s="213">
        <v>143418</v>
      </c>
      <c r="J3868" s="213">
        <v>7887.99</v>
      </c>
      <c r="K3868" s="212">
        <v>11473.44</v>
      </c>
      <c r="L3868" s="212">
        <v>12907.62</v>
      </c>
      <c r="M3868" s="239">
        <f t="shared" si="309"/>
        <v>0.51530000000017029</v>
      </c>
      <c r="N3868" s="239"/>
      <c r="O3868" s="178"/>
      <c r="P3868" s="178"/>
      <c r="Q3868" s="178"/>
      <c r="R3868" s="178"/>
      <c r="S3868" s="178"/>
      <c r="T3868" s="178"/>
      <c r="U3868" s="178"/>
      <c r="V3868" s="178"/>
      <c r="W3868" s="178"/>
      <c r="X3868" s="178"/>
      <c r="Y3868" s="210">
        <f t="shared" si="308"/>
        <v>0.36354372623574144</v>
      </c>
      <c r="Z3868" s="211">
        <f t="shared" si="310"/>
        <v>0.42</v>
      </c>
      <c r="AA3868" s="178"/>
      <c r="AB3868" s="178"/>
      <c r="AC3868" s="178"/>
    </row>
    <row r="3869" spans="2:29" x14ac:dyDescent="0.35">
      <c r="B3869" s="222">
        <v>394600</v>
      </c>
      <c r="C3869" s="208">
        <v>158099</v>
      </c>
      <c r="D3869" s="309">
        <v>8695.44</v>
      </c>
      <c r="E3869" s="206">
        <v>12647.92</v>
      </c>
      <c r="F3869" s="206">
        <v>14228.91</v>
      </c>
      <c r="G3869" s="205">
        <f t="shared" si="311"/>
        <v>0.40065636087176887</v>
      </c>
      <c r="H3869" s="207">
        <f t="shared" si="312"/>
        <v>0.45</v>
      </c>
      <c r="I3869" s="213">
        <v>143460</v>
      </c>
      <c r="J3869" s="213">
        <v>7890.3</v>
      </c>
      <c r="K3869" s="212">
        <v>11476.8</v>
      </c>
      <c r="L3869" s="212">
        <v>12911.4</v>
      </c>
      <c r="M3869" s="239">
        <f t="shared" si="309"/>
        <v>0.51520000000005894</v>
      </c>
      <c r="N3869" s="239"/>
      <c r="O3869" s="178"/>
      <c r="P3869" s="178"/>
      <c r="Q3869" s="178"/>
      <c r="R3869" s="178"/>
      <c r="S3869" s="178"/>
      <c r="T3869" s="178"/>
      <c r="U3869" s="178"/>
      <c r="V3869" s="178"/>
      <c r="W3869" s="178"/>
      <c r="X3869" s="178"/>
      <c r="Y3869" s="210">
        <f t="shared" si="308"/>
        <v>0.36355803345159654</v>
      </c>
      <c r="Z3869" s="211">
        <f t="shared" si="310"/>
        <v>0.42</v>
      </c>
      <c r="AA3869" s="178"/>
      <c r="AB3869" s="178"/>
      <c r="AC3869" s="178"/>
    </row>
    <row r="3870" spans="2:29" x14ac:dyDescent="0.35">
      <c r="B3870" s="222">
        <v>394700</v>
      </c>
      <c r="C3870" s="208">
        <v>158144</v>
      </c>
      <c r="D3870" s="309">
        <v>8697.92</v>
      </c>
      <c r="E3870" s="206">
        <v>12651.52</v>
      </c>
      <c r="F3870" s="206">
        <v>14232.96</v>
      </c>
      <c r="G3870" s="205">
        <f t="shared" si="311"/>
        <v>0.40066886242715988</v>
      </c>
      <c r="H3870" s="207">
        <f t="shared" si="312"/>
        <v>0.45</v>
      </c>
      <c r="I3870" s="213">
        <v>143502</v>
      </c>
      <c r="J3870" s="213">
        <v>7892.61</v>
      </c>
      <c r="K3870" s="212">
        <v>11480.16</v>
      </c>
      <c r="L3870" s="212">
        <v>12915.18</v>
      </c>
      <c r="M3870" s="239">
        <f t="shared" si="309"/>
        <v>0.51530000000004295</v>
      </c>
      <c r="N3870" s="239"/>
      <c r="O3870" s="178"/>
      <c r="P3870" s="178"/>
      <c r="Q3870" s="178"/>
      <c r="R3870" s="178"/>
      <c r="S3870" s="178"/>
      <c r="T3870" s="178"/>
      <c r="U3870" s="178"/>
      <c r="V3870" s="178"/>
      <c r="W3870" s="178"/>
      <c r="X3870" s="178"/>
      <c r="Y3870" s="210">
        <f t="shared" si="308"/>
        <v>0.36357233341778566</v>
      </c>
      <c r="Z3870" s="211">
        <f t="shared" si="310"/>
        <v>0.42</v>
      </c>
      <c r="AA3870" s="178"/>
      <c r="AB3870" s="178"/>
      <c r="AC3870" s="178"/>
    </row>
    <row r="3871" spans="2:29" x14ac:dyDescent="0.35">
      <c r="B3871" s="222">
        <v>394800</v>
      </c>
      <c r="C3871" s="208">
        <v>158189</v>
      </c>
      <c r="D3871" s="309">
        <v>8700.39</v>
      </c>
      <c r="E3871" s="206">
        <v>12655.12</v>
      </c>
      <c r="F3871" s="206">
        <v>14237.01</v>
      </c>
      <c r="G3871" s="205">
        <f t="shared" si="311"/>
        <v>0.40068135764944274</v>
      </c>
      <c r="H3871" s="207">
        <f t="shared" si="312"/>
        <v>0.45</v>
      </c>
      <c r="I3871" s="213">
        <v>143544</v>
      </c>
      <c r="J3871" s="213">
        <v>7894.92</v>
      </c>
      <c r="K3871" s="212">
        <v>11483.52</v>
      </c>
      <c r="L3871" s="212">
        <v>12918.96</v>
      </c>
      <c r="M3871" s="239">
        <f t="shared" si="309"/>
        <v>0.5152000000002408</v>
      </c>
      <c r="N3871" s="239"/>
      <c r="O3871" s="178"/>
      <c r="P3871" s="178"/>
      <c r="Q3871" s="178"/>
      <c r="R3871" s="178"/>
      <c r="S3871" s="178"/>
      <c r="T3871" s="178"/>
      <c r="U3871" s="178"/>
      <c r="V3871" s="178"/>
      <c r="W3871" s="178"/>
      <c r="X3871" s="178"/>
      <c r="Y3871" s="210">
        <f t="shared" si="308"/>
        <v>0.36358662613981763</v>
      </c>
      <c r="Z3871" s="211">
        <f t="shared" si="310"/>
        <v>0.42</v>
      </c>
      <c r="AA3871" s="178"/>
      <c r="AB3871" s="178"/>
      <c r="AC3871" s="178"/>
    </row>
    <row r="3872" spans="2:29" x14ac:dyDescent="0.35">
      <c r="B3872" s="222">
        <v>394900</v>
      </c>
      <c r="C3872" s="208">
        <v>158234</v>
      </c>
      <c r="D3872" s="309">
        <v>8702.8700000000008</v>
      </c>
      <c r="E3872" s="206">
        <v>12658.72</v>
      </c>
      <c r="F3872" s="206">
        <v>14241.06</v>
      </c>
      <c r="G3872" s="205">
        <f t="shared" si="311"/>
        <v>0.40069384654342871</v>
      </c>
      <c r="H3872" s="207">
        <f t="shared" si="312"/>
        <v>0.45</v>
      </c>
      <c r="I3872" s="213">
        <v>143586</v>
      </c>
      <c r="J3872" s="213">
        <v>7897.23</v>
      </c>
      <c r="K3872" s="212">
        <v>11486.88</v>
      </c>
      <c r="L3872" s="212">
        <v>12922.74</v>
      </c>
      <c r="M3872" s="239">
        <f t="shared" si="309"/>
        <v>0.51529999999993381</v>
      </c>
      <c r="N3872" s="239"/>
      <c r="O3872" s="178"/>
      <c r="P3872" s="178"/>
      <c r="Q3872" s="178"/>
      <c r="R3872" s="178"/>
      <c r="S3872" s="178"/>
      <c r="T3872" s="178"/>
      <c r="U3872" s="178"/>
      <c r="V3872" s="178"/>
      <c r="W3872" s="178"/>
      <c r="X3872" s="178"/>
      <c r="Y3872" s="210">
        <f t="shared" si="308"/>
        <v>0.36360091162319574</v>
      </c>
      <c r="Z3872" s="211">
        <f t="shared" si="310"/>
        <v>0.42</v>
      </c>
      <c r="AA3872" s="178"/>
      <c r="AB3872" s="178"/>
      <c r="AC3872" s="178"/>
    </row>
    <row r="3873" spans="2:29" x14ac:dyDescent="0.35">
      <c r="B3873" s="222">
        <v>395000</v>
      </c>
      <c r="C3873" s="208">
        <v>158279</v>
      </c>
      <c r="D3873" s="309">
        <v>8705.34</v>
      </c>
      <c r="E3873" s="206">
        <v>12662.32</v>
      </c>
      <c r="F3873" s="206">
        <v>14245.11</v>
      </c>
      <c r="G3873" s="205">
        <f t="shared" si="311"/>
        <v>0.40070632911392406</v>
      </c>
      <c r="H3873" s="207">
        <f t="shared" si="312"/>
        <v>0.45</v>
      </c>
      <c r="I3873" s="213">
        <v>143628</v>
      </c>
      <c r="J3873" s="213">
        <v>7899.54</v>
      </c>
      <c r="K3873" s="212">
        <v>11490.24</v>
      </c>
      <c r="L3873" s="212">
        <v>12926.52</v>
      </c>
      <c r="M3873" s="239">
        <f t="shared" si="309"/>
        <v>0.51520000000011346</v>
      </c>
      <c r="N3873" s="239"/>
      <c r="O3873" s="178"/>
      <c r="P3873" s="178"/>
      <c r="Q3873" s="178"/>
      <c r="R3873" s="178"/>
      <c r="S3873" s="178"/>
      <c r="T3873" s="178"/>
      <c r="U3873" s="178"/>
      <c r="V3873" s="178"/>
      <c r="W3873" s="178"/>
      <c r="X3873" s="178"/>
      <c r="Y3873" s="210">
        <f t="shared" si="308"/>
        <v>0.36361518987341773</v>
      </c>
      <c r="Z3873" s="211">
        <f t="shared" si="310"/>
        <v>0.42</v>
      </c>
      <c r="AA3873" s="178"/>
      <c r="AB3873" s="178"/>
      <c r="AC3873" s="178"/>
    </row>
    <row r="3874" spans="2:29" x14ac:dyDescent="0.35">
      <c r="B3874" s="222">
        <v>395100</v>
      </c>
      <c r="C3874" s="208">
        <v>158324</v>
      </c>
      <c r="D3874" s="309">
        <v>8707.82</v>
      </c>
      <c r="E3874" s="206">
        <v>12665.92</v>
      </c>
      <c r="F3874" s="206">
        <v>14249.16</v>
      </c>
      <c r="G3874" s="205">
        <f t="shared" si="311"/>
        <v>0.40071880536573018</v>
      </c>
      <c r="H3874" s="207">
        <f t="shared" si="312"/>
        <v>0.45</v>
      </c>
      <c r="I3874" s="213">
        <v>143670</v>
      </c>
      <c r="J3874" s="213">
        <v>7901.85</v>
      </c>
      <c r="K3874" s="212">
        <v>11493.6</v>
      </c>
      <c r="L3874" s="212">
        <v>12930.3</v>
      </c>
      <c r="M3874" s="239">
        <f t="shared" si="309"/>
        <v>0.51530000000009746</v>
      </c>
      <c r="N3874" s="239"/>
      <c r="O3874" s="178"/>
      <c r="P3874" s="178"/>
      <c r="Q3874" s="178"/>
      <c r="R3874" s="178"/>
      <c r="S3874" s="178"/>
      <c r="T3874" s="178"/>
      <c r="U3874" s="178"/>
      <c r="V3874" s="178"/>
      <c r="W3874" s="178"/>
      <c r="X3874" s="178"/>
      <c r="Y3874" s="210">
        <f t="shared" si="308"/>
        <v>0.3636294608959757</v>
      </c>
      <c r="Z3874" s="211">
        <f t="shared" si="310"/>
        <v>0.42</v>
      </c>
      <c r="AA3874" s="178"/>
      <c r="AB3874" s="178"/>
      <c r="AC3874" s="178"/>
    </row>
    <row r="3875" spans="2:29" x14ac:dyDescent="0.35">
      <c r="B3875" s="222">
        <v>395200</v>
      </c>
      <c r="C3875" s="208">
        <v>158369</v>
      </c>
      <c r="D3875" s="309">
        <v>8710.2900000000009</v>
      </c>
      <c r="E3875" s="206">
        <v>12669.52</v>
      </c>
      <c r="F3875" s="206">
        <v>14253.21</v>
      </c>
      <c r="G3875" s="205">
        <f t="shared" si="311"/>
        <v>0.40073127530364372</v>
      </c>
      <c r="H3875" s="207">
        <f t="shared" si="312"/>
        <v>0.45</v>
      </c>
      <c r="I3875" s="213">
        <v>143712</v>
      </c>
      <c r="J3875" s="213">
        <v>7904.16</v>
      </c>
      <c r="K3875" s="212">
        <v>11496.96</v>
      </c>
      <c r="L3875" s="212">
        <v>12934.08</v>
      </c>
      <c r="M3875" s="239">
        <f t="shared" si="309"/>
        <v>0.51520000000000432</v>
      </c>
      <c r="N3875" s="239"/>
      <c r="O3875" s="178"/>
      <c r="P3875" s="178"/>
      <c r="Q3875" s="178"/>
      <c r="R3875" s="178"/>
      <c r="S3875" s="178"/>
      <c r="T3875" s="178"/>
      <c r="U3875" s="178"/>
      <c r="V3875" s="178"/>
      <c r="W3875" s="178"/>
      <c r="X3875" s="178"/>
      <c r="Y3875" s="210">
        <f t="shared" si="308"/>
        <v>0.36364372469635625</v>
      </c>
      <c r="Z3875" s="211">
        <f t="shared" si="310"/>
        <v>0.42</v>
      </c>
      <c r="AA3875" s="178"/>
      <c r="AB3875" s="178"/>
      <c r="AC3875" s="178"/>
    </row>
    <row r="3876" spans="2:29" x14ac:dyDescent="0.35">
      <c r="B3876" s="222">
        <v>395300</v>
      </c>
      <c r="C3876" s="208">
        <v>158414</v>
      </c>
      <c r="D3876" s="309">
        <v>8712.77</v>
      </c>
      <c r="E3876" s="206">
        <v>12673.12</v>
      </c>
      <c r="F3876" s="206">
        <v>14257.26</v>
      </c>
      <c r="G3876" s="205">
        <f t="shared" si="311"/>
        <v>0.40074373893245635</v>
      </c>
      <c r="H3876" s="207">
        <f t="shared" si="312"/>
        <v>0.45</v>
      </c>
      <c r="I3876" s="213">
        <v>143754</v>
      </c>
      <c r="J3876" s="213">
        <v>7906.47</v>
      </c>
      <c r="K3876" s="212">
        <v>11500.32</v>
      </c>
      <c r="L3876" s="212">
        <v>12937.86</v>
      </c>
      <c r="M3876" s="239">
        <f t="shared" si="309"/>
        <v>0.51529999999998832</v>
      </c>
      <c r="N3876" s="239"/>
      <c r="O3876" s="178"/>
      <c r="P3876" s="178"/>
      <c r="Q3876" s="178"/>
      <c r="R3876" s="178"/>
      <c r="S3876" s="178"/>
      <c r="T3876" s="178"/>
      <c r="U3876" s="178"/>
      <c r="V3876" s="178"/>
      <c r="W3876" s="178"/>
      <c r="X3876" s="178"/>
      <c r="Y3876" s="210">
        <f t="shared" si="308"/>
        <v>0.36365798128004045</v>
      </c>
      <c r="Z3876" s="211">
        <f t="shared" si="310"/>
        <v>0.42</v>
      </c>
      <c r="AA3876" s="178"/>
      <c r="AB3876" s="178"/>
      <c r="AC3876" s="178"/>
    </row>
    <row r="3877" spans="2:29" x14ac:dyDescent="0.35">
      <c r="B3877" s="222">
        <v>395400</v>
      </c>
      <c r="C3877" s="208">
        <v>158459</v>
      </c>
      <c r="D3877" s="309">
        <v>8715.24</v>
      </c>
      <c r="E3877" s="206">
        <v>12676.72</v>
      </c>
      <c r="F3877" s="206">
        <v>14261.31</v>
      </c>
      <c r="G3877" s="205">
        <f t="shared" si="311"/>
        <v>0.40075619625695497</v>
      </c>
      <c r="H3877" s="207">
        <f t="shared" si="312"/>
        <v>0.45</v>
      </c>
      <c r="I3877" s="213">
        <v>143796</v>
      </c>
      <c r="J3877" s="213">
        <v>7908.78</v>
      </c>
      <c r="K3877" s="212">
        <v>11503.68</v>
      </c>
      <c r="L3877" s="212">
        <v>12941.64</v>
      </c>
      <c r="M3877" s="239">
        <f t="shared" si="309"/>
        <v>0.51519999999987709</v>
      </c>
      <c r="N3877" s="239"/>
      <c r="O3877" s="178"/>
      <c r="P3877" s="178"/>
      <c r="Q3877" s="178"/>
      <c r="R3877" s="178"/>
      <c r="S3877" s="178"/>
      <c r="T3877" s="178"/>
      <c r="U3877" s="178"/>
      <c r="V3877" s="178"/>
      <c r="W3877" s="178"/>
      <c r="X3877" s="178"/>
      <c r="Y3877" s="210">
        <f t="shared" si="308"/>
        <v>0.36367223065250381</v>
      </c>
      <c r="Z3877" s="211">
        <f t="shared" si="310"/>
        <v>0.42</v>
      </c>
      <c r="AA3877" s="178"/>
      <c r="AB3877" s="178"/>
      <c r="AC3877" s="178"/>
    </row>
    <row r="3878" spans="2:29" x14ac:dyDescent="0.35">
      <c r="B3878" s="222">
        <v>395500</v>
      </c>
      <c r="C3878" s="208">
        <v>158504</v>
      </c>
      <c r="D3878" s="309">
        <v>8717.7199999999993</v>
      </c>
      <c r="E3878" s="206">
        <v>12680.32</v>
      </c>
      <c r="F3878" s="206">
        <v>14265.36</v>
      </c>
      <c r="G3878" s="205">
        <f t="shared" si="311"/>
        <v>0.40076864728192163</v>
      </c>
      <c r="H3878" s="207">
        <f t="shared" si="312"/>
        <v>0.45</v>
      </c>
      <c r="I3878" s="213">
        <v>143838</v>
      </c>
      <c r="J3878" s="213">
        <v>7911.09</v>
      </c>
      <c r="K3878" s="212">
        <v>11507.04</v>
      </c>
      <c r="L3878" s="212">
        <v>12945.42</v>
      </c>
      <c r="M3878" s="239">
        <f t="shared" si="309"/>
        <v>0.51530000000017029</v>
      </c>
      <c r="N3878" s="239"/>
      <c r="O3878" s="178"/>
      <c r="P3878" s="178"/>
      <c r="Q3878" s="178"/>
      <c r="R3878" s="178"/>
      <c r="S3878" s="178"/>
      <c r="T3878" s="178"/>
      <c r="U3878" s="178"/>
      <c r="V3878" s="178"/>
      <c r="W3878" s="178"/>
      <c r="X3878" s="178"/>
      <c r="Y3878" s="210">
        <f t="shared" si="308"/>
        <v>0.36368647281921618</v>
      </c>
      <c r="Z3878" s="211">
        <f t="shared" si="310"/>
        <v>0.42</v>
      </c>
      <c r="AA3878" s="178"/>
      <c r="AB3878" s="178"/>
      <c r="AC3878" s="178"/>
    </row>
    <row r="3879" spans="2:29" x14ac:dyDescent="0.35">
      <c r="B3879" s="222">
        <v>395600</v>
      </c>
      <c r="C3879" s="208">
        <v>158549</v>
      </c>
      <c r="D3879" s="309">
        <v>8720.19</v>
      </c>
      <c r="E3879" s="206">
        <v>12683.92</v>
      </c>
      <c r="F3879" s="206">
        <v>14269.41</v>
      </c>
      <c r="G3879" s="205">
        <f t="shared" si="311"/>
        <v>0.40078109201213347</v>
      </c>
      <c r="H3879" s="207">
        <f t="shared" si="312"/>
        <v>0.45</v>
      </c>
      <c r="I3879" s="213">
        <v>143880</v>
      </c>
      <c r="J3879" s="213">
        <v>7913.4</v>
      </c>
      <c r="K3879" s="212">
        <v>11510.4</v>
      </c>
      <c r="L3879" s="212">
        <v>12949.2</v>
      </c>
      <c r="M3879" s="239">
        <f t="shared" si="309"/>
        <v>0.51520000000005894</v>
      </c>
      <c r="N3879" s="239"/>
      <c r="O3879" s="178"/>
      <c r="P3879" s="178"/>
      <c r="Q3879" s="178"/>
      <c r="R3879" s="178"/>
      <c r="S3879" s="178"/>
      <c r="T3879" s="178"/>
      <c r="U3879" s="178"/>
      <c r="V3879" s="178"/>
      <c r="W3879" s="178"/>
      <c r="X3879" s="178"/>
      <c r="Y3879" s="210">
        <f t="shared" si="308"/>
        <v>0.36370070778564206</v>
      </c>
      <c r="Z3879" s="211">
        <f t="shared" si="310"/>
        <v>0.42</v>
      </c>
      <c r="AA3879" s="178"/>
      <c r="AB3879" s="178"/>
      <c r="AC3879" s="178"/>
    </row>
    <row r="3880" spans="2:29" x14ac:dyDescent="0.35">
      <c r="B3880" s="222">
        <v>395700</v>
      </c>
      <c r="C3880" s="208">
        <v>158594</v>
      </c>
      <c r="D3880" s="309">
        <v>8722.67</v>
      </c>
      <c r="E3880" s="206">
        <v>12687.52</v>
      </c>
      <c r="F3880" s="206">
        <v>14273.46</v>
      </c>
      <c r="G3880" s="205">
        <f t="shared" si="311"/>
        <v>0.40079353045236288</v>
      </c>
      <c r="H3880" s="207">
        <f t="shared" si="312"/>
        <v>0.45</v>
      </c>
      <c r="I3880" s="213">
        <v>143922</v>
      </c>
      <c r="J3880" s="213">
        <v>7915.71</v>
      </c>
      <c r="K3880" s="212">
        <v>11513.76</v>
      </c>
      <c r="L3880" s="212">
        <v>12952.98</v>
      </c>
      <c r="M3880" s="239">
        <f t="shared" si="309"/>
        <v>0.51530000000004295</v>
      </c>
      <c r="N3880" s="239"/>
      <c r="O3880" s="178"/>
      <c r="P3880" s="178"/>
      <c r="Q3880" s="178"/>
      <c r="R3880" s="178"/>
      <c r="S3880" s="178"/>
      <c r="T3880" s="178"/>
      <c r="U3880" s="178"/>
      <c r="V3880" s="178"/>
      <c r="W3880" s="178"/>
      <c r="X3880" s="178"/>
      <c r="Y3880" s="210">
        <f t="shared" si="308"/>
        <v>0.36371493555724033</v>
      </c>
      <c r="Z3880" s="211">
        <f t="shared" si="310"/>
        <v>0.42</v>
      </c>
      <c r="AA3880" s="178"/>
      <c r="AB3880" s="178"/>
      <c r="AC3880" s="178"/>
    </row>
    <row r="3881" spans="2:29" x14ac:dyDescent="0.35">
      <c r="B3881" s="222">
        <v>395800</v>
      </c>
      <c r="C3881" s="208">
        <v>158639</v>
      </c>
      <c r="D3881" s="309">
        <v>8725.14</v>
      </c>
      <c r="E3881" s="206">
        <v>12691.12</v>
      </c>
      <c r="F3881" s="206">
        <v>14277.51</v>
      </c>
      <c r="G3881" s="205">
        <f t="shared" si="311"/>
        <v>0.40080596260737744</v>
      </c>
      <c r="H3881" s="207">
        <f t="shared" si="312"/>
        <v>0.45</v>
      </c>
      <c r="I3881" s="213">
        <v>143964</v>
      </c>
      <c r="J3881" s="213">
        <v>7918.02</v>
      </c>
      <c r="K3881" s="212">
        <v>11517.12</v>
      </c>
      <c r="L3881" s="212">
        <v>12956.76</v>
      </c>
      <c r="M3881" s="239">
        <f t="shared" si="309"/>
        <v>0.5152000000002408</v>
      </c>
      <c r="N3881" s="239"/>
      <c r="O3881" s="178"/>
      <c r="P3881" s="178"/>
      <c r="Q3881" s="178"/>
      <c r="R3881" s="178"/>
      <c r="S3881" s="178"/>
      <c r="T3881" s="178"/>
      <c r="U3881" s="178"/>
      <c r="V3881" s="178"/>
      <c r="W3881" s="178"/>
      <c r="X3881" s="178"/>
      <c r="Y3881" s="210">
        <f t="shared" si="308"/>
        <v>0.36372915613946438</v>
      </c>
      <c r="Z3881" s="211">
        <f t="shared" si="310"/>
        <v>0.42</v>
      </c>
      <c r="AA3881" s="178"/>
      <c r="AB3881" s="178"/>
      <c r="AC3881" s="178"/>
    </row>
    <row r="3882" spans="2:29" x14ac:dyDescent="0.35">
      <c r="B3882" s="222">
        <v>395900</v>
      </c>
      <c r="C3882" s="208">
        <v>158684</v>
      </c>
      <c r="D3882" s="309">
        <v>8727.6200000000008</v>
      </c>
      <c r="E3882" s="206">
        <v>12694.72</v>
      </c>
      <c r="F3882" s="206">
        <v>14281.56</v>
      </c>
      <c r="G3882" s="205">
        <f t="shared" si="311"/>
        <v>0.4008183884819399</v>
      </c>
      <c r="H3882" s="207">
        <f t="shared" si="312"/>
        <v>0.45</v>
      </c>
      <c r="I3882" s="213">
        <v>144006</v>
      </c>
      <c r="J3882" s="213">
        <v>7920.33</v>
      </c>
      <c r="K3882" s="212">
        <v>11520.48</v>
      </c>
      <c r="L3882" s="212">
        <v>12960.54</v>
      </c>
      <c r="M3882" s="239">
        <f t="shared" si="309"/>
        <v>0.51529999999993381</v>
      </c>
      <c r="N3882" s="239"/>
      <c r="O3882" s="178"/>
      <c r="P3882" s="178"/>
      <c r="Q3882" s="178"/>
      <c r="R3882" s="178"/>
      <c r="S3882" s="178"/>
      <c r="T3882" s="178"/>
      <c r="U3882" s="178"/>
      <c r="V3882" s="178"/>
      <c r="W3882" s="178"/>
      <c r="X3882" s="178"/>
      <c r="Y3882" s="210">
        <f t="shared" si="308"/>
        <v>0.36374336953776204</v>
      </c>
      <c r="Z3882" s="211">
        <f t="shared" si="310"/>
        <v>0.42</v>
      </c>
      <c r="AA3882" s="178"/>
      <c r="AB3882" s="178"/>
      <c r="AC3882" s="178"/>
    </row>
    <row r="3883" spans="2:29" x14ac:dyDescent="0.35">
      <c r="B3883" s="222">
        <v>396000</v>
      </c>
      <c r="C3883" s="208">
        <v>158729</v>
      </c>
      <c r="D3883" s="309">
        <v>8730.09</v>
      </c>
      <c r="E3883" s="206">
        <v>12698.32</v>
      </c>
      <c r="F3883" s="206">
        <v>14285.61</v>
      </c>
      <c r="G3883" s="205">
        <f t="shared" si="311"/>
        <v>0.40083080808080807</v>
      </c>
      <c r="H3883" s="207">
        <f t="shared" si="312"/>
        <v>0.45</v>
      </c>
      <c r="I3883" s="213">
        <v>144048</v>
      </c>
      <c r="J3883" s="213">
        <v>7922.64</v>
      </c>
      <c r="K3883" s="212">
        <v>11523.84</v>
      </c>
      <c r="L3883" s="212">
        <v>12964.32</v>
      </c>
      <c r="M3883" s="239">
        <f t="shared" si="309"/>
        <v>0.51520000000011346</v>
      </c>
      <c r="N3883" s="239"/>
      <c r="O3883" s="178"/>
      <c r="P3883" s="178"/>
      <c r="Q3883" s="178"/>
      <c r="R3883" s="178"/>
      <c r="S3883" s="178"/>
      <c r="T3883" s="178"/>
      <c r="U3883" s="178"/>
      <c r="V3883" s="178"/>
      <c r="W3883" s="178"/>
      <c r="X3883" s="178"/>
      <c r="Y3883" s="210">
        <f t="shared" si="308"/>
        <v>0.36375757575757578</v>
      </c>
      <c r="Z3883" s="211">
        <f t="shared" si="310"/>
        <v>0.42</v>
      </c>
      <c r="AA3883" s="178"/>
      <c r="AB3883" s="178"/>
      <c r="AC3883" s="178"/>
    </row>
    <row r="3884" spans="2:29" x14ac:dyDescent="0.35">
      <c r="B3884" s="222">
        <v>396100</v>
      </c>
      <c r="C3884" s="208">
        <v>158774</v>
      </c>
      <c r="D3884" s="309">
        <v>8732.57</v>
      </c>
      <c r="E3884" s="206">
        <v>12701.92</v>
      </c>
      <c r="F3884" s="206">
        <v>14289.66</v>
      </c>
      <c r="G3884" s="205">
        <f t="shared" si="311"/>
        <v>0.40084322140873518</v>
      </c>
      <c r="H3884" s="207">
        <f t="shared" si="312"/>
        <v>0.45</v>
      </c>
      <c r="I3884" s="213">
        <v>144090</v>
      </c>
      <c r="J3884" s="213">
        <v>7924.95</v>
      </c>
      <c r="K3884" s="212">
        <v>11527.2</v>
      </c>
      <c r="L3884" s="212">
        <v>12968.1</v>
      </c>
      <c r="M3884" s="239">
        <f t="shared" si="309"/>
        <v>0.51530000000009746</v>
      </c>
      <c r="N3884" s="239"/>
      <c r="O3884" s="178"/>
      <c r="P3884" s="178"/>
      <c r="Q3884" s="178"/>
      <c r="R3884" s="178"/>
      <c r="S3884" s="178"/>
      <c r="T3884" s="178"/>
      <c r="U3884" s="178"/>
      <c r="V3884" s="178"/>
      <c r="W3884" s="178"/>
      <c r="X3884" s="178"/>
      <c r="Y3884" s="210">
        <f t="shared" si="308"/>
        <v>0.36377177480434236</v>
      </c>
      <c r="Z3884" s="211">
        <f t="shared" si="310"/>
        <v>0.42</v>
      </c>
      <c r="AA3884" s="178"/>
      <c r="AB3884" s="178"/>
      <c r="AC3884" s="178"/>
    </row>
    <row r="3885" spans="2:29" x14ac:dyDescent="0.35">
      <c r="B3885" s="222">
        <v>396200</v>
      </c>
      <c r="C3885" s="208">
        <v>158819</v>
      </c>
      <c r="D3885" s="309">
        <v>8735.0400000000009</v>
      </c>
      <c r="E3885" s="206">
        <v>12705.52</v>
      </c>
      <c r="F3885" s="206">
        <v>14293.71</v>
      </c>
      <c r="G3885" s="205">
        <f t="shared" si="311"/>
        <v>0.40085562847046946</v>
      </c>
      <c r="H3885" s="207">
        <f t="shared" si="312"/>
        <v>0.45</v>
      </c>
      <c r="I3885" s="213">
        <v>144132</v>
      </c>
      <c r="J3885" s="213">
        <v>7927.26</v>
      </c>
      <c r="K3885" s="212">
        <v>11530.56</v>
      </c>
      <c r="L3885" s="212">
        <v>12971.88</v>
      </c>
      <c r="M3885" s="239">
        <f t="shared" si="309"/>
        <v>0.51520000000000432</v>
      </c>
      <c r="N3885" s="239"/>
      <c r="O3885" s="178"/>
      <c r="P3885" s="178"/>
      <c r="Q3885" s="178"/>
      <c r="R3885" s="178"/>
      <c r="S3885" s="178"/>
      <c r="T3885" s="178"/>
      <c r="U3885" s="178"/>
      <c r="V3885" s="178"/>
      <c r="W3885" s="178"/>
      <c r="X3885" s="178"/>
      <c r="Y3885" s="210">
        <f t="shared" si="308"/>
        <v>0.36378596668349317</v>
      </c>
      <c r="Z3885" s="211">
        <f t="shared" si="310"/>
        <v>0.42</v>
      </c>
      <c r="AA3885" s="178"/>
      <c r="AB3885" s="178"/>
      <c r="AC3885" s="178"/>
    </row>
    <row r="3886" spans="2:29" x14ac:dyDescent="0.35">
      <c r="B3886" s="222">
        <v>396300</v>
      </c>
      <c r="C3886" s="208">
        <v>158864</v>
      </c>
      <c r="D3886" s="309">
        <v>8737.52</v>
      </c>
      <c r="E3886" s="206">
        <v>12709.12</v>
      </c>
      <c r="F3886" s="206">
        <v>14297.76</v>
      </c>
      <c r="G3886" s="205">
        <f t="shared" si="311"/>
        <v>0.40086802927075449</v>
      </c>
      <c r="H3886" s="207">
        <f t="shared" si="312"/>
        <v>0.45</v>
      </c>
      <c r="I3886" s="213">
        <v>144174</v>
      </c>
      <c r="J3886" s="213">
        <v>7929.57</v>
      </c>
      <c r="K3886" s="212">
        <v>11533.92</v>
      </c>
      <c r="L3886" s="212">
        <v>12975.66</v>
      </c>
      <c r="M3886" s="239">
        <f t="shared" si="309"/>
        <v>0.51529999999998832</v>
      </c>
      <c r="N3886" s="239"/>
      <c r="O3886" s="178"/>
      <c r="P3886" s="178"/>
      <c r="Q3886" s="178"/>
      <c r="R3886" s="178"/>
      <c r="S3886" s="178"/>
      <c r="T3886" s="178"/>
      <c r="U3886" s="178"/>
      <c r="V3886" s="178"/>
      <c r="W3886" s="178"/>
      <c r="X3886" s="178"/>
      <c r="Y3886" s="210">
        <f t="shared" si="308"/>
        <v>0.36380015140045419</v>
      </c>
      <c r="Z3886" s="211">
        <f t="shared" si="310"/>
        <v>0.42</v>
      </c>
      <c r="AA3886" s="178"/>
      <c r="AB3886" s="178"/>
      <c r="AC3886" s="178"/>
    </row>
    <row r="3887" spans="2:29" x14ac:dyDescent="0.35">
      <c r="B3887" s="222">
        <v>396400</v>
      </c>
      <c r="C3887" s="208">
        <v>158909</v>
      </c>
      <c r="D3887" s="309">
        <v>8739.99</v>
      </c>
      <c r="E3887" s="206">
        <v>12712.72</v>
      </c>
      <c r="F3887" s="206">
        <v>14301.81</v>
      </c>
      <c r="G3887" s="205">
        <f t="shared" si="311"/>
        <v>0.40088042381432898</v>
      </c>
      <c r="H3887" s="207">
        <f t="shared" si="312"/>
        <v>0.45</v>
      </c>
      <c r="I3887" s="213">
        <v>144216</v>
      </c>
      <c r="J3887" s="213">
        <v>7931.88</v>
      </c>
      <c r="K3887" s="212">
        <v>11537.28</v>
      </c>
      <c r="L3887" s="212">
        <v>12979.44</v>
      </c>
      <c r="M3887" s="239">
        <f t="shared" si="309"/>
        <v>0.51519999999987709</v>
      </c>
      <c r="N3887" s="239"/>
      <c r="O3887" s="178"/>
      <c r="P3887" s="178"/>
      <c r="Q3887" s="178"/>
      <c r="R3887" s="178"/>
      <c r="S3887" s="178"/>
      <c r="T3887" s="178"/>
      <c r="U3887" s="178"/>
      <c r="V3887" s="178"/>
      <c r="W3887" s="178"/>
      <c r="X3887" s="178"/>
      <c r="Y3887" s="210">
        <f t="shared" si="308"/>
        <v>0.36381432896064581</v>
      </c>
      <c r="Z3887" s="211">
        <f t="shared" si="310"/>
        <v>0.42</v>
      </c>
      <c r="AA3887" s="178"/>
      <c r="AB3887" s="178"/>
      <c r="AC3887" s="178"/>
    </row>
    <row r="3888" spans="2:29" x14ac:dyDescent="0.35">
      <c r="B3888" s="222">
        <v>396500</v>
      </c>
      <c r="C3888" s="208">
        <v>158954</v>
      </c>
      <c r="D3888" s="309">
        <v>8742.4699999999993</v>
      </c>
      <c r="E3888" s="206">
        <v>12716.32</v>
      </c>
      <c r="F3888" s="206">
        <v>14305.86</v>
      </c>
      <c r="G3888" s="205">
        <f t="shared" si="311"/>
        <v>0.40089281210592687</v>
      </c>
      <c r="H3888" s="207">
        <f t="shared" si="312"/>
        <v>0.45</v>
      </c>
      <c r="I3888" s="213">
        <v>144258</v>
      </c>
      <c r="J3888" s="213">
        <v>7934.19</v>
      </c>
      <c r="K3888" s="212">
        <v>11540.64</v>
      </c>
      <c r="L3888" s="212">
        <v>12983.22</v>
      </c>
      <c r="M3888" s="239">
        <f t="shared" si="309"/>
        <v>0.51530000000017029</v>
      </c>
      <c r="N3888" s="239"/>
      <c r="O3888" s="178"/>
      <c r="P3888" s="178"/>
      <c r="Q3888" s="178"/>
      <c r="R3888" s="178"/>
      <c r="S3888" s="178"/>
      <c r="T3888" s="178"/>
      <c r="U3888" s="178"/>
      <c r="V3888" s="178"/>
      <c r="W3888" s="178"/>
      <c r="X3888" s="178"/>
      <c r="Y3888" s="210">
        <f t="shared" si="308"/>
        <v>0.36382849936948297</v>
      </c>
      <c r="Z3888" s="211">
        <f t="shared" si="310"/>
        <v>0.42</v>
      </c>
      <c r="AA3888" s="178"/>
      <c r="AB3888" s="178"/>
      <c r="AC3888" s="178"/>
    </row>
    <row r="3889" spans="2:29" x14ac:dyDescent="0.35">
      <c r="B3889" s="222">
        <v>396600</v>
      </c>
      <c r="C3889" s="208">
        <v>158999</v>
      </c>
      <c r="D3889" s="309">
        <v>8744.94</v>
      </c>
      <c r="E3889" s="206">
        <v>12719.92</v>
      </c>
      <c r="F3889" s="206">
        <v>14309.91</v>
      </c>
      <c r="G3889" s="205">
        <f t="shared" si="311"/>
        <v>0.40090519415027737</v>
      </c>
      <c r="H3889" s="207">
        <f t="shared" si="312"/>
        <v>0.45</v>
      </c>
      <c r="I3889" s="213">
        <v>144300</v>
      </c>
      <c r="J3889" s="213">
        <v>7936.5</v>
      </c>
      <c r="K3889" s="212">
        <v>11544</v>
      </c>
      <c r="L3889" s="212">
        <v>12987</v>
      </c>
      <c r="M3889" s="239">
        <f t="shared" si="309"/>
        <v>0.51520000000005894</v>
      </c>
      <c r="N3889" s="239"/>
      <c r="O3889" s="178"/>
      <c r="P3889" s="178"/>
      <c r="Q3889" s="178"/>
      <c r="R3889" s="178"/>
      <c r="S3889" s="178"/>
      <c r="T3889" s="178"/>
      <c r="U3889" s="178"/>
      <c r="V3889" s="178"/>
      <c r="W3889" s="178"/>
      <c r="X3889" s="178"/>
      <c r="Y3889" s="210">
        <f t="shared" si="308"/>
        <v>0.36384266263237519</v>
      </c>
      <c r="Z3889" s="211">
        <f t="shared" si="310"/>
        <v>0.42</v>
      </c>
      <c r="AA3889" s="178"/>
      <c r="AB3889" s="178"/>
      <c r="AC3889" s="178"/>
    </row>
    <row r="3890" spans="2:29" x14ac:dyDescent="0.35">
      <c r="B3890" s="222">
        <v>396700</v>
      </c>
      <c r="C3890" s="208">
        <v>159044</v>
      </c>
      <c r="D3890" s="309">
        <v>8747.42</v>
      </c>
      <c r="E3890" s="206">
        <v>12723.52</v>
      </c>
      <c r="F3890" s="206">
        <v>14313.96</v>
      </c>
      <c r="G3890" s="205">
        <f t="shared" si="311"/>
        <v>0.40091756995210487</v>
      </c>
      <c r="H3890" s="207">
        <f t="shared" si="312"/>
        <v>0.45</v>
      </c>
      <c r="I3890" s="213">
        <v>144342</v>
      </c>
      <c r="J3890" s="213">
        <v>7938.81</v>
      </c>
      <c r="K3890" s="212">
        <v>11547.36</v>
      </c>
      <c r="L3890" s="212">
        <v>12990.78</v>
      </c>
      <c r="M3890" s="239">
        <f t="shared" si="309"/>
        <v>0.51530000000004295</v>
      </c>
      <c r="N3890" s="239"/>
      <c r="O3890" s="178"/>
      <c r="P3890" s="178"/>
      <c r="Q3890" s="178"/>
      <c r="R3890" s="178"/>
      <c r="S3890" s="178"/>
      <c r="T3890" s="178"/>
      <c r="U3890" s="178"/>
      <c r="V3890" s="178"/>
      <c r="W3890" s="178"/>
      <c r="X3890" s="178"/>
      <c r="Y3890" s="210">
        <f t="shared" si="308"/>
        <v>0.36385681875472647</v>
      </c>
      <c r="Z3890" s="211">
        <f t="shared" si="310"/>
        <v>0.42</v>
      </c>
      <c r="AA3890" s="178"/>
      <c r="AB3890" s="178"/>
      <c r="AC3890" s="178"/>
    </row>
    <row r="3891" spans="2:29" x14ac:dyDescent="0.35">
      <c r="B3891" s="222">
        <v>396800</v>
      </c>
      <c r="C3891" s="208">
        <v>159089</v>
      </c>
      <c r="D3891" s="309">
        <v>8749.89</v>
      </c>
      <c r="E3891" s="206">
        <v>12727.12</v>
      </c>
      <c r="F3891" s="206">
        <v>14318.01</v>
      </c>
      <c r="G3891" s="205">
        <f t="shared" si="311"/>
        <v>0.40092993951612904</v>
      </c>
      <c r="H3891" s="207">
        <f t="shared" si="312"/>
        <v>0.45</v>
      </c>
      <c r="I3891" s="213">
        <v>144384</v>
      </c>
      <c r="J3891" s="213">
        <v>7941.12</v>
      </c>
      <c r="K3891" s="212">
        <v>11550.72</v>
      </c>
      <c r="L3891" s="212">
        <v>12994.56</v>
      </c>
      <c r="M3891" s="239">
        <f t="shared" si="309"/>
        <v>0.5152000000002408</v>
      </c>
      <c r="N3891" s="239"/>
      <c r="O3891" s="178"/>
      <c r="P3891" s="178"/>
      <c r="Q3891" s="178"/>
      <c r="R3891" s="178"/>
      <c r="S3891" s="178"/>
      <c r="T3891" s="178"/>
      <c r="U3891" s="178"/>
      <c r="V3891" s="178"/>
      <c r="W3891" s="178"/>
      <c r="X3891" s="178"/>
      <c r="Y3891" s="210">
        <f t="shared" si="308"/>
        <v>0.3638709677419355</v>
      </c>
      <c r="Z3891" s="211">
        <f t="shared" si="310"/>
        <v>0.42</v>
      </c>
      <c r="AA3891" s="178"/>
      <c r="AB3891" s="178"/>
      <c r="AC3891" s="178"/>
    </row>
    <row r="3892" spans="2:29" x14ac:dyDescent="0.35">
      <c r="B3892" s="222">
        <v>396900</v>
      </c>
      <c r="C3892" s="208">
        <v>159134</v>
      </c>
      <c r="D3892" s="309">
        <v>8752.3700000000008</v>
      </c>
      <c r="E3892" s="206">
        <v>12730.72</v>
      </c>
      <c r="F3892" s="206">
        <v>14322.06</v>
      </c>
      <c r="G3892" s="205">
        <f t="shared" si="311"/>
        <v>0.40094230284706472</v>
      </c>
      <c r="H3892" s="207">
        <f t="shared" si="312"/>
        <v>0.45</v>
      </c>
      <c r="I3892" s="213">
        <v>144426</v>
      </c>
      <c r="J3892" s="213">
        <v>7943.43</v>
      </c>
      <c r="K3892" s="212">
        <v>11554.08</v>
      </c>
      <c r="L3892" s="212">
        <v>12998.34</v>
      </c>
      <c r="M3892" s="239">
        <f t="shared" si="309"/>
        <v>0.51529999999993381</v>
      </c>
      <c r="N3892" s="239"/>
      <c r="O3892" s="178"/>
      <c r="P3892" s="178"/>
      <c r="Q3892" s="178"/>
      <c r="R3892" s="178"/>
      <c r="S3892" s="178"/>
      <c r="T3892" s="178"/>
      <c r="U3892" s="178"/>
      <c r="V3892" s="178"/>
      <c r="W3892" s="178"/>
      <c r="X3892" s="178"/>
      <c r="Y3892" s="210">
        <f t="shared" si="308"/>
        <v>0.3638851095993953</v>
      </c>
      <c r="Z3892" s="211">
        <f t="shared" si="310"/>
        <v>0.42</v>
      </c>
      <c r="AA3892" s="178"/>
      <c r="AB3892" s="178"/>
      <c r="AC3892" s="178"/>
    </row>
    <row r="3893" spans="2:29" x14ac:dyDescent="0.35">
      <c r="B3893" s="222">
        <v>397000</v>
      </c>
      <c r="C3893" s="208">
        <v>159179</v>
      </c>
      <c r="D3893" s="309">
        <v>8754.84</v>
      </c>
      <c r="E3893" s="206">
        <v>12734.32</v>
      </c>
      <c r="F3893" s="206">
        <v>14326.11</v>
      </c>
      <c r="G3893" s="205">
        <f t="shared" si="311"/>
        <v>0.40095465994962215</v>
      </c>
      <c r="H3893" s="207">
        <f t="shared" si="312"/>
        <v>0.45</v>
      </c>
      <c r="I3893" s="213">
        <v>144468</v>
      </c>
      <c r="J3893" s="213">
        <v>7945.74</v>
      </c>
      <c r="K3893" s="212">
        <v>11557.44</v>
      </c>
      <c r="L3893" s="212">
        <v>13002.12</v>
      </c>
      <c r="M3893" s="239">
        <f t="shared" si="309"/>
        <v>0.51520000000011346</v>
      </c>
      <c r="N3893" s="239"/>
      <c r="O3893" s="178"/>
      <c r="P3893" s="178"/>
      <c r="Q3893" s="178"/>
      <c r="R3893" s="178"/>
      <c r="S3893" s="178"/>
      <c r="T3893" s="178"/>
      <c r="U3893" s="178"/>
      <c r="V3893" s="178"/>
      <c r="W3893" s="178"/>
      <c r="X3893" s="178"/>
      <c r="Y3893" s="210">
        <f t="shared" si="308"/>
        <v>0.36389924433249371</v>
      </c>
      <c r="Z3893" s="211">
        <f t="shared" si="310"/>
        <v>0.42</v>
      </c>
      <c r="AA3893" s="178"/>
      <c r="AB3893" s="178"/>
      <c r="AC3893" s="178"/>
    </row>
    <row r="3894" spans="2:29" x14ac:dyDescent="0.35">
      <c r="B3894" s="222">
        <v>397100</v>
      </c>
      <c r="C3894" s="208">
        <v>159224</v>
      </c>
      <c r="D3894" s="309">
        <v>8757.32</v>
      </c>
      <c r="E3894" s="206">
        <v>12737.92</v>
      </c>
      <c r="F3894" s="206">
        <v>14330.16</v>
      </c>
      <c r="G3894" s="205">
        <f t="shared" si="311"/>
        <v>0.40096701082850666</v>
      </c>
      <c r="H3894" s="207">
        <f t="shared" si="312"/>
        <v>0.45</v>
      </c>
      <c r="I3894" s="213">
        <v>144510</v>
      </c>
      <c r="J3894" s="213">
        <v>7948.05</v>
      </c>
      <c r="K3894" s="212">
        <v>11560.8</v>
      </c>
      <c r="L3894" s="212">
        <v>13005.9</v>
      </c>
      <c r="M3894" s="239">
        <f t="shared" si="309"/>
        <v>0.51530000000009746</v>
      </c>
      <c r="N3894" s="239"/>
      <c r="O3894" s="178"/>
      <c r="P3894" s="178"/>
      <c r="Q3894" s="178"/>
      <c r="R3894" s="178"/>
      <c r="S3894" s="178"/>
      <c r="T3894" s="178"/>
      <c r="U3894" s="178"/>
      <c r="V3894" s="178"/>
      <c r="W3894" s="178"/>
      <c r="X3894" s="178"/>
      <c r="Y3894" s="210">
        <f t="shared" si="308"/>
        <v>0.36391337194661294</v>
      </c>
      <c r="Z3894" s="211">
        <f t="shared" si="310"/>
        <v>0.42</v>
      </c>
      <c r="AA3894" s="178"/>
      <c r="AB3894" s="178"/>
      <c r="AC3894" s="178"/>
    </row>
    <row r="3895" spans="2:29" x14ac:dyDescent="0.35">
      <c r="B3895" s="222">
        <v>397200</v>
      </c>
      <c r="C3895" s="208">
        <v>159269</v>
      </c>
      <c r="D3895" s="309">
        <v>8759.7900000000009</v>
      </c>
      <c r="E3895" s="206">
        <v>12741.52</v>
      </c>
      <c r="F3895" s="206">
        <v>14334.21</v>
      </c>
      <c r="G3895" s="205">
        <f t="shared" si="311"/>
        <v>0.40097935548841895</v>
      </c>
      <c r="H3895" s="207">
        <f t="shared" si="312"/>
        <v>0.45</v>
      </c>
      <c r="I3895" s="213">
        <v>144552</v>
      </c>
      <c r="J3895" s="213">
        <v>7950.36</v>
      </c>
      <c r="K3895" s="212">
        <v>11564.16</v>
      </c>
      <c r="L3895" s="212">
        <v>13009.68</v>
      </c>
      <c r="M3895" s="239">
        <f t="shared" si="309"/>
        <v>0.51520000000000432</v>
      </c>
      <c r="N3895" s="239"/>
      <c r="O3895" s="178"/>
      <c r="P3895" s="178"/>
      <c r="Q3895" s="178"/>
      <c r="R3895" s="178"/>
      <c r="S3895" s="178"/>
      <c r="T3895" s="178"/>
      <c r="U3895" s="178"/>
      <c r="V3895" s="178"/>
      <c r="W3895" s="178"/>
      <c r="X3895" s="178"/>
      <c r="Y3895" s="210">
        <f t="shared" si="308"/>
        <v>0.36392749244712991</v>
      </c>
      <c r="Z3895" s="211">
        <f t="shared" si="310"/>
        <v>0.42</v>
      </c>
      <c r="AA3895" s="178"/>
      <c r="AB3895" s="178"/>
      <c r="AC3895" s="178"/>
    </row>
    <row r="3896" spans="2:29" x14ac:dyDescent="0.35">
      <c r="B3896" s="222">
        <v>397300</v>
      </c>
      <c r="C3896" s="208">
        <v>159314</v>
      </c>
      <c r="D3896" s="309">
        <v>8762.27</v>
      </c>
      <c r="E3896" s="206">
        <v>12745.12</v>
      </c>
      <c r="F3896" s="206">
        <v>14338.26</v>
      </c>
      <c r="G3896" s="205">
        <f t="shared" si="311"/>
        <v>0.40099169393405487</v>
      </c>
      <c r="H3896" s="207">
        <f t="shared" si="312"/>
        <v>0.45</v>
      </c>
      <c r="I3896" s="213">
        <v>144594</v>
      </c>
      <c r="J3896" s="213">
        <v>7952.67</v>
      </c>
      <c r="K3896" s="212">
        <v>11567.52</v>
      </c>
      <c r="L3896" s="212">
        <v>13013.46</v>
      </c>
      <c r="M3896" s="239">
        <f t="shared" si="309"/>
        <v>0.51529999999998832</v>
      </c>
      <c r="N3896" s="239"/>
      <c r="O3896" s="178"/>
      <c r="P3896" s="178"/>
      <c r="Q3896" s="178"/>
      <c r="R3896" s="178"/>
      <c r="S3896" s="178"/>
      <c r="T3896" s="178"/>
      <c r="U3896" s="178"/>
      <c r="V3896" s="178"/>
      <c r="W3896" s="178"/>
      <c r="X3896" s="178"/>
      <c r="Y3896" s="210">
        <f t="shared" si="308"/>
        <v>0.36394160583941604</v>
      </c>
      <c r="Z3896" s="211">
        <f t="shared" si="310"/>
        <v>0.42</v>
      </c>
      <c r="AA3896" s="178"/>
      <c r="AB3896" s="178"/>
      <c r="AC3896" s="178"/>
    </row>
    <row r="3897" spans="2:29" x14ac:dyDescent="0.35">
      <c r="B3897" s="222">
        <v>397400</v>
      </c>
      <c r="C3897" s="208">
        <v>159359</v>
      </c>
      <c r="D3897" s="309">
        <v>8764.74</v>
      </c>
      <c r="E3897" s="206">
        <v>12748.72</v>
      </c>
      <c r="F3897" s="206">
        <v>14342.31</v>
      </c>
      <c r="G3897" s="205">
        <f t="shared" si="311"/>
        <v>0.40100402617010567</v>
      </c>
      <c r="H3897" s="207">
        <f t="shared" si="312"/>
        <v>0.45</v>
      </c>
      <c r="I3897" s="213">
        <v>144636</v>
      </c>
      <c r="J3897" s="213">
        <v>7954.98</v>
      </c>
      <c r="K3897" s="212">
        <v>11570.88</v>
      </c>
      <c r="L3897" s="212">
        <v>13017.24</v>
      </c>
      <c r="M3897" s="239">
        <f t="shared" si="309"/>
        <v>0.51519999999987709</v>
      </c>
      <c r="N3897" s="239"/>
      <c r="O3897" s="178"/>
      <c r="P3897" s="178"/>
      <c r="Q3897" s="178"/>
      <c r="R3897" s="178"/>
      <c r="S3897" s="178"/>
      <c r="T3897" s="178"/>
      <c r="U3897" s="178"/>
      <c r="V3897" s="178"/>
      <c r="W3897" s="178"/>
      <c r="X3897" s="178"/>
      <c r="Y3897" s="210">
        <f t="shared" si="308"/>
        <v>0.36395571212883743</v>
      </c>
      <c r="Z3897" s="211">
        <f t="shared" si="310"/>
        <v>0.42</v>
      </c>
      <c r="AA3897" s="178"/>
      <c r="AB3897" s="178"/>
      <c r="AC3897" s="178"/>
    </row>
    <row r="3898" spans="2:29" x14ac:dyDescent="0.35">
      <c r="B3898" s="222">
        <v>397500</v>
      </c>
      <c r="C3898" s="208">
        <v>159404</v>
      </c>
      <c r="D3898" s="309">
        <v>8767.2199999999993</v>
      </c>
      <c r="E3898" s="206">
        <v>12752.32</v>
      </c>
      <c r="F3898" s="206">
        <v>14346.36</v>
      </c>
      <c r="G3898" s="205">
        <f t="shared" si="311"/>
        <v>0.40101635220125786</v>
      </c>
      <c r="H3898" s="207">
        <f t="shared" si="312"/>
        <v>0.45</v>
      </c>
      <c r="I3898" s="213">
        <v>144678</v>
      </c>
      <c r="J3898" s="213">
        <v>7957.29</v>
      </c>
      <c r="K3898" s="212">
        <v>11574.24</v>
      </c>
      <c r="L3898" s="212">
        <v>13021.02</v>
      </c>
      <c r="M3898" s="239">
        <f t="shared" si="309"/>
        <v>0.51530000000017029</v>
      </c>
      <c r="N3898" s="239"/>
      <c r="O3898" s="178"/>
      <c r="P3898" s="178"/>
      <c r="Q3898" s="178"/>
      <c r="R3898" s="178"/>
      <c r="S3898" s="178"/>
      <c r="T3898" s="178"/>
      <c r="U3898" s="178"/>
      <c r="V3898" s="178"/>
      <c r="W3898" s="178"/>
      <c r="X3898" s="178"/>
      <c r="Y3898" s="210">
        <f t="shared" si="308"/>
        <v>0.36396981132075473</v>
      </c>
      <c r="Z3898" s="211">
        <f t="shared" si="310"/>
        <v>0.42</v>
      </c>
      <c r="AA3898" s="178"/>
      <c r="AB3898" s="178"/>
      <c r="AC3898" s="178"/>
    </row>
    <row r="3899" spans="2:29" x14ac:dyDescent="0.35">
      <c r="B3899" s="222">
        <v>397600</v>
      </c>
      <c r="C3899" s="208">
        <v>159449</v>
      </c>
      <c r="D3899" s="309">
        <v>8769.69</v>
      </c>
      <c r="E3899" s="206">
        <v>12755.92</v>
      </c>
      <c r="F3899" s="206">
        <v>14350.41</v>
      </c>
      <c r="G3899" s="205">
        <f t="shared" si="311"/>
        <v>0.40102867203219317</v>
      </c>
      <c r="H3899" s="207">
        <f t="shared" si="312"/>
        <v>0.45</v>
      </c>
      <c r="I3899" s="213">
        <v>144720</v>
      </c>
      <c r="J3899" s="213">
        <v>7959.6</v>
      </c>
      <c r="K3899" s="212">
        <v>11577.6</v>
      </c>
      <c r="L3899" s="212">
        <v>13024.8</v>
      </c>
      <c r="M3899" s="239">
        <f t="shared" si="309"/>
        <v>0.51520000000005894</v>
      </c>
      <c r="N3899" s="239"/>
      <c r="O3899" s="178"/>
      <c r="P3899" s="178"/>
      <c r="Q3899" s="178"/>
      <c r="R3899" s="178"/>
      <c r="S3899" s="178"/>
      <c r="T3899" s="178"/>
      <c r="U3899" s="178"/>
      <c r="V3899" s="178"/>
      <c r="W3899" s="178"/>
      <c r="X3899" s="178"/>
      <c r="Y3899" s="210">
        <f t="shared" si="308"/>
        <v>0.36398390342052311</v>
      </c>
      <c r="Z3899" s="211">
        <f t="shared" si="310"/>
        <v>0.42</v>
      </c>
      <c r="AA3899" s="178"/>
      <c r="AB3899" s="178"/>
      <c r="AC3899" s="178"/>
    </row>
    <row r="3900" spans="2:29" x14ac:dyDescent="0.35">
      <c r="B3900" s="222">
        <v>397700</v>
      </c>
      <c r="C3900" s="208">
        <v>159494</v>
      </c>
      <c r="D3900" s="309">
        <v>8772.17</v>
      </c>
      <c r="E3900" s="206">
        <v>12759.52</v>
      </c>
      <c r="F3900" s="206">
        <v>14354.46</v>
      </c>
      <c r="G3900" s="205">
        <f t="shared" si="311"/>
        <v>0.40104098566758861</v>
      </c>
      <c r="H3900" s="207">
        <f t="shared" si="312"/>
        <v>0.45</v>
      </c>
      <c r="I3900" s="213">
        <v>144762</v>
      </c>
      <c r="J3900" s="213">
        <v>7961.91</v>
      </c>
      <c r="K3900" s="212">
        <v>11580.96</v>
      </c>
      <c r="L3900" s="212">
        <v>13028.58</v>
      </c>
      <c r="M3900" s="239">
        <f t="shared" si="309"/>
        <v>0.51530000000004295</v>
      </c>
      <c r="N3900" s="239"/>
      <c r="O3900" s="178"/>
      <c r="P3900" s="178"/>
      <c r="Q3900" s="178"/>
      <c r="R3900" s="178"/>
      <c r="S3900" s="178"/>
      <c r="T3900" s="178"/>
      <c r="U3900" s="178"/>
      <c r="V3900" s="178"/>
      <c r="W3900" s="178"/>
      <c r="X3900" s="178"/>
      <c r="Y3900" s="210">
        <f t="shared" si="308"/>
        <v>0.36399798843349257</v>
      </c>
      <c r="Z3900" s="211">
        <f t="shared" si="310"/>
        <v>0.42</v>
      </c>
      <c r="AA3900" s="178"/>
      <c r="AB3900" s="178"/>
      <c r="AC3900" s="178"/>
    </row>
    <row r="3901" spans="2:29" x14ac:dyDescent="0.35">
      <c r="B3901" s="222">
        <v>397800</v>
      </c>
      <c r="C3901" s="208">
        <v>159539</v>
      </c>
      <c r="D3901" s="309">
        <v>8774.64</v>
      </c>
      <c r="E3901" s="206">
        <v>12763.12</v>
      </c>
      <c r="F3901" s="206">
        <v>14358.51</v>
      </c>
      <c r="G3901" s="205">
        <f t="shared" si="311"/>
        <v>0.40105329311211663</v>
      </c>
      <c r="H3901" s="207">
        <f t="shared" si="312"/>
        <v>0.45</v>
      </c>
      <c r="I3901" s="213">
        <v>144804</v>
      </c>
      <c r="J3901" s="213">
        <v>7964.22</v>
      </c>
      <c r="K3901" s="212">
        <v>11584.32</v>
      </c>
      <c r="L3901" s="212">
        <v>13032.36</v>
      </c>
      <c r="M3901" s="239">
        <f t="shared" si="309"/>
        <v>0.5152000000002408</v>
      </c>
      <c r="N3901" s="239"/>
      <c r="O3901" s="178"/>
      <c r="P3901" s="178"/>
      <c r="Q3901" s="178"/>
      <c r="R3901" s="178"/>
      <c r="S3901" s="178"/>
      <c r="T3901" s="178"/>
      <c r="U3901" s="178"/>
      <c r="V3901" s="178"/>
      <c r="W3901" s="178"/>
      <c r="X3901" s="178"/>
      <c r="Y3901" s="210">
        <f t="shared" si="308"/>
        <v>0.36401206636500755</v>
      </c>
      <c r="Z3901" s="211">
        <f t="shared" si="310"/>
        <v>0.42</v>
      </c>
      <c r="AA3901" s="178"/>
      <c r="AB3901" s="178"/>
      <c r="AC3901" s="178"/>
    </row>
    <row r="3902" spans="2:29" x14ac:dyDescent="0.35">
      <c r="B3902" s="222">
        <v>397900</v>
      </c>
      <c r="C3902" s="208">
        <v>159584</v>
      </c>
      <c r="D3902" s="309">
        <v>8777.1200000000008</v>
      </c>
      <c r="E3902" s="206">
        <v>12766.72</v>
      </c>
      <c r="F3902" s="206">
        <v>14362.56</v>
      </c>
      <c r="G3902" s="205">
        <f t="shared" si="311"/>
        <v>0.40106559437044481</v>
      </c>
      <c r="H3902" s="207">
        <f t="shared" si="312"/>
        <v>0.45</v>
      </c>
      <c r="I3902" s="213">
        <v>144846</v>
      </c>
      <c r="J3902" s="213">
        <v>7966.53</v>
      </c>
      <c r="K3902" s="212">
        <v>11587.68</v>
      </c>
      <c r="L3902" s="212">
        <v>13036.14</v>
      </c>
      <c r="M3902" s="239">
        <f t="shared" si="309"/>
        <v>0.51529999999993381</v>
      </c>
      <c r="N3902" s="239"/>
      <c r="O3902" s="178"/>
      <c r="P3902" s="178"/>
      <c r="Q3902" s="178"/>
      <c r="R3902" s="178"/>
      <c r="S3902" s="178"/>
      <c r="T3902" s="178"/>
      <c r="U3902" s="178"/>
      <c r="V3902" s="178"/>
      <c r="W3902" s="178"/>
      <c r="X3902" s="178"/>
      <c r="Y3902" s="210">
        <f t="shared" si="308"/>
        <v>0.36402613722040716</v>
      </c>
      <c r="Z3902" s="211">
        <f t="shared" si="310"/>
        <v>0.42</v>
      </c>
      <c r="AA3902" s="178"/>
      <c r="AB3902" s="178"/>
      <c r="AC3902" s="178"/>
    </row>
    <row r="3903" spans="2:29" x14ac:dyDescent="0.35">
      <c r="B3903" s="222">
        <v>398000</v>
      </c>
      <c r="C3903" s="208">
        <v>159629</v>
      </c>
      <c r="D3903" s="309">
        <v>8779.59</v>
      </c>
      <c r="E3903" s="206">
        <v>12770.32</v>
      </c>
      <c r="F3903" s="206">
        <v>14366.61</v>
      </c>
      <c r="G3903" s="205">
        <f t="shared" si="311"/>
        <v>0.40107788944723616</v>
      </c>
      <c r="H3903" s="207">
        <f t="shared" si="312"/>
        <v>0.45</v>
      </c>
      <c r="I3903" s="213">
        <v>144888</v>
      </c>
      <c r="J3903" s="213">
        <v>7968.84</v>
      </c>
      <c r="K3903" s="212">
        <v>11591.04</v>
      </c>
      <c r="L3903" s="212">
        <v>13039.92</v>
      </c>
      <c r="M3903" s="239">
        <f t="shared" si="309"/>
        <v>0.51520000000011346</v>
      </c>
      <c r="N3903" s="239"/>
      <c r="O3903" s="178"/>
      <c r="P3903" s="178"/>
      <c r="Q3903" s="178"/>
      <c r="R3903" s="178"/>
      <c r="S3903" s="178"/>
      <c r="T3903" s="178"/>
      <c r="U3903" s="178"/>
      <c r="V3903" s="178"/>
      <c r="W3903" s="178"/>
      <c r="X3903" s="178"/>
      <c r="Y3903" s="210">
        <f t="shared" si="308"/>
        <v>0.3640402010050251</v>
      </c>
      <c r="Z3903" s="211">
        <f t="shared" si="310"/>
        <v>0.42</v>
      </c>
      <c r="AA3903" s="178"/>
      <c r="AB3903" s="178"/>
      <c r="AC3903" s="178"/>
    </row>
    <row r="3904" spans="2:29" x14ac:dyDescent="0.35">
      <c r="B3904" s="222">
        <v>398100</v>
      </c>
      <c r="C3904" s="208">
        <v>159674</v>
      </c>
      <c r="D3904" s="309">
        <v>8782.07</v>
      </c>
      <c r="E3904" s="206">
        <v>12773.92</v>
      </c>
      <c r="F3904" s="206">
        <v>14370.66</v>
      </c>
      <c r="G3904" s="205">
        <f t="shared" si="311"/>
        <v>0.40109017834714894</v>
      </c>
      <c r="H3904" s="207">
        <f t="shared" si="312"/>
        <v>0.45</v>
      </c>
      <c r="I3904" s="213">
        <v>144930</v>
      </c>
      <c r="J3904" s="213">
        <v>7971.15</v>
      </c>
      <c r="K3904" s="212">
        <v>11594.4</v>
      </c>
      <c r="L3904" s="212">
        <v>13043.7</v>
      </c>
      <c r="M3904" s="239">
        <f t="shared" si="309"/>
        <v>0.51530000000009746</v>
      </c>
      <c r="N3904" s="239"/>
      <c r="O3904" s="178"/>
      <c r="P3904" s="178"/>
      <c r="Q3904" s="178"/>
      <c r="R3904" s="178"/>
      <c r="S3904" s="178"/>
      <c r="T3904" s="178"/>
      <c r="U3904" s="178"/>
      <c r="V3904" s="178"/>
      <c r="W3904" s="178"/>
      <c r="X3904" s="178"/>
      <c r="Y3904" s="210">
        <f t="shared" si="308"/>
        <v>0.36405425772418992</v>
      </c>
      <c r="Z3904" s="211">
        <f t="shared" si="310"/>
        <v>0.42</v>
      </c>
      <c r="AA3904" s="178"/>
      <c r="AB3904" s="178"/>
      <c r="AC3904" s="178"/>
    </row>
    <row r="3905" spans="2:29" x14ac:dyDescent="0.35">
      <c r="B3905" s="222">
        <v>398200</v>
      </c>
      <c r="C3905" s="208">
        <v>159719</v>
      </c>
      <c r="D3905" s="309">
        <v>8784.5400000000009</v>
      </c>
      <c r="E3905" s="206">
        <v>12777.52</v>
      </c>
      <c r="F3905" s="206">
        <v>14374.71</v>
      </c>
      <c r="G3905" s="205">
        <f t="shared" si="311"/>
        <v>0.40110246107483677</v>
      </c>
      <c r="H3905" s="207">
        <f t="shared" si="312"/>
        <v>0.45</v>
      </c>
      <c r="I3905" s="213">
        <v>144972</v>
      </c>
      <c r="J3905" s="213">
        <v>7973.46</v>
      </c>
      <c r="K3905" s="212">
        <v>11597.76</v>
      </c>
      <c r="L3905" s="212">
        <v>13047.48</v>
      </c>
      <c r="M3905" s="239">
        <f t="shared" si="309"/>
        <v>0.51520000000000432</v>
      </c>
      <c r="N3905" s="239"/>
      <c r="O3905" s="178"/>
      <c r="P3905" s="178"/>
      <c r="Q3905" s="178"/>
      <c r="R3905" s="178"/>
      <c r="S3905" s="178"/>
      <c r="T3905" s="178"/>
      <c r="U3905" s="178"/>
      <c r="V3905" s="178"/>
      <c r="W3905" s="178"/>
      <c r="X3905" s="178"/>
      <c r="Y3905" s="210">
        <f t="shared" si="308"/>
        <v>0.36406830738322449</v>
      </c>
      <c r="Z3905" s="211">
        <f t="shared" si="310"/>
        <v>0.42</v>
      </c>
      <c r="AA3905" s="178"/>
      <c r="AB3905" s="178"/>
      <c r="AC3905" s="178"/>
    </row>
    <row r="3906" spans="2:29" x14ac:dyDescent="0.35">
      <c r="B3906" s="222">
        <v>398300</v>
      </c>
      <c r="C3906" s="208">
        <v>159764</v>
      </c>
      <c r="D3906" s="309">
        <v>8787.02</v>
      </c>
      <c r="E3906" s="206">
        <v>12781.12</v>
      </c>
      <c r="F3906" s="206">
        <v>14378.76</v>
      </c>
      <c r="G3906" s="205">
        <f t="shared" si="311"/>
        <v>0.40111473763494854</v>
      </c>
      <c r="H3906" s="207">
        <f t="shared" si="312"/>
        <v>0.45</v>
      </c>
      <c r="I3906" s="213">
        <v>145014</v>
      </c>
      <c r="J3906" s="213">
        <v>7975.77</v>
      </c>
      <c r="K3906" s="212">
        <v>11601.12</v>
      </c>
      <c r="L3906" s="212">
        <v>13051.26</v>
      </c>
      <c r="M3906" s="239">
        <f t="shared" si="309"/>
        <v>0.51529999999998832</v>
      </c>
      <c r="N3906" s="239"/>
      <c r="O3906" s="178"/>
      <c r="P3906" s="178"/>
      <c r="Q3906" s="178"/>
      <c r="R3906" s="178"/>
      <c r="S3906" s="178"/>
      <c r="T3906" s="178"/>
      <c r="U3906" s="178"/>
      <c r="V3906" s="178"/>
      <c r="W3906" s="178"/>
      <c r="X3906" s="178"/>
      <c r="Y3906" s="210">
        <f t="shared" si="308"/>
        <v>0.36408234998744665</v>
      </c>
      <c r="Z3906" s="211">
        <f t="shared" si="310"/>
        <v>0.42</v>
      </c>
      <c r="AA3906" s="178"/>
      <c r="AB3906" s="178"/>
      <c r="AC3906" s="178"/>
    </row>
    <row r="3907" spans="2:29" x14ac:dyDescent="0.35">
      <c r="B3907" s="222">
        <v>398400</v>
      </c>
      <c r="C3907" s="208">
        <v>159809</v>
      </c>
      <c r="D3907" s="309">
        <v>8789.49</v>
      </c>
      <c r="E3907" s="206">
        <v>12784.72</v>
      </c>
      <c r="F3907" s="206">
        <v>14382.81</v>
      </c>
      <c r="G3907" s="205">
        <f t="shared" si="311"/>
        <v>0.40112700803212853</v>
      </c>
      <c r="H3907" s="207">
        <f t="shared" si="312"/>
        <v>0.45</v>
      </c>
      <c r="I3907" s="213">
        <v>145056</v>
      </c>
      <c r="J3907" s="213">
        <v>7978.08</v>
      </c>
      <c r="K3907" s="212">
        <v>11604.48</v>
      </c>
      <c r="L3907" s="212">
        <v>13055.04</v>
      </c>
      <c r="M3907" s="239">
        <f t="shared" si="309"/>
        <v>0.51519999999987709</v>
      </c>
      <c r="N3907" s="239"/>
      <c r="O3907" s="178"/>
      <c r="P3907" s="178"/>
      <c r="Q3907" s="178"/>
      <c r="R3907" s="178"/>
      <c r="S3907" s="178"/>
      <c r="T3907" s="178"/>
      <c r="U3907" s="178"/>
      <c r="V3907" s="178"/>
      <c r="W3907" s="178"/>
      <c r="X3907" s="178"/>
      <c r="Y3907" s="210">
        <f t="shared" ref="Y3907:Y3970" si="313">I3907/$B3907</f>
        <v>0.36409638554216867</v>
      </c>
      <c r="Z3907" s="211">
        <f t="shared" si="310"/>
        <v>0.42</v>
      </c>
      <c r="AA3907" s="178"/>
      <c r="AB3907" s="178"/>
      <c r="AC3907" s="178"/>
    </row>
    <row r="3908" spans="2:29" x14ac:dyDescent="0.35">
      <c r="B3908" s="222">
        <v>398500</v>
      </c>
      <c r="C3908" s="208">
        <v>159854</v>
      </c>
      <c r="D3908" s="309">
        <v>8791.9699999999993</v>
      </c>
      <c r="E3908" s="206">
        <v>12788.32</v>
      </c>
      <c r="F3908" s="206">
        <v>14386.86</v>
      </c>
      <c r="G3908" s="205">
        <f t="shared" si="311"/>
        <v>0.40113927227101631</v>
      </c>
      <c r="H3908" s="207">
        <f t="shared" si="312"/>
        <v>0.45</v>
      </c>
      <c r="I3908" s="213">
        <v>145098</v>
      </c>
      <c r="J3908" s="213">
        <v>7980.39</v>
      </c>
      <c r="K3908" s="212">
        <v>11607.84</v>
      </c>
      <c r="L3908" s="212">
        <v>13058.82</v>
      </c>
      <c r="M3908" s="239">
        <f t="shared" ref="M3908:M3971" si="314">(C3908+D3908+F3908-C3907-D3907-F3907)/100</f>
        <v>0.51530000000017029</v>
      </c>
      <c r="N3908" s="239"/>
      <c r="O3908" s="178"/>
      <c r="P3908" s="178"/>
      <c r="Q3908" s="178"/>
      <c r="R3908" s="178"/>
      <c r="S3908" s="178"/>
      <c r="T3908" s="178"/>
      <c r="U3908" s="178"/>
      <c r="V3908" s="178"/>
      <c r="W3908" s="178"/>
      <c r="X3908" s="178"/>
      <c r="Y3908" s="210">
        <f t="shared" si="313"/>
        <v>0.36411041405269762</v>
      </c>
      <c r="Z3908" s="211">
        <f t="shared" ref="Z3908:Z3971" si="315">(I3908-I3907)/($B3908-$B3907)</f>
        <v>0.42</v>
      </c>
      <c r="AA3908" s="178"/>
      <c r="AB3908" s="178"/>
      <c r="AC3908" s="178"/>
    </row>
    <row r="3909" spans="2:29" x14ac:dyDescent="0.35">
      <c r="B3909" s="222">
        <v>398600</v>
      </c>
      <c r="C3909" s="208">
        <v>159899</v>
      </c>
      <c r="D3909" s="309">
        <v>8794.44</v>
      </c>
      <c r="E3909" s="206">
        <v>12791.92</v>
      </c>
      <c r="F3909" s="206">
        <v>14390.91</v>
      </c>
      <c r="G3909" s="205">
        <f t="shared" ref="G3909:G3972" si="316">C3909/B3909</f>
        <v>0.40115153035624684</v>
      </c>
      <c r="H3909" s="207">
        <f t="shared" ref="H3909:H3972" si="317">(C3909-C3908)/(B3909-B3908)</f>
        <v>0.45</v>
      </c>
      <c r="I3909" s="213">
        <v>145140</v>
      </c>
      <c r="J3909" s="213">
        <v>7982.7</v>
      </c>
      <c r="K3909" s="212">
        <v>11611.2</v>
      </c>
      <c r="L3909" s="212">
        <v>13062.6</v>
      </c>
      <c r="M3909" s="239">
        <f t="shared" si="314"/>
        <v>0.51520000000005894</v>
      </c>
      <c r="N3909" s="239"/>
      <c r="O3909" s="178"/>
      <c r="P3909" s="178"/>
      <c r="Q3909" s="178"/>
      <c r="R3909" s="178"/>
      <c r="S3909" s="178"/>
      <c r="T3909" s="178"/>
      <c r="U3909" s="178"/>
      <c r="V3909" s="178"/>
      <c r="W3909" s="178"/>
      <c r="X3909" s="178"/>
      <c r="Y3909" s="210">
        <f t="shared" si="313"/>
        <v>0.36412443552433515</v>
      </c>
      <c r="Z3909" s="211">
        <f t="shared" si="315"/>
        <v>0.42</v>
      </c>
      <c r="AA3909" s="178"/>
      <c r="AB3909" s="178"/>
      <c r="AC3909" s="178"/>
    </row>
    <row r="3910" spans="2:29" x14ac:dyDescent="0.35">
      <c r="B3910" s="222">
        <v>398700</v>
      </c>
      <c r="C3910" s="208">
        <v>159944</v>
      </c>
      <c r="D3910" s="309">
        <v>8796.92</v>
      </c>
      <c r="E3910" s="206">
        <v>12795.52</v>
      </c>
      <c r="F3910" s="206">
        <v>14394.96</v>
      </c>
      <c r="G3910" s="205">
        <f t="shared" si="316"/>
        <v>0.40116378229245048</v>
      </c>
      <c r="H3910" s="207">
        <f t="shared" si="317"/>
        <v>0.45</v>
      </c>
      <c r="I3910" s="213">
        <v>145182</v>
      </c>
      <c r="J3910" s="213">
        <v>7985.01</v>
      </c>
      <c r="K3910" s="212">
        <v>11614.56</v>
      </c>
      <c r="L3910" s="212">
        <v>13066.38</v>
      </c>
      <c r="M3910" s="239">
        <f t="shared" si="314"/>
        <v>0.51530000000004295</v>
      </c>
      <c r="N3910" s="239"/>
      <c r="O3910" s="178"/>
      <c r="P3910" s="178"/>
      <c r="Q3910" s="178"/>
      <c r="R3910" s="178"/>
      <c r="S3910" s="178"/>
      <c r="T3910" s="178"/>
      <c r="U3910" s="178"/>
      <c r="V3910" s="178"/>
      <c r="W3910" s="178"/>
      <c r="X3910" s="178"/>
      <c r="Y3910" s="210">
        <f t="shared" si="313"/>
        <v>0.36413844996237771</v>
      </c>
      <c r="Z3910" s="211">
        <f t="shared" si="315"/>
        <v>0.42</v>
      </c>
      <c r="AA3910" s="178"/>
      <c r="AB3910" s="178"/>
      <c r="AC3910" s="178"/>
    </row>
    <row r="3911" spans="2:29" x14ac:dyDescent="0.35">
      <c r="B3911" s="222">
        <v>398800</v>
      </c>
      <c r="C3911" s="208">
        <v>159989</v>
      </c>
      <c r="D3911" s="309">
        <v>8799.39</v>
      </c>
      <c r="E3911" s="206">
        <v>12799.12</v>
      </c>
      <c r="F3911" s="206">
        <v>14399.01</v>
      </c>
      <c r="G3911" s="205">
        <f t="shared" si="316"/>
        <v>0.40117602808425273</v>
      </c>
      <c r="H3911" s="207">
        <f t="shared" si="317"/>
        <v>0.45</v>
      </c>
      <c r="I3911" s="213">
        <v>145224</v>
      </c>
      <c r="J3911" s="213">
        <v>7987.32</v>
      </c>
      <c r="K3911" s="212">
        <v>11617.92</v>
      </c>
      <c r="L3911" s="212">
        <v>13070.16</v>
      </c>
      <c r="M3911" s="239">
        <f t="shared" si="314"/>
        <v>0.5152000000002408</v>
      </c>
      <c r="N3911" s="239"/>
      <c r="O3911" s="178"/>
      <c r="P3911" s="178"/>
      <c r="Q3911" s="178"/>
      <c r="R3911" s="178"/>
      <c r="S3911" s="178"/>
      <c r="T3911" s="178"/>
      <c r="U3911" s="178"/>
      <c r="V3911" s="178"/>
      <c r="W3911" s="178"/>
      <c r="X3911" s="178"/>
      <c r="Y3911" s="210">
        <f t="shared" si="313"/>
        <v>0.36415245737211632</v>
      </c>
      <c r="Z3911" s="211">
        <f t="shared" si="315"/>
        <v>0.42</v>
      </c>
      <c r="AA3911" s="178"/>
      <c r="AB3911" s="178"/>
      <c r="AC3911" s="178"/>
    </row>
    <row r="3912" spans="2:29" x14ac:dyDescent="0.35">
      <c r="B3912" s="222">
        <v>398900</v>
      </c>
      <c r="C3912" s="208">
        <v>160034</v>
      </c>
      <c r="D3912" s="309">
        <v>8801.8700000000008</v>
      </c>
      <c r="E3912" s="206">
        <v>12802.72</v>
      </c>
      <c r="F3912" s="206">
        <v>14403.06</v>
      </c>
      <c r="G3912" s="205">
        <f t="shared" si="316"/>
        <v>0.40118826773627475</v>
      </c>
      <c r="H3912" s="207">
        <f t="shared" si="317"/>
        <v>0.45</v>
      </c>
      <c r="I3912" s="213">
        <v>145266</v>
      </c>
      <c r="J3912" s="213">
        <v>7989.63</v>
      </c>
      <c r="K3912" s="212">
        <v>11621.28</v>
      </c>
      <c r="L3912" s="212">
        <v>13073.94</v>
      </c>
      <c r="M3912" s="239">
        <f t="shared" si="314"/>
        <v>0.51529999999993381</v>
      </c>
      <c r="N3912" s="239"/>
      <c r="O3912" s="178"/>
      <c r="P3912" s="178"/>
      <c r="Q3912" s="178"/>
      <c r="R3912" s="178"/>
      <c r="S3912" s="178"/>
      <c r="T3912" s="178"/>
      <c r="U3912" s="178"/>
      <c r="V3912" s="178"/>
      <c r="W3912" s="178"/>
      <c r="X3912" s="178"/>
      <c r="Y3912" s="210">
        <f t="shared" si="313"/>
        <v>0.36416645775883683</v>
      </c>
      <c r="Z3912" s="211">
        <f t="shared" si="315"/>
        <v>0.42</v>
      </c>
      <c r="AA3912" s="178"/>
      <c r="AB3912" s="178"/>
      <c r="AC3912" s="178"/>
    </row>
    <row r="3913" spans="2:29" x14ac:dyDescent="0.35">
      <c r="B3913" s="222">
        <v>399000</v>
      </c>
      <c r="C3913" s="208">
        <v>160079</v>
      </c>
      <c r="D3913" s="309">
        <v>8804.34</v>
      </c>
      <c r="E3913" s="206">
        <v>12806.32</v>
      </c>
      <c r="F3913" s="206">
        <v>14407.11</v>
      </c>
      <c r="G3913" s="205">
        <f t="shared" si="316"/>
        <v>0.40120050125313284</v>
      </c>
      <c r="H3913" s="207">
        <f t="shared" si="317"/>
        <v>0.45</v>
      </c>
      <c r="I3913" s="213">
        <v>145308</v>
      </c>
      <c r="J3913" s="213">
        <v>7991.94</v>
      </c>
      <c r="K3913" s="212">
        <v>11624.64</v>
      </c>
      <c r="L3913" s="212">
        <v>13077.72</v>
      </c>
      <c r="M3913" s="239">
        <f t="shared" si="314"/>
        <v>0.51520000000011346</v>
      </c>
      <c r="N3913" s="239"/>
      <c r="O3913" s="178"/>
      <c r="P3913" s="178"/>
      <c r="Q3913" s="178"/>
      <c r="R3913" s="178"/>
      <c r="S3913" s="178"/>
      <c r="T3913" s="178"/>
      <c r="U3913" s="178"/>
      <c r="V3913" s="178"/>
      <c r="W3913" s="178"/>
      <c r="X3913" s="178"/>
      <c r="Y3913" s="210">
        <f t="shared" si="313"/>
        <v>0.36418045112781955</v>
      </c>
      <c r="Z3913" s="211">
        <f t="shared" si="315"/>
        <v>0.42</v>
      </c>
      <c r="AA3913" s="178"/>
      <c r="AB3913" s="178"/>
      <c r="AC3913" s="178"/>
    </row>
    <row r="3914" spans="2:29" x14ac:dyDescent="0.35">
      <c r="B3914" s="222">
        <v>399100</v>
      </c>
      <c r="C3914" s="208">
        <v>160124</v>
      </c>
      <c r="D3914" s="309">
        <v>8806.82</v>
      </c>
      <c r="E3914" s="206">
        <v>12809.92</v>
      </c>
      <c r="F3914" s="206">
        <v>14411.16</v>
      </c>
      <c r="G3914" s="205">
        <f t="shared" si="316"/>
        <v>0.40121272863943874</v>
      </c>
      <c r="H3914" s="207">
        <f t="shared" si="317"/>
        <v>0.45</v>
      </c>
      <c r="I3914" s="213">
        <v>145350</v>
      </c>
      <c r="J3914" s="213">
        <v>7994.25</v>
      </c>
      <c r="K3914" s="212">
        <v>11628</v>
      </c>
      <c r="L3914" s="212">
        <v>13081.5</v>
      </c>
      <c r="M3914" s="239">
        <f t="shared" si="314"/>
        <v>0.51530000000009746</v>
      </c>
      <c r="N3914" s="239"/>
      <c r="O3914" s="178"/>
      <c r="P3914" s="178"/>
      <c r="Q3914" s="178"/>
      <c r="R3914" s="178"/>
      <c r="S3914" s="178"/>
      <c r="T3914" s="178"/>
      <c r="U3914" s="178"/>
      <c r="V3914" s="178"/>
      <c r="W3914" s="178"/>
      <c r="X3914" s="178"/>
      <c r="Y3914" s="210">
        <f t="shared" si="313"/>
        <v>0.36419443748433977</v>
      </c>
      <c r="Z3914" s="211">
        <f t="shared" si="315"/>
        <v>0.42</v>
      </c>
      <c r="AA3914" s="178"/>
      <c r="AB3914" s="178"/>
      <c r="AC3914" s="178"/>
    </row>
    <row r="3915" spans="2:29" x14ac:dyDescent="0.35">
      <c r="B3915" s="222">
        <v>399200</v>
      </c>
      <c r="C3915" s="208">
        <v>160169</v>
      </c>
      <c r="D3915" s="309">
        <v>8809.2900000000009</v>
      </c>
      <c r="E3915" s="206">
        <v>12813.52</v>
      </c>
      <c r="F3915" s="206">
        <v>14415.21</v>
      </c>
      <c r="G3915" s="205">
        <f t="shared" si="316"/>
        <v>0.40122494989979962</v>
      </c>
      <c r="H3915" s="207">
        <f t="shared" si="317"/>
        <v>0.45</v>
      </c>
      <c r="I3915" s="213">
        <v>145392</v>
      </c>
      <c r="J3915" s="213">
        <v>7996.56</v>
      </c>
      <c r="K3915" s="212">
        <v>11631.36</v>
      </c>
      <c r="L3915" s="212">
        <v>13085.28</v>
      </c>
      <c r="M3915" s="239">
        <f t="shared" si="314"/>
        <v>0.51520000000000432</v>
      </c>
      <c r="N3915" s="239"/>
      <c r="O3915" s="178"/>
      <c r="P3915" s="178"/>
      <c r="Q3915" s="178"/>
      <c r="R3915" s="178"/>
      <c r="S3915" s="178"/>
      <c r="T3915" s="178"/>
      <c r="U3915" s="178"/>
      <c r="V3915" s="178"/>
      <c r="W3915" s="178"/>
      <c r="X3915" s="178"/>
      <c r="Y3915" s="210">
        <f t="shared" si="313"/>
        <v>0.36420841683366734</v>
      </c>
      <c r="Z3915" s="211">
        <f t="shared" si="315"/>
        <v>0.42</v>
      </c>
      <c r="AA3915" s="178"/>
      <c r="AB3915" s="178"/>
      <c r="AC3915" s="178"/>
    </row>
    <row r="3916" spans="2:29" x14ac:dyDescent="0.35">
      <c r="B3916" s="222">
        <v>399300</v>
      </c>
      <c r="C3916" s="208">
        <v>160214</v>
      </c>
      <c r="D3916" s="309">
        <v>8811.77</v>
      </c>
      <c r="E3916" s="206">
        <v>12817.12</v>
      </c>
      <c r="F3916" s="206">
        <v>14419.26</v>
      </c>
      <c r="G3916" s="205">
        <f t="shared" si="316"/>
        <v>0.40123716503881796</v>
      </c>
      <c r="H3916" s="207">
        <f t="shared" si="317"/>
        <v>0.45</v>
      </c>
      <c r="I3916" s="213">
        <v>145434</v>
      </c>
      <c r="J3916" s="213">
        <v>7998.87</v>
      </c>
      <c r="K3916" s="212">
        <v>11634.72</v>
      </c>
      <c r="L3916" s="212">
        <v>13089.06</v>
      </c>
      <c r="M3916" s="239">
        <f t="shared" si="314"/>
        <v>0.51529999999998832</v>
      </c>
      <c r="N3916" s="239"/>
      <c r="O3916" s="178"/>
      <c r="P3916" s="178"/>
      <c r="Q3916" s="178"/>
      <c r="R3916" s="178"/>
      <c r="S3916" s="178"/>
      <c r="T3916" s="178"/>
      <c r="U3916" s="178"/>
      <c r="V3916" s="178"/>
      <c r="W3916" s="178"/>
      <c r="X3916" s="178"/>
      <c r="Y3916" s="210">
        <f t="shared" si="313"/>
        <v>0.36422238918106686</v>
      </c>
      <c r="Z3916" s="211">
        <f t="shared" si="315"/>
        <v>0.42</v>
      </c>
      <c r="AA3916" s="178"/>
      <c r="AB3916" s="178"/>
      <c r="AC3916" s="178"/>
    </row>
    <row r="3917" spans="2:29" x14ac:dyDescent="0.35">
      <c r="B3917" s="222">
        <v>399400</v>
      </c>
      <c r="C3917" s="208">
        <v>160259</v>
      </c>
      <c r="D3917" s="309">
        <v>8814.24</v>
      </c>
      <c r="E3917" s="206">
        <v>12820.72</v>
      </c>
      <c r="F3917" s="206">
        <v>14423.31</v>
      </c>
      <c r="G3917" s="205">
        <f t="shared" si="316"/>
        <v>0.40124937406109162</v>
      </c>
      <c r="H3917" s="207">
        <f t="shared" si="317"/>
        <v>0.45</v>
      </c>
      <c r="I3917" s="213">
        <v>145476</v>
      </c>
      <c r="J3917" s="213">
        <v>8001.18</v>
      </c>
      <c r="K3917" s="212">
        <v>11638.08</v>
      </c>
      <c r="L3917" s="212">
        <v>13092.84</v>
      </c>
      <c r="M3917" s="239">
        <f t="shared" si="314"/>
        <v>0.51519999999987709</v>
      </c>
      <c r="N3917" s="239"/>
      <c r="O3917" s="178"/>
      <c r="P3917" s="178"/>
      <c r="Q3917" s="178"/>
      <c r="R3917" s="178"/>
      <c r="S3917" s="178"/>
      <c r="T3917" s="178"/>
      <c r="U3917" s="178"/>
      <c r="V3917" s="178"/>
      <c r="W3917" s="178"/>
      <c r="X3917" s="178"/>
      <c r="Y3917" s="210">
        <f t="shared" si="313"/>
        <v>0.3642363545317977</v>
      </c>
      <c r="Z3917" s="211">
        <f t="shared" si="315"/>
        <v>0.42</v>
      </c>
      <c r="AA3917" s="178"/>
      <c r="AB3917" s="178"/>
      <c r="AC3917" s="178"/>
    </row>
    <row r="3918" spans="2:29" x14ac:dyDescent="0.35">
      <c r="B3918" s="222">
        <v>399500</v>
      </c>
      <c r="C3918" s="208">
        <v>160304</v>
      </c>
      <c r="D3918" s="309">
        <v>8816.7199999999993</v>
      </c>
      <c r="E3918" s="206">
        <v>12824.32</v>
      </c>
      <c r="F3918" s="206">
        <v>14427.36</v>
      </c>
      <c r="G3918" s="205">
        <f t="shared" si="316"/>
        <v>0.40126157697121401</v>
      </c>
      <c r="H3918" s="207">
        <f t="shared" si="317"/>
        <v>0.45</v>
      </c>
      <c r="I3918" s="213">
        <v>145518</v>
      </c>
      <c r="J3918" s="213">
        <v>8003.49</v>
      </c>
      <c r="K3918" s="212">
        <v>11641.44</v>
      </c>
      <c r="L3918" s="212">
        <v>13096.62</v>
      </c>
      <c r="M3918" s="239">
        <f t="shared" si="314"/>
        <v>0.51530000000017029</v>
      </c>
      <c r="N3918" s="239"/>
      <c r="O3918" s="178"/>
      <c r="P3918" s="178"/>
      <c r="Q3918" s="178"/>
      <c r="R3918" s="178"/>
      <c r="S3918" s="178"/>
      <c r="T3918" s="178"/>
      <c r="U3918" s="178"/>
      <c r="V3918" s="178"/>
      <c r="W3918" s="178"/>
      <c r="X3918" s="178"/>
      <c r="Y3918" s="210">
        <f t="shared" si="313"/>
        <v>0.36425031289111387</v>
      </c>
      <c r="Z3918" s="211">
        <f t="shared" si="315"/>
        <v>0.42</v>
      </c>
      <c r="AA3918" s="178"/>
      <c r="AB3918" s="178"/>
      <c r="AC3918" s="178"/>
    </row>
    <row r="3919" spans="2:29" x14ac:dyDescent="0.35">
      <c r="B3919" s="222">
        <v>399600</v>
      </c>
      <c r="C3919" s="208">
        <v>160349</v>
      </c>
      <c r="D3919" s="309">
        <v>8819.19</v>
      </c>
      <c r="E3919" s="206">
        <v>12827.92</v>
      </c>
      <c r="F3919" s="206">
        <v>14431.41</v>
      </c>
      <c r="G3919" s="205">
        <f t="shared" si="316"/>
        <v>0.40127377377377377</v>
      </c>
      <c r="H3919" s="207">
        <f t="shared" si="317"/>
        <v>0.45</v>
      </c>
      <c r="I3919" s="213">
        <v>145560</v>
      </c>
      <c r="J3919" s="213">
        <v>8005.8</v>
      </c>
      <c r="K3919" s="212">
        <v>11644.8</v>
      </c>
      <c r="L3919" s="212">
        <v>13100.4</v>
      </c>
      <c r="M3919" s="239">
        <f t="shared" si="314"/>
        <v>0.51520000000005894</v>
      </c>
      <c r="N3919" s="239"/>
      <c r="O3919" s="178"/>
      <c r="P3919" s="178"/>
      <c r="Q3919" s="178"/>
      <c r="R3919" s="178"/>
      <c r="S3919" s="178"/>
      <c r="T3919" s="178"/>
      <c r="U3919" s="178"/>
      <c r="V3919" s="178"/>
      <c r="W3919" s="178"/>
      <c r="X3919" s="178"/>
      <c r="Y3919" s="210">
        <f t="shared" si="313"/>
        <v>0.36426426426426428</v>
      </c>
      <c r="Z3919" s="211">
        <f t="shared" si="315"/>
        <v>0.42</v>
      </c>
      <c r="AA3919" s="178"/>
      <c r="AB3919" s="178"/>
      <c r="AC3919" s="178"/>
    </row>
    <row r="3920" spans="2:29" x14ac:dyDescent="0.35">
      <c r="B3920" s="222">
        <v>399700</v>
      </c>
      <c r="C3920" s="208">
        <v>160394</v>
      </c>
      <c r="D3920" s="309">
        <v>8821.67</v>
      </c>
      <c r="E3920" s="206">
        <v>12831.52</v>
      </c>
      <c r="F3920" s="206">
        <v>14435.46</v>
      </c>
      <c r="G3920" s="205">
        <f t="shared" si="316"/>
        <v>0.40128596447335502</v>
      </c>
      <c r="H3920" s="207">
        <f t="shared" si="317"/>
        <v>0.45</v>
      </c>
      <c r="I3920" s="213">
        <v>145602</v>
      </c>
      <c r="J3920" s="213">
        <v>8008.11</v>
      </c>
      <c r="K3920" s="212">
        <v>11648.16</v>
      </c>
      <c r="L3920" s="212">
        <v>13104.18</v>
      </c>
      <c r="M3920" s="239">
        <f t="shared" si="314"/>
        <v>0.51530000000004295</v>
      </c>
      <c r="N3920" s="239"/>
      <c r="O3920" s="178"/>
      <c r="P3920" s="178"/>
      <c r="Q3920" s="178"/>
      <c r="R3920" s="178"/>
      <c r="S3920" s="178"/>
      <c r="T3920" s="178"/>
      <c r="U3920" s="178"/>
      <c r="V3920" s="178"/>
      <c r="W3920" s="178"/>
      <c r="X3920" s="178"/>
      <c r="Y3920" s="210">
        <f t="shared" si="313"/>
        <v>0.36427820865649235</v>
      </c>
      <c r="Z3920" s="211">
        <f t="shared" si="315"/>
        <v>0.42</v>
      </c>
      <c r="AA3920" s="178"/>
      <c r="AB3920" s="178"/>
      <c r="AC3920" s="178"/>
    </row>
    <row r="3921" spans="2:29" x14ac:dyDescent="0.35">
      <c r="B3921" s="222">
        <v>399800</v>
      </c>
      <c r="C3921" s="208">
        <v>160439</v>
      </c>
      <c r="D3921" s="309">
        <v>8824.14</v>
      </c>
      <c r="E3921" s="206">
        <v>12835.12</v>
      </c>
      <c r="F3921" s="206">
        <v>14439.51</v>
      </c>
      <c r="G3921" s="205">
        <f t="shared" si="316"/>
        <v>0.40129814907453726</v>
      </c>
      <c r="H3921" s="207">
        <f t="shared" si="317"/>
        <v>0.45</v>
      </c>
      <c r="I3921" s="213">
        <v>145644</v>
      </c>
      <c r="J3921" s="213">
        <v>8010.42</v>
      </c>
      <c r="K3921" s="212">
        <v>11651.52</v>
      </c>
      <c r="L3921" s="212">
        <v>13107.96</v>
      </c>
      <c r="M3921" s="239">
        <f t="shared" si="314"/>
        <v>0.5152000000002408</v>
      </c>
      <c r="N3921" s="239"/>
      <c r="O3921" s="178"/>
      <c r="P3921" s="178"/>
      <c r="Q3921" s="178"/>
      <c r="R3921" s="178"/>
      <c r="S3921" s="178"/>
      <c r="T3921" s="178"/>
      <c r="U3921" s="178"/>
      <c r="V3921" s="178"/>
      <c r="W3921" s="178"/>
      <c r="X3921" s="178"/>
      <c r="Y3921" s="210">
        <f t="shared" si="313"/>
        <v>0.3642921460730365</v>
      </c>
      <c r="Z3921" s="211">
        <f t="shared" si="315"/>
        <v>0.42</v>
      </c>
      <c r="AA3921" s="178"/>
      <c r="AB3921" s="178"/>
      <c r="AC3921" s="178"/>
    </row>
    <row r="3922" spans="2:29" x14ac:dyDescent="0.35">
      <c r="B3922" s="222">
        <v>399900</v>
      </c>
      <c r="C3922" s="208">
        <v>160484</v>
      </c>
      <c r="D3922" s="309">
        <v>8826.6200000000008</v>
      </c>
      <c r="E3922" s="206">
        <v>12838.72</v>
      </c>
      <c r="F3922" s="206">
        <v>14443.56</v>
      </c>
      <c r="G3922" s="205">
        <f t="shared" si="316"/>
        <v>0.4013103275818955</v>
      </c>
      <c r="H3922" s="207">
        <f t="shared" si="317"/>
        <v>0.45</v>
      </c>
      <c r="I3922" s="213">
        <v>145686</v>
      </c>
      <c r="J3922" s="213">
        <v>8012.73</v>
      </c>
      <c r="K3922" s="212">
        <v>11654.88</v>
      </c>
      <c r="L3922" s="212">
        <v>13111.74</v>
      </c>
      <c r="M3922" s="239">
        <f t="shared" si="314"/>
        <v>0.51529999999993381</v>
      </c>
      <c r="N3922" s="239"/>
      <c r="O3922" s="178"/>
      <c r="P3922" s="178"/>
      <c r="Q3922" s="178"/>
      <c r="R3922" s="178"/>
      <c r="S3922" s="178"/>
      <c r="T3922" s="178"/>
      <c r="U3922" s="178"/>
      <c r="V3922" s="178"/>
      <c r="W3922" s="178"/>
      <c r="X3922" s="178"/>
      <c r="Y3922" s="210">
        <f t="shared" si="313"/>
        <v>0.36430607651912977</v>
      </c>
      <c r="Z3922" s="211">
        <f t="shared" si="315"/>
        <v>0.42</v>
      </c>
      <c r="AA3922" s="178"/>
      <c r="AB3922" s="178"/>
      <c r="AC3922" s="178"/>
    </row>
    <row r="3923" spans="2:29" x14ac:dyDescent="0.35">
      <c r="B3923" s="222">
        <v>400000</v>
      </c>
      <c r="C3923" s="208">
        <v>160529</v>
      </c>
      <c r="D3923" s="309">
        <v>8829.09</v>
      </c>
      <c r="E3923" s="206">
        <v>12842.32</v>
      </c>
      <c r="F3923" s="206">
        <v>14447.61</v>
      </c>
      <c r="G3923" s="205">
        <f t="shared" si="316"/>
        <v>0.40132250000000003</v>
      </c>
      <c r="H3923" s="207">
        <f t="shared" si="317"/>
        <v>0.45</v>
      </c>
      <c r="I3923" s="213">
        <v>145728</v>
      </c>
      <c r="J3923" s="213">
        <v>8015.04</v>
      </c>
      <c r="K3923" s="212">
        <v>11658.24</v>
      </c>
      <c r="L3923" s="212">
        <v>13115.52</v>
      </c>
      <c r="M3923" s="239">
        <f t="shared" si="314"/>
        <v>0.51520000000011346</v>
      </c>
      <c r="N3923" s="239"/>
      <c r="O3923" s="178"/>
      <c r="P3923" s="178"/>
      <c r="Q3923" s="178"/>
      <c r="R3923" s="178"/>
      <c r="S3923" s="178"/>
      <c r="T3923" s="178"/>
      <c r="U3923" s="178"/>
      <c r="V3923" s="178"/>
      <c r="W3923" s="178"/>
      <c r="X3923" s="178"/>
      <c r="Y3923" s="210">
        <f t="shared" si="313"/>
        <v>0.36431999999999998</v>
      </c>
      <c r="Z3923" s="211">
        <f t="shared" si="315"/>
        <v>0.42</v>
      </c>
      <c r="AA3923" s="178"/>
      <c r="AB3923" s="178"/>
      <c r="AC3923" s="178"/>
    </row>
    <row r="3924" spans="2:29" x14ac:dyDescent="0.35">
      <c r="B3924" s="222">
        <v>400100</v>
      </c>
      <c r="C3924" s="208">
        <v>160574</v>
      </c>
      <c r="D3924" s="309">
        <v>8831.57</v>
      </c>
      <c r="E3924" s="206">
        <v>12845.92</v>
      </c>
      <c r="F3924" s="206">
        <v>14451.66</v>
      </c>
      <c r="G3924" s="205">
        <f t="shared" si="316"/>
        <v>0.40133466633341663</v>
      </c>
      <c r="H3924" s="207">
        <f t="shared" si="317"/>
        <v>0.45</v>
      </c>
      <c r="I3924" s="213">
        <v>145770</v>
      </c>
      <c r="J3924" s="213">
        <v>8017.35</v>
      </c>
      <c r="K3924" s="212">
        <v>11661.6</v>
      </c>
      <c r="L3924" s="212">
        <v>13119.3</v>
      </c>
      <c r="M3924" s="239">
        <f t="shared" si="314"/>
        <v>0.51530000000009746</v>
      </c>
      <c r="N3924" s="239"/>
      <c r="O3924" s="178"/>
      <c r="P3924" s="178"/>
      <c r="Q3924" s="178"/>
      <c r="R3924" s="178"/>
      <c r="S3924" s="178"/>
      <c r="T3924" s="178"/>
      <c r="U3924" s="178"/>
      <c r="V3924" s="178"/>
      <c r="W3924" s="178"/>
      <c r="X3924" s="178"/>
      <c r="Y3924" s="210">
        <f t="shared" si="313"/>
        <v>0.36433391652086977</v>
      </c>
      <c r="Z3924" s="211">
        <f t="shared" si="315"/>
        <v>0.42</v>
      </c>
      <c r="AA3924" s="178"/>
      <c r="AB3924" s="178"/>
      <c r="AC3924" s="178"/>
    </row>
    <row r="3925" spans="2:29" x14ac:dyDescent="0.35">
      <c r="B3925" s="222">
        <v>400200</v>
      </c>
      <c r="C3925" s="208">
        <v>160619</v>
      </c>
      <c r="D3925" s="309">
        <v>8834.0400000000009</v>
      </c>
      <c r="E3925" s="206">
        <v>12849.52</v>
      </c>
      <c r="F3925" s="206">
        <v>14455.71</v>
      </c>
      <c r="G3925" s="205">
        <f t="shared" si="316"/>
        <v>0.40134682658670667</v>
      </c>
      <c r="H3925" s="207">
        <f t="shared" si="317"/>
        <v>0.45</v>
      </c>
      <c r="I3925" s="213">
        <v>145812</v>
      </c>
      <c r="J3925" s="213">
        <v>8019.66</v>
      </c>
      <c r="K3925" s="212">
        <v>11664.96</v>
      </c>
      <c r="L3925" s="212">
        <v>13123.08</v>
      </c>
      <c r="M3925" s="239">
        <f t="shared" si="314"/>
        <v>0.51520000000000432</v>
      </c>
      <c r="N3925" s="239"/>
      <c r="O3925" s="178"/>
      <c r="P3925" s="178"/>
      <c r="Q3925" s="178"/>
      <c r="R3925" s="178"/>
      <c r="S3925" s="178"/>
      <c r="T3925" s="178"/>
      <c r="U3925" s="178"/>
      <c r="V3925" s="178"/>
      <c r="W3925" s="178"/>
      <c r="X3925" s="178"/>
      <c r="Y3925" s="210">
        <f t="shared" si="313"/>
        <v>0.36434782608695654</v>
      </c>
      <c r="Z3925" s="211">
        <f t="shared" si="315"/>
        <v>0.42</v>
      </c>
      <c r="AA3925" s="178"/>
      <c r="AB3925" s="178"/>
      <c r="AC3925" s="178"/>
    </row>
    <row r="3926" spans="2:29" x14ac:dyDescent="0.35">
      <c r="B3926" s="222">
        <v>400300</v>
      </c>
      <c r="C3926" s="208">
        <v>160664</v>
      </c>
      <c r="D3926" s="309">
        <v>8836.52</v>
      </c>
      <c r="E3926" s="206">
        <v>12853.12</v>
      </c>
      <c r="F3926" s="206">
        <v>14459.76</v>
      </c>
      <c r="G3926" s="205">
        <f t="shared" si="316"/>
        <v>0.40135898076442666</v>
      </c>
      <c r="H3926" s="207">
        <f t="shared" si="317"/>
        <v>0.45</v>
      </c>
      <c r="I3926" s="213">
        <v>145854</v>
      </c>
      <c r="J3926" s="213">
        <v>8021.97</v>
      </c>
      <c r="K3926" s="212">
        <v>11668.32</v>
      </c>
      <c r="L3926" s="212">
        <v>13126.86</v>
      </c>
      <c r="M3926" s="239">
        <f t="shared" si="314"/>
        <v>0.51529999999998832</v>
      </c>
      <c r="N3926" s="239"/>
      <c r="O3926" s="178"/>
      <c r="P3926" s="178"/>
      <c r="Q3926" s="178"/>
      <c r="R3926" s="178"/>
      <c r="S3926" s="178"/>
      <c r="T3926" s="178"/>
      <c r="U3926" s="178"/>
      <c r="V3926" s="178"/>
      <c r="W3926" s="178"/>
      <c r="X3926" s="178"/>
      <c r="Y3926" s="210">
        <f t="shared" si="313"/>
        <v>0.36436172870347239</v>
      </c>
      <c r="Z3926" s="211">
        <f t="shared" si="315"/>
        <v>0.42</v>
      </c>
      <c r="AA3926" s="178"/>
      <c r="AB3926" s="178"/>
      <c r="AC3926" s="178"/>
    </row>
    <row r="3927" spans="2:29" x14ac:dyDescent="0.35">
      <c r="B3927" s="222">
        <v>400400</v>
      </c>
      <c r="C3927" s="208">
        <v>160709</v>
      </c>
      <c r="D3927" s="309">
        <v>8838.99</v>
      </c>
      <c r="E3927" s="206">
        <v>12856.72</v>
      </c>
      <c r="F3927" s="206">
        <v>14463.81</v>
      </c>
      <c r="G3927" s="205">
        <f t="shared" si="316"/>
        <v>0.40137112887112886</v>
      </c>
      <c r="H3927" s="207">
        <f t="shared" si="317"/>
        <v>0.45</v>
      </c>
      <c r="I3927" s="213">
        <v>145896</v>
      </c>
      <c r="J3927" s="213">
        <v>8024.28</v>
      </c>
      <c r="K3927" s="212">
        <v>11671.68</v>
      </c>
      <c r="L3927" s="212">
        <v>13130.64</v>
      </c>
      <c r="M3927" s="239">
        <f t="shared" si="314"/>
        <v>0.51519999999987709</v>
      </c>
      <c r="N3927" s="239"/>
      <c r="O3927" s="178"/>
      <c r="P3927" s="178"/>
      <c r="Q3927" s="178"/>
      <c r="R3927" s="178"/>
      <c r="S3927" s="178"/>
      <c r="T3927" s="178"/>
      <c r="U3927" s="178"/>
      <c r="V3927" s="178"/>
      <c r="W3927" s="178"/>
      <c r="X3927" s="178"/>
      <c r="Y3927" s="210">
        <f t="shared" si="313"/>
        <v>0.36437562437562437</v>
      </c>
      <c r="Z3927" s="211">
        <f t="shared" si="315"/>
        <v>0.42</v>
      </c>
      <c r="AA3927" s="178"/>
      <c r="AB3927" s="178"/>
      <c r="AC3927" s="178"/>
    </row>
    <row r="3928" spans="2:29" x14ac:dyDescent="0.35">
      <c r="B3928" s="222">
        <v>400500</v>
      </c>
      <c r="C3928" s="208">
        <v>160754</v>
      </c>
      <c r="D3928" s="309">
        <v>8841.4699999999993</v>
      </c>
      <c r="E3928" s="206">
        <v>12860.32</v>
      </c>
      <c r="F3928" s="206">
        <v>14467.86</v>
      </c>
      <c r="G3928" s="205">
        <f t="shared" si="316"/>
        <v>0.40138327091136078</v>
      </c>
      <c r="H3928" s="207">
        <f t="shared" si="317"/>
        <v>0.45</v>
      </c>
      <c r="I3928" s="213">
        <v>145938</v>
      </c>
      <c r="J3928" s="213">
        <v>8026.59</v>
      </c>
      <c r="K3928" s="212">
        <v>11675.04</v>
      </c>
      <c r="L3928" s="212">
        <v>13134.42</v>
      </c>
      <c r="M3928" s="239">
        <f t="shared" si="314"/>
        <v>0.51530000000017029</v>
      </c>
      <c r="N3928" s="239"/>
      <c r="O3928" s="178"/>
      <c r="P3928" s="178"/>
      <c r="Q3928" s="178"/>
      <c r="R3928" s="178"/>
      <c r="S3928" s="178"/>
      <c r="T3928" s="178"/>
      <c r="U3928" s="178"/>
      <c r="V3928" s="178"/>
      <c r="W3928" s="178"/>
      <c r="X3928" s="178"/>
      <c r="Y3928" s="210">
        <f t="shared" si="313"/>
        <v>0.36438951310861423</v>
      </c>
      <c r="Z3928" s="211">
        <f t="shared" si="315"/>
        <v>0.42</v>
      </c>
      <c r="AA3928" s="178"/>
      <c r="AB3928" s="178"/>
      <c r="AC3928" s="178"/>
    </row>
    <row r="3929" spans="2:29" x14ac:dyDescent="0.35">
      <c r="B3929" s="222">
        <v>400600</v>
      </c>
      <c r="C3929" s="208">
        <v>160799</v>
      </c>
      <c r="D3929" s="309">
        <v>8843.94</v>
      </c>
      <c r="E3929" s="206">
        <v>12863.92</v>
      </c>
      <c r="F3929" s="206">
        <v>14471.91</v>
      </c>
      <c r="G3929" s="205">
        <f t="shared" si="316"/>
        <v>0.40139540688966552</v>
      </c>
      <c r="H3929" s="207">
        <f t="shared" si="317"/>
        <v>0.45</v>
      </c>
      <c r="I3929" s="213">
        <v>145980</v>
      </c>
      <c r="J3929" s="213">
        <v>8028.9</v>
      </c>
      <c r="K3929" s="212">
        <v>11678.4</v>
      </c>
      <c r="L3929" s="212">
        <v>13138.2</v>
      </c>
      <c r="M3929" s="239">
        <f t="shared" si="314"/>
        <v>0.51520000000005894</v>
      </c>
      <c r="N3929" s="239"/>
      <c r="O3929" s="178"/>
      <c r="P3929" s="178"/>
      <c r="Q3929" s="178"/>
      <c r="R3929" s="178"/>
      <c r="S3929" s="178"/>
      <c r="T3929" s="178"/>
      <c r="U3929" s="178"/>
      <c r="V3929" s="178"/>
      <c r="W3929" s="178"/>
      <c r="X3929" s="178"/>
      <c r="Y3929" s="210">
        <f t="shared" si="313"/>
        <v>0.36440339490763857</v>
      </c>
      <c r="Z3929" s="211">
        <f t="shared" si="315"/>
        <v>0.42</v>
      </c>
      <c r="AA3929" s="178"/>
      <c r="AB3929" s="178"/>
      <c r="AC3929" s="178"/>
    </row>
    <row r="3930" spans="2:29" x14ac:dyDescent="0.35">
      <c r="B3930" s="222">
        <v>400700</v>
      </c>
      <c r="C3930" s="208">
        <v>160844</v>
      </c>
      <c r="D3930" s="309">
        <v>8846.42</v>
      </c>
      <c r="E3930" s="206">
        <v>12867.52</v>
      </c>
      <c r="F3930" s="206">
        <v>14475.96</v>
      </c>
      <c r="G3930" s="205">
        <f t="shared" si="316"/>
        <v>0.4014075368105815</v>
      </c>
      <c r="H3930" s="207">
        <f t="shared" si="317"/>
        <v>0.45</v>
      </c>
      <c r="I3930" s="213">
        <v>146022</v>
      </c>
      <c r="J3930" s="213">
        <v>8031.21</v>
      </c>
      <c r="K3930" s="212">
        <v>11681.76</v>
      </c>
      <c r="L3930" s="212">
        <v>13141.98</v>
      </c>
      <c r="M3930" s="239">
        <f t="shared" si="314"/>
        <v>0.51530000000004295</v>
      </c>
      <c r="N3930" s="239"/>
      <c r="O3930" s="178"/>
      <c r="P3930" s="178"/>
      <c r="Q3930" s="178"/>
      <c r="R3930" s="178"/>
      <c r="S3930" s="178"/>
      <c r="T3930" s="178"/>
      <c r="U3930" s="178"/>
      <c r="V3930" s="178"/>
      <c r="W3930" s="178"/>
      <c r="X3930" s="178"/>
      <c r="Y3930" s="210">
        <f t="shared" si="313"/>
        <v>0.36441726977788869</v>
      </c>
      <c r="Z3930" s="211">
        <f t="shared" si="315"/>
        <v>0.42</v>
      </c>
      <c r="AA3930" s="178"/>
      <c r="AB3930" s="178"/>
      <c r="AC3930" s="178"/>
    </row>
    <row r="3931" spans="2:29" x14ac:dyDescent="0.35">
      <c r="B3931" s="222">
        <v>400800</v>
      </c>
      <c r="C3931" s="208">
        <v>160889</v>
      </c>
      <c r="D3931" s="309">
        <v>8848.89</v>
      </c>
      <c r="E3931" s="206">
        <v>12871.12</v>
      </c>
      <c r="F3931" s="206">
        <v>14480.01</v>
      </c>
      <c r="G3931" s="205">
        <f t="shared" si="316"/>
        <v>0.40141966067864271</v>
      </c>
      <c r="H3931" s="207">
        <f t="shared" si="317"/>
        <v>0.45</v>
      </c>
      <c r="I3931" s="213">
        <v>146064</v>
      </c>
      <c r="J3931" s="213">
        <v>8033.52</v>
      </c>
      <c r="K3931" s="212">
        <v>11685.12</v>
      </c>
      <c r="L3931" s="212">
        <v>13145.76</v>
      </c>
      <c r="M3931" s="239">
        <f t="shared" si="314"/>
        <v>0.5152000000002408</v>
      </c>
      <c r="N3931" s="239"/>
      <c r="O3931" s="178"/>
      <c r="P3931" s="178"/>
      <c r="Q3931" s="178"/>
      <c r="R3931" s="178"/>
      <c r="S3931" s="178"/>
      <c r="T3931" s="178"/>
      <c r="U3931" s="178"/>
      <c r="V3931" s="178"/>
      <c r="W3931" s="178"/>
      <c r="X3931" s="178"/>
      <c r="Y3931" s="210">
        <f t="shared" si="313"/>
        <v>0.36443113772455088</v>
      </c>
      <c r="Z3931" s="211">
        <f t="shared" si="315"/>
        <v>0.42</v>
      </c>
      <c r="AA3931" s="178"/>
      <c r="AB3931" s="178"/>
      <c r="AC3931" s="178"/>
    </row>
    <row r="3932" spans="2:29" x14ac:dyDescent="0.35">
      <c r="B3932" s="222">
        <v>400900</v>
      </c>
      <c r="C3932" s="208">
        <v>160934</v>
      </c>
      <c r="D3932" s="309">
        <v>8851.3700000000008</v>
      </c>
      <c r="E3932" s="206">
        <v>12874.72</v>
      </c>
      <c r="F3932" s="206">
        <v>14484.06</v>
      </c>
      <c r="G3932" s="205">
        <f t="shared" si="316"/>
        <v>0.40143177849837863</v>
      </c>
      <c r="H3932" s="207">
        <f t="shared" si="317"/>
        <v>0.45</v>
      </c>
      <c r="I3932" s="213">
        <v>146106</v>
      </c>
      <c r="J3932" s="213">
        <v>8035.83</v>
      </c>
      <c r="K3932" s="212">
        <v>11688.48</v>
      </c>
      <c r="L3932" s="212">
        <v>13149.54</v>
      </c>
      <c r="M3932" s="239">
        <f t="shared" si="314"/>
        <v>0.51529999999993381</v>
      </c>
      <c r="N3932" s="239"/>
      <c r="O3932" s="178"/>
      <c r="P3932" s="178"/>
      <c r="Q3932" s="178"/>
      <c r="R3932" s="178"/>
      <c r="S3932" s="178"/>
      <c r="T3932" s="178"/>
      <c r="U3932" s="178"/>
      <c r="V3932" s="178"/>
      <c r="W3932" s="178"/>
      <c r="X3932" s="178"/>
      <c r="Y3932" s="210">
        <f t="shared" si="313"/>
        <v>0.36444499875280617</v>
      </c>
      <c r="Z3932" s="211">
        <f t="shared" si="315"/>
        <v>0.42</v>
      </c>
      <c r="AA3932" s="178"/>
      <c r="AB3932" s="178"/>
      <c r="AC3932" s="178"/>
    </row>
    <row r="3933" spans="2:29" x14ac:dyDescent="0.35">
      <c r="B3933" s="222">
        <v>401000</v>
      </c>
      <c r="C3933" s="208">
        <v>160979</v>
      </c>
      <c r="D3933" s="309">
        <v>8853.84</v>
      </c>
      <c r="E3933" s="206">
        <v>12878.32</v>
      </c>
      <c r="F3933" s="206">
        <v>14488.11</v>
      </c>
      <c r="G3933" s="205">
        <f t="shared" si="316"/>
        <v>0.40144389027431421</v>
      </c>
      <c r="H3933" s="207">
        <f t="shared" si="317"/>
        <v>0.45</v>
      </c>
      <c r="I3933" s="213">
        <v>146148</v>
      </c>
      <c r="J3933" s="213">
        <v>8038.14</v>
      </c>
      <c r="K3933" s="212">
        <v>11691.84</v>
      </c>
      <c r="L3933" s="212">
        <v>13153.32</v>
      </c>
      <c r="M3933" s="239">
        <f t="shared" si="314"/>
        <v>0.51520000000011346</v>
      </c>
      <c r="N3933" s="239"/>
      <c r="O3933" s="178"/>
      <c r="P3933" s="178"/>
      <c r="Q3933" s="178"/>
      <c r="R3933" s="178"/>
      <c r="S3933" s="178"/>
      <c r="T3933" s="178"/>
      <c r="U3933" s="178"/>
      <c r="V3933" s="178"/>
      <c r="W3933" s="178"/>
      <c r="X3933" s="178"/>
      <c r="Y3933" s="210">
        <f t="shared" si="313"/>
        <v>0.36445885286783042</v>
      </c>
      <c r="Z3933" s="211">
        <f t="shared" si="315"/>
        <v>0.42</v>
      </c>
      <c r="AA3933" s="178"/>
      <c r="AB3933" s="178"/>
      <c r="AC3933" s="178"/>
    </row>
    <row r="3934" spans="2:29" x14ac:dyDescent="0.35">
      <c r="B3934" s="222">
        <v>401100</v>
      </c>
      <c r="C3934" s="208">
        <v>161024</v>
      </c>
      <c r="D3934" s="309">
        <v>8856.32</v>
      </c>
      <c r="E3934" s="206">
        <v>12881.92</v>
      </c>
      <c r="F3934" s="206">
        <v>14492.16</v>
      </c>
      <c r="G3934" s="205">
        <f t="shared" si="316"/>
        <v>0.40145599601096982</v>
      </c>
      <c r="H3934" s="207">
        <f t="shared" si="317"/>
        <v>0.45</v>
      </c>
      <c r="I3934" s="213">
        <v>146190</v>
      </c>
      <c r="J3934" s="213">
        <v>8040.45</v>
      </c>
      <c r="K3934" s="212">
        <v>11695.2</v>
      </c>
      <c r="L3934" s="212">
        <v>13157.1</v>
      </c>
      <c r="M3934" s="239">
        <f t="shared" si="314"/>
        <v>0.51530000000009746</v>
      </c>
      <c r="N3934" s="239"/>
      <c r="O3934" s="178"/>
      <c r="P3934" s="178"/>
      <c r="Q3934" s="178"/>
      <c r="R3934" s="178"/>
      <c r="S3934" s="178"/>
      <c r="T3934" s="178"/>
      <c r="U3934" s="178"/>
      <c r="V3934" s="178"/>
      <c r="W3934" s="178"/>
      <c r="X3934" s="178"/>
      <c r="Y3934" s="210">
        <f t="shared" si="313"/>
        <v>0.36447270007479432</v>
      </c>
      <c r="Z3934" s="211">
        <f t="shared" si="315"/>
        <v>0.42</v>
      </c>
      <c r="AA3934" s="178"/>
      <c r="AB3934" s="178"/>
      <c r="AC3934" s="178"/>
    </row>
    <row r="3935" spans="2:29" x14ac:dyDescent="0.35">
      <c r="B3935" s="222">
        <v>401200</v>
      </c>
      <c r="C3935" s="208">
        <v>161069</v>
      </c>
      <c r="D3935" s="309">
        <v>8858.7900000000009</v>
      </c>
      <c r="E3935" s="206">
        <v>12885.52</v>
      </c>
      <c r="F3935" s="206">
        <v>14496.21</v>
      </c>
      <c r="G3935" s="205">
        <f t="shared" si="316"/>
        <v>0.40146809571286141</v>
      </c>
      <c r="H3935" s="207">
        <f t="shared" si="317"/>
        <v>0.45</v>
      </c>
      <c r="I3935" s="213">
        <v>146232</v>
      </c>
      <c r="J3935" s="213">
        <v>8042.76</v>
      </c>
      <c r="K3935" s="212">
        <v>11698.56</v>
      </c>
      <c r="L3935" s="212">
        <v>13160.88</v>
      </c>
      <c r="M3935" s="239">
        <f t="shared" si="314"/>
        <v>0.51520000000000432</v>
      </c>
      <c r="N3935" s="239"/>
      <c r="O3935" s="178"/>
      <c r="P3935" s="178"/>
      <c r="Q3935" s="178"/>
      <c r="R3935" s="178"/>
      <c r="S3935" s="178"/>
      <c r="T3935" s="178"/>
      <c r="U3935" s="178"/>
      <c r="V3935" s="178"/>
      <c r="W3935" s="178"/>
      <c r="X3935" s="178"/>
      <c r="Y3935" s="210">
        <f t="shared" si="313"/>
        <v>0.36448654037886341</v>
      </c>
      <c r="Z3935" s="211">
        <f t="shared" si="315"/>
        <v>0.42</v>
      </c>
      <c r="AA3935" s="178"/>
      <c r="AB3935" s="178"/>
      <c r="AC3935" s="178"/>
    </row>
    <row r="3936" spans="2:29" x14ac:dyDescent="0.35">
      <c r="B3936" s="222">
        <v>401300</v>
      </c>
      <c r="C3936" s="208">
        <v>161114</v>
      </c>
      <c r="D3936" s="309">
        <v>8861.27</v>
      </c>
      <c r="E3936" s="206">
        <v>12889.12</v>
      </c>
      <c r="F3936" s="206">
        <v>14500.26</v>
      </c>
      <c r="G3936" s="205">
        <f t="shared" si="316"/>
        <v>0.40148018938450036</v>
      </c>
      <c r="H3936" s="207">
        <f t="shared" si="317"/>
        <v>0.45</v>
      </c>
      <c r="I3936" s="213">
        <v>146274</v>
      </c>
      <c r="J3936" s="213">
        <v>8045.07</v>
      </c>
      <c r="K3936" s="212">
        <v>11701.92</v>
      </c>
      <c r="L3936" s="212">
        <v>13164.66</v>
      </c>
      <c r="M3936" s="239">
        <f t="shared" si="314"/>
        <v>0.51529999999998832</v>
      </c>
      <c r="N3936" s="239"/>
      <c r="O3936" s="178"/>
      <c r="P3936" s="178"/>
      <c r="Q3936" s="178"/>
      <c r="R3936" s="178"/>
      <c r="S3936" s="178"/>
      <c r="T3936" s="178"/>
      <c r="U3936" s="178"/>
      <c r="V3936" s="178"/>
      <c r="W3936" s="178"/>
      <c r="X3936" s="178"/>
      <c r="Y3936" s="210">
        <f t="shared" si="313"/>
        <v>0.36450037378519812</v>
      </c>
      <c r="Z3936" s="211">
        <f t="shared" si="315"/>
        <v>0.42</v>
      </c>
      <c r="AA3936" s="178"/>
      <c r="AB3936" s="178"/>
      <c r="AC3936" s="178"/>
    </row>
    <row r="3937" spans="2:29" x14ac:dyDescent="0.35">
      <c r="B3937" s="222">
        <v>401400</v>
      </c>
      <c r="C3937" s="208">
        <v>161159</v>
      </c>
      <c r="D3937" s="309">
        <v>8863.74</v>
      </c>
      <c r="E3937" s="206">
        <v>12892.72</v>
      </c>
      <c r="F3937" s="206">
        <v>14504.31</v>
      </c>
      <c r="G3937" s="205">
        <f t="shared" si="316"/>
        <v>0.40149227703039364</v>
      </c>
      <c r="H3937" s="207">
        <f t="shared" si="317"/>
        <v>0.45</v>
      </c>
      <c r="I3937" s="213">
        <v>146316</v>
      </c>
      <c r="J3937" s="213">
        <v>8047.38</v>
      </c>
      <c r="K3937" s="212">
        <v>11705.28</v>
      </c>
      <c r="L3937" s="212">
        <v>13168.44</v>
      </c>
      <c r="M3937" s="239">
        <f t="shared" si="314"/>
        <v>0.51519999999987709</v>
      </c>
      <c r="N3937" s="239"/>
      <c r="O3937" s="178"/>
      <c r="P3937" s="178"/>
      <c r="Q3937" s="178"/>
      <c r="R3937" s="178"/>
      <c r="S3937" s="178"/>
      <c r="T3937" s="178"/>
      <c r="U3937" s="178"/>
      <c r="V3937" s="178"/>
      <c r="W3937" s="178"/>
      <c r="X3937" s="178"/>
      <c r="Y3937" s="210">
        <f t="shared" si="313"/>
        <v>0.36451420029895365</v>
      </c>
      <c r="Z3937" s="211">
        <f t="shared" si="315"/>
        <v>0.42</v>
      </c>
      <c r="AA3937" s="178"/>
      <c r="AB3937" s="178"/>
      <c r="AC3937" s="178"/>
    </row>
    <row r="3938" spans="2:29" x14ac:dyDescent="0.35">
      <c r="B3938" s="222">
        <v>401500</v>
      </c>
      <c r="C3938" s="208">
        <v>161204</v>
      </c>
      <c r="D3938" s="309">
        <v>8866.2199999999993</v>
      </c>
      <c r="E3938" s="206">
        <v>12896.32</v>
      </c>
      <c r="F3938" s="206">
        <v>14508.36</v>
      </c>
      <c r="G3938" s="205">
        <f t="shared" si="316"/>
        <v>0.40150435865504358</v>
      </c>
      <c r="H3938" s="207">
        <f t="shared" si="317"/>
        <v>0.45</v>
      </c>
      <c r="I3938" s="213">
        <v>146358</v>
      </c>
      <c r="J3938" s="213">
        <v>8049.69</v>
      </c>
      <c r="K3938" s="212">
        <v>11708.64</v>
      </c>
      <c r="L3938" s="212">
        <v>13172.22</v>
      </c>
      <c r="M3938" s="239">
        <f t="shared" si="314"/>
        <v>0.51530000000017029</v>
      </c>
      <c r="N3938" s="239"/>
      <c r="O3938" s="178"/>
      <c r="P3938" s="178"/>
      <c r="Q3938" s="178"/>
      <c r="R3938" s="178"/>
      <c r="S3938" s="178"/>
      <c r="T3938" s="178"/>
      <c r="U3938" s="178"/>
      <c r="V3938" s="178"/>
      <c r="W3938" s="178"/>
      <c r="X3938" s="178"/>
      <c r="Y3938" s="210">
        <f t="shared" si="313"/>
        <v>0.36452801992528022</v>
      </c>
      <c r="Z3938" s="211">
        <f t="shared" si="315"/>
        <v>0.42</v>
      </c>
      <c r="AA3938" s="178"/>
      <c r="AB3938" s="178"/>
      <c r="AC3938" s="178"/>
    </row>
    <row r="3939" spans="2:29" x14ac:dyDescent="0.35">
      <c r="B3939" s="222">
        <v>401600</v>
      </c>
      <c r="C3939" s="208">
        <v>161249</v>
      </c>
      <c r="D3939" s="309">
        <v>8868.69</v>
      </c>
      <c r="E3939" s="206">
        <v>12899.92</v>
      </c>
      <c r="F3939" s="206">
        <v>14512.41</v>
      </c>
      <c r="G3939" s="205">
        <f t="shared" si="316"/>
        <v>0.4015164342629482</v>
      </c>
      <c r="H3939" s="207">
        <f t="shared" si="317"/>
        <v>0.45</v>
      </c>
      <c r="I3939" s="213">
        <v>146400</v>
      </c>
      <c r="J3939" s="213">
        <v>8052</v>
      </c>
      <c r="K3939" s="212">
        <v>11712</v>
      </c>
      <c r="L3939" s="212">
        <v>13176</v>
      </c>
      <c r="M3939" s="239">
        <f t="shared" si="314"/>
        <v>0.51520000000005894</v>
      </c>
      <c r="N3939" s="239"/>
      <c r="O3939" s="178"/>
      <c r="P3939" s="178"/>
      <c r="Q3939" s="178"/>
      <c r="R3939" s="178"/>
      <c r="S3939" s="178"/>
      <c r="T3939" s="178"/>
      <c r="U3939" s="178"/>
      <c r="V3939" s="178"/>
      <c r="W3939" s="178"/>
      <c r="X3939" s="178"/>
      <c r="Y3939" s="210">
        <f t="shared" si="313"/>
        <v>0.36454183266932272</v>
      </c>
      <c r="Z3939" s="211">
        <f t="shared" si="315"/>
        <v>0.42</v>
      </c>
      <c r="AA3939" s="178"/>
      <c r="AB3939" s="178"/>
      <c r="AC3939" s="178"/>
    </row>
    <row r="3940" spans="2:29" x14ac:dyDescent="0.35">
      <c r="B3940" s="222">
        <v>401700</v>
      </c>
      <c r="C3940" s="208">
        <v>161294</v>
      </c>
      <c r="D3940" s="309">
        <v>8871.17</v>
      </c>
      <c r="E3940" s="206">
        <v>12903.52</v>
      </c>
      <c r="F3940" s="206">
        <v>14516.46</v>
      </c>
      <c r="G3940" s="205">
        <f t="shared" si="316"/>
        <v>0.40152850385860095</v>
      </c>
      <c r="H3940" s="207">
        <f t="shared" si="317"/>
        <v>0.45</v>
      </c>
      <c r="I3940" s="213">
        <v>146442</v>
      </c>
      <c r="J3940" s="213">
        <v>8054.31</v>
      </c>
      <c r="K3940" s="212">
        <v>11715.36</v>
      </c>
      <c r="L3940" s="212">
        <v>13179.78</v>
      </c>
      <c r="M3940" s="239">
        <f t="shared" si="314"/>
        <v>0.51530000000004295</v>
      </c>
      <c r="N3940" s="239"/>
      <c r="O3940" s="178"/>
      <c r="P3940" s="178"/>
      <c r="Q3940" s="178"/>
      <c r="R3940" s="178"/>
      <c r="S3940" s="178"/>
      <c r="T3940" s="178"/>
      <c r="U3940" s="178"/>
      <c r="V3940" s="178"/>
      <c r="W3940" s="178"/>
      <c r="X3940" s="178"/>
      <c r="Y3940" s="210">
        <f t="shared" si="313"/>
        <v>0.36455563853622108</v>
      </c>
      <c r="Z3940" s="211">
        <f t="shared" si="315"/>
        <v>0.42</v>
      </c>
      <c r="AA3940" s="178"/>
      <c r="AB3940" s="178"/>
      <c r="AC3940" s="178"/>
    </row>
    <row r="3941" spans="2:29" x14ac:dyDescent="0.35">
      <c r="B3941" s="222">
        <v>401800</v>
      </c>
      <c r="C3941" s="208">
        <v>161339</v>
      </c>
      <c r="D3941" s="309">
        <v>8873.64</v>
      </c>
      <c r="E3941" s="206">
        <v>12907.12</v>
      </c>
      <c r="F3941" s="206">
        <v>14520.51</v>
      </c>
      <c r="G3941" s="205">
        <f t="shared" si="316"/>
        <v>0.4015405674464908</v>
      </c>
      <c r="H3941" s="207">
        <f t="shared" si="317"/>
        <v>0.45</v>
      </c>
      <c r="I3941" s="213">
        <v>146484</v>
      </c>
      <c r="J3941" s="213">
        <v>8056.62</v>
      </c>
      <c r="K3941" s="212">
        <v>11718.72</v>
      </c>
      <c r="L3941" s="212">
        <v>13183.56</v>
      </c>
      <c r="M3941" s="239">
        <f t="shared" si="314"/>
        <v>0.5152000000002408</v>
      </c>
      <c r="N3941" s="239"/>
      <c r="O3941" s="178"/>
      <c r="P3941" s="178"/>
      <c r="Q3941" s="178"/>
      <c r="R3941" s="178"/>
      <c r="S3941" s="178"/>
      <c r="T3941" s="178"/>
      <c r="U3941" s="178"/>
      <c r="V3941" s="178"/>
      <c r="W3941" s="178"/>
      <c r="X3941" s="178"/>
      <c r="Y3941" s="210">
        <f t="shared" si="313"/>
        <v>0.36456943753110999</v>
      </c>
      <c r="Z3941" s="211">
        <f t="shared" si="315"/>
        <v>0.42</v>
      </c>
      <c r="AA3941" s="178"/>
      <c r="AB3941" s="178"/>
      <c r="AC3941" s="178"/>
    </row>
    <row r="3942" spans="2:29" x14ac:dyDescent="0.35">
      <c r="B3942" s="222">
        <v>401900</v>
      </c>
      <c r="C3942" s="208">
        <v>161384</v>
      </c>
      <c r="D3942" s="309">
        <v>8876.1200000000008</v>
      </c>
      <c r="E3942" s="206">
        <v>12910.72</v>
      </c>
      <c r="F3942" s="206">
        <v>14524.56</v>
      </c>
      <c r="G3942" s="205">
        <f t="shared" si="316"/>
        <v>0.40155262503110228</v>
      </c>
      <c r="H3942" s="207">
        <f t="shared" si="317"/>
        <v>0.45</v>
      </c>
      <c r="I3942" s="213">
        <v>146526</v>
      </c>
      <c r="J3942" s="213">
        <v>8058.93</v>
      </c>
      <c r="K3942" s="212">
        <v>11722.08</v>
      </c>
      <c r="L3942" s="212">
        <v>13187.34</v>
      </c>
      <c r="M3942" s="239">
        <f t="shared" si="314"/>
        <v>0.51529999999993381</v>
      </c>
      <c r="N3942" s="239"/>
      <c r="O3942" s="178"/>
      <c r="P3942" s="178"/>
      <c r="Q3942" s="178"/>
      <c r="R3942" s="178"/>
      <c r="S3942" s="178"/>
      <c r="T3942" s="178"/>
      <c r="U3942" s="178"/>
      <c r="V3942" s="178"/>
      <c r="W3942" s="178"/>
      <c r="X3942" s="178"/>
      <c r="Y3942" s="210">
        <f t="shared" si="313"/>
        <v>0.36458322965911916</v>
      </c>
      <c r="Z3942" s="211">
        <f t="shared" si="315"/>
        <v>0.42</v>
      </c>
      <c r="AA3942" s="178"/>
      <c r="AB3942" s="178"/>
      <c r="AC3942" s="178"/>
    </row>
    <row r="3943" spans="2:29" x14ac:dyDescent="0.35">
      <c r="B3943" s="222">
        <v>402000</v>
      </c>
      <c r="C3943" s="208">
        <v>161429</v>
      </c>
      <c r="D3943" s="309">
        <v>8878.59</v>
      </c>
      <c r="E3943" s="206">
        <v>12914.32</v>
      </c>
      <c r="F3943" s="206">
        <v>14528.61</v>
      </c>
      <c r="G3943" s="205">
        <f t="shared" si="316"/>
        <v>0.40156467661691542</v>
      </c>
      <c r="H3943" s="207">
        <f t="shared" si="317"/>
        <v>0.45</v>
      </c>
      <c r="I3943" s="213">
        <v>146568</v>
      </c>
      <c r="J3943" s="213">
        <v>8061.24</v>
      </c>
      <c r="K3943" s="212">
        <v>11725.44</v>
      </c>
      <c r="L3943" s="212">
        <v>13191.12</v>
      </c>
      <c r="M3943" s="239">
        <f t="shared" si="314"/>
        <v>0.51520000000011346</v>
      </c>
      <c r="N3943" s="239"/>
      <c r="O3943" s="178"/>
      <c r="P3943" s="178"/>
      <c r="Q3943" s="178"/>
      <c r="R3943" s="178"/>
      <c r="S3943" s="178"/>
      <c r="T3943" s="178"/>
      <c r="U3943" s="178"/>
      <c r="V3943" s="178"/>
      <c r="W3943" s="178"/>
      <c r="X3943" s="178"/>
      <c r="Y3943" s="210">
        <f t="shared" si="313"/>
        <v>0.36459701492537311</v>
      </c>
      <c r="Z3943" s="211">
        <f t="shared" si="315"/>
        <v>0.42</v>
      </c>
      <c r="AA3943" s="178"/>
      <c r="AB3943" s="178"/>
      <c r="AC3943" s="178"/>
    </row>
    <row r="3944" spans="2:29" x14ac:dyDescent="0.35">
      <c r="B3944" s="222">
        <v>402100</v>
      </c>
      <c r="C3944" s="208">
        <v>161474</v>
      </c>
      <c r="D3944" s="309">
        <v>8881.07</v>
      </c>
      <c r="E3944" s="206">
        <v>12917.92</v>
      </c>
      <c r="F3944" s="206">
        <v>14532.66</v>
      </c>
      <c r="G3944" s="205">
        <f t="shared" si="316"/>
        <v>0.40157672220840585</v>
      </c>
      <c r="H3944" s="207">
        <f t="shared" si="317"/>
        <v>0.45</v>
      </c>
      <c r="I3944" s="213">
        <v>146610</v>
      </c>
      <c r="J3944" s="213">
        <v>8063.55</v>
      </c>
      <c r="K3944" s="212">
        <v>11728.8</v>
      </c>
      <c r="L3944" s="212">
        <v>13194.9</v>
      </c>
      <c r="M3944" s="239">
        <f t="shared" si="314"/>
        <v>0.51530000000009746</v>
      </c>
      <c r="N3944" s="239"/>
      <c r="O3944" s="178"/>
      <c r="P3944" s="178"/>
      <c r="Q3944" s="178"/>
      <c r="R3944" s="178"/>
      <c r="S3944" s="178"/>
      <c r="T3944" s="178"/>
      <c r="U3944" s="178"/>
      <c r="V3944" s="178"/>
      <c r="W3944" s="178"/>
      <c r="X3944" s="178"/>
      <c r="Y3944" s="210">
        <f t="shared" si="313"/>
        <v>0.3646107933349913</v>
      </c>
      <c r="Z3944" s="211">
        <f t="shared" si="315"/>
        <v>0.42</v>
      </c>
      <c r="AA3944" s="178"/>
      <c r="AB3944" s="178"/>
      <c r="AC3944" s="178"/>
    </row>
    <row r="3945" spans="2:29" x14ac:dyDescent="0.35">
      <c r="B3945" s="222">
        <v>402200</v>
      </c>
      <c r="C3945" s="208">
        <v>161519</v>
      </c>
      <c r="D3945" s="309">
        <v>8883.5400000000009</v>
      </c>
      <c r="E3945" s="206">
        <v>12921.52</v>
      </c>
      <c r="F3945" s="206">
        <v>14536.71</v>
      </c>
      <c r="G3945" s="205">
        <f t="shared" si="316"/>
        <v>0.40158876181004477</v>
      </c>
      <c r="H3945" s="207">
        <f t="shared" si="317"/>
        <v>0.45</v>
      </c>
      <c r="I3945" s="213">
        <v>146652</v>
      </c>
      <c r="J3945" s="213">
        <v>8065.86</v>
      </c>
      <c r="K3945" s="212">
        <v>11732.16</v>
      </c>
      <c r="L3945" s="212">
        <v>13198.68</v>
      </c>
      <c r="M3945" s="239">
        <f t="shared" si="314"/>
        <v>0.51520000000000432</v>
      </c>
      <c r="N3945" s="239"/>
      <c r="O3945" s="178"/>
      <c r="P3945" s="178"/>
      <c r="Q3945" s="178"/>
      <c r="R3945" s="178"/>
      <c r="S3945" s="178"/>
      <c r="T3945" s="178"/>
      <c r="U3945" s="178"/>
      <c r="V3945" s="178"/>
      <c r="W3945" s="178"/>
      <c r="X3945" s="178"/>
      <c r="Y3945" s="210">
        <f t="shared" si="313"/>
        <v>0.36462456489308803</v>
      </c>
      <c r="Z3945" s="211">
        <f t="shared" si="315"/>
        <v>0.42</v>
      </c>
      <c r="AA3945" s="178"/>
      <c r="AB3945" s="178"/>
      <c r="AC3945" s="178"/>
    </row>
    <row r="3946" spans="2:29" x14ac:dyDescent="0.35">
      <c r="B3946" s="222">
        <v>402300</v>
      </c>
      <c r="C3946" s="208">
        <v>161564</v>
      </c>
      <c r="D3946" s="309">
        <v>8886.02</v>
      </c>
      <c r="E3946" s="206">
        <v>12925.12</v>
      </c>
      <c r="F3946" s="206">
        <v>14540.76</v>
      </c>
      <c r="G3946" s="205">
        <f t="shared" si="316"/>
        <v>0.40160079542629878</v>
      </c>
      <c r="H3946" s="207">
        <f t="shared" si="317"/>
        <v>0.45</v>
      </c>
      <c r="I3946" s="213">
        <v>146694</v>
      </c>
      <c r="J3946" s="213">
        <v>8068.17</v>
      </c>
      <c r="K3946" s="212">
        <v>11735.52</v>
      </c>
      <c r="L3946" s="212">
        <v>13202.46</v>
      </c>
      <c r="M3946" s="239">
        <f t="shared" si="314"/>
        <v>0.51529999999998832</v>
      </c>
      <c r="N3946" s="239"/>
      <c r="O3946" s="178"/>
      <c r="P3946" s="178"/>
      <c r="Q3946" s="178"/>
      <c r="R3946" s="178"/>
      <c r="S3946" s="178"/>
      <c r="T3946" s="178"/>
      <c r="U3946" s="178"/>
      <c r="V3946" s="178"/>
      <c r="W3946" s="178"/>
      <c r="X3946" s="178"/>
      <c r="Y3946" s="210">
        <f t="shared" si="313"/>
        <v>0.36463832960477255</v>
      </c>
      <c r="Z3946" s="211">
        <f t="shared" si="315"/>
        <v>0.42</v>
      </c>
      <c r="AA3946" s="178"/>
      <c r="AB3946" s="178"/>
      <c r="AC3946" s="178"/>
    </row>
    <row r="3947" spans="2:29" x14ac:dyDescent="0.35">
      <c r="B3947" s="222">
        <v>402400</v>
      </c>
      <c r="C3947" s="208">
        <v>161609</v>
      </c>
      <c r="D3947" s="309">
        <v>8888.49</v>
      </c>
      <c r="E3947" s="206">
        <v>12928.72</v>
      </c>
      <c r="F3947" s="206">
        <v>14544.81</v>
      </c>
      <c r="G3947" s="205">
        <f t="shared" si="316"/>
        <v>0.40161282306163021</v>
      </c>
      <c r="H3947" s="207">
        <f t="shared" si="317"/>
        <v>0.45</v>
      </c>
      <c r="I3947" s="213">
        <v>146736</v>
      </c>
      <c r="J3947" s="213">
        <v>8070.48</v>
      </c>
      <c r="K3947" s="212">
        <v>11738.88</v>
      </c>
      <c r="L3947" s="212">
        <v>13206.24</v>
      </c>
      <c r="M3947" s="239">
        <f t="shared" si="314"/>
        <v>0.51519999999987709</v>
      </c>
      <c r="N3947" s="239"/>
      <c r="O3947" s="178"/>
      <c r="P3947" s="178"/>
      <c r="Q3947" s="178"/>
      <c r="R3947" s="178"/>
      <c r="S3947" s="178"/>
      <c r="T3947" s="178"/>
      <c r="U3947" s="178"/>
      <c r="V3947" s="178"/>
      <c r="W3947" s="178"/>
      <c r="X3947" s="178"/>
      <c r="Y3947" s="210">
        <f t="shared" si="313"/>
        <v>0.3646520874751491</v>
      </c>
      <c r="Z3947" s="211">
        <f t="shared" si="315"/>
        <v>0.42</v>
      </c>
      <c r="AA3947" s="178"/>
      <c r="AB3947" s="178"/>
      <c r="AC3947" s="178"/>
    </row>
    <row r="3948" spans="2:29" x14ac:dyDescent="0.35">
      <c r="B3948" s="222">
        <v>402500</v>
      </c>
      <c r="C3948" s="208">
        <v>161654</v>
      </c>
      <c r="D3948" s="309">
        <v>8890.9699999999993</v>
      </c>
      <c r="E3948" s="206">
        <v>12932.32</v>
      </c>
      <c r="F3948" s="206">
        <v>14548.86</v>
      </c>
      <c r="G3948" s="205">
        <f t="shared" si="316"/>
        <v>0.40162484472049692</v>
      </c>
      <c r="H3948" s="207">
        <f t="shared" si="317"/>
        <v>0.45</v>
      </c>
      <c r="I3948" s="213">
        <v>146778</v>
      </c>
      <c r="J3948" s="213">
        <v>8072.79</v>
      </c>
      <c r="K3948" s="212">
        <v>11742.24</v>
      </c>
      <c r="L3948" s="212">
        <v>13210.02</v>
      </c>
      <c r="M3948" s="239">
        <f t="shared" si="314"/>
        <v>0.51530000000017029</v>
      </c>
      <c r="N3948" s="239"/>
      <c r="O3948" s="178"/>
      <c r="P3948" s="178"/>
      <c r="Q3948" s="178"/>
      <c r="R3948" s="178"/>
      <c r="S3948" s="178"/>
      <c r="T3948" s="178"/>
      <c r="U3948" s="178"/>
      <c r="V3948" s="178"/>
      <c r="W3948" s="178"/>
      <c r="X3948" s="178"/>
      <c r="Y3948" s="210">
        <f t="shared" si="313"/>
        <v>0.36466583850931678</v>
      </c>
      <c r="Z3948" s="211">
        <f t="shared" si="315"/>
        <v>0.42</v>
      </c>
      <c r="AA3948" s="178"/>
      <c r="AB3948" s="178"/>
      <c r="AC3948" s="178"/>
    </row>
    <row r="3949" spans="2:29" x14ac:dyDescent="0.35">
      <c r="B3949" s="222">
        <v>402600</v>
      </c>
      <c r="C3949" s="208">
        <v>161699</v>
      </c>
      <c r="D3949" s="309">
        <v>8893.44</v>
      </c>
      <c r="E3949" s="206">
        <v>12935.92</v>
      </c>
      <c r="F3949" s="206">
        <v>14552.91</v>
      </c>
      <c r="G3949" s="205">
        <f t="shared" si="316"/>
        <v>0.40163686040735219</v>
      </c>
      <c r="H3949" s="207">
        <f t="shared" si="317"/>
        <v>0.45</v>
      </c>
      <c r="I3949" s="213">
        <v>146820</v>
      </c>
      <c r="J3949" s="213">
        <v>8075.1</v>
      </c>
      <c r="K3949" s="212">
        <v>11745.6</v>
      </c>
      <c r="L3949" s="212">
        <v>13213.8</v>
      </c>
      <c r="M3949" s="239">
        <f t="shared" si="314"/>
        <v>0.51520000000005894</v>
      </c>
      <c r="N3949" s="239"/>
      <c r="O3949" s="178"/>
      <c r="P3949" s="178"/>
      <c r="Q3949" s="178"/>
      <c r="R3949" s="178"/>
      <c r="S3949" s="178"/>
      <c r="T3949" s="178"/>
      <c r="U3949" s="178"/>
      <c r="V3949" s="178"/>
      <c r="W3949" s="178"/>
      <c r="X3949" s="178"/>
      <c r="Y3949" s="210">
        <f t="shared" si="313"/>
        <v>0.36467958271236961</v>
      </c>
      <c r="Z3949" s="211">
        <f t="shared" si="315"/>
        <v>0.42</v>
      </c>
      <c r="AA3949" s="178"/>
      <c r="AB3949" s="178"/>
      <c r="AC3949" s="178"/>
    </row>
    <row r="3950" spans="2:29" x14ac:dyDescent="0.35">
      <c r="B3950" s="222">
        <v>402700</v>
      </c>
      <c r="C3950" s="208">
        <v>161744</v>
      </c>
      <c r="D3950" s="309">
        <v>8895.92</v>
      </c>
      <c r="E3950" s="206">
        <v>12939.52</v>
      </c>
      <c r="F3950" s="206">
        <v>14556.96</v>
      </c>
      <c r="G3950" s="205">
        <f t="shared" si="316"/>
        <v>0.40164887012664513</v>
      </c>
      <c r="H3950" s="207">
        <f t="shared" si="317"/>
        <v>0.45</v>
      </c>
      <c r="I3950" s="213">
        <v>146862</v>
      </c>
      <c r="J3950" s="213">
        <v>8077.41</v>
      </c>
      <c r="K3950" s="212">
        <v>11748.96</v>
      </c>
      <c r="L3950" s="212">
        <v>13217.58</v>
      </c>
      <c r="M3950" s="239">
        <f t="shared" si="314"/>
        <v>0.51530000000004295</v>
      </c>
      <c r="N3950" s="239"/>
      <c r="O3950" s="178"/>
      <c r="P3950" s="178"/>
      <c r="Q3950" s="178"/>
      <c r="R3950" s="178"/>
      <c r="S3950" s="178"/>
      <c r="T3950" s="178"/>
      <c r="U3950" s="178"/>
      <c r="V3950" s="178"/>
      <c r="W3950" s="178"/>
      <c r="X3950" s="178"/>
      <c r="Y3950" s="210">
        <f t="shared" si="313"/>
        <v>0.36469332008939659</v>
      </c>
      <c r="Z3950" s="211">
        <f t="shared" si="315"/>
        <v>0.42</v>
      </c>
      <c r="AA3950" s="178"/>
      <c r="AB3950" s="178"/>
      <c r="AC3950" s="178"/>
    </row>
    <row r="3951" spans="2:29" x14ac:dyDescent="0.35">
      <c r="B3951" s="222">
        <v>402800</v>
      </c>
      <c r="C3951" s="208">
        <v>161789</v>
      </c>
      <c r="D3951" s="309">
        <v>8898.39</v>
      </c>
      <c r="E3951" s="206">
        <v>12943.12</v>
      </c>
      <c r="F3951" s="206">
        <v>14561.01</v>
      </c>
      <c r="G3951" s="205">
        <f t="shared" si="316"/>
        <v>0.40166087388282024</v>
      </c>
      <c r="H3951" s="207">
        <f t="shared" si="317"/>
        <v>0.45</v>
      </c>
      <c r="I3951" s="213">
        <v>146904</v>
      </c>
      <c r="J3951" s="213">
        <v>8079.72</v>
      </c>
      <c r="K3951" s="212">
        <v>11752.32</v>
      </c>
      <c r="L3951" s="212">
        <v>13221.36</v>
      </c>
      <c r="M3951" s="239">
        <f t="shared" si="314"/>
        <v>0.5152000000002408</v>
      </c>
      <c r="N3951" s="239"/>
      <c r="O3951" s="178"/>
      <c r="P3951" s="178"/>
      <c r="Q3951" s="178"/>
      <c r="R3951" s="178"/>
      <c r="S3951" s="178"/>
      <c r="T3951" s="178"/>
      <c r="U3951" s="178"/>
      <c r="V3951" s="178"/>
      <c r="W3951" s="178"/>
      <c r="X3951" s="178"/>
      <c r="Y3951" s="210">
        <f t="shared" si="313"/>
        <v>0.36470705064548165</v>
      </c>
      <c r="Z3951" s="211">
        <f t="shared" si="315"/>
        <v>0.42</v>
      </c>
      <c r="AA3951" s="178"/>
      <c r="AB3951" s="178"/>
      <c r="AC3951" s="178"/>
    </row>
    <row r="3952" spans="2:29" x14ac:dyDescent="0.35">
      <c r="B3952" s="222">
        <v>402900</v>
      </c>
      <c r="C3952" s="208">
        <v>161834</v>
      </c>
      <c r="D3952" s="309">
        <v>8900.8700000000008</v>
      </c>
      <c r="E3952" s="206">
        <v>12946.72</v>
      </c>
      <c r="F3952" s="206">
        <v>14565.06</v>
      </c>
      <c r="G3952" s="205">
        <f t="shared" si="316"/>
        <v>0.40167287168031768</v>
      </c>
      <c r="H3952" s="207">
        <f t="shared" si="317"/>
        <v>0.45</v>
      </c>
      <c r="I3952" s="213">
        <v>146946</v>
      </c>
      <c r="J3952" s="213">
        <v>8082.03</v>
      </c>
      <c r="K3952" s="212">
        <v>11755.68</v>
      </c>
      <c r="L3952" s="212">
        <v>13225.14</v>
      </c>
      <c r="M3952" s="239">
        <f t="shared" si="314"/>
        <v>0.51529999999993381</v>
      </c>
      <c r="N3952" s="239"/>
      <c r="O3952" s="178"/>
      <c r="P3952" s="178"/>
      <c r="Q3952" s="178"/>
      <c r="R3952" s="178"/>
      <c r="S3952" s="178"/>
      <c r="T3952" s="178"/>
      <c r="U3952" s="178"/>
      <c r="V3952" s="178"/>
      <c r="W3952" s="178"/>
      <c r="X3952" s="178"/>
      <c r="Y3952" s="210">
        <f t="shared" si="313"/>
        <v>0.36472077438570366</v>
      </c>
      <c r="Z3952" s="211">
        <f t="shared" si="315"/>
        <v>0.42</v>
      </c>
      <c r="AA3952" s="178"/>
      <c r="AB3952" s="178"/>
      <c r="AC3952" s="178"/>
    </row>
    <row r="3953" spans="2:29" x14ac:dyDescent="0.35">
      <c r="B3953" s="222">
        <v>403000</v>
      </c>
      <c r="C3953" s="208">
        <v>161879</v>
      </c>
      <c r="D3953" s="309">
        <v>8903.34</v>
      </c>
      <c r="E3953" s="206">
        <v>12950.32</v>
      </c>
      <c r="F3953" s="206">
        <v>14569.11</v>
      </c>
      <c r="G3953" s="205">
        <f t="shared" si="316"/>
        <v>0.40168486352357319</v>
      </c>
      <c r="H3953" s="207">
        <f t="shared" si="317"/>
        <v>0.45</v>
      </c>
      <c r="I3953" s="213">
        <v>146988</v>
      </c>
      <c r="J3953" s="213">
        <v>8084.34</v>
      </c>
      <c r="K3953" s="212">
        <v>11759.04</v>
      </c>
      <c r="L3953" s="212">
        <v>13228.92</v>
      </c>
      <c r="M3953" s="239">
        <f t="shared" si="314"/>
        <v>0.51520000000011346</v>
      </c>
      <c r="N3953" s="239"/>
      <c r="O3953" s="178"/>
      <c r="P3953" s="178"/>
      <c r="Q3953" s="178"/>
      <c r="R3953" s="178"/>
      <c r="S3953" s="178"/>
      <c r="T3953" s="178"/>
      <c r="U3953" s="178"/>
      <c r="V3953" s="178"/>
      <c r="W3953" s="178"/>
      <c r="X3953" s="178"/>
      <c r="Y3953" s="210">
        <f t="shared" si="313"/>
        <v>0.36473449131513647</v>
      </c>
      <c r="Z3953" s="211">
        <f t="shared" si="315"/>
        <v>0.42</v>
      </c>
      <c r="AA3953" s="178"/>
      <c r="AB3953" s="178"/>
      <c r="AC3953" s="178"/>
    </row>
    <row r="3954" spans="2:29" x14ac:dyDescent="0.35">
      <c r="B3954" s="222">
        <v>403100</v>
      </c>
      <c r="C3954" s="208">
        <v>161924</v>
      </c>
      <c r="D3954" s="309">
        <v>8905.82</v>
      </c>
      <c r="E3954" s="206">
        <v>12953.92</v>
      </c>
      <c r="F3954" s="206">
        <v>14573.16</v>
      </c>
      <c r="G3954" s="205">
        <f t="shared" si="316"/>
        <v>0.40169684941701811</v>
      </c>
      <c r="H3954" s="207">
        <f t="shared" si="317"/>
        <v>0.45</v>
      </c>
      <c r="I3954" s="213">
        <v>147030</v>
      </c>
      <c r="J3954" s="213">
        <v>8086.65</v>
      </c>
      <c r="K3954" s="212">
        <v>11762.4</v>
      </c>
      <c r="L3954" s="212">
        <v>13232.7</v>
      </c>
      <c r="M3954" s="239">
        <f t="shared" si="314"/>
        <v>0.51530000000009746</v>
      </c>
      <c r="N3954" s="239"/>
      <c r="O3954" s="178"/>
      <c r="P3954" s="178"/>
      <c r="Q3954" s="178"/>
      <c r="R3954" s="178"/>
      <c r="S3954" s="178"/>
      <c r="T3954" s="178"/>
      <c r="U3954" s="178"/>
      <c r="V3954" s="178"/>
      <c r="W3954" s="178"/>
      <c r="X3954" s="178"/>
      <c r="Y3954" s="210">
        <f t="shared" si="313"/>
        <v>0.3647482014388489</v>
      </c>
      <c r="Z3954" s="211">
        <f t="shared" si="315"/>
        <v>0.42</v>
      </c>
      <c r="AA3954" s="178"/>
      <c r="AB3954" s="178"/>
      <c r="AC3954" s="178"/>
    </row>
    <row r="3955" spans="2:29" x14ac:dyDescent="0.35">
      <c r="B3955" s="222">
        <v>403200</v>
      </c>
      <c r="C3955" s="208">
        <v>161969</v>
      </c>
      <c r="D3955" s="309">
        <v>8908.2900000000009</v>
      </c>
      <c r="E3955" s="206">
        <v>12957.52</v>
      </c>
      <c r="F3955" s="206">
        <v>14577.21</v>
      </c>
      <c r="G3955" s="205">
        <f t="shared" si="316"/>
        <v>0.40170882936507935</v>
      </c>
      <c r="H3955" s="207">
        <f t="shared" si="317"/>
        <v>0.45</v>
      </c>
      <c r="I3955" s="213">
        <v>147072</v>
      </c>
      <c r="J3955" s="213">
        <v>8088.96</v>
      </c>
      <c r="K3955" s="212">
        <v>11765.76</v>
      </c>
      <c r="L3955" s="212">
        <v>13236.48</v>
      </c>
      <c r="M3955" s="239">
        <f t="shared" si="314"/>
        <v>0.51520000000000432</v>
      </c>
      <c r="N3955" s="239"/>
      <c r="O3955" s="178"/>
      <c r="P3955" s="178"/>
      <c r="Q3955" s="178"/>
      <c r="R3955" s="178"/>
      <c r="S3955" s="178"/>
      <c r="T3955" s="178"/>
      <c r="U3955" s="178"/>
      <c r="V3955" s="178"/>
      <c r="W3955" s="178"/>
      <c r="X3955" s="178"/>
      <c r="Y3955" s="210">
        <f t="shared" si="313"/>
        <v>0.36476190476190479</v>
      </c>
      <c r="Z3955" s="211">
        <f t="shared" si="315"/>
        <v>0.42</v>
      </c>
      <c r="AA3955" s="178"/>
      <c r="AB3955" s="178"/>
      <c r="AC3955" s="178"/>
    </row>
    <row r="3956" spans="2:29" x14ac:dyDescent="0.35">
      <c r="B3956" s="222">
        <v>403300</v>
      </c>
      <c r="C3956" s="208">
        <v>162014</v>
      </c>
      <c r="D3956" s="309">
        <v>8910.77</v>
      </c>
      <c r="E3956" s="206">
        <v>12961.12</v>
      </c>
      <c r="F3956" s="206">
        <v>14581.26</v>
      </c>
      <c r="G3956" s="205">
        <f t="shared" si="316"/>
        <v>0.40172080337217952</v>
      </c>
      <c r="H3956" s="207">
        <f t="shared" si="317"/>
        <v>0.45</v>
      </c>
      <c r="I3956" s="213">
        <v>147114</v>
      </c>
      <c r="J3956" s="213">
        <v>8091.27</v>
      </c>
      <c r="K3956" s="212">
        <v>11769.12</v>
      </c>
      <c r="L3956" s="212">
        <v>13240.26</v>
      </c>
      <c r="M3956" s="239">
        <f t="shared" si="314"/>
        <v>0.51529999999998832</v>
      </c>
      <c r="N3956" s="239"/>
      <c r="O3956" s="178"/>
      <c r="P3956" s="178"/>
      <c r="Q3956" s="178"/>
      <c r="R3956" s="178"/>
      <c r="S3956" s="178"/>
      <c r="T3956" s="178"/>
      <c r="U3956" s="178"/>
      <c r="V3956" s="178"/>
      <c r="W3956" s="178"/>
      <c r="X3956" s="178"/>
      <c r="Y3956" s="210">
        <f t="shared" si="313"/>
        <v>0.36477560128936276</v>
      </c>
      <c r="Z3956" s="211">
        <f t="shared" si="315"/>
        <v>0.42</v>
      </c>
      <c r="AA3956" s="178"/>
      <c r="AB3956" s="178"/>
      <c r="AC3956" s="178"/>
    </row>
    <row r="3957" spans="2:29" x14ac:dyDescent="0.35">
      <c r="B3957" s="222">
        <v>403400</v>
      </c>
      <c r="C3957" s="208">
        <v>162059</v>
      </c>
      <c r="D3957" s="309">
        <v>8913.24</v>
      </c>
      <c r="E3957" s="206">
        <v>12964.72</v>
      </c>
      <c r="F3957" s="206">
        <v>14585.31</v>
      </c>
      <c r="G3957" s="205">
        <f t="shared" si="316"/>
        <v>0.40173277144273672</v>
      </c>
      <c r="H3957" s="207">
        <f t="shared" si="317"/>
        <v>0.45</v>
      </c>
      <c r="I3957" s="213">
        <v>147156</v>
      </c>
      <c r="J3957" s="213">
        <v>8093.58</v>
      </c>
      <c r="K3957" s="212">
        <v>11772.48</v>
      </c>
      <c r="L3957" s="212">
        <v>13244.04</v>
      </c>
      <c r="M3957" s="239">
        <f t="shared" si="314"/>
        <v>0.51519999999987709</v>
      </c>
      <c r="N3957" s="239"/>
      <c r="O3957" s="178"/>
      <c r="P3957" s="178"/>
      <c r="Q3957" s="178"/>
      <c r="R3957" s="178"/>
      <c r="S3957" s="178"/>
      <c r="T3957" s="178"/>
      <c r="U3957" s="178"/>
      <c r="V3957" s="178"/>
      <c r="W3957" s="178"/>
      <c r="X3957" s="178"/>
      <c r="Y3957" s="210">
        <f t="shared" si="313"/>
        <v>0.36478929102627666</v>
      </c>
      <c r="Z3957" s="211">
        <f t="shared" si="315"/>
        <v>0.42</v>
      </c>
      <c r="AA3957" s="178"/>
      <c r="AB3957" s="178"/>
      <c r="AC3957" s="178"/>
    </row>
    <row r="3958" spans="2:29" x14ac:dyDescent="0.35">
      <c r="B3958" s="222">
        <v>403500</v>
      </c>
      <c r="C3958" s="208">
        <v>162104</v>
      </c>
      <c r="D3958" s="309">
        <v>8915.7199999999993</v>
      </c>
      <c r="E3958" s="206">
        <v>12968.32</v>
      </c>
      <c r="F3958" s="206">
        <v>14589.36</v>
      </c>
      <c r="G3958" s="205">
        <f t="shared" si="316"/>
        <v>0.4017447335811648</v>
      </c>
      <c r="H3958" s="207">
        <f t="shared" si="317"/>
        <v>0.45</v>
      </c>
      <c r="I3958" s="213">
        <v>147198</v>
      </c>
      <c r="J3958" s="213">
        <v>8095.89</v>
      </c>
      <c r="K3958" s="212">
        <v>11775.84</v>
      </c>
      <c r="L3958" s="212">
        <v>13247.82</v>
      </c>
      <c r="M3958" s="239">
        <f t="shared" si="314"/>
        <v>0.51530000000017029</v>
      </c>
      <c r="N3958" s="239"/>
      <c r="O3958" s="178"/>
      <c r="P3958" s="178"/>
      <c r="Q3958" s="178"/>
      <c r="R3958" s="178"/>
      <c r="S3958" s="178"/>
      <c r="T3958" s="178"/>
      <c r="U3958" s="178"/>
      <c r="V3958" s="178"/>
      <c r="W3958" s="178"/>
      <c r="X3958" s="178"/>
      <c r="Y3958" s="210">
        <f t="shared" si="313"/>
        <v>0.36480297397769518</v>
      </c>
      <c r="Z3958" s="211">
        <f t="shared" si="315"/>
        <v>0.42</v>
      </c>
      <c r="AA3958" s="178"/>
      <c r="AB3958" s="178"/>
      <c r="AC3958" s="178"/>
    </row>
    <row r="3959" spans="2:29" x14ac:dyDescent="0.35">
      <c r="B3959" s="222">
        <v>403600</v>
      </c>
      <c r="C3959" s="208">
        <v>162149</v>
      </c>
      <c r="D3959" s="309">
        <v>8918.19</v>
      </c>
      <c r="E3959" s="206">
        <v>12971.92</v>
      </c>
      <c r="F3959" s="206">
        <v>14593.41</v>
      </c>
      <c r="G3959" s="205">
        <f t="shared" si="316"/>
        <v>0.40175668979187312</v>
      </c>
      <c r="H3959" s="207">
        <f t="shared" si="317"/>
        <v>0.45</v>
      </c>
      <c r="I3959" s="213">
        <v>147240</v>
      </c>
      <c r="J3959" s="213">
        <v>8098.2</v>
      </c>
      <c r="K3959" s="212">
        <v>11779.2</v>
      </c>
      <c r="L3959" s="212">
        <v>13251.6</v>
      </c>
      <c r="M3959" s="239">
        <f t="shared" si="314"/>
        <v>0.51520000000005894</v>
      </c>
      <c r="N3959" s="239"/>
      <c r="O3959" s="178"/>
      <c r="P3959" s="178"/>
      <c r="Q3959" s="178"/>
      <c r="R3959" s="178"/>
      <c r="S3959" s="178"/>
      <c r="T3959" s="178"/>
      <c r="U3959" s="178"/>
      <c r="V3959" s="178"/>
      <c r="W3959" s="178"/>
      <c r="X3959" s="178"/>
      <c r="Y3959" s="210">
        <f t="shared" si="313"/>
        <v>0.36481665014866205</v>
      </c>
      <c r="Z3959" s="211">
        <f t="shared" si="315"/>
        <v>0.42</v>
      </c>
      <c r="AA3959" s="178"/>
      <c r="AB3959" s="178"/>
      <c r="AC3959" s="178"/>
    </row>
    <row r="3960" spans="2:29" x14ac:dyDescent="0.35">
      <c r="B3960" s="222">
        <v>403700</v>
      </c>
      <c r="C3960" s="208">
        <v>162194</v>
      </c>
      <c r="D3960" s="309">
        <v>8920.67</v>
      </c>
      <c r="E3960" s="206">
        <v>12975.52</v>
      </c>
      <c r="F3960" s="206">
        <v>14597.46</v>
      </c>
      <c r="G3960" s="205">
        <f t="shared" si="316"/>
        <v>0.40176864007926677</v>
      </c>
      <c r="H3960" s="207">
        <f t="shared" si="317"/>
        <v>0.45</v>
      </c>
      <c r="I3960" s="213">
        <v>147282</v>
      </c>
      <c r="J3960" s="213">
        <v>8100.51</v>
      </c>
      <c r="K3960" s="212">
        <v>11782.56</v>
      </c>
      <c r="L3960" s="212">
        <v>13255.38</v>
      </c>
      <c r="M3960" s="239">
        <f t="shared" si="314"/>
        <v>0.51530000000004295</v>
      </c>
      <c r="N3960" s="239"/>
      <c r="O3960" s="178"/>
      <c r="P3960" s="178"/>
      <c r="Q3960" s="178"/>
      <c r="R3960" s="178"/>
      <c r="S3960" s="178"/>
      <c r="T3960" s="178"/>
      <c r="U3960" s="178"/>
      <c r="V3960" s="178"/>
      <c r="W3960" s="178"/>
      <c r="X3960" s="178"/>
      <c r="Y3960" s="210">
        <f t="shared" si="313"/>
        <v>0.36483031954421602</v>
      </c>
      <c r="Z3960" s="211">
        <f t="shared" si="315"/>
        <v>0.42</v>
      </c>
      <c r="AA3960" s="178"/>
      <c r="AB3960" s="178"/>
      <c r="AC3960" s="178"/>
    </row>
    <row r="3961" spans="2:29" x14ac:dyDescent="0.35">
      <c r="B3961" s="222">
        <v>403800</v>
      </c>
      <c r="C3961" s="208">
        <v>162239</v>
      </c>
      <c r="D3961" s="309">
        <v>8923.14</v>
      </c>
      <c r="E3961" s="206">
        <v>12979.12</v>
      </c>
      <c r="F3961" s="206">
        <v>14601.51</v>
      </c>
      <c r="G3961" s="205">
        <f t="shared" si="316"/>
        <v>0.40178058444774639</v>
      </c>
      <c r="H3961" s="207">
        <f t="shared" si="317"/>
        <v>0.45</v>
      </c>
      <c r="I3961" s="213">
        <v>147324</v>
      </c>
      <c r="J3961" s="213">
        <v>8102.82</v>
      </c>
      <c r="K3961" s="212">
        <v>11785.92</v>
      </c>
      <c r="L3961" s="212">
        <v>13259.16</v>
      </c>
      <c r="M3961" s="239">
        <f t="shared" si="314"/>
        <v>0.5152000000002408</v>
      </c>
      <c r="N3961" s="239"/>
      <c r="O3961" s="178"/>
      <c r="P3961" s="178"/>
      <c r="Q3961" s="178"/>
      <c r="R3961" s="178"/>
      <c r="S3961" s="178"/>
      <c r="T3961" s="178"/>
      <c r="U3961" s="178"/>
      <c r="V3961" s="178"/>
      <c r="W3961" s="178"/>
      <c r="X3961" s="178"/>
      <c r="Y3961" s="210">
        <f t="shared" si="313"/>
        <v>0.36484398216939079</v>
      </c>
      <c r="Z3961" s="211">
        <f t="shared" si="315"/>
        <v>0.42</v>
      </c>
      <c r="AA3961" s="178"/>
      <c r="AB3961" s="178"/>
      <c r="AC3961" s="178"/>
    </row>
    <row r="3962" spans="2:29" x14ac:dyDescent="0.35">
      <c r="B3962" s="222">
        <v>403900</v>
      </c>
      <c r="C3962" s="208">
        <v>162284</v>
      </c>
      <c r="D3962" s="309">
        <v>8925.6200000000008</v>
      </c>
      <c r="E3962" s="206">
        <v>12982.72</v>
      </c>
      <c r="F3962" s="206">
        <v>14605.56</v>
      </c>
      <c r="G3962" s="205">
        <f t="shared" si="316"/>
        <v>0.40179252290170836</v>
      </c>
      <c r="H3962" s="207">
        <f t="shared" si="317"/>
        <v>0.45</v>
      </c>
      <c r="I3962" s="213">
        <v>147366</v>
      </c>
      <c r="J3962" s="213">
        <v>8105.13</v>
      </c>
      <c r="K3962" s="212">
        <v>11789.28</v>
      </c>
      <c r="L3962" s="212">
        <v>13262.94</v>
      </c>
      <c r="M3962" s="239">
        <f t="shared" si="314"/>
        <v>0.51529999999993381</v>
      </c>
      <c r="N3962" s="239"/>
      <c r="O3962" s="178"/>
      <c r="P3962" s="178"/>
      <c r="Q3962" s="178"/>
      <c r="R3962" s="178"/>
      <c r="S3962" s="178"/>
      <c r="T3962" s="178"/>
      <c r="U3962" s="178"/>
      <c r="V3962" s="178"/>
      <c r="W3962" s="178"/>
      <c r="X3962" s="178"/>
      <c r="Y3962" s="210">
        <f t="shared" si="313"/>
        <v>0.36485763802921517</v>
      </c>
      <c r="Z3962" s="211">
        <f t="shared" si="315"/>
        <v>0.42</v>
      </c>
      <c r="AA3962" s="178"/>
      <c r="AB3962" s="178"/>
      <c r="AC3962" s="178"/>
    </row>
    <row r="3963" spans="2:29" x14ac:dyDescent="0.35">
      <c r="B3963" s="222">
        <v>404000</v>
      </c>
      <c r="C3963" s="208">
        <v>162329</v>
      </c>
      <c r="D3963" s="309">
        <v>8928.09</v>
      </c>
      <c r="E3963" s="206">
        <v>12986.32</v>
      </c>
      <c r="F3963" s="206">
        <v>14609.61</v>
      </c>
      <c r="G3963" s="205">
        <f t="shared" si="316"/>
        <v>0.40180445544554455</v>
      </c>
      <c r="H3963" s="207">
        <f t="shared" si="317"/>
        <v>0.45</v>
      </c>
      <c r="I3963" s="213">
        <v>147408</v>
      </c>
      <c r="J3963" s="213">
        <v>8107.44</v>
      </c>
      <c r="K3963" s="212">
        <v>11792.64</v>
      </c>
      <c r="L3963" s="212">
        <v>13266.72</v>
      </c>
      <c r="M3963" s="239">
        <f t="shared" si="314"/>
        <v>0.51520000000011346</v>
      </c>
      <c r="N3963" s="239"/>
      <c r="O3963" s="178"/>
      <c r="P3963" s="178"/>
      <c r="Q3963" s="178"/>
      <c r="R3963" s="178"/>
      <c r="S3963" s="178"/>
      <c r="T3963" s="178"/>
      <c r="U3963" s="178"/>
      <c r="V3963" s="178"/>
      <c r="W3963" s="178"/>
      <c r="X3963" s="178"/>
      <c r="Y3963" s="210">
        <f t="shared" si="313"/>
        <v>0.36487128712871286</v>
      </c>
      <c r="Z3963" s="211">
        <f t="shared" si="315"/>
        <v>0.42</v>
      </c>
      <c r="AA3963" s="178"/>
      <c r="AB3963" s="178"/>
      <c r="AC3963" s="178"/>
    </row>
    <row r="3964" spans="2:29" x14ac:dyDescent="0.35">
      <c r="B3964" s="222">
        <v>404100</v>
      </c>
      <c r="C3964" s="208">
        <v>162374</v>
      </c>
      <c r="D3964" s="309">
        <v>8930.57</v>
      </c>
      <c r="E3964" s="206">
        <v>12989.92</v>
      </c>
      <c r="F3964" s="206">
        <v>14613.66</v>
      </c>
      <c r="G3964" s="205">
        <f t="shared" si="316"/>
        <v>0.40181638208364268</v>
      </c>
      <c r="H3964" s="207">
        <f t="shared" si="317"/>
        <v>0.45</v>
      </c>
      <c r="I3964" s="213">
        <v>147450</v>
      </c>
      <c r="J3964" s="213">
        <v>8109.75</v>
      </c>
      <c r="K3964" s="212">
        <v>11796</v>
      </c>
      <c r="L3964" s="212">
        <v>13270.5</v>
      </c>
      <c r="M3964" s="239">
        <f t="shared" si="314"/>
        <v>0.51530000000009746</v>
      </c>
      <c r="N3964" s="239"/>
      <c r="O3964" s="178"/>
      <c r="P3964" s="178"/>
      <c r="Q3964" s="178"/>
      <c r="R3964" s="178"/>
      <c r="S3964" s="178"/>
      <c r="T3964" s="178"/>
      <c r="U3964" s="178"/>
      <c r="V3964" s="178"/>
      <c r="W3964" s="178"/>
      <c r="X3964" s="178"/>
      <c r="Y3964" s="210">
        <f t="shared" si="313"/>
        <v>0.36488492947290274</v>
      </c>
      <c r="Z3964" s="211">
        <f t="shared" si="315"/>
        <v>0.42</v>
      </c>
      <c r="AA3964" s="178"/>
      <c r="AB3964" s="178"/>
      <c r="AC3964" s="178"/>
    </row>
    <row r="3965" spans="2:29" x14ac:dyDescent="0.35">
      <c r="B3965" s="222">
        <v>404200</v>
      </c>
      <c r="C3965" s="208">
        <v>162419</v>
      </c>
      <c r="D3965" s="309">
        <v>8933.0400000000009</v>
      </c>
      <c r="E3965" s="206">
        <v>12993.52</v>
      </c>
      <c r="F3965" s="206">
        <v>14617.71</v>
      </c>
      <c r="G3965" s="205">
        <f t="shared" si="316"/>
        <v>0.40182830282038595</v>
      </c>
      <c r="H3965" s="207">
        <f t="shared" si="317"/>
        <v>0.45</v>
      </c>
      <c r="I3965" s="213">
        <v>147492</v>
      </c>
      <c r="J3965" s="213">
        <v>8112.06</v>
      </c>
      <c r="K3965" s="212">
        <v>11799.36</v>
      </c>
      <c r="L3965" s="212">
        <v>13274.28</v>
      </c>
      <c r="M3965" s="239">
        <f t="shared" si="314"/>
        <v>0.51520000000000432</v>
      </c>
      <c r="N3965" s="239"/>
      <c r="O3965" s="178"/>
      <c r="P3965" s="178"/>
      <c r="Q3965" s="178"/>
      <c r="R3965" s="178"/>
      <c r="S3965" s="178"/>
      <c r="T3965" s="178"/>
      <c r="U3965" s="178"/>
      <c r="V3965" s="178"/>
      <c r="W3965" s="178"/>
      <c r="X3965" s="178"/>
      <c r="Y3965" s="210">
        <f t="shared" si="313"/>
        <v>0.36489856506679863</v>
      </c>
      <c r="Z3965" s="211">
        <f t="shared" si="315"/>
        <v>0.42</v>
      </c>
      <c r="AA3965" s="178"/>
      <c r="AB3965" s="178"/>
      <c r="AC3965" s="178"/>
    </row>
    <row r="3966" spans="2:29" x14ac:dyDescent="0.35">
      <c r="B3966" s="222">
        <v>404300</v>
      </c>
      <c r="C3966" s="208">
        <v>162464</v>
      </c>
      <c r="D3966" s="309">
        <v>8935.52</v>
      </c>
      <c r="E3966" s="206">
        <v>12997.12</v>
      </c>
      <c r="F3966" s="206">
        <v>14621.76</v>
      </c>
      <c r="G3966" s="205">
        <f t="shared" si="316"/>
        <v>0.40184021766015338</v>
      </c>
      <c r="H3966" s="207">
        <f t="shared" si="317"/>
        <v>0.45</v>
      </c>
      <c r="I3966" s="213">
        <v>147534</v>
      </c>
      <c r="J3966" s="213">
        <v>8114.37</v>
      </c>
      <c r="K3966" s="212">
        <v>11802.72</v>
      </c>
      <c r="L3966" s="212">
        <v>13278.06</v>
      </c>
      <c r="M3966" s="239">
        <f t="shared" si="314"/>
        <v>0.51529999999998832</v>
      </c>
      <c r="N3966" s="239"/>
      <c r="O3966" s="178"/>
      <c r="P3966" s="178"/>
      <c r="Q3966" s="178"/>
      <c r="R3966" s="178"/>
      <c r="S3966" s="178"/>
      <c r="T3966" s="178"/>
      <c r="U3966" s="178"/>
      <c r="V3966" s="178"/>
      <c r="W3966" s="178"/>
      <c r="X3966" s="178"/>
      <c r="Y3966" s="210">
        <f t="shared" si="313"/>
        <v>0.36491219391540936</v>
      </c>
      <c r="Z3966" s="211">
        <f t="shared" si="315"/>
        <v>0.42</v>
      </c>
      <c r="AA3966" s="178"/>
      <c r="AB3966" s="178"/>
      <c r="AC3966" s="178"/>
    </row>
    <row r="3967" spans="2:29" x14ac:dyDescent="0.35">
      <c r="B3967" s="222">
        <v>404400</v>
      </c>
      <c r="C3967" s="208">
        <v>162509</v>
      </c>
      <c r="D3967" s="309">
        <v>8937.99</v>
      </c>
      <c r="E3967" s="206">
        <v>13000.72</v>
      </c>
      <c r="F3967" s="206">
        <v>14625.81</v>
      </c>
      <c r="G3967" s="205">
        <f t="shared" si="316"/>
        <v>0.4018521266073195</v>
      </c>
      <c r="H3967" s="207">
        <f t="shared" si="317"/>
        <v>0.45</v>
      </c>
      <c r="I3967" s="213">
        <v>147576</v>
      </c>
      <c r="J3967" s="213">
        <v>8116.68</v>
      </c>
      <c r="K3967" s="212">
        <v>11806.08</v>
      </c>
      <c r="L3967" s="212">
        <v>13281.84</v>
      </c>
      <c r="M3967" s="239">
        <f t="shared" si="314"/>
        <v>0.51519999999987709</v>
      </c>
      <c r="N3967" s="239"/>
      <c r="O3967" s="178"/>
      <c r="P3967" s="178"/>
      <c r="Q3967" s="178"/>
      <c r="R3967" s="178"/>
      <c r="S3967" s="178"/>
      <c r="T3967" s="178"/>
      <c r="U3967" s="178"/>
      <c r="V3967" s="178"/>
      <c r="W3967" s="178"/>
      <c r="X3967" s="178"/>
      <c r="Y3967" s="210">
        <f t="shared" si="313"/>
        <v>0.36492581602373886</v>
      </c>
      <c r="Z3967" s="211">
        <f t="shared" si="315"/>
        <v>0.42</v>
      </c>
      <c r="AA3967" s="178"/>
      <c r="AB3967" s="178"/>
      <c r="AC3967" s="178"/>
    </row>
    <row r="3968" spans="2:29" x14ac:dyDescent="0.35">
      <c r="B3968" s="222">
        <v>404500</v>
      </c>
      <c r="C3968" s="208">
        <v>162554</v>
      </c>
      <c r="D3968" s="309">
        <v>8940.4699999999993</v>
      </c>
      <c r="E3968" s="206">
        <v>13004.32</v>
      </c>
      <c r="F3968" s="206">
        <v>14629.86</v>
      </c>
      <c r="G3968" s="205">
        <f t="shared" si="316"/>
        <v>0.40186402966625462</v>
      </c>
      <c r="H3968" s="207">
        <f t="shared" si="317"/>
        <v>0.45</v>
      </c>
      <c r="I3968" s="213">
        <v>147618</v>
      </c>
      <c r="J3968" s="213">
        <v>8118.99</v>
      </c>
      <c r="K3968" s="212">
        <v>11809.44</v>
      </c>
      <c r="L3968" s="212">
        <v>13285.62</v>
      </c>
      <c r="M3968" s="239">
        <f t="shared" si="314"/>
        <v>0.51530000000017029</v>
      </c>
      <c r="N3968" s="239"/>
      <c r="O3968" s="178"/>
      <c r="P3968" s="178"/>
      <c r="Q3968" s="178"/>
      <c r="R3968" s="178"/>
      <c r="S3968" s="178"/>
      <c r="T3968" s="178"/>
      <c r="U3968" s="178"/>
      <c r="V3968" s="178"/>
      <c r="W3968" s="178"/>
      <c r="X3968" s="178"/>
      <c r="Y3968" s="210">
        <f t="shared" si="313"/>
        <v>0.36493943139678614</v>
      </c>
      <c r="Z3968" s="211">
        <f t="shared" si="315"/>
        <v>0.42</v>
      </c>
      <c r="AA3968" s="178"/>
      <c r="AB3968" s="178"/>
      <c r="AC3968" s="178"/>
    </row>
    <row r="3969" spans="2:29" x14ac:dyDescent="0.35">
      <c r="B3969" s="222">
        <v>404600</v>
      </c>
      <c r="C3969" s="208">
        <v>162599</v>
      </c>
      <c r="D3969" s="309">
        <v>8942.94</v>
      </c>
      <c r="E3969" s="206">
        <v>13007.92</v>
      </c>
      <c r="F3969" s="206">
        <v>14633.91</v>
      </c>
      <c r="G3969" s="205">
        <f t="shared" si="316"/>
        <v>0.40187592684132478</v>
      </c>
      <c r="H3969" s="207">
        <f t="shared" si="317"/>
        <v>0.45</v>
      </c>
      <c r="I3969" s="213">
        <v>147660</v>
      </c>
      <c r="J3969" s="213">
        <v>8121.3</v>
      </c>
      <c r="K3969" s="212">
        <v>11812.8</v>
      </c>
      <c r="L3969" s="212">
        <v>13289.4</v>
      </c>
      <c r="M3969" s="239">
        <f t="shared" si="314"/>
        <v>0.51520000000005894</v>
      </c>
      <c r="N3969" s="239"/>
      <c r="O3969" s="178"/>
      <c r="P3969" s="178"/>
      <c r="Q3969" s="178"/>
      <c r="R3969" s="178"/>
      <c r="S3969" s="178"/>
      <c r="T3969" s="178"/>
      <c r="U3969" s="178"/>
      <c r="V3969" s="178"/>
      <c r="W3969" s="178"/>
      <c r="X3969" s="178"/>
      <c r="Y3969" s="210">
        <f t="shared" si="313"/>
        <v>0.36495304003954521</v>
      </c>
      <c r="Z3969" s="211">
        <f t="shared" si="315"/>
        <v>0.42</v>
      </c>
      <c r="AA3969" s="178"/>
      <c r="AB3969" s="178"/>
      <c r="AC3969" s="178"/>
    </row>
    <row r="3970" spans="2:29" x14ac:dyDescent="0.35">
      <c r="B3970" s="222">
        <v>404700</v>
      </c>
      <c r="C3970" s="208">
        <v>162644</v>
      </c>
      <c r="D3970" s="309">
        <v>8945.42</v>
      </c>
      <c r="E3970" s="206">
        <v>13011.52</v>
      </c>
      <c r="F3970" s="206">
        <v>14637.96</v>
      </c>
      <c r="G3970" s="205">
        <f t="shared" si="316"/>
        <v>0.40188781813689151</v>
      </c>
      <c r="H3970" s="207">
        <f t="shared" si="317"/>
        <v>0.45</v>
      </c>
      <c r="I3970" s="213">
        <v>147702</v>
      </c>
      <c r="J3970" s="213">
        <v>8123.61</v>
      </c>
      <c r="K3970" s="212">
        <v>11816.16</v>
      </c>
      <c r="L3970" s="212">
        <v>13293.18</v>
      </c>
      <c r="M3970" s="239">
        <f t="shared" si="314"/>
        <v>0.51530000000004295</v>
      </c>
      <c r="N3970" s="239"/>
      <c r="O3970" s="178"/>
      <c r="P3970" s="178"/>
      <c r="Q3970" s="178"/>
      <c r="R3970" s="178"/>
      <c r="S3970" s="178"/>
      <c r="T3970" s="178"/>
      <c r="U3970" s="178"/>
      <c r="V3970" s="178"/>
      <c r="W3970" s="178"/>
      <c r="X3970" s="178"/>
      <c r="Y3970" s="210">
        <f t="shared" si="313"/>
        <v>0.36496664195700518</v>
      </c>
      <c r="Z3970" s="211">
        <f t="shared" si="315"/>
        <v>0.42</v>
      </c>
      <c r="AA3970" s="178"/>
      <c r="AB3970" s="178"/>
      <c r="AC3970" s="178"/>
    </row>
    <row r="3971" spans="2:29" x14ac:dyDescent="0.35">
      <c r="B3971" s="222">
        <v>404800</v>
      </c>
      <c r="C3971" s="208">
        <v>162689</v>
      </c>
      <c r="D3971" s="309">
        <v>8947.89</v>
      </c>
      <c r="E3971" s="206">
        <v>13015.12</v>
      </c>
      <c r="F3971" s="206">
        <v>14642.01</v>
      </c>
      <c r="G3971" s="205">
        <f t="shared" si="316"/>
        <v>0.40189970355731225</v>
      </c>
      <c r="H3971" s="207">
        <f t="shared" si="317"/>
        <v>0.45</v>
      </c>
      <c r="I3971" s="213">
        <v>147744</v>
      </c>
      <c r="J3971" s="213">
        <v>8125.92</v>
      </c>
      <c r="K3971" s="212">
        <v>11819.52</v>
      </c>
      <c r="L3971" s="212">
        <v>13296.96</v>
      </c>
      <c r="M3971" s="239">
        <f t="shared" si="314"/>
        <v>0.5152000000002408</v>
      </c>
      <c r="N3971" s="239"/>
      <c r="O3971" s="178"/>
      <c r="P3971" s="178"/>
      <c r="Q3971" s="178"/>
      <c r="R3971" s="178"/>
      <c r="S3971" s="178"/>
      <c r="T3971" s="178"/>
      <c r="U3971" s="178"/>
      <c r="V3971" s="178"/>
      <c r="W3971" s="178"/>
      <c r="X3971" s="178"/>
      <c r="Y3971" s="210">
        <f t="shared" ref="Y3971:Y4034" si="318">I3971/$B3971</f>
        <v>0.36498023715415018</v>
      </c>
      <c r="Z3971" s="211">
        <f t="shared" si="315"/>
        <v>0.42</v>
      </c>
      <c r="AA3971" s="178"/>
      <c r="AB3971" s="178"/>
      <c r="AC3971" s="178"/>
    </row>
    <row r="3972" spans="2:29" x14ac:dyDescent="0.35">
      <c r="B3972" s="222">
        <v>404900</v>
      </c>
      <c r="C3972" s="208">
        <v>162734</v>
      </c>
      <c r="D3972" s="309">
        <v>8950.3700000000008</v>
      </c>
      <c r="E3972" s="206">
        <v>13018.72</v>
      </c>
      <c r="F3972" s="206">
        <v>14646.06</v>
      </c>
      <c r="G3972" s="205">
        <f t="shared" si="316"/>
        <v>0.40191158310693997</v>
      </c>
      <c r="H3972" s="207">
        <f t="shared" si="317"/>
        <v>0.45</v>
      </c>
      <c r="I3972" s="213">
        <v>147786</v>
      </c>
      <c r="J3972" s="213">
        <v>8128.23</v>
      </c>
      <c r="K3972" s="212">
        <v>11822.88</v>
      </c>
      <c r="L3972" s="212">
        <v>13300.74</v>
      </c>
      <c r="M3972" s="239">
        <f t="shared" ref="M3972:M4035" si="319">(C3972+D3972+F3972-C3971-D3971-F3971)/100</f>
        <v>0.51529999999993381</v>
      </c>
      <c r="N3972" s="239"/>
      <c r="O3972" s="178"/>
      <c r="P3972" s="178"/>
      <c r="Q3972" s="178"/>
      <c r="R3972" s="178"/>
      <c r="S3972" s="178"/>
      <c r="T3972" s="178"/>
      <c r="U3972" s="178"/>
      <c r="V3972" s="178"/>
      <c r="W3972" s="178"/>
      <c r="X3972" s="178"/>
      <c r="Y3972" s="210">
        <f t="shared" si="318"/>
        <v>0.3649938256359595</v>
      </c>
      <c r="Z3972" s="211">
        <f t="shared" ref="Z3972:Z4035" si="320">(I3972-I3971)/($B3972-$B3971)</f>
        <v>0.42</v>
      </c>
      <c r="AA3972" s="178"/>
      <c r="AB3972" s="178"/>
      <c r="AC3972" s="178"/>
    </row>
    <row r="3973" spans="2:29" x14ac:dyDescent="0.35">
      <c r="B3973" s="222">
        <v>405000</v>
      </c>
      <c r="C3973" s="208">
        <v>162779</v>
      </c>
      <c r="D3973" s="309">
        <v>8952.84</v>
      </c>
      <c r="E3973" s="206">
        <v>13022.32</v>
      </c>
      <c r="F3973" s="206">
        <v>14650.11</v>
      </c>
      <c r="G3973" s="205">
        <f t="shared" ref="G3973:G4036" si="321">C3973/B3973</f>
        <v>0.40192345679012348</v>
      </c>
      <c r="H3973" s="207">
        <f t="shared" ref="H3973:H4036" si="322">(C3973-C3972)/(B3973-B3972)</f>
        <v>0.45</v>
      </c>
      <c r="I3973" s="213">
        <v>147828</v>
      </c>
      <c r="J3973" s="213">
        <v>8130.54</v>
      </c>
      <c r="K3973" s="212">
        <v>11826.24</v>
      </c>
      <c r="L3973" s="212">
        <v>13304.52</v>
      </c>
      <c r="M3973" s="239">
        <f t="shared" si="319"/>
        <v>0.51520000000011346</v>
      </c>
      <c r="N3973" s="239"/>
      <c r="O3973" s="178"/>
      <c r="P3973" s="178"/>
      <c r="Q3973" s="178"/>
      <c r="R3973" s="178"/>
      <c r="S3973" s="178"/>
      <c r="T3973" s="178"/>
      <c r="U3973" s="178"/>
      <c r="V3973" s="178"/>
      <c r="W3973" s="178"/>
      <c r="X3973" s="178"/>
      <c r="Y3973" s="210">
        <f t="shared" si="318"/>
        <v>0.36500740740740739</v>
      </c>
      <c r="Z3973" s="211">
        <f t="shared" si="320"/>
        <v>0.42</v>
      </c>
      <c r="AA3973" s="178"/>
      <c r="AB3973" s="178"/>
      <c r="AC3973" s="178"/>
    </row>
    <row r="3974" spans="2:29" x14ac:dyDescent="0.35">
      <c r="B3974" s="222">
        <v>405100</v>
      </c>
      <c r="C3974" s="208">
        <v>162824</v>
      </c>
      <c r="D3974" s="309">
        <v>8955.32</v>
      </c>
      <c r="E3974" s="206">
        <v>13025.92</v>
      </c>
      <c r="F3974" s="206">
        <v>14654.16</v>
      </c>
      <c r="G3974" s="205">
        <f t="shared" si="321"/>
        <v>0.40193532461120712</v>
      </c>
      <c r="H3974" s="207">
        <f t="shared" si="322"/>
        <v>0.45</v>
      </c>
      <c r="I3974" s="213">
        <v>147870</v>
      </c>
      <c r="J3974" s="213">
        <v>8132.85</v>
      </c>
      <c r="K3974" s="212">
        <v>11829.6</v>
      </c>
      <c r="L3974" s="212">
        <v>13308.3</v>
      </c>
      <c r="M3974" s="239">
        <f t="shared" si="319"/>
        <v>0.51530000000009746</v>
      </c>
      <c r="N3974" s="239"/>
      <c r="O3974" s="178"/>
      <c r="P3974" s="178"/>
      <c r="Q3974" s="178"/>
      <c r="R3974" s="178"/>
      <c r="S3974" s="178"/>
      <c r="T3974" s="178"/>
      <c r="U3974" s="178"/>
      <c r="V3974" s="178"/>
      <c r="W3974" s="178"/>
      <c r="X3974" s="178"/>
      <c r="Y3974" s="210">
        <f t="shared" si="318"/>
        <v>0.36502098247346332</v>
      </c>
      <c r="Z3974" s="211">
        <f t="shared" si="320"/>
        <v>0.42</v>
      </c>
      <c r="AA3974" s="178"/>
      <c r="AB3974" s="178"/>
      <c r="AC3974" s="178"/>
    </row>
    <row r="3975" spans="2:29" x14ac:dyDescent="0.35">
      <c r="B3975" s="222">
        <v>405200</v>
      </c>
      <c r="C3975" s="208">
        <v>162869</v>
      </c>
      <c r="D3975" s="309">
        <v>8957.7900000000009</v>
      </c>
      <c r="E3975" s="206">
        <v>13029.52</v>
      </c>
      <c r="F3975" s="206">
        <v>14658.21</v>
      </c>
      <c r="G3975" s="205">
        <f t="shared" si="321"/>
        <v>0.4019471865745311</v>
      </c>
      <c r="H3975" s="207">
        <f t="shared" si="322"/>
        <v>0.45</v>
      </c>
      <c r="I3975" s="213">
        <v>147912</v>
      </c>
      <c r="J3975" s="213">
        <v>8135.16</v>
      </c>
      <c r="K3975" s="212">
        <v>11832.96</v>
      </c>
      <c r="L3975" s="212">
        <v>13312.08</v>
      </c>
      <c r="M3975" s="239">
        <f t="shared" si="319"/>
        <v>0.51520000000000432</v>
      </c>
      <c r="N3975" s="239"/>
      <c r="O3975" s="178"/>
      <c r="P3975" s="178"/>
      <c r="Q3975" s="178"/>
      <c r="R3975" s="178"/>
      <c r="S3975" s="178"/>
      <c r="T3975" s="178"/>
      <c r="U3975" s="178"/>
      <c r="V3975" s="178"/>
      <c r="W3975" s="178"/>
      <c r="X3975" s="178"/>
      <c r="Y3975" s="210">
        <f t="shared" si="318"/>
        <v>0.36503455083909181</v>
      </c>
      <c r="Z3975" s="211">
        <f t="shared" si="320"/>
        <v>0.42</v>
      </c>
      <c r="AA3975" s="178"/>
      <c r="AB3975" s="178"/>
      <c r="AC3975" s="178"/>
    </row>
    <row r="3976" spans="2:29" x14ac:dyDescent="0.35">
      <c r="B3976" s="222">
        <v>405300</v>
      </c>
      <c r="C3976" s="208">
        <v>162914</v>
      </c>
      <c r="D3976" s="309">
        <v>8960.27</v>
      </c>
      <c r="E3976" s="206">
        <v>13033.12</v>
      </c>
      <c r="F3976" s="206">
        <v>14662.26</v>
      </c>
      <c r="G3976" s="205">
        <f t="shared" si="321"/>
        <v>0.40195904268443128</v>
      </c>
      <c r="H3976" s="207">
        <f t="shared" si="322"/>
        <v>0.45</v>
      </c>
      <c r="I3976" s="213">
        <v>147954</v>
      </c>
      <c r="J3976" s="213">
        <v>8137.47</v>
      </c>
      <c r="K3976" s="212">
        <v>11836.32</v>
      </c>
      <c r="L3976" s="212">
        <v>13315.86</v>
      </c>
      <c r="M3976" s="239">
        <f t="shared" si="319"/>
        <v>0.51529999999998832</v>
      </c>
      <c r="N3976" s="239"/>
      <c r="O3976" s="178"/>
      <c r="P3976" s="178"/>
      <c r="Q3976" s="178"/>
      <c r="R3976" s="178"/>
      <c r="S3976" s="178"/>
      <c r="T3976" s="178"/>
      <c r="U3976" s="178"/>
      <c r="V3976" s="178"/>
      <c r="W3976" s="178"/>
      <c r="X3976" s="178"/>
      <c r="Y3976" s="210">
        <f t="shared" si="318"/>
        <v>0.3650481125092524</v>
      </c>
      <c r="Z3976" s="211">
        <f t="shared" si="320"/>
        <v>0.42</v>
      </c>
      <c r="AA3976" s="178"/>
      <c r="AB3976" s="178"/>
      <c r="AC3976" s="178"/>
    </row>
    <row r="3977" spans="2:29" x14ac:dyDescent="0.35">
      <c r="B3977" s="222">
        <v>405400</v>
      </c>
      <c r="C3977" s="208">
        <v>162959</v>
      </c>
      <c r="D3977" s="309">
        <v>8962.74</v>
      </c>
      <c r="E3977" s="206">
        <v>13036.72</v>
      </c>
      <c r="F3977" s="206">
        <v>14666.31</v>
      </c>
      <c r="G3977" s="205">
        <f t="shared" si="321"/>
        <v>0.40197089294523924</v>
      </c>
      <c r="H3977" s="207">
        <f t="shared" si="322"/>
        <v>0.45</v>
      </c>
      <c r="I3977" s="213">
        <v>147996</v>
      </c>
      <c r="J3977" s="213">
        <v>8139.78</v>
      </c>
      <c r="K3977" s="212">
        <v>11839.68</v>
      </c>
      <c r="L3977" s="212">
        <v>13319.64</v>
      </c>
      <c r="M3977" s="239">
        <f t="shared" si="319"/>
        <v>0.51519999999987709</v>
      </c>
      <c r="N3977" s="239"/>
      <c r="O3977" s="178"/>
      <c r="P3977" s="178"/>
      <c r="Q3977" s="178"/>
      <c r="R3977" s="178"/>
      <c r="S3977" s="178"/>
      <c r="T3977" s="178"/>
      <c r="U3977" s="178"/>
      <c r="V3977" s="178"/>
      <c r="W3977" s="178"/>
      <c r="X3977" s="178"/>
      <c r="Y3977" s="210">
        <f t="shared" si="318"/>
        <v>0.36506166748889984</v>
      </c>
      <c r="Z3977" s="211">
        <f t="shared" si="320"/>
        <v>0.42</v>
      </c>
      <c r="AA3977" s="178"/>
      <c r="AB3977" s="178"/>
      <c r="AC3977" s="178"/>
    </row>
    <row r="3978" spans="2:29" x14ac:dyDescent="0.35">
      <c r="B3978" s="222">
        <v>405500</v>
      </c>
      <c r="C3978" s="208">
        <v>163004</v>
      </c>
      <c r="D3978" s="309">
        <v>8965.2199999999993</v>
      </c>
      <c r="E3978" s="206">
        <v>13040.32</v>
      </c>
      <c r="F3978" s="206">
        <v>14670.36</v>
      </c>
      <c r="G3978" s="205">
        <f t="shared" si="321"/>
        <v>0.40198273736128237</v>
      </c>
      <c r="H3978" s="207">
        <f t="shared" si="322"/>
        <v>0.45</v>
      </c>
      <c r="I3978" s="213">
        <v>148038</v>
      </c>
      <c r="J3978" s="213">
        <v>8142.09</v>
      </c>
      <c r="K3978" s="212">
        <v>11843.04</v>
      </c>
      <c r="L3978" s="212">
        <v>13323.42</v>
      </c>
      <c r="M3978" s="239">
        <f t="shared" si="319"/>
        <v>0.51530000000017029</v>
      </c>
      <c r="N3978" s="239"/>
      <c r="O3978" s="178"/>
      <c r="P3978" s="178"/>
      <c r="Q3978" s="178"/>
      <c r="R3978" s="178"/>
      <c r="S3978" s="178"/>
      <c r="T3978" s="178"/>
      <c r="U3978" s="178"/>
      <c r="V3978" s="178"/>
      <c r="W3978" s="178"/>
      <c r="X3978" s="178"/>
      <c r="Y3978" s="210">
        <f t="shared" si="318"/>
        <v>0.36507521578298396</v>
      </c>
      <c r="Z3978" s="211">
        <f t="shared" si="320"/>
        <v>0.42</v>
      </c>
      <c r="AA3978" s="178"/>
      <c r="AB3978" s="178"/>
      <c r="AC3978" s="178"/>
    </row>
    <row r="3979" spans="2:29" x14ac:dyDescent="0.35">
      <c r="B3979" s="222">
        <v>405600</v>
      </c>
      <c r="C3979" s="208">
        <v>163049</v>
      </c>
      <c r="D3979" s="309">
        <v>8967.69</v>
      </c>
      <c r="E3979" s="206">
        <v>13043.92</v>
      </c>
      <c r="F3979" s="206">
        <v>14674.41</v>
      </c>
      <c r="G3979" s="205">
        <f t="shared" si="321"/>
        <v>0.40199457593688365</v>
      </c>
      <c r="H3979" s="207">
        <f t="shared" si="322"/>
        <v>0.45</v>
      </c>
      <c r="I3979" s="213">
        <v>148080</v>
      </c>
      <c r="J3979" s="213">
        <v>8144.4</v>
      </c>
      <c r="K3979" s="212">
        <v>11846.4</v>
      </c>
      <c r="L3979" s="212">
        <v>13327.2</v>
      </c>
      <c r="M3979" s="239">
        <f t="shared" si="319"/>
        <v>0.51520000000005894</v>
      </c>
      <c r="N3979" s="239"/>
      <c r="O3979" s="178"/>
      <c r="P3979" s="178"/>
      <c r="Q3979" s="178"/>
      <c r="R3979" s="178"/>
      <c r="S3979" s="178"/>
      <c r="T3979" s="178"/>
      <c r="U3979" s="178"/>
      <c r="V3979" s="178"/>
      <c r="W3979" s="178"/>
      <c r="X3979" s="178"/>
      <c r="Y3979" s="210">
        <f t="shared" si="318"/>
        <v>0.36508875739644969</v>
      </c>
      <c r="Z3979" s="211">
        <f t="shared" si="320"/>
        <v>0.42</v>
      </c>
      <c r="AA3979" s="178"/>
      <c r="AB3979" s="178"/>
      <c r="AC3979" s="178"/>
    </row>
    <row r="3980" spans="2:29" x14ac:dyDescent="0.35">
      <c r="B3980" s="222">
        <v>405700</v>
      </c>
      <c r="C3980" s="208">
        <v>163094</v>
      </c>
      <c r="D3980" s="309">
        <v>8970.17</v>
      </c>
      <c r="E3980" s="206">
        <v>13047.52</v>
      </c>
      <c r="F3980" s="206">
        <v>14678.46</v>
      </c>
      <c r="G3980" s="205">
        <f t="shared" si="321"/>
        <v>0.40200640867636184</v>
      </c>
      <c r="H3980" s="207">
        <f t="shared" si="322"/>
        <v>0.45</v>
      </c>
      <c r="I3980" s="213">
        <v>148122</v>
      </c>
      <c r="J3980" s="213">
        <v>8146.71</v>
      </c>
      <c r="K3980" s="212">
        <v>11849.76</v>
      </c>
      <c r="L3980" s="212">
        <v>13330.98</v>
      </c>
      <c r="M3980" s="239">
        <f t="shared" si="319"/>
        <v>0.51530000000004295</v>
      </c>
      <c r="N3980" s="239"/>
      <c r="O3980" s="178"/>
      <c r="P3980" s="178"/>
      <c r="Q3980" s="178"/>
      <c r="R3980" s="178"/>
      <c r="S3980" s="178"/>
      <c r="T3980" s="178"/>
      <c r="U3980" s="178"/>
      <c r="V3980" s="178"/>
      <c r="W3980" s="178"/>
      <c r="X3980" s="178"/>
      <c r="Y3980" s="210">
        <f t="shared" si="318"/>
        <v>0.36510229233423713</v>
      </c>
      <c r="Z3980" s="211">
        <f t="shared" si="320"/>
        <v>0.42</v>
      </c>
      <c r="AA3980" s="178"/>
      <c r="AB3980" s="178"/>
      <c r="AC3980" s="178"/>
    </row>
    <row r="3981" spans="2:29" x14ac:dyDescent="0.35">
      <c r="B3981" s="222">
        <v>405800</v>
      </c>
      <c r="C3981" s="208">
        <v>163139</v>
      </c>
      <c r="D3981" s="309">
        <v>8972.64</v>
      </c>
      <c r="E3981" s="206">
        <v>13051.12</v>
      </c>
      <c r="F3981" s="206">
        <v>14682.51</v>
      </c>
      <c r="G3981" s="205">
        <f t="shared" si="321"/>
        <v>0.40201823558403155</v>
      </c>
      <c r="H3981" s="207">
        <f t="shared" si="322"/>
        <v>0.45</v>
      </c>
      <c r="I3981" s="213">
        <v>148164</v>
      </c>
      <c r="J3981" s="213">
        <v>8149.02</v>
      </c>
      <c r="K3981" s="212">
        <v>11853.12</v>
      </c>
      <c r="L3981" s="212">
        <v>13334.76</v>
      </c>
      <c r="M3981" s="239">
        <f t="shared" si="319"/>
        <v>0.5152000000002408</v>
      </c>
      <c r="N3981" s="239"/>
      <c r="O3981" s="178"/>
      <c r="P3981" s="178"/>
      <c r="Q3981" s="178"/>
      <c r="R3981" s="178"/>
      <c r="S3981" s="178"/>
      <c r="T3981" s="178"/>
      <c r="U3981" s="178"/>
      <c r="V3981" s="178"/>
      <c r="W3981" s="178"/>
      <c r="X3981" s="178"/>
      <c r="Y3981" s="210">
        <f t="shared" si="318"/>
        <v>0.36511582060128139</v>
      </c>
      <c r="Z3981" s="211">
        <f t="shared" si="320"/>
        <v>0.42</v>
      </c>
      <c r="AA3981" s="178"/>
      <c r="AB3981" s="178"/>
      <c r="AC3981" s="178"/>
    </row>
    <row r="3982" spans="2:29" x14ac:dyDescent="0.35">
      <c r="B3982" s="222">
        <v>405900</v>
      </c>
      <c r="C3982" s="208">
        <v>163184</v>
      </c>
      <c r="D3982" s="309">
        <v>8975.1200000000008</v>
      </c>
      <c r="E3982" s="206">
        <v>13054.72</v>
      </c>
      <c r="F3982" s="206">
        <v>14686.56</v>
      </c>
      <c r="G3982" s="205">
        <f t="shared" si="321"/>
        <v>0.40203005666420299</v>
      </c>
      <c r="H3982" s="207">
        <f t="shared" si="322"/>
        <v>0.45</v>
      </c>
      <c r="I3982" s="213">
        <v>148206</v>
      </c>
      <c r="J3982" s="213">
        <v>8151.33</v>
      </c>
      <c r="K3982" s="212">
        <v>11856.48</v>
      </c>
      <c r="L3982" s="212">
        <v>13338.54</v>
      </c>
      <c r="M3982" s="239">
        <f t="shared" si="319"/>
        <v>0.51529999999993381</v>
      </c>
      <c r="N3982" s="239"/>
      <c r="O3982" s="178"/>
      <c r="P3982" s="178"/>
      <c r="Q3982" s="178"/>
      <c r="R3982" s="178"/>
      <c r="S3982" s="178"/>
      <c r="T3982" s="178"/>
      <c r="U3982" s="178"/>
      <c r="V3982" s="178"/>
      <c r="W3982" s="178"/>
      <c r="X3982" s="178"/>
      <c r="Y3982" s="210">
        <f t="shared" si="318"/>
        <v>0.36512934220251292</v>
      </c>
      <c r="Z3982" s="211">
        <f t="shared" si="320"/>
        <v>0.42</v>
      </c>
      <c r="AA3982" s="178"/>
      <c r="AB3982" s="178"/>
      <c r="AC3982" s="178"/>
    </row>
    <row r="3983" spans="2:29" x14ac:dyDescent="0.35">
      <c r="B3983" s="222">
        <v>406000</v>
      </c>
      <c r="C3983" s="208">
        <v>163229</v>
      </c>
      <c r="D3983" s="309">
        <v>8977.59</v>
      </c>
      <c r="E3983" s="206">
        <v>13058.32</v>
      </c>
      <c r="F3983" s="206">
        <v>14690.61</v>
      </c>
      <c r="G3983" s="205">
        <f t="shared" si="321"/>
        <v>0.40204187192118229</v>
      </c>
      <c r="H3983" s="207">
        <f t="shared" si="322"/>
        <v>0.45</v>
      </c>
      <c r="I3983" s="213">
        <v>148248</v>
      </c>
      <c r="J3983" s="213">
        <v>8153.64</v>
      </c>
      <c r="K3983" s="212">
        <v>11859.84</v>
      </c>
      <c r="L3983" s="212">
        <v>13342.32</v>
      </c>
      <c r="M3983" s="239">
        <f t="shared" si="319"/>
        <v>0.51520000000011346</v>
      </c>
      <c r="N3983" s="239"/>
      <c r="O3983" s="178"/>
      <c r="P3983" s="178"/>
      <c r="Q3983" s="178"/>
      <c r="R3983" s="178"/>
      <c r="S3983" s="178"/>
      <c r="T3983" s="178"/>
      <c r="U3983" s="178"/>
      <c r="V3983" s="178"/>
      <c r="W3983" s="178"/>
      <c r="X3983" s="178"/>
      <c r="Y3983" s="210">
        <f t="shared" si="318"/>
        <v>0.36514285714285716</v>
      </c>
      <c r="Z3983" s="211">
        <f t="shared" si="320"/>
        <v>0.42</v>
      </c>
      <c r="AA3983" s="178"/>
      <c r="AB3983" s="178"/>
      <c r="AC3983" s="178"/>
    </row>
    <row r="3984" spans="2:29" x14ac:dyDescent="0.35">
      <c r="B3984" s="222">
        <v>406100</v>
      </c>
      <c r="C3984" s="208">
        <v>163274</v>
      </c>
      <c r="D3984" s="309">
        <v>8980.07</v>
      </c>
      <c r="E3984" s="206">
        <v>13061.92</v>
      </c>
      <c r="F3984" s="206">
        <v>14694.66</v>
      </c>
      <c r="G3984" s="205">
        <f t="shared" si="321"/>
        <v>0.40205368135927111</v>
      </c>
      <c r="H3984" s="207">
        <f t="shared" si="322"/>
        <v>0.45</v>
      </c>
      <c r="I3984" s="213">
        <v>148290</v>
      </c>
      <c r="J3984" s="213">
        <v>8155.95</v>
      </c>
      <c r="K3984" s="212">
        <v>11863.2</v>
      </c>
      <c r="L3984" s="212">
        <v>13346.1</v>
      </c>
      <c r="M3984" s="239">
        <f t="shared" si="319"/>
        <v>0.51530000000009746</v>
      </c>
      <c r="N3984" s="239"/>
      <c r="O3984" s="178"/>
      <c r="P3984" s="178"/>
      <c r="Q3984" s="178"/>
      <c r="R3984" s="178"/>
      <c r="S3984" s="178"/>
      <c r="T3984" s="178"/>
      <c r="U3984" s="178"/>
      <c r="V3984" s="178"/>
      <c r="W3984" s="178"/>
      <c r="X3984" s="178"/>
      <c r="Y3984" s="210">
        <f t="shared" si="318"/>
        <v>0.36515636542723467</v>
      </c>
      <c r="Z3984" s="211">
        <f t="shared" si="320"/>
        <v>0.42</v>
      </c>
      <c r="AA3984" s="178"/>
      <c r="AB3984" s="178"/>
      <c r="AC3984" s="178"/>
    </row>
    <row r="3985" spans="2:29" x14ac:dyDescent="0.35">
      <c r="B3985" s="222">
        <v>406200</v>
      </c>
      <c r="C3985" s="208">
        <v>163319</v>
      </c>
      <c r="D3985" s="309">
        <v>8982.5400000000009</v>
      </c>
      <c r="E3985" s="206">
        <v>13065.52</v>
      </c>
      <c r="F3985" s="206">
        <v>14698.71</v>
      </c>
      <c r="G3985" s="205">
        <f t="shared" si="321"/>
        <v>0.40206548498276712</v>
      </c>
      <c r="H3985" s="207">
        <f t="shared" si="322"/>
        <v>0.45</v>
      </c>
      <c r="I3985" s="213">
        <v>148332</v>
      </c>
      <c r="J3985" s="213">
        <v>8158.26</v>
      </c>
      <c r="K3985" s="212">
        <v>11866.56</v>
      </c>
      <c r="L3985" s="212">
        <v>13349.88</v>
      </c>
      <c r="M3985" s="239">
        <f t="shared" si="319"/>
        <v>0.51520000000000432</v>
      </c>
      <c r="N3985" s="239"/>
      <c r="O3985" s="178"/>
      <c r="P3985" s="178"/>
      <c r="Q3985" s="178"/>
      <c r="R3985" s="178"/>
      <c r="S3985" s="178"/>
      <c r="T3985" s="178"/>
      <c r="U3985" s="178"/>
      <c r="V3985" s="178"/>
      <c r="W3985" s="178"/>
      <c r="X3985" s="178"/>
      <c r="Y3985" s="210">
        <f t="shared" si="318"/>
        <v>0.36516986706056132</v>
      </c>
      <c r="Z3985" s="211">
        <f t="shared" si="320"/>
        <v>0.42</v>
      </c>
      <c r="AA3985" s="178"/>
      <c r="AB3985" s="178"/>
      <c r="AC3985" s="178"/>
    </row>
    <row r="3986" spans="2:29" x14ac:dyDescent="0.35">
      <c r="B3986" s="222">
        <v>406300</v>
      </c>
      <c r="C3986" s="208">
        <v>163364</v>
      </c>
      <c r="D3986" s="309">
        <v>8985.02</v>
      </c>
      <c r="E3986" s="206">
        <v>13069.12</v>
      </c>
      <c r="F3986" s="206">
        <v>14702.76</v>
      </c>
      <c r="G3986" s="205">
        <f t="shared" si="321"/>
        <v>0.40207728279596355</v>
      </c>
      <c r="H3986" s="207">
        <f t="shared" si="322"/>
        <v>0.45</v>
      </c>
      <c r="I3986" s="213">
        <v>148374</v>
      </c>
      <c r="J3986" s="213">
        <v>8160.57</v>
      </c>
      <c r="K3986" s="212">
        <v>11869.92</v>
      </c>
      <c r="L3986" s="212">
        <v>13353.66</v>
      </c>
      <c r="M3986" s="239">
        <f t="shared" si="319"/>
        <v>0.51529999999998832</v>
      </c>
      <c r="N3986" s="239"/>
      <c r="O3986" s="178"/>
      <c r="P3986" s="178"/>
      <c r="Q3986" s="178"/>
      <c r="R3986" s="178"/>
      <c r="S3986" s="178"/>
      <c r="T3986" s="178"/>
      <c r="U3986" s="178"/>
      <c r="V3986" s="178"/>
      <c r="W3986" s="178"/>
      <c r="X3986" s="178"/>
      <c r="Y3986" s="210">
        <f t="shared" si="318"/>
        <v>0.36518336204774798</v>
      </c>
      <c r="Z3986" s="211">
        <f t="shared" si="320"/>
        <v>0.42</v>
      </c>
      <c r="AA3986" s="178"/>
      <c r="AB3986" s="178"/>
      <c r="AC3986" s="178"/>
    </row>
    <row r="3987" spans="2:29" x14ac:dyDescent="0.35">
      <c r="B3987" s="222">
        <v>406400</v>
      </c>
      <c r="C3987" s="208">
        <v>163409</v>
      </c>
      <c r="D3987" s="309">
        <v>8987.49</v>
      </c>
      <c r="E3987" s="206">
        <v>13072.72</v>
      </c>
      <c r="F3987" s="206">
        <v>14706.81</v>
      </c>
      <c r="G3987" s="205">
        <f t="shared" si="321"/>
        <v>0.40208907480314959</v>
      </c>
      <c r="H3987" s="207">
        <f t="shared" si="322"/>
        <v>0.45</v>
      </c>
      <c r="I3987" s="213">
        <v>148416</v>
      </c>
      <c r="J3987" s="213">
        <v>8162.88</v>
      </c>
      <c r="K3987" s="212">
        <v>11873.28</v>
      </c>
      <c r="L3987" s="212">
        <v>13357.44</v>
      </c>
      <c r="M3987" s="239">
        <f t="shared" si="319"/>
        <v>0.51519999999987709</v>
      </c>
      <c r="N3987" s="239"/>
      <c r="O3987" s="178"/>
      <c r="P3987" s="178"/>
      <c r="Q3987" s="178"/>
      <c r="R3987" s="178"/>
      <c r="S3987" s="178"/>
      <c r="T3987" s="178"/>
      <c r="U3987" s="178"/>
      <c r="V3987" s="178"/>
      <c r="W3987" s="178"/>
      <c r="X3987" s="178"/>
      <c r="Y3987" s="210">
        <f t="shared" si="318"/>
        <v>0.36519685039370081</v>
      </c>
      <c r="Z3987" s="211">
        <f t="shared" si="320"/>
        <v>0.42</v>
      </c>
      <c r="AA3987" s="178"/>
      <c r="AB3987" s="178"/>
      <c r="AC3987" s="178"/>
    </row>
    <row r="3988" spans="2:29" x14ac:dyDescent="0.35">
      <c r="B3988" s="222">
        <v>406500</v>
      </c>
      <c r="C3988" s="208">
        <v>163454</v>
      </c>
      <c r="D3988" s="309">
        <v>8989.9699999999993</v>
      </c>
      <c r="E3988" s="206">
        <v>13076.32</v>
      </c>
      <c r="F3988" s="206">
        <v>14710.86</v>
      </c>
      <c r="G3988" s="205">
        <f t="shared" si="321"/>
        <v>0.40210086100861009</v>
      </c>
      <c r="H3988" s="207">
        <f t="shared" si="322"/>
        <v>0.45</v>
      </c>
      <c r="I3988" s="213">
        <v>148458</v>
      </c>
      <c r="J3988" s="213">
        <v>8165.19</v>
      </c>
      <c r="K3988" s="212">
        <v>11876.64</v>
      </c>
      <c r="L3988" s="212">
        <v>13361.22</v>
      </c>
      <c r="M3988" s="239">
        <f t="shared" si="319"/>
        <v>0.51530000000017029</v>
      </c>
      <c r="N3988" s="239"/>
      <c r="O3988" s="178"/>
      <c r="P3988" s="178"/>
      <c r="Q3988" s="178"/>
      <c r="R3988" s="178"/>
      <c r="S3988" s="178"/>
      <c r="T3988" s="178"/>
      <c r="U3988" s="178"/>
      <c r="V3988" s="178"/>
      <c r="W3988" s="178"/>
      <c r="X3988" s="178"/>
      <c r="Y3988" s="210">
        <f t="shared" si="318"/>
        <v>0.36521033210332104</v>
      </c>
      <c r="Z3988" s="211">
        <f t="shared" si="320"/>
        <v>0.42</v>
      </c>
      <c r="AA3988" s="178"/>
      <c r="AB3988" s="178"/>
      <c r="AC3988" s="178"/>
    </row>
    <row r="3989" spans="2:29" x14ac:dyDescent="0.35">
      <c r="B3989" s="222">
        <v>406600</v>
      </c>
      <c r="C3989" s="208">
        <v>163499</v>
      </c>
      <c r="D3989" s="309">
        <v>8992.44</v>
      </c>
      <c r="E3989" s="206">
        <v>13079.92</v>
      </c>
      <c r="F3989" s="206">
        <v>14714.91</v>
      </c>
      <c r="G3989" s="205">
        <f t="shared" si="321"/>
        <v>0.40211264141662567</v>
      </c>
      <c r="H3989" s="207">
        <f t="shared" si="322"/>
        <v>0.45</v>
      </c>
      <c r="I3989" s="213">
        <v>148500</v>
      </c>
      <c r="J3989" s="213">
        <v>8167.5</v>
      </c>
      <c r="K3989" s="212">
        <v>11880</v>
      </c>
      <c r="L3989" s="212">
        <v>13365</v>
      </c>
      <c r="M3989" s="239">
        <f t="shared" si="319"/>
        <v>0.51520000000005894</v>
      </c>
      <c r="N3989" s="239"/>
      <c r="O3989" s="178"/>
      <c r="P3989" s="178"/>
      <c r="Q3989" s="178"/>
      <c r="R3989" s="178"/>
      <c r="S3989" s="178"/>
      <c r="T3989" s="178"/>
      <c r="U3989" s="178"/>
      <c r="V3989" s="178"/>
      <c r="W3989" s="178"/>
      <c r="X3989" s="178"/>
      <c r="Y3989" s="210">
        <f t="shared" si="318"/>
        <v>0.36522380718150516</v>
      </c>
      <c r="Z3989" s="211">
        <f t="shared" si="320"/>
        <v>0.42</v>
      </c>
      <c r="AA3989" s="178"/>
      <c r="AB3989" s="178"/>
      <c r="AC3989" s="178"/>
    </row>
    <row r="3990" spans="2:29" x14ac:dyDescent="0.35">
      <c r="B3990" s="222">
        <v>406700</v>
      </c>
      <c r="C3990" s="208">
        <v>163544</v>
      </c>
      <c r="D3990" s="309">
        <v>8994.92</v>
      </c>
      <c r="E3990" s="206">
        <v>13083.52</v>
      </c>
      <c r="F3990" s="206">
        <v>14718.96</v>
      </c>
      <c r="G3990" s="205">
        <f t="shared" si="321"/>
        <v>0.40212441603147281</v>
      </c>
      <c r="H3990" s="207">
        <f t="shared" si="322"/>
        <v>0.45</v>
      </c>
      <c r="I3990" s="213">
        <v>148542</v>
      </c>
      <c r="J3990" s="213">
        <v>8169.81</v>
      </c>
      <c r="K3990" s="212">
        <v>11883.36</v>
      </c>
      <c r="L3990" s="212">
        <v>13368.78</v>
      </c>
      <c r="M3990" s="239">
        <f t="shared" si="319"/>
        <v>0.51530000000004295</v>
      </c>
      <c r="N3990" s="239"/>
      <c r="O3990" s="178"/>
      <c r="P3990" s="178"/>
      <c r="Q3990" s="178"/>
      <c r="R3990" s="178"/>
      <c r="S3990" s="178"/>
      <c r="T3990" s="178"/>
      <c r="U3990" s="178"/>
      <c r="V3990" s="178"/>
      <c r="W3990" s="178"/>
      <c r="X3990" s="178"/>
      <c r="Y3990" s="210">
        <f t="shared" si="318"/>
        <v>0.36523727563314484</v>
      </c>
      <c r="Z3990" s="211">
        <f t="shared" si="320"/>
        <v>0.42</v>
      </c>
      <c r="AA3990" s="178"/>
      <c r="AB3990" s="178"/>
      <c r="AC3990" s="178"/>
    </row>
    <row r="3991" spans="2:29" x14ac:dyDescent="0.35">
      <c r="B3991" s="222">
        <v>406800</v>
      </c>
      <c r="C3991" s="208">
        <v>163589</v>
      </c>
      <c r="D3991" s="309">
        <v>8997.39</v>
      </c>
      <c r="E3991" s="206">
        <v>13087.12</v>
      </c>
      <c r="F3991" s="206">
        <v>14723.01</v>
      </c>
      <c r="G3991" s="205">
        <f t="shared" si="321"/>
        <v>0.40213618485742381</v>
      </c>
      <c r="H3991" s="207">
        <f t="shared" si="322"/>
        <v>0.45</v>
      </c>
      <c r="I3991" s="213">
        <v>148584</v>
      </c>
      <c r="J3991" s="213">
        <v>8172.12</v>
      </c>
      <c r="K3991" s="212">
        <v>11886.72</v>
      </c>
      <c r="L3991" s="212">
        <v>13372.56</v>
      </c>
      <c r="M3991" s="239">
        <f t="shared" si="319"/>
        <v>0.5152000000002408</v>
      </c>
      <c r="N3991" s="239"/>
      <c r="O3991" s="178"/>
      <c r="P3991" s="178"/>
      <c r="Q3991" s="178"/>
      <c r="R3991" s="178"/>
      <c r="S3991" s="178"/>
      <c r="T3991" s="178"/>
      <c r="U3991" s="178"/>
      <c r="V3991" s="178"/>
      <c r="W3991" s="178"/>
      <c r="X3991" s="178"/>
      <c r="Y3991" s="210">
        <f t="shared" si="318"/>
        <v>0.36525073746312686</v>
      </c>
      <c r="Z3991" s="211">
        <f t="shared" si="320"/>
        <v>0.42</v>
      </c>
      <c r="AA3991" s="178"/>
      <c r="AB3991" s="178"/>
      <c r="AC3991" s="178"/>
    </row>
    <row r="3992" spans="2:29" x14ac:dyDescent="0.35">
      <c r="B3992" s="222">
        <v>406900</v>
      </c>
      <c r="C3992" s="208">
        <v>163634</v>
      </c>
      <c r="D3992" s="309">
        <v>8999.8700000000008</v>
      </c>
      <c r="E3992" s="206">
        <v>13090.72</v>
      </c>
      <c r="F3992" s="206">
        <v>14727.06</v>
      </c>
      <c r="G3992" s="205">
        <f t="shared" si="321"/>
        <v>0.40214794789874664</v>
      </c>
      <c r="H3992" s="207">
        <f t="shared" si="322"/>
        <v>0.45</v>
      </c>
      <c r="I3992" s="213">
        <v>148626</v>
      </c>
      <c r="J3992" s="213">
        <v>8174.43</v>
      </c>
      <c r="K3992" s="212">
        <v>11890.08</v>
      </c>
      <c r="L3992" s="212">
        <v>13376.34</v>
      </c>
      <c r="M3992" s="239">
        <f t="shared" si="319"/>
        <v>0.51529999999993381</v>
      </c>
      <c r="N3992" s="239"/>
      <c r="O3992" s="178"/>
      <c r="P3992" s="178"/>
      <c r="Q3992" s="178"/>
      <c r="R3992" s="178"/>
      <c r="S3992" s="178"/>
      <c r="T3992" s="178"/>
      <c r="U3992" s="178"/>
      <c r="V3992" s="178"/>
      <c r="W3992" s="178"/>
      <c r="X3992" s="178"/>
      <c r="Y3992" s="210">
        <f t="shared" si="318"/>
        <v>0.36526419267633325</v>
      </c>
      <c r="Z3992" s="211">
        <f t="shared" si="320"/>
        <v>0.42</v>
      </c>
      <c r="AA3992" s="178"/>
      <c r="AB3992" s="178"/>
      <c r="AC3992" s="178"/>
    </row>
    <row r="3993" spans="2:29" x14ac:dyDescent="0.35">
      <c r="B3993" s="222">
        <v>407000</v>
      </c>
      <c r="C3993" s="208">
        <v>163679</v>
      </c>
      <c r="D3993" s="309">
        <v>9002.34</v>
      </c>
      <c r="E3993" s="206">
        <v>13094.32</v>
      </c>
      <c r="F3993" s="206">
        <v>14731.11</v>
      </c>
      <c r="G3993" s="205">
        <f t="shared" si="321"/>
        <v>0.40215970515970517</v>
      </c>
      <c r="H3993" s="207">
        <f t="shared" si="322"/>
        <v>0.45</v>
      </c>
      <c r="I3993" s="213">
        <v>148668</v>
      </c>
      <c r="J3993" s="213">
        <v>8176.74</v>
      </c>
      <c r="K3993" s="212">
        <v>11893.44</v>
      </c>
      <c r="L3993" s="212">
        <v>13380.12</v>
      </c>
      <c r="M3993" s="239">
        <f t="shared" si="319"/>
        <v>0.51520000000011346</v>
      </c>
      <c r="N3993" s="239"/>
      <c r="O3993" s="178"/>
      <c r="P3993" s="178"/>
      <c r="Q3993" s="178"/>
      <c r="R3993" s="178"/>
      <c r="S3993" s="178"/>
      <c r="T3993" s="178"/>
      <c r="U3993" s="178"/>
      <c r="V3993" s="178"/>
      <c r="W3993" s="178"/>
      <c r="X3993" s="178"/>
      <c r="Y3993" s="210">
        <f t="shared" si="318"/>
        <v>0.36527764127764129</v>
      </c>
      <c r="Z3993" s="211">
        <f t="shared" si="320"/>
        <v>0.42</v>
      </c>
      <c r="AA3993" s="178"/>
      <c r="AB3993" s="178"/>
      <c r="AC3993" s="178"/>
    </row>
    <row r="3994" spans="2:29" x14ac:dyDescent="0.35">
      <c r="B3994" s="222">
        <v>407100</v>
      </c>
      <c r="C3994" s="208">
        <v>163724</v>
      </c>
      <c r="D3994" s="309">
        <v>9004.82</v>
      </c>
      <c r="E3994" s="206">
        <v>13097.92</v>
      </c>
      <c r="F3994" s="206">
        <v>14735.16</v>
      </c>
      <c r="G3994" s="205">
        <f t="shared" si="321"/>
        <v>0.40217145664455906</v>
      </c>
      <c r="H3994" s="207">
        <f t="shared" si="322"/>
        <v>0.45</v>
      </c>
      <c r="I3994" s="213">
        <v>148710</v>
      </c>
      <c r="J3994" s="213">
        <v>8179.05</v>
      </c>
      <c r="K3994" s="212">
        <v>11896.8</v>
      </c>
      <c r="L3994" s="212">
        <v>13383.9</v>
      </c>
      <c r="M3994" s="239">
        <f t="shared" si="319"/>
        <v>0.51530000000009746</v>
      </c>
      <c r="N3994" s="239"/>
      <c r="O3994" s="178"/>
      <c r="P3994" s="178"/>
      <c r="Q3994" s="178"/>
      <c r="R3994" s="178"/>
      <c r="S3994" s="178"/>
      <c r="T3994" s="178"/>
      <c r="U3994" s="178"/>
      <c r="V3994" s="178"/>
      <c r="W3994" s="178"/>
      <c r="X3994" s="178"/>
      <c r="Y3994" s="210">
        <f t="shared" si="318"/>
        <v>0.36529108327192333</v>
      </c>
      <c r="Z3994" s="211">
        <f t="shared" si="320"/>
        <v>0.42</v>
      </c>
      <c r="AA3994" s="178"/>
      <c r="AB3994" s="178"/>
      <c r="AC3994" s="178"/>
    </row>
    <row r="3995" spans="2:29" x14ac:dyDescent="0.35">
      <c r="B3995" s="222">
        <v>407200</v>
      </c>
      <c r="C3995" s="208">
        <v>163769</v>
      </c>
      <c r="D3995" s="309">
        <v>9007.2900000000009</v>
      </c>
      <c r="E3995" s="206">
        <v>13101.52</v>
      </c>
      <c r="F3995" s="206">
        <v>14739.21</v>
      </c>
      <c r="G3995" s="205">
        <f t="shared" si="321"/>
        <v>0.40218320235756383</v>
      </c>
      <c r="H3995" s="207">
        <f t="shared" si="322"/>
        <v>0.45</v>
      </c>
      <c r="I3995" s="213">
        <v>148752</v>
      </c>
      <c r="J3995" s="213">
        <v>8181.36</v>
      </c>
      <c r="K3995" s="212">
        <v>11900.16</v>
      </c>
      <c r="L3995" s="212">
        <v>13387.68</v>
      </c>
      <c r="M3995" s="239">
        <f t="shared" si="319"/>
        <v>0.51520000000000432</v>
      </c>
      <c r="N3995" s="239"/>
      <c r="O3995" s="178"/>
      <c r="P3995" s="178"/>
      <c r="Q3995" s="178"/>
      <c r="R3995" s="178"/>
      <c r="S3995" s="178"/>
      <c r="T3995" s="178"/>
      <c r="U3995" s="178"/>
      <c r="V3995" s="178"/>
      <c r="W3995" s="178"/>
      <c r="X3995" s="178"/>
      <c r="Y3995" s="210">
        <f t="shared" si="318"/>
        <v>0.36530451866404717</v>
      </c>
      <c r="Z3995" s="211">
        <f t="shared" si="320"/>
        <v>0.42</v>
      </c>
      <c r="AA3995" s="178"/>
      <c r="AB3995" s="178"/>
      <c r="AC3995" s="178"/>
    </row>
    <row r="3996" spans="2:29" x14ac:dyDescent="0.35">
      <c r="B3996" s="222">
        <v>407300</v>
      </c>
      <c r="C3996" s="208">
        <v>163814</v>
      </c>
      <c r="D3996" s="309">
        <v>9009.77</v>
      </c>
      <c r="E3996" s="206">
        <v>13105.12</v>
      </c>
      <c r="F3996" s="206">
        <v>14743.26</v>
      </c>
      <c r="G3996" s="205">
        <f t="shared" si="321"/>
        <v>0.40219494230297076</v>
      </c>
      <c r="H3996" s="207">
        <f t="shared" si="322"/>
        <v>0.45</v>
      </c>
      <c r="I3996" s="213">
        <v>148794</v>
      </c>
      <c r="J3996" s="213">
        <v>8183.67</v>
      </c>
      <c r="K3996" s="212">
        <v>11903.52</v>
      </c>
      <c r="L3996" s="212">
        <v>13391.46</v>
      </c>
      <c r="M3996" s="239">
        <f t="shared" si="319"/>
        <v>0.51529999999998832</v>
      </c>
      <c r="N3996" s="239"/>
      <c r="O3996" s="178"/>
      <c r="P3996" s="178"/>
      <c r="Q3996" s="178"/>
      <c r="R3996" s="178"/>
      <c r="S3996" s="178"/>
      <c r="T3996" s="178"/>
      <c r="U3996" s="178"/>
      <c r="V3996" s="178"/>
      <c r="W3996" s="178"/>
      <c r="X3996" s="178"/>
      <c r="Y3996" s="210">
        <f t="shared" si="318"/>
        <v>0.36531794745887552</v>
      </c>
      <c r="Z3996" s="211">
        <f t="shared" si="320"/>
        <v>0.42</v>
      </c>
      <c r="AA3996" s="178"/>
      <c r="AB3996" s="178"/>
      <c r="AC3996" s="178"/>
    </row>
    <row r="3997" spans="2:29" x14ac:dyDescent="0.35">
      <c r="B3997" s="222">
        <v>407400</v>
      </c>
      <c r="C3997" s="208">
        <v>163859</v>
      </c>
      <c r="D3997" s="309">
        <v>9012.24</v>
      </c>
      <c r="E3997" s="206">
        <v>13108.72</v>
      </c>
      <c r="F3997" s="206">
        <v>14747.31</v>
      </c>
      <c r="G3997" s="205">
        <f t="shared" si="321"/>
        <v>0.402206676485027</v>
      </c>
      <c r="H3997" s="207">
        <f t="shared" si="322"/>
        <v>0.45</v>
      </c>
      <c r="I3997" s="213">
        <v>148836</v>
      </c>
      <c r="J3997" s="213">
        <v>8185.98</v>
      </c>
      <c r="K3997" s="212">
        <v>11906.88</v>
      </c>
      <c r="L3997" s="212">
        <v>13395.24</v>
      </c>
      <c r="M3997" s="239">
        <f t="shared" si="319"/>
        <v>0.51519999999987709</v>
      </c>
      <c r="N3997" s="239"/>
      <c r="O3997" s="178"/>
      <c r="P3997" s="178"/>
      <c r="Q3997" s="178"/>
      <c r="R3997" s="178"/>
      <c r="S3997" s="178"/>
      <c r="T3997" s="178"/>
      <c r="U3997" s="178"/>
      <c r="V3997" s="178"/>
      <c r="W3997" s="178"/>
      <c r="X3997" s="178"/>
      <c r="Y3997" s="210">
        <f t="shared" si="318"/>
        <v>0.36533136966126656</v>
      </c>
      <c r="Z3997" s="211">
        <f t="shared" si="320"/>
        <v>0.42</v>
      </c>
      <c r="AA3997" s="178"/>
      <c r="AB3997" s="178"/>
      <c r="AC3997" s="178"/>
    </row>
    <row r="3998" spans="2:29" x14ac:dyDescent="0.35">
      <c r="B3998" s="222">
        <v>407500</v>
      </c>
      <c r="C3998" s="208">
        <v>163904</v>
      </c>
      <c r="D3998" s="309">
        <v>9014.7199999999993</v>
      </c>
      <c r="E3998" s="206">
        <v>13112.32</v>
      </c>
      <c r="F3998" s="206">
        <v>14751.36</v>
      </c>
      <c r="G3998" s="205">
        <f t="shared" si="321"/>
        <v>0.40221840490797545</v>
      </c>
      <c r="H3998" s="207">
        <f t="shared" si="322"/>
        <v>0.45</v>
      </c>
      <c r="I3998" s="213">
        <v>148878</v>
      </c>
      <c r="J3998" s="213">
        <v>8188.29</v>
      </c>
      <c r="K3998" s="212">
        <v>11910.24</v>
      </c>
      <c r="L3998" s="212">
        <v>13399.02</v>
      </c>
      <c r="M3998" s="239">
        <f t="shared" si="319"/>
        <v>0.51530000000017029</v>
      </c>
      <c r="N3998" s="239"/>
      <c r="O3998" s="178"/>
      <c r="P3998" s="178"/>
      <c r="Q3998" s="178"/>
      <c r="R3998" s="178"/>
      <c r="S3998" s="178"/>
      <c r="T3998" s="178"/>
      <c r="U3998" s="178"/>
      <c r="V3998" s="178"/>
      <c r="W3998" s="178"/>
      <c r="X3998" s="178"/>
      <c r="Y3998" s="210">
        <f t="shared" si="318"/>
        <v>0.36534478527607361</v>
      </c>
      <c r="Z3998" s="211">
        <f t="shared" si="320"/>
        <v>0.42</v>
      </c>
      <c r="AA3998" s="178"/>
      <c r="AB3998" s="178"/>
      <c r="AC3998" s="178"/>
    </row>
    <row r="3999" spans="2:29" x14ac:dyDescent="0.35">
      <c r="B3999" s="222">
        <v>407600</v>
      </c>
      <c r="C3999" s="208">
        <v>163949</v>
      </c>
      <c r="D3999" s="309">
        <v>9017.19</v>
      </c>
      <c r="E3999" s="206">
        <v>13115.92</v>
      </c>
      <c r="F3999" s="206">
        <v>14755.41</v>
      </c>
      <c r="G3999" s="205">
        <f t="shared" si="321"/>
        <v>0.40223012757605497</v>
      </c>
      <c r="H3999" s="207">
        <f t="shared" si="322"/>
        <v>0.45</v>
      </c>
      <c r="I3999" s="213">
        <v>148920</v>
      </c>
      <c r="J3999" s="213">
        <v>8190.6</v>
      </c>
      <c r="K3999" s="212">
        <v>11913.6</v>
      </c>
      <c r="L3999" s="212">
        <v>13402.8</v>
      </c>
      <c r="M3999" s="239">
        <f t="shared" si="319"/>
        <v>0.51520000000005894</v>
      </c>
      <c r="N3999" s="239"/>
      <c r="O3999" s="178"/>
      <c r="P3999" s="178"/>
      <c r="Q3999" s="178"/>
      <c r="R3999" s="178"/>
      <c r="S3999" s="178"/>
      <c r="T3999" s="178"/>
      <c r="U3999" s="178"/>
      <c r="V3999" s="178"/>
      <c r="W3999" s="178"/>
      <c r="X3999" s="178"/>
      <c r="Y3999" s="210">
        <f t="shared" si="318"/>
        <v>0.36535819430814526</v>
      </c>
      <c r="Z3999" s="211">
        <f t="shared" si="320"/>
        <v>0.42</v>
      </c>
      <c r="AA3999" s="178"/>
      <c r="AB3999" s="178"/>
      <c r="AC3999" s="178"/>
    </row>
    <row r="4000" spans="2:29" x14ac:dyDescent="0.35">
      <c r="B4000" s="222">
        <v>407700</v>
      </c>
      <c r="C4000" s="208">
        <v>163994</v>
      </c>
      <c r="D4000" s="309">
        <v>9019.67</v>
      </c>
      <c r="E4000" s="206">
        <v>13119.52</v>
      </c>
      <c r="F4000" s="206">
        <v>14759.46</v>
      </c>
      <c r="G4000" s="205">
        <f t="shared" si="321"/>
        <v>0.40224184449350014</v>
      </c>
      <c r="H4000" s="207">
        <f t="shared" si="322"/>
        <v>0.45</v>
      </c>
      <c r="I4000" s="213">
        <v>148962</v>
      </c>
      <c r="J4000" s="213">
        <v>8192.91</v>
      </c>
      <c r="K4000" s="212">
        <v>11916.96</v>
      </c>
      <c r="L4000" s="212">
        <v>13406.58</v>
      </c>
      <c r="M4000" s="239">
        <f t="shared" si="319"/>
        <v>0.51530000000004295</v>
      </c>
      <c r="N4000" s="239"/>
      <c r="O4000" s="178"/>
      <c r="P4000" s="178"/>
      <c r="Q4000" s="178"/>
      <c r="R4000" s="178"/>
      <c r="S4000" s="178"/>
      <c r="T4000" s="178"/>
      <c r="U4000" s="178"/>
      <c r="V4000" s="178"/>
      <c r="W4000" s="178"/>
      <c r="X4000" s="178"/>
      <c r="Y4000" s="210">
        <f t="shared" si="318"/>
        <v>0.36537159676232522</v>
      </c>
      <c r="Z4000" s="211">
        <f t="shared" si="320"/>
        <v>0.42</v>
      </c>
      <c r="AA4000" s="178"/>
      <c r="AB4000" s="178"/>
      <c r="AC4000" s="178"/>
    </row>
    <row r="4001" spans="2:29" x14ac:dyDescent="0.35">
      <c r="B4001" s="222">
        <v>407800</v>
      </c>
      <c r="C4001" s="208">
        <v>164039</v>
      </c>
      <c r="D4001" s="309">
        <v>9022.14</v>
      </c>
      <c r="E4001" s="206">
        <v>13123.12</v>
      </c>
      <c r="F4001" s="206">
        <v>14763.51</v>
      </c>
      <c r="G4001" s="205">
        <f t="shared" si="321"/>
        <v>0.40225355566454146</v>
      </c>
      <c r="H4001" s="207">
        <f t="shared" si="322"/>
        <v>0.45</v>
      </c>
      <c r="I4001" s="213">
        <v>149004</v>
      </c>
      <c r="J4001" s="213">
        <v>8195.2199999999993</v>
      </c>
      <c r="K4001" s="212">
        <v>11920.32</v>
      </c>
      <c r="L4001" s="212">
        <v>13410.36</v>
      </c>
      <c r="M4001" s="239">
        <f t="shared" si="319"/>
        <v>0.5152000000002408</v>
      </c>
      <c r="N4001" s="239"/>
      <c r="O4001" s="178"/>
      <c r="P4001" s="178"/>
      <c r="Q4001" s="178"/>
      <c r="R4001" s="178"/>
      <c r="S4001" s="178"/>
      <c r="T4001" s="178"/>
      <c r="U4001" s="178"/>
      <c r="V4001" s="178"/>
      <c r="W4001" s="178"/>
      <c r="X4001" s="178"/>
      <c r="Y4001" s="210">
        <f t="shared" si="318"/>
        <v>0.3653849926434527</v>
      </c>
      <c r="Z4001" s="211">
        <f t="shared" si="320"/>
        <v>0.42</v>
      </c>
      <c r="AA4001" s="178"/>
      <c r="AB4001" s="178"/>
      <c r="AC4001" s="178"/>
    </row>
    <row r="4002" spans="2:29" x14ac:dyDescent="0.35">
      <c r="B4002" s="222">
        <v>407900</v>
      </c>
      <c r="C4002" s="208">
        <v>164084</v>
      </c>
      <c r="D4002" s="309">
        <v>9024.6200000000008</v>
      </c>
      <c r="E4002" s="206">
        <v>13126.72</v>
      </c>
      <c r="F4002" s="206">
        <v>14767.56</v>
      </c>
      <c r="G4002" s="205">
        <f t="shared" si="321"/>
        <v>0.40226526109340527</v>
      </c>
      <c r="H4002" s="207">
        <f t="shared" si="322"/>
        <v>0.45</v>
      </c>
      <c r="I4002" s="213">
        <v>149046</v>
      </c>
      <c r="J4002" s="213">
        <v>8197.5300000000007</v>
      </c>
      <c r="K4002" s="212">
        <v>11923.68</v>
      </c>
      <c r="L4002" s="212">
        <v>13414.14</v>
      </c>
      <c r="M4002" s="239">
        <f t="shared" si="319"/>
        <v>0.51529999999993381</v>
      </c>
      <c r="N4002" s="239"/>
      <c r="O4002" s="178"/>
      <c r="P4002" s="178"/>
      <c r="Q4002" s="178"/>
      <c r="R4002" s="178"/>
      <c r="S4002" s="178"/>
      <c r="T4002" s="178"/>
      <c r="U4002" s="178"/>
      <c r="V4002" s="178"/>
      <c r="W4002" s="178"/>
      <c r="X4002" s="178"/>
      <c r="Y4002" s="210">
        <f t="shared" si="318"/>
        <v>0.36539838195636187</v>
      </c>
      <c r="Z4002" s="211">
        <f t="shared" si="320"/>
        <v>0.42</v>
      </c>
      <c r="AA4002" s="178"/>
      <c r="AB4002" s="178"/>
      <c r="AC4002" s="178"/>
    </row>
    <row r="4003" spans="2:29" x14ac:dyDescent="0.35">
      <c r="B4003" s="222">
        <v>408000</v>
      </c>
      <c r="C4003" s="208">
        <v>164129</v>
      </c>
      <c r="D4003" s="309">
        <v>9027.09</v>
      </c>
      <c r="E4003" s="206">
        <v>13130.32</v>
      </c>
      <c r="F4003" s="206">
        <v>14771.61</v>
      </c>
      <c r="G4003" s="205">
        <f t="shared" si="321"/>
        <v>0.40227696078431374</v>
      </c>
      <c r="H4003" s="207">
        <f t="shared" si="322"/>
        <v>0.45</v>
      </c>
      <c r="I4003" s="213">
        <v>149088</v>
      </c>
      <c r="J4003" s="213">
        <v>8199.84</v>
      </c>
      <c r="K4003" s="212">
        <v>11927.04</v>
      </c>
      <c r="L4003" s="212">
        <v>13417.92</v>
      </c>
      <c r="M4003" s="239">
        <f t="shared" si="319"/>
        <v>0.51520000000011346</v>
      </c>
      <c r="N4003" s="239"/>
      <c r="O4003" s="178"/>
      <c r="P4003" s="178"/>
      <c r="Q4003" s="178"/>
      <c r="R4003" s="178"/>
      <c r="S4003" s="178"/>
      <c r="T4003" s="178"/>
      <c r="U4003" s="178"/>
      <c r="V4003" s="178"/>
      <c r="W4003" s="178"/>
      <c r="X4003" s="178"/>
      <c r="Y4003" s="210">
        <f t="shared" si="318"/>
        <v>0.36541176470588238</v>
      </c>
      <c r="Z4003" s="211">
        <f t="shared" si="320"/>
        <v>0.42</v>
      </c>
      <c r="AA4003" s="178"/>
      <c r="AB4003" s="178"/>
      <c r="AC4003" s="178"/>
    </row>
    <row r="4004" spans="2:29" x14ac:dyDescent="0.35">
      <c r="B4004" s="222">
        <v>408100</v>
      </c>
      <c r="C4004" s="208">
        <v>164174</v>
      </c>
      <c r="D4004" s="309">
        <v>9029.57</v>
      </c>
      <c r="E4004" s="206">
        <v>13133.92</v>
      </c>
      <c r="F4004" s="206">
        <v>14775.66</v>
      </c>
      <c r="G4004" s="205">
        <f t="shared" si="321"/>
        <v>0.40228865474148495</v>
      </c>
      <c r="H4004" s="207">
        <f t="shared" si="322"/>
        <v>0.45</v>
      </c>
      <c r="I4004" s="213">
        <v>149130</v>
      </c>
      <c r="J4004" s="213">
        <v>8202.15</v>
      </c>
      <c r="K4004" s="212">
        <v>11930.4</v>
      </c>
      <c r="L4004" s="212">
        <v>13421.7</v>
      </c>
      <c r="M4004" s="239">
        <f t="shared" si="319"/>
        <v>0.51530000000009746</v>
      </c>
      <c r="N4004" s="239"/>
      <c r="O4004" s="178"/>
      <c r="P4004" s="178"/>
      <c r="Q4004" s="178"/>
      <c r="R4004" s="178"/>
      <c r="S4004" s="178"/>
      <c r="T4004" s="178"/>
      <c r="U4004" s="178"/>
      <c r="V4004" s="178"/>
      <c r="W4004" s="178"/>
      <c r="X4004" s="178"/>
      <c r="Y4004" s="210">
        <f t="shared" si="318"/>
        <v>0.36542514089683903</v>
      </c>
      <c r="Z4004" s="211">
        <f t="shared" si="320"/>
        <v>0.42</v>
      </c>
      <c r="AA4004" s="178"/>
      <c r="AB4004" s="178"/>
      <c r="AC4004" s="178"/>
    </row>
    <row r="4005" spans="2:29" x14ac:dyDescent="0.35">
      <c r="B4005" s="222">
        <v>408200</v>
      </c>
      <c r="C4005" s="208">
        <v>164219</v>
      </c>
      <c r="D4005" s="309">
        <v>9032.0400000000009</v>
      </c>
      <c r="E4005" s="206">
        <v>13137.52</v>
      </c>
      <c r="F4005" s="206">
        <v>14779.71</v>
      </c>
      <c r="G4005" s="205">
        <f t="shared" si="321"/>
        <v>0.40230034296913275</v>
      </c>
      <c r="H4005" s="207">
        <f t="shared" si="322"/>
        <v>0.45</v>
      </c>
      <c r="I4005" s="213">
        <v>149172</v>
      </c>
      <c r="J4005" s="213">
        <v>8204.4599999999991</v>
      </c>
      <c r="K4005" s="212">
        <v>11933.76</v>
      </c>
      <c r="L4005" s="212">
        <v>13425.48</v>
      </c>
      <c r="M4005" s="239">
        <f t="shared" si="319"/>
        <v>0.51520000000000432</v>
      </c>
      <c r="N4005" s="239"/>
      <c r="O4005" s="178"/>
      <c r="P4005" s="178"/>
      <c r="Q4005" s="178"/>
      <c r="R4005" s="178"/>
      <c r="S4005" s="178"/>
      <c r="T4005" s="178"/>
      <c r="U4005" s="178"/>
      <c r="V4005" s="178"/>
      <c r="W4005" s="178"/>
      <c r="X4005" s="178"/>
      <c r="Y4005" s="210">
        <f t="shared" si="318"/>
        <v>0.36543851053405191</v>
      </c>
      <c r="Z4005" s="211">
        <f t="shared" si="320"/>
        <v>0.42</v>
      </c>
      <c r="AA4005" s="178"/>
      <c r="AB4005" s="178"/>
      <c r="AC4005" s="178"/>
    </row>
    <row r="4006" spans="2:29" x14ac:dyDescent="0.35">
      <c r="B4006" s="222">
        <v>408300</v>
      </c>
      <c r="C4006" s="208">
        <v>164264</v>
      </c>
      <c r="D4006" s="309">
        <v>9034.52</v>
      </c>
      <c r="E4006" s="206">
        <v>13141.12</v>
      </c>
      <c r="F4006" s="206">
        <v>14783.76</v>
      </c>
      <c r="G4006" s="205">
        <f t="shared" si="321"/>
        <v>0.40231202547146705</v>
      </c>
      <c r="H4006" s="207">
        <f t="shared" si="322"/>
        <v>0.45</v>
      </c>
      <c r="I4006" s="213">
        <v>149214</v>
      </c>
      <c r="J4006" s="213">
        <v>8206.77</v>
      </c>
      <c r="K4006" s="212">
        <v>11937.12</v>
      </c>
      <c r="L4006" s="212">
        <v>13429.26</v>
      </c>
      <c r="M4006" s="239">
        <f t="shared" si="319"/>
        <v>0.51529999999998832</v>
      </c>
      <c r="N4006" s="239"/>
      <c r="O4006" s="178"/>
      <c r="P4006" s="178"/>
      <c r="Q4006" s="178"/>
      <c r="R4006" s="178"/>
      <c r="S4006" s="178"/>
      <c r="T4006" s="178"/>
      <c r="U4006" s="178"/>
      <c r="V4006" s="178"/>
      <c r="W4006" s="178"/>
      <c r="X4006" s="178"/>
      <c r="Y4006" s="210">
        <f t="shared" si="318"/>
        <v>0.3654518736223365</v>
      </c>
      <c r="Z4006" s="211">
        <f t="shared" si="320"/>
        <v>0.42</v>
      </c>
      <c r="AA4006" s="178"/>
      <c r="AB4006" s="178"/>
      <c r="AC4006" s="178"/>
    </row>
    <row r="4007" spans="2:29" x14ac:dyDescent="0.35">
      <c r="B4007" s="222">
        <v>408400</v>
      </c>
      <c r="C4007" s="208">
        <v>164309</v>
      </c>
      <c r="D4007" s="309">
        <v>9036.99</v>
      </c>
      <c r="E4007" s="206">
        <v>13144.72</v>
      </c>
      <c r="F4007" s="206">
        <v>14787.81</v>
      </c>
      <c r="G4007" s="205">
        <f t="shared" si="321"/>
        <v>0.40232370225269343</v>
      </c>
      <c r="H4007" s="207">
        <f t="shared" si="322"/>
        <v>0.45</v>
      </c>
      <c r="I4007" s="213">
        <v>149256</v>
      </c>
      <c r="J4007" s="213">
        <v>8209.08</v>
      </c>
      <c r="K4007" s="212">
        <v>11940.48</v>
      </c>
      <c r="L4007" s="212">
        <v>13433.04</v>
      </c>
      <c r="M4007" s="239">
        <f t="shared" si="319"/>
        <v>0.51519999999987709</v>
      </c>
      <c r="N4007" s="239"/>
      <c r="O4007" s="178"/>
      <c r="P4007" s="178"/>
      <c r="Q4007" s="178"/>
      <c r="R4007" s="178"/>
      <c r="S4007" s="178"/>
      <c r="T4007" s="178"/>
      <c r="U4007" s="178"/>
      <c r="V4007" s="178"/>
      <c r="W4007" s="178"/>
      <c r="X4007" s="178"/>
      <c r="Y4007" s="210">
        <f t="shared" si="318"/>
        <v>0.36546523016650345</v>
      </c>
      <c r="Z4007" s="211">
        <f t="shared" si="320"/>
        <v>0.42</v>
      </c>
      <c r="AA4007" s="178"/>
      <c r="AB4007" s="178"/>
      <c r="AC4007" s="178"/>
    </row>
    <row r="4008" spans="2:29" x14ac:dyDescent="0.35">
      <c r="B4008" s="222">
        <v>408500</v>
      </c>
      <c r="C4008" s="208">
        <v>164354</v>
      </c>
      <c r="D4008" s="309">
        <v>9039.4699999999993</v>
      </c>
      <c r="E4008" s="206">
        <v>13148.32</v>
      </c>
      <c r="F4008" s="206">
        <v>14791.86</v>
      </c>
      <c r="G4008" s="205">
        <f t="shared" si="321"/>
        <v>0.40233537331701347</v>
      </c>
      <c r="H4008" s="207">
        <f t="shared" si="322"/>
        <v>0.45</v>
      </c>
      <c r="I4008" s="213">
        <v>149298</v>
      </c>
      <c r="J4008" s="213">
        <v>8211.39</v>
      </c>
      <c r="K4008" s="212">
        <v>11943.84</v>
      </c>
      <c r="L4008" s="212">
        <v>13436.82</v>
      </c>
      <c r="M4008" s="239">
        <f t="shared" si="319"/>
        <v>0.51530000000017029</v>
      </c>
      <c r="N4008" s="239"/>
      <c r="O4008" s="178"/>
      <c r="P4008" s="178"/>
      <c r="Q4008" s="178"/>
      <c r="R4008" s="178"/>
      <c r="S4008" s="178"/>
      <c r="T4008" s="178"/>
      <c r="U4008" s="178"/>
      <c r="V4008" s="178"/>
      <c r="W4008" s="178"/>
      <c r="X4008" s="178"/>
      <c r="Y4008" s="210">
        <f t="shared" si="318"/>
        <v>0.36547858017135865</v>
      </c>
      <c r="Z4008" s="211">
        <f t="shared" si="320"/>
        <v>0.42</v>
      </c>
      <c r="AA4008" s="178"/>
      <c r="AB4008" s="178"/>
      <c r="AC4008" s="178"/>
    </row>
    <row r="4009" spans="2:29" x14ac:dyDescent="0.35">
      <c r="B4009" s="222">
        <v>408600</v>
      </c>
      <c r="C4009" s="208">
        <v>164399</v>
      </c>
      <c r="D4009" s="309">
        <v>9041.94</v>
      </c>
      <c r="E4009" s="206">
        <v>13151.92</v>
      </c>
      <c r="F4009" s="206">
        <v>14795.91</v>
      </c>
      <c r="G4009" s="205">
        <f t="shared" si="321"/>
        <v>0.40234703866862459</v>
      </c>
      <c r="H4009" s="207">
        <f t="shared" si="322"/>
        <v>0.45</v>
      </c>
      <c r="I4009" s="213">
        <v>149340</v>
      </c>
      <c r="J4009" s="213">
        <v>8213.7000000000007</v>
      </c>
      <c r="K4009" s="212">
        <v>11947.2</v>
      </c>
      <c r="L4009" s="212">
        <v>13440.6</v>
      </c>
      <c r="M4009" s="239">
        <f t="shared" si="319"/>
        <v>0.51520000000005894</v>
      </c>
      <c r="N4009" s="239"/>
      <c r="O4009" s="178"/>
      <c r="P4009" s="178"/>
      <c r="Q4009" s="178"/>
      <c r="R4009" s="178"/>
      <c r="S4009" s="178"/>
      <c r="T4009" s="178"/>
      <c r="U4009" s="178"/>
      <c r="V4009" s="178"/>
      <c r="W4009" s="178"/>
      <c r="X4009" s="178"/>
      <c r="Y4009" s="210">
        <f t="shared" si="318"/>
        <v>0.36549192364170335</v>
      </c>
      <c r="Z4009" s="211">
        <f t="shared" si="320"/>
        <v>0.42</v>
      </c>
      <c r="AA4009" s="178"/>
      <c r="AB4009" s="178"/>
      <c r="AC4009" s="178"/>
    </row>
    <row r="4010" spans="2:29" x14ac:dyDescent="0.35">
      <c r="B4010" s="222">
        <v>408700</v>
      </c>
      <c r="C4010" s="208">
        <v>164444</v>
      </c>
      <c r="D4010" s="309">
        <v>9044.42</v>
      </c>
      <c r="E4010" s="206">
        <v>13155.52</v>
      </c>
      <c r="F4010" s="206">
        <v>14799.96</v>
      </c>
      <c r="G4010" s="205">
        <f t="shared" si="321"/>
        <v>0.40235869831172011</v>
      </c>
      <c r="H4010" s="207">
        <f t="shared" si="322"/>
        <v>0.45</v>
      </c>
      <c r="I4010" s="213">
        <v>149382</v>
      </c>
      <c r="J4010" s="213">
        <v>8216.01</v>
      </c>
      <c r="K4010" s="212">
        <v>11950.56</v>
      </c>
      <c r="L4010" s="212">
        <v>13444.38</v>
      </c>
      <c r="M4010" s="239">
        <f t="shared" si="319"/>
        <v>0.51530000000004295</v>
      </c>
      <c r="N4010" s="239"/>
      <c r="O4010" s="178"/>
      <c r="P4010" s="178"/>
      <c r="Q4010" s="178"/>
      <c r="R4010" s="178"/>
      <c r="S4010" s="178"/>
      <c r="T4010" s="178"/>
      <c r="U4010" s="178"/>
      <c r="V4010" s="178"/>
      <c r="W4010" s="178"/>
      <c r="X4010" s="178"/>
      <c r="Y4010" s="210">
        <f t="shared" si="318"/>
        <v>0.36550526058233423</v>
      </c>
      <c r="Z4010" s="211">
        <f t="shared" si="320"/>
        <v>0.42</v>
      </c>
      <c r="AA4010" s="178"/>
      <c r="AB4010" s="178"/>
      <c r="AC4010" s="178"/>
    </row>
    <row r="4011" spans="2:29" x14ac:dyDescent="0.35">
      <c r="B4011" s="222">
        <v>408800</v>
      </c>
      <c r="C4011" s="208">
        <v>164489</v>
      </c>
      <c r="D4011" s="309">
        <v>9046.89</v>
      </c>
      <c r="E4011" s="206">
        <v>13159.12</v>
      </c>
      <c r="F4011" s="206">
        <v>14804.01</v>
      </c>
      <c r="G4011" s="205">
        <f t="shared" si="321"/>
        <v>0.40237035225048923</v>
      </c>
      <c r="H4011" s="207">
        <f t="shared" si="322"/>
        <v>0.45</v>
      </c>
      <c r="I4011" s="213">
        <v>149424</v>
      </c>
      <c r="J4011" s="213">
        <v>8218.32</v>
      </c>
      <c r="K4011" s="212">
        <v>11953.92</v>
      </c>
      <c r="L4011" s="212">
        <v>13448.16</v>
      </c>
      <c r="M4011" s="239">
        <f t="shared" si="319"/>
        <v>0.5152000000002408</v>
      </c>
      <c r="N4011" s="239"/>
      <c r="O4011" s="178"/>
      <c r="P4011" s="178"/>
      <c r="Q4011" s="178"/>
      <c r="R4011" s="178"/>
      <c r="S4011" s="178"/>
      <c r="T4011" s="178"/>
      <c r="U4011" s="178"/>
      <c r="V4011" s="178"/>
      <c r="W4011" s="178"/>
      <c r="X4011" s="178"/>
      <c r="Y4011" s="210">
        <f t="shared" si="318"/>
        <v>0.36551859099804307</v>
      </c>
      <c r="Z4011" s="211">
        <f t="shared" si="320"/>
        <v>0.42</v>
      </c>
      <c r="AA4011" s="178"/>
      <c r="AB4011" s="178"/>
      <c r="AC4011" s="178"/>
    </row>
    <row r="4012" spans="2:29" x14ac:dyDescent="0.35">
      <c r="B4012" s="222">
        <v>408900</v>
      </c>
      <c r="C4012" s="208">
        <v>164534</v>
      </c>
      <c r="D4012" s="309">
        <v>9049.3700000000008</v>
      </c>
      <c r="E4012" s="206">
        <v>13162.72</v>
      </c>
      <c r="F4012" s="206">
        <v>14808.06</v>
      </c>
      <c r="G4012" s="205">
        <f t="shared" si="321"/>
        <v>0.40238200048911715</v>
      </c>
      <c r="H4012" s="207">
        <f t="shared" si="322"/>
        <v>0.45</v>
      </c>
      <c r="I4012" s="213">
        <v>149466</v>
      </c>
      <c r="J4012" s="213">
        <v>8220.6299999999992</v>
      </c>
      <c r="K4012" s="212">
        <v>11957.28</v>
      </c>
      <c r="L4012" s="212">
        <v>13451.94</v>
      </c>
      <c r="M4012" s="239">
        <f t="shared" si="319"/>
        <v>0.51529999999993381</v>
      </c>
      <c r="N4012" s="239"/>
      <c r="O4012" s="178"/>
      <c r="P4012" s="178"/>
      <c r="Q4012" s="178"/>
      <c r="R4012" s="178"/>
      <c r="S4012" s="178"/>
      <c r="T4012" s="178"/>
      <c r="U4012" s="178"/>
      <c r="V4012" s="178"/>
      <c r="W4012" s="178"/>
      <c r="X4012" s="178"/>
      <c r="Y4012" s="210">
        <f t="shared" si="318"/>
        <v>0.36553191489361703</v>
      </c>
      <c r="Z4012" s="211">
        <f t="shared" si="320"/>
        <v>0.42</v>
      </c>
      <c r="AA4012" s="178"/>
      <c r="AB4012" s="178"/>
      <c r="AC4012" s="178"/>
    </row>
    <row r="4013" spans="2:29" x14ac:dyDescent="0.35">
      <c r="B4013" s="222">
        <v>409000</v>
      </c>
      <c r="C4013" s="208">
        <v>164579</v>
      </c>
      <c r="D4013" s="309">
        <v>9051.84</v>
      </c>
      <c r="E4013" s="206">
        <v>13166.32</v>
      </c>
      <c r="F4013" s="206">
        <v>14812.11</v>
      </c>
      <c r="G4013" s="205">
        <f t="shared" si="321"/>
        <v>0.40239364303178482</v>
      </c>
      <c r="H4013" s="207">
        <f t="shared" si="322"/>
        <v>0.45</v>
      </c>
      <c r="I4013" s="213">
        <v>149508</v>
      </c>
      <c r="J4013" s="213">
        <v>8222.94</v>
      </c>
      <c r="K4013" s="212">
        <v>11960.64</v>
      </c>
      <c r="L4013" s="212">
        <v>13455.72</v>
      </c>
      <c r="M4013" s="239">
        <f t="shared" si="319"/>
        <v>0.51520000000011346</v>
      </c>
      <c r="N4013" s="239"/>
      <c r="O4013" s="178"/>
      <c r="P4013" s="178"/>
      <c r="Q4013" s="178"/>
      <c r="R4013" s="178"/>
      <c r="S4013" s="178"/>
      <c r="T4013" s="178"/>
      <c r="U4013" s="178"/>
      <c r="V4013" s="178"/>
      <c r="W4013" s="178"/>
      <c r="X4013" s="178"/>
      <c r="Y4013" s="210">
        <f t="shared" si="318"/>
        <v>0.36554523227383862</v>
      </c>
      <c r="Z4013" s="211">
        <f t="shared" si="320"/>
        <v>0.42</v>
      </c>
      <c r="AA4013" s="178"/>
      <c r="AB4013" s="178"/>
      <c r="AC4013" s="178"/>
    </row>
    <row r="4014" spans="2:29" x14ac:dyDescent="0.35">
      <c r="B4014" s="222">
        <v>409100</v>
      </c>
      <c r="C4014" s="208">
        <v>164624</v>
      </c>
      <c r="D4014" s="309">
        <v>9054.32</v>
      </c>
      <c r="E4014" s="206">
        <v>13169.92</v>
      </c>
      <c r="F4014" s="206">
        <v>14816.16</v>
      </c>
      <c r="G4014" s="205">
        <f t="shared" si="321"/>
        <v>0.40240527988266928</v>
      </c>
      <c r="H4014" s="207">
        <f t="shared" si="322"/>
        <v>0.45</v>
      </c>
      <c r="I4014" s="213">
        <v>149550</v>
      </c>
      <c r="J4014" s="213">
        <v>8225.25</v>
      </c>
      <c r="K4014" s="212">
        <v>11964</v>
      </c>
      <c r="L4014" s="212">
        <v>13459.5</v>
      </c>
      <c r="M4014" s="239">
        <f t="shared" si="319"/>
        <v>0.51530000000009746</v>
      </c>
      <c r="N4014" s="239"/>
      <c r="O4014" s="178"/>
      <c r="P4014" s="178"/>
      <c r="Q4014" s="178"/>
      <c r="R4014" s="178"/>
      <c r="S4014" s="178"/>
      <c r="T4014" s="178"/>
      <c r="U4014" s="178"/>
      <c r="V4014" s="178"/>
      <c r="W4014" s="178"/>
      <c r="X4014" s="178"/>
      <c r="Y4014" s="210">
        <f t="shared" si="318"/>
        <v>0.36555854314348568</v>
      </c>
      <c r="Z4014" s="211">
        <f t="shared" si="320"/>
        <v>0.42</v>
      </c>
      <c r="AA4014" s="178"/>
      <c r="AB4014" s="178"/>
      <c r="AC4014" s="178"/>
    </row>
    <row r="4015" spans="2:29" x14ac:dyDescent="0.35">
      <c r="B4015" s="222">
        <v>409200</v>
      </c>
      <c r="C4015" s="208">
        <v>164669</v>
      </c>
      <c r="D4015" s="309">
        <v>9056.7900000000009</v>
      </c>
      <c r="E4015" s="206">
        <v>13173.52</v>
      </c>
      <c r="F4015" s="206">
        <v>14820.21</v>
      </c>
      <c r="G4015" s="205">
        <f t="shared" si="321"/>
        <v>0.40241691104594329</v>
      </c>
      <c r="H4015" s="207">
        <f t="shared" si="322"/>
        <v>0.45</v>
      </c>
      <c r="I4015" s="213">
        <v>149592</v>
      </c>
      <c r="J4015" s="213">
        <v>8227.56</v>
      </c>
      <c r="K4015" s="212">
        <v>11967.36</v>
      </c>
      <c r="L4015" s="212">
        <v>13463.28</v>
      </c>
      <c r="M4015" s="239">
        <f t="shared" si="319"/>
        <v>0.51520000000000432</v>
      </c>
      <c r="N4015" s="239"/>
      <c r="O4015" s="178"/>
      <c r="P4015" s="178"/>
      <c r="Q4015" s="178"/>
      <c r="R4015" s="178"/>
      <c r="S4015" s="178"/>
      <c r="T4015" s="178"/>
      <c r="U4015" s="178"/>
      <c r="V4015" s="178"/>
      <c r="W4015" s="178"/>
      <c r="X4015" s="178"/>
      <c r="Y4015" s="210">
        <f t="shared" si="318"/>
        <v>0.3655718475073314</v>
      </c>
      <c r="Z4015" s="211">
        <f t="shared" si="320"/>
        <v>0.42</v>
      </c>
      <c r="AA4015" s="178"/>
      <c r="AB4015" s="178"/>
      <c r="AC4015" s="178"/>
    </row>
    <row r="4016" spans="2:29" x14ac:dyDescent="0.35">
      <c r="B4016" s="222">
        <v>409300</v>
      </c>
      <c r="C4016" s="208">
        <v>164714</v>
      </c>
      <c r="D4016" s="309">
        <v>9059.27</v>
      </c>
      <c r="E4016" s="206">
        <v>13177.12</v>
      </c>
      <c r="F4016" s="206">
        <v>14824.26</v>
      </c>
      <c r="G4016" s="205">
        <f t="shared" si="321"/>
        <v>0.4024285365257757</v>
      </c>
      <c r="H4016" s="207">
        <f t="shared" si="322"/>
        <v>0.45</v>
      </c>
      <c r="I4016" s="213">
        <v>149634</v>
      </c>
      <c r="J4016" s="213">
        <v>8229.8700000000008</v>
      </c>
      <c r="K4016" s="212">
        <v>11970.72</v>
      </c>
      <c r="L4016" s="212">
        <v>13467.06</v>
      </c>
      <c r="M4016" s="239">
        <f t="shared" si="319"/>
        <v>0.51529999999998832</v>
      </c>
      <c r="N4016" s="239"/>
      <c r="O4016" s="178"/>
      <c r="P4016" s="178"/>
      <c r="Q4016" s="178"/>
      <c r="R4016" s="178"/>
      <c r="S4016" s="178"/>
      <c r="T4016" s="178"/>
      <c r="U4016" s="178"/>
      <c r="V4016" s="178"/>
      <c r="W4016" s="178"/>
      <c r="X4016" s="178"/>
      <c r="Y4016" s="210">
        <f t="shared" si="318"/>
        <v>0.36558514537014414</v>
      </c>
      <c r="Z4016" s="211">
        <f t="shared" si="320"/>
        <v>0.42</v>
      </c>
      <c r="AA4016" s="178"/>
      <c r="AB4016" s="178"/>
      <c r="AC4016" s="178"/>
    </row>
    <row r="4017" spans="2:29" x14ac:dyDescent="0.35">
      <c r="B4017" s="222">
        <v>409400</v>
      </c>
      <c r="C4017" s="208">
        <v>164759</v>
      </c>
      <c r="D4017" s="309">
        <v>9061.74</v>
      </c>
      <c r="E4017" s="206">
        <v>13180.72</v>
      </c>
      <c r="F4017" s="206">
        <v>14828.31</v>
      </c>
      <c r="G4017" s="205">
        <f t="shared" si="321"/>
        <v>0.40244015632633123</v>
      </c>
      <c r="H4017" s="207">
        <f t="shared" si="322"/>
        <v>0.45</v>
      </c>
      <c r="I4017" s="213">
        <v>149676</v>
      </c>
      <c r="J4017" s="213">
        <v>8232.18</v>
      </c>
      <c r="K4017" s="212">
        <v>11974.08</v>
      </c>
      <c r="L4017" s="212">
        <v>13470.84</v>
      </c>
      <c r="M4017" s="239">
        <f t="shared" si="319"/>
        <v>0.51519999999987709</v>
      </c>
      <c r="N4017" s="239"/>
      <c r="O4017" s="178"/>
      <c r="P4017" s="178"/>
      <c r="Q4017" s="178"/>
      <c r="R4017" s="178"/>
      <c r="S4017" s="178"/>
      <c r="T4017" s="178"/>
      <c r="U4017" s="178"/>
      <c r="V4017" s="178"/>
      <c r="W4017" s="178"/>
      <c r="X4017" s="178"/>
      <c r="Y4017" s="210">
        <f t="shared" si="318"/>
        <v>0.36559843673668785</v>
      </c>
      <c r="Z4017" s="211">
        <f t="shared" si="320"/>
        <v>0.42</v>
      </c>
      <c r="AA4017" s="178"/>
      <c r="AB4017" s="178"/>
      <c r="AC4017" s="178"/>
    </row>
    <row r="4018" spans="2:29" x14ac:dyDescent="0.35">
      <c r="B4018" s="222">
        <v>409500</v>
      </c>
      <c r="C4018" s="208">
        <v>164804</v>
      </c>
      <c r="D4018" s="309">
        <v>9064.2199999999993</v>
      </c>
      <c r="E4018" s="206">
        <v>13184.32</v>
      </c>
      <c r="F4018" s="206">
        <v>14832.36</v>
      </c>
      <c r="G4018" s="205">
        <f t="shared" si="321"/>
        <v>0.40245177045177044</v>
      </c>
      <c r="H4018" s="207">
        <f t="shared" si="322"/>
        <v>0.45</v>
      </c>
      <c r="I4018" s="213">
        <v>149718</v>
      </c>
      <c r="J4018" s="213">
        <v>8234.49</v>
      </c>
      <c r="K4018" s="212">
        <v>11977.44</v>
      </c>
      <c r="L4018" s="212">
        <v>13474.62</v>
      </c>
      <c r="M4018" s="239">
        <f t="shared" si="319"/>
        <v>0.51530000000017029</v>
      </c>
      <c r="N4018" s="239"/>
      <c r="O4018" s="178"/>
      <c r="P4018" s="178"/>
      <c r="Q4018" s="178"/>
      <c r="R4018" s="178"/>
      <c r="S4018" s="178"/>
      <c r="T4018" s="178"/>
      <c r="U4018" s="178"/>
      <c r="V4018" s="178"/>
      <c r="W4018" s="178"/>
      <c r="X4018" s="178"/>
      <c r="Y4018" s="210">
        <f t="shared" si="318"/>
        <v>0.36561172161172162</v>
      </c>
      <c r="Z4018" s="211">
        <f t="shared" si="320"/>
        <v>0.42</v>
      </c>
      <c r="AA4018" s="178"/>
      <c r="AB4018" s="178"/>
      <c r="AC4018" s="178"/>
    </row>
    <row r="4019" spans="2:29" x14ac:dyDescent="0.35">
      <c r="B4019" s="222">
        <v>409600</v>
      </c>
      <c r="C4019" s="208">
        <v>164849</v>
      </c>
      <c r="D4019" s="309">
        <v>9066.69</v>
      </c>
      <c r="E4019" s="206">
        <v>13187.92</v>
      </c>
      <c r="F4019" s="206">
        <v>14836.41</v>
      </c>
      <c r="G4019" s="205">
        <f t="shared" si="321"/>
        <v>0.40246337890625</v>
      </c>
      <c r="H4019" s="207">
        <f t="shared" si="322"/>
        <v>0.45</v>
      </c>
      <c r="I4019" s="213">
        <v>149760</v>
      </c>
      <c r="J4019" s="213">
        <v>8236.7999999999993</v>
      </c>
      <c r="K4019" s="212">
        <v>11980.8</v>
      </c>
      <c r="L4019" s="212">
        <v>13478.4</v>
      </c>
      <c r="M4019" s="239">
        <f t="shared" si="319"/>
        <v>0.51520000000005894</v>
      </c>
      <c r="N4019" s="239"/>
      <c r="O4019" s="178"/>
      <c r="P4019" s="178"/>
      <c r="Q4019" s="178"/>
      <c r="R4019" s="178"/>
      <c r="S4019" s="178"/>
      <c r="T4019" s="178"/>
      <c r="U4019" s="178"/>
      <c r="V4019" s="178"/>
      <c r="W4019" s="178"/>
      <c r="X4019" s="178"/>
      <c r="Y4019" s="210">
        <f t="shared" si="318"/>
        <v>0.36562499999999998</v>
      </c>
      <c r="Z4019" s="211">
        <f t="shared" si="320"/>
        <v>0.42</v>
      </c>
      <c r="AA4019" s="178"/>
      <c r="AB4019" s="178"/>
      <c r="AC4019" s="178"/>
    </row>
    <row r="4020" spans="2:29" x14ac:dyDescent="0.35">
      <c r="B4020" s="222">
        <v>409700</v>
      </c>
      <c r="C4020" s="208">
        <v>164894</v>
      </c>
      <c r="D4020" s="309">
        <v>9069.17</v>
      </c>
      <c r="E4020" s="206">
        <v>13191.52</v>
      </c>
      <c r="F4020" s="206">
        <v>14840.46</v>
      </c>
      <c r="G4020" s="205">
        <f t="shared" si="321"/>
        <v>0.40247498169392237</v>
      </c>
      <c r="H4020" s="207">
        <f t="shared" si="322"/>
        <v>0.45</v>
      </c>
      <c r="I4020" s="213">
        <v>149802</v>
      </c>
      <c r="J4020" s="213">
        <v>8239.11</v>
      </c>
      <c r="K4020" s="212">
        <v>11984.16</v>
      </c>
      <c r="L4020" s="212">
        <v>13482.18</v>
      </c>
      <c r="M4020" s="239">
        <f t="shared" si="319"/>
        <v>0.51530000000004295</v>
      </c>
      <c r="N4020" s="239"/>
      <c r="O4020" s="178"/>
      <c r="P4020" s="178"/>
      <c r="Q4020" s="178"/>
      <c r="R4020" s="178"/>
      <c r="S4020" s="178"/>
      <c r="T4020" s="178"/>
      <c r="U4020" s="178"/>
      <c r="V4020" s="178"/>
      <c r="W4020" s="178"/>
      <c r="X4020" s="178"/>
      <c r="Y4020" s="210">
        <f t="shared" si="318"/>
        <v>0.3656382719062729</v>
      </c>
      <c r="Z4020" s="211">
        <f t="shared" si="320"/>
        <v>0.42</v>
      </c>
      <c r="AA4020" s="178"/>
      <c r="AB4020" s="178"/>
      <c r="AC4020" s="178"/>
    </row>
    <row r="4021" spans="2:29" x14ac:dyDescent="0.35">
      <c r="B4021" s="222">
        <v>409800</v>
      </c>
      <c r="C4021" s="208">
        <v>164939</v>
      </c>
      <c r="D4021" s="309">
        <v>9071.64</v>
      </c>
      <c r="E4021" s="206">
        <v>13195.12</v>
      </c>
      <c r="F4021" s="206">
        <v>14844.51</v>
      </c>
      <c r="G4021" s="205">
        <f t="shared" si="321"/>
        <v>0.40248657881893607</v>
      </c>
      <c r="H4021" s="207">
        <f t="shared" si="322"/>
        <v>0.45</v>
      </c>
      <c r="I4021" s="213">
        <v>149844</v>
      </c>
      <c r="J4021" s="213">
        <v>8241.42</v>
      </c>
      <c r="K4021" s="212">
        <v>11987.52</v>
      </c>
      <c r="L4021" s="212">
        <v>13485.96</v>
      </c>
      <c r="M4021" s="239">
        <f t="shared" si="319"/>
        <v>0.5152000000002408</v>
      </c>
      <c r="N4021" s="239"/>
      <c r="O4021" s="178"/>
      <c r="P4021" s="178"/>
      <c r="Q4021" s="178"/>
      <c r="R4021" s="178"/>
      <c r="S4021" s="178"/>
      <c r="T4021" s="178"/>
      <c r="U4021" s="178"/>
      <c r="V4021" s="178"/>
      <c r="W4021" s="178"/>
      <c r="X4021" s="178"/>
      <c r="Y4021" s="210">
        <f t="shared" si="318"/>
        <v>0.36565153733528549</v>
      </c>
      <c r="Z4021" s="211">
        <f t="shared" si="320"/>
        <v>0.42</v>
      </c>
      <c r="AA4021" s="178"/>
      <c r="AB4021" s="178"/>
      <c r="AC4021" s="178"/>
    </row>
    <row r="4022" spans="2:29" x14ac:dyDescent="0.35">
      <c r="B4022" s="222">
        <v>409900</v>
      </c>
      <c r="C4022" s="208">
        <v>164984</v>
      </c>
      <c r="D4022" s="309">
        <v>9074.1200000000008</v>
      </c>
      <c r="E4022" s="206">
        <v>13198.72</v>
      </c>
      <c r="F4022" s="206">
        <v>14848.56</v>
      </c>
      <c r="G4022" s="205">
        <f t="shared" si="321"/>
        <v>0.4024981702854355</v>
      </c>
      <c r="H4022" s="207">
        <f t="shared" si="322"/>
        <v>0.45</v>
      </c>
      <c r="I4022" s="213">
        <v>149886</v>
      </c>
      <c r="J4022" s="213">
        <v>8243.73</v>
      </c>
      <c r="K4022" s="212">
        <v>11990.88</v>
      </c>
      <c r="L4022" s="212">
        <v>13489.74</v>
      </c>
      <c r="M4022" s="239">
        <f t="shared" si="319"/>
        <v>0.51529999999993381</v>
      </c>
      <c r="N4022" s="239"/>
      <c r="O4022" s="178"/>
      <c r="P4022" s="178"/>
      <c r="Q4022" s="178"/>
      <c r="R4022" s="178"/>
      <c r="S4022" s="178"/>
      <c r="T4022" s="178"/>
      <c r="U4022" s="178"/>
      <c r="V4022" s="178"/>
      <c r="W4022" s="178"/>
      <c r="X4022" s="178"/>
      <c r="Y4022" s="210">
        <f t="shared" si="318"/>
        <v>0.3656647962917785</v>
      </c>
      <c r="Z4022" s="211">
        <f t="shared" si="320"/>
        <v>0.42</v>
      </c>
      <c r="AA4022" s="178"/>
      <c r="AB4022" s="178"/>
      <c r="AC4022" s="178"/>
    </row>
    <row r="4023" spans="2:29" x14ac:dyDescent="0.35">
      <c r="B4023" s="222">
        <v>410000</v>
      </c>
      <c r="C4023" s="208">
        <v>165029</v>
      </c>
      <c r="D4023" s="309">
        <v>9076.59</v>
      </c>
      <c r="E4023" s="206">
        <v>13202.32</v>
      </c>
      <c r="F4023" s="206">
        <v>14852.61</v>
      </c>
      <c r="G4023" s="205">
        <f t="shared" si="321"/>
        <v>0.40250975609756096</v>
      </c>
      <c r="H4023" s="207">
        <f t="shared" si="322"/>
        <v>0.45</v>
      </c>
      <c r="I4023" s="213">
        <v>149928</v>
      </c>
      <c r="J4023" s="213">
        <v>8246.0400000000009</v>
      </c>
      <c r="K4023" s="212">
        <v>11994.24</v>
      </c>
      <c r="L4023" s="212">
        <v>13493.52</v>
      </c>
      <c r="M4023" s="239">
        <f t="shared" si="319"/>
        <v>0.51520000000011346</v>
      </c>
      <c r="N4023" s="239"/>
      <c r="O4023" s="178"/>
      <c r="P4023" s="178"/>
      <c r="Q4023" s="178"/>
      <c r="R4023" s="178"/>
      <c r="S4023" s="178"/>
      <c r="T4023" s="178"/>
      <c r="U4023" s="178"/>
      <c r="V4023" s="178"/>
      <c r="W4023" s="178"/>
      <c r="X4023" s="178"/>
      <c r="Y4023" s="210">
        <f t="shared" si="318"/>
        <v>0.36567804878048782</v>
      </c>
      <c r="Z4023" s="211">
        <f t="shared" si="320"/>
        <v>0.42</v>
      </c>
      <c r="AA4023" s="178"/>
      <c r="AB4023" s="178"/>
      <c r="AC4023" s="178"/>
    </row>
    <row r="4024" spans="2:29" x14ac:dyDescent="0.35">
      <c r="B4024" s="222">
        <v>410100</v>
      </c>
      <c r="C4024" s="208">
        <v>165074</v>
      </c>
      <c r="D4024" s="309">
        <v>9079.07</v>
      </c>
      <c r="E4024" s="206">
        <v>13205.92</v>
      </c>
      <c r="F4024" s="206">
        <v>14856.66</v>
      </c>
      <c r="G4024" s="205">
        <f t="shared" si="321"/>
        <v>0.40252133625944891</v>
      </c>
      <c r="H4024" s="207">
        <f t="shared" si="322"/>
        <v>0.45</v>
      </c>
      <c r="I4024" s="213">
        <v>149970</v>
      </c>
      <c r="J4024" s="213">
        <v>8248.35</v>
      </c>
      <c r="K4024" s="212">
        <v>11997.6</v>
      </c>
      <c r="L4024" s="212">
        <v>13497.3</v>
      </c>
      <c r="M4024" s="239">
        <f t="shared" si="319"/>
        <v>0.51530000000009746</v>
      </c>
      <c r="N4024" s="239"/>
      <c r="O4024" s="178"/>
      <c r="P4024" s="178"/>
      <c r="Q4024" s="178"/>
      <c r="R4024" s="178"/>
      <c r="S4024" s="178"/>
      <c r="T4024" s="178"/>
      <c r="U4024" s="178"/>
      <c r="V4024" s="178"/>
      <c r="W4024" s="178"/>
      <c r="X4024" s="178"/>
      <c r="Y4024" s="210">
        <f t="shared" si="318"/>
        <v>0.36569129480614482</v>
      </c>
      <c r="Z4024" s="211">
        <f t="shared" si="320"/>
        <v>0.42</v>
      </c>
      <c r="AA4024" s="178"/>
      <c r="AB4024" s="178"/>
      <c r="AC4024" s="178"/>
    </row>
    <row r="4025" spans="2:29" x14ac:dyDescent="0.35">
      <c r="B4025" s="222">
        <v>410200</v>
      </c>
      <c r="C4025" s="208">
        <v>165119</v>
      </c>
      <c r="D4025" s="309">
        <v>9081.5400000000009</v>
      </c>
      <c r="E4025" s="206">
        <v>13209.52</v>
      </c>
      <c r="F4025" s="206">
        <v>14860.71</v>
      </c>
      <c r="G4025" s="205">
        <f t="shared" si="321"/>
        <v>0.40253291077523157</v>
      </c>
      <c r="H4025" s="207">
        <f t="shared" si="322"/>
        <v>0.45</v>
      </c>
      <c r="I4025" s="213">
        <v>150012</v>
      </c>
      <c r="J4025" s="213">
        <v>8250.66</v>
      </c>
      <c r="K4025" s="212">
        <v>12000.96</v>
      </c>
      <c r="L4025" s="212">
        <v>13501.08</v>
      </c>
      <c r="M4025" s="239">
        <f t="shared" si="319"/>
        <v>0.51520000000000432</v>
      </c>
      <c r="N4025" s="239"/>
      <c r="O4025" s="178"/>
      <c r="P4025" s="178"/>
      <c r="Q4025" s="178"/>
      <c r="R4025" s="178"/>
      <c r="S4025" s="178"/>
      <c r="T4025" s="178"/>
      <c r="U4025" s="178"/>
      <c r="V4025" s="178"/>
      <c r="W4025" s="178"/>
      <c r="X4025" s="178"/>
      <c r="Y4025" s="210">
        <f t="shared" si="318"/>
        <v>0.36570453437347633</v>
      </c>
      <c r="Z4025" s="211">
        <f t="shared" si="320"/>
        <v>0.42</v>
      </c>
      <c r="AA4025" s="178"/>
      <c r="AB4025" s="178"/>
      <c r="AC4025" s="178"/>
    </row>
    <row r="4026" spans="2:29" x14ac:dyDescent="0.35">
      <c r="B4026" s="222">
        <v>410300</v>
      </c>
      <c r="C4026" s="208">
        <v>165164</v>
      </c>
      <c r="D4026" s="309">
        <v>9084.02</v>
      </c>
      <c r="E4026" s="206">
        <v>13213.12</v>
      </c>
      <c r="F4026" s="206">
        <v>14864.76</v>
      </c>
      <c r="G4026" s="205">
        <f t="shared" si="321"/>
        <v>0.40254447964903728</v>
      </c>
      <c r="H4026" s="207">
        <f t="shared" si="322"/>
        <v>0.45</v>
      </c>
      <c r="I4026" s="213">
        <v>150054</v>
      </c>
      <c r="J4026" s="213">
        <v>8252.9699999999993</v>
      </c>
      <c r="K4026" s="212">
        <v>12004.32</v>
      </c>
      <c r="L4026" s="212">
        <v>13504.86</v>
      </c>
      <c r="M4026" s="239">
        <f t="shared" si="319"/>
        <v>0.51529999999998832</v>
      </c>
      <c r="N4026" s="239"/>
      <c r="O4026" s="178"/>
      <c r="P4026" s="178"/>
      <c r="Q4026" s="178"/>
      <c r="R4026" s="178"/>
      <c r="S4026" s="178"/>
      <c r="T4026" s="178"/>
      <c r="U4026" s="178"/>
      <c r="V4026" s="178"/>
      <c r="W4026" s="178"/>
      <c r="X4026" s="178"/>
      <c r="Y4026" s="210">
        <f t="shared" si="318"/>
        <v>0.36571776748720447</v>
      </c>
      <c r="Z4026" s="211">
        <f t="shared" si="320"/>
        <v>0.42</v>
      </c>
      <c r="AA4026" s="178"/>
      <c r="AB4026" s="178"/>
      <c r="AC4026" s="178"/>
    </row>
    <row r="4027" spans="2:29" x14ac:dyDescent="0.35">
      <c r="B4027" s="222">
        <v>410400</v>
      </c>
      <c r="C4027" s="208">
        <v>165209</v>
      </c>
      <c r="D4027" s="309">
        <v>9086.49</v>
      </c>
      <c r="E4027" s="206">
        <v>13216.72</v>
      </c>
      <c r="F4027" s="206">
        <v>14868.81</v>
      </c>
      <c r="G4027" s="205">
        <f t="shared" si="321"/>
        <v>0.40255604288499025</v>
      </c>
      <c r="H4027" s="207">
        <f t="shared" si="322"/>
        <v>0.45</v>
      </c>
      <c r="I4027" s="213">
        <v>150096</v>
      </c>
      <c r="J4027" s="213">
        <v>8255.2800000000007</v>
      </c>
      <c r="K4027" s="212">
        <v>12007.68</v>
      </c>
      <c r="L4027" s="212">
        <v>13508.64</v>
      </c>
      <c r="M4027" s="239">
        <f t="shared" si="319"/>
        <v>0.51519999999987709</v>
      </c>
      <c r="N4027" s="239"/>
      <c r="O4027" s="178"/>
      <c r="P4027" s="178"/>
      <c r="Q4027" s="178"/>
      <c r="R4027" s="178"/>
      <c r="S4027" s="178"/>
      <c r="T4027" s="178"/>
      <c r="U4027" s="178"/>
      <c r="V4027" s="178"/>
      <c r="W4027" s="178"/>
      <c r="X4027" s="178"/>
      <c r="Y4027" s="210">
        <f t="shared" si="318"/>
        <v>0.3657309941520468</v>
      </c>
      <c r="Z4027" s="211">
        <f t="shared" si="320"/>
        <v>0.42</v>
      </c>
      <c r="AA4027" s="178"/>
      <c r="AB4027" s="178"/>
      <c r="AC4027" s="178"/>
    </row>
    <row r="4028" spans="2:29" x14ac:dyDescent="0.35">
      <c r="B4028" s="222">
        <v>410500</v>
      </c>
      <c r="C4028" s="208">
        <v>165254</v>
      </c>
      <c r="D4028" s="309">
        <v>9088.9699999999993</v>
      </c>
      <c r="E4028" s="206">
        <v>13220.32</v>
      </c>
      <c r="F4028" s="206">
        <v>14872.86</v>
      </c>
      <c r="G4028" s="205">
        <f t="shared" si="321"/>
        <v>0.40256760048721074</v>
      </c>
      <c r="H4028" s="207">
        <f t="shared" si="322"/>
        <v>0.45</v>
      </c>
      <c r="I4028" s="213">
        <v>150138</v>
      </c>
      <c r="J4028" s="213">
        <v>8257.59</v>
      </c>
      <c r="K4028" s="212">
        <v>12011.04</v>
      </c>
      <c r="L4028" s="212">
        <v>13512.42</v>
      </c>
      <c r="M4028" s="239">
        <f t="shared" si="319"/>
        <v>0.51530000000017029</v>
      </c>
      <c r="N4028" s="239"/>
      <c r="O4028" s="178"/>
      <c r="P4028" s="178"/>
      <c r="Q4028" s="178"/>
      <c r="R4028" s="178"/>
      <c r="S4028" s="178"/>
      <c r="T4028" s="178"/>
      <c r="U4028" s="178"/>
      <c r="V4028" s="178"/>
      <c r="W4028" s="178"/>
      <c r="X4028" s="178"/>
      <c r="Y4028" s="210">
        <f t="shared" si="318"/>
        <v>0.3657442143727162</v>
      </c>
      <c r="Z4028" s="211">
        <f t="shared" si="320"/>
        <v>0.42</v>
      </c>
      <c r="AA4028" s="178"/>
      <c r="AB4028" s="178"/>
      <c r="AC4028" s="178"/>
    </row>
    <row r="4029" spans="2:29" x14ac:dyDescent="0.35">
      <c r="B4029" s="222">
        <v>410600</v>
      </c>
      <c r="C4029" s="208">
        <v>165299</v>
      </c>
      <c r="D4029" s="309">
        <v>9091.44</v>
      </c>
      <c r="E4029" s="206">
        <v>13223.92</v>
      </c>
      <c r="F4029" s="206">
        <v>14876.91</v>
      </c>
      <c r="G4029" s="205">
        <f t="shared" si="321"/>
        <v>0.4025791524598149</v>
      </c>
      <c r="H4029" s="207">
        <f t="shared" si="322"/>
        <v>0.45</v>
      </c>
      <c r="I4029" s="213">
        <v>150180</v>
      </c>
      <c r="J4029" s="213">
        <v>8259.9</v>
      </c>
      <c r="K4029" s="212">
        <v>12014.4</v>
      </c>
      <c r="L4029" s="212">
        <v>13516.2</v>
      </c>
      <c r="M4029" s="239">
        <f t="shared" si="319"/>
        <v>0.51520000000005894</v>
      </c>
      <c r="N4029" s="239"/>
      <c r="O4029" s="178"/>
      <c r="P4029" s="178"/>
      <c r="Q4029" s="178"/>
      <c r="R4029" s="178"/>
      <c r="S4029" s="178"/>
      <c r="T4029" s="178"/>
      <c r="U4029" s="178"/>
      <c r="V4029" s="178"/>
      <c r="W4029" s="178"/>
      <c r="X4029" s="178"/>
      <c r="Y4029" s="210">
        <f t="shared" si="318"/>
        <v>0.36575742815392109</v>
      </c>
      <c r="Z4029" s="211">
        <f t="shared" si="320"/>
        <v>0.42</v>
      </c>
      <c r="AA4029" s="178"/>
      <c r="AB4029" s="178"/>
      <c r="AC4029" s="178"/>
    </row>
    <row r="4030" spans="2:29" x14ac:dyDescent="0.35">
      <c r="B4030" s="222">
        <v>410700</v>
      </c>
      <c r="C4030" s="208">
        <v>165344</v>
      </c>
      <c r="D4030" s="309">
        <v>9093.92</v>
      </c>
      <c r="E4030" s="206">
        <v>13227.52</v>
      </c>
      <c r="F4030" s="206">
        <v>14880.96</v>
      </c>
      <c r="G4030" s="205">
        <f t="shared" si="321"/>
        <v>0.402590698806915</v>
      </c>
      <c r="H4030" s="207">
        <f t="shared" si="322"/>
        <v>0.45</v>
      </c>
      <c r="I4030" s="213">
        <v>150222</v>
      </c>
      <c r="J4030" s="213">
        <v>8262.2099999999991</v>
      </c>
      <c r="K4030" s="212">
        <v>12017.76</v>
      </c>
      <c r="L4030" s="212">
        <v>13519.98</v>
      </c>
      <c r="M4030" s="239">
        <f t="shared" si="319"/>
        <v>0.51530000000004295</v>
      </c>
      <c r="N4030" s="239"/>
      <c r="O4030" s="178"/>
      <c r="P4030" s="178"/>
      <c r="Q4030" s="178"/>
      <c r="R4030" s="178"/>
      <c r="S4030" s="178"/>
      <c r="T4030" s="178"/>
      <c r="U4030" s="178"/>
      <c r="V4030" s="178"/>
      <c r="W4030" s="178"/>
      <c r="X4030" s="178"/>
      <c r="Y4030" s="210">
        <f t="shared" si="318"/>
        <v>0.3657706355003652</v>
      </c>
      <c r="Z4030" s="211">
        <f t="shared" si="320"/>
        <v>0.42</v>
      </c>
      <c r="AA4030" s="178"/>
      <c r="AB4030" s="178"/>
      <c r="AC4030" s="178"/>
    </row>
    <row r="4031" spans="2:29" x14ac:dyDescent="0.35">
      <c r="B4031" s="222">
        <v>410800</v>
      </c>
      <c r="C4031" s="208">
        <v>165389</v>
      </c>
      <c r="D4031" s="309">
        <v>9096.39</v>
      </c>
      <c r="E4031" s="206">
        <v>13231.12</v>
      </c>
      <c r="F4031" s="206">
        <v>14885.01</v>
      </c>
      <c r="G4031" s="205">
        <f t="shared" si="321"/>
        <v>0.40260223953261925</v>
      </c>
      <c r="H4031" s="207">
        <f t="shared" si="322"/>
        <v>0.45</v>
      </c>
      <c r="I4031" s="213">
        <v>150264</v>
      </c>
      <c r="J4031" s="213">
        <v>8264.52</v>
      </c>
      <c r="K4031" s="212">
        <v>12021.12</v>
      </c>
      <c r="L4031" s="212">
        <v>13523.76</v>
      </c>
      <c r="M4031" s="239">
        <f t="shared" si="319"/>
        <v>0.5152000000002408</v>
      </c>
      <c r="N4031" s="239"/>
      <c r="O4031" s="178"/>
      <c r="P4031" s="178"/>
      <c r="Q4031" s="178"/>
      <c r="R4031" s="178"/>
      <c r="S4031" s="178"/>
      <c r="T4031" s="178"/>
      <c r="U4031" s="178"/>
      <c r="V4031" s="178"/>
      <c r="W4031" s="178"/>
      <c r="X4031" s="178"/>
      <c r="Y4031" s="210">
        <f t="shared" si="318"/>
        <v>0.36578383641674783</v>
      </c>
      <c r="Z4031" s="211">
        <f t="shared" si="320"/>
        <v>0.42</v>
      </c>
      <c r="AA4031" s="178"/>
      <c r="AB4031" s="178"/>
      <c r="AC4031" s="178"/>
    </row>
    <row r="4032" spans="2:29" x14ac:dyDescent="0.35">
      <c r="B4032" s="222">
        <v>410900</v>
      </c>
      <c r="C4032" s="208">
        <v>165434</v>
      </c>
      <c r="D4032" s="309">
        <v>9098.8700000000008</v>
      </c>
      <c r="E4032" s="206">
        <v>13234.72</v>
      </c>
      <c r="F4032" s="206">
        <v>14889.06</v>
      </c>
      <c r="G4032" s="205">
        <f t="shared" si="321"/>
        <v>0.40261377464103187</v>
      </c>
      <c r="H4032" s="207">
        <f t="shared" si="322"/>
        <v>0.45</v>
      </c>
      <c r="I4032" s="213">
        <v>150306</v>
      </c>
      <c r="J4032" s="213">
        <v>8266.83</v>
      </c>
      <c r="K4032" s="212">
        <v>12024.48</v>
      </c>
      <c r="L4032" s="212">
        <v>13527.54</v>
      </c>
      <c r="M4032" s="239">
        <f t="shared" si="319"/>
        <v>0.51529999999993381</v>
      </c>
      <c r="N4032" s="239"/>
      <c r="O4032" s="178"/>
      <c r="P4032" s="178"/>
      <c r="Q4032" s="178"/>
      <c r="R4032" s="178"/>
      <c r="S4032" s="178"/>
      <c r="T4032" s="178"/>
      <c r="U4032" s="178"/>
      <c r="V4032" s="178"/>
      <c r="W4032" s="178"/>
      <c r="X4032" s="178"/>
      <c r="Y4032" s="210">
        <f t="shared" si="318"/>
        <v>0.36579703090776344</v>
      </c>
      <c r="Z4032" s="211">
        <f t="shared" si="320"/>
        <v>0.42</v>
      </c>
      <c r="AA4032" s="178"/>
      <c r="AB4032" s="178"/>
      <c r="AC4032" s="178"/>
    </row>
    <row r="4033" spans="2:29" x14ac:dyDescent="0.35">
      <c r="B4033" s="222">
        <v>411000</v>
      </c>
      <c r="C4033" s="208">
        <v>165479</v>
      </c>
      <c r="D4033" s="309">
        <v>9101.34</v>
      </c>
      <c r="E4033" s="206">
        <v>13238.32</v>
      </c>
      <c r="F4033" s="206">
        <v>14893.11</v>
      </c>
      <c r="G4033" s="205">
        <f t="shared" si="321"/>
        <v>0.40262530413625303</v>
      </c>
      <c r="H4033" s="207">
        <f t="shared" si="322"/>
        <v>0.45</v>
      </c>
      <c r="I4033" s="213">
        <v>150348</v>
      </c>
      <c r="J4033" s="213">
        <v>8269.14</v>
      </c>
      <c r="K4033" s="212">
        <v>12027.84</v>
      </c>
      <c r="L4033" s="212">
        <v>13531.32</v>
      </c>
      <c r="M4033" s="239">
        <f t="shared" si="319"/>
        <v>0.51520000000011346</v>
      </c>
      <c r="N4033" s="239"/>
      <c r="O4033" s="178"/>
      <c r="P4033" s="178"/>
      <c r="Q4033" s="178"/>
      <c r="R4033" s="178"/>
      <c r="S4033" s="178"/>
      <c r="T4033" s="178"/>
      <c r="U4033" s="178"/>
      <c r="V4033" s="178"/>
      <c r="W4033" s="178"/>
      <c r="X4033" s="178"/>
      <c r="Y4033" s="210">
        <f t="shared" si="318"/>
        <v>0.36581021897810218</v>
      </c>
      <c r="Z4033" s="211">
        <f t="shared" si="320"/>
        <v>0.42</v>
      </c>
      <c r="AA4033" s="178"/>
      <c r="AB4033" s="178"/>
      <c r="AC4033" s="178"/>
    </row>
    <row r="4034" spans="2:29" x14ac:dyDescent="0.35">
      <c r="B4034" s="222">
        <v>411100</v>
      </c>
      <c r="C4034" s="208">
        <v>165524</v>
      </c>
      <c r="D4034" s="309">
        <v>9103.82</v>
      </c>
      <c r="E4034" s="206">
        <v>13241.92</v>
      </c>
      <c r="F4034" s="206">
        <v>14897.16</v>
      </c>
      <c r="G4034" s="205">
        <f t="shared" si="321"/>
        <v>0.40263682802237899</v>
      </c>
      <c r="H4034" s="207">
        <f t="shared" si="322"/>
        <v>0.45</v>
      </c>
      <c r="I4034" s="213">
        <v>150390</v>
      </c>
      <c r="J4034" s="213">
        <v>8271.4500000000007</v>
      </c>
      <c r="K4034" s="212">
        <v>12031.2</v>
      </c>
      <c r="L4034" s="212">
        <v>13535.1</v>
      </c>
      <c r="M4034" s="239">
        <f t="shared" si="319"/>
        <v>0.51530000000009746</v>
      </c>
      <c r="N4034" s="239"/>
      <c r="O4034" s="178"/>
      <c r="P4034" s="178"/>
      <c r="Q4034" s="178"/>
      <c r="R4034" s="178"/>
      <c r="S4034" s="178"/>
      <c r="T4034" s="178"/>
      <c r="U4034" s="178"/>
      <c r="V4034" s="178"/>
      <c r="W4034" s="178"/>
      <c r="X4034" s="178"/>
      <c r="Y4034" s="210">
        <f t="shared" si="318"/>
        <v>0.3658234006324495</v>
      </c>
      <c r="Z4034" s="211">
        <f t="shared" si="320"/>
        <v>0.42</v>
      </c>
      <c r="AA4034" s="178"/>
      <c r="AB4034" s="178"/>
      <c r="AC4034" s="178"/>
    </row>
    <row r="4035" spans="2:29" x14ac:dyDescent="0.35">
      <c r="B4035" s="222">
        <v>411200</v>
      </c>
      <c r="C4035" s="208">
        <v>165569</v>
      </c>
      <c r="D4035" s="309">
        <v>9106.2900000000009</v>
      </c>
      <c r="E4035" s="206">
        <v>13245.52</v>
      </c>
      <c r="F4035" s="206">
        <v>14901.21</v>
      </c>
      <c r="G4035" s="205">
        <f t="shared" si="321"/>
        <v>0.40264834630350194</v>
      </c>
      <c r="H4035" s="207">
        <f t="shared" si="322"/>
        <v>0.45</v>
      </c>
      <c r="I4035" s="213">
        <v>150432</v>
      </c>
      <c r="J4035" s="213">
        <v>8273.76</v>
      </c>
      <c r="K4035" s="212">
        <v>12034.56</v>
      </c>
      <c r="L4035" s="212">
        <v>13538.88</v>
      </c>
      <c r="M4035" s="239">
        <f t="shared" si="319"/>
        <v>0.51520000000000432</v>
      </c>
      <c r="N4035" s="239"/>
      <c r="O4035" s="178"/>
      <c r="P4035" s="178"/>
      <c r="Q4035" s="178"/>
      <c r="R4035" s="178"/>
      <c r="S4035" s="178"/>
      <c r="T4035" s="178"/>
      <c r="U4035" s="178"/>
      <c r="V4035" s="178"/>
      <c r="W4035" s="178"/>
      <c r="X4035" s="178"/>
      <c r="Y4035" s="210">
        <f t="shared" ref="Y4035:Y4098" si="323">I4035/$B4035</f>
        <v>0.3658365758754864</v>
      </c>
      <c r="Z4035" s="211">
        <f t="shared" si="320"/>
        <v>0.42</v>
      </c>
      <c r="AA4035" s="178"/>
      <c r="AB4035" s="178"/>
      <c r="AC4035" s="178"/>
    </row>
    <row r="4036" spans="2:29" x14ac:dyDescent="0.35">
      <c r="B4036" s="222">
        <v>411300</v>
      </c>
      <c r="C4036" s="208">
        <v>165614</v>
      </c>
      <c r="D4036" s="309">
        <v>9108.77</v>
      </c>
      <c r="E4036" s="206">
        <v>13249.12</v>
      </c>
      <c r="F4036" s="206">
        <v>14905.26</v>
      </c>
      <c r="G4036" s="205">
        <f t="shared" si="321"/>
        <v>0.40265985898371021</v>
      </c>
      <c r="H4036" s="207">
        <f t="shared" si="322"/>
        <v>0.45</v>
      </c>
      <c r="I4036" s="213">
        <v>150474</v>
      </c>
      <c r="J4036" s="213">
        <v>8276.07</v>
      </c>
      <c r="K4036" s="212">
        <v>12037.92</v>
      </c>
      <c r="L4036" s="212">
        <v>13542.66</v>
      </c>
      <c r="M4036" s="239">
        <f t="shared" ref="M4036:M4099" si="324">(C4036+D4036+F4036-C4035-D4035-F4035)/100</f>
        <v>0.51529999999998832</v>
      </c>
      <c r="N4036" s="239"/>
      <c r="O4036" s="178"/>
      <c r="P4036" s="178"/>
      <c r="Q4036" s="178"/>
      <c r="R4036" s="178"/>
      <c r="S4036" s="178"/>
      <c r="T4036" s="178"/>
      <c r="U4036" s="178"/>
      <c r="V4036" s="178"/>
      <c r="W4036" s="178"/>
      <c r="X4036" s="178"/>
      <c r="Y4036" s="210">
        <f t="shared" si="323"/>
        <v>0.36584974471188914</v>
      </c>
      <c r="Z4036" s="211">
        <f t="shared" ref="Z4036:Z4099" si="325">(I4036-I4035)/($B4036-$B4035)</f>
        <v>0.42</v>
      </c>
      <c r="AA4036" s="178"/>
      <c r="AB4036" s="178"/>
      <c r="AC4036" s="178"/>
    </row>
    <row r="4037" spans="2:29" x14ac:dyDescent="0.35">
      <c r="B4037" s="222">
        <v>411400</v>
      </c>
      <c r="C4037" s="208">
        <v>165659</v>
      </c>
      <c r="D4037" s="309">
        <v>9111.24</v>
      </c>
      <c r="E4037" s="206">
        <v>13252.72</v>
      </c>
      <c r="F4037" s="206">
        <v>14909.31</v>
      </c>
      <c r="G4037" s="205">
        <f t="shared" ref="G4037:G4100" si="326">C4037/B4037</f>
        <v>0.40267136606708798</v>
      </c>
      <c r="H4037" s="207">
        <f t="shared" ref="H4037:H4100" si="327">(C4037-C4036)/(B4037-B4036)</f>
        <v>0.45</v>
      </c>
      <c r="I4037" s="213">
        <v>150516</v>
      </c>
      <c r="J4037" s="213">
        <v>8278.3799999999992</v>
      </c>
      <c r="K4037" s="212">
        <v>12041.28</v>
      </c>
      <c r="L4037" s="212">
        <v>13546.44</v>
      </c>
      <c r="M4037" s="239">
        <f t="shared" si="324"/>
        <v>0.51519999999987709</v>
      </c>
      <c r="N4037" s="239"/>
      <c r="O4037" s="178"/>
      <c r="P4037" s="178"/>
      <c r="Q4037" s="178"/>
      <c r="R4037" s="178"/>
      <c r="S4037" s="178"/>
      <c r="T4037" s="178"/>
      <c r="U4037" s="178"/>
      <c r="V4037" s="178"/>
      <c r="W4037" s="178"/>
      <c r="X4037" s="178"/>
      <c r="Y4037" s="210">
        <f t="shared" si="323"/>
        <v>0.36586290714632963</v>
      </c>
      <c r="Z4037" s="211">
        <f t="shared" si="325"/>
        <v>0.42</v>
      </c>
      <c r="AA4037" s="178"/>
      <c r="AB4037" s="178"/>
      <c r="AC4037" s="178"/>
    </row>
    <row r="4038" spans="2:29" x14ac:dyDescent="0.35">
      <c r="B4038" s="222">
        <v>411500</v>
      </c>
      <c r="C4038" s="208">
        <v>165704</v>
      </c>
      <c r="D4038" s="309">
        <v>9113.7199999999993</v>
      </c>
      <c r="E4038" s="206">
        <v>13256.32</v>
      </c>
      <c r="F4038" s="206">
        <v>14913.36</v>
      </c>
      <c r="G4038" s="205">
        <f t="shared" si="326"/>
        <v>0.40268286755771565</v>
      </c>
      <c r="H4038" s="207">
        <f t="shared" si="327"/>
        <v>0.45</v>
      </c>
      <c r="I4038" s="213">
        <v>150558</v>
      </c>
      <c r="J4038" s="213">
        <v>8280.69</v>
      </c>
      <c r="K4038" s="212">
        <v>12044.64</v>
      </c>
      <c r="L4038" s="212">
        <v>13550.22</v>
      </c>
      <c r="M4038" s="239">
        <f t="shared" si="324"/>
        <v>0.51530000000017029</v>
      </c>
      <c r="N4038" s="239"/>
      <c r="O4038" s="178"/>
      <c r="P4038" s="178"/>
      <c r="Q4038" s="178"/>
      <c r="R4038" s="178"/>
      <c r="S4038" s="178"/>
      <c r="T4038" s="178"/>
      <c r="U4038" s="178"/>
      <c r="V4038" s="178"/>
      <c r="W4038" s="178"/>
      <c r="X4038" s="178"/>
      <c r="Y4038" s="210">
        <f t="shared" si="323"/>
        <v>0.3658760631834751</v>
      </c>
      <c r="Z4038" s="211">
        <f t="shared" si="325"/>
        <v>0.42</v>
      </c>
      <c r="AA4038" s="178"/>
      <c r="AB4038" s="178"/>
      <c r="AC4038" s="178"/>
    </row>
    <row r="4039" spans="2:29" x14ac:dyDescent="0.35">
      <c r="B4039" s="222">
        <v>411600</v>
      </c>
      <c r="C4039" s="208">
        <v>165749</v>
      </c>
      <c r="D4039" s="309">
        <v>9116.19</v>
      </c>
      <c r="E4039" s="206">
        <v>13259.92</v>
      </c>
      <c r="F4039" s="206">
        <v>14917.41</v>
      </c>
      <c r="G4039" s="205">
        <f t="shared" si="326"/>
        <v>0.40269436345966958</v>
      </c>
      <c r="H4039" s="207">
        <f t="shared" si="327"/>
        <v>0.45</v>
      </c>
      <c r="I4039" s="213">
        <v>150600</v>
      </c>
      <c r="J4039" s="213">
        <v>8283</v>
      </c>
      <c r="K4039" s="212">
        <v>12048</v>
      </c>
      <c r="L4039" s="212">
        <v>13554</v>
      </c>
      <c r="M4039" s="239">
        <f t="shared" si="324"/>
        <v>0.51520000000005894</v>
      </c>
      <c r="N4039" s="239"/>
      <c r="O4039" s="178"/>
      <c r="P4039" s="178"/>
      <c r="Q4039" s="178"/>
      <c r="R4039" s="178"/>
      <c r="S4039" s="178"/>
      <c r="T4039" s="178"/>
      <c r="U4039" s="178"/>
      <c r="V4039" s="178"/>
      <c r="W4039" s="178"/>
      <c r="X4039" s="178"/>
      <c r="Y4039" s="210">
        <f t="shared" si="323"/>
        <v>0.36588921282798836</v>
      </c>
      <c r="Z4039" s="211">
        <f t="shared" si="325"/>
        <v>0.42</v>
      </c>
      <c r="AA4039" s="178"/>
      <c r="AB4039" s="178"/>
      <c r="AC4039" s="178"/>
    </row>
    <row r="4040" spans="2:29" x14ac:dyDescent="0.35">
      <c r="B4040" s="222">
        <v>411700</v>
      </c>
      <c r="C4040" s="208">
        <v>165794</v>
      </c>
      <c r="D4040" s="309">
        <v>9118.67</v>
      </c>
      <c r="E4040" s="206">
        <v>13263.52</v>
      </c>
      <c r="F4040" s="206">
        <v>14921.46</v>
      </c>
      <c r="G4040" s="205">
        <f t="shared" si="326"/>
        <v>0.40270585377702212</v>
      </c>
      <c r="H4040" s="207">
        <f t="shared" si="327"/>
        <v>0.45</v>
      </c>
      <c r="I4040" s="213">
        <v>150642</v>
      </c>
      <c r="J4040" s="213">
        <v>8285.31</v>
      </c>
      <c r="K4040" s="212">
        <v>12051.36</v>
      </c>
      <c r="L4040" s="212">
        <v>13557.78</v>
      </c>
      <c r="M4040" s="239">
        <f t="shared" si="324"/>
        <v>0.51530000000004295</v>
      </c>
      <c r="N4040" s="239"/>
      <c r="O4040" s="178"/>
      <c r="P4040" s="178"/>
      <c r="Q4040" s="178"/>
      <c r="R4040" s="178"/>
      <c r="S4040" s="178"/>
      <c r="T4040" s="178"/>
      <c r="U4040" s="178"/>
      <c r="V4040" s="178"/>
      <c r="W4040" s="178"/>
      <c r="X4040" s="178"/>
      <c r="Y4040" s="210">
        <f t="shared" si="323"/>
        <v>0.36590235608452759</v>
      </c>
      <c r="Z4040" s="211">
        <f t="shared" si="325"/>
        <v>0.42</v>
      </c>
      <c r="AA4040" s="178"/>
      <c r="AB4040" s="178"/>
      <c r="AC4040" s="178"/>
    </row>
    <row r="4041" spans="2:29" x14ac:dyDescent="0.35">
      <c r="B4041" s="222">
        <v>411800</v>
      </c>
      <c r="C4041" s="208">
        <v>165839</v>
      </c>
      <c r="D4041" s="309">
        <v>9121.14</v>
      </c>
      <c r="E4041" s="206">
        <v>13267.12</v>
      </c>
      <c r="F4041" s="206">
        <v>14925.51</v>
      </c>
      <c r="G4041" s="205">
        <f t="shared" si="326"/>
        <v>0.40271733851384167</v>
      </c>
      <c r="H4041" s="207">
        <f t="shared" si="327"/>
        <v>0.45</v>
      </c>
      <c r="I4041" s="213">
        <v>150684</v>
      </c>
      <c r="J4041" s="213">
        <v>8287.6200000000008</v>
      </c>
      <c r="K4041" s="212">
        <v>12054.72</v>
      </c>
      <c r="L4041" s="212">
        <v>13561.56</v>
      </c>
      <c r="M4041" s="239">
        <f t="shared" si="324"/>
        <v>0.5152000000002408</v>
      </c>
      <c r="N4041" s="239"/>
      <c r="O4041" s="178"/>
      <c r="P4041" s="178"/>
      <c r="Q4041" s="178"/>
      <c r="R4041" s="178"/>
      <c r="S4041" s="178"/>
      <c r="T4041" s="178"/>
      <c r="U4041" s="178"/>
      <c r="V4041" s="178"/>
      <c r="W4041" s="178"/>
      <c r="X4041" s="178"/>
      <c r="Y4041" s="210">
        <f t="shared" si="323"/>
        <v>0.3659154929577465</v>
      </c>
      <c r="Z4041" s="211">
        <f t="shared" si="325"/>
        <v>0.42</v>
      </c>
      <c r="AA4041" s="178"/>
      <c r="AB4041" s="178"/>
      <c r="AC4041" s="178"/>
    </row>
    <row r="4042" spans="2:29" x14ac:dyDescent="0.35">
      <c r="B4042" s="222">
        <v>411900</v>
      </c>
      <c r="C4042" s="208">
        <v>165884</v>
      </c>
      <c r="D4042" s="309">
        <v>9123.6200000000008</v>
      </c>
      <c r="E4042" s="206">
        <v>13270.72</v>
      </c>
      <c r="F4042" s="206">
        <v>14929.56</v>
      </c>
      <c r="G4042" s="205">
        <f t="shared" si="326"/>
        <v>0.40272881767419277</v>
      </c>
      <c r="H4042" s="207">
        <f t="shared" si="327"/>
        <v>0.45</v>
      </c>
      <c r="I4042" s="213">
        <v>150726</v>
      </c>
      <c r="J4042" s="213">
        <v>8289.93</v>
      </c>
      <c r="K4042" s="212">
        <v>12058.08</v>
      </c>
      <c r="L4042" s="212">
        <v>13565.34</v>
      </c>
      <c r="M4042" s="239">
        <f t="shared" si="324"/>
        <v>0.51529999999993381</v>
      </c>
      <c r="N4042" s="239"/>
      <c r="O4042" s="178"/>
      <c r="P4042" s="178"/>
      <c r="Q4042" s="178"/>
      <c r="R4042" s="178"/>
      <c r="S4042" s="178"/>
      <c r="T4042" s="178"/>
      <c r="U4042" s="178"/>
      <c r="V4042" s="178"/>
      <c r="W4042" s="178"/>
      <c r="X4042" s="178"/>
      <c r="Y4042" s="210">
        <f t="shared" si="323"/>
        <v>0.36592862345229427</v>
      </c>
      <c r="Z4042" s="211">
        <f t="shared" si="325"/>
        <v>0.42</v>
      </c>
      <c r="AA4042" s="178"/>
      <c r="AB4042" s="178"/>
      <c r="AC4042" s="178"/>
    </row>
    <row r="4043" spans="2:29" x14ac:dyDescent="0.35">
      <c r="B4043" s="222">
        <v>412000</v>
      </c>
      <c r="C4043" s="208">
        <v>165929</v>
      </c>
      <c r="D4043" s="309">
        <v>9126.09</v>
      </c>
      <c r="E4043" s="206">
        <v>13274.32</v>
      </c>
      <c r="F4043" s="206">
        <v>14933.61</v>
      </c>
      <c r="G4043" s="205">
        <f t="shared" si="326"/>
        <v>0.4027402912621359</v>
      </c>
      <c r="H4043" s="207">
        <f t="shared" si="327"/>
        <v>0.45</v>
      </c>
      <c r="I4043" s="213">
        <v>150768</v>
      </c>
      <c r="J4043" s="213">
        <v>8292.24</v>
      </c>
      <c r="K4043" s="212">
        <v>12061.44</v>
      </c>
      <c r="L4043" s="212">
        <v>13569.12</v>
      </c>
      <c r="M4043" s="239">
        <f t="shared" si="324"/>
        <v>0.51520000000011346</v>
      </c>
      <c r="N4043" s="239"/>
      <c r="O4043" s="178"/>
      <c r="P4043" s="178"/>
      <c r="Q4043" s="178"/>
      <c r="R4043" s="178"/>
      <c r="S4043" s="178"/>
      <c r="T4043" s="178"/>
      <c r="U4043" s="178"/>
      <c r="V4043" s="178"/>
      <c r="W4043" s="178"/>
      <c r="X4043" s="178"/>
      <c r="Y4043" s="210">
        <f t="shared" si="323"/>
        <v>0.36594174757281556</v>
      </c>
      <c r="Z4043" s="211">
        <f t="shared" si="325"/>
        <v>0.42</v>
      </c>
      <c r="AA4043" s="178"/>
      <c r="AB4043" s="178"/>
      <c r="AC4043" s="178"/>
    </row>
    <row r="4044" spans="2:29" x14ac:dyDescent="0.35">
      <c r="B4044" s="222">
        <v>412100</v>
      </c>
      <c r="C4044" s="208">
        <v>165974</v>
      </c>
      <c r="D4044" s="309">
        <v>9128.57</v>
      </c>
      <c r="E4044" s="206">
        <v>13277.92</v>
      </c>
      <c r="F4044" s="206">
        <v>14937.66</v>
      </c>
      <c r="G4044" s="205">
        <f t="shared" si="326"/>
        <v>0.40275175928172774</v>
      </c>
      <c r="H4044" s="207">
        <f t="shared" si="327"/>
        <v>0.45</v>
      </c>
      <c r="I4044" s="213">
        <v>150810</v>
      </c>
      <c r="J4044" s="213">
        <v>8294.5499999999993</v>
      </c>
      <c r="K4044" s="212">
        <v>12064.8</v>
      </c>
      <c r="L4044" s="212">
        <v>13572.9</v>
      </c>
      <c r="M4044" s="239">
        <f t="shared" si="324"/>
        <v>0.51530000000009746</v>
      </c>
      <c r="N4044" s="239"/>
      <c r="O4044" s="178"/>
      <c r="P4044" s="178"/>
      <c r="Q4044" s="178"/>
      <c r="R4044" s="178"/>
      <c r="S4044" s="178"/>
      <c r="T4044" s="178"/>
      <c r="U4044" s="178"/>
      <c r="V4044" s="178"/>
      <c r="W4044" s="178"/>
      <c r="X4044" s="178"/>
      <c r="Y4044" s="210">
        <f t="shared" si="323"/>
        <v>0.3659548653239505</v>
      </c>
      <c r="Z4044" s="211">
        <f t="shared" si="325"/>
        <v>0.42</v>
      </c>
      <c r="AA4044" s="178"/>
      <c r="AB4044" s="178"/>
      <c r="AC4044" s="178"/>
    </row>
    <row r="4045" spans="2:29" x14ac:dyDescent="0.35">
      <c r="B4045" s="222">
        <v>412200</v>
      </c>
      <c r="C4045" s="208">
        <v>166019</v>
      </c>
      <c r="D4045" s="309">
        <v>9131.0400000000009</v>
      </c>
      <c r="E4045" s="206">
        <v>13281.52</v>
      </c>
      <c r="F4045" s="206">
        <v>14941.71</v>
      </c>
      <c r="G4045" s="205">
        <f t="shared" si="326"/>
        <v>0.40276322173702084</v>
      </c>
      <c r="H4045" s="207">
        <f t="shared" si="327"/>
        <v>0.45</v>
      </c>
      <c r="I4045" s="213">
        <v>150852</v>
      </c>
      <c r="J4045" s="213">
        <v>8296.86</v>
      </c>
      <c r="K4045" s="212">
        <v>12068.16</v>
      </c>
      <c r="L4045" s="212">
        <v>13576.68</v>
      </c>
      <c r="M4045" s="239">
        <f t="shared" si="324"/>
        <v>0.51520000000000432</v>
      </c>
      <c r="N4045" s="239"/>
      <c r="O4045" s="178"/>
      <c r="P4045" s="178"/>
      <c r="Q4045" s="178"/>
      <c r="R4045" s="178"/>
      <c r="S4045" s="178"/>
      <c r="T4045" s="178"/>
      <c r="U4045" s="178"/>
      <c r="V4045" s="178"/>
      <c r="W4045" s="178"/>
      <c r="X4045" s="178"/>
      <c r="Y4045" s="210">
        <f t="shared" si="323"/>
        <v>0.36596797671033476</v>
      </c>
      <c r="Z4045" s="211">
        <f t="shared" si="325"/>
        <v>0.42</v>
      </c>
      <c r="AA4045" s="178"/>
      <c r="AB4045" s="178"/>
      <c r="AC4045" s="178"/>
    </row>
    <row r="4046" spans="2:29" x14ac:dyDescent="0.35">
      <c r="B4046" s="222">
        <v>412300</v>
      </c>
      <c r="C4046" s="208">
        <v>166064</v>
      </c>
      <c r="D4046" s="309">
        <v>9133.52</v>
      </c>
      <c r="E4046" s="206">
        <v>13285.12</v>
      </c>
      <c r="F4046" s="206">
        <v>14945.76</v>
      </c>
      <c r="G4046" s="205">
        <f t="shared" si="326"/>
        <v>0.40277467863206401</v>
      </c>
      <c r="H4046" s="207">
        <f t="shared" si="327"/>
        <v>0.45</v>
      </c>
      <c r="I4046" s="213">
        <v>150894</v>
      </c>
      <c r="J4046" s="213">
        <v>8299.17</v>
      </c>
      <c r="K4046" s="212">
        <v>12071.52</v>
      </c>
      <c r="L4046" s="212">
        <v>13580.46</v>
      </c>
      <c r="M4046" s="239">
        <f t="shared" si="324"/>
        <v>0.51529999999998832</v>
      </c>
      <c r="N4046" s="239"/>
      <c r="O4046" s="178"/>
      <c r="P4046" s="178"/>
      <c r="Q4046" s="178"/>
      <c r="R4046" s="178"/>
      <c r="S4046" s="178"/>
      <c r="T4046" s="178"/>
      <c r="U4046" s="178"/>
      <c r="V4046" s="178"/>
      <c r="W4046" s="178"/>
      <c r="X4046" s="178"/>
      <c r="Y4046" s="210">
        <f t="shared" si="323"/>
        <v>0.36598108173659955</v>
      </c>
      <c r="Z4046" s="211">
        <f t="shared" si="325"/>
        <v>0.42</v>
      </c>
      <c r="AA4046" s="178"/>
      <c r="AB4046" s="178"/>
      <c r="AC4046" s="178"/>
    </row>
    <row r="4047" spans="2:29" x14ac:dyDescent="0.35">
      <c r="B4047" s="222">
        <v>412400</v>
      </c>
      <c r="C4047" s="208">
        <v>166109</v>
      </c>
      <c r="D4047" s="309">
        <v>9135.99</v>
      </c>
      <c r="E4047" s="206">
        <v>13288.72</v>
      </c>
      <c r="F4047" s="206">
        <v>14949.81</v>
      </c>
      <c r="G4047" s="205">
        <f t="shared" si="326"/>
        <v>0.40278612997090202</v>
      </c>
      <c r="H4047" s="207">
        <f t="shared" si="327"/>
        <v>0.45</v>
      </c>
      <c r="I4047" s="213">
        <v>150936</v>
      </c>
      <c r="J4047" s="213">
        <v>8301.48</v>
      </c>
      <c r="K4047" s="212">
        <v>12074.88</v>
      </c>
      <c r="L4047" s="212">
        <v>13584.24</v>
      </c>
      <c r="M4047" s="239">
        <f t="shared" si="324"/>
        <v>0.51519999999987709</v>
      </c>
      <c r="N4047" s="239"/>
      <c r="O4047" s="178"/>
      <c r="P4047" s="178"/>
      <c r="Q4047" s="178"/>
      <c r="R4047" s="178"/>
      <c r="S4047" s="178"/>
      <c r="T4047" s="178"/>
      <c r="U4047" s="178"/>
      <c r="V4047" s="178"/>
      <c r="W4047" s="178"/>
      <c r="X4047" s="178"/>
      <c r="Y4047" s="210">
        <f t="shared" si="323"/>
        <v>0.36599418040737147</v>
      </c>
      <c r="Z4047" s="211">
        <f t="shared" si="325"/>
        <v>0.42</v>
      </c>
      <c r="AA4047" s="178"/>
      <c r="AB4047" s="178"/>
      <c r="AC4047" s="178"/>
    </row>
    <row r="4048" spans="2:29" x14ac:dyDescent="0.35">
      <c r="B4048" s="222">
        <v>412500</v>
      </c>
      <c r="C4048" s="208">
        <v>166154</v>
      </c>
      <c r="D4048" s="309">
        <v>9138.4699999999993</v>
      </c>
      <c r="E4048" s="206">
        <v>13292.32</v>
      </c>
      <c r="F4048" s="206">
        <v>14953.86</v>
      </c>
      <c r="G4048" s="205">
        <f t="shared" si="326"/>
        <v>0.40279757575757574</v>
      </c>
      <c r="H4048" s="207">
        <f t="shared" si="327"/>
        <v>0.45</v>
      </c>
      <c r="I4048" s="213">
        <v>150978</v>
      </c>
      <c r="J4048" s="213">
        <v>8303.7900000000009</v>
      </c>
      <c r="K4048" s="212">
        <v>12078.24</v>
      </c>
      <c r="L4048" s="212">
        <v>13588.02</v>
      </c>
      <c r="M4048" s="239">
        <f t="shared" si="324"/>
        <v>0.51530000000017029</v>
      </c>
      <c r="N4048" s="239"/>
      <c r="O4048" s="178"/>
      <c r="P4048" s="178"/>
      <c r="Q4048" s="178"/>
      <c r="R4048" s="178"/>
      <c r="S4048" s="178"/>
      <c r="T4048" s="178"/>
      <c r="U4048" s="178"/>
      <c r="V4048" s="178"/>
      <c r="W4048" s="178"/>
      <c r="X4048" s="178"/>
      <c r="Y4048" s="210">
        <f t="shared" si="323"/>
        <v>0.36600727272727274</v>
      </c>
      <c r="Z4048" s="211">
        <f t="shared" si="325"/>
        <v>0.42</v>
      </c>
      <c r="AA4048" s="178"/>
      <c r="AB4048" s="178"/>
      <c r="AC4048" s="178"/>
    </row>
    <row r="4049" spans="2:29" x14ac:dyDescent="0.35">
      <c r="B4049" s="222">
        <v>412600</v>
      </c>
      <c r="C4049" s="208">
        <v>166199</v>
      </c>
      <c r="D4049" s="309">
        <v>9140.94</v>
      </c>
      <c r="E4049" s="206">
        <v>13295.92</v>
      </c>
      <c r="F4049" s="206">
        <v>14957.91</v>
      </c>
      <c r="G4049" s="205">
        <f t="shared" si="326"/>
        <v>0.40280901599612218</v>
      </c>
      <c r="H4049" s="207">
        <f t="shared" si="327"/>
        <v>0.45</v>
      </c>
      <c r="I4049" s="213">
        <v>151020</v>
      </c>
      <c r="J4049" s="213">
        <v>8306.1</v>
      </c>
      <c r="K4049" s="212">
        <v>12081.6</v>
      </c>
      <c r="L4049" s="212">
        <v>13591.8</v>
      </c>
      <c r="M4049" s="239">
        <f t="shared" si="324"/>
        <v>0.51520000000005894</v>
      </c>
      <c r="N4049" s="239"/>
      <c r="O4049" s="178"/>
      <c r="P4049" s="178"/>
      <c r="Q4049" s="178"/>
      <c r="R4049" s="178"/>
      <c r="S4049" s="178"/>
      <c r="T4049" s="178"/>
      <c r="U4049" s="178"/>
      <c r="V4049" s="178"/>
      <c r="W4049" s="178"/>
      <c r="X4049" s="178"/>
      <c r="Y4049" s="210">
        <f t="shared" si="323"/>
        <v>0.36602035870092098</v>
      </c>
      <c r="Z4049" s="211">
        <f t="shared" si="325"/>
        <v>0.42</v>
      </c>
      <c r="AA4049" s="178"/>
      <c r="AB4049" s="178"/>
      <c r="AC4049" s="178"/>
    </row>
    <row r="4050" spans="2:29" x14ac:dyDescent="0.35">
      <c r="B4050" s="222">
        <v>412700</v>
      </c>
      <c r="C4050" s="208">
        <v>166244</v>
      </c>
      <c r="D4050" s="309">
        <v>9143.42</v>
      </c>
      <c r="E4050" s="206">
        <v>13299.52</v>
      </c>
      <c r="F4050" s="206">
        <v>14961.96</v>
      </c>
      <c r="G4050" s="205">
        <f t="shared" si="326"/>
        <v>0.40282045069057426</v>
      </c>
      <c r="H4050" s="207">
        <f t="shared" si="327"/>
        <v>0.45</v>
      </c>
      <c r="I4050" s="213">
        <v>151062</v>
      </c>
      <c r="J4050" s="213">
        <v>8308.41</v>
      </c>
      <c r="K4050" s="212">
        <v>12084.96</v>
      </c>
      <c r="L4050" s="212">
        <v>13595.58</v>
      </c>
      <c r="M4050" s="239">
        <f t="shared" si="324"/>
        <v>0.51530000000004295</v>
      </c>
      <c r="N4050" s="239"/>
      <c r="O4050" s="178"/>
      <c r="P4050" s="178"/>
      <c r="Q4050" s="178"/>
      <c r="R4050" s="178"/>
      <c r="S4050" s="178"/>
      <c r="T4050" s="178"/>
      <c r="U4050" s="178"/>
      <c r="V4050" s="178"/>
      <c r="W4050" s="178"/>
      <c r="X4050" s="178"/>
      <c r="Y4050" s="210">
        <f t="shared" si="323"/>
        <v>0.36603343833292951</v>
      </c>
      <c r="Z4050" s="211">
        <f t="shared" si="325"/>
        <v>0.42</v>
      </c>
      <c r="AA4050" s="178"/>
      <c r="AB4050" s="178"/>
      <c r="AC4050" s="178"/>
    </row>
    <row r="4051" spans="2:29" x14ac:dyDescent="0.35">
      <c r="B4051" s="222">
        <v>412800</v>
      </c>
      <c r="C4051" s="208">
        <v>166289</v>
      </c>
      <c r="D4051" s="309">
        <v>9145.89</v>
      </c>
      <c r="E4051" s="206">
        <v>13303.12</v>
      </c>
      <c r="F4051" s="206">
        <v>14966.01</v>
      </c>
      <c r="G4051" s="205">
        <f t="shared" si="326"/>
        <v>0.40283187984496122</v>
      </c>
      <c r="H4051" s="207">
        <f t="shared" si="327"/>
        <v>0.45</v>
      </c>
      <c r="I4051" s="213">
        <v>151104</v>
      </c>
      <c r="J4051" s="213">
        <v>8310.7199999999993</v>
      </c>
      <c r="K4051" s="212">
        <v>12088.32</v>
      </c>
      <c r="L4051" s="212">
        <v>13599.36</v>
      </c>
      <c r="M4051" s="239">
        <f t="shared" si="324"/>
        <v>0.5152000000002408</v>
      </c>
      <c r="N4051" s="239"/>
      <c r="O4051" s="178"/>
      <c r="P4051" s="178"/>
      <c r="Q4051" s="178"/>
      <c r="R4051" s="178"/>
      <c r="S4051" s="178"/>
      <c r="T4051" s="178"/>
      <c r="U4051" s="178"/>
      <c r="V4051" s="178"/>
      <c r="W4051" s="178"/>
      <c r="X4051" s="178"/>
      <c r="Y4051" s="210">
        <f t="shared" si="323"/>
        <v>0.36604651162790697</v>
      </c>
      <c r="Z4051" s="211">
        <f t="shared" si="325"/>
        <v>0.42</v>
      </c>
      <c r="AA4051" s="178"/>
      <c r="AB4051" s="178"/>
      <c r="AC4051" s="178"/>
    </row>
    <row r="4052" spans="2:29" x14ac:dyDescent="0.35">
      <c r="B4052" s="222">
        <v>412900</v>
      </c>
      <c r="C4052" s="208">
        <v>166334</v>
      </c>
      <c r="D4052" s="309">
        <v>9148.3700000000008</v>
      </c>
      <c r="E4052" s="206">
        <v>13306.72</v>
      </c>
      <c r="F4052" s="206">
        <v>14970.06</v>
      </c>
      <c r="G4052" s="205">
        <f t="shared" si="326"/>
        <v>0.40284330346330832</v>
      </c>
      <c r="H4052" s="207">
        <f t="shared" si="327"/>
        <v>0.45</v>
      </c>
      <c r="I4052" s="213">
        <v>151146</v>
      </c>
      <c r="J4052" s="213">
        <v>8313.0300000000007</v>
      </c>
      <c r="K4052" s="212">
        <v>12091.68</v>
      </c>
      <c r="L4052" s="212">
        <v>13603.14</v>
      </c>
      <c r="M4052" s="239">
        <f t="shared" si="324"/>
        <v>0.51529999999993381</v>
      </c>
      <c r="N4052" s="239"/>
      <c r="O4052" s="178"/>
      <c r="P4052" s="178"/>
      <c r="Q4052" s="178"/>
      <c r="R4052" s="178"/>
      <c r="S4052" s="178"/>
      <c r="T4052" s="178"/>
      <c r="U4052" s="178"/>
      <c r="V4052" s="178"/>
      <c r="W4052" s="178"/>
      <c r="X4052" s="178"/>
      <c r="Y4052" s="210">
        <f t="shared" si="323"/>
        <v>0.36605957859045773</v>
      </c>
      <c r="Z4052" s="211">
        <f t="shared" si="325"/>
        <v>0.42</v>
      </c>
      <c r="AA4052" s="178"/>
      <c r="AB4052" s="178"/>
      <c r="AC4052" s="178"/>
    </row>
    <row r="4053" spans="2:29" x14ac:dyDescent="0.35">
      <c r="B4053" s="222">
        <v>413000</v>
      </c>
      <c r="C4053" s="208">
        <v>166379</v>
      </c>
      <c r="D4053" s="309">
        <v>9150.84</v>
      </c>
      <c r="E4053" s="206">
        <v>13310.32</v>
      </c>
      <c r="F4053" s="206">
        <v>14974.11</v>
      </c>
      <c r="G4053" s="205">
        <f t="shared" si="326"/>
        <v>0.40285472154963681</v>
      </c>
      <c r="H4053" s="207">
        <f t="shared" si="327"/>
        <v>0.45</v>
      </c>
      <c r="I4053" s="213">
        <v>151188</v>
      </c>
      <c r="J4053" s="213">
        <v>8315.34</v>
      </c>
      <c r="K4053" s="212">
        <v>12095.04</v>
      </c>
      <c r="L4053" s="212">
        <v>13606.92</v>
      </c>
      <c r="M4053" s="239">
        <f t="shared" si="324"/>
        <v>0.51520000000011346</v>
      </c>
      <c r="N4053" s="239"/>
      <c r="O4053" s="178"/>
      <c r="P4053" s="178"/>
      <c r="Q4053" s="178"/>
      <c r="R4053" s="178"/>
      <c r="S4053" s="178"/>
      <c r="T4053" s="178"/>
      <c r="U4053" s="178"/>
      <c r="V4053" s="178"/>
      <c r="W4053" s="178"/>
      <c r="X4053" s="178"/>
      <c r="Y4053" s="210">
        <f t="shared" si="323"/>
        <v>0.36607263922518157</v>
      </c>
      <c r="Z4053" s="211">
        <f t="shared" si="325"/>
        <v>0.42</v>
      </c>
      <c r="AA4053" s="178"/>
      <c r="AB4053" s="178"/>
      <c r="AC4053" s="178"/>
    </row>
    <row r="4054" spans="2:29" x14ac:dyDescent="0.35">
      <c r="B4054" s="222">
        <v>413100</v>
      </c>
      <c r="C4054" s="208">
        <v>166424</v>
      </c>
      <c r="D4054" s="309">
        <v>9153.32</v>
      </c>
      <c r="E4054" s="206">
        <v>13313.92</v>
      </c>
      <c r="F4054" s="206">
        <v>14978.16</v>
      </c>
      <c r="G4054" s="205">
        <f t="shared" si="326"/>
        <v>0.40286613410796418</v>
      </c>
      <c r="H4054" s="207">
        <f t="shared" si="327"/>
        <v>0.45</v>
      </c>
      <c r="I4054" s="213">
        <v>151230</v>
      </c>
      <c r="J4054" s="213">
        <v>8317.65</v>
      </c>
      <c r="K4054" s="212">
        <v>12098.4</v>
      </c>
      <c r="L4054" s="212">
        <v>13610.7</v>
      </c>
      <c r="M4054" s="239">
        <f t="shared" si="324"/>
        <v>0.51530000000009746</v>
      </c>
      <c r="N4054" s="239"/>
      <c r="O4054" s="178"/>
      <c r="P4054" s="178"/>
      <c r="Q4054" s="178"/>
      <c r="R4054" s="178"/>
      <c r="S4054" s="178"/>
      <c r="T4054" s="178"/>
      <c r="U4054" s="178"/>
      <c r="V4054" s="178"/>
      <c r="W4054" s="178"/>
      <c r="X4054" s="178"/>
      <c r="Y4054" s="210">
        <f t="shared" si="323"/>
        <v>0.36608569353667392</v>
      </c>
      <c r="Z4054" s="211">
        <f t="shared" si="325"/>
        <v>0.42</v>
      </c>
      <c r="AA4054" s="178"/>
      <c r="AB4054" s="178"/>
      <c r="AC4054" s="178"/>
    </row>
    <row r="4055" spans="2:29" x14ac:dyDescent="0.35">
      <c r="B4055" s="222">
        <v>413200</v>
      </c>
      <c r="C4055" s="208">
        <v>166469</v>
      </c>
      <c r="D4055" s="309">
        <v>9155.7900000000009</v>
      </c>
      <c r="E4055" s="206">
        <v>13317.52</v>
      </c>
      <c r="F4055" s="206">
        <v>14982.21</v>
      </c>
      <c r="G4055" s="205">
        <f t="shared" si="326"/>
        <v>0.40287754114230395</v>
      </c>
      <c r="H4055" s="207">
        <f t="shared" si="327"/>
        <v>0.45</v>
      </c>
      <c r="I4055" s="213">
        <v>151272</v>
      </c>
      <c r="J4055" s="213">
        <v>8319.9599999999991</v>
      </c>
      <c r="K4055" s="212">
        <v>12101.76</v>
      </c>
      <c r="L4055" s="212">
        <v>13614.48</v>
      </c>
      <c r="M4055" s="239">
        <f t="shared" si="324"/>
        <v>0.51520000000000432</v>
      </c>
      <c r="N4055" s="239"/>
      <c r="O4055" s="178"/>
      <c r="P4055" s="178"/>
      <c r="Q4055" s="178"/>
      <c r="R4055" s="178"/>
      <c r="S4055" s="178"/>
      <c r="T4055" s="178"/>
      <c r="U4055" s="178"/>
      <c r="V4055" s="178"/>
      <c r="W4055" s="178"/>
      <c r="X4055" s="178"/>
      <c r="Y4055" s="210">
        <f t="shared" si="323"/>
        <v>0.36609874152952565</v>
      </c>
      <c r="Z4055" s="211">
        <f t="shared" si="325"/>
        <v>0.42</v>
      </c>
      <c r="AA4055" s="178"/>
      <c r="AB4055" s="178"/>
      <c r="AC4055" s="178"/>
    </row>
    <row r="4056" spans="2:29" x14ac:dyDescent="0.35">
      <c r="B4056" s="222">
        <v>413300</v>
      </c>
      <c r="C4056" s="208">
        <v>166514</v>
      </c>
      <c r="D4056" s="309">
        <v>9158.27</v>
      </c>
      <c r="E4056" s="206">
        <v>13321.12</v>
      </c>
      <c r="F4056" s="206">
        <v>14986.26</v>
      </c>
      <c r="G4056" s="205">
        <f t="shared" si="326"/>
        <v>0.40288894265666586</v>
      </c>
      <c r="H4056" s="207">
        <f t="shared" si="327"/>
        <v>0.45</v>
      </c>
      <c r="I4056" s="213">
        <v>151314</v>
      </c>
      <c r="J4056" s="213">
        <v>8322.27</v>
      </c>
      <c r="K4056" s="212">
        <v>12105.12</v>
      </c>
      <c r="L4056" s="212">
        <v>13618.26</v>
      </c>
      <c r="M4056" s="239">
        <f t="shared" si="324"/>
        <v>0.51529999999998832</v>
      </c>
      <c r="N4056" s="239"/>
      <c r="O4056" s="178"/>
      <c r="P4056" s="178"/>
      <c r="Q4056" s="178"/>
      <c r="R4056" s="178"/>
      <c r="S4056" s="178"/>
      <c r="T4056" s="178"/>
      <c r="U4056" s="178"/>
      <c r="V4056" s="178"/>
      <c r="W4056" s="178"/>
      <c r="X4056" s="178"/>
      <c r="Y4056" s="210">
        <f t="shared" si="323"/>
        <v>0.36611178320832327</v>
      </c>
      <c r="Z4056" s="211">
        <f t="shared" si="325"/>
        <v>0.42</v>
      </c>
      <c r="AA4056" s="178"/>
      <c r="AB4056" s="178"/>
      <c r="AC4056" s="178"/>
    </row>
    <row r="4057" spans="2:29" x14ac:dyDescent="0.35">
      <c r="B4057" s="222">
        <v>413400</v>
      </c>
      <c r="C4057" s="208">
        <v>166559</v>
      </c>
      <c r="D4057" s="309">
        <v>9160.74</v>
      </c>
      <c r="E4057" s="206">
        <v>13324.72</v>
      </c>
      <c r="F4057" s="206">
        <v>14990.31</v>
      </c>
      <c r="G4057" s="205">
        <f t="shared" si="326"/>
        <v>0.40290033865505565</v>
      </c>
      <c r="H4057" s="207">
        <f t="shared" si="327"/>
        <v>0.45</v>
      </c>
      <c r="I4057" s="213">
        <v>151356</v>
      </c>
      <c r="J4057" s="213">
        <v>8324.58</v>
      </c>
      <c r="K4057" s="212">
        <v>12108.48</v>
      </c>
      <c r="L4057" s="212">
        <v>13622.04</v>
      </c>
      <c r="M4057" s="239">
        <f t="shared" si="324"/>
        <v>0.51519999999987709</v>
      </c>
      <c r="N4057" s="239"/>
      <c r="O4057" s="178"/>
      <c r="P4057" s="178"/>
      <c r="Q4057" s="178"/>
      <c r="R4057" s="178"/>
      <c r="S4057" s="178"/>
      <c r="T4057" s="178"/>
      <c r="U4057" s="178"/>
      <c r="V4057" s="178"/>
      <c r="W4057" s="178"/>
      <c r="X4057" s="178"/>
      <c r="Y4057" s="210">
        <f t="shared" si="323"/>
        <v>0.36612481857764878</v>
      </c>
      <c r="Z4057" s="211">
        <f t="shared" si="325"/>
        <v>0.42</v>
      </c>
      <c r="AA4057" s="178"/>
      <c r="AB4057" s="178"/>
      <c r="AC4057" s="178"/>
    </row>
    <row r="4058" spans="2:29" x14ac:dyDescent="0.35">
      <c r="B4058" s="222">
        <v>413500</v>
      </c>
      <c r="C4058" s="208">
        <v>166604</v>
      </c>
      <c r="D4058" s="309">
        <v>9163.2199999999993</v>
      </c>
      <c r="E4058" s="206">
        <v>13328.32</v>
      </c>
      <c r="F4058" s="206">
        <v>14994.36</v>
      </c>
      <c r="G4058" s="205">
        <f t="shared" si="326"/>
        <v>0.40291172914147522</v>
      </c>
      <c r="H4058" s="207">
        <f t="shared" si="327"/>
        <v>0.45</v>
      </c>
      <c r="I4058" s="213">
        <v>151398</v>
      </c>
      <c r="J4058" s="213">
        <v>8326.89</v>
      </c>
      <c r="K4058" s="212">
        <v>12111.84</v>
      </c>
      <c r="L4058" s="212">
        <v>13625.82</v>
      </c>
      <c r="M4058" s="239">
        <f t="shared" si="324"/>
        <v>0.51530000000017029</v>
      </c>
      <c r="N4058" s="239"/>
      <c r="O4058" s="178"/>
      <c r="P4058" s="178"/>
      <c r="Q4058" s="178"/>
      <c r="R4058" s="178"/>
      <c r="S4058" s="178"/>
      <c r="T4058" s="178"/>
      <c r="U4058" s="178"/>
      <c r="V4058" s="178"/>
      <c r="W4058" s="178"/>
      <c r="X4058" s="178"/>
      <c r="Y4058" s="210">
        <f t="shared" si="323"/>
        <v>0.36613784764207979</v>
      </c>
      <c r="Z4058" s="211">
        <f t="shared" si="325"/>
        <v>0.42</v>
      </c>
      <c r="AA4058" s="178"/>
      <c r="AB4058" s="178"/>
      <c r="AC4058" s="178"/>
    </row>
    <row r="4059" spans="2:29" x14ac:dyDescent="0.35">
      <c r="B4059" s="222">
        <v>413600</v>
      </c>
      <c r="C4059" s="208">
        <v>166649</v>
      </c>
      <c r="D4059" s="309">
        <v>9165.69</v>
      </c>
      <c r="E4059" s="206">
        <v>13331.92</v>
      </c>
      <c r="F4059" s="206">
        <v>14998.41</v>
      </c>
      <c r="G4059" s="205">
        <f t="shared" si="326"/>
        <v>0.40292311411992265</v>
      </c>
      <c r="H4059" s="207">
        <f t="shared" si="327"/>
        <v>0.45</v>
      </c>
      <c r="I4059" s="213">
        <v>151440</v>
      </c>
      <c r="J4059" s="213">
        <v>8329.2000000000007</v>
      </c>
      <c r="K4059" s="212">
        <v>12115.2</v>
      </c>
      <c r="L4059" s="212">
        <v>13629.6</v>
      </c>
      <c r="M4059" s="239">
        <f t="shared" si="324"/>
        <v>0.51520000000005894</v>
      </c>
      <c r="N4059" s="239"/>
      <c r="O4059" s="178"/>
      <c r="P4059" s="178"/>
      <c r="Q4059" s="178"/>
      <c r="R4059" s="178"/>
      <c r="S4059" s="178"/>
      <c r="T4059" s="178"/>
      <c r="U4059" s="178"/>
      <c r="V4059" s="178"/>
      <c r="W4059" s="178"/>
      <c r="X4059" s="178"/>
      <c r="Y4059" s="210">
        <f t="shared" si="323"/>
        <v>0.36615087040618954</v>
      </c>
      <c r="Z4059" s="211">
        <f t="shared" si="325"/>
        <v>0.42</v>
      </c>
      <c r="AA4059" s="178"/>
      <c r="AB4059" s="178"/>
      <c r="AC4059" s="178"/>
    </row>
    <row r="4060" spans="2:29" x14ac:dyDescent="0.35">
      <c r="B4060" s="222">
        <v>413700</v>
      </c>
      <c r="C4060" s="208">
        <v>166694</v>
      </c>
      <c r="D4060" s="309">
        <v>9168.17</v>
      </c>
      <c r="E4060" s="206">
        <v>13335.52</v>
      </c>
      <c r="F4060" s="206">
        <v>15002.46</v>
      </c>
      <c r="G4060" s="205">
        <f t="shared" si="326"/>
        <v>0.4029344935943921</v>
      </c>
      <c r="H4060" s="207">
        <f t="shared" si="327"/>
        <v>0.45</v>
      </c>
      <c r="I4060" s="213">
        <v>151482</v>
      </c>
      <c r="J4060" s="213">
        <v>8331.51</v>
      </c>
      <c r="K4060" s="212">
        <v>12118.56</v>
      </c>
      <c r="L4060" s="212">
        <v>13633.38</v>
      </c>
      <c r="M4060" s="239">
        <f t="shared" si="324"/>
        <v>0.51530000000004295</v>
      </c>
      <c r="N4060" s="239"/>
      <c r="O4060" s="178"/>
      <c r="P4060" s="178"/>
      <c r="Q4060" s="178"/>
      <c r="R4060" s="178"/>
      <c r="S4060" s="178"/>
      <c r="T4060" s="178"/>
      <c r="U4060" s="178"/>
      <c r="V4060" s="178"/>
      <c r="W4060" s="178"/>
      <c r="X4060" s="178"/>
      <c r="Y4060" s="210">
        <f t="shared" si="323"/>
        <v>0.36616388687454676</v>
      </c>
      <c r="Z4060" s="211">
        <f t="shared" si="325"/>
        <v>0.42</v>
      </c>
      <c r="AA4060" s="178"/>
      <c r="AB4060" s="178"/>
      <c r="AC4060" s="178"/>
    </row>
    <row r="4061" spans="2:29" x14ac:dyDescent="0.35">
      <c r="B4061" s="222">
        <v>413800</v>
      </c>
      <c r="C4061" s="208">
        <v>166739</v>
      </c>
      <c r="D4061" s="309">
        <v>9170.64</v>
      </c>
      <c r="E4061" s="206">
        <v>13339.12</v>
      </c>
      <c r="F4061" s="206">
        <v>15006.51</v>
      </c>
      <c r="G4061" s="205">
        <f t="shared" si="326"/>
        <v>0.40294586756887385</v>
      </c>
      <c r="H4061" s="207">
        <f t="shared" si="327"/>
        <v>0.45</v>
      </c>
      <c r="I4061" s="213">
        <v>151524</v>
      </c>
      <c r="J4061" s="213">
        <v>8333.82</v>
      </c>
      <c r="K4061" s="212">
        <v>12121.92</v>
      </c>
      <c r="L4061" s="212">
        <v>13637.16</v>
      </c>
      <c r="M4061" s="239">
        <f t="shared" si="324"/>
        <v>0.5152000000002408</v>
      </c>
      <c r="N4061" s="239"/>
      <c r="O4061" s="178"/>
      <c r="P4061" s="178"/>
      <c r="Q4061" s="178"/>
      <c r="R4061" s="178"/>
      <c r="S4061" s="178"/>
      <c r="T4061" s="178"/>
      <c r="U4061" s="178"/>
      <c r="V4061" s="178"/>
      <c r="W4061" s="178"/>
      <c r="X4061" s="178"/>
      <c r="Y4061" s="210">
        <f t="shared" si="323"/>
        <v>0.3661768970517158</v>
      </c>
      <c r="Z4061" s="211">
        <f t="shared" si="325"/>
        <v>0.42</v>
      </c>
      <c r="AA4061" s="178"/>
      <c r="AB4061" s="178"/>
      <c r="AC4061" s="178"/>
    </row>
    <row r="4062" spans="2:29" x14ac:dyDescent="0.35">
      <c r="B4062" s="222">
        <v>413900</v>
      </c>
      <c r="C4062" s="208">
        <v>166784</v>
      </c>
      <c r="D4062" s="309">
        <v>9173.1200000000008</v>
      </c>
      <c r="E4062" s="206">
        <v>13342.72</v>
      </c>
      <c r="F4062" s="206">
        <v>15010.56</v>
      </c>
      <c r="G4062" s="205">
        <f t="shared" si="326"/>
        <v>0.40295723604735445</v>
      </c>
      <c r="H4062" s="207">
        <f t="shared" si="327"/>
        <v>0.45</v>
      </c>
      <c r="I4062" s="213">
        <v>151566</v>
      </c>
      <c r="J4062" s="213">
        <v>8336.1299999999992</v>
      </c>
      <c r="K4062" s="212">
        <v>12125.28</v>
      </c>
      <c r="L4062" s="212">
        <v>13640.94</v>
      </c>
      <c r="M4062" s="239">
        <f t="shared" si="324"/>
        <v>0.51529999999993381</v>
      </c>
      <c r="N4062" s="239"/>
      <c r="O4062" s="178"/>
      <c r="P4062" s="178"/>
      <c r="Q4062" s="178"/>
      <c r="R4062" s="178"/>
      <c r="S4062" s="178"/>
      <c r="T4062" s="178"/>
      <c r="U4062" s="178"/>
      <c r="V4062" s="178"/>
      <c r="W4062" s="178"/>
      <c r="X4062" s="178"/>
      <c r="Y4062" s="210">
        <f t="shared" si="323"/>
        <v>0.36618990094225656</v>
      </c>
      <c r="Z4062" s="211">
        <f t="shared" si="325"/>
        <v>0.42</v>
      </c>
      <c r="AA4062" s="178"/>
      <c r="AB4062" s="178"/>
      <c r="AC4062" s="178"/>
    </row>
    <row r="4063" spans="2:29" x14ac:dyDescent="0.35">
      <c r="B4063" s="222">
        <v>414000</v>
      </c>
      <c r="C4063" s="208">
        <v>166829</v>
      </c>
      <c r="D4063" s="309">
        <v>9175.59</v>
      </c>
      <c r="E4063" s="206">
        <v>13346.32</v>
      </c>
      <c r="F4063" s="206">
        <v>15014.61</v>
      </c>
      <c r="G4063" s="205">
        <f t="shared" si="326"/>
        <v>0.40296859903381643</v>
      </c>
      <c r="H4063" s="207">
        <f t="shared" si="327"/>
        <v>0.45</v>
      </c>
      <c r="I4063" s="213">
        <v>151608</v>
      </c>
      <c r="J4063" s="213">
        <v>8338.44</v>
      </c>
      <c r="K4063" s="212">
        <v>12128.64</v>
      </c>
      <c r="L4063" s="212">
        <v>13644.72</v>
      </c>
      <c r="M4063" s="239">
        <f t="shared" si="324"/>
        <v>0.51520000000011346</v>
      </c>
      <c r="N4063" s="239"/>
      <c r="O4063" s="178"/>
      <c r="P4063" s="178"/>
      <c r="Q4063" s="178"/>
      <c r="R4063" s="178"/>
      <c r="S4063" s="178"/>
      <c r="T4063" s="178"/>
      <c r="U4063" s="178"/>
      <c r="V4063" s="178"/>
      <c r="W4063" s="178"/>
      <c r="X4063" s="178"/>
      <c r="Y4063" s="210">
        <f t="shared" si="323"/>
        <v>0.36620289855072463</v>
      </c>
      <c r="Z4063" s="211">
        <f t="shared" si="325"/>
        <v>0.42</v>
      </c>
      <c r="AA4063" s="178"/>
      <c r="AB4063" s="178"/>
      <c r="AC4063" s="178"/>
    </row>
    <row r="4064" spans="2:29" x14ac:dyDescent="0.35">
      <c r="B4064" s="222">
        <v>414100</v>
      </c>
      <c r="C4064" s="208">
        <v>166874</v>
      </c>
      <c r="D4064" s="309">
        <v>9178.07</v>
      </c>
      <c r="E4064" s="206">
        <v>13349.92</v>
      </c>
      <c r="F4064" s="206">
        <v>15018.66</v>
      </c>
      <c r="G4064" s="205">
        <f t="shared" si="326"/>
        <v>0.40297995653223861</v>
      </c>
      <c r="H4064" s="207">
        <f t="shared" si="327"/>
        <v>0.45</v>
      </c>
      <c r="I4064" s="213">
        <v>151650</v>
      </c>
      <c r="J4064" s="213">
        <v>8340.75</v>
      </c>
      <c r="K4064" s="212">
        <v>12132</v>
      </c>
      <c r="L4064" s="212">
        <v>13648.5</v>
      </c>
      <c r="M4064" s="239">
        <f t="shared" si="324"/>
        <v>0.51530000000009746</v>
      </c>
      <c r="N4064" s="239"/>
      <c r="O4064" s="178"/>
      <c r="P4064" s="178"/>
      <c r="Q4064" s="178"/>
      <c r="R4064" s="178"/>
      <c r="S4064" s="178"/>
      <c r="T4064" s="178"/>
      <c r="U4064" s="178"/>
      <c r="V4064" s="178"/>
      <c r="W4064" s="178"/>
      <c r="X4064" s="178"/>
      <c r="Y4064" s="210">
        <f t="shared" si="323"/>
        <v>0.36621588988167109</v>
      </c>
      <c r="Z4064" s="211">
        <f t="shared" si="325"/>
        <v>0.42</v>
      </c>
      <c r="AA4064" s="178"/>
      <c r="AB4064" s="178"/>
      <c r="AC4064" s="178"/>
    </row>
    <row r="4065" spans="2:29" x14ac:dyDescent="0.35">
      <c r="B4065" s="222">
        <v>414200</v>
      </c>
      <c r="C4065" s="208">
        <v>166919</v>
      </c>
      <c r="D4065" s="309">
        <v>9180.5400000000009</v>
      </c>
      <c r="E4065" s="206">
        <v>13353.52</v>
      </c>
      <c r="F4065" s="206">
        <v>15022.71</v>
      </c>
      <c r="G4065" s="205">
        <f t="shared" si="326"/>
        <v>0.40299130854659587</v>
      </c>
      <c r="H4065" s="207">
        <f t="shared" si="327"/>
        <v>0.45</v>
      </c>
      <c r="I4065" s="213">
        <v>151692</v>
      </c>
      <c r="J4065" s="213">
        <v>8343.06</v>
      </c>
      <c r="K4065" s="212">
        <v>12135.36</v>
      </c>
      <c r="L4065" s="212">
        <v>13652.28</v>
      </c>
      <c r="M4065" s="239">
        <f t="shared" si="324"/>
        <v>0.51520000000000432</v>
      </c>
      <c r="N4065" s="239"/>
      <c r="O4065" s="178"/>
      <c r="P4065" s="178"/>
      <c r="Q4065" s="178"/>
      <c r="R4065" s="178"/>
      <c r="S4065" s="178"/>
      <c r="T4065" s="178"/>
      <c r="U4065" s="178"/>
      <c r="V4065" s="178"/>
      <c r="W4065" s="178"/>
      <c r="X4065" s="178"/>
      <c r="Y4065" s="210">
        <f t="shared" si="323"/>
        <v>0.36622887493964268</v>
      </c>
      <c r="Z4065" s="211">
        <f t="shared" si="325"/>
        <v>0.42</v>
      </c>
      <c r="AA4065" s="178"/>
      <c r="AB4065" s="178"/>
      <c r="AC4065" s="178"/>
    </row>
    <row r="4066" spans="2:29" x14ac:dyDescent="0.35">
      <c r="B4066" s="222">
        <v>414300</v>
      </c>
      <c r="C4066" s="208">
        <v>166964</v>
      </c>
      <c r="D4066" s="309">
        <v>9183.02</v>
      </c>
      <c r="E4066" s="206">
        <v>13357.12</v>
      </c>
      <c r="F4066" s="206">
        <v>15026.76</v>
      </c>
      <c r="G4066" s="205">
        <f t="shared" si="326"/>
        <v>0.40300265508085931</v>
      </c>
      <c r="H4066" s="207">
        <f t="shared" si="327"/>
        <v>0.45</v>
      </c>
      <c r="I4066" s="213">
        <v>151734</v>
      </c>
      <c r="J4066" s="213">
        <v>8345.3700000000008</v>
      </c>
      <c r="K4066" s="212">
        <v>12138.72</v>
      </c>
      <c r="L4066" s="212">
        <v>13656.06</v>
      </c>
      <c r="M4066" s="239">
        <f t="shared" si="324"/>
        <v>0.51529999999998832</v>
      </c>
      <c r="N4066" s="239"/>
      <c r="O4066" s="178"/>
      <c r="P4066" s="178"/>
      <c r="Q4066" s="178"/>
      <c r="R4066" s="178"/>
      <c r="S4066" s="178"/>
      <c r="T4066" s="178"/>
      <c r="U4066" s="178"/>
      <c r="V4066" s="178"/>
      <c r="W4066" s="178"/>
      <c r="X4066" s="178"/>
      <c r="Y4066" s="210">
        <f t="shared" si="323"/>
        <v>0.36624185372918178</v>
      </c>
      <c r="Z4066" s="211">
        <f t="shared" si="325"/>
        <v>0.42</v>
      </c>
      <c r="AA4066" s="178"/>
      <c r="AB4066" s="178"/>
      <c r="AC4066" s="178"/>
    </row>
    <row r="4067" spans="2:29" x14ac:dyDescent="0.35">
      <c r="B4067" s="222">
        <v>414400</v>
      </c>
      <c r="C4067" s="208">
        <v>167009</v>
      </c>
      <c r="D4067" s="309">
        <v>9185.49</v>
      </c>
      <c r="E4067" s="206">
        <v>13360.72</v>
      </c>
      <c r="F4067" s="206">
        <v>15030.81</v>
      </c>
      <c r="G4067" s="205">
        <f t="shared" si="326"/>
        <v>0.40301399613899613</v>
      </c>
      <c r="H4067" s="207">
        <f t="shared" si="327"/>
        <v>0.45</v>
      </c>
      <c r="I4067" s="213">
        <v>151776</v>
      </c>
      <c r="J4067" s="213">
        <v>8347.68</v>
      </c>
      <c r="K4067" s="212">
        <v>12142.08</v>
      </c>
      <c r="L4067" s="212">
        <v>13659.84</v>
      </c>
      <c r="M4067" s="239">
        <f t="shared" si="324"/>
        <v>0.51519999999987709</v>
      </c>
      <c r="N4067" s="239"/>
      <c r="O4067" s="178"/>
      <c r="P4067" s="178"/>
      <c r="Q4067" s="178"/>
      <c r="R4067" s="178"/>
      <c r="S4067" s="178"/>
      <c r="T4067" s="178"/>
      <c r="U4067" s="178"/>
      <c r="V4067" s="178"/>
      <c r="W4067" s="178"/>
      <c r="X4067" s="178"/>
      <c r="Y4067" s="210">
        <f t="shared" si="323"/>
        <v>0.36625482625482625</v>
      </c>
      <c r="Z4067" s="211">
        <f t="shared" si="325"/>
        <v>0.42</v>
      </c>
      <c r="AA4067" s="178"/>
      <c r="AB4067" s="178"/>
      <c r="AC4067" s="178"/>
    </row>
    <row r="4068" spans="2:29" x14ac:dyDescent="0.35">
      <c r="B4068" s="222">
        <v>414500</v>
      </c>
      <c r="C4068" s="208">
        <v>167054</v>
      </c>
      <c r="D4068" s="309">
        <v>9187.9699999999993</v>
      </c>
      <c r="E4068" s="206">
        <v>13364.32</v>
      </c>
      <c r="F4068" s="206">
        <v>15034.86</v>
      </c>
      <c r="G4068" s="205">
        <f t="shared" si="326"/>
        <v>0.40302533172496985</v>
      </c>
      <c r="H4068" s="207">
        <f t="shared" si="327"/>
        <v>0.45</v>
      </c>
      <c r="I4068" s="213">
        <v>151818</v>
      </c>
      <c r="J4068" s="213">
        <v>8349.99</v>
      </c>
      <c r="K4068" s="212">
        <v>12145.44</v>
      </c>
      <c r="L4068" s="212">
        <v>13663.62</v>
      </c>
      <c r="M4068" s="239">
        <f t="shared" si="324"/>
        <v>0.51530000000017029</v>
      </c>
      <c r="N4068" s="239"/>
      <c r="O4068" s="178"/>
      <c r="P4068" s="178"/>
      <c r="Q4068" s="178"/>
      <c r="R4068" s="178"/>
      <c r="S4068" s="178"/>
      <c r="T4068" s="178"/>
      <c r="U4068" s="178"/>
      <c r="V4068" s="178"/>
      <c r="W4068" s="178"/>
      <c r="X4068" s="178"/>
      <c r="Y4068" s="210">
        <f t="shared" si="323"/>
        <v>0.36626779252110975</v>
      </c>
      <c r="Z4068" s="211">
        <f t="shared" si="325"/>
        <v>0.42</v>
      </c>
      <c r="AA4068" s="178"/>
      <c r="AB4068" s="178"/>
      <c r="AC4068" s="178"/>
    </row>
    <row r="4069" spans="2:29" x14ac:dyDescent="0.35">
      <c r="B4069" s="222">
        <v>414600</v>
      </c>
      <c r="C4069" s="208">
        <v>167099</v>
      </c>
      <c r="D4069" s="309">
        <v>9190.44</v>
      </c>
      <c r="E4069" s="206">
        <v>13367.92</v>
      </c>
      <c r="F4069" s="206">
        <v>15038.91</v>
      </c>
      <c r="G4069" s="205">
        <f t="shared" si="326"/>
        <v>0.40303666184274001</v>
      </c>
      <c r="H4069" s="207">
        <f t="shared" si="327"/>
        <v>0.45</v>
      </c>
      <c r="I4069" s="213">
        <v>151860</v>
      </c>
      <c r="J4069" s="213">
        <v>8352.2999999999993</v>
      </c>
      <c r="K4069" s="212">
        <v>12148.8</v>
      </c>
      <c r="L4069" s="212">
        <v>13667.4</v>
      </c>
      <c r="M4069" s="239">
        <f t="shared" si="324"/>
        <v>0.51520000000005894</v>
      </c>
      <c r="N4069" s="239"/>
      <c r="O4069" s="178"/>
      <c r="P4069" s="178"/>
      <c r="Q4069" s="178"/>
      <c r="R4069" s="178"/>
      <c r="S4069" s="178"/>
      <c r="T4069" s="178"/>
      <c r="U4069" s="178"/>
      <c r="V4069" s="178"/>
      <c r="W4069" s="178"/>
      <c r="X4069" s="178"/>
      <c r="Y4069" s="210">
        <f t="shared" si="323"/>
        <v>0.36628075253256148</v>
      </c>
      <c r="Z4069" s="211">
        <f t="shared" si="325"/>
        <v>0.42</v>
      </c>
      <c r="AA4069" s="178"/>
      <c r="AB4069" s="178"/>
      <c r="AC4069" s="178"/>
    </row>
    <row r="4070" spans="2:29" x14ac:dyDescent="0.35">
      <c r="B4070" s="222">
        <v>414700</v>
      </c>
      <c r="C4070" s="208">
        <v>167144</v>
      </c>
      <c r="D4070" s="309">
        <v>9192.92</v>
      </c>
      <c r="E4070" s="206">
        <v>13371.52</v>
      </c>
      <c r="F4070" s="206">
        <v>15042.96</v>
      </c>
      <c r="G4070" s="205">
        <f t="shared" si="326"/>
        <v>0.40304798649626233</v>
      </c>
      <c r="H4070" s="207">
        <f t="shared" si="327"/>
        <v>0.45</v>
      </c>
      <c r="I4070" s="213">
        <v>151902</v>
      </c>
      <c r="J4070" s="213">
        <v>8354.61</v>
      </c>
      <c r="K4070" s="212">
        <v>12152.16</v>
      </c>
      <c r="L4070" s="212">
        <v>13671.18</v>
      </c>
      <c r="M4070" s="239">
        <f t="shared" si="324"/>
        <v>0.51530000000004295</v>
      </c>
      <c r="N4070" s="239"/>
      <c r="O4070" s="178"/>
      <c r="P4070" s="178"/>
      <c r="Q4070" s="178"/>
      <c r="R4070" s="178"/>
      <c r="S4070" s="178"/>
      <c r="T4070" s="178"/>
      <c r="U4070" s="178"/>
      <c r="V4070" s="178"/>
      <c r="W4070" s="178"/>
      <c r="X4070" s="178"/>
      <c r="Y4070" s="210">
        <f t="shared" si="323"/>
        <v>0.36629370629370628</v>
      </c>
      <c r="Z4070" s="211">
        <f t="shared" si="325"/>
        <v>0.42</v>
      </c>
      <c r="AA4070" s="178"/>
      <c r="AB4070" s="178"/>
      <c r="AC4070" s="178"/>
    </row>
    <row r="4071" spans="2:29" x14ac:dyDescent="0.35">
      <c r="B4071" s="222">
        <v>414800</v>
      </c>
      <c r="C4071" s="208">
        <v>167189</v>
      </c>
      <c r="D4071" s="309">
        <v>9195.39</v>
      </c>
      <c r="E4071" s="206">
        <v>13375.12</v>
      </c>
      <c r="F4071" s="206">
        <v>15047.01</v>
      </c>
      <c r="G4071" s="205">
        <f t="shared" si="326"/>
        <v>0.40305930568948889</v>
      </c>
      <c r="H4071" s="207">
        <f t="shared" si="327"/>
        <v>0.45</v>
      </c>
      <c r="I4071" s="213">
        <v>151944</v>
      </c>
      <c r="J4071" s="213">
        <v>8356.92</v>
      </c>
      <c r="K4071" s="212">
        <v>12155.52</v>
      </c>
      <c r="L4071" s="212">
        <v>13674.96</v>
      </c>
      <c r="M4071" s="239">
        <f t="shared" si="324"/>
        <v>0.5152000000002408</v>
      </c>
      <c r="N4071" s="239"/>
      <c r="O4071" s="178"/>
      <c r="P4071" s="178"/>
      <c r="Q4071" s="178"/>
      <c r="R4071" s="178"/>
      <c r="S4071" s="178"/>
      <c r="T4071" s="178"/>
      <c r="U4071" s="178"/>
      <c r="V4071" s="178"/>
      <c r="W4071" s="178"/>
      <c r="X4071" s="178"/>
      <c r="Y4071" s="210">
        <f t="shared" si="323"/>
        <v>0.36630665380906463</v>
      </c>
      <c r="Z4071" s="211">
        <f t="shared" si="325"/>
        <v>0.42</v>
      </c>
      <c r="AA4071" s="178"/>
      <c r="AB4071" s="178"/>
      <c r="AC4071" s="178"/>
    </row>
    <row r="4072" spans="2:29" x14ac:dyDescent="0.35">
      <c r="B4072" s="222">
        <v>414900</v>
      </c>
      <c r="C4072" s="208">
        <v>167234</v>
      </c>
      <c r="D4072" s="309">
        <v>9197.8700000000008</v>
      </c>
      <c r="E4072" s="206">
        <v>13378.72</v>
      </c>
      <c r="F4072" s="206">
        <v>15051.06</v>
      </c>
      <c r="G4072" s="205">
        <f t="shared" si="326"/>
        <v>0.40307061942636779</v>
      </c>
      <c r="H4072" s="207">
        <f t="shared" si="327"/>
        <v>0.45</v>
      </c>
      <c r="I4072" s="213">
        <v>151986</v>
      </c>
      <c r="J4072" s="213">
        <v>8359.23</v>
      </c>
      <c r="K4072" s="212">
        <v>12158.88</v>
      </c>
      <c r="L4072" s="212">
        <v>13678.74</v>
      </c>
      <c r="M4072" s="239">
        <f t="shared" si="324"/>
        <v>0.51529999999993381</v>
      </c>
      <c r="N4072" s="239"/>
      <c r="O4072" s="178"/>
      <c r="P4072" s="178"/>
      <c r="Q4072" s="178"/>
      <c r="R4072" s="178"/>
      <c r="S4072" s="178"/>
      <c r="T4072" s="178"/>
      <c r="U4072" s="178"/>
      <c r="V4072" s="178"/>
      <c r="W4072" s="178"/>
      <c r="X4072" s="178"/>
      <c r="Y4072" s="210">
        <f t="shared" si="323"/>
        <v>0.36631959508315259</v>
      </c>
      <c r="Z4072" s="211">
        <f t="shared" si="325"/>
        <v>0.42</v>
      </c>
      <c r="AA4072" s="178"/>
      <c r="AB4072" s="178"/>
      <c r="AC4072" s="178"/>
    </row>
    <row r="4073" spans="2:29" x14ac:dyDescent="0.35">
      <c r="B4073" s="222">
        <v>415000</v>
      </c>
      <c r="C4073" s="208">
        <v>167279</v>
      </c>
      <c r="D4073" s="309">
        <v>9200.34</v>
      </c>
      <c r="E4073" s="206">
        <v>13382.32</v>
      </c>
      <c r="F4073" s="206">
        <v>15055.11</v>
      </c>
      <c r="G4073" s="205">
        <f t="shared" si="326"/>
        <v>0.40308192771084339</v>
      </c>
      <c r="H4073" s="207">
        <f t="shared" si="327"/>
        <v>0.45</v>
      </c>
      <c r="I4073" s="213">
        <v>152028</v>
      </c>
      <c r="J4073" s="213">
        <v>8361.5400000000009</v>
      </c>
      <c r="K4073" s="212">
        <v>12162.24</v>
      </c>
      <c r="L4073" s="212">
        <v>13682.52</v>
      </c>
      <c r="M4073" s="239">
        <f t="shared" si="324"/>
        <v>0.51520000000011346</v>
      </c>
      <c r="N4073" s="239"/>
      <c r="O4073" s="178"/>
      <c r="P4073" s="178"/>
      <c r="Q4073" s="178"/>
      <c r="R4073" s="178"/>
      <c r="S4073" s="178"/>
      <c r="T4073" s="178"/>
      <c r="U4073" s="178"/>
      <c r="V4073" s="178"/>
      <c r="W4073" s="178"/>
      <c r="X4073" s="178"/>
      <c r="Y4073" s="210">
        <f t="shared" si="323"/>
        <v>0.36633253012048195</v>
      </c>
      <c r="Z4073" s="211">
        <f t="shared" si="325"/>
        <v>0.42</v>
      </c>
      <c r="AA4073" s="178"/>
      <c r="AB4073" s="178"/>
      <c r="AC4073" s="178"/>
    </row>
    <row r="4074" spans="2:29" x14ac:dyDescent="0.35">
      <c r="B4074" s="222">
        <v>415100</v>
      </c>
      <c r="C4074" s="208">
        <v>167324</v>
      </c>
      <c r="D4074" s="309">
        <v>9202.82</v>
      </c>
      <c r="E4074" s="206">
        <v>13385.92</v>
      </c>
      <c r="F4074" s="206">
        <v>15059.16</v>
      </c>
      <c r="G4074" s="205">
        <f t="shared" si="326"/>
        <v>0.4030932305468562</v>
      </c>
      <c r="H4074" s="207">
        <f t="shared" si="327"/>
        <v>0.45</v>
      </c>
      <c r="I4074" s="213">
        <v>152070</v>
      </c>
      <c r="J4074" s="213">
        <v>8363.85</v>
      </c>
      <c r="K4074" s="212">
        <v>12165.6</v>
      </c>
      <c r="L4074" s="212">
        <v>13686.3</v>
      </c>
      <c r="M4074" s="239">
        <f t="shared" si="324"/>
        <v>0.51530000000009746</v>
      </c>
      <c r="N4074" s="239"/>
      <c r="O4074" s="178"/>
      <c r="P4074" s="178"/>
      <c r="Q4074" s="178"/>
      <c r="R4074" s="178"/>
      <c r="S4074" s="178"/>
      <c r="T4074" s="178"/>
      <c r="U4074" s="178"/>
      <c r="V4074" s="178"/>
      <c r="W4074" s="178"/>
      <c r="X4074" s="178"/>
      <c r="Y4074" s="210">
        <f t="shared" si="323"/>
        <v>0.36634545892556009</v>
      </c>
      <c r="Z4074" s="211">
        <f t="shared" si="325"/>
        <v>0.42</v>
      </c>
      <c r="AA4074" s="178"/>
      <c r="AB4074" s="178"/>
      <c r="AC4074" s="178"/>
    </row>
    <row r="4075" spans="2:29" x14ac:dyDescent="0.35">
      <c r="B4075" s="222">
        <v>415200</v>
      </c>
      <c r="C4075" s="208">
        <v>167369</v>
      </c>
      <c r="D4075" s="309">
        <v>9205.2900000000009</v>
      </c>
      <c r="E4075" s="206">
        <v>13389.52</v>
      </c>
      <c r="F4075" s="206">
        <v>15063.21</v>
      </c>
      <c r="G4075" s="205">
        <f t="shared" si="326"/>
        <v>0.40310452793834295</v>
      </c>
      <c r="H4075" s="207">
        <f t="shared" si="327"/>
        <v>0.45</v>
      </c>
      <c r="I4075" s="213">
        <v>152112</v>
      </c>
      <c r="J4075" s="213">
        <v>8366.16</v>
      </c>
      <c r="K4075" s="212">
        <v>12168.96</v>
      </c>
      <c r="L4075" s="212">
        <v>13690.08</v>
      </c>
      <c r="M4075" s="239">
        <f t="shared" si="324"/>
        <v>0.51520000000000432</v>
      </c>
      <c r="N4075" s="239"/>
      <c r="O4075" s="178"/>
      <c r="P4075" s="178"/>
      <c r="Q4075" s="178"/>
      <c r="R4075" s="178"/>
      <c r="S4075" s="178"/>
      <c r="T4075" s="178"/>
      <c r="U4075" s="178"/>
      <c r="V4075" s="178"/>
      <c r="W4075" s="178"/>
      <c r="X4075" s="178"/>
      <c r="Y4075" s="210">
        <f t="shared" si="323"/>
        <v>0.36635838150289018</v>
      </c>
      <c r="Z4075" s="211">
        <f t="shared" si="325"/>
        <v>0.42</v>
      </c>
      <c r="AA4075" s="178"/>
      <c r="AB4075" s="178"/>
      <c r="AC4075" s="178"/>
    </row>
    <row r="4076" spans="2:29" x14ac:dyDescent="0.35">
      <c r="B4076" s="222">
        <v>415300</v>
      </c>
      <c r="C4076" s="208">
        <v>167414</v>
      </c>
      <c r="D4076" s="309">
        <v>9207.77</v>
      </c>
      <c r="E4076" s="206">
        <v>13393.12</v>
      </c>
      <c r="F4076" s="206">
        <v>15067.26</v>
      </c>
      <c r="G4076" s="205">
        <f t="shared" si="326"/>
        <v>0.40311581988923667</v>
      </c>
      <c r="H4076" s="207">
        <f t="shared" si="327"/>
        <v>0.45</v>
      </c>
      <c r="I4076" s="213">
        <v>152154</v>
      </c>
      <c r="J4076" s="213">
        <v>8368.4699999999993</v>
      </c>
      <c r="K4076" s="212">
        <v>12172.32</v>
      </c>
      <c r="L4076" s="212">
        <v>13693.86</v>
      </c>
      <c r="M4076" s="239">
        <f t="shared" si="324"/>
        <v>0.51529999999998832</v>
      </c>
      <c r="N4076" s="239"/>
      <c r="O4076" s="178"/>
      <c r="P4076" s="178"/>
      <c r="Q4076" s="178"/>
      <c r="R4076" s="178"/>
      <c r="S4076" s="178"/>
      <c r="T4076" s="178"/>
      <c r="U4076" s="178"/>
      <c r="V4076" s="178"/>
      <c r="W4076" s="178"/>
      <c r="X4076" s="178"/>
      <c r="Y4076" s="210">
        <f t="shared" si="323"/>
        <v>0.36637129785697087</v>
      </c>
      <c r="Z4076" s="211">
        <f t="shared" si="325"/>
        <v>0.42</v>
      </c>
      <c r="AA4076" s="178"/>
      <c r="AB4076" s="178"/>
      <c r="AC4076" s="178"/>
    </row>
    <row r="4077" spans="2:29" x14ac:dyDescent="0.35">
      <c r="B4077" s="222">
        <v>415400</v>
      </c>
      <c r="C4077" s="208">
        <v>167459</v>
      </c>
      <c r="D4077" s="309">
        <v>9210.24</v>
      </c>
      <c r="E4077" s="206">
        <v>13396.72</v>
      </c>
      <c r="F4077" s="206">
        <v>15071.31</v>
      </c>
      <c r="G4077" s="205">
        <f t="shared" si="326"/>
        <v>0.40312710640346655</v>
      </c>
      <c r="H4077" s="207">
        <f t="shared" si="327"/>
        <v>0.45</v>
      </c>
      <c r="I4077" s="213">
        <v>152196</v>
      </c>
      <c r="J4077" s="213">
        <v>8370.7800000000007</v>
      </c>
      <c r="K4077" s="212">
        <v>12175.68</v>
      </c>
      <c r="L4077" s="212">
        <v>13697.64</v>
      </c>
      <c r="M4077" s="239">
        <f t="shared" si="324"/>
        <v>0.51519999999987709</v>
      </c>
      <c r="N4077" s="239"/>
      <c r="O4077" s="178"/>
      <c r="P4077" s="178"/>
      <c r="Q4077" s="178"/>
      <c r="R4077" s="178"/>
      <c r="S4077" s="178"/>
      <c r="T4077" s="178"/>
      <c r="U4077" s="178"/>
      <c r="V4077" s="178"/>
      <c r="W4077" s="178"/>
      <c r="X4077" s="178"/>
      <c r="Y4077" s="210">
        <f t="shared" si="323"/>
        <v>0.3663842079922966</v>
      </c>
      <c r="Z4077" s="211">
        <f t="shared" si="325"/>
        <v>0.42</v>
      </c>
      <c r="AA4077" s="178"/>
      <c r="AB4077" s="178"/>
      <c r="AC4077" s="178"/>
    </row>
    <row r="4078" spans="2:29" x14ac:dyDescent="0.35">
      <c r="B4078" s="222">
        <v>415500</v>
      </c>
      <c r="C4078" s="208">
        <v>167504</v>
      </c>
      <c r="D4078" s="309">
        <v>9212.7199999999993</v>
      </c>
      <c r="E4078" s="206">
        <v>13400.32</v>
      </c>
      <c r="F4078" s="206">
        <v>15075.36</v>
      </c>
      <c r="G4078" s="205">
        <f t="shared" si="326"/>
        <v>0.40313838748495789</v>
      </c>
      <c r="H4078" s="207">
        <f t="shared" si="327"/>
        <v>0.45</v>
      </c>
      <c r="I4078" s="213">
        <v>152238</v>
      </c>
      <c r="J4078" s="213">
        <v>8373.09</v>
      </c>
      <c r="K4078" s="212">
        <v>12179.04</v>
      </c>
      <c r="L4078" s="212">
        <v>13701.42</v>
      </c>
      <c r="M4078" s="239">
        <f t="shared" si="324"/>
        <v>0.51530000000017029</v>
      </c>
      <c r="N4078" s="239"/>
      <c r="O4078" s="178"/>
      <c r="P4078" s="178"/>
      <c r="Q4078" s="178"/>
      <c r="R4078" s="178"/>
      <c r="S4078" s="178"/>
      <c r="T4078" s="178"/>
      <c r="U4078" s="178"/>
      <c r="V4078" s="178"/>
      <c r="W4078" s="178"/>
      <c r="X4078" s="178"/>
      <c r="Y4078" s="210">
        <f t="shared" si="323"/>
        <v>0.36639711191335739</v>
      </c>
      <c r="Z4078" s="211">
        <f t="shared" si="325"/>
        <v>0.42</v>
      </c>
      <c r="AA4078" s="178"/>
      <c r="AB4078" s="178"/>
      <c r="AC4078" s="178"/>
    </row>
    <row r="4079" spans="2:29" x14ac:dyDescent="0.35">
      <c r="B4079" s="222">
        <v>415600</v>
      </c>
      <c r="C4079" s="208">
        <v>167549</v>
      </c>
      <c r="D4079" s="309">
        <v>9215.19</v>
      </c>
      <c r="E4079" s="206">
        <v>13403.92</v>
      </c>
      <c r="F4079" s="206">
        <v>15079.41</v>
      </c>
      <c r="G4079" s="205">
        <f t="shared" si="326"/>
        <v>0.40314966313763234</v>
      </c>
      <c r="H4079" s="207">
        <f t="shared" si="327"/>
        <v>0.45</v>
      </c>
      <c r="I4079" s="213">
        <v>152280</v>
      </c>
      <c r="J4079" s="213">
        <v>8375.4</v>
      </c>
      <c r="K4079" s="212">
        <v>12182.4</v>
      </c>
      <c r="L4079" s="212">
        <v>13705.2</v>
      </c>
      <c r="M4079" s="239">
        <f t="shared" si="324"/>
        <v>0.51520000000005894</v>
      </c>
      <c r="N4079" s="239"/>
      <c r="O4079" s="178"/>
      <c r="P4079" s="178"/>
      <c r="Q4079" s="178"/>
      <c r="R4079" s="178"/>
      <c r="S4079" s="178"/>
      <c r="T4079" s="178"/>
      <c r="U4079" s="178"/>
      <c r="V4079" s="178"/>
      <c r="W4079" s="178"/>
      <c r="X4079" s="178"/>
      <c r="Y4079" s="210">
        <f t="shared" si="323"/>
        <v>0.3664100096246391</v>
      </c>
      <c r="Z4079" s="211">
        <f t="shared" si="325"/>
        <v>0.42</v>
      </c>
      <c r="AA4079" s="178"/>
      <c r="AB4079" s="178"/>
      <c r="AC4079" s="178"/>
    </row>
    <row r="4080" spans="2:29" x14ac:dyDescent="0.35">
      <c r="B4080" s="222">
        <v>415700</v>
      </c>
      <c r="C4080" s="208">
        <v>167594</v>
      </c>
      <c r="D4080" s="309">
        <v>9217.67</v>
      </c>
      <c r="E4080" s="206">
        <v>13407.52</v>
      </c>
      <c r="F4080" s="206">
        <v>15083.46</v>
      </c>
      <c r="G4080" s="205">
        <f t="shared" si="326"/>
        <v>0.40316093336540776</v>
      </c>
      <c r="H4080" s="207">
        <f t="shared" si="327"/>
        <v>0.45</v>
      </c>
      <c r="I4080" s="213">
        <v>152322</v>
      </c>
      <c r="J4080" s="213">
        <v>8377.7099999999991</v>
      </c>
      <c r="K4080" s="212">
        <v>12185.76</v>
      </c>
      <c r="L4080" s="212">
        <v>13708.98</v>
      </c>
      <c r="M4080" s="239">
        <f t="shared" si="324"/>
        <v>0.51530000000004295</v>
      </c>
      <c r="N4080" s="239"/>
      <c r="O4080" s="178"/>
      <c r="P4080" s="178"/>
      <c r="Q4080" s="178"/>
      <c r="R4080" s="178"/>
      <c r="S4080" s="178"/>
      <c r="T4080" s="178"/>
      <c r="U4080" s="178"/>
      <c r="V4080" s="178"/>
      <c r="W4080" s="178"/>
      <c r="X4080" s="178"/>
      <c r="Y4080" s="210">
        <f t="shared" si="323"/>
        <v>0.36642290113062304</v>
      </c>
      <c r="Z4080" s="211">
        <f t="shared" si="325"/>
        <v>0.42</v>
      </c>
      <c r="AA4080" s="178"/>
      <c r="AB4080" s="178"/>
      <c r="AC4080" s="178"/>
    </row>
    <row r="4081" spans="2:29" x14ac:dyDescent="0.35">
      <c r="B4081" s="222">
        <v>415800</v>
      </c>
      <c r="C4081" s="208">
        <v>167639</v>
      </c>
      <c r="D4081" s="309">
        <v>9220.14</v>
      </c>
      <c r="E4081" s="206">
        <v>13411.12</v>
      </c>
      <c r="F4081" s="206">
        <v>15087.51</v>
      </c>
      <c r="G4081" s="205">
        <f t="shared" si="326"/>
        <v>0.40317219817219818</v>
      </c>
      <c r="H4081" s="207">
        <f t="shared" si="327"/>
        <v>0.45</v>
      </c>
      <c r="I4081" s="213">
        <v>152364</v>
      </c>
      <c r="J4081" s="213">
        <v>8380.02</v>
      </c>
      <c r="K4081" s="212">
        <v>12189.12</v>
      </c>
      <c r="L4081" s="212">
        <v>13712.76</v>
      </c>
      <c r="M4081" s="239">
        <f t="shared" si="324"/>
        <v>0.5152000000002408</v>
      </c>
      <c r="N4081" s="239"/>
      <c r="O4081" s="178"/>
      <c r="P4081" s="178"/>
      <c r="Q4081" s="178"/>
      <c r="R4081" s="178"/>
      <c r="S4081" s="178"/>
      <c r="T4081" s="178"/>
      <c r="U4081" s="178"/>
      <c r="V4081" s="178"/>
      <c r="W4081" s="178"/>
      <c r="X4081" s="178"/>
      <c r="Y4081" s="210">
        <f t="shared" si="323"/>
        <v>0.36643578643578645</v>
      </c>
      <c r="Z4081" s="211">
        <f t="shared" si="325"/>
        <v>0.42</v>
      </c>
      <c r="AA4081" s="178"/>
      <c r="AB4081" s="178"/>
      <c r="AC4081" s="178"/>
    </row>
    <row r="4082" spans="2:29" x14ac:dyDescent="0.35">
      <c r="B4082" s="222">
        <v>415900</v>
      </c>
      <c r="C4082" s="208">
        <v>167684</v>
      </c>
      <c r="D4082" s="309">
        <v>9222.6200000000008</v>
      </c>
      <c r="E4082" s="206">
        <v>13414.72</v>
      </c>
      <c r="F4082" s="206">
        <v>15091.56</v>
      </c>
      <c r="G4082" s="205">
        <f t="shared" si="326"/>
        <v>0.40318345756191393</v>
      </c>
      <c r="H4082" s="207">
        <f t="shared" si="327"/>
        <v>0.45</v>
      </c>
      <c r="I4082" s="213">
        <v>152406</v>
      </c>
      <c r="J4082" s="213">
        <v>8382.33</v>
      </c>
      <c r="K4082" s="212">
        <v>12192.48</v>
      </c>
      <c r="L4082" s="212">
        <v>13716.54</v>
      </c>
      <c r="M4082" s="239">
        <f t="shared" si="324"/>
        <v>0.51529999999993381</v>
      </c>
      <c r="N4082" s="239"/>
      <c r="O4082" s="178"/>
      <c r="P4082" s="178"/>
      <c r="Q4082" s="178"/>
      <c r="R4082" s="178"/>
      <c r="S4082" s="178"/>
      <c r="T4082" s="178"/>
      <c r="U4082" s="178"/>
      <c r="V4082" s="178"/>
      <c r="W4082" s="178"/>
      <c r="X4082" s="178"/>
      <c r="Y4082" s="210">
        <f t="shared" si="323"/>
        <v>0.36644866554460209</v>
      </c>
      <c r="Z4082" s="211">
        <f t="shared" si="325"/>
        <v>0.42</v>
      </c>
      <c r="AA4082" s="178"/>
      <c r="AB4082" s="178"/>
      <c r="AC4082" s="178"/>
    </row>
    <row r="4083" spans="2:29" x14ac:dyDescent="0.35">
      <c r="B4083" s="222">
        <v>416000</v>
      </c>
      <c r="C4083" s="208">
        <v>167729</v>
      </c>
      <c r="D4083" s="309">
        <v>9225.09</v>
      </c>
      <c r="E4083" s="206">
        <v>13418.32</v>
      </c>
      <c r="F4083" s="206">
        <v>15095.61</v>
      </c>
      <c r="G4083" s="205">
        <f t="shared" si="326"/>
        <v>0.40319471153846154</v>
      </c>
      <c r="H4083" s="207">
        <f t="shared" si="327"/>
        <v>0.45</v>
      </c>
      <c r="I4083" s="213">
        <v>152448</v>
      </c>
      <c r="J4083" s="213">
        <v>8384.64</v>
      </c>
      <c r="K4083" s="212">
        <v>12195.84</v>
      </c>
      <c r="L4083" s="212">
        <v>13720.32</v>
      </c>
      <c r="M4083" s="239">
        <f t="shared" si="324"/>
        <v>0.51520000000011346</v>
      </c>
      <c r="N4083" s="239"/>
      <c r="O4083" s="178"/>
      <c r="P4083" s="178"/>
      <c r="Q4083" s="178"/>
      <c r="R4083" s="178"/>
      <c r="S4083" s="178"/>
      <c r="T4083" s="178"/>
      <c r="U4083" s="178"/>
      <c r="V4083" s="178"/>
      <c r="W4083" s="178"/>
      <c r="X4083" s="178"/>
      <c r="Y4083" s="210">
        <f t="shared" si="323"/>
        <v>0.36646153846153845</v>
      </c>
      <c r="Z4083" s="211">
        <f t="shared" si="325"/>
        <v>0.42</v>
      </c>
      <c r="AA4083" s="178"/>
      <c r="AB4083" s="178"/>
      <c r="AC4083" s="178"/>
    </row>
    <row r="4084" spans="2:29" x14ac:dyDescent="0.35">
      <c r="B4084" s="222">
        <v>416100</v>
      </c>
      <c r="C4084" s="208">
        <v>167774</v>
      </c>
      <c r="D4084" s="309">
        <v>9227.57</v>
      </c>
      <c r="E4084" s="206">
        <v>13421.92</v>
      </c>
      <c r="F4084" s="206">
        <v>15099.66</v>
      </c>
      <c r="G4084" s="205">
        <f t="shared" si="326"/>
        <v>0.40320596010574383</v>
      </c>
      <c r="H4084" s="207">
        <f t="shared" si="327"/>
        <v>0.45</v>
      </c>
      <c r="I4084" s="213">
        <v>152490</v>
      </c>
      <c r="J4084" s="213">
        <v>8386.9500000000007</v>
      </c>
      <c r="K4084" s="212">
        <v>12199.2</v>
      </c>
      <c r="L4084" s="212">
        <v>13724.1</v>
      </c>
      <c r="M4084" s="239">
        <f t="shared" si="324"/>
        <v>0.51530000000009746</v>
      </c>
      <c r="N4084" s="239"/>
      <c r="O4084" s="178"/>
      <c r="P4084" s="178"/>
      <c r="Q4084" s="178"/>
      <c r="R4084" s="178"/>
      <c r="S4084" s="178"/>
      <c r="T4084" s="178"/>
      <c r="U4084" s="178"/>
      <c r="V4084" s="178"/>
      <c r="W4084" s="178"/>
      <c r="X4084" s="178"/>
      <c r="Y4084" s="210">
        <f t="shared" si="323"/>
        <v>0.36647440519105984</v>
      </c>
      <c r="Z4084" s="211">
        <f t="shared" si="325"/>
        <v>0.42</v>
      </c>
      <c r="AA4084" s="178"/>
      <c r="AB4084" s="178"/>
      <c r="AC4084" s="178"/>
    </row>
    <row r="4085" spans="2:29" x14ac:dyDescent="0.35">
      <c r="B4085" s="222">
        <v>416200</v>
      </c>
      <c r="C4085" s="208">
        <v>167819</v>
      </c>
      <c r="D4085" s="309">
        <v>9230.0400000000009</v>
      </c>
      <c r="E4085" s="206">
        <v>13425.52</v>
      </c>
      <c r="F4085" s="206">
        <v>15103.71</v>
      </c>
      <c r="G4085" s="205">
        <f t="shared" si="326"/>
        <v>0.40321720326765975</v>
      </c>
      <c r="H4085" s="207">
        <f t="shared" si="327"/>
        <v>0.45</v>
      </c>
      <c r="I4085" s="213">
        <v>152532</v>
      </c>
      <c r="J4085" s="213">
        <v>8389.26</v>
      </c>
      <c r="K4085" s="212">
        <v>12202.56</v>
      </c>
      <c r="L4085" s="212">
        <v>13727.88</v>
      </c>
      <c r="M4085" s="239">
        <f t="shared" si="324"/>
        <v>0.51520000000000432</v>
      </c>
      <c r="N4085" s="239"/>
      <c r="O4085" s="178"/>
      <c r="P4085" s="178"/>
      <c r="Q4085" s="178"/>
      <c r="R4085" s="178"/>
      <c r="S4085" s="178"/>
      <c r="T4085" s="178"/>
      <c r="U4085" s="178"/>
      <c r="V4085" s="178"/>
      <c r="W4085" s="178"/>
      <c r="X4085" s="178"/>
      <c r="Y4085" s="210">
        <f t="shared" si="323"/>
        <v>0.36648726573762613</v>
      </c>
      <c r="Z4085" s="211">
        <f t="shared" si="325"/>
        <v>0.42</v>
      </c>
      <c r="AA4085" s="178"/>
      <c r="AB4085" s="178"/>
      <c r="AC4085" s="178"/>
    </row>
    <row r="4086" spans="2:29" x14ac:dyDescent="0.35">
      <c r="B4086" s="222">
        <v>416300</v>
      </c>
      <c r="C4086" s="208">
        <v>167864</v>
      </c>
      <c r="D4086" s="309">
        <v>9232.52</v>
      </c>
      <c r="E4086" s="206">
        <v>13429.12</v>
      </c>
      <c r="F4086" s="206">
        <v>15107.76</v>
      </c>
      <c r="G4086" s="205">
        <f t="shared" si="326"/>
        <v>0.40322844102810473</v>
      </c>
      <c r="H4086" s="207">
        <f t="shared" si="327"/>
        <v>0.45</v>
      </c>
      <c r="I4086" s="213">
        <v>152574</v>
      </c>
      <c r="J4086" s="213">
        <v>8391.57</v>
      </c>
      <c r="K4086" s="212">
        <v>12205.92</v>
      </c>
      <c r="L4086" s="212">
        <v>13731.66</v>
      </c>
      <c r="M4086" s="239">
        <f t="shared" si="324"/>
        <v>0.51529999999998832</v>
      </c>
      <c r="N4086" s="239"/>
      <c r="O4086" s="178"/>
      <c r="P4086" s="178"/>
      <c r="Q4086" s="178"/>
      <c r="R4086" s="178"/>
      <c r="S4086" s="178"/>
      <c r="T4086" s="178"/>
      <c r="U4086" s="178"/>
      <c r="V4086" s="178"/>
      <c r="W4086" s="178"/>
      <c r="X4086" s="178"/>
      <c r="Y4086" s="210">
        <f t="shared" si="323"/>
        <v>0.36650012010569299</v>
      </c>
      <c r="Z4086" s="211">
        <f t="shared" si="325"/>
        <v>0.42</v>
      </c>
      <c r="AA4086" s="178"/>
      <c r="AB4086" s="178"/>
      <c r="AC4086" s="178"/>
    </row>
    <row r="4087" spans="2:29" x14ac:dyDescent="0.35">
      <c r="B4087" s="222">
        <v>416400</v>
      </c>
      <c r="C4087" s="208">
        <v>167909</v>
      </c>
      <c r="D4087" s="309">
        <v>9234.99</v>
      </c>
      <c r="E4087" s="206">
        <v>13432.72</v>
      </c>
      <c r="F4087" s="206">
        <v>15111.81</v>
      </c>
      <c r="G4087" s="205">
        <f t="shared" si="326"/>
        <v>0.40323967339097022</v>
      </c>
      <c r="H4087" s="207">
        <f t="shared" si="327"/>
        <v>0.45</v>
      </c>
      <c r="I4087" s="213">
        <v>152616</v>
      </c>
      <c r="J4087" s="213">
        <v>8393.8799999999992</v>
      </c>
      <c r="K4087" s="212">
        <v>12209.28</v>
      </c>
      <c r="L4087" s="212">
        <v>13735.44</v>
      </c>
      <c r="M4087" s="239">
        <f t="shared" si="324"/>
        <v>0.51519999999987709</v>
      </c>
      <c r="N4087" s="239"/>
      <c r="O4087" s="178"/>
      <c r="P4087" s="178"/>
      <c r="Q4087" s="178"/>
      <c r="R4087" s="178"/>
      <c r="S4087" s="178"/>
      <c r="T4087" s="178"/>
      <c r="U4087" s="178"/>
      <c r="V4087" s="178"/>
      <c r="W4087" s="178"/>
      <c r="X4087" s="178"/>
      <c r="Y4087" s="210">
        <f t="shared" si="323"/>
        <v>0.36651296829971181</v>
      </c>
      <c r="Z4087" s="211">
        <f t="shared" si="325"/>
        <v>0.42</v>
      </c>
      <c r="AA4087" s="178"/>
      <c r="AB4087" s="178"/>
      <c r="AC4087" s="178"/>
    </row>
    <row r="4088" spans="2:29" x14ac:dyDescent="0.35">
      <c r="B4088" s="222">
        <v>416500</v>
      </c>
      <c r="C4088" s="208">
        <v>167954</v>
      </c>
      <c r="D4088" s="309">
        <v>9237.4699999999993</v>
      </c>
      <c r="E4088" s="206">
        <v>13436.32</v>
      </c>
      <c r="F4088" s="206">
        <v>15115.86</v>
      </c>
      <c r="G4088" s="205">
        <f t="shared" si="326"/>
        <v>0.40325090036014405</v>
      </c>
      <c r="H4088" s="207">
        <f t="shared" si="327"/>
        <v>0.45</v>
      </c>
      <c r="I4088" s="213">
        <v>152658</v>
      </c>
      <c r="J4088" s="213">
        <v>8396.19</v>
      </c>
      <c r="K4088" s="212">
        <v>12212.64</v>
      </c>
      <c r="L4088" s="212">
        <v>13739.22</v>
      </c>
      <c r="M4088" s="239">
        <f t="shared" si="324"/>
        <v>0.51530000000017029</v>
      </c>
      <c r="N4088" s="239"/>
      <c r="O4088" s="178"/>
      <c r="P4088" s="178"/>
      <c r="Q4088" s="178"/>
      <c r="R4088" s="178"/>
      <c r="S4088" s="178"/>
      <c r="T4088" s="178"/>
      <c r="U4088" s="178"/>
      <c r="V4088" s="178"/>
      <c r="W4088" s="178"/>
      <c r="X4088" s="178"/>
      <c r="Y4088" s="210">
        <f t="shared" si="323"/>
        <v>0.36652581032412967</v>
      </c>
      <c r="Z4088" s="211">
        <f t="shared" si="325"/>
        <v>0.42</v>
      </c>
      <c r="AA4088" s="178"/>
      <c r="AB4088" s="178"/>
      <c r="AC4088" s="178"/>
    </row>
    <row r="4089" spans="2:29" x14ac:dyDescent="0.35">
      <c r="B4089" s="222">
        <v>416600</v>
      </c>
      <c r="C4089" s="208">
        <v>167999</v>
      </c>
      <c r="D4089" s="309">
        <v>9239.94</v>
      </c>
      <c r="E4089" s="206">
        <v>13439.92</v>
      </c>
      <c r="F4089" s="206">
        <v>15119.91</v>
      </c>
      <c r="G4089" s="205">
        <f t="shared" si="326"/>
        <v>0.40326212193951033</v>
      </c>
      <c r="H4089" s="207">
        <f t="shared" si="327"/>
        <v>0.45</v>
      </c>
      <c r="I4089" s="213">
        <v>152700</v>
      </c>
      <c r="J4089" s="213">
        <v>8398.5</v>
      </c>
      <c r="K4089" s="212">
        <v>12216</v>
      </c>
      <c r="L4089" s="212">
        <v>13743</v>
      </c>
      <c r="M4089" s="239">
        <f t="shared" si="324"/>
        <v>0.51520000000005894</v>
      </c>
      <c r="N4089" s="239"/>
      <c r="O4089" s="178"/>
      <c r="P4089" s="178"/>
      <c r="Q4089" s="178"/>
      <c r="R4089" s="178"/>
      <c r="S4089" s="178"/>
      <c r="T4089" s="178"/>
      <c r="U4089" s="178"/>
      <c r="V4089" s="178"/>
      <c r="W4089" s="178"/>
      <c r="X4089" s="178"/>
      <c r="Y4089" s="210">
        <f t="shared" si="323"/>
        <v>0.36653864618338933</v>
      </c>
      <c r="Z4089" s="211">
        <f t="shared" si="325"/>
        <v>0.42</v>
      </c>
      <c r="AA4089" s="178"/>
      <c r="AB4089" s="178"/>
      <c r="AC4089" s="178"/>
    </row>
    <row r="4090" spans="2:29" x14ac:dyDescent="0.35">
      <c r="B4090" s="222">
        <v>416700</v>
      </c>
      <c r="C4090" s="208">
        <v>168044</v>
      </c>
      <c r="D4090" s="309">
        <v>9242.42</v>
      </c>
      <c r="E4090" s="206">
        <v>13443.52</v>
      </c>
      <c r="F4090" s="206">
        <v>15123.96</v>
      </c>
      <c r="G4090" s="205">
        <f t="shared" si="326"/>
        <v>0.40327333813294935</v>
      </c>
      <c r="H4090" s="207">
        <f t="shared" si="327"/>
        <v>0.45</v>
      </c>
      <c r="I4090" s="213">
        <v>152742</v>
      </c>
      <c r="J4090" s="213">
        <v>8400.81</v>
      </c>
      <c r="K4090" s="212">
        <v>12219.36</v>
      </c>
      <c r="L4090" s="212">
        <v>13746.78</v>
      </c>
      <c r="M4090" s="239">
        <f t="shared" si="324"/>
        <v>0.51530000000004295</v>
      </c>
      <c r="N4090" s="239"/>
      <c r="O4090" s="178"/>
      <c r="P4090" s="178"/>
      <c r="Q4090" s="178"/>
      <c r="R4090" s="178"/>
      <c r="S4090" s="178"/>
      <c r="T4090" s="178"/>
      <c r="U4090" s="178"/>
      <c r="V4090" s="178"/>
      <c r="W4090" s="178"/>
      <c r="X4090" s="178"/>
      <c r="Y4090" s="210">
        <f t="shared" si="323"/>
        <v>0.36655147588192943</v>
      </c>
      <c r="Z4090" s="211">
        <f t="shared" si="325"/>
        <v>0.42</v>
      </c>
      <c r="AA4090" s="178"/>
      <c r="AB4090" s="178"/>
      <c r="AC4090" s="178"/>
    </row>
    <row r="4091" spans="2:29" x14ac:dyDescent="0.35">
      <c r="B4091" s="222">
        <v>416800</v>
      </c>
      <c r="C4091" s="208">
        <v>168089</v>
      </c>
      <c r="D4091" s="309">
        <v>9244.89</v>
      </c>
      <c r="E4091" s="206">
        <v>13447.12</v>
      </c>
      <c r="F4091" s="206">
        <v>15128.01</v>
      </c>
      <c r="G4091" s="205">
        <f t="shared" si="326"/>
        <v>0.4032845489443378</v>
      </c>
      <c r="H4091" s="207">
        <f t="shared" si="327"/>
        <v>0.45</v>
      </c>
      <c r="I4091" s="213">
        <v>152784</v>
      </c>
      <c r="J4091" s="213">
        <v>8403.1200000000008</v>
      </c>
      <c r="K4091" s="212">
        <v>12222.72</v>
      </c>
      <c r="L4091" s="212">
        <v>13750.56</v>
      </c>
      <c r="M4091" s="239">
        <f t="shared" si="324"/>
        <v>0.5152000000002408</v>
      </c>
      <c r="N4091" s="239"/>
      <c r="O4091" s="178"/>
      <c r="P4091" s="178"/>
      <c r="Q4091" s="178"/>
      <c r="R4091" s="178"/>
      <c r="S4091" s="178"/>
      <c r="T4091" s="178"/>
      <c r="U4091" s="178"/>
      <c r="V4091" s="178"/>
      <c r="W4091" s="178"/>
      <c r="X4091" s="178"/>
      <c r="Y4091" s="210">
        <f t="shared" si="323"/>
        <v>0.36656429942418428</v>
      </c>
      <c r="Z4091" s="211">
        <f t="shared" si="325"/>
        <v>0.42</v>
      </c>
      <c r="AA4091" s="178"/>
      <c r="AB4091" s="178"/>
      <c r="AC4091" s="178"/>
    </row>
    <row r="4092" spans="2:29" x14ac:dyDescent="0.35">
      <c r="B4092" s="222">
        <v>416900</v>
      </c>
      <c r="C4092" s="208">
        <v>168134</v>
      </c>
      <c r="D4092" s="309">
        <v>9247.3700000000008</v>
      </c>
      <c r="E4092" s="206">
        <v>13450.72</v>
      </c>
      <c r="F4092" s="206">
        <v>15132.06</v>
      </c>
      <c r="G4092" s="205">
        <f t="shared" si="326"/>
        <v>0.40329575437754855</v>
      </c>
      <c r="H4092" s="207">
        <f t="shared" si="327"/>
        <v>0.45</v>
      </c>
      <c r="I4092" s="213">
        <v>152826</v>
      </c>
      <c r="J4092" s="213">
        <v>8405.43</v>
      </c>
      <c r="K4092" s="212">
        <v>12226.08</v>
      </c>
      <c r="L4092" s="212">
        <v>13754.34</v>
      </c>
      <c r="M4092" s="239">
        <f t="shared" si="324"/>
        <v>0.51529999999993381</v>
      </c>
      <c r="N4092" s="239"/>
      <c r="O4092" s="178"/>
      <c r="P4092" s="178"/>
      <c r="Q4092" s="178"/>
      <c r="R4092" s="178"/>
      <c r="S4092" s="178"/>
      <c r="T4092" s="178"/>
      <c r="U4092" s="178"/>
      <c r="V4092" s="178"/>
      <c r="W4092" s="178"/>
      <c r="X4092" s="178"/>
      <c r="Y4092" s="210">
        <f t="shared" si="323"/>
        <v>0.36657711681458383</v>
      </c>
      <c r="Z4092" s="211">
        <f t="shared" si="325"/>
        <v>0.42</v>
      </c>
      <c r="AA4092" s="178"/>
      <c r="AB4092" s="178"/>
      <c r="AC4092" s="178"/>
    </row>
    <row r="4093" spans="2:29" x14ac:dyDescent="0.35">
      <c r="B4093" s="222">
        <v>417000</v>
      </c>
      <c r="C4093" s="208">
        <v>168179</v>
      </c>
      <c r="D4093" s="309">
        <v>9249.84</v>
      </c>
      <c r="E4093" s="206">
        <v>13454.32</v>
      </c>
      <c r="F4093" s="206">
        <v>15136.11</v>
      </c>
      <c r="G4093" s="205">
        <f t="shared" si="326"/>
        <v>0.40330695443645082</v>
      </c>
      <c r="H4093" s="207">
        <f t="shared" si="327"/>
        <v>0.45</v>
      </c>
      <c r="I4093" s="213">
        <v>152868</v>
      </c>
      <c r="J4093" s="213">
        <v>8407.74</v>
      </c>
      <c r="K4093" s="212">
        <v>12229.44</v>
      </c>
      <c r="L4093" s="212">
        <v>13758.12</v>
      </c>
      <c r="M4093" s="239">
        <f t="shared" si="324"/>
        <v>0.51520000000011346</v>
      </c>
      <c r="N4093" s="239"/>
      <c r="O4093" s="178"/>
      <c r="P4093" s="178"/>
      <c r="Q4093" s="178"/>
      <c r="R4093" s="178"/>
      <c r="S4093" s="178"/>
      <c r="T4093" s="178"/>
      <c r="U4093" s="178"/>
      <c r="V4093" s="178"/>
      <c r="W4093" s="178"/>
      <c r="X4093" s="178"/>
      <c r="Y4093" s="210">
        <f t="shared" si="323"/>
        <v>0.36658992805755397</v>
      </c>
      <c r="Z4093" s="211">
        <f t="shared" si="325"/>
        <v>0.42</v>
      </c>
      <c r="AA4093" s="178"/>
      <c r="AB4093" s="178"/>
      <c r="AC4093" s="178"/>
    </row>
    <row r="4094" spans="2:29" x14ac:dyDescent="0.35">
      <c r="B4094" s="222">
        <v>417100</v>
      </c>
      <c r="C4094" s="208">
        <v>168224</v>
      </c>
      <c r="D4094" s="309">
        <v>9252.32</v>
      </c>
      <c r="E4094" s="206">
        <v>13457.92</v>
      </c>
      <c r="F4094" s="206">
        <v>15140.16</v>
      </c>
      <c r="G4094" s="205">
        <f t="shared" si="326"/>
        <v>0.4033181491249101</v>
      </c>
      <c r="H4094" s="207">
        <f t="shared" si="327"/>
        <v>0.45</v>
      </c>
      <c r="I4094" s="213">
        <v>152910</v>
      </c>
      <c r="J4094" s="213">
        <v>8410.0499999999993</v>
      </c>
      <c r="K4094" s="212">
        <v>12232.8</v>
      </c>
      <c r="L4094" s="212">
        <v>13761.9</v>
      </c>
      <c r="M4094" s="239">
        <f t="shared" si="324"/>
        <v>0.51530000000009746</v>
      </c>
      <c r="N4094" s="239"/>
      <c r="O4094" s="178"/>
      <c r="P4094" s="178"/>
      <c r="Q4094" s="178"/>
      <c r="R4094" s="178"/>
      <c r="S4094" s="178"/>
      <c r="T4094" s="178"/>
      <c r="U4094" s="178"/>
      <c r="V4094" s="178"/>
      <c r="W4094" s="178"/>
      <c r="X4094" s="178"/>
      <c r="Y4094" s="210">
        <f t="shared" si="323"/>
        <v>0.36660273315751618</v>
      </c>
      <c r="Z4094" s="211">
        <f t="shared" si="325"/>
        <v>0.42</v>
      </c>
      <c r="AA4094" s="178"/>
      <c r="AB4094" s="178"/>
      <c r="AC4094" s="178"/>
    </row>
    <row r="4095" spans="2:29" x14ac:dyDescent="0.35">
      <c r="B4095" s="222">
        <v>417200</v>
      </c>
      <c r="C4095" s="208">
        <v>168269</v>
      </c>
      <c r="D4095" s="309">
        <v>9254.7900000000009</v>
      </c>
      <c r="E4095" s="206">
        <v>13461.52</v>
      </c>
      <c r="F4095" s="206">
        <v>15144.21</v>
      </c>
      <c r="G4095" s="205">
        <f t="shared" si="326"/>
        <v>0.40332933844678809</v>
      </c>
      <c r="H4095" s="207">
        <f t="shared" si="327"/>
        <v>0.45</v>
      </c>
      <c r="I4095" s="213">
        <v>152952</v>
      </c>
      <c r="J4095" s="213">
        <v>8412.36</v>
      </c>
      <c r="K4095" s="212">
        <v>12236.16</v>
      </c>
      <c r="L4095" s="212">
        <v>13765.68</v>
      </c>
      <c r="M4095" s="239">
        <f t="shared" si="324"/>
        <v>0.51520000000000432</v>
      </c>
      <c r="N4095" s="239"/>
      <c r="O4095" s="178"/>
      <c r="P4095" s="178"/>
      <c r="Q4095" s="178"/>
      <c r="R4095" s="178"/>
      <c r="S4095" s="178"/>
      <c r="T4095" s="178"/>
      <c r="U4095" s="178"/>
      <c r="V4095" s="178"/>
      <c r="W4095" s="178"/>
      <c r="X4095" s="178"/>
      <c r="Y4095" s="210">
        <f t="shared" si="323"/>
        <v>0.36661553211888781</v>
      </c>
      <c r="Z4095" s="211">
        <f t="shared" si="325"/>
        <v>0.42</v>
      </c>
      <c r="AA4095" s="178"/>
      <c r="AB4095" s="178"/>
      <c r="AC4095" s="178"/>
    </row>
    <row r="4096" spans="2:29" x14ac:dyDescent="0.35">
      <c r="B4096" s="222">
        <v>417300</v>
      </c>
      <c r="C4096" s="208">
        <v>168314</v>
      </c>
      <c r="D4096" s="309">
        <v>9257.27</v>
      </c>
      <c r="E4096" s="206">
        <v>13465.12</v>
      </c>
      <c r="F4096" s="206">
        <v>15148.26</v>
      </c>
      <c r="G4096" s="205">
        <f t="shared" si="326"/>
        <v>0.40334052240594298</v>
      </c>
      <c r="H4096" s="207">
        <f t="shared" si="327"/>
        <v>0.45</v>
      </c>
      <c r="I4096" s="213">
        <v>152994</v>
      </c>
      <c r="J4096" s="213">
        <v>8414.67</v>
      </c>
      <c r="K4096" s="212">
        <v>12239.52</v>
      </c>
      <c r="L4096" s="212">
        <v>13769.46</v>
      </c>
      <c r="M4096" s="239">
        <f t="shared" si="324"/>
        <v>0.51529999999998832</v>
      </c>
      <c r="N4096" s="239"/>
      <c r="O4096" s="178"/>
      <c r="P4096" s="178"/>
      <c r="Q4096" s="178"/>
      <c r="R4096" s="178"/>
      <c r="S4096" s="178"/>
      <c r="T4096" s="178"/>
      <c r="U4096" s="178"/>
      <c r="V4096" s="178"/>
      <c r="W4096" s="178"/>
      <c r="X4096" s="178"/>
      <c r="Y4096" s="210">
        <f t="shared" si="323"/>
        <v>0.36662832494608194</v>
      </c>
      <c r="Z4096" s="211">
        <f t="shared" si="325"/>
        <v>0.42</v>
      </c>
      <c r="AA4096" s="178"/>
      <c r="AB4096" s="178"/>
      <c r="AC4096" s="178"/>
    </row>
    <row r="4097" spans="2:29" x14ac:dyDescent="0.35">
      <c r="B4097" s="222">
        <v>417400</v>
      </c>
      <c r="C4097" s="208">
        <v>168359</v>
      </c>
      <c r="D4097" s="309">
        <v>9259.74</v>
      </c>
      <c r="E4097" s="206">
        <v>13468.72</v>
      </c>
      <c r="F4097" s="206">
        <v>15152.31</v>
      </c>
      <c r="G4097" s="205">
        <f t="shared" si="326"/>
        <v>0.40335170100622902</v>
      </c>
      <c r="H4097" s="207">
        <f t="shared" si="327"/>
        <v>0.45</v>
      </c>
      <c r="I4097" s="213">
        <v>153036</v>
      </c>
      <c r="J4097" s="213">
        <v>8416.98</v>
      </c>
      <c r="K4097" s="212">
        <v>12242.88</v>
      </c>
      <c r="L4097" s="212">
        <v>13773.24</v>
      </c>
      <c r="M4097" s="239">
        <f t="shared" si="324"/>
        <v>0.51519999999987709</v>
      </c>
      <c r="N4097" s="239"/>
      <c r="O4097" s="178"/>
      <c r="P4097" s="178"/>
      <c r="Q4097" s="178"/>
      <c r="R4097" s="178"/>
      <c r="S4097" s="178"/>
      <c r="T4097" s="178"/>
      <c r="U4097" s="178"/>
      <c r="V4097" s="178"/>
      <c r="W4097" s="178"/>
      <c r="X4097" s="178"/>
      <c r="Y4097" s="210">
        <f t="shared" si="323"/>
        <v>0.36664111164350743</v>
      </c>
      <c r="Z4097" s="211">
        <f t="shared" si="325"/>
        <v>0.42</v>
      </c>
      <c r="AA4097" s="178"/>
      <c r="AB4097" s="178"/>
      <c r="AC4097" s="178"/>
    </row>
    <row r="4098" spans="2:29" x14ac:dyDescent="0.35">
      <c r="B4098" s="222">
        <v>417500</v>
      </c>
      <c r="C4098" s="208">
        <v>168404</v>
      </c>
      <c r="D4098" s="309">
        <v>9262.2199999999993</v>
      </c>
      <c r="E4098" s="206">
        <v>13472.32</v>
      </c>
      <c r="F4098" s="206">
        <v>15156.36</v>
      </c>
      <c r="G4098" s="205">
        <f t="shared" si="326"/>
        <v>0.40336287425149703</v>
      </c>
      <c r="H4098" s="207">
        <f t="shared" si="327"/>
        <v>0.45</v>
      </c>
      <c r="I4098" s="213">
        <v>153078</v>
      </c>
      <c r="J4098" s="213">
        <v>8419.2900000000009</v>
      </c>
      <c r="K4098" s="212">
        <v>12246.24</v>
      </c>
      <c r="L4098" s="212">
        <v>13777.02</v>
      </c>
      <c r="M4098" s="239">
        <f t="shared" si="324"/>
        <v>0.51530000000017029</v>
      </c>
      <c r="N4098" s="239"/>
      <c r="O4098" s="178"/>
      <c r="P4098" s="178"/>
      <c r="Q4098" s="178"/>
      <c r="R4098" s="178"/>
      <c r="S4098" s="178"/>
      <c r="T4098" s="178"/>
      <c r="U4098" s="178"/>
      <c r="V4098" s="178"/>
      <c r="W4098" s="178"/>
      <c r="X4098" s="178"/>
      <c r="Y4098" s="210">
        <f t="shared" si="323"/>
        <v>0.36665389221556888</v>
      </c>
      <c r="Z4098" s="211">
        <f t="shared" si="325"/>
        <v>0.42</v>
      </c>
      <c r="AA4098" s="178"/>
      <c r="AB4098" s="178"/>
      <c r="AC4098" s="178"/>
    </row>
    <row r="4099" spans="2:29" x14ac:dyDescent="0.35">
      <c r="B4099" s="222">
        <v>417600</v>
      </c>
      <c r="C4099" s="208">
        <v>168449</v>
      </c>
      <c r="D4099" s="309">
        <v>9264.69</v>
      </c>
      <c r="E4099" s="206">
        <v>13475.92</v>
      </c>
      <c r="F4099" s="206">
        <v>15160.41</v>
      </c>
      <c r="G4099" s="205">
        <f t="shared" si="326"/>
        <v>0.40337404214559386</v>
      </c>
      <c r="H4099" s="207">
        <f t="shared" si="327"/>
        <v>0.45</v>
      </c>
      <c r="I4099" s="213">
        <v>153120</v>
      </c>
      <c r="J4099" s="213">
        <v>8421.6</v>
      </c>
      <c r="K4099" s="212">
        <v>12249.6</v>
      </c>
      <c r="L4099" s="212">
        <v>13780.8</v>
      </c>
      <c r="M4099" s="239">
        <f t="shared" si="324"/>
        <v>0.51520000000005894</v>
      </c>
      <c r="N4099" s="239"/>
      <c r="O4099" s="178"/>
      <c r="P4099" s="178"/>
      <c r="Q4099" s="178"/>
      <c r="R4099" s="178"/>
      <c r="S4099" s="178"/>
      <c r="T4099" s="178"/>
      <c r="U4099" s="178"/>
      <c r="V4099" s="178"/>
      <c r="W4099" s="178"/>
      <c r="X4099" s="178"/>
      <c r="Y4099" s="210">
        <f t="shared" ref="Y4099:Y4162" si="328">I4099/$B4099</f>
        <v>0.36666666666666664</v>
      </c>
      <c r="Z4099" s="211">
        <f t="shared" si="325"/>
        <v>0.42</v>
      </c>
      <c r="AA4099" s="178"/>
      <c r="AB4099" s="178"/>
      <c r="AC4099" s="178"/>
    </row>
    <row r="4100" spans="2:29" x14ac:dyDescent="0.35">
      <c r="B4100" s="222">
        <v>417700</v>
      </c>
      <c r="C4100" s="208">
        <v>168494</v>
      </c>
      <c r="D4100" s="309">
        <v>9267.17</v>
      </c>
      <c r="E4100" s="206">
        <v>13479.52</v>
      </c>
      <c r="F4100" s="206">
        <v>15164.46</v>
      </c>
      <c r="G4100" s="205">
        <f t="shared" si="326"/>
        <v>0.40338520469236294</v>
      </c>
      <c r="H4100" s="207">
        <f t="shared" si="327"/>
        <v>0.45</v>
      </c>
      <c r="I4100" s="213">
        <v>153162</v>
      </c>
      <c r="J4100" s="213">
        <v>8423.91</v>
      </c>
      <c r="K4100" s="212">
        <v>12252.96</v>
      </c>
      <c r="L4100" s="212">
        <v>13784.58</v>
      </c>
      <c r="M4100" s="239">
        <f t="shared" ref="M4100:M4163" si="329">(C4100+D4100+F4100-C4099-D4099-F4099)/100</f>
        <v>0.51530000000004295</v>
      </c>
      <c r="N4100" s="239"/>
      <c r="O4100" s="178"/>
      <c r="P4100" s="178"/>
      <c r="Q4100" s="178"/>
      <c r="R4100" s="178"/>
      <c r="S4100" s="178"/>
      <c r="T4100" s="178"/>
      <c r="U4100" s="178"/>
      <c r="V4100" s="178"/>
      <c r="W4100" s="178"/>
      <c r="X4100" s="178"/>
      <c r="Y4100" s="210">
        <f t="shared" si="328"/>
        <v>0.36667943500119704</v>
      </c>
      <c r="Z4100" s="211">
        <f t="shared" ref="Z4100:Z4163" si="330">(I4100-I4099)/($B4100-$B4099)</f>
        <v>0.42</v>
      </c>
      <c r="AA4100" s="178"/>
      <c r="AB4100" s="178"/>
      <c r="AC4100" s="178"/>
    </row>
    <row r="4101" spans="2:29" x14ac:dyDescent="0.35">
      <c r="B4101" s="222">
        <v>417800</v>
      </c>
      <c r="C4101" s="208">
        <v>168539</v>
      </c>
      <c r="D4101" s="309">
        <v>9269.64</v>
      </c>
      <c r="E4101" s="206">
        <v>13483.12</v>
      </c>
      <c r="F4101" s="206">
        <v>15168.51</v>
      </c>
      <c r="G4101" s="205">
        <f t="shared" ref="G4101:G4164" si="331">C4101/B4101</f>
        <v>0.40339636189564387</v>
      </c>
      <c r="H4101" s="207">
        <f t="shared" ref="H4101:H4164" si="332">(C4101-C4100)/(B4101-B4100)</f>
        <v>0.45</v>
      </c>
      <c r="I4101" s="213">
        <v>153204</v>
      </c>
      <c r="J4101" s="213">
        <v>8426.2199999999993</v>
      </c>
      <c r="K4101" s="212">
        <v>12256.32</v>
      </c>
      <c r="L4101" s="212">
        <v>13788.36</v>
      </c>
      <c r="M4101" s="239">
        <f t="shared" si="329"/>
        <v>0.5152000000002408</v>
      </c>
      <c r="N4101" s="239"/>
      <c r="O4101" s="178"/>
      <c r="P4101" s="178"/>
      <c r="Q4101" s="178"/>
      <c r="R4101" s="178"/>
      <c r="S4101" s="178"/>
      <c r="T4101" s="178"/>
      <c r="U4101" s="178"/>
      <c r="V4101" s="178"/>
      <c r="W4101" s="178"/>
      <c r="X4101" s="178"/>
      <c r="Y4101" s="210">
        <f t="shared" si="328"/>
        <v>0.36669219722355195</v>
      </c>
      <c r="Z4101" s="211">
        <f t="shared" si="330"/>
        <v>0.42</v>
      </c>
      <c r="AA4101" s="178"/>
      <c r="AB4101" s="178"/>
      <c r="AC4101" s="178"/>
    </row>
    <row r="4102" spans="2:29" x14ac:dyDescent="0.35">
      <c r="B4102" s="222">
        <v>417900</v>
      </c>
      <c r="C4102" s="208">
        <v>168584</v>
      </c>
      <c r="D4102" s="309">
        <v>9272.1200000000008</v>
      </c>
      <c r="E4102" s="206">
        <v>13486.72</v>
      </c>
      <c r="F4102" s="206">
        <v>15172.56</v>
      </c>
      <c r="G4102" s="205">
        <f t="shared" si="331"/>
        <v>0.40340751375927253</v>
      </c>
      <c r="H4102" s="207">
        <f t="shared" si="332"/>
        <v>0.45</v>
      </c>
      <c r="I4102" s="213">
        <v>153246</v>
      </c>
      <c r="J4102" s="213">
        <v>8428.5300000000007</v>
      </c>
      <c r="K4102" s="212">
        <v>12259.68</v>
      </c>
      <c r="L4102" s="212">
        <v>13792.14</v>
      </c>
      <c r="M4102" s="239">
        <f t="shared" si="329"/>
        <v>0.51529999999993381</v>
      </c>
      <c r="N4102" s="239"/>
      <c r="O4102" s="178"/>
      <c r="P4102" s="178"/>
      <c r="Q4102" s="178"/>
      <c r="R4102" s="178"/>
      <c r="S4102" s="178"/>
      <c r="T4102" s="178"/>
      <c r="U4102" s="178"/>
      <c r="V4102" s="178"/>
      <c r="W4102" s="178"/>
      <c r="X4102" s="178"/>
      <c r="Y4102" s="210">
        <f t="shared" si="328"/>
        <v>0.36670495333811914</v>
      </c>
      <c r="Z4102" s="211">
        <f t="shared" si="330"/>
        <v>0.42</v>
      </c>
      <c r="AA4102" s="178"/>
      <c r="AB4102" s="178"/>
      <c r="AC4102" s="178"/>
    </row>
    <row r="4103" spans="2:29" x14ac:dyDescent="0.35">
      <c r="B4103" s="222">
        <v>418000</v>
      </c>
      <c r="C4103" s="208">
        <v>168629</v>
      </c>
      <c r="D4103" s="309">
        <v>9274.59</v>
      </c>
      <c r="E4103" s="206">
        <v>13490.32</v>
      </c>
      <c r="F4103" s="206">
        <v>15176.61</v>
      </c>
      <c r="G4103" s="205">
        <f t="shared" si="331"/>
        <v>0.40341866028708134</v>
      </c>
      <c r="H4103" s="207">
        <f t="shared" si="332"/>
        <v>0.45</v>
      </c>
      <c r="I4103" s="213">
        <v>153288</v>
      </c>
      <c r="J4103" s="213">
        <v>8430.84</v>
      </c>
      <c r="K4103" s="212">
        <v>12263.04</v>
      </c>
      <c r="L4103" s="212">
        <v>13795.92</v>
      </c>
      <c r="M4103" s="239">
        <f t="shared" si="329"/>
        <v>0.51520000000011346</v>
      </c>
      <c r="N4103" s="239"/>
      <c r="O4103" s="178"/>
      <c r="P4103" s="178"/>
      <c r="Q4103" s="178"/>
      <c r="R4103" s="178"/>
      <c r="S4103" s="178"/>
      <c r="T4103" s="178"/>
      <c r="U4103" s="178"/>
      <c r="V4103" s="178"/>
      <c r="W4103" s="178"/>
      <c r="X4103" s="178"/>
      <c r="Y4103" s="210">
        <f t="shared" si="328"/>
        <v>0.36671770334928228</v>
      </c>
      <c r="Z4103" s="211">
        <f t="shared" si="330"/>
        <v>0.42</v>
      </c>
      <c r="AA4103" s="178"/>
      <c r="AB4103" s="178"/>
      <c r="AC4103" s="178"/>
    </row>
    <row r="4104" spans="2:29" x14ac:dyDescent="0.35">
      <c r="B4104" s="222">
        <v>418100</v>
      </c>
      <c r="C4104" s="208">
        <v>168674</v>
      </c>
      <c r="D4104" s="309">
        <v>9277.07</v>
      </c>
      <c r="E4104" s="206">
        <v>13493.92</v>
      </c>
      <c r="F4104" s="206">
        <v>15180.66</v>
      </c>
      <c r="G4104" s="205">
        <f t="shared" si="331"/>
        <v>0.40342980148289881</v>
      </c>
      <c r="H4104" s="207">
        <f t="shared" si="332"/>
        <v>0.45</v>
      </c>
      <c r="I4104" s="213">
        <v>153330</v>
      </c>
      <c r="J4104" s="213">
        <v>8433.15</v>
      </c>
      <c r="K4104" s="212">
        <v>12266.4</v>
      </c>
      <c r="L4104" s="212">
        <v>13799.7</v>
      </c>
      <c r="M4104" s="239">
        <f t="shared" si="329"/>
        <v>0.51530000000009746</v>
      </c>
      <c r="N4104" s="239"/>
      <c r="O4104" s="178"/>
      <c r="P4104" s="178"/>
      <c r="Q4104" s="178"/>
      <c r="R4104" s="178"/>
      <c r="S4104" s="178"/>
      <c r="T4104" s="178"/>
      <c r="U4104" s="178"/>
      <c r="V4104" s="178"/>
      <c r="W4104" s="178"/>
      <c r="X4104" s="178"/>
      <c r="Y4104" s="210">
        <f t="shared" si="328"/>
        <v>0.36673044726142073</v>
      </c>
      <c r="Z4104" s="211">
        <f t="shared" si="330"/>
        <v>0.42</v>
      </c>
      <c r="AA4104" s="178"/>
      <c r="AB4104" s="178"/>
      <c r="AC4104" s="178"/>
    </row>
    <row r="4105" spans="2:29" x14ac:dyDescent="0.35">
      <c r="B4105" s="222">
        <v>418200</v>
      </c>
      <c r="C4105" s="208">
        <v>168719</v>
      </c>
      <c r="D4105" s="309">
        <v>9279.5400000000009</v>
      </c>
      <c r="E4105" s="206">
        <v>13497.52</v>
      </c>
      <c r="F4105" s="206">
        <v>15184.71</v>
      </c>
      <c r="G4105" s="205">
        <f t="shared" si="331"/>
        <v>0.40344093735054998</v>
      </c>
      <c r="H4105" s="207">
        <f t="shared" si="332"/>
        <v>0.45</v>
      </c>
      <c r="I4105" s="213">
        <v>153372</v>
      </c>
      <c r="J4105" s="213">
        <v>8435.4599999999991</v>
      </c>
      <c r="K4105" s="212">
        <v>12269.76</v>
      </c>
      <c r="L4105" s="212">
        <v>13803.48</v>
      </c>
      <c r="M4105" s="239">
        <f t="shared" si="329"/>
        <v>0.51520000000000432</v>
      </c>
      <c r="N4105" s="239"/>
      <c r="O4105" s="178"/>
      <c r="P4105" s="178"/>
      <c r="Q4105" s="178"/>
      <c r="R4105" s="178"/>
      <c r="S4105" s="178"/>
      <c r="T4105" s="178"/>
      <c r="U4105" s="178"/>
      <c r="V4105" s="178"/>
      <c r="W4105" s="178"/>
      <c r="X4105" s="178"/>
      <c r="Y4105" s="210">
        <f t="shared" si="328"/>
        <v>0.36674318507890963</v>
      </c>
      <c r="Z4105" s="211">
        <f t="shared" si="330"/>
        <v>0.42</v>
      </c>
      <c r="AA4105" s="178"/>
      <c r="AB4105" s="178"/>
      <c r="AC4105" s="178"/>
    </row>
    <row r="4106" spans="2:29" x14ac:dyDescent="0.35">
      <c r="B4106" s="222">
        <v>418300</v>
      </c>
      <c r="C4106" s="208">
        <v>168764</v>
      </c>
      <c r="D4106" s="309">
        <v>9282.02</v>
      </c>
      <c r="E4106" s="206">
        <v>13501.12</v>
      </c>
      <c r="F4106" s="206">
        <v>15188.76</v>
      </c>
      <c r="G4106" s="205">
        <f t="shared" si="331"/>
        <v>0.40345206789385607</v>
      </c>
      <c r="H4106" s="207">
        <f t="shared" si="332"/>
        <v>0.45</v>
      </c>
      <c r="I4106" s="213">
        <v>153414</v>
      </c>
      <c r="J4106" s="213">
        <v>8437.77</v>
      </c>
      <c r="K4106" s="212">
        <v>12273.12</v>
      </c>
      <c r="L4106" s="212">
        <v>13807.26</v>
      </c>
      <c r="M4106" s="239">
        <f t="shared" si="329"/>
        <v>0.51529999999998832</v>
      </c>
      <c r="N4106" s="239"/>
      <c r="O4106" s="178"/>
      <c r="P4106" s="178"/>
      <c r="Q4106" s="178"/>
      <c r="R4106" s="178"/>
      <c r="S4106" s="178"/>
      <c r="T4106" s="178"/>
      <c r="U4106" s="178"/>
      <c r="V4106" s="178"/>
      <c r="W4106" s="178"/>
      <c r="X4106" s="178"/>
      <c r="Y4106" s="210">
        <f t="shared" si="328"/>
        <v>0.36675591680612002</v>
      </c>
      <c r="Z4106" s="211">
        <f t="shared" si="330"/>
        <v>0.42</v>
      </c>
      <c r="AA4106" s="178"/>
      <c r="AB4106" s="178"/>
      <c r="AC4106" s="178"/>
    </row>
    <row r="4107" spans="2:29" x14ac:dyDescent="0.35">
      <c r="B4107" s="222">
        <v>418400</v>
      </c>
      <c r="C4107" s="208">
        <v>168809</v>
      </c>
      <c r="D4107" s="309">
        <v>9284.49</v>
      </c>
      <c r="E4107" s="206">
        <v>13504.72</v>
      </c>
      <c r="F4107" s="206">
        <v>15192.81</v>
      </c>
      <c r="G4107" s="205">
        <f t="shared" si="331"/>
        <v>0.40346319311663481</v>
      </c>
      <c r="H4107" s="207">
        <f t="shared" si="332"/>
        <v>0.45</v>
      </c>
      <c r="I4107" s="213">
        <v>153456</v>
      </c>
      <c r="J4107" s="213">
        <v>8440.08</v>
      </c>
      <c r="K4107" s="212">
        <v>12276.48</v>
      </c>
      <c r="L4107" s="212">
        <v>13811.04</v>
      </c>
      <c r="M4107" s="239">
        <f t="shared" si="329"/>
        <v>0.51519999999987709</v>
      </c>
      <c r="N4107" s="239"/>
      <c r="O4107" s="178"/>
      <c r="P4107" s="178"/>
      <c r="Q4107" s="178"/>
      <c r="R4107" s="178"/>
      <c r="S4107" s="178"/>
      <c r="T4107" s="178"/>
      <c r="U4107" s="178"/>
      <c r="V4107" s="178"/>
      <c r="W4107" s="178"/>
      <c r="X4107" s="178"/>
      <c r="Y4107" s="210">
        <f t="shared" si="328"/>
        <v>0.36676864244741875</v>
      </c>
      <c r="Z4107" s="211">
        <f t="shared" si="330"/>
        <v>0.42</v>
      </c>
      <c r="AA4107" s="178"/>
      <c r="AB4107" s="178"/>
      <c r="AC4107" s="178"/>
    </row>
    <row r="4108" spans="2:29" x14ac:dyDescent="0.35">
      <c r="B4108" s="222">
        <v>418500</v>
      </c>
      <c r="C4108" s="208">
        <v>168854</v>
      </c>
      <c r="D4108" s="309">
        <v>9286.9699999999993</v>
      </c>
      <c r="E4108" s="206">
        <v>13508.32</v>
      </c>
      <c r="F4108" s="206">
        <v>15196.86</v>
      </c>
      <c r="G4108" s="205">
        <f t="shared" si="331"/>
        <v>0.40347431302270009</v>
      </c>
      <c r="H4108" s="207">
        <f t="shared" si="332"/>
        <v>0.45</v>
      </c>
      <c r="I4108" s="213">
        <v>153498</v>
      </c>
      <c r="J4108" s="213">
        <v>8442.39</v>
      </c>
      <c r="K4108" s="212">
        <v>12279.84</v>
      </c>
      <c r="L4108" s="212">
        <v>13814.82</v>
      </c>
      <c r="M4108" s="239">
        <f t="shared" si="329"/>
        <v>0.51530000000017029</v>
      </c>
      <c r="N4108" s="239"/>
      <c r="O4108" s="178"/>
      <c r="P4108" s="178"/>
      <c r="Q4108" s="178"/>
      <c r="R4108" s="178"/>
      <c r="S4108" s="178"/>
      <c r="T4108" s="178"/>
      <c r="U4108" s="178"/>
      <c r="V4108" s="178"/>
      <c r="W4108" s="178"/>
      <c r="X4108" s="178"/>
      <c r="Y4108" s="210">
        <f t="shared" si="328"/>
        <v>0.36678136200716843</v>
      </c>
      <c r="Z4108" s="211">
        <f t="shared" si="330"/>
        <v>0.42</v>
      </c>
      <c r="AA4108" s="178"/>
      <c r="AB4108" s="178"/>
      <c r="AC4108" s="178"/>
    </row>
    <row r="4109" spans="2:29" x14ac:dyDescent="0.35">
      <c r="B4109" s="222">
        <v>418600</v>
      </c>
      <c r="C4109" s="208">
        <v>168899</v>
      </c>
      <c r="D4109" s="309">
        <v>9289.44</v>
      </c>
      <c r="E4109" s="206">
        <v>13511.92</v>
      </c>
      <c r="F4109" s="206">
        <v>15200.91</v>
      </c>
      <c r="G4109" s="205">
        <f t="shared" si="331"/>
        <v>0.40348542761586242</v>
      </c>
      <c r="H4109" s="207">
        <f t="shared" si="332"/>
        <v>0.45</v>
      </c>
      <c r="I4109" s="213">
        <v>153540</v>
      </c>
      <c r="J4109" s="213">
        <v>8444.7000000000007</v>
      </c>
      <c r="K4109" s="212">
        <v>12283.2</v>
      </c>
      <c r="L4109" s="212">
        <v>13818.6</v>
      </c>
      <c r="M4109" s="239">
        <f t="shared" si="329"/>
        <v>0.51520000000005894</v>
      </c>
      <c r="N4109" s="239"/>
      <c r="O4109" s="178"/>
      <c r="P4109" s="178"/>
      <c r="Q4109" s="178"/>
      <c r="R4109" s="178"/>
      <c r="S4109" s="178"/>
      <c r="T4109" s="178"/>
      <c r="U4109" s="178"/>
      <c r="V4109" s="178"/>
      <c r="W4109" s="178"/>
      <c r="X4109" s="178"/>
      <c r="Y4109" s="210">
        <f t="shared" si="328"/>
        <v>0.36679407548972764</v>
      </c>
      <c r="Z4109" s="211">
        <f t="shared" si="330"/>
        <v>0.42</v>
      </c>
      <c r="AA4109" s="178"/>
      <c r="AB4109" s="178"/>
      <c r="AC4109" s="178"/>
    </row>
    <row r="4110" spans="2:29" x14ac:dyDescent="0.35">
      <c r="B4110" s="222">
        <v>418700</v>
      </c>
      <c r="C4110" s="208">
        <v>168944</v>
      </c>
      <c r="D4110" s="309">
        <v>9291.92</v>
      </c>
      <c r="E4110" s="206">
        <v>13515.52</v>
      </c>
      <c r="F4110" s="206">
        <v>15204.96</v>
      </c>
      <c r="G4110" s="205">
        <f t="shared" si="331"/>
        <v>0.40349653689992837</v>
      </c>
      <c r="H4110" s="207">
        <f t="shared" si="332"/>
        <v>0.45</v>
      </c>
      <c r="I4110" s="213">
        <v>153582</v>
      </c>
      <c r="J4110" s="213">
        <v>8447.01</v>
      </c>
      <c r="K4110" s="212">
        <v>12286.56</v>
      </c>
      <c r="L4110" s="212">
        <v>13822.38</v>
      </c>
      <c r="M4110" s="239">
        <f t="shared" si="329"/>
        <v>0.51530000000004295</v>
      </c>
      <c r="N4110" s="239"/>
      <c r="O4110" s="178"/>
      <c r="P4110" s="178"/>
      <c r="Q4110" s="178"/>
      <c r="R4110" s="178"/>
      <c r="S4110" s="178"/>
      <c r="T4110" s="178"/>
      <c r="U4110" s="178"/>
      <c r="V4110" s="178"/>
      <c r="W4110" s="178"/>
      <c r="X4110" s="178"/>
      <c r="Y4110" s="210">
        <f t="shared" si="328"/>
        <v>0.36680678289945068</v>
      </c>
      <c r="Z4110" s="211">
        <f t="shared" si="330"/>
        <v>0.42</v>
      </c>
      <c r="AA4110" s="178"/>
      <c r="AB4110" s="178"/>
      <c r="AC4110" s="178"/>
    </row>
    <row r="4111" spans="2:29" x14ac:dyDescent="0.35">
      <c r="B4111" s="222">
        <v>418800</v>
      </c>
      <c r="C4111" s="208">
        <v>168989</v>
      </c>
      <c r="D4111" s="309">
        <v>9294.39</v>
      </c>
      <c r="E4111" s="206">
        <v>13519.12</v>
      </c>
      <c r="F4111" s="206">
        <v>15209.01</v>
      </c>
      <c r="G4111" s="205">
        <f t="shared" si="331"/>
        <v>0.40350764087870106</v>
      </c>
      <c r="H4111" s="207">
        <f t="shared" si="332"/>
        <v>0.45</v>
      </c>
      <c r="I4111" s="213">
        <v>153624</v>
      </c>
      <c r="J4111" s="213">
        <v>8449.32</v>
      </c>
      <c r="K4111" s="212">
        <v>12289.92</v>
      </c>
      <c r="L4111" s="212">
        <v>13826.16</v>
      </c>
      <c r="M4111" s="239">
        <f t="shared" si="329"/>
        <v>0.5152000000002408</v>
      </c>
      <c r="N4111" s="239"/>
      <c r="O4111" s="178"/>
      <c r="P4111" s="178"/>
      <c r="Q4111" s="178"/>
      <c r="R4111" s="178"/>
      <c r="S4111" s="178"/>
      <c r="T4111" s="178"/>
      <c r="U4111" s="178"/>
      <c r="V4111" s="178"/>
      <c r="W4111" s="178"/>
      <c r="X4111" s="178"/>
      <c r="Y4111" s="210">
        <f t="shared" si="328"/>
        <v>0.36681948424068767</v>
      </c>
      <c r="Z4111" s="211">
        <f t="shared" si="330"/>
        <v>0.42</v>
      </c>
      <c r="AA4111" s="178"/>
      <c r="AB4111" s="178"/>
      <c r="AC4111" s="178"/>
    </row>
    <row r="4112" spans="2:29" x14ac:dyDescent="0.35">
      <c r="B4112" s="222">
        <v>418900</v>
      </c>
      <c r="C4112" s="208">
        <v>169034</v>
      </c>
      <c r="D4112" s="309">
        <v>9296.8700000000008</v>
      </c>
      <c r="E4112" s="206">
        <v>13522.72</v>
      </c>
      <c r="F4112" s="206">
        <v>15213.06</v>
      </c>
      <c r="G4112" s="205">
        <f t="shared" si="331"/>
        <v>0.40351873955597994</v>
      </c>
      <c r="H4112" s="207">
        <f t="shared" si="332"/>
        <v>0.45</v>
      </c>
      <c r="I4112" s="213">
        <v>153666</v>
      </c>
      <c r="J4112" s="213">
        <v>8451.6299999999992</v>
      </c>
      <c r="K4112" s="212">
        <v>12293.28</v>
      </c>
      <c r="L4112" s="212">
        <v>13829.94</v>
      </c>
      <c r="M4112" s="239">
        <f t="shared" si="329"/>
        <v>0.51529999999993381</v>
      </c>
      <c r="N4112" s="239"/>
      <c r="O4112" s="178"/>
      <c r="P4112" s="178"/>
      <c r="Q4112" s="178"/>
      <c r="R4112" s="178"/>
      <c r="S4112" s="178"/>
      <c r="T4112" s="178"/>
      <c r="U4112" s="178"/>
      <c r="V4112" s="178"/>
      <c r="W4112" s="178"/>
      <c r="X4112" s="178"/>
      <c r="Y4112" s="210">
        <f t="shared" si="328"/>
        <v>0.36683217951778468</v>
      </c>
      <c r="Z4112" s="211">
        <f t="shared" si="330"/>
        <v>0.42</v>
      </c>
      <c r="AA4112" s="178"/>
      <c r="AB4112" s="178"/>
      <c r="AC4112" s="178"/>
    </row>
    <row r="4113" spans="2:29" x14ac:dyDescent="0.35">
      <c r="B4113" s="222">
        <v>419000</v>
      </c>
      <c r="C4113" s="208">
        <v>169079</v>
      </c>
      <c r="D4113" s="309">
        <v>9299.34</v>
      </c>
      <c r="E4113" s="206">
        <v>13526.32</v>
      </c>
      <c r="F4113" s="206">
        <v>15217.11</v>
      </c>
      <c r="G4113" s="205">
        <f t="shared" si="331"/>
        <v>0.40352983293556088</v>
      </c>
      <c r="H4113" s="207">
        <f t="shared" si="332"/>
        <v>0.45</v>
      </c>
      <c r="I4113" s="213">
        <v>153708</v>
      </c>
      <c r="J4113" s="213">
        <v>8453.94</v>
      </c>
      <c r="K4113" s="212">
        <v>12296.64</v>
      </c>
      <c r="L4113" s="212">
        <v>13833.72</v>
      </c>
      <c r="M4113" s="239">
        <f t="shared" si="329"/>
        <v>0.51520000000011346</v>
      </c>
      <c r="N4113" s="239"/>
      <c r="O4113" s="178"/>
      <c r="P4113" s="178"/>
      <c r="Q4113" s="178"/>
      <c r="R4113" s="178"/>
      <c r="S4113" s="178"/>
      <c r="T4113" s="178"/>
      <c r="U4113" s="178"/>
      <c r="V4113" s="178"/>
      <c r="W4113" s="178"/>
      <c r="X4113" s="178"/>
      <c r="Y4113" s="210">
        <f t="shared" si="328"/>
        <v>0.36684486873508354</v>
      </c>
      <c r="Z4113" s="211">
        <f t="shared" si="330"/>
        <v>0.42</v>
      </c>
      <c r="AA4113" s="178"/>
      <c r="AB4113" s="178"/>
      <c r="AC4113" s="178"/>
    </row>
    <row r="4114" spans="2:29" x14ac:dyDescent="0.35">
      <c r="B4114" s="222">
        <v>419100</v>
      </c>
      <c r="C4114" s="208">
        <v>169124</v>
      </c>
      <c r="D4114" s="309">
        <v>9301.82</v>
      </c>
      <c r="E4114" s="206">
        <v>13529.92</v>
      </c>
      <c r="F4114" s="206">
        <v>15221.16</v>
      </c>
      <c r="G4114" s="205">
        <f t="shared" si="331"/>
        <v>0.40354092102123595</v>
      </c>
      <c r="H4114" s="207">
        <f t="shared" si="332"/>
        <v>0.45</v>
      </c>
      <c r="I4114" s="213">
        <v>153750</v>
      </c>
      <c r="J4114" s="213">
        <v>8456.25</v>
      </c>
      <c r="K4114" s="212">
        <v>12300</v>
      </c>
      <c r="L4114" s="212">
        <v>13837.5</v>
      </c>
      <c r="M4114" s="239">
        <f t="shared" si="329"/>
        <v>0.51530000000009746</v>
      </c>
      <c r="N4114" s="239"/>
      <c r="O4114" s="178"/>
      <c r="P4114" s="178"/>
      <c r="Q4114" s="178"/>
      <c r="R4114" s="178"/>
      <c r="S4114" s="178"/>
      <c r="T4114" s="178"/>
      <c r="U4114" s="178"/>
      <c r="V4114" s="178"/>
      <c r="W4114" s="178"/>
      <c r="X4114" s="178"/>
      <c r="Y4114" s="210">
        <f t="shared" si="328"/>
        <v>0.36685755189692199</v>
      </c>
      <c r="Z4114" s="211">
        <f t="shared" si="330"/>
        <v>0.42</v>
      </c>
      <c r="AA4114" s="178"/>
      <c r="AB4114" s="178"/>
      <c r="AC4114" s="178"/>
    </row>
    <row r="4115" spans="2:29" x14ac:dyDescent="0.35">
      <c r="B4115" s="222">
        <v>419200</v>
      </c>
      <c r="C4115" s="208">
        <v>169169</v>
      </c>
      <c r="D4115" s="309">
        <v>9304.2900000000009</v>
      </c>
      <c r="E4115" s="206">
        <v>13533.52</v>
      </c>
      <c r="F4115" s="206">
        <v>15225.21</v>
      </c>
      <c r="G4115" s="205">
        <f t="shared" si="331"/>
        <v>0.4035520038167939</v>
      </c>
      <c r="H4115" s="207">
        <f t="shared" si="332"/>
        <v>0.45</v>
      </c>
      <c r="I4115" s="213">
        <v>153792</v>
      </c>
      <c r="J4115" s="213">
        <v>8458.56</v>
      </c>
      <c r="K4115" s="212">
        <v>12303.36</v>
      </c>
      <c r="L4115" s="212">
        <v>13841.28</v>
      </c>
      <c r="M4115" s="239">
        <f t="shared" si="329"/>
        <v>0.51520000000000432</v>
      </c>
      <c r="N4115" s="239"/>
      <c r="O4115" s="178"/>
      <c r="P4115" s="178"/>
      <c r="Q4115" s="178"/>
      <c r="R4115" s="178"/>
      <c r="S4115" s="178"/>
      <c r="T4115" s="178"/>
      <c r="U4115" s="178"/>
      <c r="V4115" s="178"/>
      <c r="W4115" s="178"/>
      <c r="X4115" s="178"/>
      <c r="Y4115" s="210">
        <f t="shared" si="328"/>
        <v>0.36687022900763361</v>
      </c>
      <c r="Z4115" s="211">
        <f t="shared" si="330"/>
        <v>0.42</v>
      </c>
      <c r="AA4115" s="178"/>
      <c r="AB4115" s="178"/>
      <c r="AC4115" s="178"/>
    </row>
    <row r="4116" spans="2:29" x14ac:dyDescent="0.35">
      <c r="B4116" s="222">
        <v>419300</v>
      </c>
      <c r="C4116" s="208">
        <v>169214</v>
      </c>
      <c r="D4116" s="309">
        <v>9306.77</v>
      </c>
      <c r="E4116" s="206">
        <v>13537.12</v>
      </c>
      <c r="F4116" s="206">
        <v>15229.26</v>
      </c>
      <c r="G4116" s="205">
        <f t="shared" si="331"/>
        <v>0.40356308132601953</v>
      </c>
      <c r="H4116" s="207">
        <f t="shared" si="332"/>
        <v>0.45</v>
      </c>
      <c r="I4116" s="213">
        <v>153834</v>
      </c>
      <c r="J4116" s="213">
        <v>8460.8700000000008</v>
      </c>
      <c r="K4116" s="212">
        <v>12306.72</v>
      </c>
      <c r="L4116" s="212">
        <v>13845.06</v>
      </c>
      <c r="M4116" s="239">
        <f t="shared" si="329"/>
        <v>0.51529999999998832</v>
      </c>
      <c r="N4116" s="239"/>
      <c r="O4116" s="178"/>
      <c r="P4116" s="178"/>
      <c r="Q4116" s="178"/>
      <c r="R4116" s="178"/>
      <c r="S4116" s="178"/>
      <c r="T4116" s="178"/>
      <c r="U4116" s="178"/>
      <c r="V4116" s="178"/>
      <c r="W4116" s="178"/>
      <c r="X4116" s="178"/>
      <c r="Y4116" s="210">
        <f t="shared" si="328"/>
        <v>0.36688290007154784</v>
      </c>
      <c r="Z4116" s="211">
        <f t="shared" si="330"/>
        <v>0.42</v>
      </c>
      <c r="AA4116" s="178"/>
      <c r="AB4116" s="178"/>
      <c r="AC4116" s="178"/>
    </row>
    <row r="4117" spans="2:29" x14ac:dyDescent="0.35">
      <c r="B4117" s="222">
        <v>419400</v>
      </c>
      <c r="C4117" s="208">
        <v>169259</v>
      </c>
      <c r="D4117" s="309">
        <v>9309.24</v>
      </c>
      <c r="E4117" s="206">
        <v>13540.72</v>
      </c>
      <c r="F4117" s="206">
        <v>15233.31</v>
      </c>
      <c r="G4117" s="205">
        <f t="shared" si="331"/>
        <v>0.40357415355269433</v>
      </c>
      <c r="H4117" s="207">
        <f t="shared" si="332"/>
        <v>0.45</v>
      </c>
      <c r="I4117" s="213">
        <v>153876</v>
      </c>
      <c r="J4117" s="213">
        <v>8463.18</v>
      </c>
      <c r="K4117" s="212">
        <v>12310.08</v>
      </c>
      <c r="L4117" s="212">
        <v>13848.84</v>
      </c>
      <c r="M4117" s="239">
        <f t="shared" si="329"/>
        <v>0.51519999999987709</v>
      </c>
      <c r="N4117" s="239"/>
      <c r="O4117" s="178"/>
      <c r="P4117" s="178"/>
      <c r="Q4117" s="178"/>
      <c r="R4117" s="178"/>
      <c r="S4117" s="178"/>
      <c r="T4117" s="178"/>
      <c r="U4117" s="178"/>
      <c r="V4117" s="178"/>
      <c r="W4117" s="178"/>
      <c r="X4117" s="178"/>
      <c r="Y4117" s="210">
        <f t="shared" si="328"/>
        <v>0.36689556509298998</v>
      </c>
      <c r="Z4117" s="211">
        <f t="shared" si="330"/>
        <v>0.42</v>
      </c>
      <c r="AA4117" s="178"/>
      <c r="AB4117" s="178"/>
      <c r="AC4117" s="178"/>
    </row>
    <row r="4118" spans="2:29" x14ac:dyDescent="0.35">
      <c r="B4118" s="222">
        <v>419500</v>
      </c>
      <c r="C4118" s="208">
        <v>169304</v>
      </c>
      <c r="D4118" s="309">
        <v>9311.7199999999993</v>
      </c>
      <c r="E4118" s="206">
        <v>13544.32</v>
      </c>
      <c r="F4118" s="206">
        <v>15237.36</v>
      </c>
      <c r="G4118" s="205">
        <f t="shared" si="331"/>
        <v>0.40358522050059592</v>
      </c>
      <c r="H4118" s="207">
        <f t="shared" si="332"/>
        <v>0.45</v>
      </c>
      <c r="I4118" s="213">
        <v>153918</v>
      </c>
      <c r="J4118" s="213">
        <v>8465.49</v>
      </c>
      <c r="K4118" s="212">
        <v>12313.44</v>
      </c>
      <c r="L4118" s="212">
        <v>13852.62</v>
      </c>
      <c r="M4118" s="239">
        <f t="shared" si="329"/>
        <v>0.51530000000017029</v>
      </c>
      <c r="N4118" s="239"/>
      <c r="O4118" s="178"/>
      <c r="P4118" s="178"/>
      <c r="Q4118" s="178"/>
      <c r="R4118" s="178"/>
      <c r="S4118" s="178"/>
      <c r="T4118" s="178"/>
      <c r="U4118" s="178"/>
      <c r="V4118" s="178"/>
      <c r="W4118" s="178"/>
      <c r="X4118" s="178"/>
      <c r="Y4118" s="210">
        <f t="shared" si="328"/>
        <v>0.36690822407628126</v>
      </c>
      <c r="Z4118" s="211">
        <f t="shared" si="330"/>
        <v>0.42</v>
      </c>
      <c r="AA4118" s="178"/>
      <c r="AB4118" s="178"/>
      <c r="AC4118" s="178"/>
    </row>
    <row r="4119" spans="2:29" x14ac:dyDescent="0.35">
      <c r="B4119" s="222">
        <v>419600</v>
      </c>
      <c r="C4119" s="208">
        <v>169349</v>
      </c>
      <c r="D4119" s="309">
        <v>9314.19</v>
      </c>
      <c r="E4119" s="206">
        <v>13547.92</v>
      </c>
      <c r="F4119" s="206">
        <v>15241.41</v>
      </c>
      <c r="G4119" s="205">
        <f t="shared" si="331"/>
        <v>0.40359628217349858</v>
      </c>
      <c r="H4119" s="207">
        <f t="shared" si="332"/>
        <v>0.45</v>
      </c>
      <c r="I4119" s="213">
        <v>153960</v>
      </c>
      <c r="J4119" s="213">
        <v>8467.7999999999993</v>
      </c>
      <c r="K4119" s="212">
        <v>12316.8</v>
      </c>
      <c r="L4119" s="212">
        <v>13856.4</v>
      </c>
      <c r="M4119" s="239">
        <f t="shared" si="329"/>
        <v>0.51520000000005894</v>
      </c>
      <c r="N4119" s="239"/>
      <c r="O4119" s="178"/>
      <c r="P4119" s="178"/>
      <c r="Q4119" s="178"/>
      <c r="R4119" s="178"/>
      <c r="S4119" s="178"/>
      <c r="T4119" s="178"/>
      <c r="U4119" s="178"/>
      <c r="V4119" s="178"/>
      <c r="W4119" s="178"/>
      <c r="X4119" s="178"/>
      <c r="Y4119" s="210">
        <f t="shared" si="328"/>
        <v>0.36692087702573878</v>
      </c>
      <c r="Z4119" s="211">
        <f t="shared" si="330"/>
        <v>0.42</v>
      </c>
      <c r="AA4119" s="178"/>
      <c r="AB4119" s="178"/>
      <c r="AC4119" s="178"/>
    </row>
    <row r="4120" spans="2:29" x14ac:dyDescent="0.35">
      <c r="B4120" s="222">
        <v>419700</v>
      </c>
      <c r="C4120" s="208">
        <v>169394</v>
      </c>
      <c r="D4120" s="309">
        <v>9316.67</v>
      </c>
      <c r="E4120" s="206">
        <v>13551.52</v>
      </c>
      <c r="F4120" s="206">
        <v>15245.46</v>
      </c>
      <c r="G4120" s="205">
        <f t="shared" si="331"/>
        <v>0.40360733857517272</v>
      </c>
      <c r="H4120" s="207">
        <f t="shared" si="332"/>
        <v>0.45</v>
      </c>
      <c r="I4120" s="213">
        <v>154002</v>
      </c>
      <c r="J4120" s="213">
        <v>8470.11</v>
      </c>
      <c r="K4120" s="212">
        <v>12320.16</v>
      </c>
      <c r="L4120" s="212">
        <v>13860.18</v>
      </c>
      <c r="M4120" s="239">
        <f t="shared" si="329"/>
        <v>0.51530000000004295</v>
      </c>
      <c r="N4120" s="239"/>
      <c r="O4120" s="178"/>
      <c r="P4120" s="178"/>
      <c r="Q4120" s="178"/>
      <c r="R4120" s="178"/>
      <c r="S4120" s="178"/>
      <c r="T4120" s="178"/>
      <c r="U4120" s="178"/>
      <c r="V4120" s="178"/>
      <c r="W4120" s="178"/>
      <c r="X4120" s="178"/>
      <c r="Y4120" s="210">
        <f t="shared" si="328"/>
        <v>0.36693352394567547</v>
      </c>
      <c r="Z4120" s="211">
        <f t="shared" si="330"/>
        <v>0.42</v>
      </c>
      <c r="AA4120" s="178"/>
      <c r="AB4120" s="178"/>
      <c r="AC4120" s="178"/>
    </row>
    <row r="4121" spans="2:29" x14ac:dyDescent="0.35">
      <c r="B4121" s="222">
        <v>419800</v>
      </c>
      <c r="C4121" s="208">
        <v>169439</v>
      </c>
      <c r="D4121" s="309">
        <v>9319.14</v>
      </c>
      <c r="E4121" s="206">
        <v>13555.12</v>
      </c>
      <c r="F4121" s="206">
        <v>15249.51</v>
      </c>
      <c r="G4121" s="205">
        <f t="shared" si="331"/>
        <v>0.40361838970938541</v>
      </c>
      <c r="H4121" s="207">
        <f t="shared" si="332"/>
        <v>0.45</v>
      </c>
      <c r="I4121" s="213">
        <v>154044</v>
      </c>
      <c r="J4121" s="213">
        <v>8472.42</v>
      </c>
      <c r="K4121" s="212">
        <v>12323.52</v>
      </c>
      <c r="L4121" s="212">
        <v>13863.96</v>
      </c>
      <c r="M4121" s="239">
        <f t="shared" si="329"/>
        <v>0.5152000000002408</v>
      </c>
      <c r="N4121" s="239"/>
      <c r="O4121" s="178"/>
      <c r="P4121" s="178"/>
      <c r="Q4121" s="178"/>
      <c r="R4121" s="178"/>
      <c r="S4121" s="178"/>
      <c r="T4121" s="178"/>
      <c r="U4121" s="178"/>
      <c r="V4121" s="178"/>
      <c r="W4121" s="178"/>
      <c r="X4121" s="178"/>
      <c r="Y4121" s="210">
        <f t="shared" si="328"/>
        <v>0.36694616484040021</v>
      </c>
      <c r="Z4121" s="211">
        <f t="shared" si="330"/>
        <v>0.42</v>
      </c>
      <c r="AA4121" s="178"/>
      <c r="AB4121" s="178"/>
      <c r="AC4121" s="178"/>
    </row>
    <row r="4122" spans="2:29" x14ac:dyDescent="0.35">
      <c r="B4122" s="222">
        <v>419900</v>
      </c>
      <c r="C4122" s="208">
        <v>169484</v>
      </c>
      <c r="D4122" s="309">
        <v>9321.6200000000008</v>
      </c>
      <c r="E4122" s="206">
        <v>13558.72</v>
      </c>
      <c r="F4122" s="206">
        <v>15253.56</v>
      </c>
      <c r="G4122" s="205">
        <f t="shared" si="331"/>
        <v>0.4036294355799</v>
      </c>
      <c r="H4122" s="207">
        <f t="shared" si="332"/>
        <v>0.45</v>
      </c>
      <c r="I4122" s="213">
        <v>154086</v>
      </c>
      <c r="J4122" s="213">
        <v>8474.73</v>
      </c>
      <c r="K4122" s="212">
        <v>12326.88</v>
      </c>
      <c r="L4122" s="212">
        <v>13867.74</v>
      </c>
      <c r="M4122" s="239">
        <f t="shared" si="329"/>
        <v>0.51529999999993381</v>
      </c>
      <c r="N4122" s="239"/>
      <c r="O4122" s="178"/>
      <c r="P4122" s="178"/>
      <c r="Q4122" s="178"/>
      <c r="R4122" s="178"/>
      <c r="S4122" s="178"/>
      <c r="T4122" s="178"/>
      <c r="U4122" s="178"/>
      <c r="V4122" s="178"/>
      <c r="W4122" s="178"/>
      <c r="X4122" s="178"/>
      <c r="Y4122" s="210">
        <f t="shared" si="328"/>
        <v>0.36695879971421769</v>
      </c>
      <c r="Z4122" s="211">
        <f t="shared" si="330"/>
        <v>0.42</v>
      </c>
      <c r="AA4122" s="178"/>
      <c r="AB4122" s="178"/>
      <c r="AC4122" s="178"/>
    </row>
    <row r="4123" spans="2:29" x14ac:dyDescent="0.35">
      <c r="B4123" s="222">
        <v>420000</v>
      </c>
      <c r="C4123" s="208">
        <v>169529</v>
      </c>
      <c r="D4123" s="309">
        <v>9324.09</v>
      </c>
      <c r="E4123" s="206">
        <v>13562.32</v>
      </c>
      <c r="F4123" s="206">
        <v>15257.61</v>
      </c>
      <c r="G4123" s="205">
        <f t="shared" si="331"/>
        <v>0.40364047619047622</v>
      </c>
      <c r="H4123" s="207">
        <f t="shared" si="332"/>
        <v>0.45</v>
      </c>
      <c r="I4123" s="213">
        <v>154128</v>
      </c>
      <c r="J4123" s="213">
        <v>8477.0400000000009</v>
      </c>
      <c r="K4123" s="212">
        <v>12330.24</v>
      </c>
      <c r="L4123" s="212">
        <v>13871.52</v>
      </c>
      <c r="M4123" s="239">
        <f t="shared" si="329"/>
        <v>0.51520000000011346</v>
      </c>
      <c r="N4123" s="239"/>
      <c r="O4123" s="178"/>
      <c r="P4123" s="178"/>
      <c r="Q4123" s="178"/>
      <c r="R4123" s="178"/>
      <c r="S4123" s="178"/>
      <c r="T4123" s="178"/>
      <c r="U4123" s="178"/>
      <c r="V4123" s="178"/>
      <c r="W4123" s="178"/>
      <c r="X4123" s="178"/>
      <c r="Y4123" s="210">
        <f t="shared" si="328"/>
        <v>0.36697142857142856</v>
      </c>
      <c r="Z4123" s="211">
        <f t="shared" si="330"/>
        <v>0.42</v>
      </c>
      <c r="AA4123" s="178"/>
      <c r="AB4123" s="178"/>
      <c r="AC4123" s="178"/>
    </row>
    <row r="4124" spans="2:29" x14ac:dyDescent="0.35">
      <c r="B4124" s="222">
        <v>420100</v>
      </c>
      <c r="C4124" s="208">
        <v>169574</v>
      </c>
      <c r="D4124" s="309">
        <v>9326.57</v>
      </c>
      <c r="E4124" s="206">
        <v>13565.92</v>
      </c>
      <c r="F4124" s="206">
        <v>15261.66</v>
      </c>
      <c r="G4124" s="205">
        <f t="shared" si="331"/>
        <v>0.40365151154487028</v>
      </c>
      <c r="H4124" s="207">
        <f t="shared" si="332"/>
        <v>0.45</v>
      </c>
      <c r="I4124" s="213">
        <v>154170</v>
      </c>
      <c r="J4124" s="213">
        <v>8479.35</v>
      </c>
      <c r="K4124" s="212">
        <v>12333.6</v>
      </c>
      <c r="L4124" s="212">
        <v>13875.3</v>
      </c>
      <c r="M4124" s="239">
        <f t="shared" si="329"/>
        <v>0.51530000000009746</v>
      </c>
      <c r="N4124" s="239"/>
      <c r="O4124" s="178"/>
      <c r="P4124" s="178"/>
      <c r="Q4124" s="178"/>
      <c r="R4124" s="178"/>
      <c r="S4124" s="178"/>
      <c r="T4124" s="178"/>
      <c r="U4124" s="178"/>
      <c r="V4124" s="178"/>
      <c r="W4124" s="178"/>
      <c r="X4124" s="178"/>
      <c r="Y4124" s="210">
        <f t="shared" si="328"/>
        <v>0.36698405141632945</v>
      </c>
      <c r="Z4124" s="211">
        <f t="shared" si="330"/>
        <v>0.42</v>
      </c>
      <c r="AA4124" s="178"/>
      <c r="AB4124" s="178"/>
      <c r="AC4124" s="178"/>
    </row>
    <row r="4125" spans="2:29" x14ac:dyDescent="0.35">
      <c r="B4125" s="222">
        <v>420200</v>
      </c>
      <c r="C4125" s="208">
        <v>169619</v>
      </c>
      <c r="D4125" s="309">
        <v>9329.0400000000009</v>
      </c>
      <c r="E4125" s="206">
        <v>13569.52</v>
      </c>
      <c r="F4125" s="206">
        <v>15265.71</v>
      </c>
      <c r="G4125" s="205">
        <f t="shared" si="331"/>
        <v>0.40366254164683485</v>
      </c>
      <c r="H4125" s="207">
        <f t="shared" si="332"/>
        <v>0.45</v>
      </c>
      <c r="I4125" s="213">
        <v>154212</v>
      </c>
      <c r="J4125" s="213">
        <v>8481.66</v>
      </c>
      <c r="K4125" s="212">
        <v>12336.96</v>
      </c>
      <c r="L4125" s="212">
        <v>13879.08</v>
      </c>
      <c r="M4125" s="239">
        <f t="shared" si="329"/>
        <v>0.51520000000000432</v>
      </c>
      <c r="N4125" s="239"/>
      <c r="O4125" s="178"/>
      <c r="P4125" s="178"/>
      <c r="Q4125" s="178"/>
      <c r="R4125" s="178"/>
      <c r="S4125" s="178"/>
      <c r="T4125" s="178"/>
      <c r="U4125" s="178"/>
      <c r="V4125" s="178"/>
      <c r="W4125" s="178"/>
      <c r="X4125" s="178"/>
      <c r="Y4125" s="210">
        <f t="shared" si="328"/>
        <v>0.36699666825321275</v>
      </c>
      <c r="Z4125" s="211">
        <f t="shared" si="330"/>
        <v>0.42</v>
      </c>
      <c r="AA4125" s="178"/>
      <c r="AB4125" s="178"/>
      <c r="AC4125" s="178"/>
    </row>
    <row r="4126" spans="2:29" x14ac:dyDescent="0.35">
      <c r="B4126" s="222">
        <v>420300</v>
      </c>
      <c r="C4126" s="208">
        <v>169664</v>
      </c>
      <c r="D4126" s="309">
        <v>9331.52</v>
      </c>
      <c r="E4126" s="206">
        <v>13573.12</v>
      </c>
      <c r="F4126" s="206">
        <v>15269.76</v>
      </c>
      <c r="G4126" s="205">
        <f t="shared" si="331"/>
        <v>0.40367356650011899</v>
      </c>
      <c r="H4126" s="207">
        <f t="shared" si="332"/>
        <v>0.45</v>
      </c>
      <c r="I4126" s="213">
        <v>154254</v>
      </c>
      <c r="J4126" s="213">
        <v>8483.9699999999993</v>
      </c>
      <c r="K4126" s="212">
        <v>12340.32</v>
      </c>
      <c r="L4126" s="212">
        <v>13882.86</v>
      </c>
      <c r="M4126" s="239">
        <f t="shared" si="329"/>
        <v>0.51529999999998832</v>
      </c>
      <c r="N4126" s="239"/>
      <c r="O4126" s="178"/>
      <c r="P4126" s="178"/>
      <c r="Q4126" s="178"/>
      <c r="R4126" s="178"/>
      <c r="S4126" s="178"/>
      <c r="T4126" s="178"/>
      <c r="U4126" s="178"/>
      <c r="V4126" s="178"/>
      <c r="W4126" s="178"/>
      <c r="X4126" s="178"/>
      <c r="Y4126" s="210">
        <f t="shared" si="328"/>
        <v>0.36700927908636688</v>
      </c>
      <c r="Z4126" s="211">
        <f t="shared" si="330"/>
        <v>0.42</v>
      </c>
      <c r="AA4126" s="178"/>
      <c r="AB4126" s="178"/>
      <c r="AC4126" s="178"/>
    </row>
    <row r="4127" spans="2:29" x14ac:dyDescent="0.35">
      <c r="B4127" s="222">
        <v>420400</v>
      </c>
      <c r="C4127" s="208">
        <v>169709</v>
      </c>
      <c r="D4127" s="309">
        <v>9333.99</v>
      </c>
      <c r="E4127" s="206">
        <v>13576.72</v>
      </c>
      <c r="F4127" s="206">
        <v>15273.81</v>
      </c>
      <c r="G4127" s="205">
        <f t="shared" si="331"/>
        <v>0.40368458610846814</v>
      </c>
      <c r="H4127" s="207">
        <f t="shared" si="332"/>
        <v>0.45</v>
      </c>
      <c r="I4127" s="213">
        <v>154296</v>
      </c>
      <c r="J4127" s="213">
        <v>8486.2800000000007</v>
      </c>
      <c r="K4127" s="212">
        <v>12343.68</v>
      </c>
      <c r="L4127" s="212">
        <v>13886.64</v>
      </c>
      <c r="M4127" s="239">
        <f t="shared" si="329"/>
        <v>0.51519999999987709</v>
      </c>
      <c r="N4127" s="239"/>
      <c r="O4127" s="178"/>
      <c r="P4127" s="178"/>
      <c r="Q4127" s="178"/>
      <c r="R4127" s="178"/>
      <c r="S4127" s="178"/>
      <c r="T4127" s="178"/>
      <c r="U4127" s="178"/>
      <c r="V4127" s="178"/>
      <c r="W4127" s="178"/>
      <c r="X4127" s="178"/>
      <c r="Y4127" s="210">
        <f t="shared" si="328"/>
        <v>0.36702188392007612</v>
      </c>
      <c r="Z4127" s="211">
        <f t="shared" si="330"/>
        <v>0.42</v>
      </c>
      <c r="AA4127" s="178"/>
      <c r="AB4127" s="178"/>
      <c r="AC4127" s="178"/>
    </row>
    <row r="4128" spans="2:29" x14ac:dyDescent="0.35">
      <c r="B4128" s="222">
        <v>420500</v>
      </c>
      <c r="C4128" s="208">
        <v>169754</v>
      </c>
      <c r="D4128" s="309">
        <v>9336.4699999999993</v>
      </c>
      <c r="E4128" s="206">
        <v>13580.32</v>
      </c>
      <c r="F4128" s="206">
        <v>15277.86</v>
      </c>
      <c r="G4128" s="205">
        <f t="shared" si="331"/>
        <v>0.40369560047562425</v>
      </c>
      <c r="H4128" s="207">
        <f t="shared" si="332"/>
        <v>0.45</v>
      </c>
      <c r="I4128" s="213">
        <v>154338</v>
      </c>
      <c r="J4128" s="213">
        <v>8488.59</v>
      </c>
      <c r="K4128" s="212">
        <v>12347.04</v>
      </c>
      <c r="L4128" s="212">
        <v>13890.42</v>
      </c>
      <c r="M4128" s="239">
        <f t="shared" si="329"/>
        <v>0.51530000000017029</v>
      </c>
      <c r="N4128" s="239"/>
      <c r="O4128" s="178"/>
      <c r="P4128" s="178"/>
      <c r="Q4128" s="178"/>
      <c r="R4128" s="178"/>
      <c r="S4128" s="178"/>
      <c r="T4128" s="178"/>
      <c r="U4128" s="178"/>
      <c r="V4128" s="178"/>
      <c r="W4128" s="178"/>
      <c r="X4128" s="178"/>
      <c r="Y4128" s="210">
        <f t="shared" si="328"/>
        <v>0.36703448275862072</v>
      </c>
      <c r="Z4128" s="211">
        <f t="shared" si="330"/>
        <v>0.42</v>
      </c>
      <c r="AA4128" s="178"/>
      <c r="AB4128" s="178"/>
      <c r="AC4128" s="178"/>
    </row>
    <row r="4129" spans="2:29" x14ac:dyDescent="0.35">
      <c r="B4129" s="222">
        <v>420600</v>
      </c>
      <c r="C4129" s="208">
        <v>169799</v>
      </c>
      <c r="D4129" s="309">
        <v>9338.94</v>
      </c>
      <c r="E4129" s="206">
        <v>13583.92</v>
      </c>
      <c r="F4129" s="206">
        <v>15281.91</v>
      </c>
      <c r="G4129" s="205">
        <f t="shared" si="331"/>
        <v>0.40370660960532573</v>
      </c>
      <c r="H4129" s="207">
        <f t="shared" si="332"/>
        <v>0.45</v>
      </c>
      <c r="I4129" s="213">
        <v>154380</v>
      </c>
      <c r="J4129" s="213">
        <v>8490.9</v>
      </c>
      <c r="K4129" s="212">
        <v>12350.4</v>
      </c>
      <c r="L4129" s="212">
        <v>13894.2</v>
      </c>
      <c r="M4129" s="239">
        <f t="shared" si="329"/>
        <v>0.51520000000005894</v>
      </c>
      <c r="N4129" s="239"/>
      <c r="O4129" s="178"/>
      <c r="P4129" s="178"/>
      <c r="Q4129" s="178"/>
      <c r="R4129" s="178"/>
      <c r="S4129" s="178"/>
      <c r="T4129" s="178"/>
      <c r="U4129" s="178"/>
      <c r="V4129" s="178"/>
      <c r="W4129" s="178"/>
      <c r="X4129" s="178"/>
      <c r="Y4129" s="210">
        <f t="shared" si="328"/>
        <v>0.36704707560627675</v>
      </c>
      <c r="Z4129" s="211">
        <f t="shared" si="330"/>
        <v>0.42</v>
      </c>
      <c r="AA4129" s="178"/>
      <c r="AB4129" s="178"/>
      <c r="AC4129" s="178"/>
    </row>
    <row r="4130" spans="2:29" x14ac:dyDescent="0.35">
      <c r="B4130" s="222">
        <v>420700</v>
      </c>
      <c r="C4130" s="208">
        <v>169844</v>
      </c>
      <c r="D4130" s="309">
        <v>9341.42</v>
      </c>
      <c r="E4130" s="206">
        <v>13587.52</v>
      </c>
      <c r="F4130" s="206">
        <v>15285.96</v>
      </c>
      <c r="G4130" s="205">
        <f t="shared" si="331"/>
        <v>0.40371761350130736</v>
      </c>
      <c r="H4130" s="207">
        <f t="shared" si="332"/>
        <v>0.45</v>
      </c>
      <c r="I4130" s="213">
        <v>154422</v>
      </c>
      <c r="J4130" s="213">
        <v>8493.2099999999991</v>
      </c>
      <c r="K4130" s="212">
        <v>12353.76</v>
      </c>
      <c r="L4130" s="212">
        <v>13897.98</v>
      </c>
      <c r="M4130" s="239">
        <f t="shared" si="329"/>
        <v>0.51530000000004295</v>
      </c>
      <c r="N4130" s="239"/>
      <c r="O4130" s="178"/>
      <c r="P4130" s="178"/>
      <c r="Q4130" s="178"/>
      <c r="R4130" s="178"/>
      <c r="S4130" s="178"/>
      <c r="T4130" s="178"/>
      <c r="U4130" s="178"/>
      <c r="V4130" s="178"/>
      <c r="W4130" s="178"/>
      <c r="X4130" s="178"/>
      <c r="Y4130" s="210">
        <f t="shared" si="328"/>
        <v>0.36705966246731636</v>
      </c>
      <c r="Z4130" s="211">
        <f t="shared" si="330"/>
        <v>0.42</v>
      </c>
      <c r="AA4130" s="178"/>
      <c r="AB4130" s="178"/>
      <c r="AC4130" s="178"/>
    </row>
    <row r="4131" spans="2:29" x14ac:dyDescent="0.35">
      <c r="B4131" s="222">
        <v>420800</v>
      </c>
      <c r="C4131" s="208">
        <v>169889</v>
      </c>
      <c r="D4131" s="309">
        <v>9343.89</v>
      </c>
      <c r="E4131" s="206">
        <v>13591.12</v>
      </c>
      <c r="F4131" s="206">
        <v>15290.01</v>
      </c>
      <c r="G4131" s="205">
        <f t="shared" si="331"/>
        <v>0.40372861216730038</v>
      </c>
      <c r="H4131" s="207">
        <f t="shared" si="332"/>
        <v>0.45</v>
      </c>
      <c r="I4131" s="213">
        <v>154464</v>
      </c>
      <c r="J4131" s="213">
        <v>8495.52</v>
      </c>
      <c r="K4131" s="212">
        <v>12357.12</v>
      </c>
      <c r="L4131" s="212">
        <v>13901.76</v>
      </c>
      <c r="M4131" s="239">
        <f t="shared" si="329"/>
        <v>0.5152000000002408</v>
      </c>
      <c r="N4131" s="239"/>
      <c r="O4131" s="178"/>
      <c r="P4131" s="178"/>
      <c r="Q4131" s="178"/>
      <c r="R4131" s="178"/>
      <c r="S4131" s="178"/>
      <c r="T4131" s="178"/>
      <c r="U4131" s="178"/>
      <c r="V4131" s="178"/>
      <c r="W4131" s="178"/>
      <c r="X4131" s="178"/>
      <c r="Y4131" s="210">
        <f t="shared" si="328"/>
        <v>0.36707224334600763</v>
      </c>
      <c r="Z4131" s="211">
        <f t="shared" si="330"/>
        <v>0.42</v>
      </c>
      <c r="AA4131" s="178"/>
      <c r="AB4131" s="178"/>
      <c r="AC4131" s="178"/>
    </row>
    <row r="4132" spans="2:29" x14ac:dyDescent="0.35">
      <c r="B4132" s="222">
        <v>420900</v>
      </c>
      <c r="C4132" s="208">
        <v>169934</v>
      </c>
      <c r="D4132" s="309">
        <v>9346.3700000000008</v>
      </c>
      <c r="E4132" s="206">
        <v>13594.72</v>
      </c>
      <c r="F4132" s="206">
        <v>15294.06</v>
      </c>
      <c r="G4132" s="205">
        <f t="shared" si="331"/>
        <v>0.40373960560703254</v>
      </c>
      <c r="H4132" s="207">
        <f t="shared" si="332"/>
        <v>0.45</v>
      </c>
      <c r="I4132" s="213">
        <v>154506</v>
      </c>
      <c r="J4132" s="213">
        <v>8497.83</v>
      </c>
      <c r="K4132" s="212">
        <v>12360.48</v>
      </c>
      <c r="L4132" s="212">
        <v>13905.54</v>
      </c>
      <c r="M4132" s="239">
        <f t="shared" si="329"/>
        <v>0.51529999999993381</v>
      </c>
      <c r="N4132" s="239"/>
      <c r="O4132" s="178"/>
      <c r="P4132" s="178"/>
      <c r="Q4132" s="178"/>
      <c r="R4132" s="178"/>
      <c r="S4132" s="178"/>
      <c r="T4132" s="178"/>
      <c r="U4132" s="178"/>
      <c r="V4132" s="178"/>
      <c r="W4132" s="178"/>
      <c r="X4132" s="178"/>
      <c r="Y4132" s="210">
        <f t="shared" si="328"/>
        <v>0.36708481824661437</v>
      </c>
      <c r="Z4132" s="211">
        <f t="shared" si="330"/>
        <v>0.42</v>
      </c>
      <c r="AA4132" s="178"/>
      <c r="AB4132" s="178"/>
      <c r="AC4132" s="178"/>
    </row>
    <row r="4133" spans="2:29" x14ac:dyDescent="0.35">
      <c r="B4133" s="222">
        <v>421000</v>
      </c>
      <c r="C4133" s="208">
        <v>169979</v>
      </c>
      <c r="D4133" s="309">
        <v>9348.84</v>
      </c>
      <c r="E4133" s="206">
        <v>13598.32</v>
      </c>
      <c r="F4133" s="206">
        <v>15298.11</v>
      </c>
      <c r="G4133" s="205">
        <f t="shared" si="331"/>
        <v>0.40375059382422801</v>
      </c>
      <c r="H4133" s="207">
        <f t="shared" si="332"/>
        <v>0.45</v>
      </c>
      <c r="I4133" s="213">
        <v>154548</v>
      </c>
      <c r="J4133" s="213">
        <v>8500.14</v>
      </c>
      <c r="K4133" s="212">
        <v>12363.84</v>
      </c>
      <c r="L4133" s="212">
        <v>13909.32</v>
      </c>
      <c r="M4133" s="239">
        <f t="shared" si="329"/>
        <v>0.51520000000011346</v>
      </c>
      <c r="N4133" s="239"/>
      <c r="O4133" s="178"/>
      <c r="P4133" s="178"/>
      <c r="Q4133" s="178"/>
      <c r="R4133" s="178"/>
      <c r="S4133" s="178"/>
      <c r="T4133" s="178"/>
      <c r="U4133" s="178"/>
      <c r="V4133" s="178"/>
      <c r="W4133" s="178"/>
      <c r="X4133" s="178"/>
      <c r="Y4133" s="210">
        <f t="shared" si="328"/>
        <v>0.36709738717339668</v>
      </c>
      <c r="Z4133" s="211">
        <f t="shared" si="330"/>
        <v>0.42</v>
      </c>
      <c r="AA4133" s="178"/>
      <c r="AB4133" s="178"/>
      <c r="AC4133" s="178"/>
    </row>
    <row r="4134" spans="2:29" x14ac:dyDescent="0.35">
      <c r="B4134" s="222">
        <v>421100</v>
      </c>
      <c r="C4134" s="208">
        <v>170024</v>
      </c>
      <c r="D4134" s="309">
        <v>9351.32</v>
      </c>
      <c r="E4134" s="206">
        <v>13601.92</v>
      </c>
      <c r="F4134" s="206">
        <v>15302.16</v>
      </c>
      <c r="G4134" s="205">
        <f t="shared" si="331"/>
        <v>0.40376157682260744</v>
      </c>
      <c r="H4134" s="207">
        <f t="shared" si="332"/>
        <v>0.45</v>
      </c>
      <c r="I4134" s="213">
        <v>154590</v>
      </c>
      <c r="J4134" s="213">
        <v>8502.4500000000007</v>
      </c>
      <c r="K4134" s="212">
        <v>12367.2</v>
      </c>
      <c r="L4134" s="212">
        <v>13913.1</v>
      </c>
      <c r="M4134" s="239">
        <f t="shared" si="329"/>
        <v>0.51530000000009746</v>
      </c>
      <c r="N4134" s="239"/>
      <c r="O4134" s="178"/>
      <c r="P4134" s="178"/>
      <c r="Q4134" s="178"/>
      <c r="R4134" s="178"/>
      <c r="S4134" s="178"/>
      <c r="T4134" s="178"/>
      <c r="U4134" s="178"/>
      <c r="V4134" s="178"/>
      <c r="W4134" s="178"/>
      <c r="X4134" s="178"/>
      <c r="Y4134" s="210">
        <f t="shared" si="328"/>
        <v>0.36710995013061032</v>
      </c>
      <c r="Z4134" s="211">
        <f t="shared" si="330"/>
        <v>0.42</v>
      </c>
      <c r="AA4134" s="178"/>
      <c r="AB4134" s="178"/>
      <c r="AC4134" s="178"/>
    </row>
    <row r="4135" spans="2:29" x14ac:dyDescent="0.35">
      <c r="B4135" s="222">
        <v>421200</v>
      </c>
      <c r="C4135" s="208">
        <v>170069</v>
      </c>
      <c r="D4135" s="309">
        <v>9353.7900000000009</v>
      </c>
      <c r="E4135" s="206">
        <v>13605.52</v>
      </c>
      <c r="F4135" s="206">
        <v>15306.21</v>
      </c>
      <c r="G4135" s="205">
        <f t="shared" si="331"/>
        <v>0.40377255460588796</v>
      </c>
      <c r="H4135" s="207">
        <f t="shared" si="332"/>
        <v>0.45</v>
      </c>
      <c r="I4135" s="213">
        <v>154632</v>
      </c>
      <c r="J4135" s="213">
        <v>8504.76</v>
      </c>
      <c r="K4135" s="212">
        <v>12370.56</v>
      </c>
      <c r="L4135" s="212">
        <v>13916.88</v>
      </c>
      <c r="M4135" s="239">
        <f t="shared" si="329"/>
        <v>0.51520000000000432</v>
      </c>
      <c r="N4135" s="239"/>
      <c r="O4135" s="178"/>
      <c r="P4135" s="178"/>
      <c r="Q4135" s="178"/>
      <c r="R4135" s="178"/>
      <c r="S4135" s="178"/>
      <c r="T4135" s="178"/>
      <c r="U4135" s="178"/>
      <c r="V4135" s="178"/>
      <c r="W4135" s="178"/>
      <c r="X4135" s="178"/>
      <c r="Y4135" s="210">
        <f t="shared" si="328"/>
        <v>0.3671225071225071</v>
      </c>
      <c r="Z4135" s="211">
        <f t="shared" si="330"/>
        <v>0.42</v>
      </c>
      <c r="AA4135" s="178"/>
      <c r="AB4135" s="178"/>
      <c r="AC4135" s="178"/>
    </row>
    <row r="4136" spans="2:29" x14ac:dyDescent="0.35">
      <c r="B4136" s="222">
        <v>421300</v>
      </c>
      <c r="C4136" s="208">
        <v>170114</v>
      </c>
      <c r="D4136" s="309">
        <v>9356.27</v>
      </c>
      <c r="E4136" s="206">
        <v>13609.12</v>
      </c>
      <c r="F4136" s="206">
        <v>15310.26</v>
      </c>
      <c r="G4136" s="205">
        <f t="shared" si="331"/>
        <v>0.40378352717778304</v>
      </c>
      <c r="H4136" s="207">
        <f t="shared" si="332"/>
        <v>0.45</v>
      </c>
      <c r="I4136" s="213">
        <v>154674</v>
      </c>
      <c r="J4136" s="213">
        <v>8507.07</v>
      </c>
      <c r="K4136" s="212">
        <v>12373.92</v>
      </c>
      <c r="L4136" s="212">
        <v>13920.66</v>
      </c>
      <c r="M4136" s="239">
        <f t="shared" si="329"/>
        <v>0.51529999999998832</v>
      </c>
      <c r="N4136" s="239"/>
      <c r="O4136" s="178"/>
      <c r="P4136" s="178"/>
      <c r="Q4136" s="178"/>
      <c r="R4136" s="178"/>
      <c r="S4136" s="178"/>
      <c r="T4136" s="178"/>
      <c r="U4136" s="178"/>
      <c r="V4136" s="178"/>
      <c r="W4136" s="178"/>
      <c r="X4136" s="178"/>
      <c r="Y4136" s="210">
        <f t="shared" si="328"/>
        <v>0.36713505815333491</v>
      </c>
      <c r="Z4136" s="211">
        <f t="shared" si="330"/>
        <v>0.42</v>
      </c>
      <c r="AA4136" s="178"/>
      <c r="AB4136" s="178"/>
      <c r="AC4136" s="178"/>
    </row>
    <row r="4137" spans="2:29" x14ac:dyDescent="0.35">
      <c r="B4137" s="222">
        <v>421400</v>
      </c>
      <c r="C4137" s="208">
        <v>170159</v>
      </c>
      <c r="D4137" s="309">
        <v>9358.74</v>
      </c>
      <c r="E4137" s="206">
        <v>13612.72</v>
      </c>
      <c r="F4137" s="206">
        <v>15314.31</v>
      </c>
      <c r="G4137" s="205">
        <f t="shared" si="331"/>
        <v>0.40379449454200284</v>
      </c>
      <c r="H4137" s="207">
        <f t="shared" si="332"/>
        <v>0.45</v>
      </c>
      <c r="I4137" s="213">
        <v>154716</v>
      </c>
      <c r="J4137" s="213">
        <v>8509.3799999999992</v>
      </c>
      <c r="K4137" s="212">
        <v>12377.28</v>
      </c>
      <c r="L4137" s="212">
        <v>13924.44</v>
      </c>
      <c r="M4137" s="239">
        <f t="shared" si="329"/>
        <v>0.51519999999987709</v>
      </c>
      <c r="N4137" s="239"/>
      <c r="O4137" s="178"/>
      <c r="P4137" s="178"/>
      <c r="Q4137" s="178"/>
      <c r="R4137" s="178"/>
      <c r="S4137" s="178"/>
      <c r="T4137" s="178"/>
      <c r="U4137" s="178"/>
      <c r="V4137" s="178"/>
      <c r="W4137" s="178"/>
      <c r="X4137" s="178"/>
      <c r="Y4137" s="210">
        <f t="shared" si="328"/>
        <v>0.36714760322733747</v>
      </c>
      <c r="Z4137" s="211">
        <f t="shared" si="330"/>
        <v>0.42</v>
      </c>
      <c r="AA4137" s="178"/>
      <c r="AB4137" s="178"/>
      <c r="AC4137" s="178"/>
    </row>
    <row r="4138" spans="2:29" x14ac:dyDescent="0.35">
      <c r="B4138" s="222">
        <v>421500</v>
      </c>
      <c r="C4138" s="208">
        <v>170204</v>
      </c>
      <c r="D4138" s="309">
        <v>9361.2199999999993</v>
      </c>
      <c r="E4138" s="206">
        <v>13616.32</v>
      </c>
      <c r="F4138" s="206">
        <v>15318.36</v>
      </c>
      <c r="G4138" s="205">
        <f t="shared" si="331"/>
        <v>0.40380545670225387</v>
      </c>
      <c r="H4138" s="207">
        <f t="shared" si="332"/>
        <v>0.45</v>
      </c>
      <c r="I4138" s="213">
        <v>154758</v>
      </c>
      <c r="J4138" s="213">
        <v>8511.69</v>
      </c>
      <c r="K4138" s="212">
        <v>12380.64</v>
      </c>
      <c r="L4138" s="212">
        <v>13928.22</v>
      </c>
      <c r="M4138" s="239">
        <f t="shared" si="329"/>
        <v>0.51530000000017029</v>
      </c>
      <c r="N4138" s="239"/>
      <c r="O4138" s="178"/>
      <c r="P4138" s="178"/>
      <c r="Q4138" s="178"/>
      <c r="R4138" s="178"/>
      <c r="S4138" s="178"/>
      <c r="T4138" s="178"/>
      <c r="U4138" s="178"/>
      <c r="V4138" s="178"/>
      <c r="W4138" s="178"/>
      <c r="X4138" s="178"/>
      <c r="Y4138" s="210">
        <f t="shared" si="328"/>
        <v>0.36716014234875444</v>
      </c>
      <c r="Z4138" s="211">
        <f t="shared" si="330"/>
        <v>0.42</v>
      </c>
      <c r="AA4138" s="178"/>
      <c r="AB4138" s="178"/>
      <c r="AC4138" s="178"/>
    </row>
    <row r="4139" spans="2:29" x14ac:dyDescent="0.35">
      <c r="B4139" s="222">
        <v>421600</v>
      </c>
      <c r="C4139" s="208">
        <v>170249</v>
      </c>
      <c r="D4139" s="309">
        <v>9363.69</v>
      </c>
      <c r="E4139" s="206">
        <v>13619.92</v>
      </c>
      <c r="F4139" s="206">
        <v>15322.41</v>
      </c>
      <c r="G4139" s="205">
        <f t="shared" si="331"/>
        <v>0.40381641366223908</v>
      </c>
      <c r="H4139" s="207">
        <f t="shared" si="332"/>
        <v>0.45</v>
      </c>
      <c r="I4139" s="213">
        <v>154800</v>
      </c>
      <c r="J4139" s="213">
        <v>8514</v>
      </c>
      <c r="K4139" s="212">
        <v>12384</v>
      </c>
      <c r="L4139" s="212">
        <v>13932</v>
      </c>
      <c r="M4139" s="239">
        <f t="shared" si="329"/>
        <v>0.51520000000005894</v>
      </c>
      <c r="N4139" s="239"/>
      <c r="O4139" s="178"/>
      <c r="P4139" s="178"/>
      <c r="Q4139" s="178"/>
      <c r="R4139" s="178"/>
      <c r="S4139" s="178"/>
      <c r="T4139" s="178"/>
      <c r="U4139" s="178"/>
      <c r="V4139" s="178"/>
      <c r="W4139" s="178"/>
      <c r="X4139" s="178"/>
      <c r="Y4139" s="210">
        <f t="shared" si="328"/>
        <v>0.36717267552182165</v>
      </c>
      <c r="Z4139" s="211">
        <f t="shared" si="330"/>
        <v>0.42</v>
      </c>
      <c r="AA4139" s="178"/>
      <c r="AB4139" s="178"/>
      <c r="AC4139" s="178"/>
    </row>
    <row r="4140" spans="2:29" x14ac:dyDescent="0.35">
      <c r="B4140" s="222">
        <v>421700</v>
      </c>
      <c r="C4140" s="208">
        <v>170294</v>
      </c>
      <c r="D4140" s="309">
        <v>9366.17</v>
      </c>
      <c r="E4140" s="206">
        <v>13623.52</v>
      </c>
      <c r="F4140" s="206">
        <v>15326.46</v>
      </c>
      <c r="G4140" s="205">
        <f t="shared" si="331"/>
        <v>0.40382736542565806</v>
      </c>
      <c r="H4140" s="207">
        <f t="shared" si="332"/>
        <v>0.45</v>
      </c>
      <c r="I4140" s="213">
        <v>154842</v>
      </c>
      <c r="J4140" s="213">
        <v>8516.31</v>
      </c>
      <c r="K4140" s="212">
        <v>12387.36</v>
      </c>
      <c r="L4140" s="212">
        <v>13935.78</v>
      </c>
      <c r="M4140" s="239">
        <f t="shared" si="329"/>
        <v>0.51530000000004295</v>
      </c>
      <c r="N4140" s="239"/>
      <c r="O4140" s="178"/>
      <c r="P4140" s="178"/>
      <c r="Q4140" s="178"/>
      <c r="R4140" s="178"/>
      <c r="S4140" s="178"/>
      <c r="T4140" s="178"/>
      <c r="U4140" s="178"/>
      <c r="V4140" s="178"/>
      <c r="W4140" s="178"/>
      <c r="X4140" s="178"/>
      <c r="Y4140" s="210">
        <f t="shared" si="328"/>
        <v>0.36718520275077071</v>
      </c>
      <c r="Z4140" s="211">
        <f t="shared" si="330"/>
        <v>0.42</v>
      </c>
      <c r="AA4140" s="178"/>
      <c r="AB4140" s="178"/>
      <c r="AC4140" s="178"/>
    </row>
    <row r="4141" spans="2:29" x14ac:dyDescent="0.35">
      <c r="B4141" s="222">
        <v>421800</v>
      </c>
      <c r="C4141" s="208">
        <v>170339</v>
      </c>
      <c r="D4141" s="309">
        <v>9368.64</v>
      </c>
      <c r="E4141" s="206">
        <v>13627.12</v>
      </c>
      <c r="F4141" s="206">
        <v>15330.51</v>
      </c>
      <c r="G4141" s="205">
        <f t="shared" si="331"/>
        <v>0.40383831199620673</v>
      </c>
      <c r="H4141" s="207">
        <f t="shared" si="332"/>
        <v>0.45</v>
      </c>
      <c r="I4141" s="213">
        <v>154884</v>
      </c>
      <c r="J4141" s="213">
        <v>8518.6200000000008</v>
      </c>
      <c r="K4141" s="212">
        <v>12390.72</v>
      </c>
      <c r="L4141" s="212">
        <v>13939.56</v>
      </c>
      <c r="M4141" s="239">
        <f t="shared" si="329"/>
        <v>0.5152000000002408</v>
      </c>
      <c r="N4141" s="239"/>
      <c r="O4141" s="178"/>
      <c r="P4141" s="178"/>
      <c r="Q4141" s="178"/>
      <c r="R4141" s="178"/>
      <c r="S4141" s="178"/>
      <c r="T4141" s="178"/>
      <c r="U4141" s="178"/>
      <c r="V4141" s="178"/>
      <c r="W4141" s="178"/>
      <c r="X4141" s="178"/>
      <c r="Y4141" s="210">
        <f t="shared" si="328"/>
        <v>0.36719772403982931</v>
      </c>
      <c r="Z4141" s="211">
        <f t="shared" si="330"/>
        <v>0.42</v>
      </c>
      <c r="AA4141" s="178"/>
      <c r="AB4141" s="178"/>
      <c r="AC4141" s="178"/>
    </row>
    <row r="4142" spans="2:29" x14ac:dyDescent="0.35">
      <c r="B4142" s="222">
        <v>421900</v>
      </c>
      <c r="C4142" s="208">
        <v>170384</v>
      </c>
      <c r="D4142" s="309">
        <v>9371.1200000000008</v>
      </c>
      <c r="E4142" s="206">
        <v>13630.72</v>
      </c>
      <c r="F4142" s="206">
        <v>15334.56</v>
      </c>
      <c r="G4142" s="205">
        <f t="shared" si="331"/>
        <v>0.4038492533775776</v>
      </c>
      <c r="H4142" s="207">
        <f t="shared" si="332"/>
        <v>0.45</v>
      </c>
      <c r="I4142" s="213">
        <v>154926</v>
      </c>
      <c r="J4142" s="213">
        <v>8520.93</v>
      </c>
      <c r="K4142" s="212">
        <v>12394.08</v>
      </c>
      <c r="L4142" s="212">
        <v>13943.34</v>
      </c>
      <c r="M4142" s="239">
        <f t="shared" si="329"/>
        <v>0.51529999999993381</v>
      </c>
      <c r="N4142" s="239"/>
      <c r="O4142" s="178"/>
      <c r="P4142" s="178"/>
      <c r="Q4142" s="178"/>
      <c r="R4142" s="178"/>
      <c r="S4142" s="178"/>
      <c r="T4142" s="178"/>
      <c r="U4142" s="178"/>
      <c r="V4142" s="178"/>
      <c r="W4142" s="178"/>
      <c r="X4142" s="178"/>
      <c r="Y4142" s="210">
        <f t="shared" si="328"/>
        <v>0.36721023939322112</v>
      </c>
      <c r="Z4142" s="211">
        <f t="shared" si="330"/>
        <v>0.42</v>
      </c>
      <c r="AA4142" s="178"/>
      <c r="AB4142" s="178"/>
      <c r="AC4142" s="178"/>
    </row>
    <row r="4143" spans="2:29" x14ac:dyDescent="0.35">
      <c r="B4143" s="222">
        <v>422000</v>
      </c>
      <c r="C4143" s="208">
        <v>170429</v>
      </c>
      <c r="D4143" s="309">
        <v>9373.59</v>
      </c>
      <c r="E4143" s="206">
        <v>13634.32</v>
      </c>
      <c r="F4143" s="206">
        <v>15338.61</v>
      </c>
      <c r="G4143" s="205">
        <f t="shared" si="331"/>
        <v>0.4038601895734597</v>
      </c>
      <c r="H4143" s="207">
        <f t="shared" si="332"/>
        <v>0.45</v>
      </c>
      <c r="I4143" s="213">
        <v>154968</v>
      </c>
      <c r="J4143" s="213">
        <v>8523.24</v>
      </c>
      <c r="K4143" s="212">
        <v>12397.44</v>
      </c>
      <c r="L4143" s="212">
        <v>13947.12</v>
      </c>
      <c r="M4143" s="239">
        <f t="shared" si="329"/>
        <v>0.51520000000011346</v>
      </c>
      <c r="N4143" s="239"/>
      <c r="O4143" s="178"/>
      <c r="P4143" s="178"/>
      <c r="Q4143" s="178"/>
      <c r="R4143" s="178"/>
      <c r="S4143" s="178"/>
      <c r="T4143" s="178"/>
      <c r="U4143" s="178"/>
      <c r="V4143" s="178"/>
      <c r="W4143" s="178"/>
      <c r="X4143" s="178"/>
      <c r="Y4143" s="210">
        <f t="shared" si="328"/>
        <v>0.36722274881516587</v>
      </c>
      <c r="Z4143" s="211">
        <f t="shared" si="330"/>
        <v>0.42</v>
      </c>
      <c r="AA4143" s="178"/>
      <c r="AB4143" s="178"/>
      <c r="AC4143" s="178"/>
    </row>
    <row r="4144" spans="2:29" x14ac:dyDescent="0.35">
      <c r="B4144" s="222">
        <v>422100</v>
      </c>
      <c r="C4144" s="208">
        <v>170474</v>
      </c>
      <c r="D4144" s="309">
        <v>9376.07</v>
      </c>
      <c r="E4144" s="206">
        <v>13637.92</v>
      </c>
      <c r="F4144" s="206">
        <v>15342.66</v>
      </c>
      <c r="G4144" s="205">
        <f t="shared" si="331"/>
        <v>0.40387112058753849</v>
      </c>
      <c r="H4144" s="207">
        <f t="shared" si="332"/>
        <v>0.45</v>
      </c>
      <c r="I4144" s="213">
        <v>155010</v>
      </c>
      <c r="J4144" s="213">
        <v>8525.5499999999993</v>
      </c>
      <c r="K4144" s="212">
        <v>12400.8</v>
      </c>
      <c r="L4144" s="212">
        <v>13950.9</v>
      </c>
      <c r="M4144" s="239">
        <f t="shared" si="329"/>
        <v>0.51530000000009746</v>
      </c>
      <c r="N4144" s="239"/>
      <c r="O4144" s="178"/>
      <c r="P4144" s="178"/>
      <c r="Q4144" s="178"/>
      <c r="R4144" s="178"/>
      <c r="S4144" s="178"/>
      <c r="T4144" s="178"/>
      <c r="U4144" s="178"/>
      <c r="V4144" s="178"/>
      <c r="W4144" s="178"/>
      <c r="X4144" s="178"/>
      <c r="Y4144" s="210">
        <f t="shared" si="328"/>
        <v>0.36723525230987919</v>
      </c>
      <c r="Z4144" s="211">
        <f t="shared" si="330"/>
        <v>0.42</v>
      </c>
      <c r="AA4144" s="178"/>
      <c r="AB4144" s="178"/>
      <c r="AC4144" s="178"/>
    </row>
    <row r="4145" spans="2:29" x14ac:dyDescent="0.35">
      <c r="B4145" s="222">
        <v>422200</v>
      </c>
      <c r="C4145" s="208">
        <v>170519</v>
      </c>
      <c r="D4145" s="309">
        <v>9378.5400000000009</v>
      </c>
      <c r="E4145" s="206">
        <v>13641.52</v>
      </c>
      <c r="F4145" s="206">
        <v>15346.71</v>
      </c>
      <c r="G4145" s="205">
        <f t="shared" si="331"/>
        <v>0.40388204642349596</v>
      </c>
      <c r="H4145" s="207">
        <f t="shared" si="332"/>
        <v>0.45</v>
      </c>
      <c r="I4145" s="213">
        <v>155052</v>
      </c>
      <c r="J4145" s="213">
        <v>8527.86</v>
      </c>
      <c r="K4145" s="212">
        <v>12404.16</v>
      </c>
      <c r="L4145" s="212">
        <v>13954.68</v>
      </c>
      <c r="M4145" s="239">
        <f t="shared" si="329"/>
        <v>0.51520000000000432</v>
      </c>
      <c r="N4145" s="239"/>
      <c r="O4145" s="178"/>
      <c r="P4145" s="178"/>
      <c r="Q4145" s="178"/>
      <c r="R4145" s="178"/>
      <c r="S4145" s="178"/>
      <c r="T4145" s="178"/>
      <c r="U4145" s="178"/>
      <c r="V4145" s="178"/>
      <c r="W4145" s="178"/>
      <c r="X4145" s="178"/>
      <c r="Y4145" s="210">
        <f t="shared" si="328"/>
        <v>0.36724774988157272</v>
      </c>
      <c r="Z4145" s="211">
        <f t="shared" si="330"/>
        <v>0.42</v>
      </c>
      <c r="AA4145" s="178"/>
      <c r="AB4145" s="178"/>
      <c r="AC4145" s="178"/>
    </row>
    <row r="4146" spans="2:29" x14ac:dyDescent="0.35">
      <c r="B4146" s="222">
        <v>422300</v>
      </c>
      <c r="C4146" s="208">
        <v>170564</v>
      </c>
      <c r="D4146" s="309">
        <v>9381.02</v>
      </c>
      <c r="E4146" s="206">
        <v>13645.12</v>
      </c>
      <c r="F4146" s="206">
        <v>15350.76</v>
      </c>
      <c r="G4146" s="205">
        <f t="shared" si="331"/>
        <v>0.40389296708501066</v>
      </c>
      <c r="H4146" s="207">
        <f t="shared" si="332"/>
        <v>0.45</v>
      </c>
      <c r="I4146" s="213">
        <v>155094</v>
      </c>
      <c r="J4146" s="213">
        <v>8530.17</v>
      </c>
      <c r="K4146" s="212">
        <v>12407.52</v>
      </c>
      <c r="L4146" s="212">
        <v>13958.46</v>
      </c>
      <c r="M4146" s="239">
        <f t="shared" si="329"/>
        <v>0.51529999999998832</v>
      </c>
      <c r="N4146" s="239"/>
      <c r="O4146" s="178"/>
      <c r="P4146" s="178"/>
      <c r="Q4146" s="178"/>
      <c r="R4146" s="178"/>
      <c r="S4146" s="178"/>
      <c r="T4146" s="178"/>
      <c r="U4146" s="178"/>
      <c r="V4146" s="178"/>
      <c r="W4146" s="178"/>
      <c r="X4146" s="178"/>
      <c r="Y4146" s="210">
        <f t="shared" si="328"/>
        <v>0.36726024153445419</v>
      </c>
      <c r="Z4146" s="211">
        <f t="shared" si="330"/>
        <v>0.42</v>
      </c>
      <c r="AA4146" s="178"/>
      <c r="AB4146" s="178"/>
      <c r="AC4146" s="178"/>
    </row>
    <row r="4147" spans="2:29" x14ac:dyDescent="0.35">
      <c r="B4147" s="222">
        <v>422400</v>
      </c>
      <c r="C4147" s="208">
        <v>170609</v>
      </c>
      <c r="D4147" s="309">
        <v>9383.49</v>
      </c>
      <c r="E4147" s="206">
        <v>13648.72</v>
      </c>
      <c r="F4147" s="206">
        <v>15354.81</v>
      </c>
      <c r="G4147" s="205">
        <f t="shared" si="331"/>
        <v>0.4039038825757576</v>
      </c>
      <c r="H4147" s="207">
        <f t="shared" si="332"/>
        <v>0.45</v>
      </c>
      <c r="I4147" s="213">
        <v>155136</v>
      </c>
      <c r="J4147" s="213">
        <v>8532.48</v>
      </c>
      <c r="K4147" s="212">
        <v>12410.88</v>
      </c>
      <c r="L4147" s="212">
        <v>13962.24</v>
      </c>
      <c r="M4147" s="239">
        <f t="shared" si="329"/>
        <v>0.51519999999987709</v>
      </c>
      <c r="N4147" s="239"/>
      <c r="O4147" s="178"/>
      <c r="P4147" s="178"/>
      <c r="Q4147" s="178"/>
      <c r="R4147" s="178"/>
      <c r="S4147" s="178"/>
      <c r="T4147" s="178"/>
      <c r="U4147" s="178"/>
      <c r="V4147" s="178"/>
      <c r="W4147" s="178"/>
      <c r="X4147" s="178"/>
      <c r="Y4147" s="210">
        <f t="shared" si="328"/>
        <v>0.36727272727272725</v>
      </c>
      <c r="Z4147" s="211">
        <f t="shared" si="330"/>
        <v>0.42</v>
      </c>
      <c r="AA4147" s="178"/>
      <c r="AB4147" s="178"/>
      <c r="AC4147" s="178"/>
    </row>
    <row r="4148" spans="2:29" x14ac:dyDescent="0.35">
      <c r="B4148" s="222">
        <v>422500</v>
      </c>
      <c r="C4148" s="208">
        <v>170654</v>
      </c>
      <c r="D4148" s="309">
        <v>9385.9699999999993</v>
      </c>
      <c r="E4148" s="206">
        <v>13652.32</v>
      </c>
      <c r="F4148" s="206">
        <v>15358.86</v>
      </c>
      <c r="G4148" s="205">
        <f t="shared" si="331"/>
        <v>0.40391479289940829</v>
      </c>
      <c r="H4148" s="207">
        <f t="shared" si="332"/>
        <v>0.45</v>
      </c>
      <c r="I4148" s="213">
        <v>155178</v>
      </c>
      <c r="J4148" s="213">
        <v>8534.7900000000009</v>
      </c>
      <c r="K4148" s="212">
        <v>12414.24</v>
      </c>
      <c r="L4148" s="212">
        <v>13966.02</v>
      </c>
      <c r="M4148" s="239">
        <f t="shared" si="329"/>
        <v>0.51530000000017029</v>
      </c>
      <c r="N4148" s="239"/>
      <c r="O4148" s="178"/>
      <c r="P4148" s="178"/>
      <c r="Q4148" s="178"/>
      <c r="R4148" s="178"/>
      <c r="S4148" s="178"/>
      <c r="T4148" s="178"/>
      <c r="U4148" s="178"/>
      <c r="V4148" s="178"/>
      <c r="W4148" s="178"/>
      <c r="X4148" s="178"/>
      <c r="Y4148" s="210">
        <f t="shared" si="328"/>
        <v>0.3672852071005917</v>
      </c>
      <c r="Z4148" s="211">
        <f t="shared" si="330"/>
        <v>0.42</v>
      </c>
      <c r="AA4148" s="178"/>
      <c r="AB4148" s="178"/>
      <c r="AC4148" s="178"/>
    </row>
    <row r="4149" spans="2:29" x14ac:dyDescent="0.35">
      <c r="B4149" s="222">
        <v>422600</v>
      </c>
      <c r="C4149" s="208">
        <v>170699</v>
      </c>
      <c r="D4149" s="309">
        <v>9388.44</v>
      </c>
      <c r="E4149" s="206">
        <v>13655.92</v>
      </c>
      <c r="F4149" s="206">
        <v>15362.91</v>
      </c>
      <c r="G4149" s="205">
        <f t="shared" si="331"/>
        <v>0.40392569805963086</v>
      </c>
      <c r="H4149" s="207">
        <f t="shared" si="332"/>
        <v>0.45</v>
      </c>
      <c r="I4149" s="213">
        <v>155220</v>
      </c>
      <c r="J4149" s="213">
        <v>8537.1</v>
      </c>
      <c r="K4149" s="212">
        <v>12417.6</v>
      </c>
      <c r="L4149" s="212">
        <v>13969.8</v>
      </c>
      <c r="M4149" s="239">
        <f t="shared" si="329"/>
        <v>0.51520000000005894</v>
      </c>
      <c r="N4149" s="239"/>
      <c r="O4149" s="178"/>
      <c r="P4149" s="178"/>
      <c r="Q4149" s="178"/>
      <c r="R4149" s="178"/>
      <c r="S4149" s="178"/>
      <c r="T4149" s="178"/>
      <c r="U4149" s="178"/>
      <c r="V4149" s="178"/>
      <c r="W4149" s="178"/>
      <c r="X4149" s="178"/>
      <c r="Y4149" s="210">
        <f t="shared" si="328"/>
        <v>0.36729768102224325</v>
      </c>
      <c r="Z4149" s="211">
        <f t="shared" si="330"/>
        <v>0.42</v>
      </c>
      <c r="AA4149" s="178"/>
      <c r="AB4149" s="178"/>
      <c r="AC4149" s="178"/>
    </row>
    <row r="4150" spans="2:29" x14ac:dyDescent="0.35">
      <c r="B4150" s="222">
        <v>422700</v>
      </c>
      <c r="C4150" s="208">
        <v>170744</v>
      </c>
      <c r="D4150" s="309">
        <v>9390.92</v>
      </c>
      <c r="E4150" s="206">
        <v>13659.52</v>
      </c>
      <c r="F4150" s="206">
        <v>15366.96</v>
      </c>
      <c r="G4150" s="205">
        <f t="shared" si="331"/>
        <v>0.40393659806008991</v>
      </c>
      <c r="H4150" s="207">
        <f t="shared" si="332"/>
        <v>0.45</v>
      </c>
      <c r="I4150" s="213">
        <v>155262</v>
      </c>
      <c r="J4150" s="213">
        <v>8539.41</v>
      </c>
      <c r="K4150" s="212">
        <v>12420.96</v>
      </c>
      <c r="L4150" s="212">
        <v>13973.58</v>
      </c>
      <c r="M4150" s="239">
        <f t="shared" si="329"/>
        <v>0.51530000000004295</v>
      </c>
      <c r="N4150" s="239"/>
      <c r="O4150" s="178"/>
      <c r="P4150" s="178"/>
      <c r="Q4150" s="178"/>
      <c r="R4150" s="178"/>
      <c r="S4150" s="178"/>
      <c r="T4150" s="178"/>
      <c r="U4150" s="178"/>
      <c r="V4150" s="178"/>
      <c r="W4150" s="178"/>
      <c r="X4150" s="178"/>
      <c r="Y4150" s="210">
        <f t="shared" si="328"/>
        <v>0.36731014904187365</v>
      </c>
      <c r="Z4150" s="211">
        <f t="shared" si="330"/>
        <v>0.42</v>
      </c>
      <c r="AA4150" s="178"/>
      <c r="AB4150" s="178"/>
      <c r="AC4150" s="178"/>
    </row>
    <row r="4151" spans="2:29" x14ac:dyDescent="0.35">
      <c r="B4151" s="222">
        <v>422800</v>
      </c>
      <c r="C4151" s="208">
        <v>170789</v>
      </c>
      <c r="D4151" s="309">
        <v>9393.39</v>
      </c>
      <c r="E4151" s="206">
        <v>13663.12</v>
      </c>
      <c r="F4151" s="206">
        <v>15371.01</v>
      </c>
      <c r="G4151" s="205">
        <f t="shared" si="331"/>
        <v>0.40394749290444654</v>
      </c>
      <c r="H4151" s="207">
        <f t="shared" si="332"/>
        <v>0.45</v>
      </c>
      <c r="I4151" s="213">
        <v>155304</v>
      </c>
      <c r="J4151" s="213">
        <v>8541.7199999999993</v>
      </c>
      <c r="K4151" s="212">
        <v>12424.32</v>
      </c>
      <c r="L4151" s="212">
        <v>13977.36</v>
      </c>
      <c r="M4151" s="239">
        <f t="shared" si="329"/>
        <v>0.5152000000002408</v>
      </c>
      <c r="N4151" s="239"/>
      <c r="O4151" s="178"/>
      <c r="P4151" s="178"/>
      <c r="Q4151" s="178"/>
      <c r="R4151" s="178"/>
      <c r="S4151" s="178"/>
      <c r="T4151" s="178"/>
      <c r="U4151" s="178"/>
      <c r="V4151" s="178"/>
      <c r="W4151" s="178"/>
      <c r="X4151" s="178"/>
      <c r="Y4151" s="210">
        <f t="shared" si="328"/>
        <v>0.36732261116367076</v>
      </c>
      <c r="Z4151" s="211">
        <f t="shared" si="330"/>
        <v>0.42</v>
      </c>
      <c r="AA4151" s="178"/>
      <c r="AB4151" s="178"/>
      <c r="AC4151" s="178"/>
    </row>
    <row r="4152" spans="2:29" x14ac:dyDescent="0.35">
      <c r="B4152" s="222">
        <v>422900</v>
      </c>
      <c r="C4152" s="208">
        <v>170834</v>
      </c>
      <c r="D4152" s="309">
        <v>9395.8700000000008</v>
      </c>
      <c r="E4152" s="206">
        <v>13666.72</v>
      </c>
      <c r="F4152" s="206">
        <v>15375.06</v>
      </c>
      <c r="G4152" s="205">
        <f t="shared" si="331"/>
        <v>0.40395838259635847</v>
      </c>
      <c r="H4152" s="207">
        <f t="shared" si="332"/>
        <v>0.45</v>
      </c>
      <c r="I4152" s="213">
        <v>155346</v>
      </c>
      <c r="J4152" s="213">
        <v>8544.0300000000007</v>
      </c>
      <c r="K4152" s="212">
        <v>12427.68</v>
      </c>
      <c r="L4152" s="212">
        <v>13981.14</v>
      </c>
      <c r="M4152" s="239">
        <f t="shared" si="329"/>
        <v>0.51529999999993381</v>
      </c>
      <c r="N4152" s="239"/>
      <c r="O4152" s="178"/>
      <c r="P4152" s="178"/>
      <c r="Q4152" s="178"/>
      <c r="R4152" s="178"/>
      <c r="S4152" s="178"/>
      <c r="T4152" s="178"/>
      <c r="U4152" s="178"/>
      <c r="V4152" s="178"/>
      <c r="W4152" s="178"/>
      <c r="X4152" s="178"/>
      <c r="Y4152" s="210">
        <f t="shared" si="328"/>
        <v>0.36733506739181837</v>
      </c>
      <c r="Z4152" s="211">
        <f t="shared" si="330"/>
        <v>0.42</v>
      </c>
      <c r="AA4152" s="178"/>
      <c r="AB4152" s="178"/>
      <c r="AC4152" s="178"/>
    </row>
    <row r="4153" spans="2:29" x14ac:dyDescent="0.35">
      <c r="B4153" s="222">
        <v>423000</v>
      </c>
      <c r="C4153" s="208">
        <v>170879</v>
      </c>
      <c r="D4153" s="309">
        <v>9398.34</v>
      </c>
      <c r="E4153" s="206">
        <v>13670.32</v>
      </c>
      <c r="F4153" s="206">
        <v>15379.11</v>
      </c>
      <c r="G4153" s="205">
        <f t="shared" si="331"/>
        <v>0.40396926713947989</v>
      </c>
      <c r="H4153" s="207">
        <f t="shared" si="332"/>
        <v>0.45</v>
      </c>
      <c r="I4153" s="213">
        <v>155388</v>
      </c>
      <c r="J4153" s="213">
        <v>8546.34</v>
      </c>
      <c r="K4153" s="212">
        <v>12431.04</v>
      </c>
      <c r="L4153" s="212">
        <v>13984.92</v>
      </c>
      <c r="M4153" s="239">
        <f t="shared" si="329"/>
        <v>0.51520000000011346</v>
      </c>
      <c r="N4153" s="239"/>
      <c r="O4153" s="178"/>
      <c r="P4153" s="178"/>
      <c r="Q4153" s="178"/>
      <c r="R4153" s="178"/>
      <c r="S4153" s="178"/>
      <c r="T4153" s="178"/>
      <c r="U4153" s="178"/>
      <c r="V4153" s="178"/>
      <c r="W4153" s="178"/>
      <c r="X4153" s="178"/>
      <c r="Y4153" s="210">
        <f t="shared" si="328"/>
        <v>0.36734751773049645</v>
      </c>
      <c r="Z4153" s="211">
        <f t="shared" si="330"/>
        <v>0.42</v>
      </c>
      <c r="AA4153" s="178"/>
      <c r="AB4153" s="178"/>
      <c r="AC4153" s="178"/>
    </row>
    <row r="4154" spans="2:29" x14ac:dyDescent="0.35">
      <c r="B4154" s="222">
        <v>423100</v>
      </c>
      <c r="C4154" s="208">
        <v>170924</v>
      </c>
      <c r="D4154" s="309">
        <v>9400.82</v>
      </c>
      <c r="E4154" s="206">
        <v>13673.92</v>
      </c>
      <c r="F4154" s="206">
        <v>15383.16</v>
      </c>
      <c r="G4154" s="205">
        <f t="shared" si="331"/>
        <v>0.40398014653746162</v>
      </c>
      <c r="H4154" s="207">
        <f t="shared" si="332"/>
        <v>0.45</v>
      </c>
      <c r="I4154" s="213">
        <v>155430</v>
      </c>
      <c r="J4154" s="213">
        <v>8548.65</v>
      </c>
      <c r="K4154" s="212">
        <v>12434.4</v>
      </c>
      <c r="L4154" s="212">
        <v>13988.7</v>
      </c>
      <c r="M4154" s="239">
        <f t="shared" si="329"/>
        <v>0.51530000000009746</v>
      </c>
      <c r="N4154" s="239"/>
      <c r="O4154" s="178"/>
      <c r="P4154" s="178"/>
      <c r="Q4154" s="178"/>
      <c r="R4154" s="178"/>
      <c r="S4154" s="178"/>
      <c r="T4154" s="178"/>
      <c r="U4154" s="178"/>
      <c r="V4154" s="178"/>
      <c r="W4154" s="178"/>
      <c r="X4154" s="178"/>
      <c r="Y4154" s="210">
        <f t="shared" si="328"/>
        <v>0.36735996218388089</v>
      </c>
      <c r="Z4154" s="211">
        <f t="shared" si="330"/>
        <v>0.42</v>
      </c>
      <c r="AA4154" s="178"/>
      <c r="AB4154" s="178"/>
      <c r="AC4154" s="178"/>
    </row>
    <row r="4155" spans="2:29" x14ac:dyDescent="0.35">
      <c r="B4155" s="222">
        <v>423200</v>
      </c>
      <c r="C4155" s="208">
        <v>170969</v>
      </c>
      <c r="D4155" s="309">
        <v>9403.2900000000009</v>
      </c>
      <c r="E4155" s="206">
        <v>13677.52</v>
      </c>
      <c r="F4155" s="206">
        <v>15387.21</v>
      </c>
      <c r="G4155" s="205">
        <f t="shared" si="331"/>
        <v>0.40399102079395083</v>
      </c>
      <c r="H4155" s="207">
        <f t="shared" si="332"/>
        <v>0.45</v>
      </c>
      <c r="I4155" s="213">
        <v>155472</v>
      </c>
      <c r="J4155" s="213">
        <v>8550.9599999999991</v>
      </c>
      <c r="K4155" s="212">
        <v>12437.76</v>
      </c>
      <c r="L4155" s="212">
        <v>13992.48</v>
      </c>
      <c r="M4155" s="239">
        <f t="shared" si="329"/>
        <v>0.51520000000000432</v>
      </c>
      <c r="N4155" s="239"/>
      <c r="O4155" s="178"/>
      <c r="P4155" s="178"/>
      <c r="Q4155" s="178"/>
      <c r="R4155" s="178"/>
      <c r="S4155" s="178"/>
      <c r="T4155" s="178"/>
      <c r="U4155" s="178"/>
      <c r="V4155" s="178"/>
      <c r="W4155" s="178"/>
      <c r="X4155" s="178"/>
      <c r="Y4155" s="210">
        <f t="shared" si="328"/>
        <v>0.36737240075614369</v>
      </c>
      <c r="Z4155" s="211">
        <f t="shared" si="330"/>
        <v>0.42</v>
      </c>
      <c r="AA4155" s="178"/>
      <c r="AB4155" s="178"/>
      <c r="AC4155" s="178"/>
    </row>
    <row r="4156" spans="2:29" x14ac:dyDescent="0.35">
      <c r="B4156" s="222">
        <v>423300</v>
      </c>
      <c r="C4156" s="208">
        <v>171014</v>
      </c>
      <c r="D4156" s="309">
        <v>9405.77</v>
      </c>
      <c r="E4156" s="206">
        <v>13681.12</v>
      </c>
      <c r="F4156" s="206">
        <v>15391.26</v>
      </c>
      <c r="G4156" s="205">
        <f t="shared" si="331"/>
        <v>0.40400188991259156</v>
      </c>
      <c r="H4156" s="207">
        <f t="shared" si="332"/>
        <v>0.45</v>
      </c>
      <c r="I4156" s="213">
        <v>155514</v>
      </c>
      <c r="J4156" s="213">
        <v>8553.27</v>
      </c>
      <c r="K4156" s="212">
        <v>12441.12</v>
      </c>
      <c r="L4156" s="212">
        <v>13996.26</v>
      </c>
      <c r="M4156" s="239">
        <f t="shared" si="329"/>
        <v>0.51529999999998832</v>
      </c>
      <c r="N4156" s="239"/>
      <c r="O4156" s="178"/>
      <c r="P4156" s="178"/>
      <c r="Q4156" s="178"/>
      <c r="R4156" s="178"/>
      <c r="S4156" s="178"/>
      <c r="T4156" s="178"/>
      <c r="U4156" s="178"/>
      <c r="V4156" s="178"/>
      <c r="W4156" s="178"/>
      <c r="X4156" s="178"/>
      <c r="Y4156" s="210">
        <f t="shared" si="328"/>
        <v>0.3673848334514529</v>
      </c>
      <c r="Z4156" s="211">
        <f t="shared" si="330"/>
        <v>0.42</v>
      </c>
      <c r="AA4156" s="178"/>
      <c r="AB4156" s="178"/>
      <c r="AC4156" s="178"/>
    </row>
    <row r="4157" spans="2:29" x14ac:dyDescent="0.35">
      <c r="B4157" s="222">
        <v>423400</v>
      </c>
      <c r="C4157" s="208">
        <v>171059</v>
      </c>
      <c r="D4157" s="309">
        <v>9408.24</v>
      </c>
      <c r="E4157" s="206">
        <v>13684.72</v>
      </c>
      <c r="F4157" s="206">
        <v>15395.31</v>
      </c>
      <c r="G4157" s="205">
        <f t="shared" si="331"/>
        <v>0.40401275389702407</v>
      </c>
      <c r="H4157" s="207">
        <f t="shared" si="332"/>
        <v>0.45</v>
      </c>
      <c r="I4157" s="213">
        <v>155556</v>
      </c>
      <c r="J4157" s="213">
        <v>8555.58</v>
      </c>
      <c r="K4157" s="212">
        <v>12444.48</v>
      </c>
      <c r="L4157" s="212">
        <v>14000.04</v>
      </c>
      <c r="M4157" s="239">
        <f t="shared" si="329"/>
        <v>0.51519999999987709</v>
      </c>
      <c r="N4157" s="239"/>
      <c r="O4157" s="178"/>
      <c r="P4157" s="178"/>
      <c r="Q4157" s="178"/>
      <c r="R4157" s="178"/>
      <c r="S4157" s="178"/>
      <c r="T4157" s="178"/>
      <c r="U4157" s="178"/>
      <c r="V4157" s="178"/>
      <c r="W4157" s="178"/>
      <c r="X4157" s="178"/>
      <c r="Y4157" s="210">
        <f t="shared" si="328"/>
        <v>0.36739726027397263</v>
      </c>
      <c r="Z4157" s="211">
        <f t="shared" si="330"/>
        <v>0.42</v>
      </c>
      <c r="AA4157" s="178"/>
      <c r="AB4157" s="178"/>
      <c r="AC4157" s="178"/>
    </row>
    <row r="4158" spans="2:29" x14ac:dyDescent="0.35">
      <c r="B4158" s="222">
        <v>423500</v>
      </c>
      <c r="C4158" s="208">
        <v>171104</v>
      </c>
      <c r="D4158" s="309">
        <v>9410.7199999999993</v>
      </c>
      <c r="E4158" s="206">
        <v>13688.32</v>
      </c>
      <c r="F4158" s="206">
        <v>15399.36</v>
      </c>
      <c r="G4158" s="205">
        <f t="shared" si="331"/>
        <v>0.4040236127508855</v>
      </c>
      <c r="H4158" s="207">
        <f t="shared" si="332"/>
        <v>0.45</v>
      </c>
      <c r="I4158" s="213">
        <v>155598</v>
      </c>
      <c r="J4158" s="213">
        <v>8557.89</v>
      </c>
      <c r="K4158" s="212">
        <v>12447.84</v>
      </c>
      <c r="L4158" s="212">
        <v>14003.82</v>
      </c>
      <c r="M4158" s="239">
        <f t="shared" si="329"/>
        <v>0.51530000000017029</v>
      </c>
      <c r="N4158" s="239"/>
      <c r="O4158" s="178"/>
      <c r="P4158" s="178"/>
      <c r="Q4158" s="178"/>
      <c r="R4158" s="178"/>
      <c r="S4158" s="178"/>
      <c r="T4158" s="178"/>
      <c r="U4158" s="178"/>
      <c r="V4158" s="178"/>
      <c r="W4158" s="178"/>
      <c r="X4158" s="178"/>
      <c r="Y4158" s="210">
        <f t="shared" si="328"/>
        <v>0.36740968122786305</v>
      </c>
      <c r="Z4158" s="211">
        <f t="shared" si="330"/>
        <v>0.42</v>
      </c>
      <c r="AA4158" s="178"/>
      <c r="AB4158" s="178"/>
      <c r="AC4158" s="178"/>
    </row>
    <row r="4159" spans="2:29" x14ac:dyDescent="0.35">
      <c r="B4159" s="222">
        <v>423600</v>
      </c>
      <c r="C4159" s="208">
        <v>171149</v>
      </c>
      <c r="D4159" s="309">
        <v>9413.19</v>
      </c>
      <c r="E4159" s="206">
        <v>13691.92</v>
      </c>
      <c r="F4159" s="206">
        <v>15403.41</v>
      </c>
      <c r="G4159" s="205">
        <f t="shared" si="331"/>
        <v>0.40403446647780927</v>
      </c>
      <c r="H4159" s="207">
        <f t="shared" si="332"/>
        <v>0.45</v>
      </c>
      <c r="I4159" s="213">
        <v>155640</v>
      </c>
      <c r="J4159" s="213">
        <v>8560.2000000000007</v>
      </c>
      <c r="K4159" s="212">
        <v>12451.2</v>
      </c>
      <c r="L4159" s="212">
        <v>14007.6</v>
      </c>
      <c r="M4159" s="239">
        <f t="shared" si="329"/>
        <v>0.51520000000005894</v>
      </c>
      <c r="N4159" s="239"/>
      <c r="O4159" s="178"/>
      <c r="P4159" s="178"/>
      <c r="Q4159" s="178"/>
      <c r="R4159" s="178"/>
      <c r="S4159" s="178"/>
      <c r="T4159" s="178"/>
      <c r="U4159" s="178"/>
      <c r="V4159" s="178"/>
      <c r="W4159" s="178"/>
      <c r="X4159" s="178"/>
      <c r="Y4159" s="210">
        <f t="shared" si="328"/>
        <v>0.36742209631728046</v>
      </c>
      <c r="Z4159" s="211">
        <f t="shared" si="330"/>
        <v>0.42</v>
      </c>
      <c r="AA4159" s="178"/>
      <c r="AB4159" s="178"/>
      <c r="AC4159" s="178"/>
    </row>
    <row r="4160" spans="2:29" x14ac:dyDescent="0.35">
      <c r="B4160" s="222">
        <v>423700</v>
      </c>
      <c r="C4160" s="208">
        <v>171194</v>
      </c>
      <c r="D4160" s="309">
        <v>9415.67</v>
      </c>
      <c r="E4160" s="206">
        <v>13695.52</v>
      </c>
      <c r="F4160" s="206">
        <v>15407.46</v>
      </c>
      <c r="G4160" s="205">
        <f t="shared" si="331"/>
        <v>0.40404531508142555</v>
      </c>
      <c r="H4160" s="207">
        <f t="shared" si="332"/>
        <v>0.45</v>
      </c>
      <c r="I4160" s="213">
        <v>155682</v>
      </c>
      <c r="J4160" s="213">
        <v>8562.51</v>
      </c>
      <c r="K4160" s="212">
        <v>12454.56</v>
      </c>
      <c r="L4160" s="212">
        <v>14011.38</v>
      </c>
      <c r="M4160" s="239">
        <f t="shared" si="329"/>
        <v>0.51530000000004295</v>
      </c>
      <c r="N4160" s="239"/>
      <c r="O4160" s="178"/>
      <c r="P4160" s="178"/>
      <c r="Q4160" s="178"/>
      <c r="R4160" s="178"/>
      <c r="S4160" s="178"/>
      <c r="T4160" s="178"/>
      <c r="U4160" s="178"/>
      <c r="V4160" s="178"/>
      <c r="W4160" s="178"/>
      <c r="X4160" s="178"/>
      <c r="Y4160" s="210">
        <f t="shared" si="328"/>
        <v>0.36743450554637713</v>
      </c>
      <c r="Z4160" s="211">
        <f t="shared" si="330"/>
        <v>0.42</v>
      </c>
      <c r="AA4160" s="178"/>
      <c r="AB4160" s="178"/>
      <c r="AC4160" s="178"/>
    </row>
    <row r="4161" spans="2:29" x14ac:dyDescent="0.35">
      <c r="B4161" s="222">
        <v>423800</v>
      </c>
      <c r="C4161" s="208">
        <v>171239</v>
      </c>
      <c r="D4161" s="309">
        <v>9418.14</v>
      </c>
      <c r="E4161" s="206">
        <v>13699.12</v>
      </c>
      <c r="F4161" s="206">
        <v>15411.51</v>
      </c>
      <c r="G4161" s="205">
        <f t="shared" si="331"/>
        <v>0.40405615856536103</v>
      </c>
      <c r="H4161" s="207">
        <f t="shared" si="332"/>
        <v>0.45</v>
      </c>
      <c r="I4161" s="213">
        <v>155724</v>
      </c>
      <c r="J4161" s="213">
        <v>8564.82</v>
      </c>
      <c r="K4161" s="212">
        <v>12457.92</v>
      </c>
      <c r="L4161" s="212">
        <v>14015.16</v>
      </c>
      <c r="M4161" s="239">
        <f t="shared" si="329"/>
        <v>0.5152000000002408</v>
      </c>
      <c r="N4161" s="239"/>
      <c r="O4161" s="178"/>
      <c r="P4161" s="178"/>
      <c r="Q4161" s="178"/>
      <c r="R4161" s="178"/>
      <c r="S4161" s="178"/>
      <c r="T4161" s="178"/>
      <c r="U4161" s="178"/>
      <c r="V4161" s="178"/>
      <c r="W4161" s="178"/>
      <c r="X4161" s="178"/>
      <c r="Y4161" s="210">
        <f t="shared" si="328"/>
        <v>0.36744690891930154</v>
      </c>
      <c r="Z4161" s="211">
        <f t="shared" si="330"/>
        <v>0.42</v>
      </c>
      <c r="AA4161" s="178"/>
      <c r="AB4161" s="178"/>
      <c r="AC4161" s="178"/>
    </row>
    <row r="4162" spans="2:29" x14ac:dyDescent="0.35">
      <c r="B4162" s="222">
        <v>423900</v>
      </c>
      <c r="C4162" s="208">
        <v>171284</v>
      </c>
      <c r="D4162" s="309">
        <v>9420.6200000000008</v>
      </c>
      <c r="E4162" s="206">
        <v>13702.72</v>
      </c>
      <c r="F4162" s="206">
        <v>15415.56</v>
      </c>
      <c r="G4162" s="205">
        <f t="shared" si="331"/>
        <v>0.404066996933239</v>
      </c>
      <c r="H4162" s="207">
        <f t="shared" si="332"/>
        <v>0.45</v>
      </c>
      <c r="I4162" s="213">
        <v>155766</v>
      </c>
      <c r="J4162" s="213">
        <v>8567.1299999999992</v>
      </c>
      <c r="K4162" s="212">
        <v>12461.28</v>
      </c>
      <c r="L4162" s="212">
        <v>14018.94</v>
      </c>
      <c r="M4162" s="239">
        <f t="shared" si="329"/>
        <v>0.51529999999993381</v>
      </c>
      <c r="N4162" s="239"/>
      <c r="O4162" s="178"/>
      <c r="P4162" s="178"/>
      <c r="Q4162" s="178"/>
      <c r="R4162" s="178"/>
      <c r="S4162" s="178"/>
      <c r="T4162" s="178"/>
      <c r="U4162" s="178"/>
      <c r="V4162" s="178"/>
      <c r="W4162" s="178"/>
      <c r="X4162" s="178"/>
      <c r="Y4162" s="210">
        <f t="shared" si="328"/>
        <v>0.36745930644019814</v>
      </c>
      <c r="Z4162" s="211">
        <f t="shared" si="330"/>
        <v>0.42</v>
      </c>
      <c r="AA4162" s="178"/>
      <c r="AB4162" s="178"/>
      <c r="AC4162" s="178"/>
    </row>
    <row r="4163" spans="2:29" x14ac:dyDescent="0.35">
      <c r="B4163" s="222">
        <v>424000</v>
      </c>
      <c r="C4163" s="208">
        <v>171329</v>
      </c>
      <c r="D4163" s="309">
        <v>9423.09</v>
      </c>
      <c r="E4163" s="206">
        <v>13706.32</v>
      </c>
      <c r="F4163" s="206">
        <v>15419.61</v>
      </c>
      <c r="G4163" s="205">
        <f t="shared" si="331"/>
        <v>0.40407783018867927</v>
      </c>
      <c r="H4163" s="207">
        <f t="shared" si="332"/>
        <v>0.45</v>
      </c>
      <c r="I4163" s="213">
        <v>155808</v>
      </c>
      <c r="J4163" s="213">
        <v>8569.44</v>
      </c>
      <c r="K4163" s="212">
        <v>12464.64</v>
      </c>
      <c r="L4163" s="212">
        <v>14022.72</v>
      </c>
      <c r="M4163" s="239">
        <f t="shared" si="329"/>
        <v>0.51520000000011346</v>
      </c>
      <c r="N4163" s="239"/>
      <c r="O4163" s="178"/>
      <c r="P4163" s="178"/>
      <c r="Q4163" s="178"/>
      <c r="R4163" s="178"/>
      <c r="S4163" s="178"/>
      <c r="T4163" s="178"/>
      <c r="U4163" s="178"/>
      <c r="V4163" s="178"/>
      <c r="W4163" s="178"/>
      <c r="X4163" s="178"/>
      <c r="Y4163" s="210">
        <f t="shared" ref="Y4163:Y4226" si="333">I4163/$B4163</f>
        <v>0.36747169811320757</v>
      </c>
      <c r="Z4163" s="211">
        <f t="shared" si="330"/>
        <v>0.42</v>
      </c>
      <c r="AA4163" s="178"/>
      <c r="AB4163" s="178"/>
      <c r="AC4163" s="178"/>
    </row>
    <row r="4164" spans="2:29" x14ac:dyDescent="0.35">
      <c r="B4164" s="222">
        <v>424100</v>
      </c>
      <c r="C4164" s="208">
        <v>171374</v>
      </c>
      <c r="D4164" s="309">
        <v>9425.57</v>
      </c>
      <c r="E4164" s="206">
        <v>13709.92</v>
      </c>
      <c r="F4164" s="206">
        <v>15423.66</v>
      </c>
      <c r="G4164" s="205">
        <f t="shared" si="331"/>
        <v>0.40408865833529828</v>
      </c>
      <c r="H4164" s="207">
        <f t="shared" si="332"/>
        <v>0.45</v>
      </c>
      <c r="I4164" s="213">
        <v>155850</v>
      </c>
      <c r="J4164" s="213">
        <v>8571.75</v>
      </c>
      <c r="K4164" s="212">
        <v>12468</v>
      </c>
      <c r="L4164" s="212">
        <v>14026.5</v>
      </c>
      <c r="M4164" s="239">
        <f t="shared" ref="M4164:M4227" si="334">(C4164+D4164+F4164-C4163-D4163-F4163)/100</f>
        <v>0.51530000000009746</v>
      </c>
      <c r="N4164" s="239"/>
      <c r="O4164" s="178"/>
      <c r="P4164" s="178"/>
      <c r="Q4164" s="178"/>
      <c r="R4164" s="178"/>
      <c r="S4164" s="178"/>
      <c r="T4164" s="178"/>
      <c r="U4164" s="178"/>
      <c r="V4164" s="178"/>
      <c r="W4164" s="178"/>
      <c r="X4164" s="178"/>
      <c r="Y4164" s="210">
        <f t="shared" si="333"/>
        <v>0.3674840839424664</v>
      </c>
      <c r="Z4164" s="211">
        <f t="shared" ref="Z4164:Z4227" si="335">(I4164-I4163)/($B4164-$B4163)</f>
        <v>0.42</v>
      </c>
      <c r="AA4164" s="178"/>
      <c r="AB4164" s="178"/>
      <c r="AC4164" s="178"/>
    </row>
    <row r="4165" spans="2:29" x14ac:dyDescent="0.35">
      <c r="B4165" s="222">
        <v>424200</v>
      </c>
      <c r="C4165" s="208">
        <v>171419</v>
      </c>
      <c r="D4165" s="309">
        <v>9428.0400000000009</v>
      </c>
      <c r="E4165" s="206">
        <v>13713.52</v>
      </c>
      <c r="F4165" s="206">
        <v>15427.71</v>
      </c>
      <c r="G4165" s="205">
        <f t="shared" ref="G4165:G4228" si="336">C4165/B4165</f>
        <v>0.40409948137670909</v>
      </c>
      <c r="H4165" s="207">
        <f t="shared" ref="H4165:H4228" si="337">(C4165-C4164)/(B4165-B4164)</f>
        <v>0.45</v>
      </c>
      <c r="I4165" s="213">
        <v>155892</v>
      </c>
      <c r="J4165" s="213">
        <v>8574.06</v>
      </c>
      <c r="K4165" s="212">
        <v>12471.36</v>
      </c>
      <c r="L4165" s="212">
        <v>14030.28</v>
      </c>
      <c r="M4165" s="239">
        <f t="shared" si="334"/>
        <v>0.51520000000000432</v>
      </c>
      <c r="N4165" s="239"/>
      <c r="O4165" s="178"/>
      <c r="P4165" s="178"/>
      <c r="Q4165" s="178"/>
      <c r="R4165" s="178"/>
      <c r="S4165" s="178"/>
      <c r="T4165" s="178"/>
      <c r="U4165" s="178"/>
      <c r="V4165" s="178"/>
      <c r="W4165" s="178"/>
      <c r="X4165" s="178"/>
      <c r="Y4165" s="210">
        <f t="shared" si="333"/>
        <v>0.3674964639321075</v>
      </c>
      <c r="Z4165" s="211">
        <f t="shared" si="335"/>
        <v>0.42</v>
      </c>
      <c r="AA4165" s="178"/>
      <c r="AB4165" s="178"/>
      <c r="AC4165" s="178"/>
    </row>
    <row r="4166" spans="2:29" x14ac:dyDescent="0.35">
      <c r="B4166" s="222">
        <v>424300</v>
      </c>
      <c r="C4166" s="208">
        <v>171464</v>
      </c>
      <c r="D4166" s="309">
        <v>9430.52</v>
      </c>
      <c r="E4166" s="206">
        <v>13717.12</v>
      </c>
      <c r="F4166" s="206">
        <v>15431.76</v>
      </c>
      <c r="G4166" s="205">
        <f t="shared" si="336"/>
        <v>0.40411029931652132</v>
      </c>
      <c r="H4166" s="207">
        <f t="shared" si="337"/>
        <v>0.45</v>
      </c>
      <c r="I4166" s="213">
        <v>155934</v>
      </c>
      <c r="J4166" s="213">
        <v>8576.3700000000008</v>
      </c>
      <c r="K4166" s="212">
        <v>12474.72</v>
      </c>
      <c r="L4166" s="212">
        <v>14034.06</v>
      </c>
      <c r="M4166" s="239">
        <f t="shared" si="334"/>
        <v>0.51529999999998832</v>
      </c>
      <c r="N4166" s="239"/>
      <c r="O4166" s="178"/>
      <c r="P4166" s="178"/>
      <c r="Q4166" s="178"/>
      <c r="R4166" s="178"/>
      <c r="S4166" s="178"/>
      <c r="T4166" s="178"/>
      <c r="U4166" s="178"/>
      <c r="V4166" s="178"/>
      <c r="W4166" s="178"/>
      <c r="X4166" s="178"/>
      <c r="Y4166" s="210">
        <f t="shared" si="333"/>
        <v>0.36750883808625973</v>
      </c>
      <c r="Z4166" s="211">
        <f t="shared" si="335"/>
        <v>0.42</v>
      </c>
      <c r="AA4166" s="178"/>
      <c r="AB4166" s="178"/>
      <c r="AC4166" s="178"/>
    </row>
    <row r="4167" spans="2:29" x14ac:dyDescent="0.35">
      <c r="B4167" s="222">
        <v>424400</v>
      </c>
      <c r="C4167" s="208">
        <v>171509</v>
      </c>
      <c r="D4167" s="309">
        <v>9432.99</v>
      </c>
      <c r="E4167" s="206">
        <v>13720.72</v>
      </c>
      <c r="F4167" s="206">
        <v>15435.81</v>
      </c>
      <c r="G4167" s="205">
        <f t="shared" si="336"/>
        <v>0.40412111215834118</v>
      </c>
      <c r="H4167" s="207">
        <f t="shared" si="337"/>
        <v>0.45</v>
      </c>
      <c r="I4167" s="213">
        <v>155976</v>
      </c>
      <c r="J4167" s="213">
        <v>8578.68</v>
      </c>
      <c r="K4167" s="212">
        <v>12478.08</v>
      </c>
      <c r="L4167" s="212">
        <v>14037.84</v>
      </c>
      <c r="M4167" s="239">
        <f t="shared" si="334"/>
        <v>0.51519999999987709</v>
      </c>
      <c r="N4167" s="239"/>
      <c r="O4167" s="178"/>
      <c r="P4167" s="178"/>
      <c r="Q4167" s="178"/>
      <c r="R4167" s="178"/>
      <c r="S4167" s="178"/>
      <c r="T4167" s="178"/>
      <c r="U4167" s="178"/>
      <c r="V4167" s="178"/>
      <c r="W4167" s="178"/>
      <c r="X4167" s="178"/>
      <c r="Y4167" s="210">
        <f t="shared" si="333"/>
        <v>0.36752120640904806</v>
      </c>
      <c r="Z4167" s="211">
        <f t="shared" si="335"/>
        <v>0.42</v>
      </c>
      <c r="AA4167" s="178"/>
      <c r="AB4167" s="178"/>
      <c r="AC4167" s="178"/>
    </row>
    <row r="4168" spans="2:29" x14ac:dyDescent="0.35">
      <c r="B4168" s="222">
        <v>424500</v>
      </c>
      <c r="C4168" s="208">
        <v>171554</v>
      </c>
      <c r="D4168" s="309">
        <v>9435.4699999999993</v>
      </c>
      <c r="E4168" s="206">
        <v>13724.32</v>
      </c>
      <c r="F4168" s="206">
        <v>15439.86</v>
      </c>
      <c r="G4168" s="205">
        <f t="shared" si="336"/>
        <v>0.40413191990577152</v>
      </c>
      <c r="H4168" s="207">
        <f t="shared" si="337"/>
        <v>0.45</v>
      </c>
      <c r="I4168" s="213">
        <v>156018</v>
      </c>
      <c r="J4168" s="213">
        <v>8580.99</v>
      </c>
      <c r="K4168" s="212">
        <v>12481.44</v>
      </c>
      <c r="L4168" s="212">
        <v>14041.62</v>
      </c>
      <c r="M4168" s="239">
        <f t="shared" si="334"/>
        <v>0.51530000000017029</v>
      </c>
      <c r="N4168" s="239"/>
      <c r="O4168" s="178"/>
      <c r="P4168" s="178"/>
      <c r="Q4168" s="178"/>
      <c r="R4168" s="178"/>
      <c r="S4168" s="178"/>
      <c r="T4168" s="178"/>
      <c r="U4168" s="178"/>
      <c r="V4168" s="178"/>
      <c r="W4168" s="178"/>
      <c r="X4168" s="178"/>
      <c r="Y4168" s="210">
        <f t="shared" si="333"/>
        <v>0.36753356890459365</v>
      </c>
      <c r="Z4168" s="211">
        <f t="shared" si="335"/>
        <v>0.42</v>
      </c>
      <c r="AA4168" s="178"/>
      <c r="AB4168" s="178"/>
      <c r="AC4168" s="178"/>
    </row>
    <row r="4169" spans="2:29" x14ac:dyDescent="0.35">
      <c r="B4169" s="222">
        <v>424600</v>
      </c>
      <c r="C4169" s="208">
        <v>171599</v>
      </c>
      <c r="D4169" s="309">
        <v>9437.94</v>
      </c>
      <c r="E4169" s="206">
        <v>13727.92</v>
      </c>
      <c r="F4169" s="206">
        <v>15443.91</v>
      </c>
      <c r="G4169" s="205">
        <f t="shared" si="336"/>
        <v>0.40414272256241168</v>
      </c>
      <c r="H4169" s="207">
        <f t="shared" si="337"/>
        <v>0.45</v>
      </c>
      <c r="I4169" s="213">
        <v>156060</v>
      </c>
      <c r="J4169" s="213">
        <v>8583.2999999999993</v>
      </c>
      <c r="K4169" s="212">
        <v>12484.8</v>
      </c>
      <c r="L4169" s="212">
        <v>14045.4</v>
      </c>
      <c r="M4169" s="239">
        <f t="shared" si="334"/>
        <v>0.51520000000005894</v>
      </c>
      <c r="N4169" s="239"/>
      <c r="O4169" s="178"/>
      <c r="P4169" s="178"/>
      <c r="Q4169" s="178"/>
      <c r="R4169" s="178"/>
      <c r="S4169" s="178"/>
      <c r="T4169" s="178"/>
      <c r="U4169" s="178"/>
      <c r="V4169" s="178"/>
      <c r="W4169" s="178"/>
      <c r="X4169" s="178"/>
      <c r="Y4169" s="210">
        <f t="shared" si="333"/>
        <v>0.36754592557701365</v>
      </c>
      <c r="Z4169" s="211">
        <f t="shared" si="335"/>
        <v>0.42</v>
      </c>
      <c r="AA4169" s="178"/>
      <c r="AB4169" s="178"/>
      <c r="AC4169" s="178"/>
    </row>
    <row r="4170" spans="2:29" x14ac:dyDescent="0.35">
      <c r="B4170" s="222">
        <v>424700</v>
      </c>
      <c r="C4170" s="208">
        <v>171644</v>
      </c>
      <c r="D4170" s="309">
        <v>9440.42</v>
      </c>
      <c r="E4170" s="206">
        <v>13731.52</v>
      </c>
      <c r="F4170" s="206">
        <v>15447.96</v>
      </c>
      <c r="G4170" s="205">
        <f t="shared" si="336"/>
        <v>0.40415352013185779</v>
      </c>
      <c r="H4170" s="207">
        <f t="shared" si="337"/>
        <v>0.45</v>
      </c>
      <c r="I4170" s="213">
        <v>156102</v>
      </c>
      <c r="J4170" s="213">
        <v>8585.61</v>
      </c>
      <c r="K4170" s="212">
        <v>12488.16</v>
      </c>
      <c r="L4170" s="212">
        <v>14049.18</v>
      </c>
      <c r="M4170" s="239">
        <f t="shared" si="334"/>
        <v>0.51530000000004295</v>
      </c>
      <c r="N4170" s="239"/>
      <c r="O4170" s="178"/>
      <c r="P4170" s="178"/>
      <c r="Q4170" s="178"/>
      <c r="R4170" s="178"/>
      <c r="S4170" s="178"/>
      <c r="T4170" s="178"/>
      <c r="U4170" s="178"/>
      <c r="V4170" s="178"/>
      <c r="W4170" s="178"/>
      <c r="X4170" s="178"/>
      <c r="Y4170" s="210">
        <f t="shared" si="333"/>
        <v>0.36755827643042149</v>
      </c>
      <c r="Z4170" s="211">
        <f t="shared" si="335"/>
        <v>0.42</v>
      </c>
      <c r="AA4170" s="178"/>
      <c r="AB4170" s="178"/>
      <c r="AC4170" s="178"/>
    </row>
    <row r="4171" spans="2:29" x14ac:dyDescent="0.35">
      <c r="B4171" s="222">
        <v>424800</v>
      </c>
      <c r="C4171" s="208">
        <v>171689</v>
      </c>
      <c r="D4171" s="309">
        <v>9442.89</v>
      </c>
      <c r="E4171" s="206">
        <v>13735.12</v>
      </c>
      <c r="F4171" s="206">
        <v>15452.01</v>
      </c>
      <c r="G4171" s="205">
        <f t="shared" si="336"/>
        <v>0.40416431261770247</v>
      </c>
      <c r="H4171" s="207">
        <f t="shared" si="337"/>
        <v>0.45</v>
      </c>
      <c r="I4171" s="213">
        <v>156144</v>
      </c>
      <c r="J4171" s="213">
        <v>8587.92</v>
      </c>
      <c r="K4171" s="212">
        <v>12491.52</v>
      </c>
      <c r="L4171" s="212">
        <v>14052.96</v>
      </c>
      <c r="M4171" s="239">
        <f t="shared" si="334"/>
        <v>0.5152000000002408</v>
      </c>
      <c r="N4171" s="239"/>
      <c r="O4171" s="178"/>
      <c r="P4171" s="178"/>
      <c r="Q4171" s="178"/>
      <c r="R4171" s="178"/>
      <c r="S4171" s="178"/>
      <c r="T4171" s="178"/>
      <c r="U4171" s="178"/>
      <c r="V4171" s="178"/>
      <c r="W4171" s="178"/>
      <c r="X4171" s="178"/>
      <c r="Y4171" s="210">
        <f t="shared" si="333"/>
        <v>0.36757062146892655</v>
      </c>
      <c r="Z4171" s="211">
        <f t="shared" si="335"/>
        <v>0.42</v>
      </c>
      <c r="AA4171" s="178"/>
      <c r="AB4171" s="178"/>
      <c r="AC4171" s="178"/>
    </row>
    <row r="4172" spans="2:29" x14ac:dyDescent="0.35">
      <c r="B4172" s="222">
        <v>424900</v>
      </c>
      <c r="C4172" s="208">
        <v>171734</v>
      </c>
      <c r="D4172" s="309">
        <v>9445.3700000000008</v>
      </c>
      <c r="E4172" s="206">
        <v>13738.72</v>
      </c>
      <c r="F4172" s="206">
        <v>15456.06</v>
      </c>
      <c r="G4172" s="205">
        <f t="shared" si="336"/>
        <v>0.40417510002353496</v>
      </c>
      <c r="H4172" s="207">
        <f t="shared" si="337"/>
        <v>0.45</v>
      </c>
      <c r="I4172" s="213">
        <v>156186</v>
      </c>
      <c r="J4172" s="213">
        <v>8590.23</v>
      </c>
      <c r="K4172" s="212">
        <v>12494.88</v>
      </c>
      <c r="L4172" s="212">
        <v>14056.74</v>
      </c>
      <c r="M4172" s="239">
        <f t="shared" si="334"/>
        <v>0.51529999999993381</v>
      </c>
      <c r="N4172" s="239"/>
      <c r="O4172" s="178"/>
      <c r="P4172" s="178"/>
      <c r="Q4172" s="178"/>
      <c r="R4172" s="178"/>
      <c r="S4172" s="178"/>
      <c r="T4172" s="178"/>
      <c r="U4172" s="178"/>
      <c r="V4172" s="178"/>
      <c r="W4172" s="178"/>
      <c r="X4172" s="178"/>
      <c r="Y4172" s="210">
        <f t="shared" si="333"/>
        <v>0.36758296069663449</v>
      </c>
      <c r="Z4172" s="211">
        <f t="shared" si="335"/>
        <v>0.42</v>
      </c>
      <c r="AA4172" s="178"/>
      <c r="AB4172" s="178"/>
      <c r="AC4172" s="178"/>
    </row>
    <row r="4173" spans="2:29" x14ac:dyDescent="0.35">
      <c r="B4173" s="222">
        <v>425000</v>
      </c>
      <c r="C4173" s="208">
        <v>171779</v>
      </c>
      <c r="D4173" s="309">
        <v>9447.84</v>
      </c>
      <c r="E4173" s="206">
        <v>13742.32</v>
      </c>
      <c r="F4173" s="206">
        <v>15460.11</v>
      </c>
      <c r="G4173" s="205">
        <f t="shared" si="336"/>
        <v>0.40418588235294117</v>
      </c>
      <c r="H4173" s="207">
        <f t="shared" si="337"/>
        <v>0.45</v>
      </c>
      <c r="I4173" s="213">
        <v>156228</v>
      </c>
      <c r="J4173" s="213">
        <v>8592.5400000000009</v>
      </c>
      <c r="K4173" s="212">
        <v>12498.24</v>
      </c>
      <c r="L4173" s="212">
        <v>14060.52</v>
      </c>
      <c r="M4173" s="239">
        <f t="shared" si="334"/>
        <v>0.51520000000011346</v>
      </c>
      <c r="N4173" s="239"/>
      <c r="O4173" s="178"/>
      <c r="P4173" s="178"/>
      <c r="Q4173" s="178"/>
      <c r="R4173" s="178"/>
      <c r="S4173" s="178"/>
      <c r="T4173" s="178"/>
      <c r="U4173" s="178"/>
      <c r="V4173" s="178"/>
      <c r="W4173" s="178"/>
      <c r="X4173" s="178"/>
      <c r="Y4173" s="210">
        <f t="shared" si="333"/>
        <v>0.36759529411764708</v>
      </c>
      <c r="Z4173" s="211">
        <f t="shared" si="335"/>
        <v>0.42</v>
      </c>
      <c r="AA4173" s="178"/>
      <c r="AB4173" s="178"/>
      <c r="AC4173" s="178"/>
    </row>
    <row r="4174" spans="2:29" x14ac:dyDescent="0.35">
      <c r="B4174" s="222">
        <v>425100</v>
      </c>
      <c r="C4174" s="208">
        <v>171824</v>
      </c>
      <c r="D4174" s="309">
        <v>9450.32</v>
      </c>
      <c r="E4174" s="206">
        <v>13745.92</v>
      </c>
      <c r="F4174" s="206">
        <v>15464.16</v>
      </c>
      <c r="G4174" s="205">
        <f t="shared" si="336"/>
        <v>0.40419665960950363</v>
      </c>
      <c r="H4174" s="207">
        <f t="shared" si="337"/>
        <v>0.45</v>
      </c>
      <c r="I4174" s="213">
        <v>156270</v>
      </c>
      <c r="J4174" s="213">
        <v>8594.85</v>
      </c>
      <c r="K4174" s="212">
        <v>12501.6</v>
      </c>
      <c r="L4174" s="212">
        <v>14064.3</v>
      </c>
      <c r="M4174" s="239">
        <f t="shared" si="334"/>
        <v>0.51530000000009746</v>
      </c>
      <c r="N4174" s="239"/>
      <c r="O4174" s="178"/>
      <c r="P4174" s="178"/>
      <c r="Q4174" s="178"/>
      <c r="R4174" s="178"/>
      <c r="S4174" s="178"/>
      <c r="T4174" s="178"/>
      <c r="U4174" s="178"/>
      <c r="V4174" s="178"/>
      <c r="W4174" s="178"/>
      <c r="X4174" s="178"/>
      <c r="Y4174" s="210">
        <f t="shared" si="333"/>
        <v>0.3676076217360621</v>
      </c>
      <c r="Z4174" s="211">
        <f t="shared" si="335"/>
        <v>0.42</v>
      </c>
      <c r="AA4174" s="178"/>
      <c r="AB4174" s="178"/>
      <c r="AC4174" s="178"/>
    </row>
    <row r="4175" spans="2:29" x14ac:dyDescent="0.35">
      <c r="B4175" s="222">
        <v>425200</v>
      </c>
      <c r="C4175" s="208">
        <v>171869</v>
      </c>
      <c r="D4175" s="309">
        <v>9452.7900000000009</v>
      </c>
      <c r="E4175" s="206">
        <v>13749.52</v>
      </c>
      <c r="F4175" s="206">
        <v>15468.21</v>
      </c>
      <c r="G4175" s="205">
        <f t="shared" si="336"/>
        <v>0.40420743179680152</v>
      </c>
      <c r="H4175" s="207">
        <f t="shared" si="337"/>
        <v>0.45</v>
      </c>
      <c r="I4175" s="213">
        <v>156312</v>
      </c>
      <c r="J4175" s="213">
        <v>8597.16</v>
      </c>
      <c r="K4175" s="212">
        <v>12504.96</v>
      </c>
      <c r="L4175" s="212">
        <v>14068.08</v>
      </c>
      <c r="M4175" s="239">
        <f t="shared" si="334"/>
        <v>0.51520000000000432</v>
      </c>
      <c r="N4175" s="239"/>
      <c r="O4175" s="178"/>
      <c r="P4175" s="178"/>
      <c r="Q4175" s="178"/>
      <c r="R4175" s="178"/>
      <c r="S4175" s="178"/>
      <c r="T4175" s="178"/>
      <c r="U4175" s="178"/>
      <c r="V4175" s="178"/>
      <c r="W4175" s="178"/>
      <c r="X4175" s="178"/>
      <c r="Y4175" s="210">
        <f t="shared" si="333"/>
        <v>0.36761994355597366</v>
      </c>
      <c r="Z4175" s="211">
        <f t="shared" si="335"/>
        <v>0.42</v>
      </c>
      <c r="AA4175" s="178"/>
      <c r="AB4175" s="178"/>
      <c r="AC4175" s="178"/>
    </row>
    <row r="4176" spans="2:29" x14ac:dyDescent="0.35">
      <c r="B4176" s="222">
        <v>425300</v>
      </c>
      <c r="C4176" s="208">
        <v>171914</v>
      </c>
      <c r="D4176" s="309">
        <v>9455.27</v>
      </c>
      <c r="E4176" s="206">
        <v>13753.12</v>
      </c>
      <c r="F4176" s="206">
        <v>15472.26</v>
      </c>
      <c r="G4176" s="205">
        <f t="shared" si="336"/>
        <v>0.40421819891841054</v>
      </c>
      <c r="H4176" s="207">
        <f t="shared" si="337"/>
        <v>0.45</v>
      </c>
      <c r="I4176" s="213">
        <v>156354</v>
      </c>
      <c r="J4176" s="213">
        <v>8599.4699999999993</v>
      </c>
      <c r="K4176" s="212">
        <v>12508.32</v>
      </c>
      <c r="L4176" s="212">
        <v>14071.86</v>
      </c>
      <c r="M4176" s="239">
        <f t="shared" si="334"/>
        <v>0.51529999999998832</v>
      </c>
      <c r="N4176" s="239"/>
      <c r="O4176" s="178"/>
      <c r="P4176" s="178"/>
      <c r="Q4176" s="178"/>
      <c r="R4176" s="178"/>
      <c r="S4176" s="178"/>
      <c r="T4176" s="178"/>
      <c r="U4176" s="178"/>
      <c r="V4176" s="178"/>
      <c r="W4176" s="178"/>
      <c r="X4176" s="178"/>
      <c r="Y4176" s="210">
        <f t="shared" si="333"/>
        <v>0.36763225958147189</v>
      </c>
      <c r="Z4176" s="211">
        <f t="shared" si="335"/>
        <v>0.42</v>
      </c>
      <c r="AA4176" s="178"/>
      <c r="AB4176" s="178"/>
      <c r="AC4176" s="178"/>
    </row>
    <row r="4177" spans="2:29" x14ac:dyDescent="0.35">
      <c r="B4177" s="222">
        <v>425400</v>
      </c>
      <c r="C4177" s="208">
        <v>171959</v>
      </c>
      <c r="D4177" s="309">
        <v>9457.74</v>
      </c>
      <c r="E4177" s="206">
        <v>13756.72</v>
      </c>
      <c r="F4177" s="206">
        <v>15476.31</v>
      </c>
      <c r="G4177" s="205">
        <f t="shared" si="336"/>
        <v>0.40422896097790317</v>
      </c>
      <c r="H4177" s="207">
        <f t="shared" si="337"/>
        <v>0.45</v>
      </c>
      <c r="I4177" s="213">
        <v>156396</v>
      </c>
      <c r="J4177" s="213">
        <v>8601.7800000000007</v>
      </c>
      <c r="K4177" s="212">
        <v>12511.68</v>
      </c>
      <c r="L4177" s="212">
        <v>14075.64</v>
      </c>
      <c r="M4177" s="239">
        <f t="shared" si="334"/>
        <v>0.51519999999987709</v>
      </c>
      <c r="N4177" s="239"/>
      <c r="O4177" s="178"/>
      <c r="P4177" s="178"/>
      <c r="Q4177" s="178"/>
      <c r="R4177" s="178"/>
      <c r="S4177" s="178"/>
      <c r="T4177" s="178"/>
      <c r="U4177" s="178"/>
      <c r="V4177" s="178"/>
      <c r="W4177" s="178"/>
      <c r="X4177" s="178"/>
      <c r="Y4177" s="210">
        <f t="shared" si="333"/>
        <v>0.36764456981664317</v>
      </c>
      <c r="Z4177" s="211">
        <f t="shared" si="335"/>
        <v>0.42</v>
      </c>
      <c r="AA4177" s="178"/>
      <c r="AB4177" s="178"/>
      <c r="AC4177" s="178"/>
    </row>
    <row r="4178" spans="2:29" x14ac:dyDescent="0.35">
      <c r="B4178" s="222">
        <v>425500</v>
      </c>
      <c r="C4178" s="208">
        <v>172004</v>
      </c>
      <c r="D4178" s="309">
        <v>9460.2199999999993</v>
      </c>
      <c r="E4178" s="206">
        <v>13760.32</v>
      </c>
      <c r="F4178" s="206">
        <v>15480.36</v>
      </c>
      <c r="G4178" s="205">
        <f t="shared" si="336"/>
        <v>0.40423971797884839</v>
      </c>
      <c r="H4178" s="207">
        <f t="shared" si="337"/>
        <v>0.45</v>
      </c>
      <c r="I4178" s="213">
        <v>156438</v>
      </c>
      <c r="J4178" s="213">
        <v>8604.09</v>
      </c>
      <c r="K4178" s="212">
        <v>12515.04</v>
      </c>
      <c r="L4178" s="212">
        <v>14079.42</v>
      </c>
      <c r="M4178" s="239">
        <f t="shared" si="334"/>
        <v>0.51530000000017029</v>
      </c>
      <c r="N4178" s="239"/>
      <c r="O4178" s="178"/>
      <c r="P4178" s="178"/>
      <c r="Q4178" s="178"/>
      <c r="R4178" s="178"/>
      <c r="S4178" s="178"/>
      <c r="T4178" s="178"/>
      <c r="U4178" s="178"/>
      <c r="V4178" s="178"/>
      <c r="W4178" s="178"/>
      <c r="X4178" s="178"/>
      <c r="Y4178" s="210">
        <f t="shared" si="333"/>
        <v>0.36765687426556992</v>
      </c>
      <c r="Z4178" s="211">
        <f t="shared" si="335"/>
        <v>0.42</v>
      </c>
      <c r="AA4178" s="178"/>
      <c r="AB4178" s="178"/>
      <c r="AC4178" s="178"/>
    </row>
    <row r="4179" spans="2:29" x14ac:dyDescent="0.35">
      <c r="B4179" s="222">
        <v>425600</v>
      </c>
      <c r="C4179" s="208">
        <v>172049</v>
      </c>
      <c r="D4179" s="309">
        <v>9462.69</v>
      </c>
      <c r="E4179" s="206">
        <v>13763.92</v>
      </c>
      <c r="F4179" s="206">
        <v>15484.41</v>
      </c>
      <c r="G4179" s="205">
        <f t="shared" si="336"/>
        <v>0.40425046992481201</v>
      </c>
      <c r="H4179" s="207">
        <f t="shared" si="337"/>
        <v>0.45</v>
      </c>
      <c r="I4179" s="213">
        <v>156480</v>
      </c>
      <c r="J4179" s="213">
        <v>8606.4</v>
      </c>
      <c r="K4179" s="212">
        <v>12518.4</v>
      </c>
      <c r="L4179" s="212">
        <v>14083.2</v>
      </c>
      <c r="M4179" s="239">
        <f t="shared" si="334"/>
        <v>0.51520000000005894</v>
      </c>
      <c r="N4179" s="239"/>
      <c r="O4179" s="178"/>
      <c r="P4179" s="178"/>
      <c r="Q4179" s="178"/>
      <c r="R4179" s="178"/>
      <c r="S4179" s="178"/>
      <c r="T4179" s="178"/>
      <c r="U4179" s="178"/>
      <c r="V4179" s="178"/>
      <c r="W4179" s="178"/>
      <c r="X4179" s="178"/>
      <c r="Y4179" s="210">
        <f t="shared" si="333"/>
        <v>0.36766917293233081</v>
      </c>
      <c r="Z4179" s="211">
        <f t="shared" si="335"/>
        <v>0.42</v>
      </c>
      <c r="AA4179" s="178"/>
      <c r="AB4179" s="178"/>
      <c r="AC4179" s="178"/>
    </row>
    <row r="4180" spans="2:29" x14ac:dyDescent="0.35">
      <c r="B4180" s="222">
        <v>425700</v>
      </c>
      <c r="C4180" s="208">
        <v>172094</v>
      </c>
      <c r="D4180" s="309">
        <v>9465.17</v>
      </c>
      <c r="E4180" s="206">
        <v>13767.52</v>
      </c>
      <c r="F4180" s="206">
        <v>15488.46</v>
      </c>
      <c r="G4180" s="205">
        <f t="shared" si="336"/>
        <v>0.40426121681935634</v>
      </c>
      <c r="H4180" s="207">
        <f t="shared" si="337"/>
        <v>0.45</v>
      </c>
      <c r="I4180" s="213">
        <v>156522</v>
      </c>
      <c r="J4180" s="213">
        <v>8608.7099999999991</v>
      </c>
      <c r="K4180" s="212">
        <v>12521.76</v>
      </c>
      <c r="L4180" s="212">
        <v>14086.98</v>
      </c>
      <c r="M4180" s="239">
        <f t="shared" si="334"/>
        <v>0.51530000000004295</v>
      </c>
      <c r="N4180" s="239"/>
      <c r="O4180" s="178"/>
      <c r="P4180" s="178"/>
      <c r="Q4180" s="178"/>
      <c r="R4180" s="178"/>
      <c r="S4180" s="178"/>
      <c r="T4180" s="178"/>
      <c r="U4180" s="178"/>
      <c r="V4180" s="178"/>
      <c r="W4180" s="178"/>
      <c r="X4180" s="178"/>
      <c r="Y4180" s="210">
        <f t="shared" si="333"/>
        <v>0.3676814658210007</v>
      </c>
      <c r="Z4180" s="211">
        <f t="shared" si="335"/>
        <v>0.42</v>
      </c>
      <c r="AA4180" s="178"/>
      <c r="AB4180" s="178"/>
      <c r="AC4180" s="178"/>
    </row>
    <row r="4181" spans="2:29" x14ac:dyDescent="0.35">
      <c r="B4181" s="222">
        <v>425800</v>
      </c>
      <c r="C4181" s="208">
        <v>172139</v>
      </c>
      <c r="D4181" s="309">
        <v>9467.64</v>
      </c>
      <c r="E4181" s="206">
        <v>13771.12</v>
      </c>
      <c r="F4181" s="206">
        <v>15492.51</v>
      </c>
      <c r="G4181" s="205">
        <f t="shared" si="336"/>
        <v>0.40427195866604038</v>
      </c>
      <c r="H4181" s="207">
        <f t="shared" si="337"/>
        <v>0.45</v>
      </c>
      <c r="I4181" s="213">
        <v>156564</v>
      </c>
      <c r="J4181" s="213">
        <v>8611.02</v>
      </c>
      <c r="K4181" s="212">
        <v>12525.12</v>
      </c>
      <c r="L4181" s="212">
        <v>14090.76</v>
      </c>
      <c r="M4181" s="239">
        <f t="shared" si="334"/>
        <v>0.5152000000002408</v>
      </c>
      <c r="N4181" s="239"/>
      <c r="O4181" s="178"/>
      <c r="P4181" s="178"/>
      <c r="Q4181" s="178"/>
      <c r="R4181" s="178"/>
      <c r="S4181" s="178"/>
      <c r="T4181" s="178"/>
      <c r="U4181" s="178"/>
      <c r="V4181" s="178"/>
      <c r="W4181" s="178"/>
      <c r="X4181" s="178"/>
      <c r="Y4181" s="210">
        <f t="shared" si="333"/>
        <v>0.36769375293565054</v>
      </c>
      <c r="Z4181" s="211">
        <f t="shared" si="335"/>
        <v>0.42</v>
      </c>
      <c r="AA4181" s="178"/>
      <c r="AB4181" s="178"/>
      <c r="AC4181" s="178"/>
    </row>
    <row r="4182" spans="2:29" x14ac:dyDescent="0.35">
      <c r="B4182" s="222">
        <v>425900</v>
      </c>
      <c r="C4182" s="208">
        <v>172184</v>
      </c>
      <c r="D4182" s="309">
        <v>9470.1200000000008</v>
      </c>
      <c r="E4182" s="206">
        <v>13774.72</v>
      </c>
      <c r="F4182" s="206">
        <v>15496.56</v>
      </c>
      <c r="G4182" s="205">
        <f t="shared" si="336"/>
        <v>0.40428269546841983</v>
      </c>
      <c r="H4182" s="207">
        <f t="shared" si="337"/>
        <v>0.45</v>
      </c>
      <c r="I4182" s="213">
        <v>156606</v>
      </c>
      <c r="J4182" s="213">
        <v>8613.33</v>
      </c>
      <c r="K4182" s="212">
        <v>12528.48</v>
      </c>
      <c r="L4182" s="212">
        <v>14094.54</v>
      </c>
      <c r="M4182" s="239">
        <f t="shared" si="334"/>
        <v>0.51529999999993381</v>
      </c>
      <c r="N4182" s="239"/>
      <c r="O4182" s="178"/>
      <c r="P4182" s="178"/>
      <c r="Q4182" s="178"/>
      <c r="R4182" s="178"/>
      <c r="S4182" s="178"/>
      <c r="T4182" s="178"/>
      <c r="U4182" s="178"/>
      <c r="V4182" s="178"/>
      <c r="W4182" s="178"/>
      <c r="X4182" s="178"/>
      <c r="Y4182" s="210">
        <f t="shared" si="333"/>
        <v>0.36770603428034748</v>
      </c>
      <c r="Z4182" s="211">
        <f t="shared" si="335"/>
        <v>0.42</v>
      </c>
      <c r="AA4182" s="178"/>
      <c r="AB4182" s="178"/>
      <c r="AC4182" s="178"/>
    </row>
    <row r="4183" spans="2:29" x14ac:dyDescent="0.35">
      <c r="B4183" s="222">
        <v>426000</v>
      </c>
      <c r="C4183" s="208">
        <v>172229</v>
      </c>
      <c r="D4183" s="309">
        <v>9472.59</v>
      </c>
      <c r="E4183" s="206">
        <v>13778.32</v>
      </c>
      <c r="F4183" s="206">
        <v>15500.61</v>
      </c>
      <c r="G4183" s="205">
        <f t="shared" si="336"/>
        <v>0.40429342723004696</v>
      </c>
      <c r="H4183" s="207">
        <f t="shared" si="337"/>
        <v>0.45</v>
      </c>
      <c r="I4183" s="213">
        <v>156648</v>
      </c>
      <c r="J4183" s="213">
        <v>8615.64</v>
      </c>
      <c r="K4183" s="212">
        <v>12531.84</v>
      </c>
      <c r="L4183" s="212">
        <v>14098.32</v>
      </c>
      <c r="M4183" s="239">
        <f t="shared" si="334"/>
        <v>0.51520000000011346</v>
      </c>
      <c r="N4183" s="239"/>
      <c r="O4183" s="178"/>
      <c r="P4183" s="178"/>
      <c r="Q4183" s="178"/>
      <c r="R4183" s="178"/>
      <c r="S4183" s="178"/>
      <c r="T4183" s="178"/>
      <c r="U4183" s="178"/>
      <c r="V4183" s="178"/>
      <c r="W4183" s="178"/>
      <c r="X4183" s="178"/>
      <c r="Y4183" s="210">
        <f t="shared" si="333"/>
        <v>0.36771830985915493</v>
      </c>
      <c r="Z4183" s="211">
        <f t="shared" si="335"/>
        <v>0.42</v>
      </c>
      <c r="AA4183" s="178"/>
      <c r="AB4183" s="178"/>
      <c r="AC4183" s="178"/>
    </row>
    <row r="4184" spans="2:29" x14ac:dyDescent="0.35">
      <c r="B4184" s="222">
        <v>426100</v>
      </c>
      <c r="C4184" s="208">
        <v>172274</v>
      </c>
      <c r="D4184" s="309">
        <v>9475.07</v>
      </c>
      <c r="E4184" s="206">
        <v>13781.92</v>
      </c>
      <c r="F4184" s="206">
        <v>15504.66</v>
      </c>
      <c r="G4184" s="205">
        <f t="shared" si="336"/>
        <v>0.40430415395447078</v>
      </c>
      <c r="H4184" s="207">
        <f t="shared" si="337"/>
        <v>0.45</v>
      </c>
      <c r="I4184" s="213">
        <v>156690</v>
      </c>
      <c r="J4184" s="213">
        <v>8617.9500000000007</v>
      </c>
      <c r="K4184" s="212">
        <v>12535.2</v>
      </c>
      <c r="L4184" s="212">
        <v>14102.1</v>
      </c>
      <c r="M4184" s="239">
        <f t="shared" si="334"/>
        <v>0.51530000000009746</v>
      </c>
      <c r="N4184" s="239"/>
      <c r="O4184" s="178"/>
      <c r="P4184" s="178"/>
      <c r="Q4184" s="178"/>
      <c r="R4184" s="178"/>
      <c r="S4184" s="178"/>
      <c r="T4184" s="178"/>
      <c r="U4184" s="178"/>
      <c r="V4184" s="178"/>
      <c r="W4184" s="178"/>
      <c r="X4184" s="178"/>
      <c r="Y4184" s="210">
        <f t="shared" si="333"/>
        <v>0.36773057967613237</v>
      </c>
      <c r="Z4184" s="211">
        <f t="shared" si="335"/>
        <v>0.42</v>
      </c>
      <c r="AA4184" s="178"/>
      <c r="AB4184" s="178"/>
      <c r="AC4184" s="178"/>
    </row>
    <row r="4185" spans="2:29" x14ac:dyDescent="0.35">
      <c r="B4185" s="222">
        <v>426200</v>
      </c>
      <c r="C4185" s="208">
        <v>172319</v>
      </c>
      <c r="D4185" s="309">
        <v>9477.5400000000009</v>
      </c>
      <c r="E4185" s="206">
        <v>13785.52</v>
      </c>
      <c r="F4185" s="206">
        <v>15508.71</v>
      </c>
      <c r="G4185" s="205">
        <f t="shared" si="336"/>
        <v>0.40431487564523699</v>
      </c>
      <c r="H4185" s="207">
        <f t="shared" si="337"/>
        <v>0.45</v>
      </c>
      <c r="I4185" s="213">
        <v>156732</v>
      </c>
      <c r="J4185" s="213">
        <v>8620.26</v>
      </c>
      <c r="K4185" s="212">
        <v>12538.56</v>
      </c>
      <c r="L4185" s="212">
        <v>14105.88</v>
      </c>
      <c r="M4185" s="239">
        <f t="shared" si="334"/>
        <v>0.51520000000000432</v>
      </c>
      <c r="N4185" s="239"/>
      <c r="O4185" s="178"/>
      <c r="P4185" s="178"/>
      <c r="Q4185" s="178"/>
      <c r="R4185" s="178"/>
      <c r="S4185" s="178"/>
      <c r="T4185" s="178"/>
      <c r="U4185" s="178"/>
      <c r="V4185" s="178"/>
      <c r="W4185" s="178"/>
      <c r="X4185" s="178"/>
      <c r="Y4185" s="210">
        <f t="shared" si="333"/>
        <v>0.3677428437353355</v>
      </c>
      <c r="Z4185" s="211">
        <f t="shared" si="335"/>
        <v>0.42</v>
      </c>
      <c r="AA4185" s="178"/>
      <c r="AB4185" s="178"/>
      <c r="AC4185" s="178"/>
    </row>
    <row r="4186" spans="2:29" x14ac:dyDescent="0.35">
      <c r="B4186" s="222">
        <v>426300</v>
      </c>
      <c r="C4186" s="208">
        <v>172364</v>
      </c>
      <c r="D4186" s="309">
        <v>9480.02</v>
      </c>
      <c r="E4186" s="206">
        <v>13789.12</v>
      </c>
      <c r="F4186" s="206">
        <v>15512.76</v>
      </c>
      <c r="G4186" s="205">
        <f t="shared" si="336"/>
        <v>0.40432559230588788</v>
      </c>
      <c r="H4186" s="207">
        <f t="shared" si="337"/>
        <v>0.45</v>
      </c>
      <c r="I4186" s="213">
        <v>156774</v>
      </c>
      <c r="J4186" s="213">
        <v>8622.57</v>
      </c>
      <c r="K4186" s="212">
        <v>12541.92</v>
      </c>
      <c r="L4186" s="212">
        <v>14109.66</v>
      </c>
      <c r="M4186" s="239">
        <f t="shared" si="334"/>
        <v>0.51529999999998832</v>
      </c>
      <c r="N4186" s="239"/>
      <c r="O4186" s="178"/>
      <c r="P4186" s="178"/>
      <c r="Q4186" s="178"/>
      <c r="R4186" s="178"/>
      <c r="S4186" s="178"/>
      <c r="T4186" s="178"/>
      <c r="U4186" s="178"/>
      <c r="V4186" s="178"/>
      <c r="W4186" s="178"/>
      <c r="X4186" s="178"/>
      <c r="Y4186" s="210">
        <f t="shared" si="333"/>
        <v>0.36775510204081635</v>
      </c>
      <c r="Z4186" s="211">
        <f t="shared" si="335"/>
        <v>0.42</v>
      </c>
      <c r="AA4186" s="178"/>
      <c r="AB4186" s="178"/>
      <c r="AC4186" s="178"/>
    </row>
    <row r="4187" spans="2:29" x14ac:dyDescent="0.35">
      <c r="B4187" s="222">
        <v>426400</v>
      </c>
      <c r="C4187" s="208">
        <v>172409</v>
      </c>
      <c r="D4187" s="309">
        <v>9482.49</v>
      </c>
      <c r="E4187" s="206">
        <v>13792.72</v>
      </c>
      <c r="F4187" s="206">
        <v>15516.81</v>
      </c>
      <c r="G4187" s="205">
        <f t="shared" si="336"/>
        <v>0.40433630393996245</v>
      </c>
      <c r="H4187" s="207">
        <f t="shared" si="337"/>
        <v>0.45</v>
      </c>
      <c r="I4187" s="213">
        <v>156816</v>
      </c>
      <c r="J4187" s="213">
        <v>8624.8799999999992</v>
      </c>
      <c r="K4187" s="212">
        <v>12545.28</v>
      </c>
      <c r="L4187" s="212">
        <v>14113.44</v>
      </c>
      <c r="M4187" s="239">
        <f t="shared" si="334"/>
        <v>0.51519999999987709</v>
      </c>
      <c r="N4187" s="239"/>
      <c r="O4187" s="178"/>
      <c r="P4187" s="178"/>
      <c r="Q4187" s="178"/>
      <c r="R4187" s="178"/>
      <c r="S4187" s="178"/>
      <c r="T4187" s="178"/>
      <c r="U4187" s="178"/>
      <c r="V4187" s="178"/>
      <c r="W4187" s="178"/>
      <c r="X4187" s="178"/>
      <c r="Y4187" s="210">
        <f t="shared" si="333"/>
        <v>0.36776735459662291</v>
      </c>
      <c r="Z4187" s="211">
        <f t="shared" si="335"/>
        <v>0.42</v>
      </c>
      <c r="AA4187" s="178"/>
      <c r="AB4187" s="178"/>
      <c r="AC4187" s="178"/>
    </row>
    <row r="4188" spans="2:29" x14ac:dyDescent="0.35">
      <c r="B4188" s="222">
        <v>426500</v>
      </c>
      <c r="C4188" s="208">
        <v>172454</v>
      </c>
      <c r="D4188" s="309">
        <v>9484.9699999999993</v>
      </c>
      <c r="E4188" s="206">
        <v>13796.32</v>
      </c>
      <c r="F4188" s="206">
        <v>15520.86</v>
      </c>
      <c r="G4188" s="205">
        <f t="shared" si="336"/>
        <v>0.40434701055099648</v>
      </c>
      <c r="H4188" s="207">
        <f t="shared" si="337"/>
        <v>0.45</v>
      </c>
      <c r="I4188" s="213">
        <v>156858</v>
      </c>
      <c r="J4188" s="213">
        <v>8627.19</v>
      </c>
      <c r="K4188" s="212">
        <v>12548.64</v>
      </c>
      <c r="L4188" s="212">
        <v>14117.22</v>
      </c>
      <c r="M4188" s="239">
        <f t="shared" si="334"/>
        <v>0.51530000000017029</v>
      </c>
      <c r="N4188" s="239"/>
      <c r="O4188" s="178"/>
      <c r="P4188" s="178"/>
      <c r="Q4188" s="178"/>
      <c r="R4188" s="178"/>
      <c r="S4188" s="178"/>
      <c r="T4188" s="178"/>
      <c r="U4188" s="178"/>
      <c r="V4188" s="178"/>
      <c r="W4188" s="178"/>
      <c r="X4188" s="178"/>
      <c r="Y4188" s="210">
        <f t="shared" si="333"/>
        <v>0.36777960140679955</v>
      </c>
      <c r="Z4188" s="211">
        <f t="shared" si="335"/>
        <v>0.42</v>
      </c>
      <c r="AA4188" s="178"/>
      <c r="AB4188" s="178"/>
      <c r="AC4188" s="178"/>
    </row>
    <row r="4189" spans="2:29" x14ac:dyDescent="0.35">
      <c r="B4189" s="222">
        <v>426600</v>
      </c>
      <c r="C4189" s="208">
        <v>172499</v>
      </c>
      <c r="D4189" s="309">
        <v>9487.44</v>
      </c>
      <c r="E4189" s="206">
        <v>13799.92</v>
      </c>
      <c r="F4189" s="206">
        <v>15524.91</v>
      </c>
      <c r="G4189" s="205">
        <f t="shared" si="336"/>
        <v>0.40435771214252225</v>
      </c>
      <c r="H4189" s="207">
        <f t="shared" si="337"/>
        <v>0.45</v>
      </c>
      <c r="I4189" s="213">
        <v>156900</v>
      </c>
      <c r="J4189" s="213">
        <v>8629.5</v>
      </c>
      <c r="K4189" s="212">
        <v>12552</v>
      </c>
      <c r="L4189" s="212">
        <v>14121</v>
      </c>
      <c r="M4189" s="239">
        <f t="shared" si="334"/>
        <v>0.51520000000005894</v>
      </c>
      <c r="N4189" s="239"/>
      <c r="O4189" s="178"/>
      <c r="P4189" s="178"/>
      <c r="Q4189" s="178"/>
      <c r="R4189" s="178"/>
      <c r="S4189" s="178"/>
      <c r="T4189" s="178"/>
      <c r="U4189" s="178"/>
      <c r="V4189" s="178"/>
      <c r="W4189" s="178"/>
      <c r="X4189" s="178"/>
      <c r="Y4189" s="210">
        <f t="shared" si="333"/>
        <v>0.36779184247538677</v>
      </c>
      <c r="Z4189" s="211">
        <f t="shared" si="335"/>
        <v>0.42</v>
      </c>
      <c r="AA4189" s="178"/>
      <c r="AB4189" s="178"/>
      <c r="AC4189" s="178"/>
    </row>
    <row r="4190" spans="2:29" x14ac:dyDescent="0.35">
      <c r="B4190" s="222">
        <v>426700</v>
      </c>
      <c r="C4190" s="208">
        <v>172544</v>
      </c>
      <c r="D4190" s="309">
        <v>9489.92</v>
      </c>
      <c r="E4190" s="206">
        <v>13803.52</v>
      </c>
      <c r="F4190" s="206">
        <v>15528.96</v>
      </c>
      <c r="G4190" s="205">
        <f t="shared" si="336"/>
        <v>0.40436840871806889</v>
      </c>
      <c r="H4190" s="207">
        <f t="shared" si="337"/>
        <v>0.45</v>
      </c>
      <c r="I4190" s="213">
        <v>156942</v>
      </c>
      <c r="J4190" s="213">
        <v>8631.81</v>
      </c>
      <c r="K4190" s="212">
        <v>12555.36</v>
      </c>
      <c r="L4190" s="212">
        <v>14124.78</v>
      </c>
      <c r="M4190" s="239">
        <f t="shared" si="334"/>
        <v>0.51530000000004295</v>
      </c>
      <c r="N4190" s="239"/>
      <c r="O4190" s="178"/>
      <c r="P4190" s="178"/>
      <c r="Q4190" s="178"/>
      <c r="R4190" s="178"/>
      <c r="S4190" s="178"/>
      <c r="T4190" s="178"/>
      <c r="U4190" s="178"/>
      <c r="V4190" s="178"/>
      <c r="W4190" s="178"/>
      <c r="X4190" s="178"/>
      <c r="Y4190" s="210">
        <f t="shared" si="333"/>
        <v>0.36780407780642138</v>
      </c>
      <c r="Z4190" s="211">
        <f t="shared" si="335"/>
        <v>0.42</v>
      </c>
      <c r="AA4190" s="178"/>
      <c r="AB4190" s="178"/>
      <c r="AC4190" s="178"/>
    </row>
    <row r="4191" spans="2:29" x14ac:dyDescent="0.35">
      <c r="B4191" s="222">
        <v>426800</v>
      </c>
      <c r="C4191" s="208">
        <v>172589</v>
      </c>
      <c r="D4191" s="309">
        <v>9492.39</v>
      </c>
      <c r="E4191" s="206">
        <v>13807.12</v>
      </c>
      <c r="F4191" s="206">
        <v>15533.01</v>
      </c>
      <c r="G4191" s="205">
        <f t="shared" si="336"/>
        <v>0.40437910028116214</v>
      </c>
      <c r="H4191" s="207">
        <f t="shared" si="337"/>
        <v>0.45</v>
      </c>
      <c r="I4191" s="213">
        <v>156984</v>
      </c>
      <c r="J4191" s="213">
        <v>8634.1200000000008</v>
      </c>
      <c r="K4191" s="212">
        <v>12558.72</v>
      </c>
      <c r="L4191" s="212">
        <v>14128.56</v>
      </c>
      <c r="M4191" s="239">
        <f t="shared" si="334"/>
        <v>0.5152000000002408</v>
      </c>
      <c r="N4191" s="239"/>
      <c r="O4191" s="178"/>
      <c r="P4191" s="178"/>
      <c r="Q4191" s="178"/>
      <c r="R4191" s="178"/>
      <c r="S4191" s="178"/>
      <c r="T4191" s="178"/>
      <c r="U4191" s="178"/>
      <c r="V4191" s="178"/>
      <c r="W4191" s="178"/>
      <c r="X4191" s="178"/>
      <c r="Y4191" s="210">
        <f t="shared" si="333"/>
        <v>0.36781630740393628</v>
      </c>
      <c r="Z4191" s="211">
        <f t="shared" si="335"/>
        <v>0.42</v>
      </c>
      <c r="AA4191" s="178"/>
      <c r="AB4191" s="178"/>
      <c r="AC4191" s="178"/>
    </row>
    <row r="4192" spans="2:29" x14ac:dyDescent="0.35">
      <c r="B4192" s="222">
        <v>426900</v>
      </c>
      <c r="C4192" s="208">
        <v>172634</v>
      </c>
      <c r="D4192" s="309">
        <v>9494.8700000000008</v>
      </c>
      <c r="E4192" s="206">
        <v>13810.72</v>
      </c>
      <c r="F4192" s="206">
        <v>15537.06</v>
      </c>
      <c r="G4192" s="205">
        <f t="shared" si="336"/>
        <v>0.40438978683532445</v>
      </c>
      <c r="H4192" s="207">
        <f t="shared" si="337"/>
        <v>0.45</v>
      </c>
      <c r="I4192" s="213">
        <v>157026</v>
      </c>
      <c r="J4192" s="213">
        <v>8636.43</v>
      </c>
      <c r="K4192" s="212">
        <v>12562.08</v>
      </c>
      <c r="L4192" s="212">
        <v>14132.34</v>
      </c>
      <c r="M4192" s="239">
        <f t="shared" si="334"/>
        <v>0.51529999999993381</v>
      </c>
      <c r="N4192" s="239"/>
      <c r="O4192" s="178"/>
      <c r="P4192" s="178"/>
      <c r="Q4192" s="178"/>
      <c r="R4192" s="178"/>
      <c r="S4192" s="178"/>
      <c r="T4192" s="178"/>
      <c r="U4192" s="178"/>
      <c r="V4192" s="178"/>
      <c r="W4192" s="178"/>
      <c r="X4192" s="178"/>
      <c r="Y4192" s="210">
        <f t="shared" si="333"/>
        <v>0.36782853127196063</v>
      </c>
      <c r="Z4192" s="211">
        <f t="shared" si="335"/>
        <v>0.42</v>
      </c>
      <c r="AA4192" s="178"/>
      <c r="AB4192" s="178"/>
      <c r="AC4192" s="178"/>
    </row>
    <row r="4193" spans="2:29" x14ac:dyDescent="0.35">
      <c r="B4193" s="222">
        <v>427000</v>
      </c>
      <c r="C4193" s="208">
        <v>172679</v>
      </c>
      <c r="D4193" s="309">
        <v>9497.34</v>
      </c>
      <c r="E4193" s="206">
        <v>13814.32</v>
      </c>
      <c r="F4193" s="206">
        <v>15541.11</v>
      </c>
      <c r="G4193" s="205">
        <f t="shared" si="336"/>
        <v>0.40440046838407495</v>
      </c>
      <c r="H4193" s="207">
        <f t="shared" si="337"/>
        <v>0.45</v>
      </c>
      <c r="I4193" s="213">
        <v>157068</v>
      </c>
      <c r="J4193" s="213">
        <v>8638.74</v>
      </c>
      <c r="K4193" s="212">
        <v>12565.44</v>
      </c>
      <c r="L4193" s="212">
        <v>14136.12</v>
      </c>
      <c r="M4193" s="239">
        <f t="shared" si="334"/>
        <v>0.51520000000011346</v>
      </c>
      <c r="N4193" s="239"/>
      <c r="O4193" s="178"/>
      <c r="P4193" s="178"/>
      <c r="Q4193" s="178"/>
      <c r="R4193" s="178"/>
      <c r="S4193" s="178"/>
      <c r="T4193" s="178"/>
      <c r="U4193" s="178"/>
      <c r="V4193" s="178"/>
      <c r="W4193" s="178"/>
      <c r="X4193" s="178"/>
      <c r="Y4193" s="210">
        <f t="shared" si="333"/>
        <v>0.36784074941451989</v>
      </c>
      <c r="Z4193" s="211">
        <f t="shared" si="335"/>
        <v>0.42</v>
      </c>
      <c r="AA4193" s="178"/>
      <c r="AB4193" s="178"/>
      <c r="AC4193" s="178"/>
    </row>
    <row r="4194" spans="2:29" x14ac:dyDescent="0.35">
      <c r="B4194" s="222">
        <v>427100</v>
      </c>
      <c r="C4194" s="208">
        <v>172724</v>
      </c>
      <c r="D4194" s="309">
        <v>9499.82</v>
      </c>
      <c r="E4194" s="206">
        <v>13817.92</v>
      </c>
      <c r="F4194" s="206">
        <v>15545.16</v>
      </c>
      <c r="G4194" s="205">
        <f t="shared" si="336"/>
        <v>0.4044111449309295</v>
      </c>
      <c r="H4194" s="207">
        <f t="shared" si="337"/>
        <v>0.45</v>
      </c>
      <c r="I4194" s="213">
        <v>157110</v>
      </c>
      <c r="J4194" s="213">
        <v>8641.0499999999993</v>
      </c>
      <c r="K4194" s="212">
        <v>12568.8</v>
      </c>
      <c r="L4194" s="212">
        <v>14139.9</v>
      </c>
      <c r="M4194" s="239">
        <f t="shared" si="334"/>
        <v>0.51530000000009746</v>
      </c>
      <c r="N4194" s="239"/>
      <c r="O4194" s="178"/>
      <c r="P4194" s="178"/>
      <c r="Q4194" s="178"/>
      <c r="R4194" s="178"/>
      <c r="S4194" s="178"/>
      <c r="T4194" s="178"/>
      <c r="U4194" s="178"/>
      <c r="V4194" s="178"/>
      <c r="W4194" s="178"/>
      <c r="X4194" s="178"/>
      <c r="Y4194" s="210">
        <f t="shared" si="333"/>
        <v>0.36785296183563571</v>
      </c>
      <c r="Z4194" s="211">
        <f t="shared" si="335"/>
        <v>0.42</v>
      </c>
      <c r="AA4194" s="178"/>
      <c r="AB4194" s="178"/>
      <c r="AC4194" s="178"/>
    </row>
    <row r="4195" spans="2:29" x14ac:dyDescent="0.35">
      <c r="B4195" s="222">
        <v>427200</v>
      </c>
      <c r="C4195" s="208">
        <v>172769</v>
      </c>
      <c r="D4195" s="309">
        <v>9502.2900000000009</v>
      </c>
      <c r="E4195" s="206">
        <v>13821.52</v>
      </c>
      <c r="F4195" s="206">
        <v>15549.21</v>
      </c>
      <c r="G4195" s="205">
        <f t="shared" si="336"/>
        <v>0.40442181647940073</v>
      </c>
      <c r="H4195" s="207">
        <f t="shared" si="337"/>
        <v>0.45</v>
      </c>
      <c r="I4195" s="213">
        <v>157152</v>
      </c>
      <c r="J4195" s="213">
        <v>8643.36</v>
      </c>
      <c r="K4195" s="212">
        <v>12572.16</v>
      </c>
      <c r="L4195" s="212">
        <v>14143.68</v>
      </c>
      <c r="M4195" s="239">
        <f t="shared" si="334"/>
        <v>0.51520000000000432</v>
      </c>
      <c r="N4195" s="239"/>
      <c r="O4195" s="178"/>
      <c r="P4195" s="178"/>
      <c r="Q4195" s="178"/>
      <c r="R4195" s="178"/>
      <c r="S4195" s="178"/>
      <c r="T4195" s="178"/>
      <c r="U4195" s="178"/>
      <c r="V4195" s="178"/>
      <c r="W4195" s="178"/>
      <c r="X4195" s="178"/>
      <c r="Y4195" s="210">
        <f t="shared" si="333"/>
        <v>0.36786516853932583</v>
      </c>
      <c r="Z4195" s="211">
        <f t="shared" si="335"/>
        <v>0.42</v>
      </c>
      <c r="AA4195" s="178"/>
      <c r="AB4195" s="178"/>
      <c r="AC4195" s="178"/>
    </row>
    <row r="4196" spans="2:29" x14ac:dyDescent="0.35">
      <c r="B4196" s="222">
        <v>427300</v>
      </c>
      <c r="C4196" s="208">
        <v>172814</v>
      </c>
      <c r="D4196" s="309">
        <v>9504.77</v>
      </c>
      <c r="E4196" s="206">
        <v>13825.12</v>
      </c>
      <c r="F4196" s="206">
        <v>15553.26</v>
      </c>
      <c r="G4196" s="205">
        <f t="shared" si="336"/>
        <v>0.40443248303299789</v>
      </c>
      <c r="H4196" s="207">
        <f t="shared" si="337"/>
        <v>0.45</v>
      </c>
      <c r="I4196" s="213">
        <v>157194</v>
      </c>
      <c r="J4196" s="213">
        <v>8645.67</v>
      </c>
      <c r="K4196" s="212">
        <v>12575.52</v>
      </c>
      <c r="L4196" s="212">
        <v>14147.46</v>
      </c>
      <c r="M4196" s="239">
        <f t="shared" si="334"/>
        <v>0.51529999999998832</v>
      </c>
      <c r="N4196" s="239"/>
      <c r="O4196" s="178"/>
      <c r="P4196" s="178"/>
      <c r="Q4196" s="178"/>
      <c r="R4196" s="178"/>
      <c r="S4196" s="178"/>
      <c r="T4196" s="178"/>
      <c r="U4196" s="178"/>
      <c r="V4196" s="178"/>
      <c r="W4196" s="178"/>
      <c r="X4196" s="178"/>
      <c r="Y4196" s="210">
        <f t="shared" si="333"/>
        <v>0.36787736952960448</v>
      </c>
      <c r="Z4196" s="211">
        <f t="shared" si="335"/>
        <v>0.42</v>
      </c>
      <c r="AA4196" s="178"/>
      <c r="AB4196" s="178"/>
      <c r="AC4196" s="178"/>
    </row>
    <row r="4197" spans="2:29" x14ac:dyDescent="0.35">
      <c r="B4197" s="222">
        <v>427400</v>
      </c>
      <c r="C4197" s="208">
        <v>172859</v>
      </c>
      <c r="D4197" s="309">
        <v>9507.24</v>
      </c>
      <c r="E4197" s="206">
        <v>13828.72</v>
      </c>
      <c r="F4197" s="206">
        <v>15557.31</v>
      </c>
      <c r="G4197" s="205">
        <f t="shared" si="336"/>
        <v>0.40444314459522696</v>
      </c>
      <c r="H4197" s="207">
        <f t="shared" si="337"/>
        <v>0.45</v>
      </c>
      <c r="I4197" s="213">
        <v>157236</v>
      </c>
      <c r="J4197" s="213">
        <v>8647.98</v>
      </c>
      <c r="K4197" s="212">
        <v>12578.88</v>
      </c>
      <c r="L4197" s="212">
        <v>14151.24</v>
      </c>
      <c r="M4197" s="239">
        <f t="shared" si="334"/>
        <v>0.51519999999987709</v>
      </c>
      <c r="N4197" s="239"/>
      <c r="O4197" s="178"/>
      <c r="P4197" s="178"/>
      <c r="Q4197" s="178"/>
      <c r="R4197" s="178"/>
      <c r="S4197" s="178"/>
      <c r="T4197" s="178"/>
      <c r="U4197" s="178"/>
      <c r="V4197" s="178"/>
      <c r="W4197" s="178"/>
      <c r="X4197" s="178"/>
      <c r="Y4197" s="210">
        <f t="shared" si="333"/>
        <v>0.36788956481048196</v>
      </c>
      <c r="Z4197" s="211">
        <f t="shared" si="335"/>
        <v>0.42</v>
      </c>
      <c r="AA4197" s="178"/>
      <c r="AB4197" s="178"/>
      <c r="AC4197" s="178"/>
    </row>
    <row r="4198" spans="2:29" x14ac:dyDescent="0.35">
      <c r="B4198" s="222">
        <v>427500</v>
      </c>
      <c r="C4198" s="208">
        <v>172904</v>
      </c>
      <c r="D4198" s="309">
        <v>9509.7199999999993</v>
      </c>
      <c r="E4198" s="206">
        <v>13832.32</v>
      </c>
      <c r="F4198" s="206">
        <v>15561.36</v>
      </c>
      <c r="G4198" s="205">
        <f t="shared" si="336"/>
        <v>0.40445380116959062</v>
      </c>
      <c r="H4198" s="207">
        <f t="shared" si="337"/>
        <v>0.45</v>
      </c>
      <c r="I4198" s="213">
        <v>157278</v>
      </c>
      <c r="J4198" s="213">
        <v>8650.2900000000009</v>
      </c>
      <c r="K4198" s="212">
        <v>12582.24</v>
      </c>
      <c r="L4198" s="212">
        <v>14155.02</v>
      </c>
      <c r="M4198" s="239">
        <f t="shared" si="334"/>
        <v>0.51530000000017029</v>
      </c>
      <c r="N4198" s="239"/>
      <c r="O4198" s="178"/>
      <c r="P4198" s="178"/>
      <c r="Q4198" s="178"/>
      <c r="R4198" s="178"/>
      <c r="S4198" s="178"/>
      <c r="T4198" s="178"/>
      <c r="U4198" s="178"/>
      <c r="V4198" s="178"/>
      <c r="W4198" s="178"/>
      <c r="X4198" s="178"/>
      <c r="Y4198" s="210">
        <f t="shared" si="333"/>
        <v>0.3679017543859649</v>
      </c>
      <c r="Z4198" s="211">
        <f t="shared" si="335"/>
        <v>0.42</v>
      </c>
      <c r="AA4198" s="178"/>
      <c r="AB4198" s="178"/>
      <c r="AC4198" s="178"/>
    </row>
    <row r="4199" spans="2:29" x14ac:dyDescent="0.35">
      <c r="B4199" s="222">
        <v>427600</v>
      </c>
      <c r="C4199" s="208">
        <v>172949</v>
      </c>
      <c r="D4199" s="309">
        <v>9512.19</v>
      </c>
      <c r="E4199" s="206">
        <v>13835.92</v>
      </c>
      <c r="F4199" s="206">
        <v>15565.41</v>
      </c>
      <c r="G4199" s="205">
        <f t="shared" si="336"/>
        <v>0.40446445275958842</v>
      </c>
      <c r="H4199" s="207">
        <f t="shared" si="337"/>
        <v>0.45</v>
      </c>
      <c r="I4199" s="213">
        <v>157320</v>
      </c>
      <c r="J4199" s="213">
        <v>8652.6</v>
      </c>
      <c r="K4199" s="212">
        <v>12585.6</v>
      </c>
      <c r="L4199" s="212">
        <v>14158.8</v>
      </c>
      <c r="M4199" s="239">
        <f t="shared" si="334"/>
        <v>0.51520000000005894</v>
      </c>
      <c r="N4199" s="239"/>
      <c r="O4199" s="178"/>
      <c r="P4199" s="178"/>
      <c r="Q4199" s="178"/>
      <c r="R4199" s="178"/>
      <c r="S4199" s="178"/>
      <c r="T4199" s="178"/>
      <c r="U4199" s="178"/>
      <c r="V4199" s="178"/>
      <c r="W4199" s="178"/>
      <c r="X4199" s="178"/>
      <c r="Y4199" s="210">
        <f t="shared" si="333"/>
        <v>0.36791393826005614</v>
      </c>
      <c r="Z4199" s="211">
        <f t="shared" si="335"/>
        <v>0.42</v>
      </c>
      <c r="AA4199" s="178"/>
      <c r="AB4199" s="178"/>
      <c r="AC4199" s="178"/>
    </row>
    <row r="4200" spans="2:29" x14ac:dyDescent="0.35">
      <c r="B4200" s="222">
        <v>427700</v>
      </c>
      <c r="C4200" s="208">
        <v>172994</v>
      </c>
      <c r="D4200" s="309">
        <v>9514.67</v>
      </c>
      <c r="E4200" s="206">
        <v>13839.52</v>
      </c>
      <c r="F4200" s="206">
        <v>15569.46</v>
      </c>
      <c r="G4200" s="205">
        <f t="shared" si="336"/>
        <v>0.4044750993687164</v>
      </c>
      <c r="H4200" s="207">
        <f t="shared" si="337"/>
        <v>0.45</v>
      </c>
      <c r="I4200" s="213">
        <v>157362</v>
      </c>
      <c r="J4200" s="213">
        <v>8654.91</v>
      </c>
      <c r="K4200" s="212">
        <v>12588.96</v>
      </c>
      <c r="L4200" s="212">
        <v>14162.58</v>
      </c>
      <c r="M4200" s="239">
        <f t="shared" si="334"/>
        <v>0.51530000000004295</v>
      </c>
      <c r="N4200" s="239"/>
      <c r="O4200" s="178"/>
      <c r="P4200" s="178"/>
      <c r="Q4200" s="178"/>
      <c r="R4200" s="178"/>
      <c r="S4200" s="178"/>
      <c r="T4200" s="178"/>
      <c r="U4200" s="178"/>
      <c r="V4200" s="178"/>
      <c r="W4200" s="178"/>
      <c r="X4200" s="178"/>
      <c r="Y4200" s="210">
        <f t="shared" si="333"/>
        <v>0.36792611643675471</v>
      </c>
      <c r="Z4200" s="211">
        <f t="shared" si="335"/>
        <v>0.42</v>
      </c>
      <c r="AA4200" s="178"/>
      <c r="AB4200" s="178"/>
      <c r="AC4200" s="178"/>
    </row>
    <row r="4201" spans="2:29" x14ac:dyDescent="0.35">
      <c r="B4201" s="222">
        <v>427800</v>
      </c>
      <c r="C4201" s="208">
        <v>173039</v>
      </c>
      <c r="D4201" s="309">
        <v>9517.14</v>
      </c>
      <c r="E4201" s="206">
        <v>13843.12</v>
      </c>
      <c r="F4201" s="206">
        <v>15573.51</v>
      </c>
      <c r="G4201" s="205">
        <f t="shared" si="336"/>
        <v>0.40448574100046752</v>
      </c>
      <c r="H4201" s="207">
        <f t="shared" si="337"/>
        <v>0.45</v>
      </c>
      <c r="I4201" s="213">
        <v>157404</v>
      </c>
      <c r="J4201" s="213">
        <v>8657.2199999999993</v>
      </c>
      <c r="K4201" s="212">
        <v>12592.32</v>
      </c>
      <c r="L4201" s="212">
        <v>14166.36</v>
      </c>
      <c r="M4201" s="239">
        <f t="shared" si="334"/>
        <v>0.5152000000002408</v>
      </c>
      <c r="N4201" s="239"/>
      <c r="O4201" s="178"/>
      <c r="P4201" s="178"/>
      <c r="Q4201" s="178"/>
      <c r="R4201" s="178"/>
      <c r="S4201" s="178"/>
      <c r="T4201" s="178"/>
      <c r="U4201" s="178"/>
      <c r="V4201" s="178"/>
      <c r="W4201" s="178"/>
      <c r="X4201" s="178"/>
      <c r="Y4201" s="210">
        <f t="shared" si="333"/>
        <v>0.36793828892005609</v>
      </c>
      <c r="Z4201" s="211">
        <f t="shared" si="335"/>
        <v>0.42</v>
      </c>
      <c r="AA4201" s="178"/>
      <c r="AB4201" s="178"/>
      <c r="AC4201" s="178"/>
    </row>
    <row r="4202" spans="2:29" x14ac:dyDescent="0.35">
      <c r="B4202" s="222">
        <v>427900</v>
      </c>
      <c r="C4202" s="208">
        <v>173084</v>
      </c>
      <c r="D4202" s="309">
        <v>9519.6200000000008</v>
      </c>
      <c r="E4202" s="206">
        <v>13846.72</v>
      </c>
      <c r="F4202" s="206">
        <v>15577.56</v>
      </c>
      <c r="G4202" s="205">
        <f t="shared" si="336"/>
        <v>0.40449637765833141</v>
      </c>
      <c r="H4202" s="207">
        <f t="shared" si="337"/>
        <v>0.45</v>
      </c>
      <c r="I4202" s="213">
        <v>157446</v>
      </c>
      <c r="J4202" s="213">
        <v>8659.5300000000007</v>
      </c>
      <c r="K4202" s="212">
        <v>12595.68</v>
      </c>
      <c r="L4202" s="212">
        <v>14170.14</v>
      </c>
      <c r="M4202" s="239">
        <f t="shared" si="334"/>
        <v>0.51529999999993381</v>
      </c>
      <c r="N4202" s="239"/>
      <c r="O4202" s="178"/>
      <c r="P4202" s="178"/>
      <c r="Q4202" s="178"/>
      <c r="R4202" s="178"/>
      <c r="S4202" s="178"/>
      <c r="T4202" s="178"/>
      <c r="U4202" s="178"/>
      <c r="V4202" s="178"/>
      <c r="W4202" s="178"/>
      <c r="X4202" s="178"/>
      <c r="Y4202" s="210">
        <f t="shared" si="333"/>
        <v>0.36795045571395185</v>
      </c>
      <c r="Z4202" s="211">
        <f t="shared" si="335"/>
        <v>0.42</v>
      </c>
      <c r="AA4202" s="178"/>
      <c r="AB4202" s="178"/>
      <c r="AC4202" s="178"/>
    </row>
    <row r="4203" spans="2:29" x14ac:dyDescent="0.35">
      <c r="B4203" s="222">
        <v>428000</v>
      </c>
      <c r="C4203" s="208">
        <v>173129</v>
      </c>
      <c r="D4203" s="309">
        <v>9522.09</v>
      </c>
      <c r="E4203" s="206">
        <v>13850.32</v>
      </c>
      <c r="F4203" s="206">
        <v>15581.61</v>
      </c>
      <c r="G4203" s="205">
        <f t="shared" si="336"/>
        <v>0.40450700934579437</v>
      </c>
      <c r="H4203" s="207">
        <f t="shared" si="337"/>
        <v>0.45</v>
      </c>
      <c r="I4203" s="213">
        <v>157488</v>
      </c>
      <c r="J4203" s="213">
        <v>8661.84</v>
      </c>
      <c r="K4203" s="212">
        <v>12599.04</v>
      </c>
      <c r="L4203" s="212">
        <v>14173.92</v>
      </c>
      <c r="M4203" s="239">
        <f t="shared" si="334"/>
        <v>0.51520000000011346</v>
      </c>
      <c r="N4203" s="239"/>
      <c r="O4203" s="178"/>
      <c r="P4203" s="178"/>
      <c r="Q4203" s="178"/>
      <c r="R4203" s="178"/>
      <c r="S4203" s="178"/>
      <c r="T4203" s="178"/>
      <c r="U4203" s="178"/>
      <c r="V4203" s="178"/>
      <c r="W4203" s="178"/>
      <c r="X4203" s="178"/>
      <c r="Y4203" s="210">
        <f t="shared" si="333"/>
        <v>0.36796261682242992</v>
      </c>
      <c r="Z4203" s="211">
        <f t="shared" si="335"/>
        <v>0.42</v>
      </c>
      <c r="AA4203" s="178"/>
      <c r="AB4203" s="178"/>
      <c r="AC4203" s="178"/>
    </row>
    <row r="4204" spans="2:29" x14ac:dyDescent="0.35">
      <c r="B4204" s="222">
        <v>428100</v>
      </c>
      <c r="C4204" s="208">
        <v>173174</v>
      </c>
      <c r="D4204" s="309">
        <v>9524.57</v>
      </c>
      <c r="E4204" s="206">
        <v>13853.92</v>
      </c>
      <c r="F4204" s="206">
        <v>15585.66</v>
      </c>
      <c r="G4204" s="205">
        <f t="shared" si="336"/>
        <v>0.40451763606633961</v>
      </c>
      <c r="H4204" s="207">
        <f t="shared" si="337"/>
        <v>0.45</v>
      </c>
      <c r="I4204" s="213">
        <v>157530</v>
      </c>
      <c r="J4204" s="213">
        <v>8664.15</v>
      </c>
      <c r="K4204" s="212">
        <v>12602.4</v>
      </c>
      <c r="L4204" s="212">
        <v>14177.7</v>
      </c>
      <c r="M4204" s="239">
        <f t="shared" si="334"/>
        <v>0.51530000000009746</v>
      </c>
      <c r="N4204" s="239"/>
      <c r="O4204" s="178"/>
      <c r="P4204" s="178"/>
      <c r="Q4204" s="178"/>
      <c r="R4204" s="178"/>
      <c r="S4204" s="178"/>
      <c r="T4204" s="178"/>
      <c r="U4204" s="178"/>
      <c r="V4204" s="178"/>
      <c r="W4204" s="178"/>
      <c r="X4204" s="178"/>
      <c r="Y4204" s="210">
        <f t="shared" si="333"/>
        <v>0.36797477224947445</v>
      </c>
      <c r="Z4204" s="211">
        <f t="shared" si="335"/>
        <v>0.42</v>
      </c>
      <c r="AA4204" s="178"/>
      <c r="AB4204" s="178"/>
      <c r="AC4204" s="178"/>
    </row>
    <row r="4205" spans="2:29" x14ac:dyDescent="0.35">
      <c r="B4205" s="222">
        <v>428200</v>
      </c>
      <c r="C4205" s="208">
        <v>173219</v>
      </c>
      <c r="D4205" s="309">
        <v>9527.0400000000009</v>
      </c>
      <c r="E4205" s="206">
        <v>13857.52</v>
      </c>
      <c r="F4205" s="206">
        <v>15589.71</v>
      </c>
      <c r="G4205" s="205">
        <f t="shared" si="336"/>
        <v>0.40452825782344698</v>
      </c>
      <c r="H4205" s="207">
        <f t="shared" si="337"/>
        <v>0.45</v>
      </c>
      <c r="I4205" s="213">
        <v>157572</v>
      </c>
      <c r="J4205" s="213">
        <v>8666.4599999999991</v>
      </c>
      <c r="K4205" s="212">
        <v>12605.76</v>
      </c>
      <c r="L4205" s="212">
        <v>14181.48</v>
      </c>
      <c r="M4205" s="239">
        <f t="shared" si="334"/>
        <v>0.51520000000000432</v>
      </c>
      <c r="N4205" s="239"/>
      <c r="O4205" s="178"/>
      <c r="P4205" s="178"/>
      <c r="Q4205" s="178"/>
      <c r="R4205" s="178"/>
      <c r="S4205" s="178"/>
      <c r="T4205" s="178"/>
      <c r="U4205" s="178"/>
      <c r="V4205" s="178"/>
      <c r="W4205" s="178"/>
      <c r="X4205" s="178"/>
      <c r="Y4205" s="210">
        <f t="shared" si="333"/>
        <v>0.36798692199906585</v>
      </c>
      <c r="Z4205" s="211">
        <f t="shared" si="335"/>
        <v>0.42</v>
      </c>
      <c r="AA4205" s="178"/>
      <c r="AB4205" s="178"/>
      <c r="AC4205" s="178"/>
    </row>
    <row r="4206" spans="2:29" x14ac:dyDescent="0.35">
      <c r="B4206" s="222">
        <v>428300</v>
      </c>
      <c r="C4206" s="208">
        <v>173264</v>
      </c>
      <c r="D4206" s="309">
        <v>9529.52</v>
      </c>
      <c r="E4206" s="206">
        <v>13861.12</v>
      </c>
      <c r="F4206" s="206">
        <v>15593.76</v>
      </c>
      <c r="G4206" s="205">
        <f t="shared" si="336"/>
        <v>0.40453887462059307</v>
      </c>
      <c r="H4206" s="207">
        <f t="shared" si="337"/>
        <v>0.45</v>
      </c>
      <c r="I4206" s="213">
        <v>157614</v>
      </c>
      <c r="J4206" s="213">
        <v>8668.77</v>
      </c>
      <c r="K4206" s="212">
        <v>12609.12</v>
      </c>
      <c r="L4206" s="212">
        <v>14185.26</v>
      </c>
      <c r="M4206" s="239">
        <f t="shared" si="334"/>
        <v>0.51529999999998832</v>
      </c>
      <c r="N4206" s="239"/>
      <c r="O4206" s="178"/>
      <c r="P4206" s="178"/>
      <c r="Q4206" s="178"/>
      <c r="R4206" s="178"/>
      <c r="S4206" s="178"/>
      <c r="T4206" s="178"/>
      <c r="U4206" s="178"/>
      <c r="V4206" s="178"/>
      <c r="W4206" s="178"/>
      <c r="X4206" s="178"/>
      <c r="Y4206" s="210">
        <f t="shared" si="333"/>
        <v>0.36799906607518096</v>
      </c>
      <c r="Z4206" s="211">
        <f t="shared" si="335"/>
        <v>0.42</v>
      </c>
      <c r="AA4206" s="178"/>
      <c r="AB4206" s="178"/>
      <c r="AC4206" s="178"/>
    </row>
    <row r="4207" spans="2:29" x14ac:dyDescent="0.35">
      <c r="B4207" s="222">
        <v>428400</v>
      </c>
      <c r="C4207" s="208">
        <v>173309</v>
      </c>
      <c r="D4207" s="309">
        <v>9531.99</v>
      </c>
      <c r="E4207" s="206">
        <v>13864.72</v>
      </c>
      <c r="F4207" s="206">
        <v>15597.81</v>
      </c>
      <c r="G4207" s="205">
        <f t="shared" si="336"/>
        <v>0.40454948646125116</v>
      </c>
      <c r="H4207" s="207">
        <f t="shared" si="337"/>
        <v>0.45</v>
      </c>
      <c r="I4207" s="213">
        <v>157656</v>
      </c>
      <c r="J4207" s="213">
        <v>8671.08</v>
      </c>
      <c r="K4207" s="212">
        <v>12612.48</v>
      </c>
      <c r="L4207" s="212">
        <v>14189.04</v>
      </c>
      <c r="M4207" s="239">
        <f t="shared" si="334"/>
        <v>0.51519999999987709</v>
      </c>
      <c r="N4207" s="239"/>
      <c r="O4207" s="178"/>
      <c r="P4207" s="178"/>
      <c r="Q4207" s="178"/>
      <c r="R4207" s="178"/>
      <c r="S4207" s="178"/>
      <c r="T4207" s="178"/>
      <c r="U4207" s="178"/>
      <c r="V4207" s="178"/>
      <c r="W4207" s="178"/>
      <c r="X4207" s="178"/>
      <c r="Y4207" s="210">
        <f t="shared" si="333"/>
        <v>0.3680112044817927</v>
      </c>
      <c r="Z4207" s="211">
        <f t="shared" si="335"/>
        <v>0.42</v>
      </c>
      <c r="AA4207" s="178"/>
      <c r="AB4207" s="178"/>
      <c r="AC4207" s="178"/>
    </row>
    <row r="4208" spans="2:29" x14ac:dyDescent="0.35">
      <c r="B4208" s="222">
        <v>428500</v>
      </c>
      <c r="C4208" s="208">
        <v>173354</v>
      </c>
      <c r="D4208" s="309">
        <v>9534.4699999999993</v>
      </c>
      <c r="E4208" s="206">
        <v>13868.32</v>
      </c>
      <c r="F4208" s="206">
        <v>15601.86</v>
      </c>
      <c r="G4208" s="205">
        <f t="shared" si="336"/>
        <v>0.40456009334889148</v>
      </c>
      <c r="H4208" s="207">
        <f t="shared" si="337"/>
        <v>0.45</v>
      </c>
      <c r="I4208" s="213">
        <v>157698</v>
      </c>
      <c r="J4208" s="213">
        <v>8673.39</v>
      </c>
      <c r="K4208" s="212">
        <v>12615.84</v>
      </c>
      <c r="L4208" s="212">
        <v>14192.82</v>
      </c>
      <c r="M4208" s="239">
        <f t="shared" si="334"/>
        <v>0.51530000000017029</v>
      </c>
      <c r="N4208" s="239"/>
      <c r="O4208" s="178"/>
      <c r="P4208" s="178"/>
      <c r="Q4208" s="178"/>
      <c r="R4208" s="178"/>
      <c r="S4208" s="178"/>
      <c r="T4208" s="178"/>
      <c r="U4208" s="178"/>
      <c r="V4208" s="178"/>
      <c r="W4208" s="178"/>
      <c r="X4208" s="178"/>
      <c r="Y4208" s="210">
        <f t="shared" si="333"/>
        <v>0.36802333722287051</v>
      </c>
      <c r="Z4208" s="211">
        <f t="shared" si="335"/>
        <v>0.42</v>
      </c>
      <c r="AA4208" s="178"/>
      <c r="AB4208" s="178"/>
      <c r="AC4208" s="178"/>
    </row>
    <row r="4209" spans="2:29" x14ac:dyDescent="0.35">
      <c r="B4209" s="222">
        <v>428600</v>
      </c>
      <c r="C4209" s="208">
        <v>173399</v>
      </c>
      <c r="D4209" s="309">
        <v>9536.94</v>
      </c>
      <c r="E4209" s="206">
        <v>13871.92</v>
      </c>
      <c r="F4209" s="206">
        <v>15605.91</v>
      </c>
      <c r="G4209" s="205">
        <f t="shared" si="336"/>
        <v>0.40457069528698086</v>
      </c>
      <c r="H4209" s="207">
        <f t="shared" si="337"/>
        <v>0.45</v>
      </c>
      <c r="I4209" s="213">
        <v>157740</v>
      </c>
      <c r="J4209" s="213">
        <v>8675.7000000000007</v>
      </c>
      <c r="K4209" s="212">
        <v>12619.2</v>
      </c>
      <c r="L4209" s="212">
        <v>14196.6</v>
      </c>
      <c r="M4209" s="239">
        <f t="shared" si="334"/>
        <v>0.51520000000005894</v>
      </c>
      <c r="N4209" s="239"/>
      <c r="O4209" s="178"/>
      <c r="P4209" s="178"/>
      <c r="Q4209" s="178"/>
      <c r="R4209" s="178"/>
      <c r="S4209" s="178"/>
      <c r="T4209" s="178"/>
      <c r="U4209" s="178"/>
      <c r="V4209" s="178"/>
      <c r="W4209" s="178"/>
      <c r="X4209" s="178"/>
      <c r="Y4209" s="210">
        <f t="shared" si="333"/>
        <v>0.36803546430237982</v>
      </c>
      <c r="Z4209" s="211">
        <f t="shared" si="335"/>
        <v>0.42</v>
      </c>
      <c r="AA4209" s="178"/>
      <c r="AB4209" s="178"/>
      <c r="AC4209" s="178"/>
    </row>
    <row r="4210" spans="2:29" x14ac:dyDescent="0.35">
      <c r="B4210" s="222">
        <v>428700</v>
      </c>
      <c r="C4210" s="208">
        <v>173444</v>
      </c>
      <c r="D4210" s="309">
        <v>9539.42</v>
      </c>
      <c r="E4210" s="206">
        <v>13875.52</v>
      </c>
      <c r="F4210" s="206">
        <v>15609.96</v>
      </c>
      <c r="G4210" s="205">
        <f t="shared" si="336"/>
        <v>0.40458129227898298</v>
      </c>
      <c r="H4210" s="207">
        <f t="shared" si="337"/>
        <v>0.45</v>
      </c>
      <c r="I4210" s="213">
        <v>157782</v>
      </c>
      <c r="J4210" s="213">
        <v>8678.01</v>
      </c>
      <c r="K4210" s="212">
        <v>12622.56</v>
      </c>
      <c r="L4210" s="212">
        <v>14200.38</v>
      </c>
      <c r="M4210" s="239">
        <f t="shared" si="334"/>
        <v>0.51530000000004295</v>
      </c>
      <c r="N4210" s="239"/>
      <c r="O4210" s="178"/>
      <c r="P4210" s="178"/>
      <c r="Q4210" s="178"/>
      <c r="R4210" s="178"/>
      <c r="S4210" s="178"/>
      <c r="T4210" s="178"/>
      <c r="U4210" s="178"/>
      <c r="V4210" s="178"/>
      <c r="W4210" s="178"/>
      <c r="X4210" s="178"/>
      <c r="Y4210" s="210">
        <f t="shared" si="333"/>
        <v>0.3680475857242827</v>
      </c>
      <c r="Z4210" s="211">
        <f t="shared" si="335"/>
        <v>0.42</v>
      </c>
      <c r="AA4210" s="178"/>
      <c r="AB4210" s="178"/>
      <c r="AC4210" s="178"/>
    </row>
    <row r="4211" spans="2:29" x14ac:dyDescent="0.35">
      <c r="B4211" s="222">
        <v>428800</v>
      </c>
      <c r="C4211" s="208">
        <v>173489</v>
      </c>
      <c r="D4211" s="309">
        <v>9541.89</v>
      </c>
      <c r="E4211" s="206">
        <v>13879.12</v>
      </c>
      <c r="F4211" s="206">
        <v>15614.01</v>
      </c>
      <c r="G4211" s="205">
        <f t="shared" si="336"/>
        <v>0.40459188432835819</v>
      </c>
      <c r="H4211" s="207">
        <f t="shared" si="337"/>
        <v>0.45</v>
      </c>
      <c r="I4211" s="213">
        <v>157824</v>
      </c>
      <c r="J4211" s="213">
        <v>8680.32</v>
      </c>
      <c r="K4211" s="212">
        <v>12625.92</v>
      </c>
      <c r="L4211" s="212">
        <v>14204.16</v>
      </c>
      <c r="M4211" s="239">
        <f t="shared" si="334"/>
        <v>0.5152000000002408</v>
      </c>
      <c r="N4211" s="239"/>
      <c r="O4211" s="178"/>
      <c r="P4211" s="178"/>
      <c r="Q4211" s="178"/>
      <c r="R4211" s="178"/>
      <c r="S4211" s="178"/>
      <c r="T4211" s="178"/>
      <c r="U4211" s="178"/>
      <c r="V4211" s="178"/>
      <c r="W4211" s="178"/>
      <c r="X4211" s="178"/>
      <c r="Y4211" s="210">
        <f t="shared" si="333"/>
        <v>0.36805970149253731</v>
      </c>
      <c r="Z4211" s="211">
        <f t="shared" si="335"/>
        <v>0.42</v>
      </c>
      <c r="AA4211" s="178"/>
      <c r="AB4211" s="178"/>
      <c r="AC4211" s="178"/>
    </row>
    <row r="4212" spans="2:29" x14ac:dyDescent="0.35">
      <c r="B4212" s="222">
        <v>428900</v>
      </c>
      <c r="C4212" s="208">
        <v>173534</v>
      </c>
      <c r="D4212" s="309">
        <v>9544.3700000000008</v>
      </c>
      <c r="E4212" s="206">
        <v>13882.72</v>
      </c>
      <c r="F4212" s="206">
        <v>15618.06</v>
      </c>
      <c r="G4212" s="205">
        <f t="shared" si="336"/>
        <v>0.40460247143856376</v>
      </c>
      <c r="H4212" s="207">
        <f t="shared" si="337"/>
        <v>0.45</v>
      </c>
      <c r="I4212" s="213">
        <v>157866</v>
      </c>
      <c r="J4212" s="213">
        <v>8682.6299999999992</v>
      </c>
      <c r="K4212" s="212">
        <v>12629.28</v>
      </c>
      <c r="L4212" s="212">
        <v>14207.94</v>
      </c>
      <c r="M4212" s="239">
        <f t="shared" si="334"/>
        <v>0.51529999999993381</v>
      </c>
      <c r="N4212" s="239"/>
      <c r="O4212" s="178"/>
      <c r="P4212" s="178"/>
      <c r="Q4212" s="178"/>
      <c r="R4212" s="178"/>
      <c r="S4212" s="178"/>
      <c r="T4212" s="178"/>
      <c r="U4212" s="178"/>
      <c r="V4212" s="178"/>
      <c r="W4212" s="178"/>
      <c r="X4212" s="178"/>
      <c r="Y4212" s="210">
        <f t="shared" si="333"/>
        <v>0.36807181161109814</v>
      </c>
      <c r="Z4212" s="211">
        <f t="shared" si="335"/>
        <v>0.42</v>
      </c>
      <c r="AA4212" s="178"/>
      <c r="AB4212" s="178"/>
      <c r="AC4212" s="178"/>
    </row>
    <row r="4213" spans="2:29" x14ac:dyDescent="0.35">
      <c r="B4213" s="222">
        <v>429000</v>
      </c>
      <c r="C4213" s="208">
        <v>173579</v>
      </c>
      <c r="D4213" s="309">
        <v>9546.84</v>
      </c>
      <c r="E4213" s="206">
        <v>13886.32</v>
      </c>
      <c r="F4213" s="206">
        <v>15622.11</v>
      </c>
      <c r="G4213" s="205">
        <f t="shared" si="336"/>
        <v>0.40461305361305361</v>
      </c>
      <c r="H4213" s="207">
        <f t="shared" si="337"/>
        <v>0.45</v>
      </c>
      <c r="I4213" s="213">
        <v>157908</v>
      </c>
      <c r="J4213" s="213">
        <v>8684.94</v>
      </c>
      <c r="K4213" s="212">
        <v>12632.64</v>
      </c>
      <c r="L4213" s="212">
        <v>14211.72</v>
      </c>
      <c r="M4213" s="239">
        <f t="shared" si="334"/>
        <v>0.51520000000011346</v>
      </c>
      <c r="N4213" s="239"/>
      <c r="O4213" s="178"/>
      <c r="P4213" s="178"/>
      <c r="Q4213" s="178"/>
      <c r="R4213" s="178"/>
      <c r="S4213" s="178"/>
      <c r="T4213" s="178"/>
      <c r="U4213" s="178"/>
      <c r="V4213" s="178"/>
      <c r="W4213" s="178"/>
      <c r="X4213" s="178"/>
      <c r="Y4213" s="210">
        <f t="shared" si="333"/>
        <v>0.36808391608391611</v>
      </c>
      <c r="Z4213" s="211">
        <f t="shared" si="335"/>
        <v>0.42</v>
      </c>
      <c r="AA4213" s="178"/>
      <c r="AB4213" s="178"/>
      <c r="AC4213" s="178"/>
    </row>
    <row r="4214" spans="2:29" x14ac:dyDescent="0.35">
      <c r="B4214" s="222">
        <v>429100</v>
      </c>
      <c r="C4214" s="208">
        <v>173624</v>
      </c>
      <c r="D4214" s="309">
        <v>9549.32</v>
      </c>
      <c r="E4214" s="206">
        <v>13889.92</v>
      </c>
      <c r="F4214" s="206">
        <v>15626.16</v>
      </c>
      <c r="G4214" s="205">
        <f t="shared" si="336"/>
        <v>0.40462363085527847</v>
      </c>
      <c r="H4214" s="207">
        <f t="shared" si="337"/>
        <v>0.45</v>
      </c>
      <c r="I4214" s="213">
        <v>157950</v>
      </c>
      <c r="J4214" s="213">
        <v>8687.25</v>
      </c>
      <c r="K4214" s="212">
        <v>12636</v>
      </c>
      <c r="L4214" s="212">
        <v>14215.5</v>
      </c>
      <c r="M4214" s="239">
        <f t="shared" si="334"/>
        <v>0.51530000000009746</v>
      </c>
      <c r="N4214" s="239"/>
      <c r="O4214" s="178"/>
      <c r="P4214" s="178"/>
      <c r="Q4214" s="178"/>
      <c r="R4214" s="178"/>
      <c r="S4214" s="178"/>
      <c r="T4214" s="178"/>
      <c r="U4214" s="178"/>
      <c r="V4214" s="178"/>
      <c r="W4214" s="178"/>
      <c r="X4214" s="178"/>
      <c r="Y4214" s="210">
        <f t="shared" si="333"/>
        <v>0.36809601491493826</v>
      </c>
      <c r="Z4214" s="211">
        <f t="shared" si="335"/>
        <v>0.42</v>
      </c>
      <c r="AA4214" s="178"/>
      <c r="AB4214" s="178"/>
      <c r="AC4214" s="178"/>
    </row>
    <row r="4215" spans="2:29" x14ac:dyDescent="0.35">
      <c r="B4215" s="222">
        <v>429200</v>
      </c>
      <c r="C4215" s="208">
        <v>173669</v>
      </c>
      <c r="D4215" s="309">
        <v>9551.7900000000009</v>
      </c>
      <c r="E4215" s="206">
        <v>13893.52</v>
      </c>
      <c r="F4215" s="206">
        <v>15630.21</v>
      </c>
      <c r="G4215" s="205">
        <f t="shared" si="336"/>
        <v>0.40463420316868592</v>
      </c>
      <c r="H4215" s="207">
        <f t="shared" si="337"/>
        <v>0.45</v>
      </c>
      <c r="I4215" s="213">
        <v>157992</v>
      </c>
      <c r="J4215" s="213">
        <v>8689.56</v>
      </c>
      <c r="K4215" s="212">
        <v>12639.36</v>
      </c>
      <c r="L4215" s="212">
        <v>14219.28</v>
      </c>
      <c r="M4215" s="239">
        <f t="shared" si="334"/>
        <v>0.51520000000000432</v>
      </c>
      <c r="N4215" s="239"/>
      <c r="O4215" s="178"/>
      <c r="P4215" s="178"/>
      <c r="Q4215" s="178"/>
      <c r="R4215" s="178"/>
      <c r="S4215" s="178"/>
      <c r="T4215" s="178"/>
      <c r="U4215" s="178"/>
      <c r="V4215" s="178"/>
      <c r="W4215" s="178"/>
      <c r="X4215" s="178"/>
      <c r="Y4215" s="210">
        <f t="shared" si="333"/>
        <v>0.36810810810810812</v>
      </c>
      <c r="Z4215" s="211">
        <f t="shared" si="335"/>
        <v>0.42</v>
      </c>
      <c r="AA4215" s="178"/>
      <c r="AB4215" s="178"/>
      <c r="AC4215" s="178"/>
    </row>
    <row r="4216" spans="2:29" x14ac:dyDescent="0.35">
      <c r="B4216" s="222">
        <v>429300</v>
      </c>
      <c r="C4216" s="208">
        <v>173714</v>
      </c>
      <c r="D4216" s="309">
        <v>9554.27</v>
      </c>
      <c r="E4216" s="206">
        <v>13897.12</v>
      </c>
      <c r="F4216" s="206">
        <v>15634.26</v>
      </c>
      <c r="G4216" s="205">
        <f t="shared" si="336"/>
        <v>0.40464477055672027</v>
      </c>
      <c r="H4216" s="207">
        <f t="shared" si="337"/>
        <v>0.45</v>
      </c>
      <c r="I4216" s="213">
        <v>158034</v>
      </c>
      <c r="J4216" s="213">
        <v>8691.8700000000008</v>
      </c>
      <c r="K4216" s="212">
        <v>12642.72</v>
      </c>
      <c r="L4216" s="212">
        <v>14223.06</v>
      </c>
      <c r="M4216" s="239">
        <f t="shared" si="334"/>
        <v>0.51529999999998832</v>
      </c>
      <c r="N4216" s="239"/>
      <c r="O4216" s="178"/>
      <c r="P4216" s="178"/>
      <c r="Q4216" s="178"/>
      <c r="R4216" s="178"/>
      <c r="S4216" s="178"/>
      <c r="T4216" s="178"/>
      <c r="U4216" s="178"/>
      <c r="V4216" s="178"/>
      <c r="W4216" s="178"/>
      <c r="X4216" s="178"/>
      <c r="Y4216" s="210">
        <f t="shared" si="333"/>
        <v>0.36812019566736548</v>
      </c>
      <c r="Z4216" s="211">
        <f t="shared" si="335"/>
        <v>0.42</v>
      </c>
      <c r="AA4216" s="178"/>
      <c r="AB4216" s="178"/>
      <c r="AC4216" s="178"/>
    </row>
    <row r="4217" spans="2:29" x14ac:dyDescent="0.35">
      <c r="B4217" s="222">
        <v>429400</v>
      </c>
      <c r="C4217" s="208">
        <v>173759</v>
      </c>
      <c r="D4217" s="309">
        <v>9556.74</v>
      </c>
      <c r="E4217" s="206">
        <v>13900.72</v>
      </c>
      <c r="F4217" s="206">
        <v>15638.31</v>
      </c>
      <c r="G4217" s="205">
        <f t="shared" si="336"/>
        <v>0.40465533302282253</v>
      </c>
      <c r="H4217" s="207">
        <f t="shared" si="337"/>
        <v>0.45</v>
      </c>
      <c r="I4217" s="213">
        <v>158076</v>
      </c>
      <c r="J4217" s="213">
        <v>8694.18</v>
      </c>
      <c r="K4217" s="212">
        <v>12646.08</v>
      </c>
      <c r="L4217" s="212">
        <v>14226.84</v>
      </c>
      <c r="M4217" s="239">
        <f t="shared" si="334"/>
        <v>0.51519999999987709</v>
      </c>
      <c r="N4217" s="239"/>
      <c r="O4217" s="178"/>
      <c r="P4217" s="178"/>
      <c r="Q4217" s="178"/>
      <c r="R4217" s="178"/>
      <c r="S4217" s="178"/>
      <c r="T4217" s="178"/>
      <c r="U4217" s="178"/>
      <c r="V4217" s="178"/>
      <c r="W4217" s="178"/>
      <c r="X4217" s="178"/>
      <c r="Y4217" s="210">
        <f t="shared" si="333"/>
        <v>0.36813227759664646</v>
      </c>
      <c r="Z4217" s="211">
        <f t="shared" si="335"/>
        <v>0.42</v>
      </c>
      <c r="AA4217" s="178"/>
      <c r="AB4217" s="178"/>
      <c r="AC4217" s="178"/>
    </row>
    <row r="4218" spans="2:29" x14ac:dyDescent="0.35">
      <c r="B4218" s="222">
        <v>429500</v>
      </c>
      <c r="C4218" s="208">
        <v>173804</v>
      </c>
      <c r="D4218" s="309">
        <v>9559.2199999999993</v>
      </c>
      <c r="E4218" s="206">
        <v>13904.32</v>
      </c>
      <c r="F4218" s="206">
        <v>15642.36</v>
      </c>
      <c r="G4218" s="205">
        <f t="shared" si="336"/>
        <v>0.40466589057043073</v>
      </c>
      <c r="H4218" s="207">
        <f t="shared" si="337"/>
        <v>0.45</v>
      </c>
      <c r="I4218" s="213">
        <v>158118</v>
      </c>
      <c r="J4218" s="213">
        <v>8696.49</v>
      </c>
      <c r="K4218" s="212">
        <v>12649.44</v>
      </c>
      <c r="L4218" s="212">
        <v>14230.62</v>
      </c>
      <c r="M4218" s="239">
        <f t="shared" si="334"/>
        <v>0.51530000000017029</v>
      </c>
      <c r="N4218" s="239"/>
      <c r="O4218" s="178"/>
      <c r="P4218" s="178"/>
      <c r="Q4218" s="178"/>
      <c r="R4218" s="178"/>
      <c r="S4218" s="178"/>
      <c r="T4218" s="178"/>
      <c r="U4218" s="178"/>
      <c r="V4218" s="178"/>
      <c r="W4218" s="178"/>
      <c r="X4218" s="178"/>
      <c r="Y4218" s="210">
        <f t="shared" si="333"/>
        <v>0.36814435389988359</v>
      </c>
      <c r="Z4218" s="211">
        <f t="shared" si="335"/>
        <v>0.42</v>
      </c>
      <c r="AA4218" s="178"/>
      <c r="AB4218" s="178"/>
      <c r="AC4218" s="178"/>
    </row>
    <row r="4219" spans="2:29" x14ac:dyDescent="0.35">
      <c r="B4219" s="222">
        <v>429600</v>
      </c>
      <c r="C4219" s="208">
        <v>173849</v>
      </c>
      <c r="D4219" s="309">
        <v>9561.69</v>
      </c>
      <c r="E4219" s="206">
        <v>13907.92</v>
      </c>
      <c r="F4219" s="206">
        <v>15646.41</v>
      </c>
      <c r="G4219" s="205">
        <f t="shared" si="336"/>
        <v>0.40467644320297952</v>
      </c>
      <c r="H4219" s="207">
        <f t="shared" si="337"/>
        <v>0.45</v>
      </c>
      <c r="I4219" s="213">
        <v>158160</v>
      </c>
      <c r="J4219" s="213">
        <v>8698.7999999999993</v>
      </c>
      <c r="K4219" s="212">
        <v>12652.8</v>
      </c>
      <c r="L4219" s="212">
        <v>14234.4</v>
      </c>
      <c r="M4219" s="239">
        <f t="shared" si="334"/>
        <v>0.51520000000005894</v>
      </c>
      <c r="N4219" s="239"/>
      <c r="O4219" s="178"/>
      <c r="P4219" s="178"/>
      <c r="Q4219" s="178"/>
      <c r="R4219" s="178"/>
      <c r="S4219" s="178"/>
      <c r="T4219" s="178"/>
      <c r="U4219" s="178"/>
      <c r="V4219" s="178"/>
      <c r="W4219" s="178"/>
      <c r="X4219" s="178"/>
      <c r="Y4219" s="210">
        <f t="shared" si="333"/>
        <v>0.36815642458100556</v>
      </c>
      <c r="Z4219" s="211">
        <f t="shared" si="335"/>
        <v>0.42</v>
      </c>
      <c r="AA4219" s="178"/>
      <c r="AB4219" s="178"/>
      <c r="AC4219" s="178"/>
    </row>
    <row r="4220" spans="2:29" x14ac:dyDescent="0.35">
      <c r="B4220" s="222">
        <v>429700</v>
      </c>
      <c r="C4220" s="208">
        <v>173894</v>
      </c>
      <c r="D4220" s="309">
        <v>9564.17</v>
      </c>
      <c r="E4220" s="206">
        <v>13911.52</v>
      </c>
      <c r="F4220" s="206">
        <v>15650.46</v>
      </c>
      <c r="G4220" s="205">
        <f t="shared" si="336"/>
        <v>0.40468699092390037</v>
      </c>
      <c r="H4220" s="207">
        <f t="shared" si="337"/>
        <v>0.45</v>
      </c>
      <c r="I4220" s="213">
        <v>158202</v>
      </c>
      <c r="J4220" s="213">
        <v>8701.11</v>
      </c>
      <c r="K4220" s="212">
        <v>12656.16</v>
      </c>
      <c r="L4220" s="212">
        <v>14238.18</v>
      </c>
      <c r="M4220" s="239">
        <f t="shared" si="334"/>
        <v>0.51530000000004295</v>
      </c>
      <c r="N4220" s="239"/>
      <c r="O4220" s="178"/>
      <c r="P4220" s="178"/>
      <c r="Q4220" s="178"/>
      <c r="R4220" s="178"/>
      <c r="S4220" s="178"/>
      <c r="T4220" s="178"/>
      <c r="U4220" s="178"/>
      <c r="V4220" s="178"/>
      <c r="W4220" s="178"/>
      <c r="X4220" s="178"/>
      <c r="Y4220" s="210">
        <f t="shared" si="333"/>
        <v>0.36816848964393761</v>
      </c>
      <c r="Z4220" s="211">
        <f t="shared" si="335"/>
        <v>0.42</v>
      </c>
      <c r="AA4220" s="178"/>
      <c r="AB4220" s="178"/>
      <c r="AC4220" s="178"/>
    </row>
    <row r="4221" spans="2:29" x14ac:dyDescent="0.35">
      <c r="B4221" s="222">
        <v>429800</v>
      </c>
      <c r="C4221" s="208">
        <v>173939</v>
      </c>
      <c r="D4221" s="309">
        <v>9566.64</v>
      </c>
      <c r="E4221" s="206">
        <v>13915.12</v>
      </c>
      <c r="F4221" s="206">
        <v>15654.51</v>
      </c>
      <c r="G4221" s="205">
        <f t="shared" si="336"/>
        <v>0.40469753373662171</v>
      </c>
      <c r="H4221" s="207">
        <f t="shared" si="337"/>
        <v>0.45</v>
      </c>
      <c r="I4221" s="213">
        <v>158244</v>
      </c>
      <c r="J4221" s="213">
        <v>8703.42</v>
      </c>
      <c r="K4221" s="212">
        <v>12659.52</v>
      </c>
      <c r="L4221" s="212">
        <v>14241.96</v>
      </c>
      <c r="M4221" s="239">
        <f t="shared" si="334"/>
        <v>0.5152000000002408</v>
      </c>
      <c r="N4221" s="239"/>
      <c r="O4221" s="178"/>
      <c r="P4221" s="178"/>
      <c r="Q4221" s="178"/>
      <c r="R4221" s="178"/>
      <c r="S4221" s="178"/>
      <c r="T4221" s="178"/>
      <c r="U4221" s="178"/>
      <c r="V4221" s="178"/>
      <c r="W4221" s="178"/>
      <c r="X4221" s="178"/>
      <c r="Y4221" s="210">
        <f t="shared" si="333"/>
        <v>0.36818054909260123</v>
      </c>
      <c r="Z4221" s="211">
        <f t="shared" si="335"/>
        <v>0.42</v>
      </c>
      <c r="AA4221" s="178"/>
      <c r="AB4221" s="178"/>
      <c r="AC4221" s="178"/>
    </row>
    <row r="4222" spans="2:29" x14ac:dyDescent="0.35">
      <c r="B4222" s="222">
        <v>429900</v>
      </c>
      <c r="C4222" s="208">
        <v>173984</v>
      </c>
      <c r="D4222" s="309">
        <v>9569.1200000000008</v>
      </c>
      <c r="E4222" s="206">
        <v>13918.72</v>
      </c>
      <c r="F4222" s="206">
        <v>15658.56</v>
      </c>
      <c r="G4222" s="205">
        <f t="shared" si="336"/>
        <v>0.40470807164456851</v>
      </c>
      <c r="H4222" s="207">
        <f t="shared" si="337"/>
        <v>0.45</v>
      </c>
      <c r="I4222" s="213">
        <v>158286</v>
      </c>
      <c r="J4222" s="213">
        <v>8705.73</v>
      </c>
      <c r="K4222" s="212">
        <v>12662.88</v>
      </c>
      <c r="L4222" s="212">
        <v>14245.74</v>
      </c>
      <c r="M4222" s="239">
        <f t="shared" si="334"/>
        <v>0.51529999999993381</v>
      </c>
      <c r="N4222" s="239"/>
      <c r="O4222" s="178"/>
      <c r="P4222" s="178"/>
      <c r="Q4222" s="178"/>
      <c r="R4222" s="178"/>
      <c r="S4222" s="178"/>
      <c r="T4222" s="178"/>
      <c r="U4222" s="178"/>
      <c r="V4222" s="178"/>
      <c r="W4222" s="178"/>
      <c r="X4222" s="178"/>
      <c r="Y4222" s="210">
        <f t="shared" si="333"/>
        <v>0.36819260293091416</v>
      </c>
      <c r="Z4222" s="211">
        <f t="shared" si="335"/>
        <v>0.42</v>
      </c>
      <c r="AA4222" s="178"/>
      <c r="AB4222" s="178"/>
      <c r="AC4222" s="178"/>
    </row>
    <row r="4223" spans="2:29" x14ac:dyDescent="0.35">
      <c r="B4223" s="222">
        <v>430000</v>
      </c>
      <c r="C4223" s="208">
        <v>174029</v>
      </c>
      <c r="D4223" s="309">
        <v>9571.59</v>
      </c>
      <c r="E4223" s="206">
        <v>13922.32</v>
      </c>
      <c r="F4223" s="206">
        <v>15662.61</v>
      </c>
      <c r="G4223" s="205">
        <f t="shared" si="336"/>
        <v>0.40471860465116277</v>
      </c>
      <c r="H4223" s="207">
        <f t="shared" si="337"/>
        <v>0.45</v>
      </c>
      <c r="I4223" s="213">
        <v>158328</v>
      </c>
      <c r="J4223" s="213">
        <v>8708.0400000000009</v>
      </c>
      <c r="K4223" s="212">
        <v>12666.24</v>
      </c>
      <c r="L4223" s="212">
        <v>14249.52</v>
      </c>
      <c r="M4223" s="239">
        <f t="shared" si="334"/>
        <v>0.51520000000011346</v>
      </c>
      <c r="N4223" s="239"/>
      <c r="O4223" s="178"/>
      <c r="P4223" s="178"/>
      <c r="Q4223" s="178"/>
      <c r="R4223" s="178"/>
      <c r="S4223" s="178"/>
      <c r="T4223" s="178"/>
      <c r="U4223" s="178"/>
      <c r="V4223" s="178"/>
      <c r="W4223" s="178"/>
      <c r="X4223" s="178"/>
      <c r="Y4223" s="210">
        <f t="shared" si="333"/>
        <v>0.36820465116279072</v>
      </c>
      <c r="Z4223" s="211">
        <f t="shared" si="335"/>
        <v>0.42</v>
      </c>
      <c r="AA4223" s="178"/>
      <c r="AB4223" s="178"/>
      <c r="AC4223" s="178"/>
    </row>
    <row r="4224" spans="2:29" x14ac:dyDescent="0.35">
      <c r="B4224" s="222">
        <v>430100</v>
      </c>
      <c r="C4224" s="208">
        <v>174074</v>
      </c>
      <c r="D4224" s="309">
        <v>9574.07</v>
      </c>
      <c r="E4224" s="206">
        <v>13925.92</v>
      </c>
      <c r="F4224" s="206">
        <v>15666.66</v>
      </c>
      <c r="G4224" s="205">
        <f t="shared" si="336"/>
        <v>0.40472913275982331</v>
      </c>
      <c r="H4224" s="207">
        <f t="shared" si="337"/>
        <v>0.45</v>
      </c>
      <c r="I4224" s="213">
        <v>158370</v>
      </c>
      <c r="J4224" s="213">
        <v>8710.35</v>
      </c>
      <c r="K4224" s="212">
        <v>12669.6</v>
      </c>
      <c r="L4224" s="212">
        <v>14253.3</v>
      </c>
      <c r="M4224" s="239">
        <f t="shared" si="334"/>
        <v>0.51530000000009746</v>
      </c>
      <c r="N4224" s="239"/>
      <c r="O4224" s="178"/>
      <c r="P4224" s="178"/>
      <c r="Q4224" s="178"/>
      <c r="R4224" s="178"/>
      <c r="S4224" s="178"/>
      <c r="T4224" s="178"/>
      <c r="U4224" s="178"/>
      <c r="V4224" s="178"/>
      <c r="W4224" s="178"/>
      <c r="X4224" s="178"/>
      <c r="Y4224" s="210">
        <f t="shared" si="333"/>
        <v>0.36821669379214134</v>
      </c>
      <c r="Z4224" s="211">
        <f t="shared" si="335"/>
        <v>0.42</v>
      </c>
      <c r="AA4224" s="178"/>
      <c r="AB4224" s="178"/>
      <c r="AC4224" s="178"/>
    </row>
    <row r="4225" spans="2:29" x14ac:dyDescent="0.35">
      <c r="B4225" s="222">
        <v>430200</v>
      </c>
      <c r="C4225" s="208">
        <v>174119</v>
      </c>
      <c r="D4225" s="309">
        <v>9576.5400000000009</v>
      </c>
      <c r="E4225" s="206">
        <v>13929.52</v>
      </c>
      <c r="F4225" s="206">
        <v>15670.71</v>
      </c>
      <c r="G4225" s="205">
        <f t="shared" si="336"/>
        <v>0.40473965597396561</v>
      </c>
      <c r="H4225" s="207">
        <f t="shared" si="337"/>
        <v>0.45</v>
      </c>
      <c r="I4225" s="213">
        <v>158412</v>
      </c>
      <c r="J4225" s="213">
        <v>8712.66</v>
      </c>
      <c r="K4225" s="212">
        <v>12672.96</v>
      </c>
      <c r="L4225" s="212">
        <v>14257.08</v>
      </c>
      <c r="M4225" s="239">
        <f t="shared" si="334"/>
        <v>0.51520000000000432</v>
      </c>
      <c r="N4225" s="239"/>
      <c r="O4225" s="178"/>
      <c r="P4225" s="178"/>
      <c r="Q4225" s="178"/>
      <c r="R4225" s="178"/>
      <c r="S4225" s="178"/>
      <c r="T4225" s="178"/>
      <c r="U4225" s="178"/>
      <c r="V4225" s="178"/>
      <c r="W4225" s="178"/>
      <c r="X4225" s="178"/>
      <c r="Y4225" s="210">
        <f t="shared" si="333"/>
        <v>0.36822873082287311</v>
      </c>
      <c r="Z4225" s="211">
        <f t="shared" si="335"/>
        <v>0.42</v>
      </c>
      <c r="AA4225" s="178"/>
      <c r="AB4225" s="178"/>
      <c r="AC4225" s="178"/>
    </row>
    <row r="4226" spans="2:29" x14ac:dyDescent="0.35">
      <c r="B4226" s="222">
        <v>430300</v>
      </c>
      <c r="C4226" s="208">
        <v>174164</v>
      </c>
      <c r="D4226" s="309">
        <v>9579.02</v>
      </c>
      <c r="E4226" s="206">
        <v>13933.12</v>
      </c>
      <c r="F4226" s="206">
        <v>15674.76</v>
      </c>
      <c r="G4226" s="205">
        <f t="shared" si="336"/>
        <v>0.40475017429700211</v>
      </c>
      <c r="H4226" s="207">
        <f t="shared" si="337"/>
        <v>0.45</v>
      </c>
      <c r="I4226" s="213">
        <v>158454</v>
      </c>
      <c r="J4226" s="213">
        <v>8714.9699999999993</v>
      </c>
      <c r="K4226" s="212">
        <v>12676.32</v>
      </c>
      <c r="L4226" s="212">
        <v>14260.86</v>
      </c>
      <c r="M4226" s="239">
        <f t="shared" si="334"/>
        <v>0.51529999999998832</v>
      </c>
      <c r="N4226" s="239"/>
      <c r="O4226" s="178"/>
      <c r="P4226" s="178"/>
      <c r="Q4226" s="178"/>
      <c r="R4226" s="178"/>
      <c r="S4226" s="178"/>
      <c r="T4226" s="178"/>
      <c r="U4226" s="178"/>
      <c r="V4226" s="178"/>
      <c r="W4226" s="178"/>
      <c r="X4226" s="178"/>
      <c r="Y4226" s="210">
        <f t="shared" si="333"/>
        <v>0.36824076225888913</v>
      </c>
      <c r="Z4226" s="211">
        <f t="shared" si="335"/>
        <v>0.42</v>
      </c>
      <c r="AA4226" s="178"/>
      <c r="AB4226" s="178"/>
      <c r="AC4226" s="178"/>
    </row>
    <row r="4227" spans="2:29" x14ac:dyDescent="0.35">
      <c r="B4227" s="222">
        <v>430400</v>
      </c>
      <c r="C4227" s="208">
        <v>174209</v>
      </c>
      <c r="D4227" s="309">
        <v>9581.49</v>
      </c>
      <c r="E4227" s="206">
        <v>13936.72</v>
      </c>
      <c r="F4227" s="206">
        <v>15678.81</v>
      </c>
      <c r="G4227" s="205">
        <f t="shared" si="336"/>
        <v>0.40476068773234203</v>
      </c>
      <c r="H4227" s="207">
        <f t="shared" si="337"/>
        <v>0.45</v>
      </c>
      <c r="I4227" s="213">
        <v>158496</v>
      </c>
      <c r="J4227" s="213">
        <v>8717.2800000000007</v>
      </c>
      <c r="K4227" s="212">
        <v>12679.68</v>
      </c>
      <c r="L4227" s="212">
        <v>14264.64</v>
      </c>
      <c r="M4227" s="239">
        <f t="shared" si="334"/>
        <v>0.51519999999987709</v>
      </c>
      <c r="N4227" s="239"/>
      <c r="O4227" s="178"/>
      <c r="P4227" s="178"/>
      <c r="Q4227" s="178"/>
      <c r="R4227" s="178"/>
      <c r="S4227" s="178"/>
      <c r="T4227" s="178"/>
      <c r="U4227" s="178"/>
      <c r="V4227" s="178"/>
      <c r="W4227" s="178"/>
      <c r="X4227" s="178"/>
      <c r="Y4227" s="210">
        <f t="shared" ref="Y4227:Y4290" si="338">I4227/$B4227</f>
        <v>0.36825278810408923</v>
      </c>
      <c r="Z4227" s="211">
        <f t="shared" si="335"/>
        <v>0.42</v>
      </c>
      <c r="AA4227" s="178"/>
      <c r="AB4227" s="178"/>
      <c r="AC4227" s="178"/>
    </row>
    <row r="4228" spans="2:29" x14ac:dyDescent="0.35">
      <c r="B4228" s="222">
        <v>430500</v>
      </c>
      <c r="C4228" s="208">
        <v>174254</v>
      </c>
      <c r="D4228" s="309">
        <v>9583.9699999999993</v>
      </c>
      <c r="E4228" s="206">
        <v>13940.32</v>
      </c>
      <c r="F4228" s="206">
        <v>15682.86</v>
      </c>
      <c r="G4228" s="205">
        <f t="shared" si="336"/>
        <v>0.40477119628339142</v>
      </c>
      <c r="H4228" s="207">
        <f t="shared" si="337"/>
        <v>0.45</v>
      </c>
      <c r="I4228" s="213">
        <v>158538</v>
      </c>
      <c r="J4228" s="213">
        <v>8719.59</v>
      </c>
      <c r="K4228" s="212">
        <v>12683.04</v>
      </c>
      <c r="L4228" s="212">
        <v>14268.42</v>
      </c>
      <c r="M4228" s="239">
        <f t="shared" ref="M4228:M4291" si="339">(C4228+D4228+F4228-C4227-D4227-F4227)/100</f>
        <v>0.51530000000017029</v>
      </c>
      <c r="N4228" s="239"/>
      <c r="O4228" s="178"/>
      <c r="P4228" s="178"/>
      <c r="Q4228" s="178"/>
      <c r="R4228" s="178"/>
      <c r="S4228" s="178"/>
      <c r="T4228" s="178"/>
      <c r="U4228" s="178"/>
      <c r="V4228" s="178"/>
      <c r="W4228" s="178"/>
      <c r="X4228" s="178"/>
      <c r="Y4228" s="210">
        <f t="shared" si="338"/>
        <v>0.36826480836236936</v>
      </c>
      <c r="Z4228" s="211">
        <f t="shared" ref="Z4228:Z4291" si="340">(I4228-I4227)/($B4228-$B4227)</f>
        <v>0.42</v>
      </c>
      <c r="AA4228" s="178"/>
      <c r="AB4228" s="178"/>
      <c r="AC4228" s="178"/>
    </row>
    <row r="4229" spans="2:29" x14ac:dyDescent="0.35">
      <c r="B4229" s="222">
        <v>430600</v>
      </c>
      <c r="C4229" s="208">
        <v>174299</v>
      </c>
      <c r="D4229" s="309">
        <v>9586.44</v>
      </c>
      <c r="E4229" s="206">
        <v>13943.92</v>
      </c>
      <c r="F4229" s="206">
        <v>15686.91</v>
      </c>
      <c r="G4229" s="205">
        <f t="shared" ref="G4229:G4292" si="341">C4229/B4229</f>
        <v>0.40478169995355318</v>
      </c>
      <c r="H4229" s="207">
        <f t="shared" ref="H4229:H4292" si="342">(C4229-C4228)/(B4229-B4228)</f>
        <v>0.45</v>
      </c>
      <c r="I4229" s="213">
        <v>158580</v>
      </c>
      <c r="J4229" s="213">
        <v>8721.9</v>
      </c>
      <c r="K4229" s="212">
        <v>12686.4</v>
      </c>
      <c r="L4229" s="212">
        <v>14272.2</v>
      </c>
      <c r="M4229" s="239">
        <f t="shared" si="339"/>
        <v>0.51520000000005894</v>
      </c>
      <c r="N4229" s="239"/>
      <c r="O4229" s="178"/>
      <c r="P4229" s="178"/>
      <c r="Q4229" s="178"/>
      <c r="R4229" s="178"/>
      <c r="S4229" s="178"/>
      <c r="T4229" s="178"/>
      <c r="U4229" s="178"/>
      <c r="V4229" s="178"/>
      <c r="W4229" s="178"/>
      <c r="X4229" s="178"/>
      <c r="Y4229" s="210">
        <f t="shared" si="338"/>
        <v>0.36827682303762194</v>
      </c>
      <c r="Z4229" s="211">
        <f t="shared" si="340"/>
        <v>0.42</v>
      </c>
      <c r="AA4229" s="178"/>
      <c r="AB4229" s="178"/>
      <c r="AC4229" s="178"/>
    </row>
    <row r="4230" spans="2:29" x14ac:dyDescent="0.35">
      <c r="B4230" s="222">
        <v>430700</v>
      </c>
      <c r="C4230" s="208">
        <v>174344</v>
      </c>
      <c r="D4230" s="309">
        <v>9588.92</v>
      </c>
      <c r="E4230" s="206">
        <v>13947.52</v>
      </c>
      <c r="F4230" s="206">
        <v>15690.96</v>
      </c>
      <c r="G4230" s="205">
        <f t="shared" si="341"/>
        <v>0.40479219874622707</v>
      </c>
      <c r="H4230" s="207">
        <f t="shared" si="342"/>
        <v>0.45</v>
      </c>
      <c r="I4230" s="213">
        <v>158622</v>
      </c>
      <c r="J4230" s="213">
        <v>8724.2099999999991</v>
      </c>
      <c r="K4230" s="212">
        <v>12689.76</v>
      </c>
      <c r="L4230" s="212">
        <v>14275.98</v>
      </c>
      <c r="M4230" s="239">
        <f t="shared" si="339"/>
        <v>0.51530000000004295</v>
      </c>
      <c r="N4230" s="239"/>
      <c r="O4230" s="178"/>
      <c r="P4230" s="178"/>
      <c r="Q4230" s="178"/>
      <c r="R4230" s="178"/>
      <c r="S4230" s="178"/>
      <c r="T4230" s="178"/>
      <c r="U4230" s="178"/>
      <c r="V4230" s="178"/>
      <c r="W4230" s="178"/>
      <c r="X4230" s="178"/>
      <c r="Y4230" s="210">
        <f t="shared" si="338"/>
        <v>0.36828883213373576</v>
      </c>
      <c r="Z4230" s="211">
        <f t="shared" si="340"/>
        <v>0.42</v>
      </c>
      <c r="AA4230" s="178"/>
      <c r="AB4230" s="178"/>
      <c r="AC4230" s="178"/>
    </row>
    <row r="4231" spans="2:29" x14ac:dyDescent="0.35">
      <c r="B4231" s="222">
        <v>430800</v>
      </c>
      <c r="C4231" s="208">
        <v>174389</v>
      </c>
      <c r="D4231" s="309">
        <v>9591.39</v>
      </c>
      <c r="E4231" s="206">
        <v>13951.12</v>
      </c>
      <c r="F4231" s="206">
        <v>15695.01</v>
      </c>
      <c r="G4231" s="205">
        <f t="shared" si="341"/>
        <v>0.40480269266480967</v>
      </c>
      <c r="H4231" s="207">
        <f t="shared" si="342"/>
        <v>0.45</v>
      </c>
      <c r="I4231" s="213">
        <v>158664</v>
      </c>
      <c r="J4231" s="213">
        <v>8726.52</v>
      </c>
      <c r="K4231" s="212">
        <v>12693.12</v>
      </c>
      <c r="L4231" s="212">
        <v>14279.76</v>
      </c>
      <c r="M4231" s="239">
        <f t="shared" si="339"/>
        <v>0.5152000000002408</v>
      </c>
      <c r="N4231" s="239"/>
      <c r="O4231" s="178"/>
      <c r="P4231" s="178"/>
      <c r="Q4231" s="178"/>
      <c r="R4231" s="178"/>
      <c r="S4231" s="178"/>
      <c r="T4231" s="178"/>
      <c r="U4231" s="178"/>
      <c r="V4231" s="178"/>
      <c r="W4231" s="178"/>
      <c r="X4231" s="178"/>
      <c r="Y4231" s="210">
        <f t="shared" si="338"/>
        <v>0.36830083565459609</v>
      </c>
      <c r="Z4231" s="211">
        <f t="shared" si="340"/>
        <v>0.42</v>
      </c>
      <c r="AA4231" s="178"/>
      <c r="AB4231" s="178"/>
      <c r="AC4231" s="178"/>
    </row>
    <row r="4232" spans="2:29" x14ac:dyDescent="0.35">
      <c r="B4232" s="222">
        <v>430900</v>
      </c>
      <c r="C4232" s="208">
        <v>174434</v>
      </c>
      <c r="D4232" s="309">
        <v>9593.8700000000008</v>
      </c>
      <c r="E4232" s="206">
        <v>13954.72</v>
      </c>
      <c r="F4232" s="206">
        <v>15699.06</v>
      </c>
      <c r="G4232" s="205">
        <f t="shared" si="341"/>
        <v>0.40481318171269437</v>
      </c>
      <c r="H4232" s="207">
        <f t="shared" si="342"/>
        <v>0.45</v>
      </c>
      <c r="I4232" s="213">
        <v>158706</v>
      </c>
      <c r="J4232" s="213">
        <v>8728.83</v>
      </c>
      <c r="K4232" s="212">
        <v>12696.48</v>
      </c>
      <c r="L4232" s="212">
        <v>14283.54</v>
      </c>
      <c r="M4232" s="239">
        <f t="shared" si="339"/>
        <v>0.51529999999993381</v>
      </c>
      <c r="N4232" s="239"/>
      <c r="O4232" s="178"/>
      <c r="P4232" s="178"/>
      <c r="Q4232" s="178"/>
      <c r="R4232" s="178"/>
      <c r="S4232" s="178"/>
      <c r="T4232" s="178"/>
      <c r="U4232" s="178"/>
      <c r="V4232" s="178"/>
      <c r="W4232" s="178"/>
      <c r="X4232" s="178"/>
      <c r="Y4232" s="210">
        <f t="shared" si="338"/>
        <v>0.36831283360408446</v>
      </c>
      <c r="Z4232" s="211">
        <f t="shared" si="340"/>
        <v>0.42</v>
      </c>
      <c r="AA4232" s="178"/>
      <c r="AB4232" s="178"/>
      <c r="AC4232" s="178"/>
    </row>
    <row r="4233" spans="2:29" x14ac:dyDescent="0.35">
      <c r="B4233" s="222">
        <v>431000</v>
      </c>
      <c r="C4233" s="208">
        <v>174479</v>
      </c>
      <c r="D4233" s="309">
        <v>9596.34</v>
      </c>
      <c r="E4233" s="206">
        <v>13958.32</v>
      </c>
      <c r="F4233" s="206">
        <v>15703.11</v>
      </c>
      <c r="G4233" s="205">
        <f t="shared" si="341"/>
        <v>0.40482366589327146</v>
      </c>
      <c r="H4233" s="207">
        <f t="shared" si="342"/>
        <v>0.45</v>
      </c>
      <c r="I4233" s="213">
        <v>158748</v>
      </c>
      <c r="J4233" s="213">
        <v>8731.14</v>
      </c>
      <c r="K4233" s="212">
        <v>12699.84</v>
      </c>
      <c r="L4233" s="212">
        <v>14287.32</v>
      </c>
      <c r="M4233" s="239">
        <f t="shared" si="339"/>
        <v>0.51520000000011346</v>
      </c>
      <c r="N4233" s="239"/>
      <c r="O4233" s="178"/>
      <c r="P4233" s="178"/>
      <c r="Q4233" s="178"/>
      <c r="R4233" s="178"/>
      <c r="S4233" s="178"/>
      <c r="T4233" s="178"/>
      <c r="U4233" s="178"/>
      <c r="V4233" s="178"/>
      <c r="W4233" s="178"/>
      <c r="X4233" s="178"/>
      <c r="Y4233" s="210">
        <f t="shared" si="338"/>
        <v>0.36832482598607891</v>
      </c>
      <c r="Z4233" s="211">
        <f t="shared" si="340"/>
        <v>0.42</v>
      </c>
      <c r="AA4233" s="178"/>
      <c r="AB4233" s="178"/>
      <c r="AC4233" s="178"/>
    </row>
    <row r="4234" spans="2:29" x14ac:dyDescent="0.35">
      <c r="B4234" s="222">
        <v>431100</v>
      </c>
      <c r="C4234" s="208">
        <v>174524</v>
      </c>
      <c r="D4234" s="309">
        <v>9598.82</v>
      </c>
      <c r="E4234" s="206">
        <v>13961.92</v>
      </c>
      <c r="F4234" s="206">
        <v>15707.16</v>
      </c>
      <c r="G4234" s="205">
        <f t="shared" si="341"/>
        <v>0.40483414520992811</v>
      </c>
      <c r="H4234" s="207">
        <f t="shared" si="342"/>
        <v>0.45</v>
      </c>
      <c r="I4234" s="213">
        <v>158790</v>
      </c>
      <c r="J4234" s="213">
        <v>8733.4500000000007</v>
      </c>
      <c r="K4234" s="212">
        <v>12703.2</v>
      </c>
      <c r="L4234" s="212">
        <v>14291.1</v>
      </c>
      <c r="M4234" s="239">
        <f t="shared" si="339"/>
        <v>0.51530000000009746</v>
      </c>
      <c r="N4234" s="239"/>
      <c r="O4234" s="178"/>
      <c r="P4234" s="178"/>
      <c r="Q4234" s="178"/>
      <c r="R4234" s="178"/>
      <c r="S4234" s="178"/>
      <c r="T4234" s="178"/>
      <c r="U4234" s="178"/>
      <c r="V4234" s="178"/>
      <c r="W4234" s="178"/>
      <c r="X4234" s="178"/>
      <c r="Y4234" s="210">
        <f t="shared" si="338"/>
        <v>0.36833681280445374</v>
      </c>
      <c r="Z4234" s="211">
        <f t="shared" si="340"/>
        <v>0.42</v>
      </c>
      <c r="AA4234" s="178"/>
      <c r="AB4234" s="178"/>
      <c r="AC4234" s="178"/>
    </row>
    <row r="4235" spans="2:29" x14ac:dyDescent="0.35">
      <c r="B4235" s="222">
        <v>431200</v>
      </c>
      <c r="C4235" s="208">
        <v>174569</v>
      </c>
      <c r="D4235" s="309">
        <v>9601.2900000000009</v>
      </c>
      <c r="E4235" s="206">
        <v>13965.52</v>
      </c>
      <c r="F4235" s="206">
        <v>15711.21</v>
      </c>
      <c r="G4235" s="205">
        <f t="shared" si="341"/>
        <v>0.40484461966604823</v>
      </c>
      <c r="H4235" s="207">
        <f t="shared" si="342"/>
        <v>0.45</v>
      </c>
      <c r="I4235" s="213">
        <v>158832</v>
      </c>
      <c r="J4235" s="213">
        <v>8735.76</v>
      </c>
      <c r="K4235" s="212">
        <v>12706.56</v>
      </c>
      <c r="L4235" s="212">
        <v>14294.88</v>
      </c>
      <c r="M4235" s="239">
        <f t="shared" si="339"/>
        <v>0.51520000000000432</v>
      </c>
      <c r="N4235" s="239"/>
      <c r="O4235" s="178"/>
      <c r="P4235" s="178"/>
      <c r="Q4235" s="178"/>
      <c r="R4235" s="178"/>
      <c r="S4235" s="178"/>
      <c r="T4235" s="178"/>
      <c r="U4235" s="178"/>
      <c r="V4235" s="178"/>
      <c r="W4235" s="178"/>
      <c r="X4235" s="178"/>
      <c r="Y4235" s="210">
        <f t="shared" si="338"/>
        <v>0.3683487940630798</v>
      </c>
      <c r="Z4235" s="211">
        <f t="shared" si="340"/>
        <v>0.42</v>
      </c>
      <c r="AA4235" s="178"/>
      <c r="AB4235" s="178"/>
      <c r="AC4235" s="178"/>
    </row>
    <row r="4236" spans="2:29" x14ac:dyDescent="0.35">
      <c r="B4236" s="222">
        <v>431300</v>
      </c>
      <c r="C4236" s="208">
        <v>174614</v>
      </c>
      <c r="D4236" s="309">
        <v>9603.77</v>
      </c>
      <c r="E4236" s="206">
        <v>13969.12</v>
      </c>
      <c r="F4236" s="206">
        <v>15715.26</v>
      </c>
      <c r="G4236" s="205">
        <f t="shared" si="341"/>
        <v>0.40485508926501274</v>
      </c>
      <c r="H4236" s="207">
        <f t="shared" si="342"/>
        <v>0.45</v>
      </c>
      <c r="I4236" s="213">
        <v>158874</v>
      </c>
      <c r="J4236" s="213">
        <v>8738.07</v>
      </c>
      <c r="K4236" s="212">
        <v>12709.92</v>
      </c>
      <c r="L4236" s="212">
        <v>14298.66</v>
      </c>
      <c r="M4236" s="239">
        <f t="shared" si="339"/>
        <v>0.51529999999998832</v>
      </c>
      <c r="N4236" s="239"/>
      <c r="O4236" s="178"/>
      <c r="P4236" s="178"/>
      <c r="Q4236" s="178"/>
      <c r="R4236" s="178"/>
      <c r="S4236" s="178"/>
      <c r="T4236" s="178"/>
      <c r="U4236" s="178"/>
      <c r="V4236" s="178"/>
      <c r="W4236" s="178"/>
      <c r="X4236" s="178"/>
      <c r="Y4236" s="210">
        <f t="shared" si="338"/>
        <v>0.36836076976582427</v>
      </c>
      <c r="Z4236" s="211">
        <f t="shared" si="340"/>
        <v>0.42</v>
      </c>
      <c r="AA4236" s="178"/>
      <c r="AB4236" s="178"/>
      <c r="AC4236" s="178"/>
    </row>
    <row r="4237" spans="2:29" x14ac:dyDescent="0.35">
      <c r="B4237" s="222">
        <v>431400</v>
      </c>
      <c r="C4237" s="208">
        <v>174659</v>
      </c>
      <c r="D4237" s="309">
        <v>9606.24</v>
      </c>
      <c r="E4237" s="206">
        <v>13972.72</v>
      </c>
      <c r="F4237" s="206">
        <v>15719.31</v>
      </c>
      <c r="G4237" s="205">
        <f t="shared" si="341"/>
        <v>0.40486555401019936</v>
      </c>
      <c r="H4237" s="207">
        <f t="shared" si="342"/>
        <v>0.45</v>
      </c>
      <c r="I4237" s="213">
        <v>158916</v>
      </c>
      <c r="J4237" s="213">
        <v>8740.3799999999992</v>
      </c>
      <c r="K4237" s="212">
        <v>12713.28</v>
      </c>
      <c r="L4237" s="212">
        <v>14302.44</v>
      </c>
      <c r="M4237" s="239">
        <f t="shared" si="339"/>
        <v>0.51519999999987709</v>
      </c>
      <c r="N4237" s="239"/>
      <c r="O4237" s="178"/>
      <c r="P4237" s="178"/>
      <c r="Q4237" s="178"/>
      <c r="R4237" s="178"/>
      <c r="S4237" s="178"/>
      <c r="T4237" s="178"/>
      <c r="U4237" s="178"/>
      <c r="V4237" s="178"/>
      <c r="W4237" s="178"/>
      <c r="X4237" s="178"/>
      <c r="Y4237" s="210">
        <f t="shared" si="338"/>
        <v>0.36837273991655078</v>
      </c>
      <c r="Z4237" s="211">
        <f t="shared" si="340"/>
        <v>0.42</v>
      </c>
      <c r="AA4237" s="178"/>
      <c r="AB4237" s="178"/>
      <c r="AC4237" s="178"/>
    </row>
    <row r="4238" spans="2:29" x14ac:dyDescent="0.35">
      <c r="B4238" s="222">
        <v>431500</v>
      </c>
      <c r="C4238" s="208">
        <v>174704</v>
      </c>
      <c r="D4238" s="309">
        <v>9608.7199999999993</v>
      </c>
      <c r="E4238" s="206">
        <v>13976.32</v>
      </c>
      <c r="F4238" s="206">
        <v>15723.36</v>
      </c>
      <c r="G4238" s="205">
        <f t="shared" si="341"/>
        <v>0.40487601390498262</v>
      </c>
      <c r="H4238" s="207">
        <f t="shared" si="342"/>
        <v>0.45</v>
      </c>
      <c r="I4238" s="213">
        <v>158958</v>
      </c>
      <c r="J4238" s="213">
        <v>8742.69</v>
      </c>
      <c r="K4238" s="212">
        <v>12716.64</v>
      </c>
      <c r="L4238" s="212">
        <v>14306.22</v>
      </c>
      <c r="M4238" s="239">
        <f t="shared" si="339"/>
        <v>0.51530000000017029</v>
      </c>
      <c r="N4238" s="239"/>
      <c r="O4238" s="178"/>
      <c r="P4238" s="178"/>
      <c r="Q4238" s="178"/>
      <c r="R4238" s="178"/>
      <c r="S4238" s="178"/>
      <c r="T4238" s="178"/>
      <c r="U4238" s="178"/>
      <c r="V4238" s="178"/>
      <c r="W4238" s="178"/>
      <c r="X4238" s="178"/>
      <c r="Y4238" s="210">
        <f t="shared" si="338"/>
        <v>0.36838470451911937</v>
      </c>
      <c r="Z4238" s="211">
        <f t="shared" si="340"/>
        <v>0.42</v>
      </c>
      <c r="AA4238" s="178"/>
      <c r="AB4238" s="178"/>
      <c r="AC4238" s="178"/>
    </row>
    <row r="4239" spans="2:29" x14ac:dyDescent="0.35">
      <c r="B4239" s="222">
        <v>431600</v>
      </c>
      <c r="C4239" s="208">
        <v>174749</v>
      </c>
      <c r="D4239" s="309">
        <v>9611.19</v>
      </c>
      <c r="E4239" s="206">
        <v>13979.92</v>
      </c>
      <c r="F4239" s="206">
        <v>15727.41</v>
      </c>
      <c r="G4239" s="205">
        <f t="shared" si="341"/>
        <v>0.404886468952734</v>
      </c>
      <c r="H4239" s="207">
        <f t="shared" si="342"/>
        <v>0.45</v>
      </c>
      <c r="I4239" s="213">
        <v>159000</v>
      </c>
      <c r="J4239" s="213">
        <v>8745</v>
      </c>
      <c r="K4239" s="212">
        <v>12720</v>
      </c>
      <c r="L4239" s="212">
        <v>14310</v>
      </c>
      <c r="M4239" s="239">
        <f t="shared" si="339"/>
        <v>0.51520000000005894</v>
      </c>
      <c r="N4239" s="239"/>
      <c r="O4239" s="178"/>
      <c r="P4239" s="178"/>
      <c r="Q4239" s="178"/>
      <c r="R4239" s="178"/>
      <c r="S4239" s="178"/>
      <c r="T4239" s="178"/>
      <c r="U4239" s="178"/>
      <c r="V4239" s="178"/>
      <c r="W4239" s="178"/>
      <c r="X4239" s="178"/>
      <c r="Y4239" s="210">
        <f t="shared" si="338"/>
        <v>0.36839666357738649</v>
      </c>
      <c r="Z4239" s="211">
        <f t="shared" si="340"/>
        <v>0.42</v>
      </c>
      <c r="AA4239" s="178"/>
      <c r="AB4239" s="178"/>
      <c r="AC4239" s="178"/>
    </row>
    <row r="4240" spans="2:29" x14ac:dyDescent="0.35">
      <c r="B4240" s="222">
        <v>431700</v>
      </c>
      <c r="C4240" s="208">
        <v>174794</v>
      </c>
      <c r="D4240" s="309">
        <v>9613.67</v>
      </c>
      <c r="E4240" s="206">
        <v>13983.52</v>
      </c>
      <c r="F4240" s="206">
        <v>15731.46</v>
      </c>
      <c r="G4240" s="205">
        <f t="shared" si="341"/>
        <v>0.40489691915682186</v>
      </c>
      <c r="H4240" s="207">
        <f t="shared" si="342"/>
        <v>0.45</v>
      </c>
      <c r="I4240" s="213">
        <v>159042</v>
      </c>
      <c r="J4240" s="213">
        <v>8747.31</v>
      </c>
      <c r="K4240" s="212">
        <v>12723.36</v>
      </c>
      <c r="L4240" s="212">
        <v>14313.78</v>
      </c>
      <c r="M4240" s="239">
        <f t="shared" si="339"/>
        <v>0.51530000000004295</v>
      </c>
      <c r="N4240" s="239"/>
      <c r="O4240" s="178"/>
      <c r="P4240" s="178"/>
      <c r="Q4240" s="178"/>
      <c r="R4240" s="178"/>
      <c r="S4240" s="178"/>
      <c r="T4240" s="178"/>
      <c r="U4240" s="178"/>
      <c r="V4240" s="178"/>
      <c r="W4240" s="178"/>
      <c r="X4240" s="178"/>
      <c r="Y4240" s="210">
        <f t="shared" si="338"/>
        <v>0.368408617095205</v>
      </c>
      <c r="Z4240" s="211">
        <f t="shared" si="340"/>
        <v>0.42</v>
      </c>
      <c r="AA4240" s="178"/>
      <c r="AB4240" s="178"/>
      <c r="AC4240" s="178"/>
    </row>
    <row r="4241" spans="2:29" x14ac:dyDescent="0.35">
      <c r="B4241" s="222">
        <v>431800</v>
      </c>
      <c r="C4241" s="208">
        <v>174839</v>
      </c>
      <c r="D4241" s="309">
        <v>9616.14</v>
      </c>
      <c r="E4241" s="206">
        <v>13987.12</v>
      </c>
      <c r="F4241" s="206">
        <v>15735.51</v>
      </c>
      <c r="G4241" s="205">
        <f t="shared" si="341"/>
        <v>0.40490736452061138</v>
      </c>
      <c r="H4241" s="207">
        <f t="shared" si="342"/>
        <v>0.45</v>
      </c>
      <c r="I4241" s="213">
        <v>159084</v>
      </c>
      <c r="J4241" s="213">
        <v>8749.6200000000008</v>
      </c>
      <c r="K4241" s="212">
        <v>12726.72</v>
      </c>
      <c r="L4241" s="212">
        <v>14317.56</v>
      </c>
      <c r="M4241" s="239">
        <f t="shared" si="339"/>
        <v>0.5152000000002408</v>
      </c>
      <c r="N4241" s="239"/>
      <c r="O4241" s="178"/>
      <c r="P4241" s="178"/>
      <c r="Q4241" s="178"/>
      <c r="R4241" s="178"/>
      <c r="S4241" s="178"/>
      <c r="T4241" s="178"/>
      <c r="U4241" s="178"/>
      <c r="V4241" s="178"/>
      <c r="W4241" s="178"/>
      <c r="X4241" s="178"/>
      <c r="Y4241" s="210">
        <f t="shared" si="338"/>
        <v>0.36842056507642429</v>
      </c>
      <c r="Z4241" s="211">
        <f t="shared" si="340"/>
        <v>0.42</v>
      </c>
      <c r="AA4241" s="178"/>
      <c r="AB4241" s="178"/>
      <c r="AC4241" s="178"/>
    </row>
    <row r="4242" spans="2:29" x14ac:dyDescent="0.35">
      <c r="B4242" s="222">
        <v>431900</v>
      </c>
      <c r="C4242" s="208">
        <v>174884</v>
      </c>
      <c r="D4242" s="309">
        <v>9618.6200000000008</v>
      </c>
      <c r="E4242" s="206">
        <v>13990.72</v>
      </c>
      <c r="F4242" s="206">
        <v>15739.56</v>
      </c>
      <c r="G4242" s="205">
        <f t="shared" si="341"/>
        <v>0.40491780504746472</v>
      </c>
      <c r="H4242" s="207">
        <f t="shared" si="342"/>
        <v>0.45</v>
      </c>
      <c r="I4242" s="213">
        <v>159126</v>
      </c>
      <c r="J4242" s="213">
        <v>8751.93</v>
      </c>
      <c r="K4242" s="212">
        <v>12730.08</v>
      </c>
      <c r="L4242" s="212">
        <v>14321.34</v>
      </c>
      <c r="M4242" s="239">
        <f t="shared" si="339"/>
        <v>0.51529999999993381</v>
      </c>
      <c r="N4242" s="239"/>
      <c r="O4242" s="178"/>
      <c r="P4242" s="178"/>
      <c r="Q4242" s="178"/>
      <c r="R4242" s="178"/>
      <c r="S4242" s="178"/>
      <c r="T4242" s="178"/>
      <c r="U4242" s="178"/>
      <c r="V4242" s="178"/>
      <c r="W4242" s="178"/>
      <c r="X4242" s="178"/>
      <c r="Y4242" s="210">
        <f t="shared" si="338"/>
        <v>0.36843250752489004</v>
      </c>
      <c r="Z4242" s="211">
        <f t="shared" si="340"/>
        <v>0.42</v>
      </c>
      <c r="AA4242" s="178"/>
      <c r="AB4242" s="178"/>
      <c r="AC4242" s="178"/>
    </row>
    <row r="4243" spans="2:29" x14ac:dyDescent="0.35">
      <c r="B4243" s="222">
        <v>432000</v>
      </c>
      <c r="C4243" s="208">
        <v>174929</v>
      </c>
      <c r="D4243" s="309">
        <v>9621.09</v>
      </c>
      <c r="E4243" s="206">
        <v>13994.32</v>
      </c>
      <c r="F4243" s="206">
        <v>15743.61</v>
      </c>
      <c r="G4243" s="205">
        <f t="shared" si="341"/>
        <v>0.40492824074074074</v>
      </c>
      <c r="H4243" s="207">
        <f t="shared" si="342"/>
        <v>0.45</v>
      </c>
      <c r="I4243" s="213">
        <v>159168</v>
      </c>
      <c r="J4243" s="213">
        <v>8754.24</v>
      </c>
      <c r="K4243" s="212">
        <v>12733.44</v>
      </c>
      <c r="L4243" s="212">
        <v>14325.12</v>
      </c>
      <c r="M4243" s="239">
        <f t="shared" si="339"/>
        <v>0.51520000000011346</v>
      </c>
      <c r="N4243" s="239"/>
      <c r="O4243" s="178"/>
      <c r="P4243" s="178"/>
      <c r="Q4243" s="178"/>
      <c r="R4243" s="178"/>
      <c r="S4243" s="178"/>
      <c r="T4243" s="178"/>
      <c r="U4243" s="178"/>
      <c r="V4243" s="178"/>
      <c r="W4243" s="178"/>
      <c r="X4243" s="178"/>
      <c r="Y4243" s="210">
        <f t="shared" si="338"/>
        <v>0.36844444444444446</v>
      </c>
      <c r="Z4243" s="211">
        <f t="shared" si="340"/>
        <v>0.42</v>
      </c>
      <c r="AA4243" s="178"/>
      <c r="AB4243" s="178"/>
      <c r="AC4243" s="178"/>
    </row>
    <row r="4244" spans="2:29" x14ac:dyDescent="0.35">
      <c r="B4244" s="222">
        <v>432100</v>
      </c>
      <c r="C4244" s="208">
        <v>174974</v>
      </c>
      <c r="D4244" s="309">
        <v>9623.57</v>
      </c>
      <c r="E4244" s="206">
        <v>13997.92</v>
      </c>
      <c r="F4244" s="206">
        <v>15747.66</v>
      </c>
      <c r="G4244" s="205">
        <f t="shared" si="341"/>
        <v>0.40493867160379543</v>
      </c>
      <c r="H4244" s="207">
        <f t="shared" si="342"/>
        <v>0.45</v>
      </c>
      <c r="I4244" s="213">
        <v>159210</v>
      </c>
      <c r="J4244" s="213">
        <v>8756.5499999999993</v>
      </c>
      <c r="K4244" s="212">
        <v>12736.8</v>
      </c>
      <c r="L4244" s="212">
        <v>14328.9</v>
      </c>
      <c r="M4244" s="239">
        <f t="shared" si="339"/>
        <v>0.51530000000009746</v>
      </c>
      <c r="N4244" s="239"/>
      <c r="O4244" s="178"/>
      <c r="P4244" s="178"/>
      <c r="Q4244" s="178"/>
      <c r="R4244" s="178"/>
      <c r="S4244" s="178"/>
      <c r="T4244" s="178"/>
      <c r="U4244" s="178"/>
      <c r="V4244" s="178"/>
      <c r="W4244" s="178"/>
      <c r="X4244" s="178"/>
      <c r="Y4244" s="210">
        <f t="shared" si="338"/>
        <v>0.36845637583892615</v>
      </c>
      <c r="Z4244" s="211">
        <f t="shared" si="340"/>
        <v>0.42</v>
      </c>
      <c r="AA4244" s="178"/>
      <c r="AB4244" s="178"/>
      <c r="AC4244" s="178"/>
    </row>
    <row r="4245" spans="2:29" x14ac:dyDescent="0.35">
      <c r="B4245" s="222">
        <v>432200</v>
      </c>
      <c r="C4245" s="208">
        <v>175019</v>
      </c>
      <c r="D4245" s="309">
        <v>9626.0400000000009</v>
      </c>
      <c r="E4245" s="206">
        <v>14001.52</v>
      </c>
      <c r="F4245" s="206">
        <v>15751.71</v>
      </c>
      <c r="G4245" s="205">
        <f t="shared" si="341"/>
        <v>0.40494909763998149</v>
      </c>
      <c r="H4245" s="207">
        <f t="shared" si="342"/>
        <v>0.45</v>
      </c>
      <c r="I4245" s="213">
        <v>159252</v>
      </c>
      <c r="J4245" s="213">
        <v>8758.86</v>
      </c>
      <c r="K4245" s="212">
        <v>12740.16</v>
      </c>
      <c r="L4245" s="212">
        <v>14332.68</v>
      </c>
      <c r="M4245" s="239">
        <f t="shared" si="339"/>
        <v>0.51520000000000432</v>
      </c>
      <c r="N4245" s="239"/>
      <c r="O4245" s="178"/>
      <c r="P4245" s="178"/>
      <c r="Q4245" s="178"/>
      <c r="R4245" s="178"/>
      <c r="S4245" s="178"/>
      <c r="T4245" s="178"/>
      <c r="U4245" s="178"/>
      <c r="V4245" s="178"/>
      <c r="W4245" s="178"/>
      <c r="X4245" s="178"/>
      <c r="Y4245" s="210">
        <f t="shared" si="338"/>
        <v>0.36846830171217027</v>
      </c>
      <c r="Z4245" s="211">
        <f t="shared" si="340"/>
        <v>0.42</v>
      </c>
      <c r="AA4245" s="178"/>
      <c r="AB4245" s="178"/>
      <c r="AC4245" s="178"/>
    </row>
    <row r="4246" spans="2:29" x14ac:dyDescent="0.35">
      <c r="B4246" s="222">
        <v>432300</v>
      </c>
      <c r="C4246" s="208">
        <v>175064</v>
      </c>
      <c r="D4246" s="309">
        <v>9628.52</v>
      </c>
      <c r="E4246" s="206">
        <v>14005.12</v>
      </c>
      <c r="F4246" s="206">
        <v>15755.76</v>
      </c>
      <c r="G4246" s="205">
        <f t="shared" si="341"/>
        <v>0.40495951885264864</v>
      </c>
      <c r="H4246" s="207">
        <f t="shared" si="342"/>
        <v>0.45</v>
      </c>
      <c r="I4246" s="213">
        <v>159294</v>
      </c>
      <c r="J4246" s="213">
        <v>8761.17</v>
      </c>
      <c r="K4246" s="212">
        <v>12743.52</v>
      </c>
      <c r="L4246" s="212">
        <v>14336.46</v>
      </c>
      <c r="M4246" s="239">
        <f t="shared" si="339"/>
        <v>0.51529999999998832</v>
      </c>
      <c r="N4246" s="239"/>
      <c r="O4246" s="178"/>
      <c r="P4246" s="178"/>
      <c r="Q4246" s="178"/>
      <c r="R4246" s="178"/>
      <c r="S4246" s="178"/>
      <c r="T4246" s="178"/>
      <c r="U4246" s="178"/>
      <c r="V4246" s="178"/>
      <c r="W4246" s="178"/>
      <c r="X4246" s="178"/>
      <c r="Y4246" s="210">
        <f t="shared" si="338"/>
        <v>0.36848022206800835</v>
      </c>
      <c r="Z4246" s="211">
        <f t="shared" si="340"/>
        <v>0.42</v>
      </c>
      <c r="AA4246" s="178"/>
      <c r="AB4246" s="178"/>
      <c r="AC4246" s="178"/>
    </row>
    <row r="4247" spans="2:29" x14ac:dyDescent="0.35">
      <c r="B4247" s="222">
        <v>432400</v>
      </c>
      <c r="C4247" s="208">
        <v>175109</v>
      </c>
      <c r="D4247" s="309">
        <v>9630.99</v>
      </c>
      <c r="E4247" s="206">
        <v>14008.72</v>
      </c>
      <c r="F4247" s="206">
        <v>15759.81</v>
      </c>
      <c r="G4247" s="205">
        <f t="shared" si="341"/>
        <v>0.40496993524514341</v>
      </c>
      <c r="H4247" s="207">
        <f t="shared" si="342"/>
        <v>0.45</v>
      </c>
      <c r="I4247" s="213">
        <v>159336</v>
      </c>
      <c r="J4247" s="213">
        <v>8763.48</v>
      </c>
      <c r="K4247" s="212">
        <v>12746.88</v>
      </c>
      <c r="L4247" s="212">
        <v>14340.24</v>
      </c>
      <c r="M4247" s="239">
        <f t="shared" si="339"/>
        <v>0.51519999999987709</v>
      </c>
      <c r="N4247" s="239"/>
      <c r="O4247" s="178"/>
      <c r="P4247" s="178"/>
      <c r="Q4247" s="178"/>
      <c r="R4247" s="178"/>
      <c r="S4247" s="178"/>
      <c r="T4247" s="178"/>
      <c r="U4247" s="178"/>
      <c r="V4247" s="178"/>
      <c r="W4247" s="178"/>
      <c r="X4247" s="178"/>
      <c r="Y4247" s="210">
        <f t="shared" si="338"/>
        <v>0.36849213691026828</v>
      </c>
      <c r="Z4247" s="211">
        <f t="shared" si="340"/>
        <v>0.42</v>
      </c>
      <c r="AA4247" s="178"/>
      <c r="AB4247" s="178"/>
      <c r="AC4247" s="178"/>
    </row>
    <row r="4248" spans="2:29" x14ac:dyDescent="0.35">
      <c r="B4248" s="222">
        <v>432500</v>
      </c>
      <c r="C4248" s="208">
        <v>175154</v>
      </c>
      <c r="D4248" s="309">
        <v>9633.4699999999993</v>
      </c>
      <c r="E4248" s="206">
        <v>14012.32</v>
      </c>
      <c r="F4248" s="206">
        <v>15763.86</v>
      </c>
      <c r="G4248" s="205">
        <f t="shared" si="341"/>
        <v>0.40498034682080924</v>
      </c>
      <c r="H4248" s="207">
        <f t="shared" si="342"/>
        <v>0.45</v>
      </c>
      <c r="I4248" s="213">
        <v>159378</v>
      </c>
      <c r="J4248" s="213">
        <v>8765.7900000000009</v>
      </c>
      <c r="K4248" s="212">
        <v>12750.24</v>
      </c>
      <c r="L4248" s="212">
        <v>14344.02</v>
      </c>
      <c r="M4248" s="239">
        <f t="shared" si="339"/>
        <v>0.51530000000017029</v>
      </c>
      <c r="N4248" s="239"/>
      <c r="O4248" s="178"/>
      <c r="P4248" s="178"/>
      <c r="Q4248" s="178"/>
      <c r="R4248" s="178"/>
      <c r="S4248" s="178"/>
      <c r="T4248" s="178"/>
      <c r="U4248" s="178"/>
      <c r="V4248" s="178"/>
      <c r="W4248" s="178"/>
      <c r="X4248" s="178"/>
      <c r="Y4248" s="210">
        <f t="shared" si="338"/>
        <v>0.36850404624277455</v>
      </c>
      <c r="Z4248" s="211">
        <f t="shared" si="340"/>
        <v>0.42</v>
      </c>
      <c r="AA4248" s="178"/>
      <c r="AB4248" s="178"/>
      <c r="AC4248" s="178"/>
    </row>
    <row r="4249" spans="2:29" x14ac:dyDescent="0.35">
      <c r="B4249" s="222">
        <v>432600</v>
      </c>
      <c r="C4249" s="208">
        <v>175199</v>
      </c>
      <c r="D4249" s="309">
        <v>9635.94</v>
      </c>
      <c r="E4249" s="206">
        <v>14015.92</v>
      </c>
      <c r="F4249" s="206">
        <v>15767.91</v>
      </c>
      <c r="G4249" s="205">
        <f t="shared" si="341"/>
        <v>0.40499075358298658</v>
      </c>
      <c r="H4249" s="207">
        <f t="shared" si="342"/>
        <v>0.45</v>
      </c>
      <c r="I4249" s="213">
        <v>159420</v>
      </c>
      <c r="J4249" s="213">
        <v>8768.1</v>
      </c>
      <c r="K4249" s="212">
        <v>12753.6</v>
      </c>
      <c r="L4249" s="212">
        <v>14347.8</v>
      </c>
      <c r="M4249" s="239">
        <f t="shared" si="339"/>
        <v>0.51520000000005894</v>
      </c>
      <c r="N4249" s="239"/>
      <c r="O4249" s="178"/>
      <c r="P4249" s="178"/>
      <c r="Q4249" s="178"/>
      <c r="R4249" s="178"/>
      <c r="S4249" s="178"/>
      <c r="T4249" s="178"/>
      <c r="U4249" s="178"/>
      <c r="V4249" s="178"/>
      <c r="W4249" s="178"/>
      <c r="X4249" s="178"/>
      <c r="Y4249" s="210">
        <f t="shared" si="338"/>
        <v>0.36851595006934812</v>
      </c>
      <c r="Z4249" s="211">
        <f t="shared" si="340"/>
        <v>0.42</v>
      </c>
      <c r="AA4249" s="178"/>
      <c r="AB4249" s="178"/>
      <c r="AC4249" s="178"/>
    </row>
    <row r="4250" spans="2:29" x14ac:dyDescent="0.35">
      <c r="B4250" s="222">
        <v>432700</v>
      </c>
      <c r="C4250" s="208">
        <v>175244</v>
      </c>
      <c r="D4250" s="309">
        <v>9638.42</v>
      </c>
      <c r="E4250" s="206">
        <v>14019.52</v>
      </c>
      <c r="F4250" s="206">
        <v>15771.96</v>
      </c>
      <c r="G4250" s="205">
        <f t="shared" si="341"/>
        <v>0.4050011555350127</v>
      </c>
      <c r="H4250" s="207">
        <f t="shared" si="342"/>
        <v>0.45</v>
      </c>
      <c r="I4250" s="213">
        <v>159462</v>
      </c>
      <c r="J4250" s="213">
        <v>8770.41</v>
      </c>
      <c r="K4250" s="212">
        <v>12756.96</v>
      </c>
      <c r="L4250" s="212">
        <v>14351.58</v>
      </c>
      <c r="M4250" s="239">
        <f t="shared" si="339"/>
        <v>0.51530000000004295</v>
      </c>
      <c r="N4250" s="239"/>
      <c r="O4250" s="178"/>
      <c r="P4250" s="178"/>
      <c r="Q4250" s="178"/>
      <c r="R4250" s="178"/>
      <c r="S4250" s="178"/>
      <c r="T4250" s="178"/>
      <c r="U4250" s="178"/>
      <c r="V4250" s="178"/>
      <c r="W4250" s="178"/>
      <c r="X4250" s="178"/>
      <c r="Y4250" s="210">
        <f t="shared" si="338"/>
        <v>0.36852784839380631</v>
      </c>
      <c r="Z4250" s="211">
        <f t="shared" si="340"/>
        <v>0.42</v>
      </c>
      <c r="AA4250" s="178"/>
      <c r="AB4250" s="178"/>
      <c r="AC4250" s="178"/>
    </row>
    <row r="4251" spans="2:29" x14ac:dyDescent="0.35">
      <c r="B4251" s="222">
        <v>432800</v>
      </c>
      <c r="C4251" s="208">
        <v>175289</v>
      </c>
      <c r="D4251" s="309">
        <v>9640.89</v>
      </c>
      <c r="E4251" s="206">
        <v>14023.12</v>
      </c>
      <c r="F4251" s="206">
        <v>15776.01</v>
      </c>
      <c r="G4251" s="205">
        <f t="shared" si="341"/>
        <v>0.40501155268022182</v>
      </c>
      <c r="H4251" s="207">
        <f t="shared" si="342"/>
        <v>0.45</v>
      </c>
      <c r="I4251" s="213">
        <v>159504</v>
      </c>
      <c r="J4251" s="213">
        <v>8772.7199999999993</v>
      </c>
      <c r="K4251" s="212">
        <v>12760.32</v>
      </c>
      <c r="L4251" s="212">
        <v>14355.36</v>
      </c>
      <c r="M4251" s="239">
        <f t="shared" si="339"/>
        <v>0.5152000000002408</v>
      </c>
      <c r="N4251" s="239"/>
      <c r="O4251" s="178"/>
      <c r="P4251" s="178"/>
      <c r="Q4251" s="178"/>
      <c r="R4251" s="178"/>
      <c r="S4251" s="178"/>
      <c r="T4251" s="178"/>
      <c r="U4251" s="178"/>
      <c r="V4251" s="178"/>
      <c r="W4251" s="178"/>
      <c r="X4251" s="178"/>
      <c r="Y4251" s="210">
        <f t="shared" si="338"/>
        <v>0.36853974121996302</v>
      </c>
      <c r="Z4251" s="211">
        <f t="shared" si="340"/>
        <v>0.42</v>
      </c>
      <c r="AA4251" s="178"/>
      <c r="AB4251" s="178"/>
      <c r="AC4251" s="178"/>
    </row>
    <row r="4252" spans="2:29" x14ac:dyDescent="0.35">
      <c r="B4252" s="222">
        <v>432900</v>
      </c>
      <c r="C4252" s="208">
        <v>175334</v>
      </c>
      <c r="D4252" s="309">
        <v>9643.3700000000008</v>
      </c>
      <c r="E4252" s="206">
        <v>14026.72</v>
      </c>
      <c r="F4252" s="206">
        <v>15780.06</v>
      </c>
      <c r="G4252" s="205">
        <f t="shared" si="341"/>
        <v>0.405021945021945</v>
      </c>
      <c r="H4252" s="207">
        <f t="shared" si="342"/>
        <v>0.45</v>
      </c>
      <c r="I4252" s="213">
        <v>159546</v>
      </c>
      <c r="J4252" s="213">
        <v>8775.0300000000007</v>
      </c>
      <c r="K4252" s="212">
        <v>12763.68</v>
      </c>
      <c r="L4252" s="212">
        <v>14359.14</v>
      </c>
      <c r="M4252" s="239">
        <f t="shared" si="339"/>
        <v>0.51529999999993381</v>
      </c>
      <c r="N4252" s="239"/>
      <c r="O4252" s="178"/>
      <c r="P4252" s="178"/>
      <c r="Q4252" s="178"/>
      <c r="R4252" s="178"/>
      <c r="S4252" s="178"/>
      <c r="T4252" s="178"/>
      <c r="U4252" s="178"/>
      <c r="V4252" s="178"/>
      <c r="W4252" s="178"/>
      <c r="X4252" s="178"/>
      <c r="Y4252" s="210">
        <f t="shared" si="338"/>
        <v>0.36855162855162854</v>
      </c>
      <c r="Z4252" s="211">
        <f t="shared" si="340"/>
        <v>0.42</v>
      </c>
      <c r="AA4252" s="178"/>
      <c r="AB4252" s="178"/>
      <c r="AC4252" s="178"/>
    </row>
    <row r="4253" spans="2:29" x14ac:dyDescent="0.35">
      <c r="B4253" s="222">
        <v>433000</v>
      </c>
      <c r="C4253" s="208">
        <v>175379</v>
      </c>
      <c r="D4253" s="309">
        <v>9645.84</v>
      </c>
      <c r="E4253" s="206">
        <v>14030.32</v>
      </c>
      <c r="F4253" s="206">
        <v>15784.11</v>
      </c>
      <c r="G4253" s="205">
        <f t="shared" si="341"/>
        <v>0.4050323325635104</v>
      </c>
      <c r="H4253" s="207">
        <f t="shared" si="342"/>
        <v>0.45</v>
      </c>
      <c r="I4253" s="213">
        <v>159588</v>
      </c>
      <c r="J4253" s="213">
        <v>8777.34</v>
      </c>
      <c r="K4253" s="212">
        <v>12767.04</v>
      </c>
      <c r="L4253" s="212">
        <v>14362.92</v>
      </c>
      <c r="M4253" s="239">
        <f t="shared" si="339"/>
        <v>0.51520000000011346</v>
      </c>
      <c r="N4253" s="239"/>
      <c r="O4253" s="178"/>
      <c r="P4253" s="178"/>
      <c r="Q4253" s="178"/>
      <c r="R4253" s="178"/>
      <c r="S4253" s="178"/>
      <c r="T4253" s="178"/>
      <c r="U4253" s="178"/>
      <c r="V4253" s="178"/>
      <c r="W4253" s="178"/>
      <c r="X4253" s="178"/>
      <c r="Y4253" s="210">
        <f t="shared" si="338"/>
        <v>0.36856351039260971</v>
      </c>
      <c r="Z4253" s="211">
        <f t="shared" si="340"/>
        <v>0.42</v>
      </c>
      <c r="AA4253" s="178"/>
      <c r="AB4253" s="178"/>
      <c r="AC4253" s="178"/>
    </row>
    <row r="4254" spans="2:29" x14ac:dyDescent="0.35">
      <c r="B4254" s="222">
        <v>433100</v>
      </c>
      <c r="C4254" s="208">
        <v>175424</v>
      </c>
      <c r="D4254" s="309">
        <v>9648.32</v>
      </c>
      <c r="E4254" s="206">
        <v>14033.92</v>
      </c>
      <c r="F4254" s="206">
        <v>15788.16</v>
      </c>
      <c r="G4254" s="205">
        <f t="shared" si="341"/>
        <v>0.40504271530824287</v>
      </c>
      <c r="H4254" s="207">
        <f t="shared" si="342"/>
        <v>0.45</v>
      </c>
      <c r="I4254" s="213">
        <v>159630</v>
      </c>
      <c r="J4254" s="213">
        <v>8779.65</v>
      </c>
      <c r="K4254" s="212">
        <v>12770.4</v>
      </c>
      <c r="L4254" s="212">
        <v>14366.7</v>
      </c>
      <c r="M4254" s="239">
        <f t="shared" si="339"/>
        <v>0.51530000000009746</v>
      </c>
      <c r="N4254" s="239"/>
      <c r="O4254" s="178"/>
      <c r="P4254" s="178"/>
      <c r="Q4254" s="178"/>
      <c r="R4254" s="178"/>
      <c r="S4254" s="178"/>
      <c r="T4254" s="178"/>
      <c r="U4254" s="178"/>
      <c r="V4254" s="178"/>
      <c r="W4254" s="178"/>
      <c r="X4254" s="178"/>
      <c r="Y4254" s="210">
        <f t="shared" si="338"/>
        <v>0.36857538674670975</v>
      </c>
      <c r="Z4254" s="211">
        <f t="shared" si="340"/>
        <v>0.42</v>
      </c>
      <c r="AA4254" s="178"/>
      <c r="AB4254" s="178"/>
      <c r="AC4254" s="178"/>
    </row>
    <row r="4255" spans="2:29" x14ac:dyDescent="0.35">
      <c r="B4255" s="222">
        <v>433200</v>
      </c>
      <c r="C4255" s="208">
        <v>175469</v>
      </c>
      <c r="D4255" s="309">
        <v>9650.7900000000009</v>
      </c>
      <c r="E4255" s="206">
        <v>14037.52</v>
      </c>
      <c r="F4255" s="206">
        <v>15792.21</v>
      </c>
      <c r="G4255" s="205">
        <f t="shared" si="341"/>
        <v>0.40505309325946443</v>
      </c>
      <c r="H4255" s="207">
        <f t="shared" si="342"/>
        <v>0.45</v>
      </c>
      <c r="I4255" s="213">
        <v>159672</v>
      </c>
      <c r="J4255" s="213">
        <v>8781.9599999999991</v>
      </c>
      <c r="K4255" s="212">
        <v>12773.76</v>
      </c>
      <c r="L4255" s="212">
        <v>14370.48</v>
      </c>
      <c r="M4255" s="239">
        <f t="shared" si="339"/>
        <v>0.51520000000000432</v>
      </c>
      <c r="N4255" s="239"/>
      <c r="O4255" s="178"/>
      <c r="P4255" s="178"/>
      <c r="Q4255" s="178"/>
      <c r="R4255" s="178"/>
      <c r="S4255" s="178"/>
      <c r="T4255" s="178"/>
      <c r="U4255" s="178"/>
      <c r="V4255" s="178"/>
      <c r="W4255" s="178"/>
      <c r="X4255" s="178"/>
      <c r="Y4255" s="210">
        <f t="shared" si="338"/>
        <v>0.36858725761772854</v>
      </c>
      <c r="Z4255" s="211">
        <f t="shared" si="340"/>
        <v>0.42</v>
      </c>
      <c r="AA4255" s="178"/>
      <c r="AB4255" s="178"/>
      <c r="AC4255" s="178"/>
    </row>
    <row r="4256" spans="2:29" x14ac:dyDescent="0.35">
      <c r="B4256" s="222">
        <v>433300</v>
      </c>
      <c r="C4256" s="208">
        <v>175514</v>
      </c>
      <c r="D4256" s="309">
        <v>9653.27</v>
      </c>
      <c r="E4256" s="206">
        <v>14041.12</v>
      </c>
      <c r="F4256" s="206">
        <v>15796.26</v>
      </c>
      <c r="G4256" s="205">
        <f t="shared" si="341"/>
        <v>0.4050634664204939</v>
      </c>
      <c r="H4256" s="207">
        <f t="shared" si="342"/>
        <v>0.45</v>
      </c>
      <c r="I4256" s="213">
        <v>159714</v>
      </c>
      <c r="J4256" s="213">
        <v>8784.27</v>
      </c>
      <c r="K4256" s="212">
        <v>12777.12</v>
      </c>
      <c r="L4256" s="212">
        <v>14374.26</v>
      </c>
      <c r="M4256" s="239">
        <f t="shared" si="339"/>
        <v>0.51529999999998832</v>
      </c>
      <c r="N4256" s="239"/>
      <c r="O4256" s="178"/>
      <c r="P4256" s="178"/>
      <c r="Q4256" s="178"/>
      <c r="R4256" s="178"/>
      <c r="S4256" s="178"/>
      <c r="T4256" s="178"/>
      <c r="U4256" s="178"/>
      <c r="V4256" s="178"/>
      <c r="W4256" s="178"/>
      <c r="X4256" s="178"/>
      <c r="Y4256" s="210">
        <f t="shared" si="338"/>
        <v>0.36859912300946229</v>
      </c>
      <c r="Z4256" s="211">
        <f t="shared" si="340"/>
        <v>0.42</v>
      </c>
      <c r="AA4256" s="178"/>
      <c r="AB4256" s="178"/>
      <c r="AC4256" s="178"/>
    </row>
    <row r="4257" spans="2:29" x14ac:dyDescent="0.35">
      <c r="B4257" s="222">
        <v>433400</v>
      </c>
      <c r="C4257" s="208">
        <v>175559</v>
      </c>
      <c r="D4257" s="309">
        <v>9655.74</v>
      </c>
      <c r="E4257" s="206">
        <v>14044.72</v>
      </c>
      <c r="F4257" s="206">
        <v>15800.31</v>
      </c>
      <c r="G4257" s="205">
        <f t="shared" si="341"/>
        <v>0.40507383479464698</v>
      </c>
      <c r="H4257" s="207">
        <f t="shared" si="342"/>
        <v>0.45</v>
      </c>
      <c r="I4257" s="213">
        <v>159756</v>
      </c>
      <c r="J4257" s="213">
        <v>8786.58</v>
      </c>
      <c r="K4257" s="212">
        <v>12780.48</v>
      </c>
      <c r="L4257" s="212">
        <v>14378.04</v>
      </c>
      <c r="M4257" s="239">
        <f t="shared" si="339"/>
        <v>0.51519999999987709</v>
      </c>
      <c r="N4257" s="239"/>
      <c r="O4257" s="178"/>
      <c r="P4257" s="178"/>
      <c r="Q4257" s="178"/>
      <c r="R4257" s="178"/>
      <c r="S4257" s="178"/>
      <c r="T4257" s="178"/>
      <c r="U4257" s="178"/>
      <c r="V4257" s="178"/>
      <c r="W4257" s="178"/>
      <c r="X4257" s="178"/>
      <c r="Y4257" s="210">
        <f t="shared" si="338"/>
        <v>0.36861098292570371</v>
      </c>
      <c r="Z4257" s="211">
        <f t="shared" si="340"/>
        <v>0.42</v>
      </c>
      <c r="AA4257" s="178"/>
      <c r="AB4257" s="178"/>
      <c r="AC4257" s="178"/>
    </row>
    <row r="4258" spans="2:29" x14ac:dyDescent="0.35">
      <c r="B4258" s="222">
        <v>433500</v>
      </c>
      <c r="C4258" s="208">
        <v>175604</v>
      </c>
      <c r="D4258" s="309">
        <v>9658.2199999999993</v>
      </c>
      <c r="E4258" s="206">
        <v>14048.32</v>
      </c>
      <c r="F4258" s="206">
        <v>15804.36</v>
      </c>
      <c r="G4258" s="205">
        <f t="shared" si="341"/>
        <v>0.40508419838523646</v>
      </c>
      <c r="H4258" s="207">
        <f t="shared" si="342"/>
        <v>0.45</v>
      </c>
      <c r="I4258" s="213">
        <v>159798</v>
      </c>
      <c r="J4258" s="213">
        <v>8788.89</v>
      </c>
      <c r="K4258" s="212">
        <v>12783.84</v>
      </c>
      <c r="L4258" s="212">
        <v>14381.82</v>
      </c>
      <c r="M4258" s="239">
        <f t="shared" si="339"/>
        <v>0.51530000000017029</v>
      </c>
      <c r="N4258" s="239"/>
      <c r="O4258" s="178"/>
      <c r="P4258" s="178"/>
      <c r="Q4258" s="178"/>
      <c r="R4258" s="178"/>
      <c r="S4258" s="178"/>
      <c r="T4258" s="178"/>
      <c r="U4258" s="178"/>
      <c r="V4258" s="178"/>
      <c r="W4258" s="178"/>
      <c r="X4258" s="178"/>
      <c r="Y4258" s="210">
        <f t="shared" si="338"/>
        <v>0.36862283737024221</v>
      </c>
      <c r="Z4258" s="211">
        <f t="shared" si="340"/>
        <v>0.42</v>
      </c>
      <c r="AA4258" s="178"/>
      <c r="AB4258" s="178"/>
      <c r="AC4258" s="178"/>
    </row>
    <row r="4259" spans="2:29" x14ac:dyDescent="0.35">
      <c r="B4259" s="222">
        <v>433600</v>
      </c>
      <c r="C4259" s="208">
        <v>175649</v>
      </c>
      <c r="D4259" s="309">
        <v>9660.69</v>
      </c>
      <c r="E4259" s="206">
        <v>14051.92</v>
      </c>
      <c r="F4259" s="206">
        <v>15808.41</v>
      </c>
      <c r="G4259" s="205">
        <f t="shared" si="341"/>
        <v>0.40509455719557197</v>
      </c>
      <c r="H4259" s="207">
        <f t="shared" si="342"/>
        <v>0.45</v>
      </c>
      <c r="I4259" s="213">
        <v>159840</v>
      </c>
      <c r="J4259" s="213">
        <v>8791.2000000000007</v>
      </c>
      <c r="K4259" s="212">
        <v>12787.2</v>
      </c>
      <c r="L4259" s="212">
        <v>14385.6</v>
      </c>
      <c r="M4259" s="239">
        <f t="shared" si="339"/>
        <v>0.51520000000005894</v>
      </c>
      <c r="N4259" s="239"/>
      <c r="O4259" s="178"/>
      <c r="P4259" s="178"/>
      <c r="Q4259" s="178"/>
      <c r="R4259" s="178"/>
      <c r="S4259" s="178"/>
      <c r="T4259" s="178"/>
      <c r="U4259" s="178"/>
      <c r="V4259" s="178"/>
      <c r="W4259" s="178"/>
      <c r="X4259" s="178"/>
      <c r="Y4259" s="210">
        <f t="shared" si="338"/>
        <v>0.36863468634686347</v>
      </c>
      <c r="Z4259" s="211">
        <f t="shared" si="340"/>
        <v>0.42</v>
      </c>
      <c r="AA4259" s="178"/>
      <c r="AB4259" s="178"/>
      <c r="AC4259" s="178"/>
    </row>
    <row r="4260" spans="2:29" x14ac:dyDescent="0.35">
      <c r="B4260" s="222">
        <v>433700</v>
      </c>
      <c r="C4260" s="208">
        <v>175694</v>
      </c>
      <c r="D4260" s="309">
        <v>9663.17</v>
      </c>
      <c r="E4260" s="206">
        <v>14055.52</v>
      </c>
      <c r="F4260" s="206">
        <v>15812.46</v>
      </c>
      <c r="G4260" s="205">
        <f t="shared" si="341"/>
        <v>0.40510491122896009</v>
      </c>
      <c r="H4260" s="207">
        <f t="shared" si="342"/>
        <v>0.45</v>
      </c>
      <c r="I4260" s="213">
        <v>159882</v>
      </c>
      <c r="J4260" s="213">
        <v>8793.51</v>
      </c>
      <c r="K4260" s="212">
        <v>12790.56</v>
      </c>
      <c r="L4260" s="212">
        <v>14389.38</v>
      </c>
      <c r="M4260" s="239">
        <f t="shared" si="339"/>
        <v>0.51530000000004295</v>
      </c>
      <c r="N4260" s="239"/>
      <c r="O4260" s="178"/>
      <c r="P4260" s="178"/>
      <c r="Q4260" s="178"/>
      <c r="R4260" s="178"/>
      <c r="S4260" s="178"/>
      <c r="T4260" s="178"/>
      <c r="U4260" s="178"/>
      <c r="V4260" s="178"/>
      <c r="W4260" s="178"/>
      <c r="X4260" s="178"/>
      <c r="Y4260" s="210">
        <f t="shared" si="338"/>
        <v>0.36864652985934976</v>
      </c>
      <c r="Z4260" s="211">
        <f t="shared" si="340"/>
        <v>0.42</v>
      </c>
      <c r="AA4260" s="178"/>
      <c r="AB4260" s="178"/>
      <c r="AC4260" s="178"/>
    </row>
    <row r="4261" spans="2:29" x14ac:dyDescent="0.35">
      <c r="B4261" s="222">
        <v>433800</v>
      </c>
      <c r="C4261" s="208">
        <v>175739</v>
      </c>
      <c r="D4261" s="309">
        <v>9665.64</v>
      </c>
      <c r="E4261" s="206">
        <v>14059.12</v>
      </c>
      <c r="F4261" s="206">
        <v>15816.51</v>
      </c>
      <c r="G4261" s="205">
        <f t="shared" si="341"/>
        <v>0.4051152604887045</v>
      </c>
      <c r="H4261" s="207">
        <f t="shared" si="342"/>
        <v>0.45</v>
      </c>
      <c r="I4261" s="213">
        <v>159924</v>
      </c>
      <c r="J4261" s="213">
        <v>8795.82</v>
      </c>
      <c r="K4261" s="212">
        <v>12793.92</v>
      </c>
      <c r="L4261" s="212">
        <v>14393.16</v>
      </c>
      <c r="M4261" s="239">
        <f t="shared" si="339"/>
        <v>0.5152000000002408</v>
      </c>
      <c r="N4261" s="239"/>
      <c r="O4261" s="178"/>
      <c r="P4261" s="178"/>
      <c r="Q4261" s="178"/>
      <c r="R4261" s="178"/>
      <c r="S4261" s="178"/>
      <c r="T4261" s="178"/>
      <c r="U4261" s="178"/>
      <c r="V4261" s="178"/>
      <c r="W4261" s="178"/>
      <c r="X4261" s="178"/>
      <c r="Y4261" s="210">
        <f t="shared" si="338"/>
        <v>0.36865836791147993</v>
      </c>
      <c r="Z4261" s="211">
        <f t="shared" si="340"/>
        <v>0.42</v>
      </c>
      <c r="AA4261" s="178"/>
      <c r="AB4261" s="178"/>
      <c r="AC4261" s="178"/>
    </row>
    <row r="4262" spans="2:29" x14ac:dyDescent="0.35">
      <c r="B4262" s="222">
        <v>433900</v>
      </c>
      <c r="C4262" s="208">
        <v>175784</v>
      </c>
      <c r="D4262" s="309">
        <v>9668.1200000000008</v>
      </c>
      <c r="E4262" s="206">
        <v>14062.72</v>
      </c>
      <c r="F4262" s="206">
        <v>15820.56</v>
      </c>
      <c r="G4262" s="205">
        <f t="shared" si="341"/>
        <v>0.40512560497810557</v>
      </c>
      <c r="H4262" s="207">
        <f t="shared" si="342"/>
        <v>0.45</v>
      </c>
      <c r="I4262" s="213">
        <v>159966</v>
      </c>
      <c r="J4262" s="213">
        <v>8798.1299999999992</v>
      </c>
      <c r="K4262" s="212">
        <v>12797.28</v>
      </c>
      <c r="L4262" s="212">
        <v>14396.94</v>
      </c>
      <c r="M4262" s="239">
        <f t="shared" si="339"/>
        <v>0.51529999999993381</v>
      </c>
      <c r="N4262" s="239"/>
      <c r="O4262" s="178"/>
      <c r="P4262" s="178"/>
      <c r="Q4262" s="178"/>
      <c r="R4262" s="178"/>
      <c r="S4262" s="178"/>
      <c r="T4262" s="178"/>
      <c r="U4262" s="178"/>
      <c r="V4262" s="178"/>
      <c r="W4262" s="178"/>
      <c r="X4262" s="178"/>
      <c r="Y4262" s="210">
        <f t="shared" si="338"/>
        <v>0.36867020050702926</v>
      </c>
      <c r="Z4262" s="211">
        <f t="shared" si="340"/>
        <v>0.42</v>
      </c>
      <c r="AA4262" s="178"/>
      <c r="AB4262" s="178"/>
      <c r="AC4262" s="178"/>
    </row>
    <row r="4263" spans="2:29" x14ac:dyDescent="0.35">
      <c r="B4263" s="222">
        <v>434000</v>
      </c>
      <c r="C4263" s="208">
        <v>175829</v>
      </c>
      <c r="D4263" s="309">
        <v>9670.59</v>
      </c>
      <c r="E4263" s="206">
        <v>14066.32</v>
      </c>
      <c r="F4263" s="206">
        <v>15824.61</v>
      </c>
      <c r="G4263" s="205">
        <f t="shared" si="341"/>
        <v>0.40513594470046083</v>
      </c>
      <c r="H4263" s="207">
        <f t="shared" si="342"/>
        <v>0.45</v>
      </c>
      <c r="I4263" s="213">
        <v>160008</v>
      </c>
      <c r="J4263" s="213">
        <v>8800.44</v>
      </c>
      <c r="K4263" s="212">
        <v>12800.64</v>
      </c>
      <c r="L4263" s="212">
        <v>14400.72</v>
      </c>
      <c r="M4263" s="239">
        <f t="shared" si="339"/>
        <v>0.51520000000011346</v>
      </c>
      <c r="N4263" s="239"/>
      <c r="O4263" s="178"/>
      <c r="P4263" s="178"/>
      <c r="Q4263" s="178"/>
      <c r="R4263" s="178"/>
      <c r="S4263" s="178"/>
      <c r="T4263" s="178"/>
      <c r="U4263" s="178"/>
      <c r="V4263" s="178"/>
      <c r="W4263" s="178"/>
      <c r="X4263" s="178"/>
      <c r="Y4263" s="210">
        <f t="shared" si="338"/>
        <v>0.36868202764976959</v>
      </c>
      <c r="Z4263" s="211">
        <f t="shared" si="340"/>
        <v>0.42</v>
      </c>
      <c r="AA4263" s="178"/>
      <c r="AB4263" s="178"/>
      <c r="AC4263" s="178"/>
    </row>
    <row r="4264" spans="2:29" x14ac:dyDescent="0.35">
      <c r="B4264" s="222">
        <v>434100</v>
      </c>
      <c r="C4264" s="208">
        <v>175874</v>
      </c>
      <c r="D4264" s="309">
        <v>9673.07</v>
      </c>
      <c r="E4264" s="206">
        <v>14069.92</v>
      </c>
      <c r="F4264" s="206">
        <v>15828.66</v>
      </c>
      <c r="G4264" s="205">
        <f t="shared" si="341"/>
        <v>0.40514627965906475</v>
      </c>
      <c r="H4264" s="207">
        <f t="shared" si="342"/>
        <v>0.45</v>
      </c>
      <c r="I4264" s="213">
        <v>160050</v>
      </c>
      <c r="J4264" s="213">
        <v>8802.75</v>
      </c>
      <c r="K4264" s="212">
        <v>12804</v>
      </c>
      <c r="L4264" s="212">
        <v>14404.5</v>
      </c>
      <c r="M4264" s="239">
        <f t="shared" si="339"/>
        <v>0.51530000000009746</v>
      </c>
      <c r="N4264" s="239"/>
      <c r="O4264" s="178"/>
      <c r="P4264" s="178"/>
      <c r="Q4264" s="178"/>
      <c r="R4264" s="178"/>
      <c r="S4264" s="178"/>
      <c r="T4264" s="178"/>
      <c r="U4264" s="178"/>
      <c r="V4264" s="178"/>
      <c r="W4264" s="178"/>
      <c r="X4264" s="178"/>
      <c r="Y4264" s="210">
        <f t="shared" si="338"/>
        <v>0.36869384934346927</v>
      </c>
      <c r="Z4264" s="211">
        <f t="shared" si="340"/>
        <v>0.42</v>
      </c>
      <c r="AA4264" s="178"/>
      <c r="AB4264" s="178"/>
      <c r="AC4264" s="178"/>
    </row>
    <row r="4265" spans="2:29" x14ac:dyDescent="0.35">
      <c r="B4265" s="222">
        <v>434200</v>
      </c>
      <c r="C4265" s="208">
        <v>175919</v>
      </c>
      <c r="D4265" s="309">
        <v>9675.5400000000009</v>
      </c>
      <c r="E4265" s="206">
        <v>14073.52</v>
      </c>
      <c r="F4265" s="206">
        <v>15832.71</v>
      </c>
      <c r="G4265" s="205">
        <f t="shared" si="341"/>
        <v>0.40515660985720864</v>
      </c>
      <c r="H4265" s="207">
        <f t="shared" si="342"/>
        <v>0.45</v>
      </c>
      <c r="I4265" s="213">
        <v>160092</v>
      </c>
      <c r="J4265" s="213">
        <v>8805.06</v>
      </c>
      <c r="K4265" s="212">
        <v>12807.36</v>
      </c>
      <c r="L4265" s="212">
        <v>14408.28</v>
      </c>
      <c r="M4265" s="239">
        <f t="shared" si="339"/>
        <v>0.51520000000000432</v>
      </c>
      <c r="N4265" s="239"/>
      <c r="O4265" s="178"/>
      <c r="P4265" s="178"/>
      <c r="Q4265" s="178"/>
      <c r="R4265" s="178"/>
      <c r="S4265" s="178"/>
      <c r="T4265" s="178"/>
      <c r="U4265" s="178"/>
      <c r="V4265" s="178"/>
      <c r="W4265" s="178"/>
      <c r="X4265" s="178"/>
      <c r="Y4265" s="210">
        <f t="shared" si="338"/>
        <v>0.36870566559189316</v>
      </c>
      <c r="Z4265" s="211">
        <f t="shared" si="340"/>
        <v>0.42</v>
      </c>
      <c r="AA4265" s="178"/>
      <c r="AB4265" s="178"/>
      <c r="AC4265" s="178"/>
    </row>
    <row r="4266" spans="2:29" x14ac:dyDescent="0.35">
      <c r="B4266" s="222">
        <v>434300</v>
      </c>
      <c r="C4266" s="208">
        <v>175964</v>
      </c>
      <c r="D4266" s="309">
        <v>9678.02</v>
      </c>
      <c r="E4266" s="206">
        <v>14077.12</v>
      </c>
      <c r="F4266" s="206">
        <v>15836.76</v>
      </c>
      <c r="G4266" s="205">
        <f t="shared" si="341"/>
        <v>0.40516693529818099</v>
      </c>
      <c r="H4266" s="207">
        <f t="shared" si="342"/>
        <v>0.45</v>
      </c>
      <c r="I4266" s="213">
        <v>160134</v>
      </c>
      <c r="J4266" s="213">
        <v>8807.3700000000008</v>
      </c>
      <c r="K4266" s="212">
        <v>12810.72</v>
      </c>
      <c r="L4266" s="212">
        <v>14412.06</v>
      </c>
      <c r="M4266" s="239">
        <f t="shared" si="339"/>
        <v>0.51529999999998832</v>
      </c>
      <c r="N4266" s="239"/>
      <c r="O4266" s="178"/>
      <c r="P4266" s="178"/>
      <c r="Q4266" s="178"/>
      <c r="R4266" s="178"/>
      <c r="S4266" s="178"/>
      <c r="T4266" s="178"/>
      <c r="U4266" s="178"/>
      <c r="V4266" s="178"/>
      <c r="W4266" s="178"/>
      <c r="X4266" s="178"/>
      <c r="Y4266" s="210">
        <f t="shared" si="338"/>
        <v>0.36871747639880265</v>
      </c>
      <c r="Z4266" s="211">
        <f t="shared" si="340"/>
        <v>0.42</v>
      </c>
      <c r="AA4266" s="178"/>
      <c r="AB4266" s="178"/>
      <c r="AC4266" s="178"/>
    </row>
    <row r="4267" spans="2:29" x14ac:dyDescent="0.35">
      <c r="B4267" s="222">
        <v>434400</v>
      </c>
      <c r="C4267" s="208">
        <v>176009</v>
      </c>
      <c r="D4267" s="309">
        <v>9680.49</v>
      </c>
      <c r="E4267" s="206">
        <v>14080.72</v>
      </c>
      <c r="F4267" s="206">
        <v>15840.81</v>
      </c>
      <c r="G4267" s="205">
        <f t="shared" si="341"/>
        <v>0.40517725598526705</v>
      </c>
      <c r="H4267" s="207">
        <f t="shared" si="342"/>
        <v>0.45</v>
      </c>
      <c r="I4267" s="213">
        <v>160176</v>
      </c>
      <c r="J4267" s="213">
        <v>8809.68</v>
      </c>
      <c r="K4267" s="212">
        <v>12814.08</v>
      </c>
      <c r="L4267" s="212">
        <v>14415.84</v>
      </c>
      <c r="M4267" s="239">
        <f t="shared" si="339"/>
        <v>0.51519999999987709</v>
      </c>
      <c r="N4267" s="239"/>
      <c r="O4267" s="178"/>
      <c r="P4267" s="178"/>
      <c r="Q4267" s="178"/>
      <c r="R4267" s="178"/>
      <c r="S4267" s="178"/>
      <c r="T4267" s="178"/>
      <c r="U4267" s="178"/>
      <c r="V4267" s="178"/>
      <c r="W4267" s="178"/>
      <c r="X4267" s="178"/>
      <c r="Y4267" s="210">
        <f t="shared" si="338"/>
        <v>0.36872928176795577</v>
      </c>
      <c r="Z4267" s="211">
        <f t="shared" si="340"/>
        <v>0.42</v>
      </c>
      <c r="AA4267" s="178"/>
      <c r="AB4267" s="178"/>
      <c r="AC4267" s="178"/>
    </row>
    <row r="4268" spans="2:29" x14ac:dyDescent="0.35">
      <c r="B4268" s="222">
        <v>434500</v>
      </c>
      <c r="C4268" s="208">
        <v>176054</v>
      </c>
      <c r="D4268" s="309">
        <v>9682.9699999999993</v>
      </c>
      <c r="E4268" s="206">
        <v>14084.32</v>
      </c>
      <c r="F4268" s="206">
        <v>15844.86</v>
      </c>
      <c r="G4268" s="205">
        <f t="shared" si="341"/>
        <v>0.40518757192174915</v>
      </c>
      <c r="H4268" s="207">
        <f t="shared" si="342"/>
        <v>0.45</v>
      </c>
      <c r="I4268" s="213">
        <v>160218</v>
      </c>
      <c r="J4268" s="213">
        <v>8811.99</v>
      </c>
      <c r="K4268" s="212">
        <v>12817.44</v>
      </c>
      <c r="L4268" s="212">
        <v>14419.62</v>
      </c>
      <c r="M4268" s="239">
        <f t="shared" si="339"/>
        <v>0.51530000000017029</v>
      </c>
      <c r="N4268" s="239"/>
      <c r="O4268" s="178"/>
      <c r="P4268" s="178"/>
      <c r="Q4268" s="178"/>
      <c r="R4268" s="178"/>
      <c r="S4268" s="178"/>
      <c r="T4268" s="178"/>
      <c r="U4268" s="178"/>
      <c r="V4268" s="178"/>
      <c r="W4268" s="178"/>
      <c r="X4268" s="178"/>
      <c r="Y4268" s="210">
        <f t="shared" si="338"/>
        <v>0.36874108170310704</v>
      </c>
      <c r="Z4268" s="211">
        <f t="shared" si="340"/>
        <v>0.42</v>
      </c>
      <c r="AA4268" s="178"/>
      <c r="AB4268" s="178"/>
      <c r="AC4268" s="178"/>
    </row>
    <row r="4269" spans="2:29" x14ac:dyDescent="0.35">
      <c r="B4269" s="222">
        <v>434600</v>
      </c>
      <c r="C4269" s="208">
        <v>176099</v>
      </c>
      <c r="D4269" s="309">
        <v>9685.44</v>
      </c>
      <c r="E4269" s="206">
        <v>14087.92</v>
      </c>
      <c r="F4269" s="206">
        <v>15848.91</v>
      </c>
      <c r="G4269" s="205">
        <f t="shared" si="341"/>
        <v>0.4051978831109066</v>
      </c>
      <c r="H4269" s="207">
        <f t="shared" si="342"/>
        <v>0.45</v>
      </c>
      <c r="I4269" s="213">
        <v>160260</v>
      </c>
      <c r="J4269" s="213">
        <v>8814.2999999999993</v>
      </c>
      <c r="K4269" s="212">
        <v>12820.8</v>
      </c>
      <c r="L4269" s="212">
        <v>14423.4</v>
      </c>
      <c r="M4269" s="239">
        <f t="shared" si="339"/>
        <v>0.51520000000005894</v>
      </c>
      <c r="N4269" s="239"/>
      <c r="O4269" s="178"/>
      <c r="P4269" s="178"/>
      <c r="Q4269" s="178"/>
      <c r="R4269" s="178"/>
      <c r="S4269" s="178"/>
      <c r="T4269" s="178"/>
      <c r="U4269" s="178"/>
      <c r="V4269" s="178"/>
      <c r="W4269" s="178"/>
      <c r="X4269" s="178"/>
      <c r="Y4269" s="210">
        <f t="shared" si="338"/>
        <v>0.36875287620800734</v>
      </c>
      <c r="Z4269" s="211">
        <f t="shared" si="340"/>
        <v>0.42</v>
      </c>
      <c r="AA4269" s="178"/>
      <c r="AB4269" s="178"/>
      <c r="AC4269" s="178"/>
    </row>
    <row r="4270" spans="2:29" x14ac:dyDescent="0.35">
      <c r="B4270" s="222">
        <v>434700</v>
      </c>
      <c r="C4270" s="208">
        <v>176144</v>
      </c>
      <c r="D4270" s="309">
        <v>9687.92</v>
      </c>
      <c r="E4270" s="206">
        <v>14091.52</v>
      </c>
      <c r="F4270" s="206">
        <v>15852.96</v>
      </c>
      <c r="G4270" s="205">
        <f t="shared" si="341"/>
        <v>0.40520818955601562</v>
      </c>
      <c r="H4270" s="207">
        <f t="shared" si="342"/>
        <v>0.45</v>
      </c>
      <c r="I4270" s="213">
        <v>160302</v>
      </c>
      <c r="J4270" s="213">
        <v>8816.61</v>
      </c>
      <c r="K4270" s="212">
        <v>12824.16</v>
      </c>
      <c r="L4270" s="212">
        <v>14427.18</v>
      </c>
      <c r="M4270" s="239">
        <f t="shared" si="339"/>
        <v>0.51530000000004295</v>
      </c>
      <c r="N4270" s="239"/>
      <c r="O4270" s="178"/>
      <c r="P4270" s="178"/>
      <c r="Q4270" s="178"/>
      <c r="R4270" s="178"/>
      <c r="S4270" s="178"/>
      <c r="T4270" s="178"/>
      <c r="U4270" s="178"/>
      <c r="V4270" s="178"/>
      <c r="W4270" s="178"/>
      <c r="X4270" s="178"/>
      <c r="Y4270" s="210">
        <f t="shared" si="338"/>
        <v>0.36876466528640439</v>
      </c>
      <c r="Z4270" s="211">
        <f t="shared" si="340"/>
        <v>0.42</v>
      </c>
      <c r="AA4270" s="178"/>
      <c r="AB4270" s="178"/>
      <c r="AC4270" s="178"/>
    </row>
    <row r="4271" spans="2:29" x14ac:dyDescent="0.35">
      <c r="B4271" s="222">
        <v>434800</v>
      </c>
      <c r="C4271" s="208">
        <v>176189</v>
      </c>
      <c r="D4271" s="309">
        <v>9690.39</v>
      </c>
      <c r="E4271" s="206">
        <v>14095.12</v>
      </c>
      <c r="F4271" s="206">
        <v>15857.01</v>
      </c>
      <c r="G4271" s="205">
        <f t="shared" si="341"/>
        <v>0.40521849126034959</v>
      </c>
      <c r="H4271" s="207">
        <f t="shared" si="342"/>
        <v>0.45</v>
      </c>
      <c r="I4271" s="213">
        <v>160344</v>
      </c>
      <c r="J4271" s="213">
        <v>8818.92</v>
      </c>
      <c r="K4271" s="212">
        <v>12827.52</v>
      </c>
      <c r="L4271" s="212">
        <v>14430.96</v>
      </c>
      <c r="M4271" s="239">
        <f t="shared" si="339"/>
        <v>0.5152000000002408</v>
      </c>
      <c r="N4271" s="239"/>
      <c r="O4271" s="178"/>
      <c r="P4271" s="178"/>
      <c r="Q4271" s="178"/>
      <c r="R4271" s="178"/>
      <c r="S4271" s="178"/>
      <c r="T4271" s="178"/>
      <c r="U4271" s="178"/>
      <c r="V4271" s="178"/>
      <c r="W4271" s="178"/>
      <c r="X4271" s="178"/>
      <c r="Y4271" s="210">
        <f t="shared" si="338"/>
        <v>0.36877644894204231</v>
      </c>
      <c r="Z4271" s="211">
        <f t="shared" si="340"/>
        <v>0.42</v>
      </c>
      <c r="AA4271" s="178"/>
      <c r="AB4271" s="178"/>
      <c r="AC4271" s="178"/>
    </row>
    <row r="4272" spans="2:29" x14ac:dyDescent="0.35">
      <c r="B4272" s="222">
        <v>434900</v>
      </c>
      <c r="C4272" s="208">
        <v>176234</v>
      </c>
      <c r="D4272" s="309">
        <v>9692.8700000000008</v>
      </c>
      <c r="E4272" s="206">
        <v>14098.72</v>
      </c>
      <c r="F4272" s="206">
        <v>15861.06</v>
      </c>
      <c r="G4272" s="205">
        <f t="shared" si="341"/>
        <v>0.40522878822717867</v>
      </c>
      <c r="H4272" s="207">
        <f t="shared" si="342"/>
        <v>0.45</v>
      </c>
      <c r="I4272" s="213">
        <v>160386</v>
      </c>
      <c r="J4272" s="213">
        <v>8821.23</v>
      </c>
      <c r="K4272" s="212">
        <v>12830.88</v>
      </c>
      <c r="L4272" s="212">
        <v>14434.74</v>
      </c>
      <c r="M4272" s="239">
        <f t="shared" si="339"/>
        <v>0.51529999999993381</v>
      </c>
      <c r="N4272" s="239"/>
      <c r="O4272" s="178"/>
      <c r="P4272" s="178"/>
      <c r="Q4272" s="178"/>
      <c r="R4272" s="178"/>
      <c r="S4272" s="178"/>
      <c r="T4272" s="178"/>
      <c r="U4272" s="178"/>
      <c r="V4272" s="178"/>
      <c r="W4272" s="178"/>
      <c r="X4272" s="178"/>
      <c r="Y4272" s="210">
        <f t="shared" si="338"/>
        <v>0.36878822717866178</v>
      </c>
      <c r="Z4272" s="211">
        <f t="shared" si="340"/>
        <v>0.42</v>
      </c>
      <c r="AA4272" s="178"/>
      <c r="AB4272" s="178"/>
      <c r="AC4272" s="178"/>
    </row>
    <row r="4273" spans="2:29" x14ac:dyDescent="0.35">
      <c r="B4273" s="222">
        <v>435000</v>
      </c>
      <c r="C4273" s="208">
        <v>176279</v>
      </c>
      <c r="D4273" s="309">
        <v>9695.34</v>
      </c>
      <c r="E4273" s="206">
        <v>14102.32</v>
      </c>
      <c r="F4273" s="206">
        <v>15865.11</v>
      </c>
      <c r="G4273" s="205">
        <f t="shared" si="341"/>
        <v>0.40523908045977014</v>
      </c>
      <c r="H4273" s="207">
        <f t="shared" si="342"/>
        <v>0.45</v>
      </c>
      <c r="I4273" s="213">
        <v>160428</v>
      </c>
      <c r="J4273" s="213">
        <v>8823.5400000000009</v>
      </c>
      <c r="K4273" s="212">
        <v>12834.24</v>
      </c>
      <c r="L4273" s="212">
        <v>14438.52</v>
      </c>
      <c r="M4273" s="239">
        <f t="shared" si="339"/>
        <v>0.51520000000011346</v>
      </c>
      <c r="N4273" s="239"/>
      <c r="O4273" s="178"/>
      <c r="P4273" s="178"/>
      <c r="Q4273" s="178"/>
      <c r="R4273" s="178"/>
      <c r="S4273" s="178"/>
      <c r="T4273" s="178"/>
      <c r="U4273" s="178"/>
      <c r="V4273" s="178"/>
      <c r="W4273" s="178"/>
      <c r="X4273" s="178"/>
      <c r="Y4273" s="210">
        <f t="shared" si="338"/>
        <v>0.36880000000000002</v>
      </c>
      <c r="Z4273" s="211">
        <f t="shared" si="340"/>
        <v>0.42</v>
      </c>
      <c r="AA4273" s="178"/>
      <c r="AB4273" s="178"/>
      <c r="AC4273" s="178"/>
    </row>
    <row r="4274" spans="2:29" x14ac:dyDescent="0.35">
      <c r="B4274" s="222">
        <v>435100</v>
      </c>
      <c r="C4274" s="208">
        <v>176324</v>
      </c>
      <c r="D4274" s="309">
        <v>9697.82</v>
      </c>
      <c r="E4274" s="206">
        <v>14105.92</v>
      </c>
      <c r="F4274" s="206">
        <v>15869.16</v>
      </c>
      <c r="G4274" s="205">
        <f t="shared" si="341"/>
        <v>0.40524936796138816</v>
      </c>
      <c r="H4274" s="207">
        <f t="shared" si="342"/>
        <v>0.45</v>
      </c>
      <c r="I4274" s="213">
        <v>160470</v>
      </c>
      <c r="J4274" s="213">
        <v>8825.85</v>
      </c>
      <c r="K4274" s="212">
        <v>12837.6</v>
      </c>
      <c r="L4274" s="212">
        <v>14442.3</v>
      </c>
      <c r="M4274" s="239">
        <f t="shared" si="339"/>
        <v>0.51530000000009746</v>
      </c>
      <c r="N4274" s="239"/>
      <c r="O4274" s="178"/>
      <c r="P4274" s="178"/>
      <c r="Q4274" s="178"/>
      <c r="R4274" s="178"/>
      <c r="S4274" s="178"/>
      <c r="T4274" s="178"/>
      <c r="U4274" s="178"/>
      <c r="V4274" s="178"/>
      <c r="W4274" s="178"/>
      <c r="X4274" s="178"/>
      <c r="Y4274" s="210">
        <f t="shared" si="338"/>
        <v>0.36881176740979082</v>
      </c>
      <c r="Z4274" s="211">
        <f t="shared" si="340"/>
        <v>0.42</v>
      </c>
      <c r="AA4274" s="178"/>
      <c r="AB4274" s="178"/>
      <c r="AC4274" s="178"/>
    </row>
    <row r="4275" spans="2:29" x14ac:dyDescent="0.35">
      <c r="B4275" s="222">
        <v>435200</v>
      </c>
      <c r="C4275" s="208">
        <v>176369</v>
      </c>
      <c r="D4275" s="309">
        <v>9700.2900000000009</v>
      </c>
      <c r="E4275" s="206">
        <v>14109.52</v>
      </c>
      <c r="F4275" s="206">
        <v>15873.21</v>
      </c>
      <c r="G4275" s="205">
        <f t="shared" si="341"/>
        <v>0.40525965073529413</v>
      </c>
      <c r="H4275" s="207">
        <f t="shared" si="342"/>
        <v>0.45</v>
      </c>
      <c r="I4275" s="213">
        <v>160512</v>
      </c>
      <c r="J4275" s="213">
        <v>8828.16</v>
      </c>
      <c r="K4275" s="212">
        <v>12840.96</v>
      </c>
      <c r="L4275" s="212">
        <v>14446.08</v>
      </c>
      <c r="M4275" s="239">
        <f t="shared" si="339"/>
        <v>0.51520000000000432</v>
      </c>
      <c r="N4275" s="239"/>
      <c r="O4275" s="178"/>
      <c r="P4275" s="178"/>
      <c r="Q4275" s="178"/>
      <c r="R4275" s="178"/>
      <c r="S4275" s="178"/>
      <c r="T4275" s="178"/>
      <c r="U4275" s="178"/>
      <c r="V4275" s="178"/>
      <c r="W4275" s="178"/>
      <c r="X4275" s="178"/>
      <c r="Y4275" s="210">
        <f t="shared" si="338"/>
        <v>0.36882352941176472</v>
      </c>
      <c r="Z4275" s="211">
        <f t="shared" si="340"/>
        <v>0.42</v>
      </c>
      <c r="AA4275" s="178"/>
      <c r="AB4275" s="178"/>
      <c r="AC4275" s="178"/>
    </row>
    <row r="4276" spans="2:29" x14ac:dyDescent="0.35">
      <c r="B4276" s="222">
        <v>435300</v>
      </c>
      <c r="C4276" s="208">
        <v>176414</v>
      </c>
      <c r="D4276" s="309">
        <v>9702.77</v>
      </c>
      <c r="E4276" s="206">
        <v>14113.12</v>
      </c>
      <c r="F4276" s="206">
        <v>15877.26</v>
      </c>
      <c r="G4276" s="205">
        <f t="shared" si="341"/>
        <v>0.40526992878474616</v>
      </c>
      <c r="H4276" s="207">
        <f t="shared" si="342"/>
        <v>0.45</v>
      </c>
      <c r="I4276" s="213">
        <v>160554</v>
      </c>
      <c r="J4276" s="213">
        <v>8830.4699999999993</v>
      </c>
      <c r="K4276" s="212">
        <v>12844.32</v>
      </c>
      <c r="L4276" s="212">
        <v>14449.86</v>
      </c>
      <c r="M4276" s="239">
        <f t="shared" si="339"/>
        <v>0.51529999999998832</v>
      </c>
      <c r="N4276" s="239"/>
      <c r="O4276" s="178"/>
      <c r="P4276" s="178"/>
      <c r="Q4276" s="178"/>
      <c r="R4276" s="178"/>
      <c r="S4276" s="178"/>
      <c r="T4276" s="178"/>
      <c r="U4276" s="178"/>
      <c r="V4276" s="178"/>
      <c r="W4276" s="178"/>
      <c r="X4276" s="178"/>
      <c r="Y4276" s="210">
        <f t="shared" si="338"/>
        <v>0.36883528600964854</v>
      </c>
      <c r="Z4276" s="211">
        <f t="shared" si="340"/>
        <v>0.42</v>
      </c>
      <c r="AA4276" s="178"/>
      <c r="AB4276" s="178"/>
      <c r="AC4276" s="178"/>
    </row>
    <row r="4277" spans="2:29" x14ac:dyDescent="0.35">
      <c r="B4277" s="222">
        <v>435400</v>
      </c>
      <c r="C4277" s="208">
        <v>176459</v>
      </c>
      <c r="D4277" s="309">
        <v>9705.24</v>
      </c>
      <c r="E4277" s="206">
        <v>14116.72</v>
      </c>
      <c r="F4277" s="206">
        <v>15881.31</v>
      </c>
      <c r="G4277" s="205">
        <f t="shared" si="341"/>
        <v>0.40528020211299953</v>
      </c>
      <c r="H4277" s="207">
        <f t="shared" si="342"/>
        <v>0.45</v>
      </c>
      <c r="I4277" s="213">
        <v>160596</v>
      </c>
      <c r="J4277" s="213">
        <v>8832.7800000000007</v>
      </c>
      <c r="K4277" s="212">
        <v>12847.68</v>
      </c>
      <c r="L4277" s="212">
        <v>14453.64</v>
      </c>
      <c r="M4277" s="239">
        <f t="shared" si="339"/>
        <v>0.51519999999987709</v>
      </c>
      <c r="N4277" s="239"/>
      <c r="O4277" s="178"/>
      <c r="P4277" s="178"/>
      <c r="Q4277" s="178"/>
      <c r="R4277" s="178"/>
      <c r="S4277" s="178"/>
      <c r="T4277" s="178"/>
      <c r="U4277" s="178"/>
      <c r="V4277" s="178"/>
      <c r="W4277" s="178"/>
      <c r="X4277" s="178"/>
      <c r="Y4277" s="210">
        <f t="shared" si="338"/>
        <v>0.36884703720716583</v>
      </c>
      <c r="Z4277" s="211">
        <f t="shared" si="340"/>
        <v>0.42</v>
      </c>
      <c r="AA4277" s="178"/>
      <c r="AB4277" s="178"/>
      <c r="AC4277" s="178"/>
    </row>
    <row r="4278" spans="2:29" x14ac:dyDescent="0.35">
      <c r="B4278" s="222">
        <v>435500</v>
      </c>
      <c r="C4278" s="208">
        <v>176504</v>
      </c>
      <c r="D4278" s="309">
        <v>9707.7199999999993</v>
      </c>
      <c r="E4278" s="206">
        <v>14120.32</v>
      </c>
      <c r="F4278" s="206">
        <v>15885.36</v>
      </c>
      <c r="G4278" s="205">
        <f t="shared" si="341"/>
        <v>0.40529047072330654</v>
      </c>
      <c r="H4278" s="207">
        <f t="shared" si="342"/>
        <v>0.45</v>
      </c>
      <c r="I4278" s="213">
        <v>160638</v>
      </c>
      <c r="J4278" s="213">
        <v>8835.09</v>
      </c>
      <c r="K4278" s="212">
        <v>12851.04</v>
      </c>
      <c r="L4278" s="212">
        <v>14457.42</v>
      </c>
      <c r="M4278" s="239">
        <f t="shared" si="339"/>
        <v>0.51530000000017029</v>
      </c>
      <c r="N4278" s="239"/>
      <c r="O4278" s="178"/>
      <c r="P4278" s="178"/>
      <c r="Q4278" s="178"/>
      <c r="R4278" s="178"/>
      <c r="S4278" s="178"/>
      <c r="T4278" s="178"/>
      <c r="U4278" s="178"/>
      <c r="V4278" s="178"/>
      <c r="W4278" s="178"/>
      <c r="X4278" s="178"/>
      <c r="Y4278" s="210">
        <f t="shared" si="338"/>
        <v>0.36885878300803676</v>
      </c>
      <c r="Z4278" s="211">
        <f t="shared" si="340"/>
        <v>0.42</v>
      </c>
      <c r="AA4278" s="178"/>
      <c r="AB4278" s="178"/>
      <c r="AC4278" s="178"/>
    </row>
    <row r="4279" spans="2:29" x14ac:dyDescent="0.35">
      <c r="B4279" s="222">
        <v>435600</v>
      </c>
      <c r="C4279" s="208">
        <v>176549</v>
      </c>
      <c r="D4279" s="309">
        <v>9710.19</v>
      </c>
      <c r="E4279" s="206">
        <v>14123.92</v>
      </c>
      <c r="F4279" s="206">
        <v>15889.41</v>
      </c>
      <c r="G4279" s="205">
        <f t="shared" si="341"/>
        <v>0.40530073461891641</v>
      </c>
      <c r="H4279" s="207">
        <f t="shared" si="342"/>
        <v>0.45</v>
      </c>
      <c r="I4279" s="213">
        <v>160680</v>
      </c>
      <c r="J4279" s="213">
        <v>8837.4</v>
      </c>
      <c r="K4279" s="212">
        <v>12854.4</v>
      </c>
      <c r="L4279" s="212">
        <v>14461.2</v>
      </c>
      <c r="M4279" s="239">
        <f t="shared" si="339"/>
        <v>0.51520000000005894</v>
      </c>
      <c r="N4279" s="239"/>
      <c r="O4279" s="178"/>
      <c r="P4279" s="178"/>
      <c r="Q4279" s="178"/>
      <c r="R4279" s="178"/>
      <c r="S4279" s="178"/>
      <c r="T4279" s="178"/>
      <c r="U4279" s="178"/>
      <c r="V4279" s="178"/>
      <c r="W4279" s="178"/>
      <c r="X4279" s="178"/>
      <c r="Y4279" s="210">
        <f t="shared" si="338"/>
        <v>0.36887052341597798</v>
      </c>
      <c r="Z4279" s="211">
        <f t="shared" si="340"/>
        <v>0.42</v>
      </c>
      <c r="AA4279" s="178"/>
      <c r="AB4279" s="178"/>
      <c r="AC4279" s="178"/>
    </row>
    <row r="4280" spans="2:29" x14ac:dyDescent="0.35">
      <c r="B4280" s="222">
        <v>435700</v>
      </c>
      <c r="C4280" s="208">
        <v>176594</v>
      </c>
      <c r="D4280" s="309">
        <v>9712.67</v>
      </c>
      <c r="E4280" s="206">
        <v>14127.52</v>
      </c>
      <c r="F4280" s="206">
        <v>15893.46</v>
      </c>
      <c r="G4280" s="205">
        <f t="shared" si="341"/>
        <v>0.4053109938030755</v>
      </c>
      <c r="H4280" s="207">
        <f t="shared" si="342"/>
        <v>0.45</v>
      </c>
      <c r="I4280" s="213">
        <v>160722</v>
      </c>
      <c r="J4280" s="213">
        <v>8839.7099999999991</v>
      </c>
      <c r="K4280" s="212">
        <v>12857.76</v>
      </c>
      <c r="L4280" s="212">
        <v>14464.98</v>
      </c>
      <c r="M4280" s="239">
        <f t="shared" si="339"/>
        <v>0.51530000000004295</v>
      </c>
      <c r="N4280" s="239"/>
      <c r="O4280" s="178"/>
      <c r="P4280" s="178"/>
      <c r="Q4280" s="178"/>
      <c r="R4280" s="178"/>
      <c r="S4280" s="178"/>
      <c r="T4280" s="178"/>
      <c r="U4280" s="178"/>
      <c r="V4280" s="178"/>
      <c r="W4280" s="178"/>
      <c r="X4280" s="178"/>
      <c r="Y4280" s="210">
        <f t="shared" si="338"/>
        <v>0.36888225843470279</v>
      </c>
      <c r="Z4280" s="211">
        <f t="shared" si="340"/>
        <v>0.42</v>
      </c>
      <c r="AA4280" s="178"/>
      <c r="AB4280" s="178"/>
      <c r="AC4280" s="178"/>
    </row>
    <row r="4281" spans="2:29" x14ac:dyDescent="0.35">
      <c r="B4281" s="222">
        <v>435800</v>
      </c>
      <c r="C4281" s="208">
        <v>176639</v>
      </c>
      <c r="D4281" s="309">
        <v>9715.14</v>
      </c>
      <c r="E4281" s="206">
        <v>14131.12</v>
      </c>
      <c r="F4281" s="206">
        <v>15897.51</v>
      </c>
      <c r="G4281" s="205">
        <f t="shared" si="341"/>
        <v>0.4053212482790271</v>
      </c>
      <c r="H4281" s="207">
        <f t="shared" si="342"/>
        <v>0.45</v>
      </c>
      <c r="I4281" s="213">
        <v>160764</v>
      </c>
      <c r="J4281" s="213">
        <v>8842.02</v>
      </c>
      <c r="K4281" s="212">
        <v>12861.12</v>
      </c>
      <c r="L4281" s="212">
        <v>14468.76</v>
      </c>
      <c r="M4281" s="239">
        <f t="shared" si="339"/>
        <v>0.5152000000002408</v>
      </c>
      <c r="N4281" s="239"/>
      <c r="O4281" s="178"/>
      <c r="P4281" s="178"/>
      <c r="Q4281" s="178"/>
      <c r="R4281" s="178"/>
      <c r="S4281" s="178"/>
      <c r="T4281" s="178"/>
      <c r="U4281" s="178"/>
      <c r="V4281" s="178"/>
      <c r="W4281" s="178"/>
      <c r="X4281" s="178"/>
      <c r="Y4281" s="210">
        <f t="shared" si="338"/>
        <v>0.36889398806792106</v>
      </c>
      <c r="Z4281" s="211">
        <f t="shared" si="340"/>
        <v>0.42</v>
      </c>
      <c r="AA4281" s="178"/>
      <c r="AB4281" s="178"/>
      <c r="AC4281" s="178"/>
    </row>
    <row r="4282" spans="2:29" x14ac:dyDescent="0.35">
      <c r="B4282" s="222">
        <v>435900</v>
      </c>
      <c r="C4282" s="208">
        <v>176684</v>
      </c>
      <c r="D4282" s="309">
        <v>9717.6200000000008</v>
      </c>
      <c r="E4282" s="206">
        <v>14134.72</v>
      </c>
      <c r="F4282" s="206">
        <v>15901.56</v>
      </c>
      <c r="G4282" s="205">
        <f t="shared" si="341"/>
        <v>0.40533149805001145</v>
      </c>
      <c r="H4282" s="207">
        <f t="shared" si="342"/>
        <v>0.45</v>
      </c>
      <c r="I4282" s="213">
        <v>160806</v>
      </c>
      <c r="J4282" s="213">
        <v>8844.33</v>
      </c>
      <c r="K4282" s="212">
        <v>12864.48</v>
      </c>
      <c r="L4282" s="212">
        <v>14472.54</v>
      </c>
      <c r="M4282" s="239">
        <f t="shared" si="339"/>
        <v>0.51529999999993381</v>
      </c>
      <c r="N4282" s="239"/>
      <c r="O4282" s="178"/>
      <c r="P4282" s="178"/>
      <c r="Q4282" s="178"/>
      <c r="R4282" s="178"/>
      <c r="S4282" s="178"/>
      <c r="T4282" s="178"/>
      <c r="U4282" s="178"/>
      <c r="V4282" s="178"/>
      <c r="W4282" s="178"/>
      <c r="X4282" s="178"/>
      <c r="Y4282" s="210">
        <f t="shared" si="338"/>
        <v>0.36890571231933927</v>
      </c>
      <c r="Z4282" s="211">
        <f t="shared" si="340"/>
        <v>0.42</v>
      </c>
      <c r="AA4282" s="178"/>
      <c r="AB4282" s="178"/>
      <c r="AC4282" s="178"/>
    </row>
    <row r="4283" spans="2:29" x14ac:dyDescent="0.35">
      <c r="B4283" s="222">
        <v>436000</v>
      </c>
      <c r="C4283" s="208">
        <v>176729</v>
      </c>
      <c r="D4283" s="309">
        <v>9720.09</v>
      </c>
      <c r="E4283" s="206">
        <v>14138.32</v>
      </c>
      <c r="F4283" s="206">
        <v>15905.61</v>
      </c>
      <c r="G4283" s="205">
        <f t="shared" si="341"/>
        <v>0.40534174311926607</v>
      </c>
      <c r="H4283" s="207">
        <f t="shared" si="342"/>
        <v>0.45</v>
      </c>
      <c r="I4283" s="213">
        <v>160848</v>
      </c>
      <c r="J4283" s="213">
        <v>8846.64</v>
      </c>
      <c r="K4283" s="212">
        <v>12867.84</v>
      </c>
      <c r="L4283" s="212">
        <v>14476.32</v>
      </c>
      <c r="M4283" s="239">
        <f t="shared" si="339"/>
        <v>0.51520000000011346</v>
      </c>
      <c r="N4283" s="239"/>
      <c r="O4283" s="178"/>
      <c r="P4283" s="178"/>
      <c r="Q4283" s="178"/>
      <c r="R4283" s="178"/>
      <c r="S4283" s="178"/>
      <c r="T4283" s="178"/>
      <c r="U4283" s="178"/>
      <c r="V4283" s="178"/>
      <c r="W4283" s="178"/>
      <c r="X4283" s="178"/>
      <c r="Y4283" s="210">
        <f t="shared" si="338"/>
        <v>0.36891743119266057</v>
      </c>
      <c r="Z4283" s="211">
        <f t="shared" si="340"/>
        <v>0.42</v>
      </c>
      <c r="AA4283" s="178"/>
      <c r="AB4283" s="178"/>
      <c r="AC4283" s="178"/>
    </row>
    <row r="4284" spans="2:29" x14ac:dyDescent="0.35">
      <c r="B4284" s="222">
        <v>436100</v>
      </c>
      <c r="C4284" s="208">
        <v>176774</v>
      </c>
      <c r="D4284" s="309">
        <v>9722.57</v>
      </c>
      <c r="E4284" s="206">
        <v>14141.92</v>
      </c>
      <c r="F4284" s="206">
        <v>15909.66</v>
      </c>
      <c r="G4284" s="205">
        <f t="shared" si="341"/>
        <v>0.40535198349002521</v>
      </c>
      <c r="H4284" s="207">
        <f t="shared" si="342"/>
        <v>0.45</v>
      </c>
      <c r="I4284" s="213">
        <v>160890</v>
      </c>
      <c r="J4284" s="213">
        <v>8848.9500000000007</v>
      </c>
      <c r="K4284" s="212">
        <v>12871.2</v>
      </c>
      <c r="L4284" s="212">
        <v>14480.1</v>
      </c>
      <c r="M4284" s="239">
        <f t="shared" si="339"/>
        <v>0.51530000000009746</v>
      </c>
      <c r="N4284" s="239"/>
      <c r="O4284" s="178"/>
      <c r="P4284" s="178"/>
      <c r="Q4284" s="178"/>
      <c r="R4284" s="178"/>
      <c r="S4284" s="178"/>
      <c r="T4284" s="178"/>
      <c r="U4284" s="178"/>
      <c r="V4284" s="178"/>
      <c r="W4284" s="178"/>
      <c r="X4284" s="178"/>
      <c r="Y4284" s="210">
        <f t="shared" si="338"/>
        <v>0.3689291446915845</v>
      </c>
      <c r="Z4284" s="211">
        <f t="shared" si="340"/>
        <v>0.42</v>
      </c>
      <c r="AA4284" s="178"/>
      <c r="AB4284" s="178"/>
      <c r="AC4284" s="178"/>
    </row>
    <row r="4285" spans="2:29" x14ac:dyDescent="0.35">
      <c r="B4285" s="222">
        <v>436200</v>
      </c>
      <c r="C4285" s="208">
        <v>176819</v>
      </c>
      <c r="D4285" s="309">
        <v>9725.0400000000009</v>
      </c>
      <c r="E4285" s="206">
        <v>14145.52</v>
      </c>
      <c r="F4285" s="206">
        <v>15913.71</v>
      </c>
      <c r="G4285" s="205">
        <f t="shared" si="341"/>
        <v>0.4053622191655204</v>
      </c>
      <c r="H4285" s="207">
        <f t="shared" si="342"/>
        <v>0.45</v>
      </c>
      <c r="I4285" s="213">
        <v>160932</v>
      </c>
      <c r="J4285" s="213">
        <v>8851.26</v>
      </c>
      <c r="K4285" s="212">
        <v>12874.56</v>
      </c>
      <c r="L4285" s="212">
        <v>14483.88</v>
      </c>
      <c r="M4285" s="239">
        <f t="shared" si="339"/>
        <v>0.51520000000000432</v>
      </c>
      <c r="N4285" s="239"/>
      <c r="O4285" s="178"/>
      <c r="P4285" s="178"/>
      <c r="Q4285" s="178"/>
      <c r="R4285" s="178"/>
      <c r="S4285" s="178"/>
      <c r="T4285" s="178"/>
      <c r="U4285" s="178"/>
      <c r="V4285" s="178"/>
      <c r="W4285" s="178"/>
      <c r="X4285" s="178"/>
      <c r="Y4285" s="210">
        <f t="shared" si="338"/>
        <v>0.36894085281980743</v>
      </c>
      <c r="Z4285" s="211">
        <f t="shared" si="340"/>
        <v>0.42</v>
      </c>
      <c r="AA4285" s="178"/>
      <c r="AB4285" s="178"/>
      <c r="AC4285" s="178"/>
    </row>
    <row r="4286" spans="2:29" x14ac:dyDescent="0.35">
      <c r="B4286" s="222">
        <v>436300</v>
      </c>
      <c r="C4286" s="208">
        <v>176864</v>
      </c>
      <c r="D4286" s="309">
        <v>9727.52</v>
      </c>
      <c r="E4286" s="206">
        <v>14149.12</v>
      </c>
      <c r="F4286" s="206">
        <v>15917.76</v>
      </c>
      <c r="G4286" s="205">
        <f t="shared" si="341"/>
        <v>0.40537245014898005</v>
      </c>
      <c r="H4286" s="207">
        <f t="shared" si="342"/>
        <v>0.45</v>
      </c>
      <c r="I4286" s="213">
        <v>160974</v>
      </c>
      <c r="J4286" s="213">
        <v>8853.57</v>
      </c>
      <c r="K4286" s="212">
        <v>12877.92</v>
      </c>
      <c r="L4286" s="212">
        <v>14487.66</v>
      </c>
      <c r="M4286" s="239">
        <f t="shared" si="339"/>
        <v>0.51529999999998832</v>
      </c>
      <c r="N4286" s="239"/>
      <c r="O4286" s="178"/>
      <c r="P4286" s="178"/>
      <c r="Q4286" s="178"/>
      <c r="R4286" s="178"/>
      <c r="S4286" s="178"/>
      <c r="T4286" s="178"/>
      <c r="U4286" s="178"/>
      <c r="V4286" s="178"/>
      <c r="W4286" s="178"/>
      <c r="X4286" s="178"/>
      <c r="Y4286" s="210">
        <f t="shared" si="338"/>
        <v>0.36895255558102225</v>
      </c>
      <c r="Z4286" s="211">
        <f t="shared" si="340"/>
        <v>0.42</v>
      </c>
      <c r="AA4286" s="178"/>
      <c r="AB4286" s="178"/>
      <c r="AC4286" s="178"/>
    </row>
    <row r="4287" spans="2:29" x14ac:dyDescent="0.35">
      <c r="B4287" s="222">
        <v>436400</v>
      </c>
      <c r="C4287" s="208">
        <v>176909</v>
      </c>
      <c r="D4287" s="309">
        <v>9729.99</v>
      </c>
      <c r="E4287" s="206">
        <v>14152.72</v>
      </c>
      <c r="F4287" s="206">
        <v>15921.81</v>
      </c>
      <c r="G4287" s="205">
        <f t="shared" si="341"/>
        <v>0.40538267644362969</v>
      </c>
      <c r="H4287" s="207">
        <f t="shared" si="342"/>
        <v>0.45</v>
      </c>
      <c r="I4287" s="213">
        <v>161016</v>
      </c>
      <c r="J4287" s="213">
        <v>8855.8799999999992</v>
      </c>
      <c r="K4287" s="212">
        <v>12881.28</v>
      </c>
      <c r="L4287" s="212">
        <v>14491.44</v>
      </c>
      <c r="M4287" s="239">
        <f t="shared" si="339"/>
        <v>0.51519999999987709</v>
      </c>
      <c r="N4287" s="239"/>
      <c r="O4287" s="178"/>
      <c r="P4287" s="178"/>
      <c r="Q4287" s="178"/>
      <c r="R4287" s="178"/>
      <c r="S4287" s="178"/>
      <c r="T4287" s="178"/>
      <c r="U4287" s="178"/>
      <c r="V4287" s="178"/>
      <c r="W4287" s="178"/>
      <c r="X4287" s="178"/>
      <c r="Y4287" s="210">
        <f t="shared" si="338"/>
        <v>0.36896425297891844</v>
      </c>
      <c r="Z4287" s="211">
        <f t="shared" si="340"/>
        <v>0.42</v>
      </c>
      <c r="AA4287" s="178"/>
      <c r="AB4287" s="178"/>
      <c r="AC4287" s="178"/>
    </row>
    <row r="4288" spans="2:29" x14ac:dyDescent="0.35">
      <c r="B4288" s="222">
        <v>436500</v>
      </c>
      <c r="C4288" s="208">
        <v>176954</v>
      </c>
      <c r="D4288" s="309">
        <v>9732.4699999999993</v>
      </c>
      <c r="E4288" s="206">
        <v>14156.32</v>
      </c>
      <c r="F4288" s="206">
        <v>15925.86</v>
      </c>
      <c r="G4288" s="205">
        <f t="shared" si="341"/>
        <v>0.40539289805269185</v>
      </c>
      <c r="H4288" s="207">
        <f t="shared" si="342"/>
        <v>0.45</v>
      </c>
      <c r="I4288" s="213">
        <v>161058</v>
      </c>
      <c r="J4288" s="213">
        <v>8858.19</v>
      </c>
      <c r="K4288" s="212">
        <v>12884.64</v>
      </c>
      <c r="L4288" s="212">
        <v>14495.22</v>
      </c>
      <c r="M4288" s="239">
        <f t="shared" si="339"/>
        <v>0.51530000000017029</v>
      </c>
      <c r="N4288" s="239"/>
      <c r="O4288" s="178"/>
      <c r="P4288" s="178"/>
      <c r="Q4288" s="178"/>
      <c r="R4288" s="178"/>
      <c r="S4288" s="178"/>
      <c r="T4288" s="178"/>
      <c r="U4288" s="178"/>
      <c r="V4288" s="178"/>
      <c r="W4288" s="178"/>
      <c r="X4288" s="178"/>
      <c r="Y4288" s="210">
        <f t="shared" si="338"/>
        <v>0.36897594501718212</v>
      </c>
      <c r="Z4288" s="211">
        <f t="shared" si="340"/>
        <v>0.42</v>
      </c>
      <c r="AA4288" s="178"/>
      <c r="AB4288" s="178"/>
      <c r="AC4288" s="178"/>
    </row>
    <row r="4289" spans="2:29" x14ac:dyDescent="0.35">
      <c r="B4289" s="222">
        <v>436600</v>
      </c>
      <c r="C4289" s="208">
        <v>176999</v>
      </c>
      <c r="D4289" s="309">
        <v>9734.94</v>
      </c>
      <c r="E4289" s="206">
        <v>14159.92</v>
      </c>
      <c r="F4289" s="206">
        <v>15929.91</v>
      </c>
      <c r="G4289" s="205">
        <f t="shared" si="341"/>
        <v>0.40540311497938619</v>
      </c>
      <c r="H4289" s="207">
        <f t="shared" si="342"/>
        <v>0.45</v>
      </c>
      <c r="I4289" s="213">
        <v>161100</v>
      </c>
      <c r="J4289" s="213">
        <v>8860.5</v>
      </c>
      <c r="K4289" s="212">
        <v>12888</v>
      </c>
      <c r="L4289" s="212">
        <v>14499</v>
      </c>
      <c r="M4289" s="239">
        <f t="shared" si="339"/>
        <v>0.51520000000005894</v>
      </c>
      <c r="N4289" s="239"/>
      <c r="O4289" s="178"/>
      <c r="P4289" s="178"/>
      <c r="Q4289" s="178"/>
      <c r="R4289" s="178"/>
      <c r="S4289" s="178"/>
      <c r="T4289" s="178"/>
      <c r="U4289" s="178"/>
      <c r="V4289" s="178"/>
      <c r="W4289" s="178"/>
      <c r="X4289" s="178"/>
      <c r="Y4289" s="210">
        <f t="shared" si="338"/>
        <v>0.36898763169949611</v>
      </c>
      <c r="Z4289" s="211">
        <f t="shared" si="340"/>
        <v>0.42</v>
      </c>
      <c r="AA4289" s="178"/>
      <c r="AB4289" s="178"/>
      <c r="AC4289" s="178"/>
    </row>
    <row r="4290" spans="2:29" x14ac:dyDescent="0.35">
      <c r="B4290" s="222">
        <v>436700</v>
      </c>
      <c r="C4290" s="208">
        <v>177044</v>
      </c>
      <c r="D4290" s="309">
        <v>9737.42</v>
      </c>
      <c r="E4290" s="206">
        <v>14163.52</v>
      </c>
      <c r="F4290" s="206">
        <v>15933.96</v>
      </c>
      <c r="G4290" s="205">
        <f t="shared" si="341"/>
        <v>0.40541332722692924</v>
      </c>
      <c r="H4290" s="207">
        <f t="shared" si="342"/>
        <v>0.45</v>
      </c>
      <c r="I4290" s="213">
        <v>161142</v>
      </c>
      <c r="J4290" s="213">
        <v>8862.81</v>
      </c>
      <c r="K4290" s="212">
        <v>12891.36</v>
      </c>
      <c r="L4290" s="212">
        <v>14502.78</v>
      </c>
      <c r="M4290" s="239">
        <f t="shared" si="339"/>
        <v>0.51530000000004295</v>
      </c>
      <c r="N4290" s="239"/>
      <c r="O4290" s="178"/>
      <c r="P4290" s="178"/>
      <c r="Q4290" s="178"/>
      <c r="R4290" s="178"/>
      <c r="S4290" s="178"/>
      <c r="T4290" s="178"/>
      <c r="U4290" s="178"/>
      <c r="V4290" s="178"/>
      <c r="W4290" s="178"/>
      <c r="X4290" s="178"/>
      <c r="Y4290" s="210">
        <f t="shared" si="338"/>
        <v>0.36899931302953975</v>
      </c>
      <c r="Z4290" s="211">
        <f t="shared" si="340"/>
        <v>0.42</v>
      </c>
      <c r="AA4290" s="178"/>
      <c r="AB4290" s="178"/>
      <c r="AC4290" s="178"/>
    </row>
    <row r="4291" spans="2:29" x14ac:dyDescent="0.35">
      <c r="B4291" s="222">
        <v>436800</v>
      </c>
      <c r="C4291" s="208">
        <v>177089</v>
      </c>
      <c r="D4291" s="309">
        <v>9739.89</v>
      </c>
      <c r="E4291" s="206">
        <v>14167.12</v>
      </c>
      <c r="F4291" s="206">
        <v>15938.01</v>
      </c>
      <c r="G4291" s="205">
        <f t="shared" si="341"/>
        <v>0.40542353479853482</v>
      </c>
      <c r="H4291" s="207">
        <f t="shared" si="342"/>
        <v>0.45</v>
      </c>
      <c r="I4291" s="213">
        <v>161184</v>
      </c>
      <c r="J4291" s="213">
        <v>8865.1200000000008</v>
      </c>
      <c r="K4291" s="212">
        <v>12894.72</v>
      </c>
      <c r="L4291" s="212">
        <v>14506.56</v>
      </c>
      <c r="M4291" s="239">
        <f t="shared" si="339"/>
        <v>0.5152000000002408</v>
      </c>
      <c r="N4291" s="239"/>
      <c r="O4291" s="178"/>
      <c r="P4291" s="178"/>
      <c r="Q4291" s="178"/>
      <c r="R4291" s="178"/>
      <c r="S4291" s="178"/>
      <c r="T4291" s="178"/>
      <c r="U4291" s="178"/>
      <c r="V4291" s="178"/>
      <c r="W4291" s="178"/>
      <c r="X4291" s="178"/>
      <c r="Y4291" s="210">
        <f t="shared" ref="Y4291:Y4354" si="343">I4291/$B4291</f>
        <v>0.369010989010989</v>
      </c>
      <c r="Z4291" s="211">
        <f t="shared" si="340"/>
        <v>0.42</v>
      </c>
      <c r="AA4291" s="178"/>
      <c r="AB4291" s="178"/>
      <c r="AC4291" s="178"/>
    </row>
    <row r="4292" spans="2:29" x14ac:dyDescent="0.35">
      <c r="B4292" s="222">
        <v>436900</v>
      </c>
      <c r="C4292" s="208">
        <v>177134</v>
      </c>
      <c r="D4292" s="309">
        <v>9742.3700000000008</v>
      </c>
      <c r="E4292" s="206">
        <v>14170.72</v>
      </c>
      <c r="F4292" s="206">
        <v>15942.06</v>
      </c>
      <c r="G4292" s="205">
        <f t="shared" si="341"/>
        <v>0.40543373769741359</v>
      </c>
      <c r="H4292" s="207">
        <f t="shared" si="342"/>
        <v>0.45</v>
      </c>
      <c r="I4292" s="213">
        <v>161226</v>
      </c>
      <c r="J4292" s="213">
        <v>8867.43</v>
      </c>
      <c r="K4292" s="212">
        <v>12898.08</v>
      </c>
      <c r="L4292" s="212">
        <v>14510.34</v>
      </c>
      <c r="M4292" s="239">
        <f t="shared" ref="M4292:M4355" si="344">(C4292+D4292+F4292-C4291-D4291-F4291)/100</f>
        <v>0.51529999999993381</v>
      </c>
      <c r="N4292" s="239"/>
      <c r="O4292" s="178"/>
      <c r="P4292" s="178"/>
      <c r="Q4292" s="178"/>
      <c r="R4292" s="178"/>
      <c r="S4292" s="178"/>
      <c r="T4292" s="178"/>
      <c r="U4292" s="178"/>
      <c r="V4292" s="178"/>
      <c r="W4292" s="178"/>
      <c r="X4292" s="178"/>
      <c r="Y4292" s="210">
        <f t="shared" si="343"/>
        <v>0.36902265964751657</v>
      </c>
      <c r="Z4292" s="211">
        <f t="shared" ref="Z4292:Z4355" si="345">(I4292-I4291)/($B4292-$B4291)</f>
        <v>0.42</v>
      </c>
      <c r="AA4292" s="178"/>
      <c r="AB4292" s="178"/>
      <c r="AC4292" s="178"/>
    </row>
    <row r="4293" spans="2:29" x14ac:dyDescent="0.35">
      <c r="B4293" s="222">
        <v>437000</v>
      </c>
      <c r="C4293" s="208">
        <v>177179</v>
      </c>
      <c r="D4293" s="309">
        <v>9744.84</v>
      </c>
      <c r="E4293" s="206">
        <v>14174.32</v>
      </c>
      <c r="F4293" s="206">
        <v>15946.11</v>
      </c>
      <c r="G4293" s="205">
        <f t="shared" ref="G4293:G4356" si="346">C4293/B4293</f>
        <v>0.40544393592677347</v>
      </c>
      <c r="H4293" s="207">
        <f t="shared" ref="H4293:H4356" si="347">(C4293-C4292)/(B4293-B4292)</f>
        <v>0.45</v>
      </c>
      <c r="I4293" s="213">
        <v>161268</v>
      </c>
      <c r="J4293" s="213">
        <v>8869.74</v>
      </c>
      <c r="K4293" s="212">
        <v>12901.44</v>
      </c>
      <c r="L4293" s="212">
        <v>14514.12</v>
      </c>
      <c r="M4293" s="239">
        <f t="shared" si="344"/>
        <v>0.51520000000011346</v>
      </c>
      <c r="N4293" s="239"/>
      <c r="O4293" s="178"/>
      <c r="P4293" s="178"/>
      <c r="Q4293" s="178"/>
      <c r="R4293" s="178"/>
      <c r="S4293" s="178"/>
      <c r="T4293" s="178"/>
      <c r="U4293" s="178"/>
      <c r="V4293" s="178"/>
      <c r="W4293" s="178"/>
      <c r="X4293" s="178"/>
      <c r="Y4293" s="210">
        <f t="shared" si="343"/>
        <v>0.36903432494279176</v>
      </c>
      <c r="Z4293" s="211">
        <f t="shared" si="345"/>
        <v>0.42</v>
      </c>
      <c r="AA4293" s="178"/>
      <c r="AB4293" s="178"/>
      <c r="AC4293" s="178"/>
    </row>
    <row r="4294" spans="2:29" x14ac:dyDescent="0.35">
      <c r="B4294" s="222">
        <v>437100</v>
      </c>
      <c r="C4294" s="208">
        <v>177224</v>
      </c>
      <c r="D4294" s="309">
        <v>9747.32</v>
      </c>
      <c r="E4294" s="206">
        <v>14177.92</v>
      </c>
      <c r="F4294" s="206">
        <v>15950.16</v>
      </c>
      <c r="G4294" s="205">
        <f t="shared" si="346"/>
        <v>0.40545412948981924</v>
      </c>
      <c r="H4294" s="207">
        <f t="shared" si="347"/>
        <v>0.45</v>
      </c>
      <c r="I4294" s="213">
        <v>161310</v>
      </c>
      <c r="J4294" s="213">
        <v>8872.0499999999993</v>
      </c>
      <c r="K4294" s="212">
        <v>12904.8</v>
      </c>
      <c r="L4294" s="212">
        <v>14517.9</v>
      </c>
      <c r="M4294" s="239">
        <f t="shared" si="344"/>
        <v>0.51530000000009746</v>
      </c>
      <c r="N4294" s="239"/>
      <c r="O4294" s="178"/>
      <c r="P4294" s="178"/>
      <c r="Q4294" s="178"/>
      <c r="R4294" s="178"/>
      <c r="S4294" s="178"/>
      <c r="T4294" s="178"/>
      <c r="U4294" s="178"/>
      <c r="V4294" s="178"/>
      <c r="W4294" s="178"/>
      <c r="X4294" s="178"/>
      <c r="Y4294" s="210">
        <f t="shared" si="343"/>
        <v>0.36904598490048046</v>
      </c>
      <c r="Z4294" s="211">
        <f t="shared" si="345"/>
        <v>0.42</v>
      </c>
      <c r="AA4294" s="178"/>
      <c r="AB4294" s="178"/>
      <c r="AC4294" s="178"/>
    </row>
    <row r="4295" spans="2:29" x14ac:dyDescent="0.35">
      <c r="B4295" s="222">
        <v>437200</v>
      </c>
      <c r="C4295" s="208">
        <v>177269</v>
      </c>
      <c r="D4295" s="309">
        <v>9749.7900000000009</v>
      </c>
      <c r="E4295" s="206">
        <v>14181.52</v>
      </c>
      <c r="F4295" s="206">
        <v>15954.21</v>
      </c>
      <c r="G4295" s="205">
        <f t="shared" si="346"/>
        <v>0.405464318389753</v>
      </c>
      <c r="H4295" s="207">
        <f t="shared" si="347"/>
        <v>0.45</v>
      </c>
      <c r="I4295" s="213">
        <v>161352</v>
      </c>
      <c r="J4295" s="213">
        <v>8874.36</v>
      </c>
      <c r="K4295" s="212">
        <v>12908.16</v>
      </c>
      <c r="L4295" s="212">
        <v>14521.68</v>
      </c>
      <c r="M4295" s="239">
        <f t="shared" si="344"/>
        <v>0.51520000000000432</v>
      </c>
      <c r="N4295" s="239"/>
      <c r="O4295" s="178"/>
      <c r="P4295" s="178"/>
      <c r="Q4295" s="178"/>
      <c r="R4295" s="178"/>
      <c r="S4295" s="178"/>
      <c r="T4295" s="178"/>
      <c r="U4295" s="178"/>
      <c r="V4295" s="178"/>
      <c r="W4295" s="178"/>
      <c r="X4295" s="178"/>
      <c r="Y4295" s="210">
        <f t="shared" si="343"/>
        <v>0.3690576395242452</v>
      </c>
      <c r="Z4295" s="211">
        <f t="shared" si="345"/>
        <v>0.42</v>
      </c>
      <c r="AA4295" s="178"/>
      <c r="AB4295" s="178"/>
      <c r="AC4295" s="178"/>
    </row>
    <row r="4296" spans="2:29" x14ac:dyDescent="0.35">
      <c r="B4296" s="222">
        <v>437300</v>
      </c>
      <c r="C4296" s="208">
        <v>177314</v>
      </c>
      <c r="D4296" s="309">
        <v>9752.27</v>
      </c>
      <c r="E4296" s="206">
        <v>14185.12</v>
      </c>
      <c r="F4296" s="206">
        <v>15958.26</v>
      </c>
      <c r="G4296" s="205">
        <f t="shared" si="346"/>
        <v>0.40547450262977364</v>
      </c>
      <c r="H4296" s="207">
        <f t="shared" si="347"/>
        <v>0.45</v>
      </c>
      <c r="I4296" s="213">
        <v>161394</v>
      </c>
      <c r="J4296" s="213">
        <v>8876.67</v>
      </c>
      <c r="K4296" s="212">
        <v>12911.52</v>
      </c>
      <c r="L4296" s="212">
        <v>14525.46</v>
      </c>
      <c r="M4296" s="239">
        <f t="shared" si="344"/>
        <v>0.51529999999998832</v>
      </c>
      <c r="N4296" s="239"/>
      <c r="O4296" s="178"/>
      <c r="P4296" s="178"/>
      <c r="Q4296" s="178"/>
      <c r="R4296" s="178"/>
      <c r="S4296" s="178"/>
      <c r="T4296" s="178"/>
      <c r="U4296" s="178"/>
      <c r="V4296" s="178"/>
      <c r="W4296" s="178"/>
      <c r="X4296" s="178"/>
      <c r="Y4296" s="210">
        <f t="shared" si="343"/>
        <v>0.36906928881774526</v>
      </c>
      <c r="Z4296" s="211">
        <f t="shared" si="345"/>
        <v>0.42</v>
      </c>
      <c r="AA4296" s="178"/>
      <c r="AB4296" s="178"/>
      <c r="AC4296" s="178"/>
    </row>
    <row r="4297" spans="2:29" x14ac:dyDescent="0.35">
      <c r="B4297" s="222">
        <v>437400</v>
      </c>
      <c r="C4297" s="208">
        <v>177359</v>
      </c>
      <c r="D4297" s="309">
        <v>9754.74</v>
      </c>
      <c r="E4297" s="206">
        <v>14188.72</v>
      </c>
      <c r="F4297" s="206">
        <v>15962.31</v>
      </c>
      <c r="G4297" s="205">
        <f t="shared" si="346"/>
        <v>0.40548468221307726</v>
      </c>
      <c r="H4297" s="207">
        <f t="shared" si="347"/>
        <v>0.45</v>
      </c>
      <c r="I4297" s="213">
        <v>161436</v>
      </c>
      <c r="J4297" s="213">
        <v>8878.98</v>
      </c>
      <c r="K4297" s="212">
        <v>12914.88</v>
      </c>
      <c r="L4297" s="212">
        <v>14529.24</v>
      </c>
      <c r="M4297" s="239">
        <f t="shared" si="344"/>
        <v>0.51519999999987709</v>
      </c>
      <c r="N4297" s="239"/>
      <c r="O4297" s="178"/>
      <c r="P4297" s="178"/>
      <c r="Q4297" s="178"/>
      <c r="R4297" s="178"/>
      <c r="S4297" s="178"/>
      <c r="T4297" s="178"/>
      <c r="U4297" s="178"/>
      <c r="V4297" s="178"/>
      <c r="W4297" s="178"/>
      <c r="X4297" s="178"/>
      <c r="Y4297" s="210">
        <f t="shared" si="343"/>
        <v>0.3690809327846365</v>
      </c>
      <c r="Z4297" s="211">
        <f t="shared" si="345"/>
        <v>0.42</v>
      </c>
      <c r="AA4297" s="178"/>
      <c r="AB4297" s="178"/>
      <c r="AC4297" s="178"/>
    </row>
    <row r="4298" spans="2:29" x14ac:dyDescent="0.35">
      <c r="B4298" s="222">
        <v>437500</v>
      </c>
      <c r="C4298" s="208">
        <v>177404</v>
      </c>
      <c r="D4298" s="309">
        <v>9757.2199999999993</v>
      </c>
      <c r="E4298" s="206">
        <v>14192.32</v>
      </c>
      <c r="F4298" s="206">
        <v>15966.36</v>
      </c>
      <c r="G4298" s="205">
        <f t="shared" si="346"/>
        <v>0.40549485714285716</v>
      </c>
      <c r="H4298" s="207">
        <f t="shared" si="347"/>
        <v>0.45</v>
      </c>
      <c r="I4298" s="213">
        <v>161478</v>
      </c>
      <c r="J4298" s="213">
        <v>8881.2900000000009</v>
      </c>
      <c r="K4298" s="212">
        <v>12918.24</v>
      </c>
      <c r="L4298" s="212">
        <v>14533.02</v>
      </c>
      <c r="M4298" s="239">
        <f t="shared" si="344"/>
        <v>0.51530000000017029</v>
      </c>
      <c r="N4298" s="239"/>
      <c r="O4298" s="178"/>
      <c r="P4298" s="178"/>
      <c r="Q4298" s="178"/>
      <c r="R4298" s="178"/>
      <c r="S4298" s="178"/>
      <c r="T4298" s="178"/>
      <c r="U4298" s="178"/>
      <c r="V4298" s="178"/>
      <c r="W4298" s="178"/>
      <c r="X4298" s="178"/>
      <c r="Y4298" s="210">
        <f t="shared" si="343"/>
        <v>0.36909257142857144</v>
      </c>
      <c r="Z4298" s="211">
        <f t="shared" si="345"/>
        <v>0.42</v>
      </c>
      <c r="AA4298" s="178"/>
      <c r="AB4298" s="178"/>
      <c r="AC4298" s="178"/>
    </row>
    <row r="4299" spans="2:29" x14ac:dyDescent="0.35">
      <c r="B4299" s="222">
        <v>437600</v>
      </c>
      <c r="C4299" s="208">
        <v>177449</v>
      </c>
      <c r="D4299" s="309">
        <v>9759.69</v>
      </c>
      <c r="E4299" s="206">
        <v>14195.92</v>
      </c>
      <c r="F4299" s="206">
        <v>15970.41</v>
      </c>
      <c r="G4299" s="205">
        <f t="shared" si="346"/>
        <v>0.40550502742230349</v>
      </c>
      <c r="H4299" s="207">
        <f t="shared" si="347"/>
        <v>0.45</v>
      </c>
      <c r="I4299" s="213">
        <v>161520</v>
      </c>
      <c r="J4299" s="213">
        <v>8883.6</v>
      </c>
      <c r="K4299" s="212">
        <v>12921.6</v>
      </c>
      <c r="L4299" s="212">
        <v>14536.8</v>
      </c>
      <c r="M4299" s="239">
        <f t="shared" si="344"/>
        <v>0.51520000000005894</v>
      </c>
      <c r="N4299" s="239"/>
      <c r="O4299" s="178"/>
      <c r="P4299" s="178"/>
      <c r="Q4299" s="178"/>
      <c r="R4299" s="178"/>
      <c r="S4299" s="178"/>
      <c r="T4299" s="178"/>
      <c r="U4299" s="178"/>
      <c r="V4299" s="178"/>
      <c r="W4299" s="178"/>
      <c r="X4299" s="178"/>
      <c r="Y4299" s="210">
        <f t="shared" si="343"/>
        <v>0.36910420475319927</v>
      </c>
      <c r="Z4299" s="211">
        <f t="shared" si="345"/>
        <v>0.42</v>
      </c>
      <c r="AA4299" s="178"/>
      <c r="AB4299" s="178"/>
      <c r="AC4299" s="178"/>
    </row>
    <row r="4300" spans="2:29" x14ac:dyDescent="0.35">
      <c r="B4300" s="222">
        <v>437700</v>
      </c>
      <c r="C4300" s="208">
        <v>177494</v>
      </c>
      <c r="D4300" s="309">
        <v>9762.17</v>
      </c>
      <c r="E4300" s="206">
        <v>14199.52</v>
      </c>
      <c r="F4300" s="206">
        <v>15974.46</v>
      </c>
      <c r="G4300" s="205">
        <f t="shared" si="346"/>
        <v>0.4055151930546036</v>
      </c>
      <c r="H4300" s="207">
        <f t="shared" si="347"/>
        <v>0.45</v>
      </c>
      <c r="I4300" s="213">
        <v>161562</v>
      </c>
      <c r="J4300" s="213">
        <v>8885.91</v>
      </c>
      <c r="K4300" s="212">
        <v>12924.96</v>
      </c>
      <c r="L4300" s="212">
        <v>14540.58</v>
      </c>
      <c r="M4300" s="239">
        <f t="shared" si="344"/>
        <v>0.51530000000004295</v>
      </c>
      <c r="N4300" s="239"/>
      <c r="O4300" s="178"/>
      <c r="P4300" s="178"/>
      <c r="Q4300" s="178"/>
      <c r="R4300" s="178"/>
      <c r="S4300" s="178"/>
      <c r="T4300" s="178"/>
      <c r="U4300" s="178"/>
      <c r="V4300" s="178"/>
      <c r="W4300" s="178"/>
      <c r="X4300" s="178"/>
      <c r="Y4300" s="210">
        <f t="shared" si="343"/>
        <v>0.36911583276216586</v>
      </c>
      <c r="Z4300" s="211">
        <f t="shared" si="345"/>
        <v>0.42</v>
      </c>
      <c r="AA4300" s="178"/>
      <c r="AB4300" s="178"/>
      <c r="AC4300" s="178"/>
    </row>
    <row r="4301" spans="2:29" x14ac:dyDescent="0.35">
      <c r="B4301" s="222">
        <v>437800</v>
      </c>
      <c r="C4301" s="208">
        <v>177539</v>
      </c>
      <c r="D4301" s="309">
        <v>9764.64</v>
      </c>
      <c r="E4301" s="206">
        <v>14203.12</v>
      </c>
      <c r="F4301" s="206">
        <v>15978.51</v>
      </c>
      <c r="G4301" s="205">
        <f t="shared" si="346"/>
        <v>0.40552535404294199</v>
      </c>
      <c r="H4301" s="207">
        <f t="shared" si="347"/>
        <v>0.45</v>
      </c>
      <c r="I4301" s="213">
        <v>161604</v>
      </c>
      <c r="J4301" s="213">
        <v>8888.2199999999993</v>
      </c>
      <c r="K4301" s="212">
        <v>12928.32</v>
      </c>
      <c r="L4301" s="212">
        <v>14544.36</v>
      </c>
      <c r="M4301" s="239">
        <f t="shared" si="344"/>
        <v>0.5152000000002408</v>
      </c>
      <c r="N4301" s="239"/>
      <c r="O4301" s="178"/>
      <c r="P4301" s="178"/>
      <c r="Q4301" s="178"/>
      <c r="R4301" s="178"/>
      <c r="S4301" s="178"/>
      <c r="T4301" s="178"/>
      <c r="U4301" s="178"/>
      <c r="V4301" s="178"/>
      <c r="W4301" s="178"/>
      <c r="X4301" s="178"/>
      <c r="Y4301" s="210">
        <f t="shared" si="343"/>
        <v>0.36912745545911374</v>
      </c>
      <c r="Z4301" s="211">
        <f t="shared" si="345"/>
        <v>0.42</v>
      </c>
      <c r="AA4301" s="178"/>
      <c r="AB4301" s="178"/>
      <c r="AC4301" s="178"/>
    </row>
    <row r="4302" spans="2:29" x14ac:dyDescent="0.35">
      <c r="B4302" s="222">
        <v>437900</v>
      </c>
      <c r="C4302" s="208">
        <v>177584</v>
      </c>
      <c r="D4302" s="309">
        <v>9767.1200000000008</v>
      </c>
      <c r="E4302" s="206">
        <v>14206.72</v>
      </c>
      <c r="F4302" s="206">
        <v>15982.56</v>
      </c>
      <c r="G4302" s="205">
        <f t="shared" si="346"/>
        <v>0.40553551039050012</v>
      </c>
      <c r="H4302" s="207">
        <f t="shared" si="347"/>
        <v>0.45</v>
      </c>
      <c r="I4302" s="213">
        <v>161646</v>
      </c>
      <c r="J4302" s="213">
        <v>8890.5300000000007</v>
      </c>
      <c r="K4302" s="212">
        <v>12931.68</v>
      </c>
      <c r="L4302" s="212">
        <v>14548.14</v>
      </c>
      <c r="M4302" s="239">
        <f t="shared" si="344"/>
        <v>0.51529999999993381</v>
      </c>
      <c r="N4302" s="239"/>
      <c r="O4302" s="178"/>
      <c r="P4302" s="178"/>
      <c r="Q4302" s="178"/>
      <c r="R4302" s="178"/>
      <c r="S4302" s="178"/>
      <c r="T4302" s="178"/>
      <c r="U4302" s="178"/>
      <c r="V4302" s="178"/>
      <c r="W4302" s="178"/>
      <c r="X4302" s="178"/>
      <c r="Y4302" s="210">
        <f t="shared" si="343"/>
        <v>0.3691390728476821</v>
      </c>
      <c r="Z4302" s="211">
        <f t="shared" si="345"/>
        <v>0.42</v>
      </c>
      <c r="AA4302" s="178"/>
      <c r="AB4302" s="178"/>
      <c r="AC4302" s="178"/>
    </row>
    <row r="4303" spans="2:29" x14ac:dyDescent="0.35">
      <c r="B4303" s="222">
        <v>438000</v>
      </c>
      <c r="C4303" s="208">
        <v>177629</v>
      </c>
      <c r="D4303" s="309">
        <v>9769.59</v>
      </c>
      <c r="E4303" s="206">
        <v>14210.32</v>
      </c>
      <c r="F4303" s="206">
        <v>15986.61</v>
      </c>
      <c r="G4303" s="205">
        <f t="shared" si="346"/>
        <v>0.40554566210045662</v>
      </c>
      <c r="H4303" s="207">
        <f t="shared" si="347"/>
        <v>0.45</v>
      </c>
      <c r="I4303" s="213">
        <v>161688</v>
      </c>
      <c r="J4303" s="213">
        <v>8892.84</v>
      </c>
      <c r="K4303" s="212">
        <v>12935.04</v>
      </c>
      <c r="L4303" s="212">
        <v>14551.92</v>
      </c>
      <c r="M4303" s="239">
        <f t="shared" si="344"/>
        <v>0.51520000000011346</v>
      </c>
      <c r="N4303" s="239"/>
      <c r="O4303" s="178"/>
      <c r="P4303" s="178"/>
      <c r="Q4303" s="178"/>
      <c r="R4303" s="178"/>
      <c r="S4303" s="178"/>
      <c r="T4303" s="178"/>
      <c r="U4303" s="178"/>
      <c r="V4303" s="178"/>
      <c r="W4303" s="178"/>
      <c r="X4303" s="178"/>
      <c r="Y4303" s="210">
        <f t="shared" si="343"/>
        <v>0.36915068493150682</v>
      </c>
      <c r="Z4303" s="211">
        <f t="shared" si="345"/>
        <v>0.42</v>
      </c>
      <c r="AA4303" s="178"/>
      <c r="AB4303" s="178"/>
      <c r="AC4303" s="178"/>
    </row>
    <row r="4304" spans="2:29" x14ac:dyDescent="0.35">
      <c r="B4304" s="222">
        <v>438100</v>
      </c>
      <c r="C4304" s="208">
        <v>177674</v>
      </c>
      <c r="D4304" s="309">
        <v>9772.07</v>
      </c>
      <c r="E4304" s="206">
        <v>14213.92</v>
      </c>
      <c r="F4304" s="206">
        <v>15990.66</v>
      </c>
      <c r="G4304" s="205">
        <f t="shared" si="346"/>
        <v>0.40555580917598721</v>
      </c>
      <c r="H4304" s="207">
        <f t="shared" si="347"/>
        <v>0.45</v>
      </c>
      <c r="I4304" s="213">
        <v>161730</v>
      </c>
      <c r="J4304" s="213">
        <v>8895.15</v>
      </c>
      <c r="K4304" s="212">
        <v>12938.4</v>
      </c>
      <c r="L4304" s="212">
        <v>14555.7</v>
      </c>
      <c r="M4304" s="239">
        <f t="shared" si="344"/>
        <v>0.51530000000009746</v>
      </c>
      <c r="N4304" s="239"/>
      <c r="O4304" s="178"/>
      <c r="P4304" s="178"/>
      <c r="Q4304" s="178"/>
      <c r="R4304" s="178"/>
      <c r="S4304" s="178"/>
      <c r="T4304" s="178"/>
      <c r="U4304" s="178"/>
      <c r="V4304" s="178"/>
      <c r="W4304" s="178"/>
      <c r="X4304" s="178"/>
      <c r="Y4304" s="210">
        <f t="shared" si="343"/>
        <v>0.36916229171422049</v>
      </c>
      <c r="Z4304" s="211">
        <f t="shared" si="345"/>
        <v>0.42</v>
      </c>
      <c r="AA4304" s="178"/>
      <c r="AB4304" s="178"/>
      <c r="AC4304" s="178"/>
    </row>
    <row r="4305" spans="2:29" x14ac:dyDescent="0.35">
      <c r="B4305" s="222">
        <v>438200</v>
      </c>
      <c r="C4305" s="208">
        <v>177719</v>
      </c>
      <c r="D4305" s="309">
        <v>9774.5400000000009</v>
      </c>
      <c r="E4305" s="206">
        <v>14217.52</v>
      </c>
      <c r="F4305" s="206">
        <v>15994.71</v>
      </c>
      <c r="G4305" s="205">
        <f t="shared" si="346"/>
        <v>0.40556595162026471</v>
      </c>
      <c r="H4305" s="207">
        <f t="shared" si="347"/>
        <v>0.45</v>
      </c>
      <c r="I4305" s="213">
        <v>161772</v>
      </c>
      <c r="J4305" s="213">
        <v>8897.4599999999991</v>
      </c>
      <c r="K4305" s="212">
        <v>12941.76</v>
      </c>
      <c r="L4305" s="212">
        <v>14559.48</v>
      </c>
      <c r="M4305" s="239">
        <f t="shared" si="344"/>
        <v>0.51520000000000432</v>
      </c>
      <c r="N4305" s="239"/>
      <c r="O4305" s="178"/>
      <c r="P4305" s="178"/>
      <c r="Q4305" s="178"/>
      <c r="R4305" s="178"/>
      <c r="S4305" s="178"/>
      <c r="T4305" s="178"/>
      <c r="U4305" s="178"/>
      <c r="V4305" s="178"/>
      <c r="W4305" s="178"/>
      <c r="X4305" s="178"/>
      <c r="Y4305" s="210">
        <f t="shared" si="343"/>
        <v>0.36917389319945232</v>
      </c>
      <c r="Z4305" s="211">
        <f t="shared" si="345"/>
        <v>0.42</v>
      </c>
      <c r="AA4305" s="178"/>
      <c r="AB4305" s="178"/>
      <c r="AC4305" s="178"/>
    </row>
    <row r="4306" spans="2:29" x14ac:dyDescent="0.35">
      <c r="B4306" s="222">
        <v>438300</v>
      </c>
      <c r="C4306" s="208">
        <v>177764</v>
      </c>
      <c r="D4306" s="309">
        <v>9777.02</v>
      </c>
      <c r="E4306" s="206">
        <v>14221.12</v>
      </c>
      <c r="F4306" s="206">
        <v>15998.76</v>
      </c>
      <c r="G4306" s="205">
        <f t="shared" si="346"/>
        <v>0.40557608943645906</v>
      </c>
      <c r="H4306" s="207">
        <f t="shared" si="347"/>
        <v>0.45</v>
      </c>
      <c r="I4306" s="213">
        <v>161814</v>
      </c>
      <c r="J4306" s="213">
        <v>8899.77</v>
      </c>
      <c r="K4306" s="212">
        <v>12945.12</v>
      </c>
      <c r="L4306" s="212">
        <v>14563.26</v>
      </c>
      <c r="M4306" s="239">
        <f t="shared" si="344"/>
        <v>0.51529999999998832</v>
      </c>
      <c r="N4306" s="239"/>
      <c r="O4306" s="178"/>
      <c r="P4306" s="178"/>
      <c r="Q4306" s="178"/>
      <c r="R4306" s="178"/>
      <c r="S4306" s="178"/>
      <c r="T4306" s="178"/>
      <c r="U4306" s="178"/>
      <c r="V4306" s="178"/>
      <c r="W4306" s="178"/>
      <c r="X4306" s="178"/>
      <c r="Y4306" s="210">
        <f t="shared" si="343"/>
        <v>0.36918548939082818</v>
      </c>
      <c r="Z4306" s="211">
        <f t="shared" si="345"/>
        <v>0.42</v>
      </c>
      <c r="AA4306" s="178"/>
      <c r="AB4306" s="178"/>
      <c r="AC4306" s="178"/>
    </row>
    <row r="4307" spans="2:29" x14ac:dyDescent="0.35">
      <c r="B4307" s="222">
        <v>438400</v>
      </c>
      <c r="C4307" s="208">
        <v>177809</v>
      </c>
      <c r="D4307" s="309">
        <v>9779.49</v>
      </c>
      <c r="E4307" s="206">
        <v>14224.72</v>
      </c>
      <c r="F4307" s="206">
        <v>16002.81</v>
      </c>
      <c r="G4307" s="205">
        <f t="shared" si="346"/>
        <v>0.40558622262773725</v>
      </c>
      <c r="H4307" s="207">
        <f t="shared" si="347"/>
        <v>0.45</v>
      </c>
      <c r="I4307" s="213">
        <v>161856</v>
      </c>
      <c r="J4307" s="213">
        <v>8902.08</v>
      </c>
      <c r="K4307" s="212">
        <v>12948.48</v>
      </c>
      <c r="L4307" s="212">
        <v>14567.04</v>
      </c>
      <c r="M4307" s="239">
        <f t="shared" si="344"/>
        <v>0.51519999999987709</v>
      </c>
      <c r="N4307" s="239"/>
      <c r="O4307" s="178"/>
      <c r="P4307" s="178"/>
      <c r="Q4307" s="178"/>
      <c r="R4307" s="178"/>
      <c r="S4307" s="178"/>
      <c r="T4307" s="178"/>
      <c r="U4307" s="178"/>
      <c r="V4307" s="178"/>
      <c r="W4307" s="178"/>
      <c r="X4307" s="178"/>
      <c r="Y4307" s="210">
        <f t="shared" si="343"/>
        <v>0.36919708029197079</v>
      </c>
      <c r="Z4307" s="211">
        <f t="shared" si="345"/>
        <v>0.42</v>
      </c>
      <c r="AA4307" s="178"/>
      <c r="AB4307" s="178"/>
      <c r="AC4307" s="178"/>
    </row>
    <row r="4308" spans="2:29" x14ac:dyDescent="0.35">
      <c r="B4308" s="222">
        <v>438500</v>
      </c>
      <c r="C4308" s="208">
        <v>177854</v>
      </c>
      <c r="D4308" s="309">
        <v>9781.9699999999993</v>
      </c>
      <c r="E4308" s="206">
        <v>14228.32</v>
      </c>
      <c r="F4308" s="206">
        <v>16006.86</v>
      </c>
      <c r="G4308" s="205">
        <f t="shared" si="346"/>
        <v>0.40559635119726339</v>
      </c>
      <c r="H4308" s="207">
        <f t="shared" si="347"/>
        <v>0.45</v>
      </c>
      <c r="I4308" s="213">
        <v>161898</v>
      </c>
      <c r="J4308" s="213">
        <v>8904.39</v>
      </c>
      <c r="K4308" s="212">
        <v>12951.84</v>
      </c>
      <c r="L4308" s="212">
        <v>14570.82</v>
      </c>
      <c r="M4308" s="239">
        <f t="shared" si="344"/>
        <v>0.51530000000017029</v>
      </c>
      <c r="N4308" s="239"/>
      <c r="O4308" s="178"/>
      <c r="P4308" s="178"/>
      <c r="Q4308" s="178"/>
      <c r="R4308" s="178"/>
      <c r="S4308" s="178"/>
      <c r="T4308" s="178"/>
      <c r="U4308" s="178"/>
      <c r="V4308" s="178"/>
      <c r="W4308" s="178"/>
      <c r="X4308" s="178"/>
      <c r="Y4308" s="210">
        <f t="shared" si="343"/>
        <v>0.36920866590649942</v>
      </c>
      <c r="Z4308" s="211">
        <f t="shared" si="345"/>
        <v>0.42</v>
      </c>
      <c r="AA4308" s="178"/>
      <c r="AB4308" s="178"/>
      <c r="AC4308" s="178"/>
    </row>
    <row r="4309" spans="2:29" x14ac:dyDescent="0.35">
      <c r="B4309" s="222">
        <v>438600</v>
      </c>
      <c r="C4309" s="208">
        <v>177899</v>
      </c>
      <c r="D4309" s="309">
        <v>9784.44</v>
      </c>
      <c r="E4309" s="206">
        <v>14231.92</v>
      </c>
      <c r="F4309" s="206">
        <v>16010.91</v>
      </c>
      <c r="G4309" s="205">
        <f t="shared" si="346"/>
        <v>0.40560647514819881</v>
      </c>
      <c r="H4309" s="207">
        <f t="shared" si="347"/>
        <v>0.45</v>
      </c>
      <c r="I4309" s="213">
        <v>161940</v>
      </c>
      <c r="J4309" s="213">
        <v>8906.7000000000007</v>
      </c>
      <c r="K4309" s="212">
        <v>12955.2</v>
      </c>
      <c r="L4309" s="212">
        <v>14574.6</v>
      </c>
      <c r="M4309" s="239">
        <f t="shared" si="344"/>
        <v>0.51520000000005894</v>
      </c>
      <c r="N4309" s="239"/>
      <c r="O4309" s="178"/>
      <c r="P4309" s="178"/>
      <c r="Q4309" s="178"/>
      <c r="R4309" s="178"/>
      <c r="S4309" s="178"/>
      <c r="T4309" s="178"/>
      <c r="U4309" s="178"/>
      <c r="V4309" s="178"/>
      <c r="W4309" s="178"/>
      <c r="X4309" s="178"/>
      <c r="Y4309" s="210">
        <f t="shared" si="343"/>
        <v>0.36922024623803007</v>
      </c>
      <c r="Z4309" s="211">
        <f t="shared" si="345"/>
        <v>0.42</v>
      </c>
      <c r="AA4309" s="178"/>
      <c r="AB4309" s="178"/>
      <c r="AC4309" s="178"/>
    </row>
    <row r="4310" spans="2:29" x14ac:dyDescent="0.35">
      <c r="B4310" s="222">
        <v>438700</v>
      </c>
      <c r="C4310" s="208">
        <v>177944</v>
      </c>
      <c r="D4310" s="309">
        <v>9786.92</v>
      </c>
      <c r="E4310" s="206">
        <v>14235.52</v>
      </c>
      <c r="F4310" s="206">
        <v>16014.96</v>
      </c>
      <c r="G4310" s="205">
        <f t="shared" si="346"/>
        <v>0.40561659448370185</v>
      </c>
      <c r="H4310" s="207">
        <f t="shared" si="347"/>
        <v>0.45</v>
      </c>
      <c r="I4310" s="213">
        <v>161982</v>
      </c>
      <c r="J4310" s="213">
        <v>8909.01</v>
      </c>
      <c r="K4310" s="212">
        <v>12958.56</v>
      </c>
      <c r="L4310" s="212">
        <v>14578.38</v>
      </c>
      <c r="M4310" s="239">
        <f t="shared" si="344"/>
        <v>0.51530000000004295</v>
      </c>
      <c r="N4310" s="239"/>
      <c r="O4310" s="178"/>
      <c r="P4310" s="178"/>
      <c r="Q4310" s="178"/>
      <c r="R4310" s="178"/>
      <c r="S4310" s="178"/>
      <c r="T4310" s="178"/>
      <c r="U4310" s="178"/>
      <c r="V4310" s="178"/>
      <c r="W4310" s="178"/>
      <c r="X4310" s="178"/>
      <c r="Y4310" s="210">
        <f t="shared" si="343"/>
        <v>0.36923182129017551</v>
      </c>
      <c r="Z4310" s="211">
        <f t="shared" si="345"/>
        <v>0.42</v>
      </c>
      <c r="AA4310" s="178"/>
      <c r="AB4310" s="178"/>
      <c r="AC4310" s="178"/>
    </row>
    <row r="4311" spans="2:29" x14ac:dyDescent="0.35">
      <c r="B4311" s="222">
        <v>438800</v>
      </c>
      <c r="C4311" s="208">
        <v>177989</v>
      </c>
      <c r="D4311" s="309">
        <v>9789.39</v>
      </c>
      <c r="E4311" s="206">
        <v>14239.12</v>
      </c>
      <c r="F4311" s="206">
        <v>16019.01</v>
      </c>
      <c r="G4311" s="205">
        <f t="shared" si="346"/>
        <v>0.405626709206928</v>
      </c>
      <c r="H4311" s="207">
        <f t="shared" si="347"/>
        <v>0.45</v>
      </c>
      <c r="I4311" s="213">
        <v>162024</v>
      </c>
      <c r="J4311" s="213">
        <v>8911.32</v>
      </c>
      <c r="K4311" s="212">
        <v>12961.92</v>
      </c>
      <c r="L4311" s="212">
        <v>14582.16</v>
      </c>
      <c r="M4311" s="239">
        <f t="shared" si="344"/>
        <v>0.5152000000002408</v>
      </c>
      <c r="N4311" s="239"/>
      <c r="O4311" s="178"/>
      <c r="P4311" s="178"/>
      <c r="Q4311" s="178"/>
      <c r="R4311" s="178"/>
      <c r="S4311" s="178"/>
      <c r="T4311" s="178"/>
      <c r="U4311" s="178"/>
      <c r="V4311" s="178"/>
      <c r="W4311" s="178"/>
      <c r="X4311" s="178"/>
      <c r="Y4311" s="210">
        <f t="shared" si="343"/>
        <v>0.36924339106654513</v>
      </c>
      <c r="Z4311" s="211">
        <f t="shared" si="345"/>
        <v>0.42</v>
      </c>
      <c r="AA4311" s="178"/>
      <c r="AB4311" s="178"/>
      <c r="AC4311" s="178"/>
    </row>
    <row r="4312" spans="2:29" x14ac:dyDescent="0.35">
      <c r="B4312" s="222">
        <v>438900</v>
      </c>
      <c r="C4312" s="208">
        <v>178034</v>
      </c>
      <c r="D4312" s="309">
        <v>9791.8700000000008</v>
      </c>
      <c r="E4312" s="206">
        <v>14242.72</v>
      </c>
      <c r="F4312" s="206">
        <v>16023.06</v>
      </c>
      <c r="G4312" s="205">
        <f t="shared" si="346"/>
        <v>0.40563681932102985</v>
      </c>
      <c r="H4312" s="207">
        <f t="shared" si="347"/>
        <v>0.45</v>
      </c>
      <c r="I4312" s="213">
        <v>162066</v>
      </c>
      <c r="J4312" s="213">
        <v>8913.6299999999992</v>
      </c>
      <c r="K4312" s="212">
        <v>12965.28</v>
      </c>
      <c r="L4312" s="212">
        <v>14585.94</v>
      </c>
      <c r="M4312" s="239">
        <f t="shared" si="344"/>
        <v>0.51529999999993381</v>
      </c>
      <c r="N4312" s="239"/>
      <c r="O4312" s="178"/>
      <c r="P4312" s="178"/>
      <c r="Q4312" s="178"/>
      <c r="R4312" s="178"/>
      <c r="S4312" s="178"/>
      <c r="T4312" s="178"/>
      <c r="U4312" s="178"/>
      <c r="V4312" s="178"/>
      <c r="W4312" s="178"/>
      <c r="X4312" s="178"/>
      <c r="Y4312" s="210">
        <f t="shared" si="343"/>
        <v>0.36925495557074506</v>
      </c>
      <c r="Z4312" s="211">
        <f t="shared" si="345"/>
        <v>0.42</v>
      </c>
      <c r="AA4312" s="178"/>
      <c r="AB4312" s="178"/>
      <c r="AC4312" s="178"/>
    </row>
    <row r="4313" spans="2:29" x14ac:dyDescent="0.35">
      <c r="B4313" s="222">
        <v>439000</v>
      </c>
      <c r="C4313" s="208">
        <v>178079</v>
      </c>
      <c r="D4313" s="309">
        <v>9794.34</v>
      </c>
      <c r="E4313" s="206">
        <v>14246.32</v>
      </c>
      <c r="F4313" s="206">
        <v>16027.11</v>
      </c>
      <c r="G4313" s="205">
        <f t="shared" si="346"/>
        <v>0.40564692482915715</v>
      </c>
      <c r="H4313" s="207">
        <f t="shared" si="347"/>
        <v>0.45</v>
      </c>
      <c r="I4313" s="213">
        <v>162108</v>
      </c>
      <c r="J4313" s="213">
        <v>8915.94</v>
      </c>
      <c r="K4313" s="212">
        <v>12968.64</v>
      </c>
      <c r="L4313" s="212">
        <v>14589.72</v>
      </c>
      <c r="M4313" s="239">
        <f t="shared" si="344"/>
        <v>0.51520000000011346</v>
      </c>
      <c r="N4313" s="239"/>
      <c r="O4313" s="178"/>
      <c r="P4313" s="178"/>
      <c r="Q4313" s="178"/>
      <c r="R4313" s="178"/>
      <c r="S4313" s="178"/>
      <c r="T4313" s="178"/>
      <c r="U4313" s="178"/>
      <c r="V4313" s="178"/>
      <c r="W4313" s="178"/>
      <c r="X4313" s="178"/>
      <c r="Y4313" s="210">
        <f t="shared" si="343"/>
        <v>0.36926651480637812</v>
      </c>
      <c r="Z4313" s="211">
        <f t="shared" si="345"/>
        <v>0.42</v>
      </c>
      <c r="AA4313" s="178"/>
      <c r="AB4313" s="178"/>
      <c r="AC4313" s="178"/>
    </row>
    <row r="4314" spans="2:29" x14ac:dyDescent="0.35">
      <c r="B4314" s="222">
        <v>439100</v>
      </c>
      <c r="C4314" s="208">
        <v>178124</v>
      </c>
      <c r="D4314" s="309">
        <v>9796.82</v>
      </c>
      <c r="E4314" s="206">
        <v>14249.92</v>
      </c>
      <c r="F4314" s="206">
        <v>16031.16</v>
      </c>
      <c r="G4314" s="205">
        <f t="shared" si="346"/>
        <v>0.40565702573445683</v>
      </c>
      <c r="H4314" s="207">
        <f t="shared" si="347"/>
        <v>0.45</v>
      </c>
      <c r="I4314" s="213">
        <v>162150</v>
      </c>
      <c r="J4314" s="213">
        <v>8918.25</v>
      </c>
      <c r="K4314" s="212">
        <v>12972</v>
      </c>
      <c r="L4314" s="212">
        <v>14593.5</v>
      </c>
      <c r="M4314" s="239">
        <f t="shared" si="344"/>
        <v>0.51530000000009746</v>
      </c>
      <c r="N4314" s="239"/>
      <c r="O4314" s="178"/>
      <c r="P4314" s="178"/>
      <c r="Q4314" s="178"/>
      <c r="R4314" s="178"/>
      <c r="S4314" s="178"/>
      <c r="T4314" s="178"/>
      <c r="U4314" s="178"/>
      <c r="V4314" s="178"/>
      <c r="W4314" s="178"/>
      <c r="X4314" s="178"/>
      <c r="Y4314" s="210">
        <f t="shared" si="343"/>
        <v>0.36927806877704394</v>
      </c>
      <c r="Z4314" s="211">
        <f t="shared" si="345"/>
        <v>0.42</v>
      </c>
      <c r="AA4314" s="178"/>
      <c r="AB4314" s="178"/>
      <c r="AC4314" s="178"/>
    </row>
    <row r="4315" spans="2:29" x14ac:dyDescent="0.35">
      <c r="B4315" s="222">
        <v>439200</v>
      </c>
      <c r="C4315" s="208">
        <v>178169</v>
      </c>
      <c r="D4315" s="309">
        <v>9799.2900000000009</v>
      </c>
      <c r="E4315" s="206">
        <v>14253.52</v>
      </c>
      <c r="F4315" s="206">
        <v>16035.21</v>
      </c>
      <c r="G4315" s="205">
        <f t="shared" si="346"/>
        <v>0.40566712204007288</v>
      </c>
      <c r="H4315" s="207">
        <f t="shared" si="347"/>
        <v>0.45</v>
      </c>
      <c r="I4315" s="213">
        <v>162192</v>
      </c>
      <c r="J4315" s="213">
        <v>8920.56</v>
      </c>
      <c r="K4315" s="212">
        <v>12975.36</v>
      </c>
      <c r="L4315" s="212">
        <v>14597.28</v>
      </c>
      <c r="M4315" s="239">
        <f t="shared" si="344"/>
        <v>0.51520000000000432</v>
      </c>
      <c r="N4315" s="239"/>
      <c r="O4315" s="178"/>
      <c r="P4315" s="178"/>
      <c r="Q4315" s="178"/>
      <c r="R4315" s="178"/>
      <c r="S4315" s="178"/>
      <c r="T4315" s="178"/>
      <c r="U4315" s="178"/>
      <c r="V4315" s="178"/>
      <c r="W4315" s="178"/>
      <c r="X4315" s="178"/>
      <c r="Y4315" s="210">
        <f t="shared" si="343"/>
        <v>0.36928961748633882</v>
      </c>
      <c r="Z4315" s="211">
        <f t="shared" si="345"/>
        <v>0.42</v>
      </c>
      <c r="AA4315" s="178"/>
      <c r="AB4315" s="178"/>
      <c r="AC4315" s="178"/>
    </row>
    <row r="4316" spans="2:29" x14ac:dyDescent="0.35">
      <c r="B4316" s="222">
        <v>439300</v>
      </c>
      <c r="C4316" s="208">
        <v>178214</v>
      </c>
      <c r="D4316" s="309">
        <v>9801.77</v>
      </c>
      <c r="E4316" s="206">
        <v>14257.12</v>
      </c>
      <c r="F4316" s="206">
        <v>16039.26</v>
      </c>
      <c r="G4316" s="205">
        <f t="shared" si="346"/>
        <v>0.40567721374914639</v>
      </c>
      <c r="H4316" s="207">
        <f t="shared" si="347"/>
        <v>0.45</v>
      </c>
      <c r="I4316" s="213">
        <v>162234</v>
      </c>
      <c r="J4316" s="213">
        <v>8922.8700000000008</v>
      </c>
      <c r="K4316" s="212">
        <v>12978.72</v>
      </c>
      <c r="L4316" s="212">
        <v>14601.06</v>
      </c>
      <c r="M4316" s="239">
        <f t="shared" si="344"/>
        <v>0.51529999999998832</v>
      </c>
      <c r="N4316" s="239"/>
      <c r="O4316" s="178"/>
      <c r="P4316" s="178"/>
      <c r="Q4316" s="178"/>
      <c r="R4316" s="178"/>
      <c r="S4316" s="178"/>
      <c r="T4316" s="178"/>
      <c r="U4316" s="178"/>
      <c r="V4316" s="178"/>
      <c r="W4316" s="178"/>
      <c r="X4316" s="178"/>
      <c r="Y4316" s="210">
        <f t="shared" si="343"/>
        <v>0.3693011609378557</v>
      </c>
      <c r="Z4316" s="211">
        <f t="shared" si="345"/>
        <v>0.42</v>
      </c>
      <c r="AA4316" s="178"/>
      <c r="AB4316" s="178"/>
      <c r="AC4316" s="178"/>
    </row>
    <row r="4317" spans="2:29" x14ac:dyDescent="0.35">
      <c r="B4317" s="222">
        <v>439400</v>
      </c>
      <c r="C4317" s="208">
        <v>178259</v>
      </c>
      <c r="D4317" s="309">
        <v>9804.24</v>
      </c>
      <c r="E4317" s="206">
        <v>14260.72</v>
      </c>
      <c r="F4317" s="206">
        <v>16043.31</v>
      </c>
      <c r="G4317" s="205">
        <f t="shared" si="346"/>
        <v>0.40568730086481564</v>
      </c>
      <c r="H4317" s="207">
        <f t="shared" si="347"/>
        <v>0.45</v>
      </c>
      <c r="I4317" s="213">
        <v>162276</v>
      </c>
      <c r="J4317" s="213">
        <v>8925.18</v>
      </c>
      <c r="K4317" s="212">
        <v>12982.08</v>
      </c>
      <c r="L4317" s="212">
        <v>14604.84</v>
      </c>
      <c r="M4317" s="239">
        <f t="shared" si="344"/>
        <v>0.51519999999987709</v>
      </c>
      <c r="N4317" s="239"/>
      <c r="O4317" s="178"/>
      <c r="P4317" s="178"/>
      <c r="Q4317" s="178"/>
      <c r="R4317" s="178"/>
      <c r="S4317" s="178"/>
      <c r="T4317" s="178"/>
      <c r="U4317" s="178"/>
      <c r="V4317" s="178"/>
      <c r="W4317" s="178"/>
      <c r="X4317" s="178"/>
      <c r="Y4317" s="210">
        <f t="shared" si="343"/>
        <v>0.36931269913518433</v>
      </c>
      <c r="Z4317" s="211">
        <f t="shared" si="345"/>
        <v>0.42</v>
      </c>
      <c r="AA4317" s="178"/>
      <c r="AB4317" s="178"/>
      <c r="AC4317" s="178"/>
    </row>
    <row r="4318" spans="2:29" x14ac:dyDescent="0.35">
      <c r="B4318" s="222">
        <v>439500</v>
      </c>
      <c r="C4318" s="208">
        <v>178304</v>
      </c>
      <c r="D4318" s="309">
        <v>9806.7199999999993</v>
      </c>
      <c r="E4318" s="206">
        <v>14264.32</v>
      </c>
      <c r="F4318" s="206">
        <v>16047.36</v>
      </c>
      <c r="G4318" s="205">
        <f t="shared" si="346"/>
        <v>0.40569738339021616</v>
      </c>
      <c r="H4318" s="207">
        <f t="shared" si="347"/>
        <v>0.45</v>
      </c>
      <c r="I4318" s="213">
        <v>162318</v>
      </c>
      <c r="J4318" s="213">
        <v>8927.49</v>
      </c>
      <c r="K4318" s="212">
        <v>12985.44</v>
      </c>
      <c r="L4318" s="212">
        <v>14608.62</v>
      </c>
      <c r="M4318" s="239">
        <f t="shared" si="344"/>
        <v>0.51530000000017029</v>
      </c>
      <c r="N4318" s="239"/>
      <c r="O4318" s="178"/>
      <c r="P4318" s="178"/>
      <c r="Q4318" s="178"/>
      <c r="R4318" s="178"/>
      <c r="S4318" s="178"/>
      <c r="T4318" s="178"/>
      <c r="U4318" s="178"/>
      <c r="V4318" s="178"/>
      <c r="W4318" s="178"/>
      <c r="X4318" s="178"/>
      <c r="Y4318" s="210">
        <f t="shared" si="343"/>
        <v>0.36932423208191129</v>
      </c>
      <c r="Z4318" s="211">
        <f t="shared" si="345"/>
        <v>0.42</v>
      </c>
      <c r="AA4318" s="178"/>
      <c r="AB4318" s="178"/>
      <c r="AC4318" s="178"/>
    </row>
    <row r="4319" spans="2:29" x14ac:dyDescent="0.35">
      <c r="B4319" s="222">
        <v>439600</v>
      </c>
      <c r="C4319" s="208">
        <v>178349</v>
      </c>
      <c r="D4319" s="309">
        <v>9809.19</v>
      </c>
      <c r="E4319" s="206">
        <v>14267.92</v>
      </c>
      <c r="F4319" s="206">
        <v>16051.41</v>
      </c>
      <c r="G4319" s="205">
        <f t="shared" si="346"/>
        <v>0.40570746132848046</v>
      </c>
      <c r="H4319" s="207">
        <f t="shared" si="347"/>
        <v>0.45</v>
      </c>
      <c r="I4319" s="213">
        <v>162360</v>
      </c>
      <c r="J4319" s="213">
        <v>8929.7999999999993</v>
      </c>
      <c r="K4319" s="212">
        <v>12988.8</v>
      </c>
      <c r="L4319" s="212">
        <v>14612.4</v>
      </c>
      <c r="M4319" s="239">
        <f t="shared" si="344"/>
        <v>0.51520000000005894</v>
      </c>
      <c r="N4319" s="239"/>
      <c r="O4319" s="178"/>
      <c r="P4319" s="178"/>
      <c r="Q4319" s="178"/>
      <c r="R4319" s="178"/>
      <c r="S4319" s="178"/>
      <c r="T4319" s="178"/>
      <c r="U4319" s="178"/>
      <c r="V4319" s="178"/>
      <c r="W4319" s="178"/>
      <c r="X4319" s="178"/>
      <c r="Y4319" s="210">
        <f t="shared" si="343"/>
        <v>0.36933575978161964</v>
      </c>
      <c r="Z4319" s="211">
        <f t="shared" si="345"/>
        <v>0.42</v>
      </c>
      <c r="AA4319" s="178"/>
      <c r="AB4319" s="178"/>
      <c r="AC4319" s="178"/>
    </row>
    <row r="4320" spans="2:29" x14ac:dyDescent="0.35">
      <c r="B4320" s="222">
        <v>439700</v>
      </c>
      <c r="C4320" s="208">
        <v>178394</v>
      </c>
      <c r="D4320" s="309">
        <v>9811.67</v>
      </c>
      <c r="E4320" s="206">
        <v>14271.52</v>
      </c>
      <c r="F4320" s="206">
        <v>16055.46</v>
      </c>
      <c r="G4320" s="205">
        <f t="shared" si="346"/>
        <v>0.40571753468273825</v>
      </c>
      <c r="H4320" s="207">
        <f t="shared" si="347"/>
        <v>0.45</v>
      </c>
      <c r="I4320" s="213">
        <v>162402</v>
      </c>
      <c r="J4320" s="213">
        <v>8932.11</v>
      </c>
      <c r="K4320" s="212">
        <v>12992.16</v>
      </c>
      <c r="L4320" s="212">
        <v>14616.18</v>
      </c>
      <c r="M4320" s="239">
        <f t="shared" si="344"/>
        <v>0.51530000000004295</v>
      </c>
      <c r="N4320" s="239"/>
      <c r="O4320" s="178"/>
      <c r="P4320" s="178"/>
      <c r="Q4320" s="178"/>
      <c r="R4320" s="178"/>
      <c r="S4320" s="178"/>
      <c r="T4320" s="178"/>
      <c r="U4320" s="178"/>
      <c r="V4320" s="178"/>
      <c r="W4320" s="178"/>
      <c r="X4320" s="178"/>
      <c r="Y4320" s="210">
        <f t="shared" si="343"/>
        <v>0.36934728223788948</v>
      </c>
      <c r="Z4320" s="211">
        <f t="shared" si="345"/>
        <v>0.42</v>
      </c>
      <c r="AA4320" s="178"/>
      <c r="AB4320" s="178"/>
      <c r="AC4320" s="178"/>
    </row>
    <row r="4321" spans="2:29" x14ac:dyDescent="0.35">
      <c r="B4321" s="222">
        <v>439800</v>
      </c>
      <c r="C4321" s="208">
        <v>178439</v>
      </c>
      <c r="D4321" s="309">
        <v>9814.14</v>
      </c>
      <c r="E4321" s="206">
        <v>14275.12</v>
      </c>
      <c r="F4321" s="206">
        <v>16059.51</v>
      </c>
      <c r="G4321" s="205">
        <f t="shared" si="346"/>
        <v>0.40572760345611641</v>
      </c>
      <c r="H4321" s="207">
        <f t="shared" si="347"/>
        <v>0.45</v>
      </c>
      <c r="I4321" s="213">
        <v>162444</v>
      </c>
      <c r="J4321" s="213">
        <v>8934.42</v>
      </c>
      <c r="K4321" s="212">
        <v>12995.52</v>
      </c>
      <c r="L4321" s="212">
        <v>14619.96</v>
      </c>
      <c r="M4321" s="239">
        <f t="shared" si="344"/>
        <v>0.5152000000002408</v>
      </c>
      <c r="N4321" s="239"/>
      <c r="O4321" s="178"/>
      <c r="P4321" s="178"/>
      <c r="Q4321" s="178"/>
      <c r="R4321" s="178"/>
      <c r="S4321" s="178"/>
      <c r="T4321" s="178"/>
      <c r="U4321" s="178"/>
      <c r="V4321" s="178"/>
      <c r="W4321" s="178"/>
      <c r="X4321" s="178"/>
      <c r="Y4321" s="210">
        <f t="shared" si="343"/>
        <v>0.36935879945429739</v>
      </c>
      <c r="Z4321" s="211">
        <f t="shared" si="345"/>
        <v>0.42</v>
      </c>
      <c r="AA4321" s="178"/>
      <c r="AB4321" s="178"/>
      <c r="AC4321" s="178"/>
    </row>
    <row r="4322" spans="2:29" x14ac:dyDescent="0.35">
      <c r="B4322" s="222">
        <v>439900</v>
      </c>
      <c r="C4322" s="208">
        <v>178484</v>
      </c>
      <c r="D4322" s="309">
        <v>9816.6200000000008</v>
      </c>
      <c r="E4322" s="206">
        <v>14278.72</v>
      </c>
      <c r="F4322" s="206">
        <v>16063.56</v>
      </c>
      <c r="G4322" s="205">
        <f t="shared" si="346"/>
        <v>0.40573766765173902</v>
      </c>
      <c r="H4322" s="207">
        <f t="shared" si="347"/>
        <v>0.45</v>
      </c>
      <c r="I4322" s="213">
        <v>162486</v>
      </c>
      <c r="J4322" s="213">
        <v>8936.73</v>
      </c>
      <c r="K4322" s="212">
        <v>12998.88</v>
      </c>
      <c r="L4322" s="212">
        <v>14623.74</v>
      </c>
      <c r="M4322" s="239">
        <f t="shared" si="344"/>
        <v>0.51529999999993381</v>
      </c>
      <c r="N4322" s="239"/>
      <c r="O4322" s="178"/>
      <c r="P4322" s="178"/>
      <c r="Q4322" s="178"/>
      <c r="R4322" s="178"/>
      <c r="S4322" s="178"/>
      <c r="T4322" s="178"/>
      <c r="U4322" s="178"/>
      <c r="V4322" s="178"/>
      <c r="W4322" s="178"/>
      <c r="X4322" s="178"/>
      <c r="Y4322" s="210">
        <f t="shared" si="343"/>
        <v>0.3693703114344169</v>
      </c>
      <c r="Z4322" s="211">
        <f t="shared" si="345"/>
        <v>0.42</v>
      </c>
      <c r="AA4322" s="178"/>
      <c r="AB4322" s="178"/>
      <c r="AC4322" s="178"/>
    </row>
    <row r="4323" spans="2:29" x14ac:dyDescent="0.35">
      <c r="B4323" s="222">
        <v>440000</v>
      </c>
      <c r="C4323" s="208">
        <v>178529</v>
      </c>
      <c r="D4323" s="309">
        <v>9819.09</v>
      </c>
      <c r="E4323" s="206">
        <v>14282.32</v>
      </c>
      <c r="F4323" s="206">
        <v>16067.61</v>
      </c>
      <c r="G4323" s="205">
        <f t="shared" si="346"/>
        <v>0.40574772727272729</v>
      </c>
      <c r="H4323" s="207">
        <f t="shared" si="347"/>
        <v>0.45</v>
      </c>
      <c r="I4323" s="213">
        <v>162528</v>
      </c>
      <c r="J4323" s="213">
        <v>8939.0400000000009</v>
      </c>
      <c r="K4323" s="212">
        <v>13002.24</v>
      </c>
      <c r="L4323" s="212">
        <v>14627.52</v>
      </c>
      <c r="M4323" s="239">
        <f t="shared" si="344"/>
        <v>0.51520000000011346</v>
      </c>
      <c r="N4323" s="239"/>
      <c r="O4323" s="178"/>
      <c r="P4323" s="178"/>
      <c r="Q4323" s="178"/>
      <c r="R4323" s="178"/>
      <c r="S4323" s="178"/>
      <c r="T4323" s="178"/>
      <c r="U4323" s="178"/>
      <c r="V4323" s="178"/>
      <c r="W4323" s="178"/>
      <c r="X4323" s="178"/>
      <c r="Y4323" s="210">
        <f t="shared" si="343"/>
        <v>0.3693818181818182</v>
      </c>
      <c r="Z4323" s="211">
        <f t="shared" si="345"/>
        <v>0.42</v>
      </c>
      <c r="AA4323" s="178"/>
      <c r="AB4323" s="178"/>
      <c r="AC4323" s="178"/>
    </row>
    <row r="4324" spans="2:29" x14ac:dyDescent="0.35">
      <c r="B4324" s="222">
        <v>440100</v>
      </c>
      <c r="C4324" s="208">
        <v>178574</v>
      </c>
      <c r="D4324" s="309">
        <v>9821.57</v>
      </c>
      <c r="E4324" s="206">
        <v>14285.92</v>
      </c>
      <c r="F4324" s="206">
        <v>16071.66</v>
      </c>
      <c r="G4324" s="205">
        <f t="shared" si="346"/>
        <v>0.4057577823221995</v>
      </c>
      <c r="H4324" s="207">
        <f t="shared" si="347"/>
        <v>0.45</v>
      </c>
      <c r="I4324" s="213">
        <v>162570</v>
      </c>
      <c r="J4324" s="213">
        <v>8941.35</v>
      </c>
      <c r="K4324" s="212">
        <v>13005.6</v>
      </c>
      <c r="L4324" s="212">
        <v>14631.3</v>
      </c>
      <c r="M4324" s="239">
        <f t="shared" si="344"/>
        <v>0.51530000000009746</v>
      </c>
      <c r="N4324" s="239"/>
      <c r="O4324" s="178"/>
      <c r="P4324" s="178"/>
      <c r="Q4324" s="178"/>
      <c r="R4324" s="178"/>
      <c r="S4324" s="178"/>
      <c r="T4324" s="178"/>
      <c r="U4324" s="178"/>
      <c r="V4324" s="178"/>
      <c r="W4324" s="178"/>
      <c r="X4324" s="178"/>
      <c r="Y4324" s="210">
        <f t="shared" si="343"/>
        <v>0.36939331970006817</v>
      </c>
      <c r="Z4324" s="211">
        <f t="shared" si="345"/>
        <v>0.42</v>
      </c>
      <c r="AA4324" s="178"/>
      <c r="AB4324" s="178"/>
      <c r="AC4324" s="178"/>
    </row>
    <row r="4325" spans="2:29" x14ac:dyDescent="0.35">
      <c r="B4325" s="222">
        <v>440200</v>
      </c>
      <c r="C4325" s="208">
        <v>178619</v>
      </c>
      <c r="D4325" s="309">
        <v>9824.0400000000009</v>
      </c>
      <c r="E4325" s="206">
        <v>14289.52</v>
      </c>
      <c r="F4325" s="206">
        <v>16075.71</v>
      </c>
      <c r="G4325" s="205">
        <f t="shared" si="346"/>
        <v>0.40576783280327122</v>
      </c>
      <c r="H4325" s="207">
        <f t="shared" si="347"/>
        <v>0.45</v>
      </c>
      <c r="I4325" s="213">
        <v>162612</v>
      </c>
      <c r="J4325" s="213">
        <v>8943.66</v>
      </c>
      <c r="K4325" s="212">
        <v>13008.96</v>
      </c>
      <c r="L4325" s="212">
        <v>14635.08</v>
      </c>
      <c r="M4325" s="239">
        <f t="shared" si="344"/>
        <v>0.51520000000000432</v>
      </c>
      <c r="N4325" s="239"/>
      <c r="O4325" s="178"/>
      <c r="P4325" s="178"/>
      <c r="Q4325" s="178"/>
      <c r="R4325" s="178"/>
      <c r="S4325" s="178"/>
      <c r="T4325" s="178"/>
      <c r="U4325" s="178"/>
      <c r="V4325" s="178"/>
      <c r="W4325" s="178"/>
      <c r="X4325" s="178"/>
      <c r="Y4325" s="210">
        <f t="shared" si="343"/>
        <v>0.36940481599273056</v>
      </c>
      <c r="Z4325" s="211">
        <f t="shared" si="345"/>
        <v>0.42</v>
      </c>
      <c r="AA4325" s="178"/>
      <c r="AB4325" s="178"/>
      <c r="AC4325" s="178"/>
    </row>
    <row r="4326" spans="2:29" x14ac:dyDescent="0.35">
      <c r="B4326" s="222">
        <v>440300</v>
      </c>
      <c r="C4326" s="208">
        <v>178664</v>
      </c>
      <c r="D4326" s="309">
        <v>9826.52</v>
      </c>
      <c r="E4326" s="206">
        <v>14293.12</v>
      </c>
      <c r="F4326" s="206">
        <v>16079.76</v>
      </c>
      <c r="G4326" s="205">
        <f t="shared" si="346"/>
        <v>0.40577787871905519</v>
      </c>
      <c r="H4326" s="207">
        <f t="shared" si="347"/>
        <v>0.45</v>
      </c>
      <c r="I4326" s="213">
        <v>162654</v>
      </c>
      <c r="J4326" s="213">
        <v>8945.9699999999993</v>
      </c>
      <c r="K4326" s="212">
        <v>13012.32</v>
      </c>
      <c r="L4326" s="212">
        <v>14638.86</v>
      </c>
      <c r="M4326" s="239">
        <f t="shared" si="344"/>
        <v>0.51529999999998832</v>
      </c>
      <c r="N4326" s="239"/>
      <c r="O4326" s="178"/>
      <c r="P4326" s="178"/>
      <c r="Q4326" s="178"/>
      <c r="R4326" s="178"/>
      <c r="S4326" s="178"/>
      <c r="T4326" s="178"/>
      <c r="U4326" s="178"/>
      <c r="V4326" s="178"/>
      <c r="W4326" s="178"/>
      <c r="X4326" s="178"/>
      <c r="Y4326" s="210">
        <f t="shared" si="343"/>
        <v>0.36941630706336587</v>
      </c>
      <c r="Z4326" s="211">
        <f t="shared" si="345"/>
        <v>0.42</v>
      </c>
      <c r="AA4326" s="178"/>
      <c r="AB4326" s="178"/>
      <c r="AC4326" s="178"/>
    </row>
    <row r="4327" spans="2:29" x14ac:dyDescent="0.35">
      <c r="B4327" s="222">
        <v>440400</v>
      </c>
      <c r="C4327" s="208">
        <v>178709</v>
      </c>
      <c r="D4327" s="309">
        <v>9828.99</v>
      </c>
      <c r="E4327" s="206">
        <v>14296.72</v>
      </c>
      <c r="F4327" s="206">
        <v>16083.81</v>
      </c>
      <c r="G4327" s="205">
        <f t="shared" si="346"/>
        <v>0.40578792007266123</v>
      </c>
      <c r="H4327" s="207">
        <f t="shared" si="347"/>
        <v>0.45</v>
      </c>
      <c r="I4327" s="213">
        <v>162696</v>
      </c>
      <c r="J4327" s="213">
        <v>8948.2800000000007</v>
      </c>
      <c r="K4327" s="212">
        <v>13015.68</v>
      </c>
      <c r="L4327" s="212">
        <v>14642.64</v>
      </c>
      <c r="M4327" s="239">
        <f t="shared" si="344"/>
        <v>0.51519999999987709</v>
      </c>
      <c r="N4327" s="239"/>
      <c r="O4327" s="178"/>
      <c r="P4327" s="178"/>
      <c r="Q4327" s="178"/>
      <c r="R4327" s="178"/>
      <c r="S4327" s="178"/>
      <c r="T4327" s="178"/>
      <c r="U4327" s="178"/>
      <c r="V4327" s="178"/>
      <c r="W4327" s="178"/>
      <c r="X4327" s="178"/>
      <c r="Y4327" s="210">
        <f t="shared" si="343"/>
        <v>0.36942779291553135</v>
      </c>
      <c r="Z4327" s="211">
        <f t="shared" si="345"/>
        <v>0.42</v>
      </c>
      <c r="AA4327" s="178"/>
      <c r="AB4327" s="178"/>
      <c r="AC4327" s="178"/>
    </row>
    <row r="4328" spans="2:29" x14ac:dyDescent="0.35">
      <c r="B4328" s="222">
        <v>440500</v>
      </c>
      <c r="C4328" s="208">
        <v>178754</v>
      </c>
      <c r="D4328" s="309">
        <v>9831.4699999999993</v>
      </c>
      <c r="E4328" s="206">
        <v>14300.32</v>
      </c>
      <c r="F4328" s="206">
        <v>16087.86</v>
      </c>
      <c r="G4328" s="205">
        <f t="shared" si="346"/>
        <v>0.40579795686719639</v>
      </c>
      <c r="H4328" s="207">
        <f t="shared" si="347"/>
        <v>0.45</v>
      </c>
      <c r="I4328" s="213">
        <v>162738</v>
      </c>
      <c r="J4328" s="213">
        <v>8950.59</v>
      </c>
      <c r="K4328" s="212">
        <v>13019.04</v>
      </c>
      <c r="L4328" s="212">
        <v>14646.42</v>
      </c>
      <c r="M4328" s="239">
        <f t="shared" si="344"/>
        <v>0.51530000000017029</v>
      </c>
      <c r="N4328" s="239"/>
      <c r="O4328" s="178"/>
      <c r="P4328" s="178"/>
      <c r="Q4328" s="178"/>
      <c r="R4328" s="178"/>
      <c r="S4328" s="178"/>
      <c r="T4328" s="178"/>
      <c r="U4328" s="178"/>
      <c r="V4328" s="178"/>
      <c r="W4328" s="178"/>
      <c r="X4328" s="178"/>
      <c r="Y4328" s="210">
        <f t="shared" si="343"/>
        <v>0.36943927355278094</v>
      </c>
      <c r="Z4328" s="211">
        <f t="shared" si="345"/>
        <v>0.42</v>
      </c>
      <c r="AA4328" s="178"/>
      <c r="AB4328" s="178"/>
      <c r="AC4328" s="178"/>
    </row>
    <row r="4329" spans="2:29" x14ac:dyDescent="0.35">
      <c r="B4329" s="222">
        <v>440600</v>
      </c>
      <c r="C4329" s="208">
        <v>178799</v>
      </c>
      <c r="D4329" s="309">
        <v>9833.94</v>
      </c>
      <c r="E4329" s="206">
        <v>14303.92</v>
      </c>
      <c r="F4329" s="206">
        <v>16091.91</v>
      </c>
      <c r="G4329" s="205">
        <f t="shared" si="346"/>
        <v>0.40580798910576488</v>
      </c>
      <c r="H4329" s="207">
        <f t="shared" si="347"/>
        <v>0.45</v>
      </c>
      <c r="I4329" s="213">
        <v>162780</v>
      </c>
      <c r="J4329" s="213">
        <v>8952.9</v>
      </c>
      <c r="K4329" s="212">
        <v>13022.4</v>
      </c>
      <c r="L4329" s="212">
        <v>14650.2</v>
      </c>
      <c r="M4329" s="239">
        <f t="shared" si="344"/>
        <v>0.51520000000005894</v>
      </c>
      <c r="N4329" s="239"/>
      <c r="O4329" s="178"/>
      <c r="P4329" s="178"/>
      <c r="Q4329" s="178"/>
      <c r="R4329" s="178"/>
      <c r="S4329" s="178"/>
      <c r="T4329" s="178"/>
      <c r="U4329" s="178"/>
      <c r="V4329" s="178"/>
      <c r="W4329" s="178"/>
      <c r="X4329" s="178"/>
      <c r="Y4329" s="210">
        <f t="shared" si="343"/>
        <v>0.36945074897866548</v>
      </c>
      <c r="Z4329" s="211">
        <f t="shared" si="345"/>
        <v>0.42</v>
      </c>
      <c r="AA4329" s="178"/>
      <c r="AB4329" s="178"/>
      <c r="AC4329" s="178"/>
    </row>
    <row r="4330" spans="2:29" x14ac:dyDescent="0.35">
      <c r="B4330" s="222">
        <v>440700</v>
      </c>
      <c r="C4330" s="208">
        <v>178844</v>
      </c>
      <c r="D4330" s="309">
        <v>9836.42</v>
      </c>
      <c r="E4330" s="206">
        <v>14307.52</v>
      </c>
      <c r="F4330" s="206">
        <v>16095.96</v>
      </c>
      <c r="G4330" s="205">
        <f t="shared" si="346"/>
        <v>0.40581801679146812</v>
      </c>
      <c r="H4330" s="207">
        <f t="shared" si="347"/>
        <v>0.45</v>
      </c>
      <c r="I4330" s="213">
        <v>162822</v>
      </c>
      <c r="J4330" s="213">
        <v>8955.2099999999991</v>
      </c>
      <c r="K4330" s="212">
        <v>13025.76</v>
      </c>
      <c r="L4330" s="212">
        <v>14653.98</v>
      </c>
      <c r="M4330" s="239">
        <f t="shared" si="344"/>
        <v>0.51530000000004295</v>
      </c>
      <c r="N4330" s="239"/>
      <c r="O4330" s="178"/>
      <c r="P4330" s="178"/>
      <c r="Q4330" s="178"/>
      <c r="R4330" s="178"/>
      <c r="S4330" s="178"/>
      <c r="T4330" s="178"/>
      <c r="U4330" s="178"/>
      <c r="V4330" s="178"/>
      <c r="W4330" s="178"/>
      <c r="X4330" s="178"/>
      <c r="Y4330" s="210">
        <f t="shared" si="343"/>
        <v>0.36946221919673244</v>
      </c>
      <c r="Z4330" s="211">
        <f t="shared" si="345"/>
        <v>0.42</v>
      </c>
      <c r="AA4330" s="178"/>
      <c r="AB4330" s="178"/>
      <c r="AC4330" s="178"/>
    </row>
    <row r="4331" spans="2:29" x14ac:dyDescent="0.35">
      <c r="B4331" s="222">
        <v>440800</v>
      </c>
      <c r="C4331" s="208">
        <v>178889</v>
      </c>
      <c r="D4331" s="309">
        <v>9838.89</v>
      </c>
      <c r="E4331" s="206">
        <v>14311.12</v>
      </c>
      <c r="F4331" s="206">
        <v>16100.01</v>
      </c>
      <c r="G4331" s="205">
        <f t="shared" si="346"/>
        <v>0.40582803992740474</v>
      </c>
      <c r="H4331" s="207">
        <f t="shared" si="347"/>
        <v>0.45</v>
      </c>
      <c r="I4331" s="213">
        <v>162864</v>
      </c>
      <c r="J4331" s="213">
        <v>8957.52</v>
      </c>
      <c r="K4331" s="212">
        <v>13029.12</v>
      </c>
      <c r="L4331" s="212">
        <v>14657.76</v>
      </c>
      <c r="M4331" s="239">
        <f t="shared" si="344"/>
        <v>0.5152000000002408</v>
      </c>
      <c r="N4331" s="239"/>
      <c r="O4331" s="178"/>
      <c r="P4331" s="178"/>
      <c r="Q4331" s="178"/>
      <c r="R4331" s="178"/>
      <c r="S4331" s="178"/>
      <c r="T4331" s="178"/>
      <c r="U4331" s="178"/>
      <c r="V4331" s="178"/>
      <c r="W4331" s="178"/>
      <c r="X4331" s="178"/>
      <c r="Y4331" s="210">
        <f t="shared" si="343"/>
        <v>0.36947368421052634</v>
      </c>
      <c r="Z4331" s="211">
        <f t="shared" si="345"/>
        <v>0.42</v>
      </c>
      <c r="AA4331" s="178"/>
      <c r="AB4331" s="178"/>
      <c r="AC4331" s="178"/>
    </row>
    <row r="4332" spans="2:29" x14ac:dyDescent="0.35">
      <c r="B4332" s="222">
        <v>440900</v>
      </c>
      <c r="C4332" s="208">
        <v>178934</v>
      </c>
      <c r="D4332" s="309">
        <v>9841.3700000000008</v>
      </c>
      <c r="E4332" s="206">
        <v>14314.72</v>
      </c>
      <c r="F4332" s="206">
        <v>16104.06</v>
      </c>
      <c r="G4332" s="205">
        <f t="shared" si="346"/>
        <v>0.40583805851667043</v>
      </c>
      <c r="H4332" s="207">
        <f t="shared" si="347"/>
        <v>0.45</v>
      </c>
      <c r="I4332" s="213">
        <v>162906</v>
      </c>
      <c r="J4332" s="213">
        <v>8959.83</v>
      </c>
      <c r="K4332" s="212">
        <v>13032.48</v>
      </c>
      <c r="L4332" s="212">
        <v>14661.54</v>
      </c>
      <c r="M4332" s="239">
        <f t="shared" si="344"/>
        <v>0.51529999999993381</v>
      </c>
      <c r="N4332" s="239"/>
      <c r="O4332" s="178"/>
      <c r="P4332" s="178"/>
      <c r="Q4332" s="178"/>
      <c r="R4332" s="178"/>
      <c r="S4332" s="178"/>
      <c r="T4332" s="178"/>
      <c r="U4332" s="178"/>
      <c r="V4332" s="178"/>
      <c r="W4332" s="178"/>
      <c r="X4332" s="178"/>
      <c r="Y4332" s="210">
        <f t="shared" si="343"/>
        <v>0.36948514402358812</v>
      </c>
      <c r="Z4332" s="211">
        <f t="shared" si="345"/>
        <v>0.42</v>
      </c>
      <c r="AA4332" s="178"/>
      <c r="AB4332" s="178"/>
      <c r="AC4332" s="178"/>
    </row>
    <row r="4333" spans="2:29" x14ac:dyDescent="0.35">
      <c r="B4333" s="222">
        <v>441000</v>
      </c>
      <c r="C4333" s="208">
        <v>178979</v>
      </c>
      <c r="D4333" s="309">
        <v>9843.84</v>
      </c>
      <c r="E4333" s="206">
        <v>14318.32</v>
      </c>
      <c r="F4333" s="206">
        <v>16108.11</v>
      </c>
      <c r="G4333" s="205">
        <f t="shared" si="346"/>
        <v>0.40584807256235828</v>
      </c>
      <c r="H4333" s="207">
        <f t="shared" si="347"/>
        <v>0.45</v>
      </c>
      <c r="I4333" s="213">
        <v>162948</v>
      </c>
      <c r="J4333" s="213">
        <v>8962.14</v>
      </c>
      <c r="K4333" s="212">
        <v>13035.84</v>
      </c>
      <c r="L4333" s="212">
        <v>14665.32</v>
      </c>
      <c r="M4333" s="239">
        <f t="shared" si="344"/>
        <v>0.51520000000011346</v>
      </c>
      <c r="N4333" s="239"/>
      <c r="O4333" s="178"/>
      <c r="P4333" s="178"/>
      <c r="Q4333" s="178"/>
      <c r="R4333" s="178"/>
      <c r="S4333" s="178"/>
      <c r="T4333" s="178"/>
      <c r="U4333" s="178"/>
      <c r="V4333" s="178"/>
      <c r="W4333" s="178"/>
      <c r="X4333" s="178"/>
      <c r="Y4333" s="210">
        <f t="shared" si="343"/>
        <v>0.36949659863945578</v>
      </c>
      <c r="Z4333" s="211">
        <f t="shared" si="345"/>
        <v>0.42</v>
      </c>
      <c r="AA4333" s="178"/>
      <c r="AB4333" s="178"/>
      <c r="AC4333" s="178"/>
    </row>
    <row r="4334" spans="2:29" x14ac:dyDescent="0.35">
      <c r="B4334" s="222">
        <v>441100</v>
      </c>
      <c r="C4334" s="208">
        <v>179024</v>
      </c>
      <c r="D4334" s="309">
        <v>9846.32</v>
      </c>
      <c r="E4334" s="206">
        <v>14321.92</v>
      </c>
      <c r="F4334" s="206">
        <v>16112.16</v>
      </c>
      <c r="G4334" s="205">
        <f t="shared" si="346"/>
        <v>0.40585808206755836</v>
      </c>
      <c r="H4334" s="207">
        <f t="shared" si="347"/>
        <v>0.45</v>
      </c>
      <c r="I4334" s="213">
        <v>162990</v>
      </c>
      <c r="J4334" s="213">
        <v>8964.4500000000007</v>
      </c>
      <c r="K4334" s="212">
        <v>13039.2</v>
      </c>
      <c r="L4334" s="212">
        <v>14669.1</v>
      </c>
      <c r="M4334" s="239">
        <f t="shared" si="344"/>
        <v>0.51530000000009746</v>
      </c>
      <c r="N4334" s="239"/>
      <c r="O4334" s="178"/>
      <c r="P4334" s="178"/>
      <c r="Q4334" s="178"/>
      <c r="R4334" s="178"/>
      <c r="S4334" s="178"/>
      <c r="T4334" s="178"/>
      <c r="U4334" s="178"/>
      <c r="V4334" s="178"/>
      <c r="W4334" s="178"/>
      <c r="X4334" s="178"/>
      <c r="Y4334" s="210">
        <f t="shared" si="343"/>
        <v>0.36950804806166404</v>
      </c>
      <c r="Z4334" s="211">
        <f t="shared" si="345"/>
        <v>0.42</v>
      </c>
      <c r="AA4334" s="178"/>
      <c r="AB4334" s="178"/>
      <c r="AC4334" s="178"/>
    </row>
    <row r="4335" spans="2:29" x14ac:dyDescent="0.35">
      <c r="B4335" s="222">
        <v>441200</v>
      </c>
      <c r="C4335" s="208">
        <v>179069</v>
      </c>
      <c r="D4335" s="309">
        <v>9848.7900000000009</v>
      </c>
      <c r="E4335" s="206">
        <v>14325.52</v>
      </c>
      <c r="F4335" s="206">
        <v>16116.21</v>
      </c>
      <c r="G4335" s="205">
        <f t="shared" si="346"/>
        <v>0.40586808703535809</v>
      </c>
      <c r="H4335" s="207">
        <f t="shared" si="347"/>
        <v>0.45</v>
      </c>
      <c r="I4335" s="213">
        <v>163032</v>
      </c>
      <c r="J4335" s="213">
        <v>8966.76</v>
      </c>
      <c r="K4335" s="212">
        <v>13042.56</v>
      </c>
      <c r="L4335" s="212">
        <v>14672.88</v>
      </c>
      <c r="M4335" s="239">
        <f t="shared" si="344"/>
        <v>0.51520000000000432</v>
      </c>
      <c r="N4335" s="239"/>
      <c r="O4335" s="178"/>
      <c r="P4335" s="178"/>
      <c r="Q4335" s="178"/>
      <c r="R4335" s="178"/>
      <c r="S4335" s="178"/>
      <c r="T4335" s="178"/>
      <c r="U4335" s="178"/>
      <c r="V4335" s="178"/>
      <c r="W4335" s="178"/>
      <c r="X4335" s="178"/>
      <c r="Y4335" s="210">
        <f t="shared" si="343"/>
        <v>0.36951949229374431</v>
      </c>
      <c r="Z4335" s="211">
        <f t="shared" si="345"/>
        <v>0.42</v>
      </c>
      <c r="AA4335" s="178"/>
      <c r="AB4335" s="178"/>
      <c r="AC4335" s="178"/>
    </row>
    <row r="4336" spans="2:29" x14ac:dyDescent="0.35">
      <c r="B4336" s="222">
        <v>441300</v>
      </c>
      <c r="C4336" s="208">
        <v>179114</v>
      </c>
      <c r="D4336" s="309">
        <v>9851.27</v>
      </c>
      <c r="E4336" s="206">
        <v>14329.12</v>
      </c>
      <c r="F4336" s="206">
        <v>16120.26</v>
      </c>
      <c r="G4336" s="205">
        <f t="shared" si="346"/>
        <v>0.40587808746884207</v>
      </c>
      <c r="H4336" s="207">
        <f t="shared" si="347"/>
        <v>0.45</v>
      </c>
      <c r="I4336" s="213">
        <v>163074</v>
      </c>
      <c r="J4336" s="213">
        <v>8969.07</v>
      </c>
      <c r="K4336" s="212">
        <v>13045.92</v>
      </c>
      <c r="L4336" s="212">
        <v>14676.66</v>
      </c>
      <c r="M4336" s="239">
        <f t="shared" si="344"/>
        <v>0.51529999999998832</v>
      </c>
      <c r="N4336" s="239"/>
      <c r="O4336" s="178"/>
      <c r="P4336" s="178"/>
      <c r="Q4336" s="178"/>
      <c r="R4336" s="178"/>
      <c r="S4336" s="178"/>
      <c r="T4336" s="178"/>
      <c r="U4336" s="178"/>
      <c r="V4336" s="178"/>
      <c r="W4336" s="178"/>
      <c r="X4336" s="178"/>
      <c r="Y4336" s="210">
        <f t="shared" si="343"/>
        <v>0.36953093133922504</v>
      </c>
      <c r="Z4336" s="211">
        <f t="shared" si="345"/>
        <v>0.42</v>
      </c>
      <c r="AA4336" s="178"/>
      <c r="AB4336" s="178"/>
      <c r="AC4336" s="178"/>
    </row>
    <row r="4337" spans="2:29" x14ac:dyDescent="0.35">
      <c r="B4337" s="222">
        <v>441400</v>
      </c>
      <c r="C4337" s="208">
        <v>179159</v>
      </c>
      <c r="D4337" s="309">
        <v>9853.74</v>
      </c>
      <c r="E4337" s="206">
        <v>14332.72</v>
      </c>
      <c r="F4337" s="206">
        <v>16124.31</v>
      </c>
      <c r="G4337" s="205">
        <f t="shared" si="346"/>
        <v>0.405888083371092</v>
      </c>
      <c r="H4337" s="207">
        <f t="shared" si="347"/>
        <v>0.45</v>
      </c>
      <c r="I4337" s="213">
        <v>163116</v>
      </c>
      <c r="J4337" s="213">
        <v>8971.3799999999992</v>
      </c>
      <c r="K4337" s="212">
        <v>13049.28</v>
      </c>
      <c r="L4337" s="212">
        <v>14680.44</v>
      </c>
      <c r="M4337" s="239">
        <f t="shared" si="344"/>
        <v>0.51519999999987709</v>
      </c>
      <c r="N4337" s="239"/>
      <c r="O4337" s="178"/>
      <c r="P4337" s="178"/>
      <c r="Q4337" s="178"/>
      <c r="R4337" s="178"/>
      <c r="S4337" s="178"/>
      <c r="T4337" s="178"/>
      <c r="U4337" s="178"/>
      <c r="V4337" s="178"/>
      <c r="W4337" s="178"/>
      <c r="X4337" s="178"/>
      <c r="Y4337" s="210">
        <f t="shared" si="343"/>
        <v>0.3695423652016312</v>
      </c>
      <c r="Z4337" s="211">
        <f t="shared" si="345"/>
        <v>0.42</v>
      </c>
      <c r="AA4337" s="178"/>
      <c r="AB4337" s="178"/>
      <c r="AC4337" s="178"/>
    </row>
    <row r="4338" spans="2:29" x14ac:dyDescent="0.35">
      <c r="B4338" s="222">
        <v>441500</v>
      </c>
      <c r="C4338" s="208">
        <v>179204</v>
      </c>
      <c r="D4338" s="309">
        <v>9856.2199999999993</v>
      </c>
      <c r="E4338" s="206">
        <v>14336.32</v>
      </c>
      <c r="F4338" s="206">
        <v>16128.36</v>
      </c>
      <c r="G4338" s="205">
        <f t="shared" si="346"/>
        <v>0.40589807474518685</v>
      </c>
      <c r="H4338" s="207">
        <f t="shared" si="347"/>
        <v>0.45</v>
      </c>
      <c r="I4338" s="213">
        <v>163158</v>
      </c>
      <c r="J4338" s="213">
        <v>8973.69</v>
      </c>
      <c r="K4338" s="212">
        <v>13052.64</v>
      </c>
      <c r="L4338" s="212">
        <v>14684.22</v>
      </c>
      <c r="M4338" s="239">
        <f t="shared" si="344"/>
        <v>0.51530000000017029</v>
      </c>
      <c r="N4338" s="239"/>
      <c r="O4338" s="178"/>
      <c r="P4338" s="178"/>
      <c r="Q4338" s="178"/>
      <c r="R4338" s="178"/>
      <c r="S4338" s="178"/>
      <c r="T4338" s="178"/>
      <c r="U4338" s="178"/>
      <c r="V4338" s="178"/>
      <c r="W4338" s="178"/>
      <c r="X4338" s="178"/>
      <c r="Y4338" s="210">
        <f t="shared" si="343"/>
        <v>0.36955379388448473</v>
      </c>
      <c r="Z4338" s="211">
        <f t="shared" si="345"/>
        <v>0.42</v>
      </c>
      <c r="AA4338" s="178"/>
      <c r="AB4338" s="178"/>
      <c r="AC4338" s="178"/>
    </row>
    <row r="4339" spans="2:29" x14ac:dyDescent="0.35">
      <c r="B4339" s="222">
        <v>441600</v>
      </c>
      <c r="C4339" s="208">
        <v>179249</v>
      </c>
      <c r="D4339" s="309">
        <v>9858.69</v>
      </c>
      <c r="E4339" s="206">
        <v>14339.92</v>
      </c>
      <c r="F4339" s="206">
        <v>16132.41</v>
      </c>
      <c r="G4339" s="205">
        <f t="shared" si="346"/>
        <v>0.4059080615942029</v>
      </c>
      <c r="H4339" s="207">
        <f t="shared" si="347"/>
        <v>0.45</v>
      </c>
      <c r="I4339" s="213">
        <v>163200</v>
      </c>
      <c r="J4339" s="213">
        <v>8976</v>
      </c>
      <c r="K4339" s="212">
        <v>13056</v>
      </c>
      <c r="L4339" s="212">
        <v>14688</v>
      </c>
      <c r="M4339" s="239">
        <f t="shared" si="344"/>
        <v>0.51520000000005894</v>
      </c>
      <c r="N4339" s="239"/>
      <c r="O4339" s="178"/>
      <c r="P4339" s="178"/>
      <c r="Q4339" s="178"/>
      <c r="R4339" s="178"/>
      <c r="S4339" s="178"/>
      <c r="T4339" s="178"/>
      <c r="U4339" s="178"/>
      <c r="V4339" s="178"/>
      <c r="W4339" s="178"/>
      <c r="X4339" s="178"/>
      <c r="Y4339" s="210">
        <f t="shared" si="343"/>
        <v>0.36956521739130432</v>
      </c>
      <c r="Z4339" s="211">
        <f t="shared" si="345"/>
        <v>0.42</v>
      </c>
      <c r="AA4339" s="178"/>
      <c r="AB4339" s="178"/>
      <c r="AC4339" s="178"/>
    </row>
    <row r="4340" spans="2:29" x14ac:dyDescent="0.35">
      <c r="B4340" s="222">
        <v>441700</v>
      </c>
      <c r="C4340" s="208">
        <v>179294</v>
      </c>
      <c r="D4340" s="309">
        <v>9861.17</v>
      </c>
      <c r="E4340" s="206">
        <v>14343.52</v>
      </c>
      <c r="F4340" s="206">
        <v>16136.46</v>
      </c>
      <c r="G4340" s="205">
        <f t="shared" si="346"/>
        <v>0.4059180439212135</v>
      </c>
      <c r="H4340" s="207">
        <f t="shared" si="347"/>
        <v>0.45</v>
      </c>
      <c r="I4340" s="213">
        <v>163242</v>
      </c>
      <c r="J4340" s="213">
        <v>8978.31</v>
      </c>
      <c r="K4340" s="212">
        <v>13059.36</v>
      </c>
      <c r="L4340" s="212">
        <v>14691.78</v>
      </c>
      <c r="M4340" s="239">
        <f t="shared" si="344"/>
        <v>0.51530000000004295</v>
      </c>
      <c r="N4340" s="239"/>
      <c r="O4340" s="178"/>
      <c r="P4340" s="178"/>
      <c r="Q4340" s="178"/>
      <c r="R4340" s="178"/>
      <c r="S4340" s="178"/>
      <c r="T4340" s="178"/>
      <c r="U4340" s="178"/>
      <c r="V4340" s="178"/>
      <c r="W4340" s="178"/>
      <c r="X4340" s="178"/>
      <c r="Y4340" s="210">
        <f t="shared" si="343"/>
        <v>0.36957663572560562</v>
      </c>
      <c r="Z4340" s="211">
        <f t="shared" si="345"/>
        <v>0.42</v>
      </c>
      <c r="AA4340" s="178"/>
      <c r="AB4340" s="178"/>
      <c r="AC4340" s="178"/>
    </row>
    <row r="4341" spans="2:29" x14ac:dyDescent="0.35">
      <c r="B4341" s="222">
        <v>441800</v>
      </c>
      <c r="C4341" s="208">
        <v>179339</v>
      </c>
      <c r="D4341" s="309">
        <v>9863.64</v>
      </c>
      <c r="E4341" s="206">
        <v>14347.12</v>
      </c>
      <c r="F4341" s="206">
        <v>16140.51</v>
      </c>
      <c r="G4341" s="205">
        <f t="shared" si="346"/>
        <v>0.40592802172928927</v>
      </c>
      <c r="H4341" s="207">
        <f t="shared" si="347"/>
        <v>0.45</v>
      </c>
      <c r="I4341" s="213">
        <v>163284</v>
      </c>
      <c r="J4341" s="213">
        <v>8980.6200000000008</v>
      </c>
      <c r="K4341" s="212">
        <v>13062.72</v>
      </c>
      <c r="L4341" s="212">
        <v>14695.56</v>
      </c>
      <c r="M4341" s="239">
        <f t="shared" si="344"/>
        <v>0.5152000000002408</v>
      </c>
      <c r="N4341" s="239"/>
      <c r="O4341" s="178"/>
      <c r="P4341" s="178"/>
      <c r="Q4341" s="178"/>
      <c r="R4341" s="178"/>
      <c r="S4341" s="178"/>
      <c r="T4341" s="178"/>
      <c r="U4341" s="178"/>
      <c r="V4341" s="178"/>
      <c r="W4341" s="178"/>
      <c r="X4341" s="178"/>
      <c r="Y4341" s="210">
        <f t="shared" si="343"/>
        <v>0.36958804889090086</v>
      </c>
      <c r="Z4341" s="211">
        <f t="shared" si="345"/>
        <v>0.42</v>
      </c>
      <c r="AA4341" s="178"/>
      <c r="AB4341" s="178"/>
      <c r="AC4341" s="178"/>
    </row>
    <row r="4342" spans="2:29" x14ac:dyDescent="0.35">
      <c r="B4342" s="222">
        <v>441900</v>
      </c>
      <c r="C4342" s="208">
        <v>179384</v>
      </c>
      <c r="D4342" s="309">
        <v>9866.1200000000008</v>
      </c>
      <c r="E4342" s="206">
        <v>14350.72</v>
      </c>
      <c r="F4342" s="206">
        <v>16144.56</v>
      </c>
      <c r="G4342" s="205">
        <f t="shared" si="346"/>
        <v>0.40593799502149808</v>
      </c>
      <c r="H4342" s="207">
        <f t="shared" si="347"/>
        <v>0.45</v>
      </c>
      <c r="I4342" s="213">
        <v>163326</v>
      </c>
      <c r="J4342" s="213">
        <v>8982.93</v>
      </c>
      <c r="K4342" s="212">
        <v>13066.08</v>
      </c>
      <c r="L4342" s="212">
        <v>14699.34</v>
      </c>
      <c r="M4342" s="239">
        <f t="shared" si="344"/>
        <v>0.51529999999993381</v>
      </c>
      <c r="N4342" s="239"/>
      <c r="O4342" s="178"/>
      <c r="P4342" s="178"/>
      <c r="Q4342" s="178"/>
      <c r="R4342" s="178"/>
      <c r="S4342" s="178"/>
      <c r="T4342" s="178"/>
      <c r="U4342" s="178"/>
      <c r="V4342" s="178"/>
      <c r="W4342" s="178"/>
      <c r="X4342" s="178"/>
      <c r="Y4342" s="210">
        <f t="shared" si="343"/>
        <v>0.36959945689069923</v>
      </c>
      <c r="Z4342" s="211">
        <f t="shared" si="345"/>
        <v>0.42</v>
      </c>
      <c r="AA4342" s="178"/>
      <c r="AB4342" s="178"/>
      <c r="AC4342" s="178"/>
    </row>
    <row r="4343" spans="2:29" x14ac:dyDescent="0.35">
      <c r="B4343" s="222">
        <v>442000</v>
      </c>
      <c r="C4343" s="208">
        <v>179429</v>
      </c>
      <c r="D4343" s="309">
        <v>9868.59</v>
      </c>
      <c r="E4343" s="206">
        <v>14354.32</v>
      </c>
      <c r="F4343" s="206">
        <v>16148.61</v>
      </c>
      <c r="G4343" s="205">
        <f t="shared" si="346"/>
        <v>0.40594796380090498</v>
      </c>
      <c r="H4343" s="207">
        <f t="shared" si="347"/>
        <v>0.45</v>
      </c>
      <c r="I4343" s="213">
        <v>163368</v>
      </c>
      <c r="J4343" s="213">
        <v>8985.24</v>
      </c>
      <c r="K4343" s="212">
        <v>13069.44</v>
      </c>
      <c r="L4343" s="212">
        <v>14703.12</v>
      </c>
      <c r="M4343" s="239">
        <f t="shared" si="344"/>
        <v>0.51520000000011346</v>
      </c>
      <c r="N4343" s="239"/>
      <c r="O4343" s="178"/>
      <c r="P4343" s="178"/>
      <c r="Q4343" s="178"/>
      <c r="R4343" s="178"/>
      <c r="S4343" s="178"/>
      <c r="T4343" s="178"/>
      <c r="U4343" s="178"/>
      <c r="V4343" s="178"/>
      <c r="W4343" s="178"/>
      <c r="X4343" s="178"/>
      <c r="Y4343" s="210">
        <f t="shared" si="343"/>
        <v>0.36961085972850677</v>
      </c>
      <c r="Z4343" s="211">
        <f t="shared" si="345"/>
        <v>0.42</v>
      </c>
      <c r="AA4343" s="178"/>
      <c r="AB4343" s="178"/>
      <c r="AC4343" s="178"/>
    </row>
    <row r="4344" spans="2:29" x14ac:dyDescent="0.35">
      <c r="B4344" s="222">
        <v>442100</v>
      </c>
      <c r="C4344" s="208">
        <v>179474</v>
      </c>
      <c r="D4344" s="309">
        <v>9871.07</v>
      </c>
      <c r="E4344" s="206">
        <v>14357.92</v>
      </c>
      <c r="F4344" s="206">
        <v>16152.66</v>
      </c>
      <c r="G4344" s="205">
        <f t="shared" si="346"/>
        <v>0.40595792807057229</v>
      </c>
      <c r="H4344" s="207">
        <f t="shared" si="347"/>
        <v>0.45</v>
      </c>
      <c r="I4344" s="213">
        <v>163410</v>
      </c>
      <c r="J4344" s="213">
        <v>8987.5499999999993</v>
      </c>
      <c r="K4344" s="212">
        <v>13072.8</v>
      </c>
      <c r="L4344" s="212">
        <v>14706.9</v>
      </c>
      <c r="M4344" s="239">
        <f t="shared" si="344"/>
        <v>0.51530000000009746</v>
      </c>
      <c r="N4344" s="239"/>
      <c r="O4344" s="178"/>
      <c r="P4344" s="178"/>
      <c r="Q4344" s="178"/>
      <c r="R4344" s="178"/>
      <c r="S4344" s="178"/>
      <c r="T4344" s="178"/>
      <c r="U4344" s="178"/>
      <c r="V4344" s="178"/>
      <c r="W4344" s="178"/>
      <c r="X4344" s="178"/>
      <c r="Y4344" s="210">
        <f t="shared" si="343"/>
        <v>0.36962225740782628</v>
      </c>
      <c r="Z4344" s="211">
        <f t="shared" si="345"/>
        <v>0.42</v>
      </c>
      <c r="AA4344" s="178"/>
      <c r="AB4344" s="178"/>
      <c r="AC4344" s="178"/>
    </row>
    <row r="4345" spans="2:29" x14ac:dyDescent="0.35">
      <c r="B4345" s="222">
        <v>442200</v>
      </c>
      <c r="C4345" s="208">
        <v>179519</v>
      </c>
      <c r="D4345" s="309">
        <v>9873.5400000000009</v>
      </c>
      <c r="E4345" s="206">
        <v>14361.52</v>
      </c>
      <c r="F4345" s="206">
        <v>16156.71</v>
      </c>
      <c r="G4345" s="205">
        <f t="shared" si="346"/>
        <v>0.40596788783355947</v>
      </c>
      <c r="H4345" s="207">
        <f t="shared" si="347"/>
        <v>0.45</v>
      </c>
      <c r="I4345" s="213">
        <v>163452</v>
      </c>
      <c r="J4345" s="213">
        <v>8989.86</v>
      </c>
      <c r="K4345" s="212">
        <v>13076.16</v>
      </c>
      <c r="L4345" s="212">
        <v>14710.68</v>
      </c>
      <c r="M4345" s="239">
        <f t="shared" si="344"/>
        <v>0.51520000000000432</v>
      </c>
      <c r="N4345" s="239"/>
      <c r="O4345" s="178"/>
      <c r="P4345" s="178"/>
      <c r="Q4345" s="178"/>
      <c r="R4345" s="178"/>
      <c r="S4345" s="178"/>
      <c r="T4345" s="178"/>
      <c r="U4345" s="178"/>
      <c r="V4345" s="178"/>
      <c r="W4345" s="178"/>
      <c r="X4345" s="178"/>
      <c r="Y4345" s="210">
        <f t="shared" si="343"/>
        <v>0.36963364993215742</v>
      </c>
      <c r="Z4345" s="211">
        <f t="shared" si="345"/>
        <v>0.42</v>
      </c>
      <c r="AA4345" s="178"/>
      <c r="AB4345" s="178"/>
      <c r="AC4345" s="178"/>
    </row>
    <row r="4346" spans="2:29" x14ac:dyDescent="0.35">
      <c r="B4346" s="222">
        <v>442300</v>
      </c>
      <c r="C4346" s="208">
        <v>179564</v>
      </c>
      <c r="D4346" s="309">
        <v>9876.02</v>
      </c>
      <c r="E4346" s="206">
        <v>14365.12</v>
      </c>
      <c r="F4346" s="206">
        <v>16160.76</v>
      </c>
      <c r="G4346" s="205">
        <f t="shared" si="346"/>
        <v>0.40597784309292334</v>
      </c>
      <c r="H4346" s="207">
        <f t="shared" si="347"/>
        <v>0.45</v>
      </c>
      <c r="I4346" s="213">
        <v>163494</v>
      </c>
      <c r="J4346" s="213">
        <v>8992.17</v>
      </c>
      <c r="K4346" s="212">
        <v>13079.52</v>
      </c>
      <c r="L4346" s="212">
        <v>14714.46</v>
      </c>
      <c r="M4346" s="239">
        <f t="shared" si="344"/>
        <v>0.51529999999998832</v>
      </c>
      <c r="N4346" s="239"/>
      <c r="O4346" s="178"/>
      <c r="P4346" s="178"/>
      <c r="Q4346" s="178"/>
      <c r="R4346" s="178"/>
      <c r="S4346" s="178"/>
      <c r="T4346" s="178"/>
      <c r="U4346" s="178"/>
      <c r="V4346" s="178"/>
      <c r="W4346" s="178"/>
      <c r="X4346" s="178"/>
      <c r="Y4346" s="210">
        <f t="shared" si="343"/>
        <v>0.36964503730499659</v>
      </c>
      <c r="Z4346" s="211">
        <f t="shared" si="345"/>
        <v>0.42</v>
      </c>
      <c r="AA4346" s="178"/>
      <c r="AB4346" s="178"/>
      <c r="AC4346" s="178"/>
    </row>
    <row r="4347" spans="2:29" x14ac:dyDescent="0.35">
      <c r="B4347" s="222">
        <v>442400</v>
      </c>
      <c r="C4347" s="208">
        <v>179609</v>
      </c>
      <c r="D4347" s="309">
        <v>9878.49</v>
      </c>
      <c r="E4347" s="206">
        <v>14368.72</v>
      </c>
      <c r="F4347" s="206">
        <v>16164.81</v>
      </c>
      <c r="G4347" s="205">
        <f t="shared" si="346"/>
        <v>0.4059877938517179</v>
      </c>
      <c r="H4347" s="207">
        <f t="shared" si="347"/>
        <v>0.45</v>
      </c>
      <c r="I4347" s="213">
        <v>163536</v>
      </c>
      <c r="J4347" s="213">
        <v>8994.48</v>
      </c>
      <c r="K4347" s="212">
        <v>13082.88</v>
      </c>
      <c r="L4347" s="212">
        <v>14718.24</v>
      </c>
      <c r="M4347" s="239">
        <f t="shared" si="344"/>
        <v>0.51519999999987709</v>
      </c>
      <c r="N4347" s="239"/>
      <c r="O4347" s="178"/>
      <c r="P4347" s="178"/>
      <c r="Q4347" s="178"/>
      <c r="R4347" s="178"/>
      <c r="S4347" s="178"/>
      <c r="T4347" s="178"/>
      <c r="U4347" s="178"/>
      <c r="V4347" s="178"/>
      <c r="W4347" s="178"/>
      <c r="X4347" s="178"/>
      <c r="Y4347" s="210">
        <f t="shared" si="343"/>
        <v>0.36965641952983724</v>
      </c>
      <c r="Z4347" s="211">
        <f t="shared" si="345"/>
        <v>0.42</v>
      </c>
      <c r="AA4347" s="178"/>
      <c r="AB4347" s="178"/>
      <c r="AC4347" s="178"/>
    </row>
    <row r="4348" spans="2:29" x14ac:dyDescent="0.35">
      <c r="B4348" s="222">
        <v>442500</v>
      </c>
      <c r="C4348" s="208">
        <v>179654</v>
      </c>
      <c r="D4348" s="309">
        <v>9880.9699999999993</v>
      </c>
      <c r="E4348" s="206">
        <v>14372.32</v>
      </c>
      <c r="F4348" s="206">
        <v>16168.86</v>
      </c>
      <c r="G4348" s="205">
        <f t="shared" si="346"/>
        <v>0.40599774011299433</v>
      </c>
      <c r="H4348" s="207">
        <f t="shared" si="347"/>
        <v>0.45</v>
      </c>
      <c r="I4348" s="213">
        <v>163578</v>
      </c>
      <c r="J4348" s="213">
        <v>8996.7900000000009</v>
      </c>
      <c r="K4348" s="212">
        <v>13086.24</v>
      </c>
      <c r="L4348" s="212">
        <v>14722.02</v>
      </c>
      <c r="M4348" s="239">
        <f t="shared" si="344"/>
        <v>0.51530000000017029</v>
      </c>
      <c r="N4348" s="239"/>
      <c r="O4348" s="178"/>
      <c r="P4348" s="178"/>
      <c r="Q4348" s="178"/>
      <c r="R4348" s="178"/>
      <c r="S4348" s="178"/>
      <c r="T4348" s="178"/>
      <c r="U4348" s="178"/>
      <c r="V4348" s="178"/>
      <c r="W4348" s="178"/>
      <c r="X4348" s="178"/>
      <c r="Y4348" s="210">
        <f t="shared" si="343"/>
        <v>0.36966779661016952</v>
      </c>
      <c r="Z4348" s="211">
        <f t="shared" si="345"/>
        <v>0.42</v>
      </c>
      <c r="AA4348" s="178"/>
      <c r="AB4348" s="178"/>
      <c r="AC4348" s="178"/>
    </row>
    <row r="4349" spans="2:29" x14ac:dyDescent="0.35">
      <c r="B4349" s="222">
        <v>442600</v>
      </c>
      <c r="C4349" s="208">
        <v>179699</v>
      </c>
      <c r="D4349" s="309">
        <v>9883.44</v>
      </c>
      <c r="E4349" s="206">
        <v>14375.92</v>
      </c>
      <c r="F4349" s="206">
        <v>16172.91</v>
      </c>
      <c r="G4349" s="205">
        <f t="shared" si="346"/>
        <v>0.40600768187980119</v>
      </c>
      <c r="H4349" s="207">
        <f t="shared" si="347"/>
        <v>0.45</v>
      </c>
      <c r="I4349" s="213">
        <v>163620</v>
      </c>
      <c r="J4349" s="213">
        <v>8999.1</v>
      </c>
      <c r="K4349" s="212">
        <v>13089.6</v>
      </c>
      <c r="L4349" s="212">
        <v>14725.8</v>
      </c>
      <c r="M4349" s="239">
        <f t="shared" si="344"/>
        <v>0.51520000000005894</v>
      </c>
      <c r="N4349" s="239"/>
      <c r="O4349" s="178"/>
      <c r="P4349" s="178"/>
      <c r="Q4349" s="178"/>
      <c r="R4349" s="178"/>
      <c r="S4349" s="178"/>
      <c r="T4349" s="178"/>
      <c r="U4349" s="178"/>
      <c r="V4349" s="178"/>
      <c r="W4349" s="178"/>
      <c r="X4349" s="178"/>
      <c r="Y4349" s="210">
        <f t="shared" si="343"/>
        <v>0.36967916854948035</v>
      </c>
      <c r="Z4349" s="211">
        <f t="shared" si="345"/>
        <v>0.42</v>
      </c>
      <c r="AA4349" s="178"/>
      <c r="AB4349" s="178"/>
      <c r="AC4349" s="178"/>
    </row>
    <row r="4350" spans="2:29" x14ac:dyDescent="0.35">
      <c r="B4350" s="222">
        <v>442700</v>
      </c>
      <c r="C4350" s="208">
        <v>179744</v>
      </c>
      <c r="D4350" s="309">
        <v>9885.92</v>
      </c>
      <c r="E4350" s="206">
        <v>14379.52</v>
      </c>
      <c r="F4350" s="206">
        <v>16176.96</v>
      </c>
      <c r="G4350" s="205">
        <f t="shared" si="346"/>
        <v>0.40601761915518408</v>
      </c>
      <c r="H4350" s="207">
        <f t="shared" si="347"/>
        <v>0.45</v>
      </c>
      <c r="I4350" s="213">
        <v>163662</v>
      </c>
      <c r="J4350" s="213">
        <v>9001.41</v>
      </c>
      <c r="K4350" s="212">
        <v>13092.96</v>
      </c>
      <c r="L4350" s="212">
        <v>14729.58</v>
      </c>
      <c r="M4350" s="239">
        <f t="shared" si="344"/>
        <v>0.51530000000004295</v>
      </c>
      <c r="N4350" s="239"/>
      <c r="O4350" s="178"/>
      <c r="P4350" s="178"/>
      <c r="Q4350" s="178"/>
      <c r="R4350" s="178"/>
      <c r="S4350" s="178"/>
      <c r="T4350" s="178"/>
      <c r="U4350" s="178"/>
      <c r="V4350" s="178"/>
      <c r="W4350" s="178"/>
      <c r="X4350" s="178"/>
      <c r="Y4350" s="210">
        <f t="shared" si="343"/>
        <v>0.36969053535125368</v>
      </c>
      <c r="Z4350" s="211">
        <f t="shared" si="345"/>
        <v>0.42</v>
      </c>
      <c r="AA4350" s="178"/>
      <c r="AB4350" s="178"/>
      <c r="AC4350" s="178"/>
    </row>
    <row r="4351" spans="2:29" x14ac:dyDescent="0.35">
      <c r="B4351" s="222">
        <v>442800</v>
      </c>
      <c r="C4351" s="208">
        <v>179789</v>
      </c>
      <c r="D4351" s="309">
        <v>9888.39</v>
      </c>
      <c r="E4351" s="206">
        <v>14383.12</v>
      </c>
      <c r="F4351" s="206">
        <v>16181.01</v>
      </c>
      <c r="G4351" s="205">
        <f t="shared" si="346"/>
        <v>0.40602755194218609</v>
      </c>
      <c r="H4351" s="207">
        <f t="shared" si="347"/>
        <v>0.45</v>
      </c>
      <c r="I4351" s="213">
        <v>163704</v>
      </c>
      <c r="J4351" s="213">
        <v>9003.7199999999993</v>
      </c>
      <c r="K4351" s="212">
        <v>13096.32</v>
      </c>
      <c r="L4351" s="212">
        <v>14733.36</v>
      </c>
      <c r="M4351" s="239">
        <f t="shared" si="344"/>
        <v>0.5152000000002408</v>
      </c>
      <c r="N4351" s="239"/>
      <c r="O4351" s="178"/>
      <c r="P4351" s="178"/>
      <c r="Q4351" s="178"/>
      <c r="R4351" s="178"/>
      <c r="S4351" s="178"/>
      <c r="T4351" s="178"/>
      <c r="U4351" s="178"/>
      <c r="V4351" s="178"/>
      <c r="W4351" s="178"/>
      <c r="X4351" s="178"/>
      <c r="Y4351" s="210">
        <f t="shared" si="343"/>
        <v>0.36970189701897022</v>
      </c>
      <c r="Z4351" s="211">
        <f t="shared" si="345"/>
        <v>0.42</v>
      </c>
      <c r="AA4351" s="178"/>
      <c r="AB4351" s="178"/>
      <c r="AC4351" s="178"/>
    </row>
    <row r="4352" spans="2:29" x14ac:dyDescent="0.35">
      <c r="B4352" s="222">
        <v>442900</v>
      </c>
      <c r="C4352" s="208">
        <v>179834</v>
      </c>
      <c r="D4352" s="309">
        <v>9890.8700000000008</v>
      </c>
      <c r="E4352" s="206">
        <v>14386.72</v>
      </c>
      <c r="F4352" s="206">
        <v>16185.06</v>
      </c>
      <c r="G4352" s="205">
        <f t="shared" si="346"/>
        <v>0.40603748024384739</v>
      </c>
      <c r="H4352" s="207">
        <f t="shared" si="347"/>
        <v>0.45</v>
      </c>
      <c r="I4352" s="213">
        <v>163746</v>
      </c>
      <c r="J4352" s="213">
        <v>9006.0300000000007</v>
      </c>
      <c r="K4352" s="212">
        <v>13099.68</v>
      </c>
      <c r="L4352" s="212">
        <v>14737.14</v>
      </c>
      <c r="M4352" s="239">
        <f t="shared" si="344"/>
        <v>0.51529999999993381</v>
      </c>
      <c r="N4352" s="239"/>
      <c r="O4352" s="178"/>
      <c r="P4352" s="178"/>
      <c r="Q4352" s="178"/>
      <c r="R4352" s="178"/>
      <c r="S4352" s="178"/>
      <c r="T4352" s="178"/>
      <c r="U4352" s="178"/>
      <c r="V4352" s="178"/>
      <c r="W4352" s="178"/>
      <c r="X4352" s="178"/>
      <c r="Y4352" s="210">
        <f t="shared" si="343"/>
        <v>0.36971325355610746</v>
      </c>
      <c r="Z4352" s="211">
        <f t="shared" si="345"/>
        <v>0.42</v>
      </c>
      <c r="AA4352" s="178"/>
      <c r="AB4352" s="178"/>
      <c r="AC4352" s="178"/>
    </row>
    <row r="4353" spans="2:29" x14ac:dyDescent="0.35">
      <c r="B4353" s="222">
        <v>443000</v>
      </c>
      <c r="C4353" s="208">
        <v>179879</v>
      </c>
      <c r="D4353" s="309">
        <v>9893.34</v>
      </c>
      <c r="E4353" s="206">
        <v>14390.32</v>
      </c>
      <c r="F4353" s="206">
        <v>16189.11</v>
      </c>
      <c r="G4353" s="205">
        <f t="shared" si="346"/>
        <v>0.40604740406320544</v>
      </c>
      <c r="H4353" s="207">
        <f t="shared" si="347"/>
        <v>0.45</v>
      </c>
      <c r="I4353" s="213">
        <v>163788</v>
      </c>
      <c r="J4353" s="213">
        <v>9008.34</v>
      </c>
      <c r="K4353" s="212">
        <v>13103.04</v>
      </c>
      <c r="L4353" s="212">
        <v>14740.92</v>
      </c>
      <c r="M4353" s="239">
        <f t="shared" si="344"/>
        <v>0.51520000000011346</v>
      </c>
      <c r="N4353" s="239"/>
      <c r="O4353" s="178"/>
      <c r="P4353" s="178"/>
      <c r="Q4353" s="178"/>
      <c r="R4353" s="178"/>
      <c r="S4353" s="178"/>
      <c r="T4353" s="178"/>
      <c r="U4353" s="178"/>
      <c r="V4353" s="178"/>
      <c r="W4353" s="178"/>
      <c r="X4353" s="178"/>
      <c r="Y4353" s="210">
        <f t="shared" si="343"/>
        <v>0.36972460496613996</v>
      </c>
      <c r="Z4353" s="211">
        <f t="shared" si="345"/>
        <v>0.42</v>
      </c>
      <c r="AA4353" s="178"/>
      <c r="AB4353" s="178"/>
      <c r="AC4353" s="178"/>
    </row>
    <row r="4354" spans="2:29" x14ac:dyDescent="0.35">
      <c r="B4354" s="222">
        <v>443100</v>
      </c>
      <c r="C4354" s="208">
        <v>179924</v>
      </c>
      <c r="D4354" s="309">
        <v>9895.82</v>
      </c>
      <c r="E4354" s="206">
        <v>14393.92</v>
      </c>
      <c r="F4354" s="206">
        <v>16193.16</v>
      </c>
      <c r="G4354" s="205">
        <f t="shared" si="346"/>
        <v>0.40605732340329498</v>
      </c>
      <c r="H4354" s="207">
        <f t="shared" si="347"/>
        <v>0.45</v>
      </c>
      <c r="I4354" s="213">
        <v>163830</v>
      </c>
      <c r="J4354" s="213">
        <v>9010.65</v>
      </c>
      <c r="K4354" s="212">
        <v>13106.4</v>
      </c>
      <c r="L4354" s="212">
        <v>14744.7</v>
      </c>
      <c r="M4354" s="239">
        <f t="shared" si="344"/>
        <v>0.51530000000009746</v>
      </c>
      <c r="N4354" s="239"/>
      <c r="O4354" s="178"/>
      <c r="P4354" s="178"/>
      <c r="Q4354" s="178"/>
      <c r="R4354" s="178"/>
      <c r="S4354" s="178"/>
      <c r="T4354" s="178"/>
      <c r="U4354" s="178"/>
      <c r="V4354" s="178"/>
      <c r="W4354" s="178"/>
      <c r="X4354" s="178"/>
      <c r="Y4354" s="210">
        <f t="shared" si="343"/>
        <v>0.36973595125253894</v>
      </c>
      <c r="Z4354" s="211">
        <f t="shared" si="345"/>
        <v>0.42</v>
      </c>
      <c r="AA4354" s="178"/>
      <c r="AB4354" s="178"/>
      <c r="AC4354" s="178"/>
    </row>
    <row r="4355" spans="2:29" x14ac:dyDescent="0.35">
      <c r="B4355" s="222">
        <v>443200</v>
      </c>
      <c r="C4355" s="208">
        <v>179969</v>
      </c>
      <c r="D4355" s="309">
        <v>9898.2900000000009</v>
      </c>
      <c r="E4355" s="206">
        <v>14397.52</v>
      </c>
      <c r="F4355" s="206">
        <v>16197.21</v>
      </c>
      <c r="G4355" s="205">
        <f t="shared" si="346"/>
        <v>0.40606723826714802</v>
      </c>
      <c r="H4355" s="207">
        <f t="shared" si="347"/>
        <v>0.45</v>
      </c>
      <c r="I4355" s="213">
        <v>163872</v>
      </c>
      <c r="J4355" s="213">
        <v>9012.9599999999991</v>
      </c>
      <c r="K4355" s="212">
        <v>13109.76</v>
      </c>
      <c r="L4355" s="212">
        <v>14748.48</v>
      </c>
      <c r="M4355" s="239">
        <f t="shared" si="344"/>
        <v>0.51520000000000432</v>
      </c>
      <c r="N4355" s="239"/>
      <c r="O4355" s="178"/>
      <c r="P4355" s="178"/>
      <c r="Q4355" s="178"/>
      <c r="R4355" s="178"/>
      <c r="S4355" s="178"/>
      <c r="T4355" s="178"/>
      <c r="U4355" s="178"/>
      <c r="V4355" s="178"/>
      <c r="W4355" s="178"/>
      <c r="X4355" s="178"/>
      <c r="Y4355" s="210">
        <f t="shared" ref="Y4355:Y4418" si="348">I4355/$B4355</f>
        <v>0.36974729241877258</v>
      </c>
      <c r="Z4355" s="211">
        <f t="shared" si="345"/>
        <v>0.42</v>
      </c>
      <c r="AA4355" s="178"/>
      <c r="AB4355" s="178"/>
      <c r="AC4355" s="178"/>
    </row>
    <row r="4356" spans="2:29" x14ac:dyDescent="0.35">
      <c r="B4356" s="222">
        <v>443300</v>
      </c>
      <c r="C4356" s="208">
        <v>180014</v>
      </c>
      <c r="D4356" s="309">
        <v>9900.77</v>
      </c>
      <c r="E4356" s="206">
        <v>14401.12</v>
      </c>
      <c r="F4356" s="206">
        <v>16201.26</v>
      </c>
      <c r="G4356" s="205">
        <f t="shared" si="346"/>
        <v>0.40607714865779382</v>
      </c>
      <c r="H4356" s="207">
        <f t="shared" si="347"/>
        <v>0.45</v>
      </c>
      <c r="I4356" s="213">
        <v>163914</v>
      </c>
      <c r="J4356" s="213">
        <v>9015.27</v>
      </c>
      <c r="K4356" s="212">
        <v>13113.12</v>
      </c>
      <c r="L4356" s="212">
        <v>14752.26</v>
      </c>
      <c r="M4356" s="239">
        <f t="shared" ref="M4356:M4419" si="349">(C4356+D4356+F4356-C4355-D4355-F4355)/100</f>
        <v>0.51529999999998832</v>
      </c>
      <c r="N4356" s="239"/>
      <c r="O4356" s="178"/>
      <c r="P4356" s="178"/>
      <c r="Q4356" s="178"/>
      <c r="R4356" s="178"/>
      <c r="S4356" s="178"/>
      <c r="T4356" s="178"/>
      <c r="U4356" s="178"/>
      <c r="V4356" s="178"/>
      <c r="W4356" s="178"/>
      <c r="X4356" s="178"/>
      <c r="Y4356" s="210">
        <f t="shared" si="348"/>
        <v>0.36975862846830587</v>
      </c>
      <c r="Z4356" s="211">
        <f t="shared" ref="Z4356:Z4419" si="350">(I4356-I4355)/($B4356-$B4355)</f>
        <v>0.42</v>
      </c>
      <c r="AA4356" s="178"/>
      <c r="AB4356" s="178"/>
      <c r="AC4356" s="178"/>
    </row>
    <row r="4357" spans="2:29" x14ac:dyDescent="0.35">
      <c r="B4357" s="222">
        <v>443400</v>
      </c>
      <c r="C4357" s="208">
        <v>180059</v>
      </c>
      <c r="D4357" s="309">
        <v>9903.24</v>
      </c>
      <c r="E4357" s="206">
        <v>14404.72</v>
      </c>
      <c r="F4357" s="206">
        <v>16205.31</v>
      </c>
      <c r="G4357" s="205">
        <f t="shared" ref="G4357:G4420" si="351">C4357/B4357</f>
        <v>0.40608705457825889</v>
      </c>
      <c r="H4357" s="207">
        <f t="shared" ref="H4357:H4420" si="352">(C4357-C4356)/(B4357-B4356)</f>
        <v>0.45</v>
      </c>
      <c r="I4357" s="213">
        <v>163956</v>
      </c>
      <c r="J4357" s="213">
        <v>9017.58</v>
      </c>
      <c r="K4357" s="212">
        <v>13116.48</v>
      </c>
      <c r="L4357" s="212">
        <v>14756.04</v>
      </c>
      <c r="M4357" s="239">
        <f t="shared" si="349"/>
        <v>0.51519999999987709</v>
      </c>
      <c r="N4357" s="239"/>
      <c r="O4357" s="178"/>
      <c r="P4357" s="178"/>
      <c r="Q4357" s="178"/>
      <c r="R4357" s="178"/>
      <c r="S4357" s="178"/>
      <c r="T4357" s="178"/>
      <c r="U4357" s="178"/>
      <c r="V4357" s="178"/>
      <c r="W4357" s="178"/>
      <c r="X4357" s="178"/>
      <c r="Y4357" s="210">
        <f t="shared" si="348"/>
        <v>0.36976995940460083</v>
      </c>
      <c r="Z4357" s="211">
        <f t="shared" si="350"/>
        <v>0.42</v>
      </c>
      <c r="AA4357" s="178"/>
      <c r="AB4357" s="178"/>
      <c r="AC4357" s="178"/>
    </row>
    <row r="4358" spans="2:29" x14ac:dyDescent="0.35">
      <c r="B4358" s="222">
        <v>443500</v>
      </c>
      <c r="C4358" s="208">
        <v>180104</v>
      </c>
      <c r="D4358" s="309">
        <v>9905.7199999999993</v>
      </c>
      <c r="E4358" s="206">
        <v>14408.32</v>
      </c>
      <c r="F4358" s="206">
        <v>16209.36</v>
      </c>
      <c r="G4358" s="205">
        <f t="shared" si="351"/>
        <v>0.40609695603156709</v>
      </c>
      <c r="H4358" s="207">
        <f t="shared" si="352"/>
        <v>0.45</v>
      </c>
      <c r="I4358" s="213">
        <v>163998</v>
      </c>
      <c r="J4358" s="213">
        <v>9019.89</v>
      </c>
      <c r="K4358" s="212">
        <v>13119.84</v>
      </c>
      <c r="L4358" s="212">
        <v>14759.82</v>
      </c>
      <c r="M4358" s="239">
        <f t="shared" si="349"/>
        <v>0.51530000000017029</v>
      </c>
      <c r="N4358" s="239"/>
      <c r="O4358" s="178"/>
      <c r="P4358" s="178"/>
      <c r="Q4358" s="178"/>
      <c r="R4358" s="178"/>
      <c r="S4358" s="178"/>
      <c r="T4358" s="178"/>
      <c r="U4358" s="178"/>
      <c r="V4358" s="178"/>
      <c r="W4358" s="178"/>
      <c r="X4358" s="178"/>
      <c r="Y4358" s="210">
        <f t="shared" si="348"/>
        <v>0.36978128523111614</v>
      </c>
      <c r="Z4358" s="211">
        <f t="shared" si="350"/>
        <v>0.42</v>
      </c>
      <c r="AA4358" s="178"/>
      <c r="AB4358" s="178"/>
      <c r="AC4358" s="178"/>
    </row>
    <row r="4359" spans="2:29" x14ac:dyDescent="0.35">
      <c r="B4359" s="222">
        <v>443600</v>
      </c>
      <c r="C4359" s="208">
        <v>180149</v>
      </c>
      <c r="D4359" s="309">
        <v>9908.19</v>
      </c>
      <c r="E4359" s="206">
        <v>14411.92</v>
      </c>
      <c r="F4359" s="206">
        <v>16213.41</v>
      </c>
      <c r="G4359" s="205">
        <f t="shared" si="351"/>
        <v>0.4061068530207394</v>
      </c>
      <c r="H4359" s="207">
        <f t="shared" si="352"/>
        <v>0.45</v>
      </c>
      <c r="I4359" s="213">
        <v>164040</v>
      </c>
      <c r="J4359" s="213">
        <v>9022.2000000000007</v>
      </c>
      <c r="K4359" s="212">
        <v>13123.2</v>
      </c>
      <c r="L4359" s="212">
        <v>14763.6</v>
      </c>
      <c r="M4359" s="239">
        <f t="shared" si="349"/>
        <v>0.51520000000005894</v>
      </c>
      <c r="N4359" s="239"/>
      <c r="O4359" s="178"/>
      <c r="P4359" s="178"/>
      <c r="Q4359" s="178"/>
      <c r="R4359" s="178"/>
      <c r="S4359" s="178"/>
      <c r="T4359" s="178"/>
      <c r="U4359" s="178"/>
      <c r="V4359" s="178"/>
      <c r="W4359" s="178"/>
      <c r="X4359" s="178"/>
      <c r="Y4359" s="210">
        <f t="shared" si="348"/>
        <v>0.36979260595130747</v>
      </c>
      <c r="Z4359" s="211">
        <f t="shared" si="350"/>
        <v>0.42</v>
      </c>
      <c r="AA4359" s="178"/>
      <c r="AB4359" s="178"/>
      <c r="AC4359" s="178"/>
    </row>
    <row r="4360" spans="2:29" x14ac:dyDescent="0.35">
      <c r="B4360" s="222">
        <v>443700</v>
      </c>
      <c r="C4360" s="208">
        <v>180194</v>
      </c>
      <c r="D4360" s="309">
        <v>9910.67</v>
      </c>
      <c r="E4360" s="206">
        <v>14415.52</v>
      </c>
      <c r="F4360" s="206">
        <v>16217.46</v>
      </c>
      <c r="G4360" s="205">
        <f t="shared" si="351"/>
        <v>0.40611674554879423</v>
      </c>
      <c r="H4360" s="207">
        <f t="shared" si="352"/>
        <v>0.45</v>
      </c>
      <c r="I4360" s="213">
        <v>164082</v>
      </c>
      <c r="J4360" s="213">
        <v>9024.51</v>
      </c>
      <c r="K4360" s="212">
        <v>13126.56</v>
      </c>
      <c r="L4360" s="212">
        <v>14767.38</v>
      </c>
      <c r="M4360" s="239">
        <f t="shared" si="349"/>
        <v>0.51530000000004295</v>
      </c>
      <c r="N4360" s="239"/>
      <c r="O4360" s="178"/>
      <c r="P4360" s="178"/>
      <c r="Q4360" s="178"/>
      <c r="R4360" s="178"/>
      <c r="S4360" s="178"/>
      <c r="T4360" s="178"/>
      <c r="U4360" s="178"/>
      <c r="V4360" s="178"/>
      <c r="W4360" s="178"/>
      <c r="X4360" s="178"/>
      <c r="Y4360" s="210">
        <f t="shared" si="348"/>
        <v>0.36980392156862746</v>
      </c>
      <c r="Z4360" s="211">
        <f t="shared" si="350"/>
        <v>0.42</v>
      </c>
      <c r="AA4360" s="178"/>
      <c r="AB4360" s="178"/>
      <c r="AC4360" s="178"/>
    </row>
    <row r="4361" spans="2:29" x14ac:dyDescent="0.35">
      <c r="B4361" s="222">
        <v>443800</v>
      </c>
      <c r="C4361" s="208">
        <v>180239</v>
      </c>
      <c r="D4361" s="309">
        <v>9913.14</v>
      </c>
      <c r="E4361" s="206">
        <v>14419.12</v>
      </c>
      <c r="F4361" s="206">
        <v>16221.51</v>
      </c>
      <c r="G4361" s="205">
        <f t="shared" si="351"/>
        <v>0.40612663361874718</v>
      </c>
      <c r="H4361" s="207">
        <f t="shared" si="352"/>
        <v>0.45</v>
      </c>
      <c r="I4361" s="213">
        <v>164124</v>
      </c>
      <c r="J4361" s="213">
        <v>9026.82</v>
      </c>
      <c r="K4361" s="212">
        <v>13129.92</v>
      </c>
      <c r="L4361" s="212">
        <v>14771.16</v>
      </c>
      <c r="M4361" s="239">
        <f t="shared" si="349"/>
        <v>0.5152000000002408</v>
      </c>
      <c r="N4361" s="239"/>
      <c r="O4361" s="178"/>
      <c r="P4361" s="178"/>
      <c r="Q4361" s="178"/>
      <c r="R4361" s="178"/>
      <c r="S4361" s="178"/>
      <c r="T4361" s="178"/>
      <c r="U4361" s="178"/>
      <c r="V4361" s="178"/>
      <c r="W4361" s="178"/>
      <c r="X4361" s="178"/>
      <c r="Y4361" s="210">
        <f t="shared" si="348"/>
        <v>0.36981523208652545</v>
      </c>
      <c r="Z4361" s="211">
        <f t="shared" si="350"/>
        <v>0.42</v>
      </c>
      <c r="AA4361" s="178"/>
      <c r="AB4361" s="178"/>
      <c r="AC4361" s="178"/>
    </row>
    <row r="4362" spans="2:29" x14ac:dyDescent="0.35">
      <c r="B4362" s="222">
        <v>443900</v>
      </c>
      <c r="C4362" s="208">
        <v>180284</v>
      </c>
      <c r="D4362" s="309">
        <v>9915.6200000000008</v>
      </c>
      <c r="E4362" s="206">
        <v>14422.72</v>
      </c>
      <c r="F4362" s="206">
        <v>16225.56</v>
      </c>
      <c r="G4362" s="205">
        <f t="shared" si="351"/>
        <v>0.40613651723361116</v>
      </c>
      <c r="H4362" s="207">
        <f t="shared" si="352"/>
        <v>0.45</v>
      </c>
      <c r="I4362" s="213">
        <v>164166</v>
      </c>
      <c r="J4362" s="213">
        <v>9029.1299999999992</v>
      </c>
      <c r="K4362" s="212">
        <v>13133.28</v>
      </c>
      <c r="L4362" s="212">
        <v>14774.94</v>
      </c>
      <c r="M4362" s="239">
        <f t="shared" si="349"/>
        <v>0.51529999999993381</v>
      </c>
      <c r="N4362" s="239"/>
      <c r="O4362" s="178"/>
      <c r="P4362" s="178"/>
      <c r="Q4362" s="178"/>
      <c r="R4362" s="178"/>
      <c r="S4362" s="178"/>
      <c r="T4362" s="178"/>
      <c r="U4362" s="178"/>
      <c r="V4362" s="178"/>
      <c r="W4362" s="178"/>
      <c r="X4362" s="178"/>
      <c r="Y4362" s="210">
        <f t="shared" si="348"/>
        <v>0.36982653750844785</v>
      </c>
      <c r="Z4362" s="211">
        <f t="shared" si="350"/>
        <v>0.42</v>
      </c>
      <c r="AA4362" s="178"/>
      <c r="AB4362" s="178"/>
      <c r="AC4362" s="178"/>
    </row>
    <row r="4363" spans="2:29" x14ac:dyDescent="0.35">
      <c r="B4363" s="222">
        <v>444000</v>
      </c>
      <c r="C4363" s="208">
        <v>180329</v>
      </c>
      <c r="D4363" s="309">
        <v>9918.09</v>
      </c>
      <c r="E4363" s="206">
        <v>14426.32</v>
      </c>
      <c r="F4363" s="206">
        <v>16229.61</v>
      </c>
      <c r="G4363" s="205">
        <f t="shared" si="351"/>
        <v>0.40614639639639638</v>
      </c>
      <c r="H4363" s="207">
        <f t="shared" si="352"/>
        <v>0.45</v>
      </c>
      <c r="I4363" s="213">
        <v>164208</v>
      </c>
      <c r="J4363" s="213">
        <v>9031.44</v>
      </c>
      <c r="K4363" s="212">
        <v>13136.64</v>
      </c>
      <c r="L4363" s="212">
        <v>14778.72</v>
      </c>
      <c r="M4363" s="239">
        <f t="shared" si="349"/>
        <v>0.51520000000011346</v>
      </c>
      <c r="N4363" s="239"/>
      <c r="O4363" s="178"/>
      <c r="P4363" s="178"/>
      <c r="Q4363" s="178"/>
      <c r="R4363" s="178"/>
      <c r="S4363" s="178"/>
      <c r="T4363" s="178"/>
      <c r="U4363" s="178"/>
      <c r="V4363" s="178"/>
      <c r="W4363" s="178"/>
      <c r="X4363" s="178"/>
      <c r="Y4363" s="210">
        <f t="shared" si="348"/>
        <v>0.36983783783783786</v>
      </c>
      <c r="Z4363" s="211">
        <f t="shared" si="350"/>
        <v>0.42</v>
      </c>
      <c r="AA4363" s="178"/>
      <c r="AB4363" s="178"/>
      <c r="AC4363" s="178"/>
    </row>
    <row r="4364" spans="2:29" x14ac:dyDescent="0.35">
      <c r="B4364" s="222">
        <v>444100</v>
      </c>
      <c r="C4364" s="208">
        <v>180374</v>
      </c>
      <c r="D4364" s="309">
        <v>9920.57</v>
      </c>
      <c r="E4364" s="206">
        <v>14429.92</v>
      </c>
      <c r="F4364" s="206">
        <v>16233.66</v>
      </c>
      <c r="G4364" s="205">
        <f t="shared" si="351"/>
        <v>0.40615627111011032</v>
      </c>
      <c r="H4364" s="207">
        <f t="shared" si="352"/>
        <v>0.45</v>
      </c>
      <c r="I4364" s="213">
        <v>164250</v>
      </c>
      <c r="J4364" s="213">
        <v>9033.75</v>
      </c>
      <c r="K4364" s="212">
        <v>13140</v>
      </c>
      <c r="L4364" s="212">
        <v>14782.5</v>
      </c>
      <c r="M4364" s="239">
        <f t="shared" si="349"/>
        <v>0.51530000000009746</v>
      </c>
      <c r="N4364" s="239"/>
      <c r="O4364" s="178"/>
      <c r="P4364" s="178"/>
      <c r="Q4364" s="178"/>
      <c r="R4364" s="178"/>
      <c r="S4364" s="178"/>
      <c r="T4364" s="178"/>
      <c r="U4364" s="178"/>
      <c r="V4364" s="178"/>
      <c r="W4364" s="178"/>
      <c r="X4364" s="178"/>
      <c r="Y4364" s="210">
        <f t="shared" si="348"/>
        <v>0.36984913307813555</v>
      </c>
      <c r="Z4364" s="211">
        <f t="shared" si="350"/>
        <v>0.42</v>
      </c>
      <c r="AA4364" s="178"/>
      <c r="AB4364" s="178"/>
      <c r="AC4364" s="178"/>
    </row>
    <row r="4365" spans="2:29" x14ac:dyDescent="0.35">
      <c r="B4365" s="222">
        <v>444200</v>
      </c>
      <c r="C4365" s="208">
        <v>180419</v>
      </c>
      <c r="D4365" s="309">
        <v>9923.0400000000009</v>
      </c>
      <c r="E4365" s="206">
        <v>14433.52</v>
      </c>
      <c r="F4365" s="206">
        <v>16237.71</v>
      </c>
      <c r="G4365" s="205">
        <f t="shared" si="351"/>
        <v>0.40616614137775775</v>
      </c>
      <c r="H4365" s="207">
        <f t="shared" si="352"/>
        <v>0.45</v>
      </c>
      <c r="I4365" s="213">
        <v>164292</v>
      </c>
      <c r="J4365" s="213">
        <v>9036.06</v>
      </c>
      <c r="K4365" s="212">
        <v>13143.36</v>
      </c>
      <c r="L4365" s="212">
        <v>14786.28</v>
      </c>
      <c r="M4365" s="239">
        <f t="shared" si="349"/>
        <v>0.51520000000000432</v>
      </c>
      <c r="N4365" s="239"/>
      <c r="O4365" s="178"/>
      <c r="P4365" s="178"/>
      <c r="Q4365" s="178"/>
      <c r="R4365" s="178"/>
      <c r="S4365" s="178"/>
      <c r="T4365" s="178"/>
      <c r="U4365" s="178"/>
      <c r="V4365" s="178"/>
      <c r="W4365" s="178"/>
      <c r="X4365" s="178"/>
      <c r="Y4365" s="210">
        <f t="shared" si="348"/>
        <v>0.36986042323277801</v>
      </c>
      <c r="Z4365" s="211">
        <f t="shared" si="350"/>
        <v>0.42</v>
      </c>
      <c r="AA4365" s="178"/>
      <c r="AB4365" s="178"/>
      <c r="AC4365" s="178"/>
    </row>
    <row r="4366" spans="2:29" x14ac:dyDescent="0.35">
      <c r="B4366" s="222">
        <v>444300</v>
      </c>
      <c r="C4366" s="208">
        <v>180464</v>
      </c>
      <c r="D4366" s="309">
        <v>9925.52</v>
      </c>
      <c r="E4366" s="206">
        <v>14437.12</v>
      </c>
      <c r="F4366" s="206">
        <v>16241.76</v>
      </c>
      <c r="G4366" s="205">
        <f t="shared" si="351"/>
        <v>0.40617600720234076</v>
      </c>
      <c r="H4366" s="207">
        <f t="shared" si="352"/>
        <v>0.45</v>
      </c>
      <c r="I4366" s="213">
        <v>164334</v>
      </c>
      <c r="J4366" s="213">
        <v>9038.3700000000008</v>
      </c>
      <c r="K4366" s="212">
        <v>13146.72</v>
      </c>
      <c r="L4366" s="212">
        <v>14790.06</v>
      </c>
      <c r="M4366" s="239">
        <f t="shared" si="349"/>
        <v>0.51529999999998832</v>
      </c>
      <c r="N4366" s="239"/>
      <c r="O4366" s="178"/>
      <c r="P4366" s="178"/>
      <c r="Q4366" s="178"/>
      <c r="R4366" s="178"/>
      <c r="S4366" s="178"/>
      <c r="T4366" s="178"/>
      <c r="U4366" s="178"/>
      <c r="V4366" s="178"/>
      <c r="W4366" s="178"/>
      <c r="X4366" s="178"/>
      <c r="Y4366" s="210">
        <f t="shared" si="348"/>
        <v>0.36987170830519916</v>
      </c>
      <c r="Z4366" s="211">
        <f t="shared" si="350"/>
        <v>0.42</v>
      </c>
      <c r="AA4366" s="178"/>
      <c r="AB4366" s="178"/>
      <c r="AC4366" s="178"/>
    </row>
    <row r="4367" spans="2:29" x14ac:dyDescent="0.35">
      <c r="B4367" s="222">
        <v>444400</v>
      </c>
      <c r="C4367" s="208">
        <v>180509</v>
      </c>
      <c r="D4367" s="309">
        <v>9927.99</v>
      </c>
      <c r="E4367" s="206">
        <v>14440.72</v>
      </c>
      <c r="F4367" s="206">
        <v>16245.81</v>
      </c>
      <c r="G4367" s="205">
        <f t="shared" si="351"/>
        <v>0.40618586858685868</v>
      </c>
      <c r="H4367" s="207">
        <f t="shared" si="352"/>
        <v>0.45</v>
      </c>
      <c r="I4367" s="213">
        <v>164376</v>
      </c>
      <c r="J4367" s="213">
        <v>9040.68</v>
      </c>
      <c r="K4367" s="212">
        <v>13150.08</v>
      </c>
      <c r="L4367" s="212">
        <v>14793.84</v>
      </c>
      <c r="M4367" s="239">
        <f t="shared" si="349"/>
        <v>0.51519999999987709</v>
      </c>
      <c r="N4367" s="239"/>
      <c r="O4367" s="178"/>
      <c r="P4367" s="178"/>
      <c r="Q4367" s="178"/>
      <c r="R4367" s="178"/>
      <c r="S4367" s="178"/>
      <c r="T4367" s="178"/>
      <c r="U4367" s="178"/>
      <c r="V4367" s="178"/>
      <c r="W4367" s="178"/>
      <c r="X4367" s="178"/>
      <c r="Y4367" s="210">
        <f t="shared" si="348"/>
        <v>0.36988298829882987</v>
      </c>
      <c r="Z4367" s="211">
        <f t="shared" si="350"/>
        <v>0.42</v>
      </c>
      <c r="AA4367" s="178"/>
      <c r="AB4367" s="178"/>
      <c r="AC4367" s="178"/>
    </row>
    <row r="4368" spans="2:29" x14ac:dyDescent="0.35">
      <c r="B4368" s="222">
        <v>444500</v>
      </c>
      <c r="C4368" s="208">
        <v>180554</v>
      </c>
      <c r="D4368" s="309">
        <v>9930.4699999999993</v>
      </c>
      <c r="E4368" s="206">
        <v>14444.32</v>
      </c>
      <c r="F4368" s="206">
        <v>16249.86</v>
      </c>
      <c r="G4368" s="205">
        <f t="shared" si="351"/>
        <v>0.40619572553430822</v>
      </c>
      <c r="H4368" s="207">
        <f t="shared" si="352"/>
        <v>0.45</v>
      </c>
      <c r="I4368" s="213">
        <v>164418</v>
      </c>
      <c r="J4368" s="213">
        <v>9042.99</v>
      </c>
      <c r="K4368" s="212">
        <v>13153.44</v>
      </c>
      <c r="L4368" s="212">
        <v>14797.62</v>
      </c>
      <c r="M4368" s="239">
        <f t="shared" si="349"/>
        <v>0.51530000000017029</v>
      </c>
      <c r="N4368" s="239"/>
      <c r="O4368" s="178"/>
      <c r="P4368" s="178"/>
      <c r="Q4368" s="178"/>
      <c r="R4368" s="178"/>
      <c r="S4368" s="178"/>
      <c r="T4368" s="178"/>
      <c r="U4368" s="178"/>
      <c r="V4368" s="178"/>
      <c r="W4368" s="178"/>
      <c r="X4368" s="178"/>
      <c r="Y4368" s="210">
        <f t="shared" si="348"/>
        <v>0.36989426321709784</v>
      </c>
      <c r="Z4368" s="211">
        <f t="shared" si="350"/>
        <v>0.42</v>
      </c>
      <c r="AA4368" s="178"/>
      <c r="AB4368" s="178"/>
      <c r="AC4368" s="178"/>
    </row>
    <row r="4369" spans="2:29" x14ac:dyDescent="0.35">
      <c r="B4369" s="222">
        <v>444600</v>
      </c>
      <c r="C4369" s="208">
        <v>180599</v>
      </c>
      <c r="D4369" s="309">
        <v>9932.94</v>
      </c>
      <c r="E4369" s="206">
        <v>14447.92</v>
      </c>
      <c r="F4369" s="206">
        <v>16253.91</v>
      </c>
      <c r="G4369" s="205">
        <f t="shared" si="351"/>
        <v>0.40620557804768331</v>
      </c>
      <c r="H4369" s="207">
        <f t="shared" si="352"/>
        <v>0.45</v>
      </c>
      <c r="I4369" s="213">
        <v>164460</v>
      </c>
      <c r="J4369" s="213">
        <v>9045.2999999999993</v>
      </c>
      <c r="K4369" s="212">
        <v>13156.8</v>
      </c>
      <c r="L4369" s="212">
        <v>14801.4</v>
      </c>
      <c r="M4369" s="239">
        <f t="shared" si="349"/>
        <v>0.51520000000005894</v>
      </c>
      <c r="N4369" s="239"/>
      <c r="O4369" s="178"/>
      <c r="P4369" s="178"/>
      <c r="Q4369" s="178"/>
      <c r="R4369" s="178"/>
      <c r="S4369" s="178"/>
      <c r="T4369" s="178"/>
      <c r="U4369" s="178"/>
      <c r="V4369" s="178"/>
      <c r="W4369" s="178"/>
      <c r="X4369" s="178"/>
      <c r="Y4369" s="210">
        <f t="shared" si="348"/>
        <v>0.36990553306342783</v>
      </c>
      <c r="Z4369" s="211">
        <f t="shared" si="350"/>
        <v>0.42</v>
      </c>
      <c r="AA4369" s="178"/>
      <c r="AB4369" s="178"/>
      <c r="AC4369" s="178"/>
    </row>
    <row r="4370" spans="2:29" x14ac:dyDescent="0.35">
      <c r="B4370" s="222">
        <v>444700</v>
      </c>
      <c r="C4370" s="208">
        <v>180644</v>
      </c>
      <c r="D4370" s="309">
        <v>9935.42</v>
      </c>
      <c r="E4370" s="206">
        <v>14451.52</v>
      </c>
      <c r="F4370" s="206">
        <v>16257.96</v>
      </c>
      <c r="G4370" s="205">
        <f t="shared" si="351"/>
        <v>0.40621542612997524</v>
      </c>
      <c r="H4370" s="207">
        <f t="shared" si="352"/>
        <v>0.45</v>
      </c>
      <c r="I4370" s="213">
        <v>164502</v>
      </c>
      <c r="J4370" s="213">
        <v>9047.61</v>
      </c>
      <c r="K4370" s="212">
        <v>13160.16</v>
      </c>
      <c r="L4370" s="212">
        <v>14805.18</v>
      </c>
      <c r="M4370" s="239">
        <f t="shared" si="349"/>
        <v>0.51530000000004295</v>
      </c>
      <c r="N4370" s="239"/>
      <c r="O4370" s="178"/>
      <c r="P4370" s="178"/>
      <c r="Q4370" s="178"/>
      <c r="R4370" s="178"/>
      <c r="S4370" s="178"/>
      <c r="T4370" s="178"/>
      <c r="U4370" s="178"/>
      <c r="V4370" s="178"/>
      <c r="W4370" s="178"/>
      <c r="X4370" s="178"/>
      <c r="Y4370" s="210">
        <f t="shared" si="348"/>
        <v>0.36991679784124126</v>
      </c>
      <c r="Z4370" s="211">
        <f t="shared" si="350"/>
        <v>0.42</v>
      </c>
      <c r="AA4370" s="178"/>
      <c r="AB4370" s="178"/>
      <c r="AC4370" s="178"/>
    </row>
    <row r="4371" spans="2:29" x14ac:dyDescent="0.35">
      <c r="B4371" s="222">
        <v>444800</v>
      </c>
      <c r="C4371" s="208">
        <v>180689</v>
      </c>
      <c r="D4371" s="309">
        <v>9937.89</v>
      </c>
      <c r="E4371" s="206">
        <v>14455.12</v>
      </c>
      <c r="F4371" s="206">
        <v>16262.01</v>
      </c>
      <c r="G4371" s="205">
        <f t="shared" si="351"/>
        <v>0.40622526978417267</v>
      </c>
      <c r="H4371" s="207">
        <f t="shared" si="352"/>
        <v>0.45</v>
      </c>
      <c r="I4371" s="213">
        <v>164544</v>
      </c>
      <c r="J4371" s="213">
        <v>9049.92</v>
      </c>
      <c r="K4371" s="212">
        <v>13163.52</v>
      </c>
      <c r="L4371" s="212">
        <v>14808.96</v>
      </c>
      <c r="M4371" s="239">
        <f t="shared" si="349"/>
        <v>0.5152000000002408</v>
      </c>
      <c r="N4371" s="239"/>
      <c r="O4371" s="178"/>
      <c r="P4371" s="178"/>
      <c r="Q4371" s="178"/>
      <c r="R4371" s="178"/>
      <c r="S4371" s="178"/>
      <c r="T4371" s="178"/>
      <c r="U4371" s="178"/>
      <c r="V4371" s="178"/>
      <c r="W4371" s="178"/>
      <c r="X4371" s="178"/>
      <c r="Y4371" s="210">
        <f t="shared" si="348"/>
        <v>0.36992805755395686</v>
      </c>
      <c r="Z4371" s="211">
        <f t="shared" si="350"/>
        <v>0.42</v>
      </c>
      <c r="AA4371" s="178"/>
      <c r="AB4371" s="178"/>
      <c r="AC4371" s="178"/>
    </row>
    <row r="4372" spans="2:29" x14ac:dyDescent="0.35">
      <c r="B4372" s="222">
        <v>444900</v>
      </c>
      <c r="C4372" s="208">
        <v>180734</v>
      </c>
      <c r="D4372" s="309">
        <v>9940.3700000000008</v>
      </c>
      <c r="E4372" s="206">
        <v>14458.72</v>
      </c>
      <c r="F4372" s="206">
        <v>16266.06</v>
      </c>
      <c r="G4372" s="205">
        <f t="shared" si="351"/>
        <v>0.40623510901326143</v>
      </c>
      <c r="H4372" s="207">
        <f t="shared" si="352"/>
        <v>0.45</v>
      </c>
      <c r="I4372" s="213">
        <v>164586</v>
      </c>
      <c r="J4372" s="213">
        <v>9052.23</v>
      </c>
      <c r="K4372" s="212">
        <v>13166.88</v>
      </c>
      <c r="L4372" s="212">
        <v>14812.74</v>
      </c>
      <c r="M4372" s="239">
        <f t="shared" si="349"/>
        <v>0.51529999999993381</v>
      </c>
      <c r="N4372" s="239"/>
      <c r="O4372" s="178"/>
      <c r="P4372" s="178"/>
      <c r="Q4372" s="178"/>
      <c r="R4372" s="178"/>
      <c r="S4372" s="178"/>
      <c r="T4372" s="178"/>
      <c r="U4372" s="178"/>
      <c r="V4372" s="178"/>
      <c r="W4372" s="178"/>
      <c r="X4372" s="178"/>
      <c r="Y4372" s="210">
        <f t="shared" si="348"/>
        <v>0.36993931220498988</v>
      </c>
      <c r="Z4372" s="211">
        <f t="shared" si="350"/>
        <v>0.42</v>
      </c>
      <c r="AA4372" s="178"/>
      <c r="AB4372" s="178"/>
      <c r="AC4372" s="178"/>
    </row>
    <row r="4373" spans="2:29" x14ac:dyDescent="0.35">
      <c r="B4373" s="222">
        <v>445000</v>
      </c>
      <c r="C4373" s="208">
        <v>180779</v>
      </c>
      <c r="D4373" s="309">
        <v>9942.84</v>
      </c>
      <c r="E4373" s="206">
        <v>14462.32</v>
      </c>
      <c r="F4373" s="206">
        <v>16270.11</v>
      </c>
      <c r="G4373" s="205">
        <f t="shared" si="351"/>
        <v>0.40624494382022475</v>
      </c>
      <c r="H4373" s="207">
        <f t="shared" si="352"/>
        <v>0.45</v>
      </c>
      <c r="I4373" s="213">
        <v>164628</v>
      </c>
      <c r="J4373" s="213">
        <v>9054.5400000000009</v>
      </c>
      <c r="K4373" s="212">
        <v>13170.24</v>
      </c>
      <c r="L4373" s="212">
        <v>14816.52</v>
      </c>
      <c r="M4373" s="239">
        <f t="shared" si="349"/>
        <v>0.51520000000011346</v>
      </c>
      <c r="N4373" s="239"/>
      <c r="O4373" s="178"/>
      <c r="P4373" s="178"/>
      <c r="Q4373" s="178"/>
      <c r="R4373" s="178"/>
      <c r="S4373" s="178"/>
      <c r="T4373" s="178"/>
      <c r="U4373" s="178"/>
      <c r="V4373" s="178"/>
      <c r="W4373" s="178"/>
      <c r="X4373" s="178"/>
      <c r="Y4373" s="210">
        <f t="shared" si="348"/>
        <v>0.36995056179775282</v>
      </c>
      <c r="Z4373" s="211">
        <f t="shared" si="350"/>
        <v>0.42</v>
      </c>
      <c r="AA4373" s="178"/>
      <c r="AB4373" s="178"/>
      <c r="AC4373" s="178"/>
    </row>
    <row r="4374" spans="2:29" x14ac:dyDescent="0.35">
      <c r="B4374" s="222">
        <v>445100</v>
      </c>
      <c r="C4374" s="208">
        <v>180824</v>
      </c>
      <c r="D4374" s="309">
        <v>9945.32</v>
      </c>
      <c r="E4374" s="206">
        <v>14465.92</v>
      </c>
      <c r="F4374" s="206">
        <v>16274.16</v>
      </c>
      <c r="G4374" s="205">
        <f t="shared" si="351"/>
        <v>0.40625477420804312</v>
      </c>
      <c r="H4374" s="207">
        <f t="shared" si="352"/>
        <v>0.45</v>
      </c>
      <c r="I4374" s="213">
        <v>164670</v>
      </c>
      <c r="J4374" s="213">
        <v>9056.85</v>
      </c>
      <c r="K4374" s="212">
        <v>13173.6</v>
      </c>
      <c r="L4374" s="212">
        <v>14820.3</v>
      </c>
      <c r="M4374" s="239">
        <f t="shared" si="349"/>
        <v>0.51530000000009746</v>
      </c>
      <c r="N4374" s="239"/>
      <c r="O4374" s="178"/>
      <c r="P4374" s="178"/>
      <c r="Q4374" s="178"/>
      <c r="R4374" s="178"/>
      <c r="S4374" s="178"/>
      <c r="T4374" s="178"/>
      <c r="U4374" s="178"/>
      <c r="V4374" s="178"/>
      <c r="W4374" s="178"/>
      <c r="X4374" s="178"/>
      <c r="Y4374" s="210">
        <f t="shared" si="348"/>
        <v>0.3699618063356549</v>
      </c>
      <c r="Z4374" s="211">
        <f t="shared" si="350"/>
        <v>0.42</v>
      </c>
      <c r="AA4374" s="178"/>
      <c r="AB4374" s="178"/>
      <c r="AC4374" s="178"/>
    </row>
    <row r="4375" spans="2:29" x14ac:dyDescent="0.35">
      <c r="B4375" s="222">
        <v>445200</v>
      </c>
      <c r="C4375" s="208">
        <v>180869</v>
      </c>
      <c r="D4375" s="309">
        <v>9947.7900000000009</v>
      </c>
      <c r="E4375" s="206">
        <v>14469.52</v>
      </c>
      <c r="F4375" s="206">
        <v>16278.21</v>
      </c>
      <c r="G4375" s="205">
        <f t="shared" si="351"/>
        <v>0.40626460017969451</v>
      </c>
      <c r="H4375" s="207">
        <f t="shared" si="352"/>
        <v>0.45</v>
      </c>
      <c r="I4375" s="213">
        <v>164712</v>
      </c>
      <c r="J4375" s="213">
        <v>9059.16</v>
      </c>
      <c r="K4375" s="212">
        <v>13176.96</v>
      </c>
      <c r="L4375" s="212">
        <v>14824.08</v>
      </c>
      <c r="M4375" s="239">
        <f t="shared" si="349"/>
        <v>0.51520000000000432</v>
      </c>
      <c r="N4375" s="239"/>
      <c r="O4375" s="178"/>
      <c r="P4375" s="178"/>
      <c r="Q4375" s="178"/>
      <c r="R4375" s="178"/>
      <c r="S4375" s="178"/>
      <c r="T4375" s="178"/>
      <c r="U4375" s="178"/>
      <c r="V4375" s="178"/>
      <c r="W4375" s="178"/>
      <c r="X4375" s="178"/>
      <c r="Y4375" s="210">
        <f t="shared" si="348"/>
        <v>0.36997304582210244</v>
      </c>
      <c r="Z4375" s="211">
        <f t="shared" si="350"/>
        <v>0.42</v>
      </c>
      <c r="AA4375" s="178"/>
      <c r="AB4375" s="178"/>
      <c r="AC4375" s="178"/>
    </row>
    <row r="4376" spans="2:29" x14ac:dyDescent="0.35">
      <c r="B4376" s="222">
        <v>445300</v>
      </c>
      <c r="C4376" s="208">
        <v>180914</v>
      </c>
      <c r="D4376" s="309">
        <v>9950.27</v>
      </c>
      <c r="E4376" s="206">
        <v>14473.12</v>
      </c>
      <c r="F4376" s="206">
        <v>16282.26</v>
      </c>
      <c r="G4376" s="205">
        <f t="shared" si="351"/>
        <v>0.40627442173815403</v>
      </c>
      <c r="H4376" s="207">
        <f t="shared" si="352"/>
        <v>0.45</v>
      </c>
      <c r="I4376" s="213">
        <v>164754</v>
      </c>
      <c r="J4376" s="213">
        <v>9061.4699999999993</v>
      </c>
      <c r="K4376" s="212">
        <v>13180.32</v>
      </c>
      <c r="L4376" s="212">
        <v>14827.86</v>
      </c>
      <c r="M4376" s="239">
        <f t="shared" si="349"/>
        <v>0.51529999999998832</v>
      </c>
      <c r="N4376" s="239"/>
      <c r="O4376" s="178"/>
      <c r="P4376" s="178"/>
      <c r="Q4376" s="178"/>
      <c r="R4376" s="178"/>
      <c r="S4376" s="178"/>
      <c r="T4376" s="178"/>
      <c r="U4376" s="178"/>
      <c r="V4376" s="178"/>
      <c r="W4376" s="178"/>
      <c r="X4376" s="178"/>
      <c r="Y4376" s="210">
        <f t="shared" si="348"/>
        <v>0.36998428026049857</v>
      </c>
      <c r="Z4376" s="211">
        <f t="shared" si="350"/>
        <v>0.42</v>
      </c>
      <c r="AA4376" s="178"/>
      <c r="AB4376" s="178"/>
      <c r="AC4376" s="178"/>
    </row>
    <row r="4377" spans="2:29" x14ac:dyDescent="0.35">
      <c r="B4377" s="222">
        <v>445400</v>
      </c>
      <c r="C4377" s="208">
        <v>180959</v>
      </c>
      <c r="D4377" s="309">
        <v>9952.74</v>
      </c>
      <c r="E4377" s="206">
        <v>14476.72</v>
      </c>
      <c r="F4377" s="206">
        <v>16286.31</v>
      </c>
      <c r="G4377" s="205">
        <f t="shared" si="351"/>
        <v>0.40628423888639426</v>
      </c>
      <c r="H4377" s="207">
        <f t="shared" si="352"/>
        <v>0.45</v>
      </c>
      <c r="I4377" s="213">
        <v>164796</v>
      </c>
      <c r="J4377" s="213">
        <v>9063.7800000000007</v>
      </c>
      <c r="K4377" s="212">
        <v>13183.68</v>
      </c>
      <c r="L4377" s="212">
        <v>14831.64</v>
      </c>
      <c r="M4377" s="239">
        <f t="shared" si="349"/>
        <v>0.51519999999987709</v>
      </c>
      <c r="N4377" s="239"/>
      <c r="O4377" s="178"/>
      <c r="P4377" s="178"/>
      <c r="Q4377" s="178"/>
      <c r="R4377" s="178"/>
      <c r="S4377" s="178"/>
      <c r="T4377" s="178"/>
      <c r="U4377" s="178"/>
      <c r="V4377" s="178"/>
      <c r="W4377" s="178"/>
      <c r="X4377" s="178"/>
      <c r="Y4377" s="210">
        <f t="shared" si="348"/>
        <v>0.36999550965424338</v>
      </c>
      <c r="Z4377" s="211">
        <f t="shared" si="350"/>
        <v>0.42</v>
      </c>
      <c r="AA4377" s="178"/>
      <c r="AB4377" s="178"/>
      <c r="AC4377" s="178"/>
    </row>
    <row r="4378" spans="2:29" x14ac:dyDescent="0.35">
      <c r="B4378" s="222">
        <v>445500</v>
      </c>
      <c r="C4378" s="208">
        <v>181004</v>
      </c>
      <c r="D4378" s="309">
        <v>9955.2199999999993</v>
      </c>
      <c r="E4378" s="206">
        <v>14480.32</v>
      </c>
      <c r="F4378" s="206">
        <v>16290.36</v>
      </c>
      <c r="G4378" s="205">
        <f t="shared" si="351"/>
        <v>0.40629405162738497</v>
      </c>
      <c r="H4378" s="207">
        <f t="shared" si="352"/>
        <v>0.45</v>
      </c>
      <c r="I4378" s="213">
        <v>164838</v>
      </c>
      <c r="J4378" s="213">
        <v>9066.09</v>
      </c>
      <c r="K4378" s="212">
        <v>13187.04</v>
      </c>
      <c r="L4378" s="212">
        <v>14835.42</v>
      </c>
      <c r="M4378" s="239">
        <f t="shared" si="349"/>
        <v>0.51530000000017029</v>
      </c>
      <c r="N4378" s="239"/>
      <c r="O4378" s="178"/>
      <c r="P4378" s="178"/>
      <c r="Q4378" s="178"/>
      <c r="R4378" s="178"/>
      <c r="S4378" s="178"/>
      <c r="T4378" s="178"/>
      <c r="U4378" s="178"/>
      <c r="V4378" s="178"/>
      <c r="W4378" s="178"/>
      <c r="X4378" s="178"/>
      <c r="Y4378" s="210">
        <f t="shared" si="348"/>
        <v>0.37000673400673401</v>
      </c>
      <c r="Z4378" s="211">
        <f t="shared" si="350"/>
        <v>0.42</v>
      </c>
      <c r="AA4378" s="178"/>
      <c r="AB4378" s="178"/>
      <c r="AC4378" s="178"/>
    </row>
    <row r="4379" spans="2:29" x14ac:dyDescent="0.35">
      <c r="B4379" s="222">
        <v>445600</v>
      </c>
      <c r="C4379" s="208">
        <v>181049</v>
      </c>
      <c r="D4379" s="309">
        <v>9957.69</v>
      </c>
      <c r="E4379" s="206">
        <v>14483.92</v>
      </c>
      <c r="F4379" s="206">
        <v>16294.41</v>
      </c>
      <c r="G4379" s="205">
        <f t="shared" si="351"/>
        <v>0.40630385996409335</v>
      </c>
      <c r="H4379" s="207">
        <f t="shared" si="352"/>
        <v>0.45</v>
      </c>
      <c r="I4379" s="213">
        <v>164880</v>
      </c>
      <c r="J4379" s="213">
        <v>9068.4</v>
      </c>
      <c r="K4379" s="212">
        <v>13190.4</v>
      </c>
      <c r="L4379" s="212">
        <v>14839.2</v>
      </c>
      <c r="M4379" s="239">
        <f t="shared" si="349"/>
        <v>0.51520000000005894</v>
      </c>
      <c r="N4379" s="239"/>
      <c r="O4379" s="178"/>
      <c r="P4379" s="178"/>
      <c r="Q4379" s="178"/>
      <c r="R4379" s="178"/>
      <c r="S4379" s="178"/>
      <c r="T4379" s="178"/>
      <c r="U4379" s="178"/>
      <c r="V4379" s="178"/>
      <c r="W4379" s="178"/>
      <c r="X4379" s="178"/>
      <c r="Y4379" s="210">
        <f t="shared" si="348"/>
        <v>0.37001795332136445</v>
      </c>
      <c r="Z4379" s="211">
        <f t="shared" si="350"/>
        <v>0.42</v>
      </c>
      <c r="AA4379" s="178"/>
      <c r="AB4379" s="178"/>
      <c r="AC4379" s="178"/>
    </row>
    <row r="4380" spans="2:29" x14ac:dyDescent="0.35">
      <c r="B4380" s="222">
        <v>445700</v>
      </c>
      <c r="C4380" s="208">
        <v>181094</v>
      </c>
      <c r="D4380" s="309">
        <v>9960.17</v>
      </c>
      <c r="E4380" s="206">
        <v>14487.52</v>
      </c>
      <c r="F4380" s="206">
        <v>16298.46</v>
      </c>
      <c r="G4380" s="205">
        <f t="shared" si="351"/>
        <v>0.40631366389948398</v>
      </c>
      <c r="H4380" s="207">
        <f t="shared" si="352"/>
        <v>0.45</v>
      </c>
      <c r="I4380" s="213">
        <v>164922</v>
      </c>
      <c r="J4380" s="213">
        <v>9070.7099999999991</v>
      </c>
      <c r="K4380" s="212">
        <v>13193.76</v>
      </c>
      <c r="L4380" s="212">
        <v>14842.98</v>
      </c>
      <c r="M4380" s="239">
        <f t="shared" si="349"/>
        <v>0.51530000000004295</v>
      </c>
      <c r="N4380" s="239"/>
      <c r="O4380" s="178"/>
      <c r="P4380" s="178"/>
      <c r="Q4380" s="178"/>
      <c r="R4380" s="178"/>
      <c r="S4380" s="178"/>
      <c r="T4380" s="178"/>
      <c r="U4380" s="178"/>
      <c r="V4380" s="178"/>
      <c r="W4380" s="178"/>
      <c r="X4380" s="178"/>
      <c r="Y4380" s="210">
        <f t="shared" si="348"/>
        <v>0.37002916760152571</v>
      </c>
      <c r="Z4380" s="211">
        <f t="shared" si="350"/>
        <v>0.42</v>
      </c>
      <c r="AA4380" s="178"/>
      <c r="AB4380" s="178"/>
      <c r="AC4380" s="178"/>
    </row>
    <row r="4381" spans="2:29" x14ac:dyDescent="0.35">
      <c r="B4381" s="222">
        <v>445800</v>
      </c>
      <c r="C4381" s="208">
        <v>181139</v>
      </c>
      <c r="D4381" s="309">
        <v>9962.64</v>
      </c>
      <c r="E4381" s="206">
        <v>14491.12</v>
      </c>
      <c r="F4381" s="206">
        <v>16302.51</v>
      </c>
      <c r="G4381" s="205">
        <f t="shared" si="351"/>
        <v>0.40632346343651859</v>
      </c>
      <c r="H4381" s="207">
        <f t="shared" si="352"/>
        <v>0.45</v>
      </c>
      <c r="I4381" s="213">
        <v>164964</v>
      </c>
      <c r="J4381" s="213">
        <v>9073.02</v>
      </c>
      <c r="K4381" s="212">
        <v>13197.12</v>
      </c>
      <c r="L4381" s="212">
        <v>14846.76</v>
      </c>
      <c r="M4381" s="239">
        <f t="shared" si="349"/>
        <v>0.5152000000002408</v>
      </c>
      <c r="N4381" s="239"/>
      <c r="O4381" s="178"/>
      <c r="P4381" s="178"/>
      <c r="Q4381" s="178"/>
      <c r="R4381" s="178"/>
      <c r="S4381" s="178"/>
      <c r="T4381" s="178"/>
      <c r="U4381" s="178"/>
      <c r="V4381" s="178"/>
      <c r="W4381" s="178"/>
      <c r="X4381" s="178"/>
      <c r="Y4381" s="210">
        <f t="shared" si="348"/>
        <v>0.37004037685060565</v>
      </c>
      <c r="Z4381" s="211">
        <f t="shared" si="350"/>
        <v>0.42</v>
      </c>
      <c r="AA4381" s="178"/>
      <c r="AB4381" s="178"/>
      <c r="AC4381" s="178"/>
    </row>
    <row r="4382" spans="2:29" x14ac:dyDescent="0.35">
      <c r="B4382" s="222">
        <v>445900</v>
      </c>
      <c r="C4382" s="208">
        <v>181184</v>
      </c>
      <c r="D4382" s="309">
        <v>9965.1200000000008</v>
      </c>
      <c r="E4382" s="206">
        <v>14494.72</v>
      </c>
      <c r="F4382" s="206">
        <v>16306.56</v>
      </c>
      <c r="G4382" s="205">
        <f t="shared" si="351"/>
        <v>0.40633325857815655</v>
      </c>
      <c r="H4382" s="207">
        <f t="shared" si="352"/>
        <v>0.45</v>
      </c>
      <c r="I4382" s="213">
        <v>165006</v>
      </c>
      <c r="J4382" s="213">
        <v>9075.33</v>
      </c>
      <c r="K4382" s="212">
        <v>13200.48</v>
      </c>
      <c r="L4382" s="212">
        <v>14850.54</v>
      </c>
      <c r="M4382" s="239">
        <f t="shared" si="349"/>
        <v>0.51529999999993381</v>
      </c>
      <c r="N4382" s="239"/>
      <c r="O4382" s="178"/>
      <c r="P4382" s="178"/>
      <c r="Q4382" s="178"/>
      <c r="R4382" s="178"/>
      <c r="S4382" s="178"/>
      <c r="T4382" s="178"/>
      <c r="U4382" s="178"/>
      <c r="V4382" s="178"/>
      <c r="W4382" s="178"/>
      <c r="X4382" s="178"/>
      <c r="Y4382" s="210">
        <f t="shared" si="348"/>
        <v>0.37005158107198921</v>
      </c>
      <c r="Z4382" s="211">
        <f t="shared" si="350"/>
        <v>0.42</v>
      </c>
      <c r="AA4382" s="178"/>
      <c r="AB4382" s="178"/>
      <c r="AC4382" s="178"/>
    </row>
    <row r="4383" spans="2:29" x14ac:dyDescent="0.35">
      <c r="B4383" s="222">
        <v>446000</v>
      </c>
      <c r="C4383" s="208">
        <v>181229</v>
      </c>
      <c r="D4383" s="309">
        <v>9967.59</v>
      </c>
      <c r="E4383" s="206">
        <v>14498.32</v>
      </c>
      <c r="F4383" s="206">
        <v>16310.61</v>
      </c>
      <c r="G4383" s="205">
        <f t="shared" si="351"/>
        <v>0.40634304932735427</v>
      </c>
      <c r="H4383" s="207">
        <f t="shared" si="352"/>
        <v>0.45</v>
      </c>
      <c r="I4383" s="213">
        <v>165048</v>
      </c>
      <c r="J4383" s="213">
        <v>9077.64</v>
      </c>
      <c r="K4383" s="212">
        <v>13203.84</v>
      </c>
      <c r="L4383" s="212">
        <v>14854.32</v>
      </c>
      <c r="M4383" s="239">
        <f t="shared" si="349"/>
        <v>0.51520000000011346</v>
      </c>
      <c r="N4383" s="239"/>
      <c r="O4383" s="178"/>
      <c r="P4383" s="178"/>
      <c r="Q4383" s="178"/>
      <c r="R4383" s="178"/>
      <c r="S4383" s="178"/>
      <c r="T4383" s="178"/>
      <c r="U4383" s="178"/>
      <c r="V4383" s="178"/>
      <c r="W4383" s="178"/>
      <c r="X4383" s="178"/>
      <c r="Y4383" s="210">
        <f t="shared" si="348"/>
        <v>0.37006278026905831</v>
      </c>
      <c r="Z4383" s="211">
        <f t="shared" si="350"/>
        <v>0.42</v>
      </c>
      <c r="AA4383" s="178"/>
      <c r="AB4383" s="178"/>
      <c r="AC4383" s="178"/>
    </row>
    <row r="4384" spans="2:29" x14ac:dyDescent="0.35">
      <c r="B4384" s="222">
        <v>446100</v>
      </c>
      <c r="C4384" s="208">
        <v>181274</v>
      </c>
      <c r="D4384" s="309">
        <v>9970.07</v>
      </c>
      <c r="E4384" s="206">
        <v>14501.92</v>
      </c>
      <c r="F4384" s="206">
        <v>16314.66</v>
      </c>
      <c r="G4384" s="205">
        <f t="shared" si="351"/>
        <v>0.40635283568706571</v>
      </c>
      <c r="H4384" s="207">
        <f t="shared" si="352"/>
        <v>0.45</v>
      </c>
      <c r="I4384" s="213">
        <v>165090</v>
      </c>
      <c r="J4384" s="213">
        <v>9079.9500000000007</v>
      </c>
      <c r="K4384" s="212">
        <v>13207.2</v>
      </c>
      <c r="L4384" s="212">
        <v>14858.1</v>
      </c>
      <c r="M4384" s="239">
        <f t="shared" si="349"/>
        <v>0.51530000000009746</v>
      </c>
      <c r="N4384" s="239"/>
      <c r="O4384" s="178"/>
      <c r="P4384" s="178"/>
      <c r="Q4384" s="178"/>
      <c r="R4384" s="178"/>
      <c r="S4384" s="178"/>
      <c r="T4384" s="178"/>
      <c r="U4384" s="178"/>
      <c r="V4384" s="178"/>
      <c r="W4384" s="178"/>
      <c r="X4384" s="178"/>
      <c r="Y4384" s="210">
        <f t="shared" si="348"/>
        <v>0.37007397444519163</v>
      </c>
      <c r="Z4384" s="211">
        <f t="shared" si="350"/>
        <v>0.42</v>
      </c>
      <c r="AA4384" s="178"/>
      <c r="AB4384" s="178"/>
      <c r="AC4384" s="178"/>
    </row>
    <row r="4385" spans="2:29" x14ac:dyDescent="0.35">
      <c r="B4385" s="222">
        <v>446200</v>
      </c>
      <c r="C4385" s="208">
        <v>181319</v>
      </c>
      <c r="D4385" s="309">
        <v>9972.5400000000009</v>
      </c>
      <c r="E4385" s="206">
        <v>14505.52</v>
      </c>
      <c r="F4385" s="206">
        <v>16318.71</v>
      </c>
      <c r="G4385" s="205">
        <f t="shared" si="351"/>
        <v>0.40636261766024206</v>
      </c>
      <c r="H4385" s="207">
        <f t="shared" si="352"/>
        <v>0.45</v>
      </c>
      <c r="I4385" s="213">
        <v>165132</v>
      </c>
      <c r="J4385" s="213">
        <v>9082.26</v>
      </c>
      <c r="K4385" s="212">
        <v>13210.56</v>
      </c>
      <c r="L4385" s="212">
        <v>14861.88</v>
      </c>
      <c r="M4385" s="239">
        <f t="shared" si="349"/>
        <v>0.51520000000000432</v>
      </c>
      <c r="N4385" s="239"/>
      <c r="O4385" s="178"/>
      <c r="P4385" s="178"/>
      <c r="Q4385" s="178"/>
      <c r="R4385" s="178"/>
      <c r="S4385" s="178"/>
      <c r="T4385" s="178"/>
      <c r="U4385" s="178"/>
      <c r="V4385" s="178"/>
      <c r="W4385" s="178"/>
      <c r="X4385" s="178"/>
      <c r="Y4385" s="210">
        <f t="shared" si="348"/>
        <v>0.37008516360376514</v>
      </c>
      <c r="Z4385" s="211">
        <f t="shared" si="350"/>
        <v>0.42</v>
      </c>
      <c r="AA4385" s="178"/>
      <c r="AB4385" s="178"/>
      <c r="AC4385" s="178"/>
    </row>
    <row r="4386" spans="2:29" x14ac:dyDescent="0.35">
      <c r="B4386" s="222">
        <v>446300</v>
      </c>
      <c r="C4386" s="208">
        <v>181364</v>
      </c>
      <c r="D4386" s="309">
        <v>9975.02</v>
      </c>
      <c r="E4386" s="206">
        <v>14509.12</v>
      </c>
      <c r="F4386" s="206">
        <v>16322.76</v>
      </c>
      <c r="G4386" s="205">
        <f t="shared" si="351"/>
        <v>0.40637239524983193</v>
      </c>
      <c r="H4386" s="207">
        <f t="shared" si="352"/>
        <v>0.45</v>
      </c>
      <c r="I4386" s="213">
        <v>165174</v>
      </c>
      <c r="J4386" s="213">
        <v>9084.57</v>
      </c>
      <c r="K4386" s="212">
        <v>13213.92</v>
      </c>
      <c r="L4386" s="212">
        <v>14865.66</v>
      </c>
      <c r="M4386" s="239">
        <f t="shared" si="349"/>
        <v>0.51529999999998832</v>
      </c>
      <c r="N4386" s="239"/>
      <c r="O4386" s="178"/>
      <c r="P4386" s="178"/>
      <c r="Q4386" s="178"/>
      <c r="R4386" s="178"/>
      <c r="S4386" s="178"/>
      <c r="T4386" s="178"/>
      <c r="U4386" s="178"/>
      <c r="V4386" s="178"/>
      <c r="W4386" s="178"/>
      <c r="X4386" s="178"/>
      <c r="Y4386" s="210">
        <f t="shared" si="348"/>
        <v>0.37009634774815148</v>
      </c>
      <c r="Z4386" s="211">
        <f t="shared" si="350"/>
        <v>0.42</v>
      </c>
      <c r="AA4386" s="178"/>
      <c r="AB4386" s="178"/>
      <c r="AC4386" s="178"/>
    </row>
    <row r="4387" spans="2:29" x14ac:dyDescent="0.35">
      <c r="B4387" s="222">
        <v>446400</v>
      </c>
      <c r="C4387" s="208">
        <v>181409</v>
      </c>
      <c r="D4387" s="309">
        <v>9977.49</v>
      </c>
      <c r="E4387" s="206">
        <v>14512.72</v>
      </c>
      <c r="F4387" s="206">
        <v>16326.81</v>
      </c>
      <c r="G4387" s="205">
        <f t="shared" si="351"/>
        <v>0.40638216845878133</v>
      </c>
      <c r="H4387" s="207">
        <f t="shared" si="352"/>
        <v>0.45</v>
      </c>
      <c r="I4387" s="213">
        <v>165216</v>
      </c>
      <c r="J4387" s="213">
        <v>9086.8799999999992</v>
      </c>
      <c r="K4387" s="212">
        <v>13217.28</v>
      </c>
      <c r="L4387" s="212">
        <v>14869.44</v>
      </c>
      <c r="M4387" s="239">
        <f t="shared" si="349"/>
        <v>0.51519999999987709</v>
      </c>
      <c r="N4387" s="239"/>
      <c r="O4387" s="178"/>
      <c r="P4387" s="178"/>
      <c r="Q4387" s="178"/>
      <c r="R4387" s="178"/>
      <c r="S4387" s="178"/>
      <c r="T4387" s="178"/>
      <c r="U4387" s="178"/>
      <c r="V4387" s="178"/>
      <c r="W4387" s="178"/>
      <c r="X4387" s="178"/>
      <c r="Y4387" s="210">
        <f t="shared" si="348"/>
        <v>0.37010752688172044</v>
      </c>
      <c r="Z4387" s="211">
        <f t="shared" si="350"/>
        <v>0.42</v>
      </c>
      <c r="AA4387" s="178"/>
      <c r="AB4387" s="178"/>
      <c r="AC4387" s="178"/>
    </row>
    <row r="4388" spans="2:29" x14ac:dyDescent="0.35">
      <c r="B4388" s="222">
        <v>446500</v>
      </c>
      <c r="C4388" s="208">
        <v>181454</v>
      </c>
      <c r="D4388" s="309">
        <v>9979.9699999999993</v>
      </c>
      <c r="E4388" s="206">
        <v>14516.32</v>
      </c>
      <c r="F4388" s="206">
        <v>16330.86</v>
      </c>
      <c r="G4388" s="205">
        <f t="shared" si="351"/>
        <v>0.40639193729003359</v>
      </c>
      <c r="H4388" s="207">
        <f t="shared" si="352"/>
        <v>0.45</v>
      </c>
      <c r="I4388" s="213">
        <v>165258</v>
      </c>
      <c r="J4388" s="213">
        <v>9089.19</v>
      </c>
      <c r="K4388" s="212">
        <v>13220.64</v>
      </c>
      <c r="L4388" s="212">
        <v>14873.22</v>
      </c>
      <c r="M4388" s="239">
        <f t="shared" si="349"/>
        <v>0.51530000000017029</v>
      </c>
      <c r="N4388" s="239"/>
      <c r="O4388" s="178"/>
      <c r="P4388" s="178"/>
      <c r="Q4388" s="178"/>
      <c r="R4388" s="178"/>
      <c r="S4388" s="178"/>
      <c r="T4388" s="178"/>
      <c r="U4388" s="178"/>
      <c r="V4388" s="178"/>
      <c r="W4388" s="178"/>
      <c r="X4388" s="178"/>
      <c r="Y4388" s="210">
        <f t="shared" si="348"/>
        <v>0.37011870100783872</v>
      </c>
      <c r="Z4388" s="211">
        <f t="shared" si="350"/>
        <v>0.42</v>
      </c>
      <c r="AA4388" s="178"/>
      <c r="AB4388" s="178"/>
      <c r="AC4388" s="178"/>
    </row>
    <row r="4389" spans="2:29" x14ac:dyDescent="0.35">
      <c r="B4389" s="222">
        <v>446600</v>
      </c>
      <c r="C4389" s="208">
        <v>181499</v>
      </c>
      <c r="D4389" s="309">
        <v>9982.44</v>
      </c>
      <c r="E4389" s="206">
        <v>14519.92</v>
      </c>
      <c r="F4389" s="206">
        <v>16334.91</v>
      </c>
      <c r="G4389" s="205">
        <f t="shared" si="351"/>
        <v>0.40640170174652934</v>
      </c>
      <c r="H4389" s="207">
        <f t="shared" si="352"/>
        <v>0.45</v>
      </c>
      <c r="I4389" s="213">
        <v>165300</v>
      </c>
      <c r="J4389" s="213">
        <v>9091.5</v>
      </c>
      <c r="K4389" s="212">
        <v>13224</v>
      </c>
      <c r="L4389" s="212">
        <v>14877</v>
      </c>
      <c r="M4389" s="239">
        <f t="shared" si="349"/>
        <v>0.51520000000005894</v>
      </c>
      <c r="N4389" s="239"/>
      <c r="O4389" s="178"/>
      <c r="P4389" s="178"/>
      <c r="Q4389" s="178"/>
      <c r="R4389" s="178"/>
      <c r="S4389" s="178"/>
      <c r="T4389" s="178"/>
      <c r="U4389" s="178"/>
      <c r="V4389" s="178"/>
      <c r="W4389" s="178"/>
      <c r="X4389" s="178"/>
      <c r="Y4389" s="210">
        <f t="shared" si="348"/>
        <v>0.37012987012987014</v>
      </c>
      <c r="Z4389" s="211">
        <f t="shared" si="350"/>
        <v>0.42</v>
      </c>
      <c r="AA4389" s="178"/>
      <c r="AB4389" s="178"/>
      <c r="AC4389" s="178"/>
    </row>
    <row r="4390" spans="2:29" x14ac:dyDescent="0.35">
      <c r="B4390" s="222">
        <v>446700</v>
      </c>
      <c r="C4390" s="208">
        <v>181544</v>
      </c>
      <c r="D4390" s="309">
        <v>9984.92</v>
      </c>
      <c r="E4390" s="206">
        <v>14523.52</v>
      </c>
      <c r="F4390" s="206">
        <v>16338.96</v>
      </c>
      <c r="G4390" s="205">
        <f t="shared" si="351"/>
        <v>0.40641146183120663</v>
      </c>
      <c r="H4390" s="207">
        <f t="shared" si="352"/>
        <v>0.45</v>
      </c>
      <c r="I4390" s="213">
        <v>165342</v>
      </c>
      <c r="J4390" s="213">
        <v>9093.81</v>
      </c>
      <c r="K4390" s="212">
        <v>13227.36</v>
      </c>
      <c r="L4390" s="212">
        <v>14880.78</v>
      </c>
      <c r="M4390" s="239">
        <f t="shared" si="349"/>
        <v>0.51530000000002474</v>
      </c>
      <c r="N4390" s="239"/>
      <c r="O4390" s="178"/>
      <c r="P4390" s="178"/>
      <c r="Q4390" s="178"/>
      <c r="R4390" s="178"/>
      <c r="S4390" s="178"/>
      <c r="T4390" s="178"/>
      <c r="U4390" s="178"/>
      <c r="V4390" s="178"/>
      <c r="W4390" s="178"/>
      <c r="X4390" s="178"/>
      <c r="Y4390" s="210">
        <f t="shared" si="348"/>
        <v>0.37014103425117528</v>
      </c>
      <c r="Z4390" s="211">
        <f t="shared" si="350"/>
        <v>0.42</v>
      </c>
      <c r="AA4390" s="178"/>
      <c r="AB4390" s="178"/>
      <c r="AC4390" s="178"/>
    </row>
    <row r="4391" spans="2:29" x14ac:dyDescent="0.35">
      <c r="B4391" s="222">
        <v>446800</v>
      </c>
      <c r="C4391" s="208">
        <v>181589</v>
      </c>
      <c r="D4391" s="309">
        <v>9987.39</v>
      </c>
      <c r="E4391" s="206">
        <v>14527.12</v>
      </c>
      <c r="F4391" s="206">
        <v>16343.01</v>
      </c>
      <c r="G4391" s="205">
        <f t="shared" si="351"/>
        <v>0.40642121754700089</v>
      </c>
      <c r="H4391" s="207">
        <f t="shared" si="352"/>
        <v>0.45</v>
      </c>
      <c r="I4391" s="213">
        <v>165384</v>
      </c>
      <c r="J4391" s="213">
        <v>9096.1200000000008</v>
      </c>
      <c r="K4391" s="212">
        <v>13230.72</v>
      </c>
      <c r="L4391" s="212">
        <v>14884.56</v>
      </c>
      <c r="M4391" s="239">
        <f t="shared" si="349"/>
        <v>0.51520000000025901</v>
      </c>
      <c r="N4391" s="239"/>
      <c r="O4391" s="178"/>
      <c r="P4391" s="178"/>
      <c r="Q4391" s="178"/>
      <c r="R4391" s="178"/>
      <c r="S4391" s="178"/>
      <c r="T4391" s="178"/>
      <c r="U4391" s="178"/>
      <c r="V4391" s="178"/>
      <c r="W4391" s="178"/>
      <c r="X4391" s="178"/>
      <c r="Y4391" s="210">
        <f t="shared" si="348"/>
        <v>0.3701521933751119</v>
      </c>
      <c r="Z4391" s="211">
        <f t="shared" si="350"/>
        <v>0.42</v>
      </c>
      <c r="AA4391" s="178"/>
      <c r="AB4391" s="178"/>
      <c r="AC4391" s="178"/>
    </row>
    <row r="4392" spans="2:29" x14ac:dyDescent="0.35">
      <c r="B4392" s="222">
        <v>446900</v>
      </c>
      <c r="C4392" s="208">
        <v>181634</v>
      </c>
      <c r="D4392" s="309">
        <v>9989.8700000000008</v>
      </c>
      <c r="E4392" s="206">
        <v>14530.72</v>
      </c>
      <c r="F4392" s="206">
        <v>16347.06</v>
      </c>
      <c r="G4392" s="205">
        <f t="shared" si="351"/>
        <v>0.40643096889684494</v>
      </c>
      <c r="H4392" s="207">
        <f t="shared" si="352"/>
        <v>0.45</v>
      </c>
      <c r="I4392" s="213">
        <v>165426</v>
      </c>
      <c r="J4392" s="213">
        <v>9098.43</v>
      </c>
      <c r="K4392" s="212">
        <v>13234.08</v>
      </c>
      <c r="L4392" s="212">
        <v>14888.34</v>
      </c>
      <c r="M4392" s="239">
        <f t="shared" si="349"/>
        <v>0.51529999999993381</v>
      </c>
      <c r="N4392" s="239"/>
      <c r="O4392" s="178"/>
      <c r="P4392" s="178"/>
      <c r="Q4392" s="178"/>
      <c r="R4392" s="178"/>
      <c r="S4392" s="178"/>
      <c r="T4392" s="178"/>
      <c r="U4392" s="178"/>
      <c r="V4392" s="178"/>
      <c r="W4392" s="178"/>
      <c r="X4392" s="178"/>
      <c r="Y4392" s="210">
        <f t="shared" si="348"/>
        <v>0.37016334750503466</v>
      </c>
      <c r="Z4392" s="211">
        <f t="shared" si="350"/>
        <v>0.42</v>
      </c>
      <c r="AA4392" s="178"/>
      <c r="AB4392" s="178"/>
      <c r="AC4392" s="178"/>
    </row>
    <row r="4393" spans="2:29" x14ac:dyDescent="0.35">
      <c r="B4393" s="222">
        <v>447000</v>
      </c>
      <c r="C4393" s="208">
        <v>181679</v>
      </c>
      <c r="D4393" s="309">
        <v>9992.34</v>
      </c>
      <c r="E4393" s="206">
        <v>14534.32</v>
      </c>
      <c r="F4393" s="206">
        <v>16351.11</v>
      </c>
      <c r="G4393" s="205">
        <f t="shared" si="351"/>
        <v>0.40644071588366892</v>
      </c>
      <c r="H4393" s="207">
        <f t="shared" si="352"/>
        <v>0.45</v>
      </c>
      <c r="I4393" s="213">
        <v>165468</v>
      </c>
      <c r="J4393" s="213">
        <v>9100.74</v>
      </c>
      <c r="K4393" s="212">
        <v>13237.44</v>
      </c>
      <c r="L4393" s="212">
        <v>14892.12</v>
      </c>
      <c r="M4393" s="239">
        <f t="shared" si="349"/>
        <v>0.51520000000009536</v>
      </c>
      <c r="N4393" s="239"/>
      <c r="O4393" s="178"/>
      <c r="P4393" s="178"/>
      <c r="Q4393" s="178"/>
      <c r="R4393" s="178"/>
      <c r="S4393" s="178"/>
      <c r="T4393" s="178"/>
      <c r="U4393" s="178"/>
      <c r="V4393" s="178"/>
      <c r="W4393" s="178"/>
      <c r="X4393" s="178"/>
      <c r="Y4393" s="210">
        <f t="shared" si="348"/>
        <v>0.3701744966442953</v>
      </c>
      <c r="Z4393" s="211">
        <f t="shared" si="350"/>
        <v>0.42</v>
      </c>
      <c r="AA4393" s="178"/>
      <c r="AB4393" s="178"/>
      <c r="AC4393" s="178"/>
    </row>
    <row r="4394" spans="2:29" x14ac:dyDescent="0.35">
      <c r="B4394" s="222">
        <v>447100</v>
      </c>
      <c r="C4394" s="208">
        <v>181724</v>
      </c>
      <c r="D4394" s="309">
        <v>9994.82</v>
      </c>
      <c r="E4394" s="206">
        <v>14537.92</v>
      </c>
      <c r="F4394" s="206">
        <v>16355.16</v>
      </c>
      <c r="G4394" s="205">
        <f t="shared" si="351"/>
        <v>0.40645045851040035</v>
      </c>
      <c r="H4394" s="207">
        <f t="shared" si="352"/>
        <v>0.45</v>
      </c>
      <c r="I4394" s="213">
        <v>165510</v>
      </c>
      <c r="J4394" s="213">
        <v>9103.0499999999993</v>
      </c>
      <c r="K4394" s="212">
        <v>13240.8</v>
      </c>
      <c r="L4394" s="212">
        <v>14895.9</v>
      </c>
      <c r="M4394" s="239">
        <f t="shared" si="349"/>
        <v>0.51530000000009746</v>
      </c>
      <c r="N4394" s="239"/>
      <c r="O4394" s="178"/>
      <c r="P4394" s="178"/>
      <c r="Q4394" s="178"/>
      <c r="R4394" s="178"/>
      <c r="S4394" s="178"/>
      <c r="T4394" s="178"/>
      <c r="U4394" s="178"/>
      <c r="V4394" s="178"/>
      <c r="W4394" s="178"/>
      <c r="X4394" s="178"/>
      <c r="Y4394" s="210">
        <f t="shared" si="348"/>
        <v>0.37018564079624244</v>
      </c>
      <c r="Z4394" s="211">
        <f t="shared" si="350"/>
        <v>0.42</v>
      </c>
      <c r="AA4394" s="178"/>
      <c r="AB4394" s="178"/>
      <c r="AC4394" s="178"/>
    </row>
    <row r="4395" spans="2:29" x14ac:dyDescent="0.35">
      <c r="B4395" s="222">
        <v>447200</v>
      </c>
      <c r="C4395" s="208">
        <v>181769</v>
      </c>
      <c r="D4395" s="309">
        <v>9997.2900000000009</v>
      </c>
      <c r="E4395" s="206">
        <v>14541.52</v>
      </c>
      <c r="F4395" s="206">
        <v>16359.21</v>
      </c>
      <c r="G4395" s="205">
        <f t="shared" si="351"/>
        <v>0.4064601967799642</v>
      </c>
      <c r="H4395" s="207">
        <f t="shared" si="352"/>
        <v>0.45</v>
      </c>
      <c r="I4395" s="213">
        <v>165552</v>
      </c>
      <c r="J4395" s="213">
        <v>9105.36</v>
      </c>
      <c r="K4395" s="212">
        <v>13244.16</v>
      </c>
      <c r="L4395" s="212">
        <v>14899.68</v>
      </c>
      <c r="M4395" s="239">
        <f t="shared" si="349"/>
        <v>0.51520000000000432</v>
      </c>
      <c r="N4395" s="239"/>
      <c r="O4395" s="178"/>
      <c r="P4395" s="178"/>
      <c r="Q4395" s="178"/>
      <c r="R4395" s="178"/>
      <c r="S4395" s="178"/>
      <c r="T4395" s="178"/>
      <c r="U4395" s="178"/>
      <c r="V4395" s="178"/>
      <c r="W4395" s="178"/>
      <c r="X4395" s="178"/>
      <c r="Y4395" s="210">
        <f t="shared" si="348"/>
        <v>0.37019677996422184</v>
      </c>
      <c r="Z4395" s="211">
        <f t="shared" si="350"/>
        <v>0.42</v>
      </c>
      <c r="AA4395" s="178"/>
      <c r="AB4395" s="178"/>
      <c r="AC4395" s="178"/>
    </row>
    <row r="4396" spans="2:29" x14ac:dyDescent="0.35">
      <c r="B4396" s="222">
        <v>447300</v>
      </c>
      <c r="C4396" s="208">
        <v>181814</v>
      </c>
      <c r="D4396" s="309">
        <v>9999.77</v>
      </c>
      <c r="E4396" s="206">
        <v>14545.12</v>
      </c>
      <c r="F4396" s="206">
        <v>16363.26</v>
      </c>
      <c r="G4396" s="205">
        <f t="shared" si="351"/>
        <v>0.40646993069528281</v>
      </c>
      <c r="H4396" s="207">
        <f t="shared" si="352"/>
        <v>0.45</v>
      </c>
      <c r="I4396" s="213">
        <v>165594</v>
      </c>
      <c r="J4396" s="213">
        <v>9107.67</v>
      </c>
      <c r="K4396" s="212">
        <v>13247.52</v>
      </c>
      <c r="L4396" s="212">
        <v>14903.46</v>
      </c>
      <c r="M4396" s="239">
        <f t="shared" si="349"/>
        <v>0.51529999999998832</v>
      </c>
      <c r="N4396" s="239"/>
      <c r="O4396" s="178"/>
      <c r="P4396" s="178"/>
      <c r="Q4396" s="178"/>
      <c r="R4396" s="178"/>
      <c r="S4396" s="178"/>
      <c r="T4396" s="178"/>
      <c r="U4396" s="178"/>
      <c r="V4396" s="178"/>
      <c r="W4396" s="178"/>
      <c r="X4396" s="178"/>
      <c r="Y4396" s="210">
        <f t="shared" si="348"/>
        <v>0.37020791415157611</v>
      </c>
      <c r="Z4396" s="211">
        <f t="shared" si="350"/>
        <v>0.42</v>
      </c>
      <c r="AA4396" s="178"/>
      <c r="AB4396" s="178"/>
      <c r="AC4396" s="178"/>
    </row>
    <row r="4397" spans="2:29" x14ac:dyDescent="0.35">
      <c r="B4397" s="222">
        <v>447400</v>
      </c>
      <c r="C4397" s="208">
        <v>181859</v>
      </c>
      <c r="D4397" s="309">
        <v>10002.24</v>
      </c>
      <c r="E4397" s="206">
        <v>14548.72</v>
      </c>
      <c r="F4397" s="206">
        <v>16367.31</v>
      </c>
      <c r="G4397" s="205">
        <f t="shared" si="351"/>
        <v>0.40647966025927584</v>
      </c>
      <c r="H4397" s="207">
        <f t="shared" si="352"/>
        <v>0.45</v>
      </c>
      <c r="I4397" s="213">
        <v>165636</v>
      </c>
      <c r="J4397" s="213">
        <v>9109.98</v>
      </c>
      <c r="K4397" s="212">
        <v>13250.88</v>
      </c>
      <c r="L4397" s="212">
        <v>14907.24</v>
      </c>
      <c r="M4397" s="239">
        <f t="shared" si="349"/>
        <v>0.51519999999987709</v>
      </c>
      <c r="N4397" s="239"/>
      <c r="O4397" s="178"/>
      <c r="P4397" s="178"/>
      <c r="Q4397" s="178"/>
      <c r="R4397" s="178"/>
      <c r="S4397" s="178"/>
      <c r="T4397" s="178"/>
      <c r="U4397" s="178"/>
      <c r="V4397" s="178"/>
      <c r="W4397" s="178"/>
      <c r="X4397" s="178"/>
      <c r="Y4397" s="210">
        <f t="shared" si="348"/>
        <v>0.37021904336164507</v>
      </c>
      <c r="Z4397" s="211">
        <f t="shared" si="350"/>
        <v>0.42</v>
      </c>
      <c r="AA4397" s="178"/>
      <c r="AB4397" s="178"/>
      <c r="AC4397" s="178"/>
    </row>
    <row r="4398" spans="2:29" x14ac:dyDescent="0.35">
      <c r="B4398" s="222">
        <v>447500</v>
      </c>
      <c r="C4398" s="208">
        <v>181904</v>
      </c>
      <c r="D4398" s="309">
        <v>10004.719999999999</v>
      </c>
      <c r="E4398" s="206">
        <v>14552.32</v>
      </c>
      <c r="F4398" s="206">
        <v>16371.36</v>
      </c>
      <c r="G4398" s="205">
        <f t="shared" si="351"/>
        <v>0.40648938547486035</v>
      </c>
      <c r="H4398" s="207">
        <f t="shared" si="352"/>
        <v>0.45</v>
      </c>
      <c r="I4398" s="213">
        <v>165678</v>
      </c>
      <c r="J4398" s="213">
        <v>9112.2900000000009</v>
      </c>
      <c r="K4398" s="212">
        <v>13254.24</v>
      </c>
      <c r="L4398" s="212">
        <v>14911.02</v>
      </c>
      <c r="M4398" s="239">
        <f t="shared" si="349"/>
        <v>0.5153000000001885</v>
      </c>
      <c r="N4398" s="239"/>
      <c r="O4398" s="178"/>
      <c r="P4398" s="178"/>
      <c r="Q4398" s="178"/>
      <c r="R4398" s="178"/>
      <c r="S4398" s="178"/>
      <c r="T4398" s="178"/>
      <c r="U4398" s="178"/>
      <c r="V4398" s="178"/>
      <c r="W4398" s="178"/>
      <c r="X4398" s="178"/>
      <c r="Y4398" s="210">
        <f t="shared" si="348"/>
        <v>0.37023016759776534</v>
      </c>
      <c r="Z4398" s="211">
        <f t="shared" si="350"/>
        <v>0.42</v>
      </c>
      <c r="AA4398" s="178"/>
      <c r="AB4398" s="178"/>
      <c r="AC4398" s="178"/>
    </row>
    <row r="4399" spans="2:29" x14ac:dyDescent="0.35">
      <c r="B4399" s="222">
        <v>447600</v>
      </c>
      <c r="C4399" s="208">
        <v>181949</v>
      </c>
      <c r="D4399" s="309">
        <v>10007.19</v>
      </c>
      <c r="E4399" s="206">
        <v>14555.92</v>
      </c>
      <c r="F4399" s="206">
        <v>16375.41</v>
      </c>
      <c r="G4399" s="205">
        <f t="shared" si="351"/>
        <v>0.40649910634495084</v>
      </c>
      <c r="H4399" s="207">
        <f t="shared" si="352"/>
        <v>0.45</v>
      </c>
      <c r="I4399" s="213">
        <v>165720</v>
      </c>
      <c r="J4399" s="213">
        <v>9114.6</v>
      </c>
      <c r="K4399" s="212">
        <v>13257.6</v>
      </c>
      <c r="L4399" s="212">
        <v>14914.8</v>
      </c>
      <c r="M4399" s="239">
        <f t="shared" si="349"/>
        <v>0.51520000000004074</v>
      </c>
      <c r="N4399" s="239"/>
      <c r="O4399" s="178"/>
      <c r="P4399" s="178"/>
      <c r="Q4399" s="178"/>
      <c r="R4399" s="178"/>
      <c r="S4399" s="178"/>
      <c r="T4399" s="178"/>
      <c r="U4399" s="178"/>
      <c r="V4399" s="178"/>
      <c r="W4399" s="178"/>
      <c r="X4399" s="178"/>
      <c r="Y4399" s="210">
        <f t="shared" si="348"/>
        <v>0.37024128686327079</v>
      </c>
      <c r="Z4399" s="211">
        <f t="shared" si="350"/>
        <v>0.42</v>
      </c>
      <c r="AA4399" s="178"/>
      <c r="AB4399" s="178"/>
      <c r="AC4399" s="178"/>
    </row>
    <row r="4400" spans="2:29" x14ac:dyDescent="0.35">
      <c r="B4400" s="222">
        <v>447700</v>
      </c>
      <c r="C4400" s="208">
        <v>181994</v>
      </c>
      <c r="D4400" s="309">
        <v>10009.67</v>
      </c>
      <c r="E4400" s="206">
        <v>14559.52</v>
      </c>
      <c r="F4400" s="206">
        <v>16379.46</v>
      </c>
      <c r="G4400" s="205">
        <f t="shared" si="351"/>
        <v>0.40650882287245926</v>
      </c>
      <c r="H4400" s="207">
        <f t="shared" si="352"/>
        <v>0.45</v>
      </c>
      <c r="I4400" s="213">
        <v>165762</v>
      </c>
      <c r="J4400" s="213">
        <v>9116.91</v>
      </c>
      <c r="K4400" s="212">
        <v>13260.96</v>
      </c>
      <c r="L4400" s="212">
        <v>14918.58</v>
      </c>
      <c r="M4400" s="239">
        <f t="shared" si="349"/>
        <v>0.51530000000002474</v>
      </c>
      <c r="N4400" s="239"/>
      <c r="O4400" s="178"/>
      <c r="P4400" s="178"/>
      <c r="Q4400" s="178"/>
      <c r="R4400" s="178"/>
      <c r="S4400" s="178"/>
      <c r="T4400" s="178"/>
      <c r="U4400" s="178"/>
      <c r="V4400" s="178"/>
      <c r="W4400" s="178"/>
      <c r="X4400" s="178"/>
      <c r="Y4400" s="210">
        <f t="shared" si="348"/>
        <v>0.37025240116149205</v>
      </c>
      <c r="Z4400" s="211">
        <f t="shared" si="350"/>
        <v>0.42</v>
      </c>
      <c r="AA4400" s="178"/>
      <c r="AB4400" s="178"/>
      <c r="AC4400" s="178"/>
    </row>
    <row r="4401" spans="2:29" x14ac:dyDescent="0.35">
      <c r="B4401" s="222">
        <v>447800</v>
      </c>
      <c r="C4401" s="208">
        <v>182039</v>
      </c>
      <c r="D4401" s="309">
        <v>10012.14</v>
      </c>
      <c r="E4401" s="206">
        <v>14563.12</v>
      </c>
      <c r="F4401" s="206">
        <v>16383.51</v>
      </c>
      <c r="G4401" s="205">
        <f t="shared" si="351"/>
        <v>0.40651853506029478</v>
      </c>
      <c r="H4401" s="207">
        <f t="shared" si="352"/>
        <v>0.45</v>
      </c>
      <c r="I4401" s="213">
        <v>165804</v>
      </c>
      <c r="J4401" s="213">
        <v>9119.2199999999993</v>
      </c>
      <c r="K4401" s="212">
        <v>13264.32</v>
      </c>
      <c r="L4401" s="212">
        <v>14922.36</v>
      </c>
      <c r="M4401" s="239">
        <f t="shared" si="349"/>
        <v>0.51520000000025901</v>
      </c>
      <c r="N4401" s="239"/>
      <c r="O4401" s="178"/>
      <c r="P4401" s="178"/>
      <c r="Q4401" s="178"/>
      <c r="R4401" s="178"/>
      <c r="S4401" s="178"/>
      <c r="T4401" s="178"/>
      <c r="U4401" s="178"/>
      <c r="V4401" s="178"/>
      <c r="W4401" s="178"/>
      <c r="X4401" s="178"/>
      <c r="Y4401" s="210">
        <f t="shared" si="348"/>
        <v>0.37026351049575701</v>
      </c>
      <c r="Z4401" s="211">
        <f t="shared" si="350"/>
        <v>0.42</v>
      </c>
      <c r="AA4401" s="178"/>
      <c r="AB4401" s="178"/>
      <c r="AC4401" s="178"/>
    </row>
    <row r="4402" spans="2:29" x14ac:dyDescent="0.35">
      <c r="B4402" s="222">
        <v>447900</v>
      </c>
      <c r="C4402" s="208">
        <v>182084</v>
      </c>
      <c r="D4402" s="309">
        <v>10014.620000000001</v>
      </c>
      <c r="E4402" s="206">
        <v>14566.72</v>
      </c>
      <c r="F4402" s="206">
        <v>16387.560000000001</v>
      </c>
      <c r="G4402" s="205">
        <f t="shared" si="351"/>
        <v>0.40652824291136413</v>
      </c>
      <c r="H4402" s="207">
        <f t="shared" si="352"/>
        <v>0.45</v>
      </c>
      <c r="I4402" s="213">
        <v>165846</v>
      </c>
      <c r="J4402" s="213">
        <v>9121.5300000000007</v>
      </c>
      <c r="K4402" s="212">
        <v>13267.68</v>
      </c>
      <c r="L4402" s="212">
        <v>14926.14</v>
      </c>
      <c r="M4402" s="239">
        <f t="shared" si="349"/>
        <v>0.51529999999993381</v>
      </c>
      <c r="N4402" s="239"/>
      <c r="O4402" s="178"/>
      <c r="P4402" s="178"/>
      <c r="Q4402" s="178"/>
      <c r="R4402" s="178"/>
      <c r="S4402" s="178"/>
      <c r="T4402" s="178"/>
      <c r="U4402" s="178"/>
      <c r="V4402" s="178"/>
      <c r="W4402" s="178"/>
      <c r="X4402" s="178"/>
      <c r="Y4402" s="210">
        <f t="shared" si="348"/>
        <v>0.37027461486939051</v>
      </c>
      <c r="Z4402" s="211">
        <f t="shared" si="350"/>
        <v>0.42</v>
      </c>
      <c r="AA4402" s="178"/>
      <c r="AB4402" s="178"/>
      <c r="AC4402" s="178"/>
    </row>
    <row r="4403" spans="2:29" x14ac:dyDescent="0.35">
      <c r="B4403" s="222">
        <v>448000</v>
      </c>
      <c r="C4403" s="208">
        <v>182129</v>
      </c>
      <c r="D4403" s="309">
        <v>10017.09</v>
      </c>
      <c r="E4403" s="206">
        <v>14570.32</v>
      </c>
      <c r="F4403" s="206">
        <v>16391.61</v>
      </c>
      <c r="G4403" s="205">
        <f t="shared" si="351"/>
        <v>0.40653794642857144</v>
      </c>
      <c r="H4403" s="207">
        <f t="shared" si="352"/>
        <v>0.45</v>
      </c>
      <c r="I4403" s="213">
        <v>165888</v>
      </c>
      <c r="J4403" s="213">
        <v>9123.84</v>
      </c>
      <c r="K4403" s="212">
        <v>13271.04</v>
      </c>
      <c r="L4403" s="212">
        <v>14929.92</v>
      </c>
      <c r="M4403" s="239">
        <f t="shared" si="349"/>
        <v>0.51520000000007715</v>
      </c>
      <c r="N4403" s="239"/>
      <c r="O4403" s="178"/>
      <c r="P4403" s="178"/>
      <c r="Q4403" s="178"/>
      <c r="R4403" s="178"/>
      <c r="S4403" s="178"/>
      <c r="T4403" s="178"/>
      <c r="U4403" s="178"/>
      <c r="V4403" s="178"/>
      <c r="W4403" s="178"/>
      <c r="X4403" s="178"/>
      <c r="Y4403" s="210">
        <f t="shared" si="348"/>
        <v>0.37028571428571427</v>
      </c>
      <c r="Z4403" s="211">
        <f t="shared" si="350"/>
        <v>0.42</v>
      </c>
      <c r="AA4403" s="178"/>
      <c r="AB4403" s="178"/>
      <c r="AC4403" s="178"/>
    </row>
    <row r="4404" spans="2:29" x14ac:dyDescent="0.35">
      <c r="B4404" s="222">
        <v>448100</v>
      </c>
      <c r="C4404" s="208">
        <v>182174</v>
      </c>
      <c r="D4404" s="309">
        <v>10019.57</v>
      </c>
      <c r="E4404" s="206">
        <v>14573.92</v>
      </c>
      <c r="F4404" s="206">
        <v>16395.66</v>
      </c>
      <c r="G4404" s="205">
        <f t="shared" si="351"/>
        <v>0.4065476456148181</v>
      </c>
      <c r="H4404" s="207">
        <f t="shared" si="352"/>
        <v>0.45</v>
      </c>
      <c r="I4404" s="213">
        <v>165930</v>
      </c>
      <c r="J4404" s="213">
        <v>9126.15</v>
      </c>
      <c r="K4404" s="212">
        <v>13274.4</v>
      </c>
      <c r="L4404" s="212">
        <v>14933.7</v>
      </c>
      <c r="M4404" s="239">
        <f t="shared" si="349"/>
        <v>0.51530000000009746</v>
      </c>
      <c r="N4404" s="239"/>
      <c r="O4404" s="178"/>
      <c r="P4404" s="178"/>
      <c r="Q4404" s="178"/>
      <c r="R4404" s="178"/>
      <c r="S4404" s="178"/>
      <c r="T4404" s="178"/>
      <c r="U4404" s="178"/>
      <c r="V4404" s="178"/>
      <c r="W4404" s="178"/>
      <c r="X4404" s="178"/>
      <c r="Y4404" s="210">
        <f t="shared" si="348"/>
        <v>0.37029680874804732</v>
      </c>
      <c r="Z4404" s="211">
        <f t="shared" si="350"/>
        <v>0.42</v>
      </c>
      <c r="AA4404" s="178"/>
      <c r="AB4404" s="178"/>
      <c r="AC4404" s="178"/>
    </row>
    <row r="4405" spans="2:29" x14ac:dyDescent="0.35">
      <c r="B4405" s="222">
        <v>448200</v>
      </c>
      <c r="C4405" s="208">
        <v>182219</v>
      </c>
      <c r="D4405" s="309">
        <v>10022.040000000001</v>
      </c>
      <c r="E4405" s="206">
        <v>14577.52</v>
      </c>
      <c r="F4405" s="206">
        <v>16399.71</v>
      </c>
      <c r="G4405" s="205">
        <f t="shared" si="351"/>
        <v>0.40655734047300313</v>
      </c>
      <c r="H4405" s="207">
        <f t="shared" si="352"/>
        <v>0.45</v>
      </c>
      <c r="I4405" s="213">
        <v>165972</v>
      </c>
      <c r="J4405" s="213">
        <v>9128.4599999999991</v>
      </c>
      <c r="K4405" s="212">
        <v>13277.76</v>
      </c>
      <c r="L4405" s="212">
        <v>14937.48</v>
      </c>
      <c r="M4405" s="239">
        <f t="shared" si="349"/>
        <v>0.51520000000000432</v>
      </c>
      <c r="N4405" s="239"/>
      <c r="O4405" s="178"/>
      <c r="P4405" s="178"/>
      <c r="Q4405" s="178"/>
      <c r="R4405" s="178"/>
      <c r="S4405" s="178"/>
      <c r="T4405" s="178"/>
      <c r="U4405" s="178"/>
      <c r="V4405" s="178"/>
      <c r="W4405" s="178"/>
      <c r="X4405" s="178"/>
      <c r="Y4405" s="210">
        <f t="shared" si="348"/>
        <v>0.3703078982597055</v>
      </c>
      <c r="Z4405" s="211">
        <f t="shared" si="350"/>
        <v>0.42</v>
      </c>
      <c r="AA4405" s="178"/>
      <c r="AB4405" s="178"/>
      <c r="AC4405" s="178"/>
    </row>
    <row r="4406" spans="2:29" x14ac:dyDescent="0.35">
      <c r="B4406" s="222">
        <v>448300</v>
      </c>
      <c r="C4406" s="208">
        <v>182264</v>
      </c>
      <c r="D4406" s="309">
        <v>10024.52</v>
      </c>
      <c r="E4406" s="206">
        <v>14581.12</v>
      </c>
      <c r="F4406" s="206">
        <v>16403.759999999998</v>
      </c>
      <c r="G4406" s="205">
        <f t="shared" si="351"/>
        <v>0.40656703100602276</v>
      </c>
      <c r="H4406" s="207">
        <f t="shared" si="352"/>
        <v>0.45</v>
      </c>
      <c r="I4406" s="213">
        <v>166014</v>
      </c>
      <c r="J4406" s="213">
        <v>9130.77</v>
      </c>
      <c r="K4406" s="212">
        <v>13281.12</v>
      </c>
      <c r="L4406" s="212">
        <v>14941.26</v>
      </c>
      <c r="M4406" s="239">
        <f t="shared" si="349"/>
        <v>0.51529999999998832</v>
      </c>
      <c r="N4406" s="239"/>
      <c r="O4406" s="178"/>
      <c r="P4406" s="178"/>
      <c r="Q4406" s="178"/>
      <c r="R4406" s="178"/>
      <c r="S4406" s="178"/>
      <c r="T4406" s="178"/>
      <c r="U4406" s="178"/>
      <c r="V4406" s="178"/>
      <c r="W4406" s="178"/>
      <c r="X4406" s="178"/>
      <c r="Y4406" s="210">
        <f t="shared" si="348"/>
        <v>0.37031898282400177</v>
      </c>
      <c r="Z4406" s="211">
        <f t="shared" si="350"/>
        <v>0.42</v>
      </c>
      <c r="AA4406" s="178"/>
      <c r="AB4406" s="178"/>
      <c r="AC4406" s="178"/>
    </row>
    <row r="4407" spans="2:29" x14ac:dyDescent="0.35">
      <c r="B4407" s="222">
        <v>448400</v>
      </c>
      <c r="C4407" s="208">
        <v>182309</v>
      </c>
      <c r="D4407" s="309">
        <v>10026.99</v>
      </c>
      <c r="E4407" s="206">
        <v>14584.72</v>
      </c>
      <c r="F4407" s="206">
        <v>16407.810000000001</v>
      </c>
      <c r="G4407" s="205">
        <f t="shared" si="351"/>
        <v>0.40657671721677074</v>
      </c>
      <c r="H4407" s="207">
        <f t="shared" si="352"/>
        <v>0.45</v>
      </c>
      <c r="I4407" s="213">
        <v>166056</v>
      </c>
      <c r="J4407" s="213">
        <v>9133.08</v>
      </c>
      <c r="K4407" s="212">
        <v>13284.48</v>
      </c>
      <c r="L4407" s="212">
        <v>14945.04</v>
      </c>
      <c r="M4407" s="239">
        <f t="shared" si="349"/>
        <v>0.51519999999989519</v>
      </c>
      <c r="N4407" s="239"/>
      <c r="O4407" s="178"/>
      <c r="P4407" s="178"/>
      <c r="Q4407" s="178"/>
      <c r="R4407" s="178"/>
      <c r="S4407" s="178"/>
      <c r="T4407" s="178"/>
      <c r="U4407" s="178"/>
      <c r="V4407" s="178"/>
      <c r="W4407" s="178"/>
      <c r="X4407" s="178"/>
      <c r="Y4407" s="210">
        <f t="shared" si="348"/>
        <v>0.37033006244424621</v>
      </c>
      <c r="Z4407" s="211">
        <f t="shared" si="350"/>
        <v>0.42</v>
      </c>
      <c r="AA4407" s="178"/>
      <c r="AB4407" s="178"/>
      <c r="AC4407" s="178"/>
    </row>
    <row r="4408" spans="2:29" x14ac:dyDescent="0.35">
      <c r="B4408" s="222">
        <v>448500</v>
      </c>
      <c r="C4408" s="208">
        <v>182354</v>
      </c>
      <c r="D4408" s="309">
        <v>10029.469999999999</v>
      </c>
      <c r="E4408" s="206">
        <v>14588.32</v>
      </c>
      <c r="F4408" s="206">
        <v>16411.86</v>
      </c>
      <c r="G4408" s="205">
        <f t="shared" si="351"/>
        <v>0.40658639910813826</v>
      </c>
      <c r="H4408" s="207">
        <f t="shared" si="352"/>
        <v>0.45</v>
      </c>
      <c r="I4408" s="213">
        <v>166098</v>
      </c>
      <c r="J4408" s="213">
        <v>9135.39</v>
      </c>
      <c r="K4408" s="212">
        <v>13287.84</v>
      </c>
      <c r="L4408" s="212">
        <v>14948.82</v>
      </c>
      <c r="M4408" s="239">
        <f t="shared" si="349"/>
        <v>0.51530000000017029</v>
      </c>
      <c r="N4408" s="239"/>
      <c r="O4408" s="178"/>
      <c r="P4408" s="178"/>
      <c r="Q4408" s="178"/>
      <c r="R4408" s="178"/>
      <c r="S4408" s="178"/>
      <c r="T4408" s="178"/>
      <c r="U4408" s="178"/>
      <c r="V4408" s="178"/>
      <c r="W4408" s="178"/>
      <c r="X4408" s="178"/>
      <c r="Y4408" s="210">
        <f t="shared" si="348"/>
        <v>0.37034113712374583</v>
      </c>
      <c r="Z4408" s="211">
        <f t="shared" si="350"/>
        <v>0.42</v>
      </c>
      <c r="AA4408" s="178"/>
      <c r="AB4408" s="178"/>
      <c r="AC4408" s="178"/>
    </row>
    <row r="4409" spans="2:29" x14ac:dyDescent="0.35">
      <c r="B4409" s="222">
        <v>448600</v>
      </c>
      <c r="C4409" s="208">
        <v>182399</v>
      </c>
      <c r="D4409" s="309">
        <v>10031.94</v>
      </c>
      <c r="E4409" s="206">
        <v>14591.92</v>
      </c>
      <c r="F4409" s="206">
        <v>16415.91</v>
      </c>
      <c r="G4409" s="205">
        <f t="shared" si="351"/>
        <v>0.40659607668301384</v>
      </c>
      <c r="H4409" s="207">
        <f t="shared" si="352"/>
        <v>0.45</v>
      </c>
      <c r="I4409" s="213">
        <v>166140</v>
      </c>
      <c r="J4409" s="213">
        <v>9137.7000000000007</v>
      </c>
      <c r="K4409" s="212">
        <v>13291.2</v>
      </c>
      <c r="L4409" s="212">
        <v>14952.6</v>
      </c>
      <c r="M4409" s="239">
        <f t="shared" si="349"/>
        <v>0.51520000000004074</v>
      </c>
      <c r="N4409" s="239"/>
      <c r="O4409" s="178"/>
      <c r="P4409" s="178"/>
      <c r="Q4409" s="178"/>
      <c r="R4409" s="178"/>
      <c r="S4409" s="178"/>
      <c r="T4409" s="178"/>
      <c r="U4409" s="178"/>
      <c r="V4409" s="178"/>
      <c r="W4409" s="178"/>
      <c r="X4409" s="178"/>
      <c r="Y4409" s="210">
        <f t="shared" si="348"/>
        <v>0.37035220686580472</v>
      </c>
      <c r="Z4409" s="211">
        <f t="shared" si="350"/>
        <v>0.42</v>
      </c>
      <c r="AA4409" s="178"/>
      <c r="AB4409" s="178"/>
      <c r="AC4409" s="178"/>
    </row>
    <row r="4410" spans="2:29" x14ac:dyDescent="0.35">
      <c r="B4410" s="222">
        <v>448700</v>
      </c>
      <c r="C4410" s="208">
        <v>182444</v>
      </c>
      <c r="D4410" s="309">
        <v>10034.42</v>
      </c>
      <c r="E4410" s="206">
        <v>14595.52</v>
      </c>
      <c r="F4410" s="206">
        <v>16419.96</v>
      </c>
      <c r="G4410" s="205">
        <f t="shared" si="351"/>
        <v>0.4066057499442835</v>
      </c>
      <c r="H4410" s="207">
        <f t="shared" si="352"/>
        <v>0.45</v>
      </c>
      <c r="I4410" s="213">
        <v>166182</v>
      </c>
      <c r="J4410" s="213">
        <v>9140.01</v>
      </c>
      <c r="K4410" s="212">
        <v>13294.56</v>
      </c>
      <c r="L4410" s="212">
        <v>14956.38</v>
      </c>
      <c r="M4410" s="239">
        <f t="shared" si="349"/>
        <v>0.51530000000002474</v>
      </c>
      <c r="N4410" s="239"/>
      <c r="O4410" s="178"/>
      <c r="P4410" s="178"/>
      <c r="Q4410" s="178"/>
      <c r="R4410" s="178"/>
      <c r="S4410" s="178"/>
      <c r="T4410" s="178"/>
      <c r="U4410" s="178"/>
      <c r="V4410" s="178"/>
      <c r="W4410" s="178"/>
      <c r="X4410" s="178"/>
      <c r="Y4410" s="210">
        <f t="shared" si="348"/>
        <v>0.37036327167372407</v>
      </c>
      <c r="Z4410" s="211">
        <f t="shared" si="350"/>
        <v>0.42</v>
      </c>
      <c r="AA4410" s="178"/>
      <c r="AB4410" s="178"/>
      <c r="AC4410" s="178"/>
    </row>
    <row r="4411" spans="2:29" x14ac:dyDescent="0.35">
      <c r="B4411" s="222">
        <v>448800</v>
      </c>
      <c r="C4411" s="208">
        <v>182489</v>
      </c>
      <c r="D4411" s="309">
        <v>10036.89</v>
      </c>
      <c r="E4411" s="206">
        <v>14599.12</v>
      </c>
      <c r="F4411" s="206">
        <v>16424.009999999998</v>
      </c>
      <c r="G4411" s="205">
        <f t="shared" si="351"/>
        <v>0.40661541889483066</v>
      </c>
      <c r="H4411" s="207">
        <f t="shared" si="352"/>
        <v>0.45</v>
      </c>
      <c r="I4411" s="213">
        <v>166224</v>
      </c>
      <c r="J4411" s="213">
        <v>9142.32</v>
      </c>
      <c r="K4411" s="212">
        <v>13297.92</v>
      </c>
      <c r="L4411" s="212">
        <v>14960.16</v>
      </c>
      <c r="M4411" s="239">
        <f t="shared" si="349"/>
        <v>0.51520000000025901</v>
      </c>
      <c r="N4411" s="239"/>
      <c r="O4411" s="178"/>
      <c r="P4411" s="178"/>
      <c r="Q4411" s="178"/>
      <c r="R4411" s="178"/>
      <c r="S4411" s="178"/>
      <c r="T4411" s="178"/>
      <c r="U4411" s="178"/>
      <c r="V4411" s="178"/>
      <c r="W4411" s="178"/>
      <c r="X4411" s="178"/>
      <c r="Y4411" s="210">
        <f t="shared" si="348"/>
        <v>0.37037433155080213</v>
      </c>
      <c r="Z4411" s="211">
        <f t="shared" si="350"/>
        <v>0.42</v>
      </c>
      <c r="AA4411" s="178"/>
      <c r="AB4411" s="178"/>
      <c r="AC4411" s="178"/>
    </row>
    <row r="4412" spans="2:29" x14ac:dyDescent="0.35">
      <c r="B4412" s="222">
        <v>448900</v>
      </c>
      <c r="C4412" s="208">
        <v>182534</v>
      </c>
      <c r="D4412" s="309">
        <v>10039.370000000001</v>
      </c>
      <c r="E4412" s="206">
        <v>14602.72</v>
      </c>
      <c r="F4412" s="206">
        <v>16428.060000000001</v>
      </c>
      <c r="G4412" s="205">
        <f t="shared" si="351"/>
        <v>0.40662508353753618</v>
      </c>
      <c r="H4412" s="207">
        <f t="shared" si="352"/>
        <v>0.45</v>
      </c>
      <c r="I4412" s="213">
        <v>166266</v>
      </c>
      <c r="J4412" s="213">
        <v>9144.6299999999992</v>
      </c>
      <c r="K4412" s="212">
        <v>13301.28</v>
      </c>
      <c r="L4412" s="212">
        <v>14963.94</v>
      </c>
      <c r="M4412" s="239">
        <f t="shared" si="349"/>
        <v>0.51529999999995202</v>
      </c>
      <c r="N4412" s="239"/>
      <c r="O4412" s="178"/>
      <c r="P4412" s="178"/>
      <c r="Q4412" s="178"/>
      <c r="R4412" s="178"/>
      <c r="S4412" s="178"/>
      <c r="T4412" s="178"/>
      <c r="U4412" s="178"/>
      <c r="V4412" s="178"/>
      <c r="W4412" s="178"/>
      <c r="X4412" s="178"/>
      <c r="Y4412" s="210">
        <f t="shared" si="348"/>
        <v>0.37038538650033415</v>
      </c>
      <c r="Z4412" s="211">
        <f t="shared" si="350"/>
        <v>0.42</v>
      </c>
      <c r="AA4412" s="178"/>
      <c r="AB4412" s="178"/>
      <c r="AC4412" s="178"/>
    </row>
    <row r="4413" spans="2:29" x14ac:dyDescent="0.35">
      <c r="B4413" s="222">
        <v>449000</v>
      </c>
      <c r="C4413" s="208">
        <v>182579</v>
      </c>
      <c r="D4413" s="309">
        <v>10041.84</v>
      </c>
      <c r="E4413" s="206">
        <v>14606.32</v>
      </c>
      <c r="F4413" s="206">
        <v>16432.11</v>
      </c>
      <c r="G4413" s="205">
        <f t="shared" si="351"/>
        <v>0.40663474387527837</v>
      </c>
      <c r="H4413" s="207">
        <f t="shared" si="352"/>
        <v>0.45</v>
      </c>
      <c r="I4413" s="213">
        <v>166308</v>
      </c>
      <c r="J4413" s="213">
        <v>9146.94</v>
      </c>
      <c r="K4413" s="212">
        <v>13304.64</v>
      </c>
      <c r="L4413" s="212">
        <v>14967.72</v>
      </c>
      <c r="M4413" s="239">
        <f t="shared" si="349"/>
        <v>0.51520000000007715</v>
      </c>
      <c r="N4413" s="239"/>
      <c r="O4413" s="178"/>
      <c r="P4413" s="178"/>
      <c r="Q4413" s="178"/>
      <c r="R4413" s="178"/>
      <c r="S4413" s="178"/>
      <c r="T4413" s="178"/>
      <c r="U4413" s="178"/>
      <c r="V4413" s="178"/>
      <c r="W4413" s="178"/>
      <c r="X4413" s="178"/>
      <c r="Y4413" s="210">
        <f t="shared" si="348"/>
        <v>0.37039643652561249</v>
      </c>
      <c r="Z4413" s="211">
        <f t="shared" si="350"/>
        <v>0.42</v>
      </c>
      <c r="AA4413" s="178"/>
      <c r="AB4413" s="178"/>
      <c r="AC4413" s="178"/>
    </row>
    <row r="4414" spans="2:29" x14ac:dyDescent="0.35">
      <c r="B4414" s="222">
        <v>449100</v>
      </c>
      <c r="C4414" s="208">
        <v>182624</v>
      </c>
      <c r="D4414" s="309">
        <v>10044.32</v>
      </c>
      <c r="E4414" s="206">
        <v>14609.92</v>
      </c>
      <c r="F4414" s="206">
        <v>16436.16</v>
      </c>
      <c r="G4414" s="205">
        <f t="shared" si="351"/>
        <v>0.40664439991093299</v>
      </c>
      <c r="H4414" s="207">
        <f t="shared" si="352"/>
        <v>0.45</v>
      </c>
      <c r="I4414" s="213">
        <v>166350</v>
      </c>
      <c r="J4414" s="213">
        <v>9149.25</v>
      </c>
      <c r="K4414" s="212">
        <v>13308</v>
      </c>
      <c r="L4414" s="212">
        <v>14971.5</v>
      </c>
      <c r="M4414" s="239">
        <f t="shared" si="349"/>
        <v>0.51530000000009746</v>
      </c>
      <c r="N4414" s="239"/>
      <c r="O4414" s="178"/>
      <c r="P4414" s="178"/>
      <c r="Q4414" s="178"/>
      <c r="R4414" s="178"/>
      <c r="S4414" s="178"/>
      <c r="T4414" s="178"/>
      <c r="U4414" s="178"/>
      <c r="V4414" s="178"/>
      <c r="W4414" s="178"/>
      <c r="X4414" s="178"/>
      <c r="Y4414" s="210">
        <f t="shared" si="348"/>
        <v>0.37040748162992654</v>
      </c>
      <c r="Z4414" s="211">
        <f t="shared" si="350"/>
        <v>0.42</v>
      </c>
      <c r="AA4414" s="178"/>
      <c r="AB4414" s="178"/>
      <c r="AC4414" s="178"/>
    </row>
    <row r="4415" spans="2:29" x14ac:dyDescent="0.35">
      <c r="B4415" s="222">
        <v>449200</v>
      </c>
      <c r="C4415" s="208">
        <v>182669</v>
      </c>
      <c r="D4415" s="309">
        <v>10046.790000000001</v>
      </c>
      <c r="E4415" s="206">
        <v>14613.52</v>
      </c>
      <c r="F4415" s="206">
        <v>16440.21</v>
      </c>
      <c r="G4415" s="205">
        <f t="shared" si="351"/>
        <v>0.40665405164737312</v>
      </c>
      <c r="H4415" s="207">
        <f t="shared" si="352"/>
        <v>0.45</v>
      </c>
      <c r="I4415" s="213">
        <v>166392</v>
      </c>
      <c r="J4415" s="213">
        <v>9151.56</v>
      </c>
      <c r="K4415" s="212">
        <v>13311.36</v>
      </c>
      <c r="L4415" s="212">
        <v>14975.28</v>
      </c>
      <c r="M4415" s="239">
        <f t="shared" si="349"/>
        <v>0.51520000000000432</v>
      </c>
      <c r="N4415" s="239"/>
      <c r="O4415" s="178"/>
      <c r="P4415" s="178"/>
      <c r="Q4415" s="178"/>
      <c r="R4415" s="178"/>
      <c r="S4415" s="178"/>
      <c r="T4415" s="178"/>
      <c r="U4415" s="178"/>
      <c r="V4415" s="178"/>
      <c r="W4415" s="178"/>
      <c r="X4415" s="178"/>
      <c r="Y4415" s="210">
        <f t="shared" si="348"/>
        <v>0.37041852181656276</v>
      </c>
      <c r="Z4415" s="211">
        <f t="shared" si="350"/>
        <v>0.42</v>
      </c>
      <c r="AA4415" s="178"/>
      <c r="AB4415" s="178"/>
      <c r="AC4415" s="178"/>
    </row>
    <row r="4416" spans="2:29" x14ac:dyDescent="0.35">
      <c r="B4416" s="222">
        <v>449300</v>
      </c>
      <c r="C4416" s="208">
        <v>182714</v>
      </c>
      <c r="D4416" s="309">
        <v>10049.27</v>
      </c>
      <c r="E4416" s="206">
        <v>14617.12</v>
      </c>
      <c r="F4416" s="206">
        <v>16444.259999999998</v>
      </c>
      <c r="G4416" s="205">
        <f t="shared" si="351"/>
        <v>0.40666369908746941</v>
      </c>
      <c r="H4416" s="207">
        <f t="shared" si="352"/>
        <v>0.45</v>
      </c>
      <c r="I4416" s="213">
        <v>166434</v>
      </c>
      <c r="J4416" s="213">
        <v>9153.8700000000008</v>
      </c>
      <c r="K4416" s="212">
        <v>13314.72</v>
      </c>
      <c r="L4416" s="212">
        <v>14979.06</v>
      </c>
      <c r="M4416" s="239">
        <f t="shared" si="349"/>
        <v>0.51529999999998832</v>
      </c>
      <c r="N4416" s="239"/>
      <c r="O4416" s="178"/>
      <c r="P4416" s="178"/>
      <c r="Q4416" s="178"/>
      <c r="R4416" s="178"/>
      <c r="S4416" s="178"/>
      <c r="T4416" s="178"/>
      <c r="U4416" s="178"/>
      <c r="V4416" s="178"/>
      <c r="W4416" s="178"/>
      <c r="X4416" s="178"/>
      <c r="Y4416" s="210">
        <f t="shared" si="348"/>
        <v>0.37042955708880482</v>
      </c>
      <c r="Z4416" s="211">
        <f t="shared" si="350"/>
        <v>0.42</v>
      </c>
      <c r="AA4416" s="178"/>
      <c r="AB4416" s="178"/>
      <c r="AC4416" s="178"/>
    </row>
    <row r="4417" spans="2:29" x14ac:dyDescent="0.35">
      <c r="B4417" s="222">
        <v>449400</v>
      </c>
      <c r="C4417" s="208">
        <v>182759</v>
      </c>
      <c r="D4417" s="309">
        <v>10051.74</v>
      </c>
      <c r="E4417" s="206">
        <v>14620.72</v>
      </c>
      <c r="F4417" s="206">
        <v>16448.310000000001</v>
      </c>
      <c r="G4417" s="205">
        <f t="shared" si="351"/>
        <v>0.40667334223408991</v>
      </c>
      <c r="H4417" s="207">
        <f t="shared" si="352"/>
        <v>0.45</v>
      </c>
      <c r="I4417" s="213">
        <v>166476</v>
      </c>
      <c r="J4417" s="213">
        <v>9156.18</v>
      </c>
      <c r="K4417" s="212">
        <v>13318.08</v>
      </c>
      <c r="L4417" s="212">
        <v>14982.84</v>
      </c>
      <c r="M4417" s="239">
        <f t="shared" si="349"/>
        <v>0.51519999999989519</v>
      </c>
      <c r="N4417" s="239"/>
      <c r="O4417" s="178"/>
      <c r="P4417" s="178"/>
      <c r="Q4417" s="178"/>
      <c r="R4417" s="178"/>
      <c r="S4417" s="178"/>
      <c r="T4417" s="178"/>
      <c r="U4417" s="178"/>
      <c r="V4417" s="178"/>
      <c r="W4417" s="178"/>
      <c r="X4417" s="178"/>
      <c r="Y4417" s="210">
        <f t="shared" si="348"/>
        <v>0.37044058744993325</v>
      </c>
      <c r="Z4417" s="211">
        <f t="shared" si="350"/>
        <v>0.42</v>
      </c>
      <c r="AA4417" s="178"/>
      <c r="AB4417" s="178"/>
      <c r="AC4417" s="178"/>
    </row>
    <row r="4418" spans="2:29" x14ac:dyDescent="0.35">
      <c r="B4418" s="222">
        <v>449500</v>
      </c>
      <c r="C4418" s="208">
        <v>182804</v>
      </c>
      <c r="D4418" s="309">
        <v>10054.219999999999</v>
      </c>
      <c r="E4418" s="206">
        <v>14624.32</v>
      </c>
      <c r="F4418" s="206">
        <v>16452.36</v>
      </c>
      <c r="G4418" s="205">
        <f t="shared" si="351"/>
        <v>0.40668298109010009</v>
      </c>
      <c r="H4418" s="207">
        <f t="shared" si="352"/>
        <v>0.45</v>
      </c>
      <c r="I4418" s="213">
        <v>166518</v>
      </c>
      <c r="J4418" s="213">
        <v>9158.49</v>
      </c>
      <c r="K4418" s="212">
        <v>13321.44</v>
      </c>
      <c r="L4418" s="212">
        <v>14986.62</v>
      </c>
      <c r="M4418" s="239">
        <f t="shared" si="349"/>
        <v>0.51530000000017029</v>
      </c>
      <c r="N4418" s="239"/>
      <c r="O4418" s="178"/>
      <c r="P4418" s="178"/>
      <c r="Q4418" s="178"/>
      <c r="R4418" s="178"/>
      <c r="S4418" s="178"/>
      <c r="T4418" s="178"/>
      <c r="U4418" s="178"/>
      <c r="V4418" s="178"/>
      <c r="W4418" s="178"/>
      <c r="X4418" s="178"/>
      <c r="Y4418" s="210">
        <f t="shared" si="348"/>
        <v>0.37045161290322581</v>
      </c>
      <c r="Z4418" s="211">
        <f t="shared" si="350"/>
        <v>0.42</v>
      </c>
      <c r="AA4418" s="178"/>
      <c r="AB4418" s="178"/>
      <c r="AC4418" s="178"/>
    </row>
    <row r="4419" spans="2:29" x14ac:dyDescent="0.35">
      <c r="B4419" s="222">
        <v>449600</v>
      </c>
      <c r="C4419" s="208">
        <v>182849</v>
      </c>
      <c r="D4419" s="309">
        <v>10056.69</v>
      </c>
      <c r="E4419" s="206">
        <v>14627.92</v>
      </c>
      <c r="F4419" s="206">
        <v>16456.41</v>
      </c>
      <c r="G4419" s="205">
        <f t="shared" si="351"/>
        <v>0.40669261565836301</v>
      </c>
      <c r="H4419" s="207">
        <f t="shared" si="352"/>
        <v>0.45</v>
      </c>
      <c r="I4419" s="213">
        <v>166560</v>
      </c>
      <c r="J4419" s="213">
        <v>9160.7999999999993</v>
      </c>
      <c r="K4419" s="212">
        <v>13324.8</v>
      </c>
      <c r="L4419" s="212">
        <v>14990.4</v>
      </c>
      <c r="M4419" s="239">
        <f t="shared" si="349"/>
        <v>0.51520000000004074</v>
      </c>
      <c r="N4419" s="239"/>
      <c r="O4419" s="178"/>
      <c r="P4419" s="178"/>
      <c r="Q4419" s="178"/>
      <c r="R4419" s="178"/>
      <c r="S4419" s="178"/>
      <c r="T4419" s="178"/>
      <c r="U4419" s="178"/>
      <c r="V4419" s="178"/>
      <c r="W4419" s="178"/>
      <c r="X4419" s="178"/>
      <c r="Y4419" s="210">
        <f t="shared" ref="Y4419:Y4482" si="353">I4419/$B4419</f>
        <v>0.37046263345195729</v>
      </c>
      <c r="Z4419" s="211">
        <f t="shared" si="350"/>
        <v>0.42</v>
      </c>
      <c r="AA4419" s="178"/>
      <c r="AB4419" s="178"/>
      <c r="AC4419" s="178"/>
    </row>
    <row r="4420" spans="2:29" x14ac:dyDescent="0.35">
      <c r="B4420" s="222">
        <v>449700</v>
      </c>
      <c r="C4420" s="208">
        <v>182894</v>
      </c>
      <c r="D4420" s="309">
        <v>10059.17</v>
      </c>
      <c r="E4420" s="206">
        <v>14631.52</v>
      </c>
      <c r="F4420" s="206">
        <v>16460.46</v>
      </c>
      <c r="G4420" s="205">
        <f t="shared" si="351"/>
        <v>0.40670224594173893</v>
      </c>
      <c r="H4420" s="207">
        <f t="shared" si="352"/>
        <v>0.45</v>
      </c>
      <c r="I4420" s="213">
        <v>166602</v>
      </c>
      <c r="J4420" s="213">
        <v>9163.11</v>
      </c>
      <c r="K4420" s="212">
        <v>13328.16</v>
      </c>
      <c r="L4420" s="212">
        <v>14994.18</v>
      </c>
      <c r="M4420" s="239">
        <f t="shared" ref="M4420:M4483" si="354">(C4420+D4420+F4420-C4419-D4419-F4419)/100</f>
        <v>0.51530000000002474</v>
      </c>
      <c r="N4420" s="239"/>
      <c r="O4420" s="178"/>
      <c r="P4420" s="178"/>
      <c r="Q4420" s="178"/>
      <c r="R4420" s="178"/>
      <c r="S4420" s="178"/>
      <c r="T4420" s="178"/>
      <c r="U4420" s="178"/>
      <c r="V4420" s="178"/>
      <c r="W4420" s="178"/>
      <c r="X4420" s="178"/>
      <c r="Y4420" s="210">
        <f t="shared" si="353"/>
        <v>0.37047364909939962</v>
      </c>
      <c r="Z4420" s="211">
        <f t="shared" ref="Z4420:Z4483" si="355">(I4420-I4419)/($B4420-$B4419)</f>
        <v>0.42</v>
      </c>
      <c r="AA4420" s="178"/>
      <c r="AB4420" s="178"/>
      <c r="AC4420" s="178"/>
    </row>
    <row r="4421" spans="2:29" x14ac:dyDescent="0.35">
      <c r="B4421" s="222">
        <v>449800</v>
      </c>
      <c r="C4421" s="208">
        <v>182939</v>
      </c>
      <c r="D4421" s="309">
        <v>10061.64</v>
      </c>
      <c r="E4421" s="206">
        <v>14635.12</v>
      </c>
      <c r="F4421" s="206">
        <v>16464.509999999998</v>
      </c>
      <c r="G4421" s="205">
        <f t="shared" ref="G4421:G4484" si="356">C4421/B4421</f>
        <v>0.40671187194308583</v>
      </c>
      <c r="H4421" s="207">
        <f t="shared" ref="H4421:H4484" si="357">(C4421-C4420)/(B4421-B4420)</f>
        <v>0.45</v>
      </c>
      <c r="I4421" s="213">
        <v>166644</v>
      </c>
      <c r="J4421" s="213">
        <v>9165.42</v>
      </c>
      <c r="K4421" s="212">
        <v>13331.52</v>
      </c>
      <c r="L4421" s="212">
        <v>14997.96</v>
      </c>
      <c r="M4421" s="239">
        <f t="shared" si="354"/>
        <v>0.51520000000025901</v>
      </c>
      <c r="N4421" s="239"/>
      <c r="O4421" s="178"/>
      <c r="P4421" s="178"/>
      <c r="Q4421" s="178"/>
      <c r="R4421" s="178"/>
      <c r="S4421" s="178"/>
      <c r="T4421" s="178"/>
      <c r="U4421" s="178"/>
      <c r="V4421" s="178"/>
      <c r="W4421" s="178"/>
      <c r="X4421" s="178"/>
      <c r="Y4421" s="210">
        <f t="shared" si="353"/>
        <v>0.37048465984882167</v>
      </c>
      <c r="Z4421" s="211">
        <f t="shared" si="355"/>
        <v>0.42</v>
      </c>
      <c r="AA4421" s="178"/>
      <c r="AB4421" s="178"/>
      <c r="AC4421" s="178"/>
    </row>
    <row r="4422" spans="2:29" x14ac:dyDescent="0.35">
      <c r="B4422" s="222">
        <v>449900</v>
      </c>
      <c r="C4422" s="208">
        <v>182984</v>
      </c>
      <c r="D4422" s="309">
        <v>10064.120000000001</v>
      </c>
      <c r="E4422" s="206">
        <v>14638.72</v>
      </c>
      <c r="F4422" s="206">
        <v>16468.560000000001</v>
      </c>
      <c r="G4422" s="205">
        <f t="shared" si="356"/>
        <v>0.40672149366525895</v>
      </c>
      <c r="H4422" s="207">
        <f t="shared" si="357"/>
        <v>0.45</v>
      </c>
      <c r="I4422" s="213">
        <v>166686</v>
      </c>
      <c r="J4422" s="213">
        <v>9167.73</v>
      </c>
      <c r="K4422" s="212">
        <v>13334.88</v>
      </c>
      <c r="L4422" s="212">
        <v>15001.74</v>
      </c>
      <c r="M4422" s="239">
        <f t="shared" si="354"/>
        <v>0.51529999999995202</v>
      </c>
      <c r="N4422" s="239"/>
      <c r="O4422" s="178"/>
      <c r="P4422" s="178"/>
      <c r="Q4422" s="178"/>
      <c r="R4422" s="178"/>
      <c r="S4422" s="178"/>
      <c r="T4422" s="178"/>
      <c r="U4422" s="178"/>
      <c r="V4422" s="178"/>
      <c r="W4422" s="178"/>
      <c r="X4422" s="178"/>
      <c r="Y4422" s="210">
        <f t="shared" si="353"/>
        <v>0.37049566570348968</v>
      </c>
      <c r="Z4422" s="211">
        <f t="shared" si="355"/>
        <v>0.42</v>
      </c>
      <c r="AA4422" s="178"/>
      <c r="AB4422" s="178"/>
      <c r="AC4422" s="178"/>
    </row>
    <row r="4423" spans="2:29" x14ac:dyDescent="0.35">
      <c r="B4423" s="222">
        <v>450000</v>
      </c>
      <c r="C4423" s="208">
        <v>183029</v>
      </c>
      <c r="D4423" s="309">
        <v>10066.59</v>
      </c>
      <c r="E4423" s="206">
        <v>14642.32</v>
      </c>
      <c r="F4423" s="206">
        <v>16472.61</v>
      </c>
      <c r="G4423" s="205">
        <f t="shared" si="356"/>
        <v>0.4067311111111111</v>
      </c>
      <c r="H4423" s="207">
        <f t="shared" si="357"/>
        <v>0.45</v>
      </c>
      <c r="I4423" s="213">
        <v>166728</v>
      </c>
      <c r="J4423" s="213">
        <v>9170.0400000000009</v>
      </c>
      <c r="K4423" s="212">
        <v>13338.24</v>
      </c>
      <c r="L4423" s="212">
        <v>15005.52</v>
      </c>
      <c r="M4423" s="239">
        <f t="shared" si="354"/>
        <v>0.51520000000007715</v>
      </c>
      <c r="N4423" s="239"/>
      <c r="O4423" s="178"/>
      <c r="P4423" s="178"/>
      <c r="Q4423" s="178"/>
      <c r="R4423" s="178"/>
      <c r="S4423" s="178"/>
      <c r="T4423" s="178"/>
      <c r="U4423" s="178"/>
      <c r="V4423" s="178"/>
      <c r="W4423" s="178"/>
      <c r="X4423" s="178"/>
      <c r="Y4423" s="210">
        <f t="shared" si="353"/>
        <v>0.37050666666666665</v>
      </c>
      <c r="Z4423" s="211">
        <f t="shared" si="355"/>
        <v>0.42</v>
      </c>
      <c r="AA4423" s="178"/>
      <c r="AB4423" s="178"/>
      <c r="AC4423" s="178"/>
    </row>
    <row r="4424" spans="2:29" x14ac:dyDescent="0.35">
      <c r="B4424" s="222">
        <v>450100</v>
      </c>
      <c r="C4424" s="208">
        <v>183074</v>
      </c>
      <c r="D4424" s="309">
        <v>10069.07</v>
      </c>
      <c r="E4424" s="206">
        <v>14645.92</v>
      </c>
      <c r="F4424" s="206">
        <v>16476.66</v>
      </c>
      <c r="G4424" s="205">
        <f t="shared" si="356"/>
        <v>0.40674072428349256</v>
      </c>
      <c r="H4424" s="207">
        <f t="shared" si="357"/>
        <v>0.45</v>
      </c>
      <c r="I4424" s="213">
        <v>166770</v>
      </c>
      <c r="J4424" s="213">
        <v>9172.35</v>
      </c>
      <c r="K4424" s="212">
        <v>13341.6</v>
      </c>
      <c r="L4424" s="212">
        <v>15009.3</v>
      </c>
      <c r="M4424" s="239">
        <f t="shared" si="354"/>
        <v>0.51530000000009746</v>
      </c>
      <c r="N4424" s="239"/>
      <c r="O4424" s="178"/>
      <c r="P4424" s="178"/>
      <c r="Q4424" s="178"/>
      <c r="R4424" s="178"/>
      <c r="S4424" s="178"/>
      <c r="T4424" s="178"/>
      <c r="U4424" s="178"/>
      <c r="V4424" s="178"/>
      <c r="W4424" s="178"/>
      <c r="X4424" s="178"/>
      <c r="Y4424" s="210">
        <f t="shared" si="353"/>
        <v>0.37051766274161296</v>
      </c>
      <c r="Z4424" s="211">
        <f t="shared" si="355"/>
        <v>0.42</v>
      </c>
      <c r="AA4424" s="178"/>
      <c r="AB4424" s="178"/>
      <c r="AC4424" s="178"/>
    </row>
    <row r="4425" spans="2:29" x14ac:dyDescent="0.35">
      <c r="B4425" s="222">
        <v>450200</v>
      </c>
      <c r="C4425" s="208">
        <v>183119</v>
      </c>
      <c r="D4425" s="309">
        <v>10071.540000000001</v>
      </c>
      <c r="E4425" s="206">
        <v>14649.52</v>
      </c>
      <c r="F4425" s="206">
        <v>16480.71</v>
      </c>
      <c r="G4425" s="205">
        <f t="shared" si="356"/>
        <v>0.406750333185251</v>
      </c>
      <c r="H4425" s="207">
        <f t="shared" si="357"/>
        <v>0.45</v>
      </c>
      <c r="I4425" s="213">
        <v>166812</v>
      </c>
      <c r="J4425" s="213">
        <v>9174.66</v>
      </c>
      <c r="K4425" s="212">
        <v>13344.96</v>
      </c>
      <c r="L4425" s="212">
        <v>15013.08</v>
      </c>
      <c r="M4425" s="239">
        <f t="shared" si="354"/>
        <v>0.51520000000000432</v>
      </c>
      <c r="N4425" s="239"/>
      <c r="O4425" s="178"/>
      <c r="P4425" s="178"/>
      <c r="Q4425" s="178"/>
      <c r="R4425" s="178"/>
      <c r="S4425" s="178"/>
      <c r="T4425" s="178"/>
      <c r="U4425" s="178"/>
      <c r="V4425" s="178"/>
      <c r="W4425" s="178"/>
      <c r="X4425" s="178"/>
      <c r="Y4425" s="210">
        <f t="shared" si="353"/>
        <v>0.37052865393158596</v>
      </c>
      <c r="Z4425" s="211">
        <f t="shared" si="355"/>
        <v>0.42</v>
      </c>
      <c r="AA4425" s="178"/>
      <c r="AB4425" s="178"/>
      <c r="AC4425" s="178"/>
    </row>
    <row r="4426" spans="2:29" x14ac:dyDescent="0.35">
      <c r="B4426" s="222">
        <v>450300</v>
      </c>
      <c r="C4426" s="208">
        <v>183164</v>
      </c>
      <c r="D4426" s="309">
        <v>10074.02</v>
      </c>
      <c r="E4426" s="206">
        <v>14653.12</v>
      </c>
      <c r="F4426" s="206">
        <v>16484.759999999998</v>
      </c>
      <c r="G4426" s="205">
        <f t="shared" si="356"/>
        <v>0.40675993781923164</v>
      </c>
      <c r="H4426" s="207">
        <f t="shared" si="357"/>
        <v>0.45</v>
      </c>
      <c r="I4426" s="213">
        <v>166854</v>
      </c>
      <c r="J4426" s="213">
        <v>9176.9699999999993</v>
      </c>
      <c r="K4426" s="212">
        <v>13348.32</v>
      </c>
      <c r="L4426" s="212">
        <v>15016.86</v>
      </c>
      <c r="M4426" s="239">
        <f t="shared" si="354"/>
        <v>0.51529999999998832</v>
      </c>
      <c r="N4426" s="239"/>
      <c r="O4426" s="178"/>
      <c r="P4426" s="178"/>
      <c r="Q4426" s="178"/>
      <c r="R4426" s="178"/>
      <c r="S4426" s="178"/>
      <c r="T4426" s="178"/>
      <c r="U4426" s="178"/>
      <c r="V4426" s="178"/>
      <c r="W4426" s="178"/>
      <c r="X4426" s="178"/>
      <c r="Y4426" s="210">
        <f t="shared" si="353"/>
        <v>0.3705396402398401</v>
      </c>
      <c r="Z4426" s="211">
        <f t="shared" si="355"/>
        <v>0.42</v>
      </c>
      <c r="AA4426" s="178"/>
      <c r="AB4426" s="178"/>
      <c r="AC4426" s="178"/>
    </row>
    <row r="4427" spans="2:29" x14ac:dyDescent="0.35">
      <c r="B4427" s="222">
        <v>450400</v>
      </c>
      <c r="C4427" s="208">
        <v>183209</v>
      </c>
      <c r="D4427" s="309">
        <v>10076.49</v>
      </c>
      <c r="E4427" s="206">
        <v>14656.72</v>
      </c>
      <c r="F4427" s="206">
        <v>16488.810000000001</v>
      </c>
      <c r="G4427" s="205">
        <f t="shared" si="356"/>
        <v>0.4067695381882771</v>
      </c>
      <c r="H4427" s="207">
        <f t="shared" si="357"/>
        <v>0.45</v>
      </c>
      <c r="I4427" s="213">
        <v>166896</v>
      </c>
      <c r="J4427" s="213">
        <v>9179.2800000000007</v>
      </c>
      <c r="K4427" s="212">
        <v>13351.68</v>
      </c>
      <c r="L4427" s="212">
        <v>15020.64</v>
      </c>
      <c r="M4427" s="239">
        <f t="shared" si="354"/>
        <v>0.51519999999989519</v>
      </c>
      <c r="N4427" s="239"/>
      <c r="O4427" s="178"/>
      <c r="P4427" s="178"/>
      <c r="Q4427" s="178"/>
      <c r="R4427" s="178"/>
      <c r="S4427" s="178"/>
      <c r="T4427" s="178"/>
      <c r="U4427" s="178"/>
      <c r="V4427" s="178"/>
      <c r="W4427" s="178"/>
      <c r="X4427" s="178"/>
      <c r="Y4427" s="210">
        <f t="shared" si="353"/>
        <v>0.37055062166962699</v>
      </c>
      <c r="Z4427" s="211">
        <f t="shared" si="355"/>
        <v>0.42</v>
      </c>
      <c r="AA4427" s="178"/>
      <c r="AB4427" s="178"/>
      <c r="AC4427" s="178"/>
    </row>
    <row r="4428" spans="2:29" x14ac:dyDescent="0.35">
      <c r="B4428" s="222">
        <v>450500</v>
      </c>
      <c r="C4428" s="208">
        <v>183254</v>
      </c>
      <c r="D4428" s="309">
        <v>10078.969999999999</v>
      </c>
      <c r="E4428" s="206">
        <v>14660.32</v>
      </c>
      <c r="F4428" s="206">
        <v>16492.86</v>
      </c>
      <c r="G4428" s="205">
        <f t="shared" si="356"/>
        <v>0.40677913429522755</v>
      </c>
      <c r="H4428" s="207">
        <f t="shared" si="357"/>
        <v>0.45</v>
      </c>
      <c r="I4428" s="213">
        <v>166938</v>
      </c>
      <c r="J4428" s="213">
        <v>9181.59</v>
      </c>
      <c r="K4428" s="212">
        <v>13355.04</v>
      </c>
      <c r="L4428" s="212">
        <v>15024.42</v>
      </c>
      <c r="M4428" s="239">
        <f t="shared" si="354"/>
        <v>0.51530000000017029</v>
      </c>
      <c r="N4428" s="239"/>
      <c r="O4428" s="178"/>
      <c r="P4428" s="178"/>
      <c r="Q4428" s="178"/>
      <c r="R4428" s="178"/>
      <c r="S4428" s="178"/>
      <c r="T4428" s="178"/>
      <c r="U4428" s="178"/>
      <c r="V4428" s="178"/>
      <c r="W4428" s="178"/>
      <c r="X4428" s="178"/>
      <c r="Y4428" s="210">
        <f t="shared" si="353"/>
        <v>0.37056159822419532</v>
      </c>
      <c r="Z4428" s="211">
        <f t="shared" si="355"/>
        <v>0.42</v>
      </c>
      <c r="AA4428" s="178"/>
      <c r="AB4428" s="178"/>
      <c r="AC4428" s="178"/>
    </row>
    <row r="4429" spans="2:29" x14ac:dyDescent="0.35">
      <c r="B4429" s="222">
        <v>450600</v>
      </c>
      <c r="C4429" s="208">
        <v>183299</v>
      </c>
      <c r="D4429" s="309">
        <v>10081.44</v>
      </c>
      <c r="E4429" s="206">
        <v>14663.92</v>
      </c>
      <c r="F4429" s="206">
        <v>16496.91</v>
      </c>
      <c r="G4429" s="205">
        <f t="shared" si="356"/>
        <v>0.40678872614292055</v>
      </c>
      <c r="H4429" s="207">
        <f t="shared" si="357"/>
        <v>0.45</v>
      </c>
      <c r="I4429" s="213">
        <v>166980</v>
      </c>
      <c r="J4429" s="213">
        <v>9183.9</v>
      </c>
      <c r="K4429" s="212">
        <v>13358.4</v>
      </c>
      <c r="L4429" s="212">
        <v>15028.2</v>
      </c>
      <c r="M4429" s="239">
        <f t="shared" si="354"/>
        <v>0.51520000000004074</v>
      </c>
      <c r="N4429" s="239"/>
      <c r="O4429" s="178"/>
      <c r="P4429" s="178"/>
      <c r="Q4429" s="178"/>
      <c r="R4429" s="178"/>
      <c r="S4429" s="178"/>
      <c r="T4429" s="178"/>
      <c r="U4429" s="178"/>
      <c r="V4429" s="178"/>
      <c r="W4429" s="178"/>
      <c r="X4429" s="178"/>
      <c r="Y4429" s="210">
        <f t="shared" si="353"/>
        <v>0.37057256990679094</v>
      </c>
      <c r="Z4429" s="211">
        <f t="shared" si="355"/>
        <v>0.42</v>
      </c>
      <c r="AA4429" s="178"/>
      <c r="AB4429" s="178"/>
      <c r="AC4429" s="178"/>
    </row>
    <row r="4430" spans="2:29" x14ac:dyDescent="0.35">
      <c r="B4430" s="222">
        <v>450700</v>
      </c>
      <c r="C4430" s="208">
        <v>183344</v>
      </c>
      <c r="D4430" s="309">
        <v>10083.92</v>
      </c>
      <c r="E4430" s="206">
        <v>14667.52</v>
      </c>
      <c r="F4430" s="206">
        <v>16500.96</v>
      </c>
      <c r="G4430" s="205">
        <f t="shared" si="356"/>
        <v>0.40679831373419123</v>
      </c>
      <c r="H4430" s="207">
        <f t="shared" si="357"/>
        <v>0.45</v>
      </c>
      <c r="I4430" s="213">
        <v>167022</v>
      </c>
      <c r="J4430" s="213">
        <v>9186.2099999999991</v>
      </c>
      <c r="K4430" s="212">
        <v>13361.76</v>
      </c>
      <c r="L4430" s="212">
        <v>15031.98</v>
      </c>
      <c r="M4430" s="239">
        <f t="shared" si="354"/>
        <v>0.51530000000002474</v>
      </c>
      <c r="N4430" s="239"/>
      <c r="O4430" s="178"/>
      <c r="P4430" s="178"/>
      <c r="Q4430" s="178"/>
      <c r="R4430" s="178"/>
      <c r="S4430" s="178"/>
      <c r="T4430" s="178"/>
      <c r="U4430" s="178"/>
      <c r="V4430" s="178"/>
      <c r="W4430" s="178"/>
      <c r="X4430" s="178"/>
      <c r="Y4430" s="210">
        <f t="shared" si="353"/>
        <v>0.37058353672065675</v>
      </c>
      <c r="Z4430" s="211">
        <f t="shared" si="355"/>
        <v>0.42</v>
      </c>
      <c r="AA4430" s="178"/>
      <c r="AB4430" s="178"/>
      <c r="AC4430" s="178"/>
    </row>
    <row r="4431" spans="2:29" x14ac:dyDescent="0.35">
      <c r="B4431" s="222">
        <v>450800</v>
      </c>
      <c r="C4431" s="208">
        <v>183389</v>
      </c>
      <c r="D4431" s="309">
        <v>10086.39</v>
      </c>
      <c r="E4431" s="206">
        <v>14671.12</v>
      </c>
      <c r="F4431" s="206">
        <v>16505.009999999998</v>
      </c>
      <c r="G4431" s="205">
        <f t="shared" si="356"/>
        <v>0.4068078970718722</v>
      </c>
      <c r="H4431" s="207">
        <f t="shared" si="357"/>
        <v>0.45</v>
      </c>
      <c r="I4431" s="213">
        <v>167064</v>
      </c>
      <c r="J4431" s="213">
        <v>9188.52</v>
      </c>
      <c r="K4431" s="212">
        <v>13365.12</v>
      </c>
      <c r="L4431" s="212">
        <v>15035.76</v>
      </c>
      <c r="M4431" s="239">
        <f t="shared" si="354"/>
        <v>0.51520000000025901</v>
      </c>
      <c r="N4431" s="239"/>
      <c r="O4431" s="178"/>
      <c r="P4431" s="178"/>
      <c r="Q4431" s="178"/>
      <c r="R4431" s="178"/>
      <c r="S4431" s="178"/>
      <c r="T4431" s="178"/>
      <c r="U4431" s="178"/>
      <c r="V4431" s="178"/>
      <c r="W4431" s="178"/>
      <c r="X4431" s="178"/>
      <c r="Y4431" s="210">
        <f t="shared" si="353"/>
        <v>0.37059449866903282</v>
      </c>
      <c r="Z4431" s="211">
        <f t="shared" si="355"/>
        <v>0.42</v>
      </c>
      <c r="AA4431" s="178"/>
      <c r="AB4431" s="178"/>
      <c r="AC4431" s="178"/>
    </row>
    <row r="4432" spans="2:29" x14ac:dyDescent="0.35">
      <c r="B4432" s="222">
        <v>450900</v>
      </c>
      <c r="C4432" s="208">
        <v>183434</v>
      </c>
      <c r="D4432" s="309">
        <v>10088.870000000001</v>
      </c>
      <c r="E4432" s="206">
        <v>14674.72</v>
      </c>
      <c r="F4432" s="206">
        <v>16509.060000000001</v>
      </c>
      <c r="G4432" s="205">
        <f t="shared" si="356"/>
        <v>0.40681747615879355</v>
      </c>
      <c r="H4432" s="207">
        <f t="shared" si="357"/>
        <v>0.45</v>
      </c>
      <c r="I4432" s="213">
        <v>167106</v>
      </c>
      <c r="J4432" s="213">
        <v>9190.83</v>
      </c>
      <c r="K4432" s="212">
        <v>13368.48</v>
      </c>
      <c r="L4432" s="212">
        <v>15039.54</v>
      </c>
      <c r="M4432" s="239">
        <f t="shared" si="354"/>
        <v>0.51529999999995202</v>
      </c>
      <c r="N4432" s="239"/>
      <c r="O4432" s="178"/>
      <c r="P4432" s="178"/>
      <c r="Q4432" s="178"/>
      <c r="R4432" s="178"/>
      <c r="S4432" s="178"/>
      <c r="T4432" s="178"/>
      <c r="U4432" s="178"/>
      <c r="V4432" s="178"/>
      <c r="W4432" s="178"/>
      <c r="X4432" s="178"/>
      <c r="Y4432" s="210">
        <f t="shared" si="353"/>
        <v>0.37060545575515635</v>
      </c>
      <c r="Z4432" s="211">
        <f t="shared" si="355"/>
        <v>0.42</v>
      </c>
      <c r="AA4432" s="178"/>
      <c r="AB4432" s="178"/>
      <c r="AC4432" s="178"/>
    </row>
    <row r="4433" spans="2:29" x14ac:dyDescent="0.35">
      <c r="B4433" s="222">
        <v>451000</v>
      </c>
      <c r="C4433" s="208">
        <v>183479</v>
      </c>
      <c r="D4433" s="309">
        <v>10091.34</v>
      </c>
      <c r="E4433" s="206">
        <v>14678.32</v>
      </c>
      <c r="F4433" s="206">
        <v>16513.11</v>
      </c>
      <c r="G4433" s="205">
        <f t="shared" si="356"/>
        <v>0.40682705099778271</v>
      </c>
      <c r="H4433" s="207">
        <f t="shared" si="357"/>
        <v>0.45</v>
      </c>
      <c r="I4433" s="213">
        <v>167148</v>
      </c>
      <c r="J4433" s="213">
        <v>9193.14</v>
      </c>
      <c r="K4433" s="212">
        <v>13371.84</v>
      </c>
      <c r="L4433" s="212">
        <v>15043.32</v>
      </c>
      <c r="M4433" s="239">
        <f t="shared" si="354"/>
        <v>0.51520000000007715</v>
      </c>
      <c r="N4433" s="239"/>
      <c r="O4433" s="178"/>
      <c r="P4433" s="178"/>
      <c r="Q4433" s="178"/>
      <c r="R4433" s="178"/>
      <c r="S4433" s="178"/>
      <c r="T4433" s="178"/>
      <c r="U4433" s="178"/>
      <c r="V4433" s="178"/>
      <c r="W4433" s="178"/>
      <c r="X4433" s="178"/>
      <c r="Y4433" s="210">
        <f t="shared" si="353"/>
        <v>0.37061640798226164</v>
      </c>
      <c r="Z4433" s="211">
        <f t="shared" si="355"/>
        <v>0.42</v>
      </c>
      <c r="AA4433" s="178"/>
      <c r="AB4433" s="178"/>
      <c r="AC4433" s="178"/>
    </row>
    <row r="4434" spans="2:29" x14ac:dyDescent="0.35">
      <c r="B4434" s="222">
        <v>451100</v>
      </c>
      <c r="C4434" s="208">
        <v>183524</v>
      </c>
      <c r="D4434" s="309">
        <v>10093.82</v>
      </c>
      <c r="E4434" s="206">
        <v>14681.92</v>
      </c>
      <c r="F4434" s="206">
        <v>16517.16</v>
      </c>
      <c r="G4434" s="205">
        <f t="shared" si="356"/>
        <v>0.40683662159166484</v>
      </c>
      <c r="H4434" s="207">
        <f t="shared" si="357"/>
        <v>0.45</v>
      </c>
      <c r="I4434" s="213">
        <v>167190</v>
      </c>
      <c r="J4434" s="213">
        <v>9195.4500000000007</v>
      </c>
      <c r="K4434" s="212">
        <v>13375.2</v>
      </c>
      <c r="L4434" s="212">
        <v>15047.1</v>
      </c>
      <c r="M4434" s="239">
        <f t="shared" si="354"/>
        <v>0.51530000000009746</v>
      </c>
      <c r="N4434" s="239"/>
      <c r="O4434" s="178"/>
      <c r="P4434" s="178"/>
      <c r="Q4434" s="178"/>
      <c r="R4434" s="178"/>
      <c r="S4434" s="178"/>
      <c r="T4434" s="178"/>
      <c r="U4434" s="178"/>
      <c r="V4434" s="178"/>
      <c r="W4434" s="178"/>
      <c r="X4434" s="178"/>
      <c r="Y4434" s="210">
        <f t="shared" si="353"/>
        <v>0.37062735535358016</v>
      </c>
      <c r="Z4434" s="211">
        <f t="shared" si="355"/>
        <v>0.42</v>
      </c>
      <c r="AA4434" s="178"/>
      <c r="AB4434" s="178"/>
      <c r="AC4434" s="178"/>
    </row>
    <row r="4435" spans="2:29" x14ac:dyDescent="0.35">
      <c r="B4435" s="222">
        <v>451200</v>
      </c>
      <c r="C4435" s="208">
        <v>183569</v>
      </c>
      <c r="D4435" s="309">
        <v>10096.290000000001</v>
      </c>
      <c r="E4435" s="206">
        <v>14685.52</v>
      </c>
      <c r="F4435" s="206">
        <v>16521.21</v>
      </c>
      <c r="G4435" s="205">
        <f t="shared" si="356"/>
        <v>0.40684618794326244</v>
      </c>
      <c r="H4435" s="207">
        <f t="shared" si="357"/>
        <v>0.45</v>
      </c>
      <c r="I4435" s="213">
        <v>167232</v>
      </c>
      <c r="J4435" s="213">
        <v>9197.76</v>
      </c>
      <c r="K4435" s="212">
        <v>13378.56</v>
      </c>
      <c r="L4435" s="212">
        <v>15050.88</v>
      </c>
      <c r="M4435" s="239">
        <f t="shared" si="354"/>
        <v>0.51520000000000432</v>
      </c>
      <c r="N4435" s="239"/>
      <c r="O4435" s="178"/>
      <c r="P4435" s="178"/>
      <c r="Q4435" s="178"/>
      <c r="R4435" s="178"/>
      <c r="S4435" s="178"/>
      <c r="T4435" s="178"/>
      <c r="U4435" s="178"/>
      <c r="V4435" s="178"/>
      <c r="W4435" s="178"/>
      <c r="X4435" s="178"/>
      <c r="Y4435" s="210">
        <f t="shared" si="353"/>
        <v>0.37063829787234043</v>
      </c>
      <c r="Z4435" s="211">
        <f t="shared" si="355"/>
        <v>0.42</v>
      </c>
      <c r="AA4435" s="178"/>
      <c r="AB4435" s="178"/>
      <c r="AC4435" s="178"/>
    </row>
    <row r="4436" spans="2:29" x14ac:dyDescent="0.35">
      <c r="B4436" s="222">
        <v>451300</v>
      </c>
      <c r="C4436" s="208">
        <v>183614</v>
      </c>
      <c r="D4436" s="309">
        <v>10098.77</v>
      </c>
      <c r="E4436" s="206">
        <v>14689.12</v>
      </c>
      <c r="F4436" s="206">
        <v>16525.259999999998</v>
      </c>
      <c r="G4436" s="205">
        <f t="shared" si="356"/>
        <v>0.40685575005539554</v>
      </c>
      <c r="H4436" s="207">
        <f t="shared" si="357"/>
        <v>0.45</v>
      </c>
      <c r="I4436" s="213">
        <v>167274</v>
      </c>
      <c r="J4436" s="213">
        <v>9200.07</v>
      </c>
      <c r="K4436" s="212">
        <v>13381.92</v>
      </c>
      <c r="L4436" s="212">
        <v>15054.66</v>
      </c>
      <c r="M4436" s="239">
        <f t="shared" si="354"/>
        <v>0.51529999999998832</v>
      </c>
      <c r="N4436" s="239"/>
      <c r="O4436" s="178"/>
      <c r="P4436" s="178"/>
      <c r="Q4436" s="178"/>
      <c r="R4436" s="178"/>
      <c r="S4436" s="178"/>
      <c r="T4436" s="178"/>
      <c r="U4436" s="178"/>
      <c r="V4436" s="178"/>
      <c r="W4436" s="178"/>
      <c r="X4436" s="178"/>
      <c r="Y4436" s="210">
        <f t="shared" si="353"/>
        <v>0.37064923554176821</v>
      </c>
      <c r="Z4436" s="211">
        <f t="shared" si="355"/>
        <v>0.42</v>
      </c>
      <c r="AA4436" s="178"/>
      <c r="AB4436" s="178"/>
      <c r="AC4436" s="178"/>
    </row>
    <row r="4437" spans="2:29" x14ac:dyDescent="0.35">
      <c r="B4437" s="222">
        <v>451400</v>
      </c>
      <c r="C4437" s="208">
        <v>183659</v>
      </c>
      <c r="D4437" s="309">
        <v>10101.24</v>
      </c>
      <c r="E4437" s="206">
        <v>14692.72</v>
      </c>
      <c r="F4437" s="206">
        <v>16529.310000000001</v>
      </c>
      <c r="G4437" s="205">
        <f t="shared" si="356"/>
        <v>0.40686530793088171</v>
      </c>
      <c r="H4437" s="207">
        <f t="shared" si="357"/>
        <v>0.45</v>
      </c>
      <c r="I4437" s="213">
        <v>167316</v>
      </c>
      <c r="J4437" s="213">
        <v>9202.3799999999992</v>
      </c>
      <c r="K4437" s="212">
        <v>13385.28</v>
      </c>
      <c r="L4437" s="212">
        <v>15058.44</v>
      </c>
      <c r="M4437" s="239">
        <f t="shared" si="354"/>
        <v>0.51519999999989519</v>
      </c>
      <c r="N4437" s="239"/>
      <c r="O4437" s="178"/>
      <c r="P4437" s="178"/>
      <c r="Q4437" s="178"/>
      <c r="R4437" s="178"/>
      <c r="S4437" s="178"/>
      <c r="T4437" s="178"/>
      <c r="U4437" s="178"/>
      <c r="V4437" s="178"/>
      <c r="W4437" s="178"/>
      <c r="X4437" s="178"/>
      <c r="Y4437" s="210">
        <f t="shared" si="353"/>
        <v>0.37066016836508642</v>
      </c>
      <c r="Z4437" s="211">
        <f t="shared" si="355"/>
        <v>0.42</v>
      </c>
      <c r="AA4437" s="178"/>
      <c r="AB4437" s="178"/>
      <c r="AC4437" s="178"/>
    </row>
    <row r="4438" spans="2:29" x14ac:dyDescent="0.35">
      <c r="B4438" s="222">
        <v>451500</v>
      </c>
      <c r="C4438" s="208">
        <v>183704</v>
      </c>
      <c r="D4438" s="309">
        <v>10103.719999999999</v>
      </c>
      <c r="E4438" s="206">
        <v>14696.32</v>
      </c>
      <c r="F4438" s="206">
        <v>16533.36</v>
      </c>
      <c r="G4438" s="205">
        <f t="shared" si="356"/>
        <v>0.406874861572536</v>
      </c>
      <c r="H4438" s="207">
        <f t="shared" si="357"/>
        <v>0.45</v>
      </c>
      <c r="I4438" s="213">
        <v>167358</v>
      </c>
      <c r="J4438" s="213">
        <v>9204.69</v>
      </c>
      <c r="K4438" s="212">
        <v>13388.64</v>
      </c>
      <c r="L4438" s="212">
        <v>15062.22</v>
      </c>
      <c r="M4438" s="239">
        <f t="shared" si="354"/>
        <v>0.51530000000017029</v>
      </c>
      <c r="N4438" s="239"/>
      <c r="O4438" s="178"/>
      <c r="P4438" s="178"/>
      <c r="Q4438" s="178"/>
      <c r="R4438" s="178"/>
      <c r="S4438" s="178"/>
      <c r="T4438" s="178"/>
      <c r="U4438" s="178"/>
      <c r="V4438" s="178"/>
      <c r="W4438" s="178"/>
      <c r="X4438" s="178"/>
      <c r="Y4438" s="210">
        <f t="shared" si="353"/>
        <v>0.37067109634551493</v>
      </c>
      <c r="Z4438" s="211">
        <f t="shared" si="355"/>
        <v>0.42</v>
      </c>
      <c r="AA4438" s="178"/>
      <c r="AB4438" s="178"/>
      <c r="AC4438" s="178"/>
    </row>
    <row r="4439" spans="2:29" x14ac:dyDescent="0.35">
      <c r="B4439" s="222">
        <v>451600</v>
      </c>
      <c r="C4439" s="208">
        <v>183749</v>
      </c>
      <c r="D4439" s="309">
        <v>10106.19</v>
      </c>
      <c r="E4439" s="206">
        <v>14699.92</v>
      </c>
      <c r="F4439" s="206">
        <v>16537.41</v>
      </c>
      <c r="G4439" s="205">
        <f t="shared" si="356"/>
        <v>0.40688441098317096</v>
      </c>
      <c r="H4439" s="207">
        <f t="shared" si="357"/>
        <v>0.45</v>
      </c>
      <c r="I4439" s="213">
        <v>167400</v>
      </c>
      <c r="J4439" s="213">
        <v>9207</v>
      </c>
      <c r="K4439" s="212">
        <v>13392</v>
      </c>
      <c r="L4439" s="212">
        <v>15066</v>
      </c>
      <c r="M4439" s="239">
        <f t="shared" si="354"/>
        <v>0.51520000000004074</v>
      </c>
      <c r="N4439" s="239"/>
      <c r="O4439" s="178"/>
      <c r="P4439" s="178"/>
      <c r="Q4439" s="178"/>
      <c r="R4439" s="178"/>
      <c r="S4439" s="178"/>
      <c r="T4439" s="178"/>
      <c r="U4439" s="178"/>
      <c r="V4439" s="178"/>
      <c r="W4439" s="178"/>
      <c r="X4439" s="178"/>
      <c r="Y4439" s="210">
        <f t="shared" si="353"/>
        <v>0.37068201948627105</v>
      </c>
      <c r="Z4439" s="211">
        <f t="shared" si="355"/>
        <v>0.42</v>
      </c>
      <c r="AA4439" s="178"/>
      <c r="AB4439" s="178"/>
      <c r="AC4439" s="178"/>
    </row>
    <row r="4440" spans="2:29" x14ac:dyDescent="0.35">
      <c r="B4440" s="222">
        <v>451700</v>
      </c>
      <c r="C4440" s="208">
        <v>183794</v>
      </c>
      <c r="D4440" s="309">
        <v>10108.67</v>
      </c>
      <c r="E4440" s="206">
        <v>14703.52</v>
      </c>
      <c r="F4440" s="206">
        <v>16541.46</v>
      </c>
      <c r="G4440" s="205">
        <f t="shared" si="356"/>
        <v>0.40689395616559665</v>
      </c>
      <c r="H4440" s="207">
        <f t="shared" si="357"/>
        <v>0.45</v>
      </c>
      <c r="I4440" s="213">
        <v>167442</v>
      </c>
      <c r="J4440" s="213">
        <v>9209.31</v>
      </c>
      <c r="K4440" s="212">
        <v>13395.36</v>
      </c>
      <c r="L4440" s="212">
        <v>15069.78</v>
      </c>
      <c r="M4440" s="239">
        <f t="shared" si="354"/>
        <v>0.51530000000002474</v>
      </c>
      <c r="N4440" s="239"/>
      <c r="O4440" s="178"/>
      <c r="P4440" s="178"/>
      <c r="Q4440" s="178"/>
      <c r="R4440" s="178"/>
      <c r="S4440" s="178"/>
      <c r="T4440" s="178"/>
      <c r="U4440" s="178"/>
      <c r="V4440" s="178"/>
      <c r="W4440" s="178"/>
      <c r="X4440" s="178"/>
      <c r="Y4440" s="210">
        <f t="shared" si="353"/>
        <v>0.37069293779056894</v>
      </c>
      <c r="Z4440" s="211">
        <f t="shared" si="355"/>
        <v>0.42</v>
      </c>
      <c r="AA4440" s="178"/>
      <c r="AB4440" s="178"/>
      <c r="AC4440" s="178"/>
    </row>
    <row r="4441" spans="2:29" x14ac:dyDescent="0.35">
      <c r="B4441" s="222">
        <v>451800</v>
      </c>
      <c r="C4441" s="208">
        <v>183839</v>
      </c>
      <c r="D4441" s="309">
        <v>10111.14</v>
      </c>
      <c r="E4441" s="206">
        <v>14707.12</v>
      </c>
      <c r="F4441" s="206">
        <v>16545.509999999998</v>
      </c>
      <c r="G4441" s="205">
        <f t="shared" si="356"/>
        <v>0.40690349712262064</v>
      </c>
      <c r="H4441" s="207">
        <f t="shared" si="357"/>
        <v>0.45</v>
      </c>
      <c r="I4441" s="213">
        <v>167484</v>
      </c>
      <c r="J4441" s="213">
        <v>9211.6200000000008</v>
      </c>
      <c r="K4441" s="212">
        <v>13398.72</v>
      </c>
      <c r="L4441" s="212">
        <v>15073.56</v>
      </c>
      <c r="M4441" s="239">
        <f t="shared" si="354"/>
        <v>0.51520000000025901</v>
      </c>
      <c r="N4441" s="239"/>
      <c r="O4441" s="178"/>
      <c r="P4441" s="178"/>
      <c r="Q4441" s="178"/>
      <c r="R4441" s="178"/>
      <c r="S4441" s="178"/>
      <c r="T4441" s="178"/>
      <c r="U4441" s="178"/>
      <c r="V4441" s="178"/>
      <c r="W4441" s="178"/>
      <c r="X4441" s="178"/>
      <c r="Y4441" s="210">
        <f t="shared" si="353"/>
        <v>0.3707038512616202</v>
      </c>
      <c r="Z4441" s="211">
        <f t="shared" si="355"/>
        <v>0.42</v>
      </c>
      <c r="AA4441" s="178"/>
      <c r="AB4441" s="178"/>
      <c r="AC4441" s="178"/>
    </row>
    <row r="4442" spans="2:29" x14ac:dyDescent="0.35">
      <c r="B4442" s="222">
        <v>451900</v>
      </c>
      <c r="C4442" s="208">
        <v>183884</v>
      </c>
      <c r="D4442" s="309">
        <v>10113.620000000001</v>
      </c>
      <c r="E4442" s="206">
        <v>14710.72</v>
      </c>
      <c r="F4442" s="206">
        <v>16549.560000000001</v>
      </c>
      <c r="G4442" s="205">
        <f t="shared" si="356"/>
        <v>0.40691303385704802</v>
      </c>
      <c r="H4442" s="207">
        <f t="shared" si="357"/>
        <v>0.45</v>
      </c>
      <c r="I4442" s="213">
        <v>167526</v>
      </c>
      <c r="J4442" s="213">
        <v>9213.93</v>
      </c>
      <c r="K4442" s="212">
        <v>13402.08</v>
      </c>
      <c r="L4442" s="212">
        <v>15077.34</v>
      </c>
      <c r="M4442" s="239">
        <f t="shared" si="354"/>
        <v>0.51529999999995202</v>
      </c>
      <c r="N4442" s="239"/>
      <c r="O4442" s="178"/>
      <c r="P4442" s="178"/>
      <c r="Q4442" s="178"/>
      <c r="R4442" s="178"/>
      <c r="S4442" s="178"/>
      <c r="T4442" s="178"/>
      <c r="U4442" s="178"/>
      <c r="V4442" s="178"/>
      <c r="W4442" s="178"/>
      <c r="X4442" s="178"/>
      <c r="Y4442" s="210">
        <f t="shared" si="353"/>
        <v>0.37071475990263331</v>
      </c>
      <c r="Z4442" s="211">
        <f t="shared" si="355"/>
        <v>0.42</v>
      </c>
      <c r="AA4442" s="178"/>
      <c r="AB4442" s="178"/>
      <c r="AC4442" s="178"/>
    </row>
    <row r="4443" spans="2:29" x14ac:dyDescent="0.35">
      <c r="B4443" s="222">
        <v>452000</v>
      </c>
      <c r="C4443" s="208">
        <v>183929</v>
      </c>
      <c r="D4443" s="309">
        <v>10116.09</v>
      </c>
      <c r="E4443" s="206">
        <v>14714.32</v>
      </c>
      <c r="F4443" s="206">
        <v>16553.61</v>
      </c>
      <c r="G4443" s="205">
        <f t="shared" si="356"/>
        <v>0.40692256637168139</v>
      </c>
      <c r="H4443" s="207">
        <f t="shared" si="357"/>
        <v>0.45</v>
      </c>
      <c r="I4443" s="213">
        <v>167568</v>
      </c>
      <c r="J4443" s="213">
        <v>9216.24</v>
      </c>
      <c r="K4443" s="212">
        <v>13405.44</v>
      </c>
      <c r="L4443" s="212">
        <v>15081.12</v>
      </c>
      <c r="M4443" s="239">
        <f t="shared" si="354"/>
        <v>0.51520000000007715</v>
      </c>
      <c r="N4443" s="239"/>
      <c r="O4443" s="178"/>
      <c r="P4443" s="178"/>
      <c r="Q4443" s="178"/>
      <c r="R4443" s="178"/>
      <c r="S4443" s="178"/>
      <c r="T4443" s="178"/>
      <c r="U4443" s="178"/>
      <c r="V4443" s="178"/>
      <c r="W4443" s="178"/>
      <c r="X4443" s="178"/>
      <c r="Y4443" s="210">
        <f t="shared" si="353"/>
        <v>0.37072566371681415</v>
      </c>
      <c r="Z4443" s="211">
        <f t="shared" si="355"/>
        <v>0.42</v>
      </c>
      <c r="AA4443" s="178"/>
      <c r="AB4443" s="178"/>
      <c r="AC4443" s="178"/>
    </row>
    <row r="4444" spans="2:29" x14ac:dyDescent="0.35">
      <c r="B4444" s="222">
        <v>452100</v>
      </c>
      <c r="C4444" s="208">
        <v>183974</v>
      </c>
      <c r="D4444" s="309">
        <v>10118.57</v>
      </c>
      <c r="E4444" s="206">
        <v>14717.92</v>
      </c>
      <c r="F4444" s="206">
        <v>16557.66</v>
      </c>
      <c r="G4444" s="205">
        <f t="shared" si="356"/>
        <v>0.40693209466932095</v>
      </c>
      <c r="H4444" s="207">
        <f t="shared" si="357"/>
        <v>0.45</v>
      </c>
      <c r="I4444" s="213">
        <v>167610</v>
      </c>
      <c r="J4444" s="213">
        <v>9218.5499999999993</v>
      </c>
      <c r="K4444" s="212">
        <v>13408.8</v>
      </c>
      <c r="L4444" s="212">
        <v>15084.9</v>
      </c>
      <c r="M4444" s="239">
        <f t="shared" si="354"/>
        <v>0.51530000000009746</v>
      </c>
      <c r="N4444" s="239"/>
      <c r="O4444" s="178"/>
      <c r="P4444" s="178"/>
      <c r="Q4444" s="178"/>
      <c r="R4444" s="178"/>
      <c r="S4444" s="178"/>
      <c r="T4444" s="178"/>
      <c r="U4444" s="178"/>
      <c r="V4444" s="178"/>
      <c r="W4444" s="178"/>
      <c r="X4444" s="178"/>
      <c r="Y4444" s="210">
        <f t="shared" si="353"/>
        <v>0.3707365627073656</v>
      </c>
      <c r="Z4444" s="211">
        <f t="shared" si="355"/>
        <v>0.42</v>
      </c>
      <c r="AA4444" s="178"/>
      <c r="AB4444" s="178"/>
      <c r="AC4444" s="178"/>
    </row>
    <row r="4445" spans="2:29" x14ac:dyDescent="0.35">
      <c r="B4445" s="222">
        <v>452200</v>
      </c>
      <c r="C4445" s="208">
        <v>184019</v>
      </c>
      <c r="D4445" s="309">
        <v>10121.040000000001</v>
      </c>
      <c r="E4445" s="206">
        <v>14721.52</v>
      </c>
      <c r="F4445" s="206">
        <v>16561.71</v>
      </c>
      <c r="G4445" s="205">
        <f t="shared" si="356"/>
        <v>0.40694161875276424</v>
      </c>
      <c r="H4445" s="207">
        <f t="shared" si="357"/>
        <v>0.45</v>
      </c>
      <c r="I4445" s="213">
        <v>167652</v>
      </c>
      <c r="J4445" s="213">
        <v>9220.86</v>
      </c>
      <c r="K4445" s="212">
        <v>13412.16</v>
      </c>
      <c r="L4445" s="212">
        <v>15088.68</v>
      </c>
      <c r="M4445" s="239">
        <f t="shared" si="354"/>
        <v>0.51520000000000432</v>
      </c>
      <c r="N4445" s="239"/>
      <c r="O4445" s="178"/>
      <c r="P4445" s="178"/>
      <c r="Q4445" s="178"/>
      <c r="R4445" s="178"/>
      <c r="S4445" s="178"/>
      <c r="T4445" s="178"/>
      <c r="U4445" s="178"/>
      <c r="V4445" s="178"/>
      <c r="W4445" s="178"/>
      <c r="X4445" s="178"/>
      <c r="Y4445" s="210">
        <f t="shared" si="353"/>
        <v>0.37074745687748784</v>
      </c>
      <c r="Z4445" s="211">
        <f t="shared" si="355"/>
        <v>0.42</v>
      </c>
      <c r="AA4445" s="178"/>
      <c r="AB4445" s="178"/>
      <c r="AC4445" s="178"/>
    </row>
    <row r="4446" spans="2:29" x14ac:dyDescent="0.35">
      <c r="B4446" s="222">
        <v>452300</v>
      </c>
      <c r="C4446" s="208">
        <v>184064</v>
      </c>
      <c r="D4446" s="309">
        <v>10123.52</v>
      </c>
      <c r="E4446" s="206">
        <v>14725.12</v>
      </c>
      <c r="F4446" s="206">
        <v>16565.759999999998</v>
      </c>
      <c r="G4446" s="205">
        <f t="shared" si="356"/>
        <v>0.40695113862480653</v>
      </c>
      <c r="H4446" s="207">
        <f t="shared" si="357"/>
        <v>0.45</v>
      </c>
      <c r="I4446" s="213">
        <v>167694</v>
      </c>
      <c r="J4446" s="213">
        <v>9223.17</v>
      </c>
      <c r="K4446" s="212">
        <v>13415.52</v>
      </c>
      <c r="L4446" s="212">
        <v>15092.46</v>
      </c>
      <c r="M4446" s="239">
        <f t="shared" si="354"/>
        <v>0.51529999999998832</v>
      </c>
      <c r="N4446" s="239"/>
      <c r="O4446" s="178"/>
      <c r="P4446" s="178"/>
      <c r="Q4446" s="178"/>
      <c r="R4446" s="178"/>
      <c r="S4446" s="178"/>
      <c r="T4446" s="178"/>
      <c r="U4446" s="178"/>
      <c r="V4446" s="178"/>
      <c r="W4446" s="178"/>
      <c r="X4446" s="178"/>
      <c r="Y4446" s="210">
        <f t="shared" si="353"/>
        <v>0.37075834623037807</v>
      </c>
      <c r="Z4446" s="211">
        <f t="shared" si="355"/>
        <v>0.42</v>
      </c>
      <c r="AA4446" s="178"/>
      <c r="AB4446" s="178"/>
      <c r="AC4446" s="178"/>
    </row>
    <row r="4447" spans="2:29" x14ac:dyDescent="0.35">
      <c r="B4447" s="222">
        <v>452400</v>
      </c>
      <c r="C4447" s="208">
        <v>184109</v>
      </c>
      <c r="D4447" s="309">
        <v>10125.99</v>
      </c>
      <c r="E4447" s="206">
        <v>14728.72</v>
      </c>
      <c r="F4447" s="206">
        <v>16569.810000000001</v>
      </c>
      <c r="G4447" s="205">
        <f t="shared" si="356"/>
        <v>0.40696065428824052</v>
      </c>
      <c r="H4447" s="207">
        <f t="shared" si="357"/>
        <v>0.45</v>
      </c>
      <c r="I4447" s="213">
        <v>167736</v>
      </c>
      <c r="J4447" s="213">
        <v>9225.48</v>
      </c>
      <c r="K4447" s="212">
        <v>13418.88</v>
      </c>
      <c r="L4447" s="212">
        <v>15096.24</v>
      </c>
      <c r="M4447" s="239">
        <f t="shared" si="354"/>
        <v>0.51519999999989519</v>
      </c>
      <c r="N4447" s="239"/>
      <c r="O4447" s="178"/>
      <c r="P4447" s="178"/>
      <c r="Q4447" s="178"/>
      <c r="R4447" s="178"/>
      <c r="S4447" s="178"/>
      <c r="T4447" s="178"/>
      <c r="U4447" s="178"/>
      <c r="V4447" s="178"/>
      <c r="W4447" s="178"/>
      <c r="X4447" s="178"/>
      <c r="Y4447" s="210">
        <f t="shared" si="353"/>
        <v>0.3707692307692308</v>
      </c>
      <c r="Z4447" s="211">
        <f t="shared" si="355"/>
        <v>0.42</v>
      </c>
      <c r="AA4447" s="178"/>
      <c r="AB4447" s="178"/>
      <c r="AC4447" s="178"/>
    </row>
    <row r="4448" spans="2:29" x14ac:dyDescent="0.35">
      <c r="B4448" s="222">
        <v>452500</v>
      </c>
      <c r="C4448" s="208">
        <v>184154</v>
      </c>
      <c r="D4448" s="309">
        <v>10128.469999999999</v>
      </c>
      <c r="E4448" s="206">
        <v>14732.32</v>
      </c>
      <c r="F4448" s="206">
        <v>16573.86</v>
      </c>
      <c r="G4448" s="205">
        <f t="shared" si="356"/>
        <v>0.40697016574585637</v>
      </c>
      <c r="H4448" s="207">
        <f t="shared" si="357"/>
        <v>0.45</v>
      </c>
      <c r="I4448" s="213">
        <v>167778</v>
      </c>
      <c r="J4448" s="213">
        <v>9227.7900000000009</v>
      </c>
      <c r="K4448" s="212">
        <v>13422.24</v>
      </c>
      <c r="L4448" s="212">
        <v>15100.02</v>
      </c>
      <c r="M4448" s="239">
        <f t="shared" si="354"/>
        <v>0.51530000000017029</v>
      </c>
      <c r="N4448" s="239"/>
      <c r="O4448" s="178"/>
      <c r="P4448" s="178"/>
      <c r="Q4448" s="178"/>
      <c r="R4448" s="178"/>
      <c r="S4448" s="178"/>
      <c r="T4448" s="178"/>
      <c r="U4448" s="178"/>
      <c r="V4448" s="178"/>
      <c r="W4448" s="178"/>
      <c r="X4448" s="178"/>
      <c r="Y4448" s="210">
        <f t="shared" si="353"/>
        <v>0.37078011049723758</v>
      </c>
      <c r="Z4448" s="211">
        <f t="shared" si="355"/>
        <v>0.42</v>
      </c>
      <c r="AA4448" s="178"/>
      <c r="AB4448" s="178"/>
      <c r="AC4448" s="178"/>
    </row>
    <row r="4449" spans="2:29" x14ac:dyDescent="0.35">
      <c r="B4449" s="222">
        <v>452600</v>
      </c>
      <c r="C4449" s="208">
        <v>184199</v>
      </c>
      <c r="D4449" s="309">
        <v>10130.94</v>
      </c>
      <c r="E4449" s="206">
        <v>14735.92</v>
      </c>
      <c r="F4449" s="206">
        <v>16577.91</v>
      </c>
      <c r="G4449" s="205">
        <f t="shared" si="356"/>
        <v>0.40697967300044191</v>
      </c>
      <c r="H4449" s="207">
        <f t="shared" si="357"/>
        <v>0.45</v>
      </c>
      <c r="I4449" s="213">
        <v>167820</v>
      </c>
      <c r="J4449" s="213">
        <v>9230.1</v>
      </c>
      <c r="K4449" s="212">
        <v>13425.6</v>
      </c>
      <c r="L4449" s="212">
        <v>15103.8</v>
      </c>
      <c r="M4449" s="239">
        <f t="shared" si="354"/>
        <v>0.51520000000004074</v>
      </c>
      <c r="N4449" s="239"/>
      <c r="O4449" s="178"/>
      <c r="P4449" s="178"/>
      <c r="Q4449" s="178"/>
      <c r="R4449" s="178"/>
      <c r="S4449" s="178"/>
      <c r="T4449" s="178"/>
      <c r="U4449" s="178"/>
      <c r="V4449" s="178"/>
      <c r="W4449" s="178"/>
      <c r="X4449" s="178"/>
      <c r="Y4449" s="210">
        <f t="shared" si="353"/>
        <v>0.37079098541758726</v>
      </c>
      <c r="Z4449" s="211">
        <f t="shared" si="355"/>
        <v>0.42</v>
      </c>
      <c r="AA4449" s="178"/>
      <c r="AB4449" s="178"/>
      <c r="AC4449" s="178"/>
    </row>
    <row r="4450" spans="2:29" x14ac:dyDescent="0.35">
      <c r="B4450" s="222">
        <v>452700</v>
      </c>
      <c r="C4450" s="208">
        <v>184244</v>
      </c>
      <c r="D4450" s="309">
        <v>10133.42</v>
      </c>
      <c r="E4450" s="206">
        <v>14739.52</v>
      </c>
      <c r="F4450" s="206">
        <v>16581.96</v>
      </c>
      <c r="G4450" s="205">
        <f t="shared" si="356"/>
        <v>0.40698917605478241</v>
      </c>
      <c r="H4450" s="207">
        <f t="shared" si="357"/>
        <v>0.45</v>
      </c>
      <c r="I4450" s="213">
        <v>167862</v>
      </c>
      <c r="J4450" s="213">
        <v>9232.41</v>
      </c>
      <c r="K4450" s="212">
        <v>13428.96</v>
      </c>
      <c r="L4450" s="212">
        <v>15107.58</v>
      </c>
      <c r="M4450" s="239">
        <f t="shared" si="354"/>
        <v>0.51530000000002474</v>
      </c>
      <c r="N4450" s="239"/>
      <c r="O4450" s="178"/>
      <c r="P4450" s="178"/>
      <c r="Q4450" s="178"/>
      <c r="R4450" s="178"/>
      <c r="S4450" s="178"/>
      <c r="T4450" s="178"/>
      <c r="U4450" s="178"/>
      <c r="V4450" s="178"/>
      <c r="W4450" s="178"/>
      <c r="X4450" s="178"/>
      <c r="Y4450" s="210">
        <f t="shared" si="353"/>
        <v>0.3708018555334659</v>
      </c>
      <c r="Z4450" s="211">
        <f t="shared" si="355"/>
        <v>0.42</v>
      </c>
      <c r="AA4450" s="178"/>
      <c r="AB4450" s="178"/>
      <c r="AC4450" s="178"/>
    </row>
    <row r="4451" spans="2:29" x14ac:dyDescent="0.35">
      <c r="B4451" s="222">
        <v>452800</v>
      </c>
      <c r="C4451" s="208">
        <v>184289</v>
      </c>
      <c r="D4451" s="309">
        <v>10135.89</v>
      </c>
      <c r="E4451" s="206">
        <v>14743.12</v>
      </c>
      <c r="F4451" s="206">
        <v>16586.009999999998</v>
      </c>
      <c r="G4451" s="205">
        <f t="shared" si="356"/>
        <v>0.40699867491166075</v>
      </c>
      <c r="H4451" s="207">
        <f t="shared" si="357"/>
        <v>0.45</v>
      </c>
      <c r="I4451" s="213">
        <v>167904</v>
      </c>
      <c r="J4451" s="213">
        <v>9234.7199999999993</v>
      </c>
      <c r="K4451" s="212">
        <v>13432.32</v>
      </c>
      <c r="L4451" s="212">
        <v>15111.36</v>
      </c>
      <c r="M4451" s="239">
        <f t="shared" si="354"/>
        <v>0.51520000000025901</v>
      </c>
      <c r="N4451" s="239"/>
      <c r="O4451" s="178"/>
      <c r="P4451" s="178"/>
      <c r="Q4451" s="178"/>
      <c r="R4451" s="178"/>
      <c r="S4451" s="178"/>
      <c r="T4451" s="178"/>
      <c r="U4451" s="178"/>
      <c r="V4451" s="178"/>
      <c r="W4451" s="178"/>
      <c r="X4451" s="178"/>
      <c r="Y4451" s="210">
        <f t="shared" si="353"/>
        <v>0.37081272084805655</v>
      </c>
      <c r="Z4451" s="211">
        <f t="shared" si="355"/>
        <v>0.42</v>
      </c>
      <c r="AA4451" s="178"/>
      <c r="AB4451" s="178"/>
      <c r="AC4451" s="178"/>
    </row>
    <row r="4452" spans="2:29" x14ac:dyDescent="0.35">
      <c r="B4452" s="222">
        <v>452900</v>
      </c>
      <c r="C4452" s="208">
        <v>184334</v>
      </c>
      <c r="D4452" s="309">
        <v>10138.370000000001</v>
      </c>
      <c r="E4452" s="206">
        <v>14746.72</v>
      </c>
      <c r="F4452" s="206">
        <v>16590.060000000001</v>
      </c>
      <c r="G4452" s="205">
        <f t="shared" si="356"/>
        <v>0.40700816957385738</v>
      </c>
      <c r="H4452" s="207">
        <f t="shared" si="357"/>
        <v>0.45</v>
      </c>
      <c r="I4452" s="213">
        <v>167946</v>
      </c>
      <c r="J4452" s="213">
        <v>9237.0300000000007</v>
      </c>
      <c r="K4452" s="212">
        <v>13435.68</v>
      </c>
      <c r="L4452" s="212">
        <v>15115.14</v>
      </c>
      <c r="M4452" s="239">
        <f t="shared" si="354"/>
        <v>0.51529999999995202</v>
      </c>
      <c r="N4452" s="239"/>
      <c r="O4452" s="178"/>
      <c r="P4452" s="178"/>
      <c r="Q4452" s="178"/>
      <c r="R4452" s="178"/>
      <c r="S4452" s="178"/>
      <c r="T4452" s="178"/>
      <c r="U4452" s="178"/>
      <c r="V4452" s="178"/>
      <c r="W4452" s="178"/>
      <c r="X4452" s="178"/>
      <c r="Y4452" s="210">
        <f t="shared" si="353"/>
        <v>0.37082358136453963</v>
      </c>
      <c r="Z4452" s="211">
        <f t="shared" si="355"/>
        <v>0.42</v>
      </c>
      <c r="AA4452" s="178"/>
      <c r="AB4452" s="178"/>
      <c r="AC4452" s="178"/>
    </row>
    <row r="4453" spans="2:29" x14ac:dyDescent="0.35">
      <c r="B4453" s="222">
        <v>453000</v>
      </c>
      <c r="C4453" s="208">
        <v>184379</v>
      </c>
      <c r="D4453" s="309">
        <v>10140.84</v>
      </c>
      <c r="E4453" s="206">
        <v>14750.32</v>
      </c>
      <c r="F4453" s="206">
        <v>16594.11</v>
      </c>
      <c r="G4453" s="205">
        <f t="shared" si="356"/>
        <v>0.40701766004415013</v>
      </c>
      <c r="H4453" s="207">
        <f t="shared" si="357"/>
        <v>0.45</v>
      </c>
      <c r="I4453" s="213">
        <v>167988</v>
      </c>
      <c r="J4453" s="213">
        <v>9239.34</v>
      </c>
      <c r="K4453" s="212">
        <v>13439.04</v>
      </c>
      <c r="L4453" s="212">
        <v>15118.92</v>
      </c>
      <c r="M4453" s="239">
        <f t="shared" si="354"/>
        <v>0.51520000000007715</v>
      </c>
      <c r="N4453" s="239"/>
      <c r="O4453" s="178"/>
      <c r="P4453" s="178"/>
      <c r="Q4453" s="178"/>
      <c r="R4453" s="178"/>
      <c r="S4453" s="178"/>
      <c r="T4453" s="178"/>
      <c r="U4453" s="178"/>
      <c r="V4453" s="178"/>
      <c r="W4453" s="178"/>
      <c r="X4453" s="178"/>
      <c r="Y4453" s="210">
        <f t="shared" si="353"/>
        <v>0.37083443708609271</v>
      </c>
      <c r="Z4453" s="211">
        <f t="shared" si="355"/>
        <v>0.42</v>
      </c>
      <c r="AA4453" s="178"/>
      <c r="AB4453" s="178"/>
      <c r="AC4453" s="178"/>
    </row>
    <row r="4454" spans="2:29" x14ac:dyDescent="0.35">
      <c r="B4454" s="222">
        <v>453100</v>
      </c>
      <c r="C4454" s="208">
        <v>184424</v>
      </c>
      <c r="D4454" s="309">
        <v>10143.32</v>
      </c>
      <c r="E4454" s="206">
        <v>14753.92</v>
      </c>
      <c r="F4454" s="206">
        <v>16598.16</v>
      </c>
      <c r="G4454" s="205">
        <f t="shared" si="356"/>
        <v>0.4070271463253145</v>
      </c>
      <c r="H4454" s="207">
        <f t="shared" si="357"/>
        <v>0.45</v>
      </c>
      <c r="I4454" s="213">
        <v>168030</v>
      </c>
      <c r="J4454" s="213">
        <v>9241.65</v>
      </c>
      <c r="K4454" s="212">
        <v>13442.4</v>
      </c>
      <c r="L4454" s="212">
        <v>15122.7</v>
      </c>
      <c r="M4454" s="239">
        <f t="shared" si="354"/>
        <v>0.51530000000009746</v>
      </c>
      <c r="N4454" s="239"/>
      <c r="O4454" s="178"/>
      <c r="P4454" s="178"/>
      <c r="Q4454" s="178"/>
      <c r="R4454" s="178"/>
      <c r="S4454" s="178"/>
      <c r="T4454" s="178"/>
      <c r="U4454" s="178"/>
      <c r="V4454" s="178"/>
      <c r="W4454" s="178"/>
      <c r="X4454" s="178"/>
      <c r="Y4454" s="210">
        <f t="shared" si="353"/>
        <v>0.37084528801589051</v>
      </c>
      <c r="Z4454" s="211">
        <f t="shared" si="355"/>
        <v>0.42</v>
      </c>
      <c r="AA4454" s="178"/>
      <c r="AB4454" s="178"/>
      <c r="AC4454" s="178"/>
    </row>
    <row r="4455" spans="2:29" x14ac:dyDescent="0.35">
      <c r="B4455" s="222">
        <v>453200</v>
      </c>
      <c r="C4455" s="208">
        <v>184469</v>
      </c>
      <c r="D4455" s="309">
        <v>10145.790000000001</v>
      </c>
      <c r="E4455" s="206">
        <v>14757.52</v>
      </c>
      <c r="F4455" s="206">
        <v>16602.21</v>
      </c>
      <c r="G4455" s="205">
        <f t="shared" si="356"/>
        <v>0.40703662842012356</v>
      </c>
      <c r="H4455" s="207">
        <f t="shared" si="357"/>
        <v>0.45</v>
      </c>
      <c r="I4455" s="213">
        <v>168072</v>
      </c>
      <c r="J4455" s="213">
        <v>9243.9599999999991</v>
      </c>
      <c r="K4455" s="212">
        <v>13445.76</v>
      </c>
      <c r="L4455" s="212">
        <v>15126.48</v>
      </c>
      <c r="M4455" s="239">
        <f t="shared" si="354"/>
        <v>0.51520000000000432</v>
      </c>
      <c r="N4455" s="239"/>
      <c r="O4455" s="178"/>
      <c r="P4455" s="178"/>
      <c r="Q4455" s="178"/>
      <c r="R4455" s="178"/>
      <c r="S4455" s="178"/>
      <c r="T4455" s="178"/>
      <c r="U4455" s="178"/>
      <c r="V4455" s="178"/>
      <c r="W4455" s="178"/>
      <c r="X4455" s="178"/>
      <c r="Y4455" s="210">
        <f t="shared" si="353"/>
        <v>0.37085613415710506</v>
      </c>
      <c r="Z4455" s="211">
        <f t="shared" si="355"/>
        <v>0.42</v>
      </c>
      <c r="AA4455" s="178"/>
      <c r="AB4455" s="178"/>
      <c r="AC4455" s="178"/>
    </row>
    <row r="4456" spans="2:29" x14ac:dyDescent="0.35">
      <c r="B4456" s="222">
        <v>453300</v>
      </c>
      <c r="C4456" s="208">
        <v>184514</v>
      </c>
      <c r="D4456" s="309">
        <v>10148.27</v>
      </c>
      <c r="E4456" s="206">
        <v>14761.12</v>
      </c>
      <c r="F4456" s="206">
        <v>16606.259999999998</v>
      </c>
      <c r="G4456" s="205">
        <f t="shared" si="356"/>
        <v>0.40704610633134791</v>
      </c>
      <c r="H4456" s="207">
        <f t="shared" si="357"/>
        <v>0.45</v>
      </c>
      <c r="I4456" s="213">
        <v>168114</v>
      </c>
      <c r="J4456" s="213">
        <v>9246.27</v>
      </c>
      <c r="K4456" s="212">
        <v>13449.12</v>
      </c>
      <c r="L4456" s="212">
        <v>15130.26</v>
      </c>
      <c r="M4456" s="239">
        <f t="shared" si="354"/>
        <v>0.51529999999998832</v>
      </c>
      <c r="N4456" s="239"/>
      <c r="O4456" s="178"/>
      <c r="P4456" s="178"/>
      <c r="Q4456" s="178"/>
      <c r="R4456" s="178"/>
      <c r="S4456" s="178"/>
      <c r="T4456" s="178"/>
      <c r="U4456" s="178"/>
      <c r="V4456" s="178"/>
      <c r="W4456" s="178"/>
      <c r="X4456" s="178"/>
      <c r="Y4456" s="210">
        <f t="shared" si="353"/>
        <v>0.37086697551290537</v>
      </c>
      <c r="Z4456" s="211">
        <f t="shared" si="355"/>
        <v>0.42</v>
      </c>
      <c r="AA4456" s="178"/>
      <c r="AB4456" s="178"/>
      <c r="AC4456" s="178"/>
    </row>
    <row r="4457" spans="2:29" x14ac:dyDescent="0.35">
      <c r="B4457" s="222">
        <v>453400</v>
      </c>
      <c r="C4457" s="208">
        <v>184559</v>
      </c>
      <c r="D4457" s="309">
        <v>10150.74</v>
      </c>
      <c r="E4457" s="206">
        <v>14764.72</v>
      </c>
      <c r="F4457" s="206">
        <v>16610.310000000001</v>
      </c>
      <c r="G4457" s="205">
        <f t="shared" si="356"/>
        <v>0.40705558006175563</v>
      </c>
      <c r="H4457" s="207">
        <f t="shared" si="357"/>
        <v>0.45</v>
      </c>
      <c r="I4457" s="213">
        <v>168156</v>
      </c>
      <c r="J4457" s="213">
        <v>9248.58</v>
      </c>
      <c r="K4457" s="212">
        <v>13452.48</v>
      </c>
      <c r="L4457" s="212">
        <v>15134.04</v>
      </c>
      <c r="M4457" s="239">
        <f t="shared" si="354"/>
        <v>0.51519999999989519</v>
      </c>
      <c r="N4457" s="239"/>
      <c r="O4457" s="178"/>
      <c r="P4457" s="178"/>
      <c r="Q4457" s="178"/>
      <c r="R4457" s="178"/>
      <c r="S4457" s="178"/>
      <c r="T4457" s="178"/>
      <c r="U4457" s="178"/>
      <c r="V4457" s="178"/>
      <c r="W4457" s="178"/>
      <c r="X4457" s="178"/>
      <c r="Y4457" s="210">
        <f t="shared" si="353"/>
        <v>0.37087781208645787</v>
      </c>
      <c r="Z4457" s="211">
        <f t="shared" si="355"/>
        <v>0.42</v>
      </c>
      <c r="AA4457" s="178"/>
      <c r="AB4457" s="178"/>
      <c r="AC4457" s="178"/>
    </row>
    <row r="4458" spans="2:29" x14ac:dyDescent="0.35">
      <c r="B4458" s="222">
        <v>453500</v>
      </c>
      <c r="C4458" s="208">
        <v>184604</v>
      </c>
      <c r="D4458" s="309">
        <v>10153.219999999999</v>
      </c>
      <c r="E4458" s="206">
        <v>14768.32</v>
      </c>
      <c r="F4458" s="206">
        <v>16614.36</v>
      </c>
      <c r="G4458" s="205">
        <f t="shared" si="356"/>
        <v>0.40706504961411244</v>
      </c>
      <c r="H4458" s="207">
        <f t="shared" si="357"/>
        <v>0.45</v>
      </c>
      <c r="I4458" s="213">
        <v>168198</v>
      </c>
      <c r="J4458" s="213">
        <v>9250.89</v>
      </c>
      <c r="K4458" s="212">
        <v>13455.84</v>
      </c>
      <c r="L4458" s="212">
        <v>15137.82</v>
      </c>
      <c r="M4458" s="239">
        <f t="shared" si="354"/>
        <v>0.51530000000017029</v>
      </c>
      <c r="N4458" s="239"/>
      <c r="O4458" s="178"/>
      <c r="P4458" s="178"/>
      <c r="Q4458" s="178"/>
      <c r="R4458" s="178"/>
      <c r="S4458" s="178"/>
      <c r="T4458" s="178"/>
      <c r="U4458" s="178"/>
      <c r="V4458" s="178"/>
      <c r="W4458" s="178"/>
      <c r="X4458" s="178"/>
      <c r="Y4458" s="210">
        <f t="shared" si="353"/>
        <v>0.37088864388092613</v>
      </c>
      <c r="Z4458" s="211">
        <f t="shared" si="355"/>
        <v>0.42</v>
      </c>
      <c r="AA4458" s="178"/>
      <c r="AB4458" s="178"/>
      <c r="AC4458" s="178"/>
    </row>
    <row r="4459" spans="2:29" x14ac:dyDescent="0.35">
      <c r="B4459" s="222">
        <v>453600</v>
      </c>
      <c r="C4459" s="208">
        <v>184649</v>
      </c>
      <c r="D4459" s="309">
        <v>10155.69</v>
      </c>
      <c r="E4459" s="206">
        <v>14771.92</v>
      </c>
      <c r="F4459" s="206">
        <v>16618.41</v>
      </c>
      <c r="G4459" s="205">
        <f t="shared" si="356"/>
        <v>0.40707451499118164</v>
      </c>
      <c r="H4459" s="207">
        <f t="shared" si="357"/>
        <v>0.45</v>
      </c>
      <c r="I4459" s="213">
        <v>168240</v>
      </c>
      <c r="J4459" s="213">
        <v>9253.2000000000007</v>
      </c>
      <c r="K4459" s="212">
        <v>13459.2</v>
      </c>
      <c r="L4459" s="212">
        <v>15141.6</v>
      </c>
      <c r="M4459" s="239">
        <f t="shared" si="354"/>
        <v>0.51520000000004074</v>
      </c>
      <c r="N4459" s="239"/>
      <c r="O4459" s="178"/>
      <c r="P4459" s="178"/>
      <c r="Q4459" s="178"/>
      <c r="R4459" s="178"/>
      <c r="S4459" s="178"/>
      <c r="T4459" s="178"/>
      <c r="U4459" s="178"/>
      <c r="V4459" s="178"/>
      <c r="W4459" s="178"/>
      <c r="X4459" s="178"/>
      <c r="Y4459" s="210">
        <f t="shared" si="353"/>
        <v>0.3708994708994709</v>
      </c>
      <c r="Z4459" s="211">
        <f t="shared" si="355"/>
        <v>0.42</v>
      </c>
      <c r="AA4459" s="178"/>
      <c r="AB4459" s="178"/>
      <c r="AC4459" s="178"/>
    </row>
    <row r="4460" spans="2:29" x14ac:dyDescent="0.35">
      <c r="B4460" s="222">
        <v>453700</v>
      </c>
      <c r="C4460" s="208">
        <v>184694</v>
      </c>
      <c r="D4460" s="309">
        <v>10158.17</v>
      </c>
      <c r="E4460" s="206">
        <v>14775.52</v>
      </c>
      <c r="F4460" s="206">
        <v>16622.46</v>
      </c>
      <c r="G4460" s="205">
        <f t="shared" si="356"/>
        <v>0.40708397619572406</v>
      </c>
      <c r="H4460" s="207">
        <f t="shared" si="357"/>
        <v>0.45</v>
      </c>
      <c r="I4460" s="213">
        <v>168282</v>
      </c>
      <c r="J4460" s="213">
        <v>9255.51</v>
      </c>
      <c r="K4460" s="212">
        <v>13462.56</v>
      </c>
      <c r="L4460" s="212">
        <v>15145.38</v>
      </c>
      <c r="M4460" s="239">
        <f t="shared" si="354"/>
        <v>0.51530000000002474</v>
      </c>
      <c r="N4460" s="239"/>
      <c r="O4460" s="178"/>
      <c r="P4460" s="178"/>
      <c r="Q4460" s="178"/>
      <c r="R4460" s="178"/>
      <c r="S4460" s="178"/>
      <c r="T4460" s="178"/>
      <c r="U4460" s="178"/>
      <c r="V4460" s="178"/>
      <c r="W4460" s="178"/>
      <c r="X4460" s="178"/>
      <c r="Y4460" s="210">
        <f t="shared" si="353"/>
        <v>0.37091029314525015</v>
      </c>
      <c r="Z4460" s="211">
        <f t="shared" si="355"/>
        <v>0.42</v>
      </c>
      <c r="AA4460" s="178"/>
      <c r="AB4460" s="178"/>
      <c r="AC4460" s="178"/>
    </row>
    <row r="4461" spans="2:29" x14ac:dyDescent="0.35">
      <c r="B4461" s="222">
        <v>453800</v>
      </c>
      <c r="C4461" s="208">
        <v>184739</v>
      </c>
      <c r="D4461" s="309">
        <v>10160.64</v>
      </c>
      <c r="E4461" s="206">
        <v>14779.12</v>
      </c>
      <c r="F4461" s="206">
        <v>16626.509999999998</v>
      </c>
      <c r="G4461" s="205">
        <f t="shared" si="356"/>
        <v>0.40709343323049801</v>
      </c>
      <c r="H4461" s="207">
        <f t="shared" si="357"/>
        <v>0.45</v>
      </c>
      <c r="I4461" s="213">
        <v>168324</v>
      </c>
      <c r="J4461" s="213">
        <v>9257.82</v>
      </c>
      <c r="K4461" s="212">
        <v>13465.92</v>
      </c>
      <c r="L4461" s="212">
        <v>15149.16</v>
      </c>
      <c r="M4461" s="239">
        <f t="shared" si="354"/>
        <v>0.51520000000025901</v>
      </c>
      <c r="N4461" s="239"/>
      <c r="O4461" s="178"/>
      <c r="P4461" s="178"/>
      <c r="Q4461" s="178"/>
      <c r="R4461" s="178"/>
      <c r="S4461" s="178"/>
      <c r="T4461" s="178"/>
      <c r="U4461" s="178"/>
      <c r="V4461" s="178"/>
      <c r="W4461" s="178"/>
      <c r="X4461" s="178"/>
      <c r="Y4461" s="210">
        <f t="shared" si="353"/>
        <v>0.37092111062141914</v>
      </c>
      <c r="Z4461" s="211">
        <f t="shared" si="355"/>
        <v>0.42</v>
      </c>
      <c r="AA4461" s="178"/>
      <c r="AB4461" s="178"/>
      <c r="AC4461" s="178"/>
    </row>
    <row r="4462" spans="2:29" x14ac:dyDescent="0.35">
      <c r="B4462" s="222">
        <v>453900</v>
      </c>
      <c r="C4462" s="208">
        <v>184784</v>
      </c>
      <c r="D4462" s="309">
        <v>10163.120000000001</v>
      </c>
      <c r="E4462" s="206">
        <v>14782.72</v>
      </c>
      <c r="F4462" s="206">
        <v>16630.560000000001</v>
      </c>
      <c r="G4462" s="205">
        <f t="shared" si="356"/>
        <v>0.40710288609825951</v>
      </c>
      <c r="H4462" s="207">
        <f t="shared" si="357"/>
        <v>0.45</v>
      </c>
      <c r="I4462" s="213">
        <v>168366</v>
      </c>
      <c r="J4462" s="213">
        <v>9260.1299999999992</v>
      </c>
      <c r="K4462" s="212">
        <v>13469.28</v>
      </c>
      <c r="L4462" s="212">
        <v>15152.94</v>
      </c>
      <c r="M4462" s="239">
        <f t="shared" si="354"/>
        <v>0.51529999999995202</v>
      </c>
      <c r="N4462" s="239"/>
      <c r="O4462" s="178"/>
      <c r="P4462" s="178"/>
      <c r="Q4462" s="178"/>
      <c r="R4462" s="178"/>
      <c r="S4462" s="178"/>
      <c r="T4462" s="178"/>
      <c r="U4462" s="178"/>
      <c r="V4462" s="178"/>
      <c r="W4462" s="178"/>
      <c r="X4462" s="178"/>
      <c r="Y4462" s="210">
        <f t="shared" si="353"/>
        <v>0.37093192333113023</v>
      </c>
      <c r="Z4462" s="211">
        <f t="shared" si="355"/>
        <v>0.42</v>
      </c>
      <c r="AA4462" s="178"/>
      <c r="AB4462" s="178"/>
      <c r="AC4462" s="178"/>
    </row>
    <row r="4463" spans="2:29" x14ac:dyDescent="0.35">
      <c r="B4463" s="222">
        <v>454000</v>
      </c>
      <c r="C4463" s="208">
        <v>184829</v>
      </c>
      <c r="D4463" s="309">
        <v>10165.59</v>
      </c>
      <c r="E4463" s="206">
        <v>14786.32</v>
      </c>
      <c r="F4463" s="206">
        <v>16634.61</v>
      </c>
      <c r="G4463" s="205">
        <f t="shared" si="356"/>
        <v>0.40711233480176212</v>
      </c>
      <c r="H4463" s="207">
        <f t="shared" si="357"/>
        <v>0.45</v>
      </c>
      <c r="I4463" s="213">
        <v>168408</v>
      </c>
      <c r="J4463" s="213">
        <v>9262.44</v>
      </c>
      <c r="K4463" s="212">
        <v>13472.64</v>
      </c>
      <c r="L4463" s="212">
        <v>15156.72</v>
      </c>
      <c r="M4463" s="239">
        <f t="shared" si="354"/>
        <v>0.51520000000007715</v>
      </c>
      <c r="N4463" s="239"/>
      <c r="O4463" s="178"/>
      <c r="P4463" s="178"/>
      <c r="Q4463" s="178"/>
      <c r="R4463" s="178"/>
      <c r="S4463" s="178"/>
      <c r="T4463" s="178"/>
      <c r="U4463" s="178"/>
      <c r="V4463" s="178"/>
      <c r="W4463" s="178"/>
      <c r="X4463" s="178"/>
      <c r="Y4463" s="210">
        <f t="shared" si="353"/>
        <v>0.37094273127753302</v>
      </c>
      <c r="Z4463" s="211">
        <f t="shared" si="355"/>
        <v>0.42</v>
      </c>
      <c r="AA4463" s="178"/>
      <c r="AB4463" s="178"/>
      <c r="AC4463" s="178"/>
    </row>
    <row r="4464" spans="2:29" x14ac:dyDescent="0.35">
      <c r="B4464" s="222">
        <v>454100</v>
      </c>
      <c r="C4464" s="208">
        <v>184874</v>
      </c>
      <c r="D4464" s="309">
        <v>10168.07</v>
      </c>
      <c r="E4464" s="206">
        <v>14789.92</v>
      </c>
      <c r="F4464" s="206">
        <v>16638.66</v>
      </c>
      <c r="G4464" s="205">
        <f t="shared" si="356"/>
        <v>0.40712177934375687</v>
      </c>
      <c r="H4464" s="207">
        <f t="shared" si="357"/>
        <v>0.45</v>
      </c>
      <c r="I4464" s="213">
        <v>168450</v>
      </c>
      <c r="J4464" s="213">
        <v>9264.75</v>
      </c>
      <c r="K4464" s="212">
        <v>13476</v>
      </c>
      <c r="L4464" s="212">
        <v>15160.5</v>
      </c>
      <c r="M4464" s="239">
        <f t="shared" si="354"/>
        <v>0.51530000000009746</v>
      </c>
      <c r="N4464" s="239"/>
      <c r="O4464" s="178"/>
      <c r="P4464" s="178"/>
      <c r="Q4464" s="178"/>
      <c r="R4464" s="178"/>
      <c r="S4464" s="178"/>
      <c r="T4464" s="178"/>
      <c r="U4464" s="178"/>
      <c r="V4464" s="178"/>
      <c r="W4464" s="178"/>
      <c r="X4464" s="178"/>
      <c r="Y4464" s="210">
        <f t="shared" si="353"/>
        <v>0.37095353446377449</v>
      </c>
      <c r="Z4464" s="211">
        <f t="shared" si="355"/>
        <v>0.42</v>
      </c>
      <c r="AA4464" s="178"/>
      <c r="AB4464" s="178"/>
      <c r="AC4464" s="178"/>
    </row>
    <row r="4465" spans="2:29" x14ac:dyDescent="0.35">
      <c r="B4465" s="222">
        <v>454200</v>
      </c>
      <c r="C4465" s="208">
        <v>184919</v>
      </c>
      <c r="D4465" s="309">
        <v>10170.540000000001</v>
      </c>
      <c r="E4465" s="206">
        <v>14793.52</v>
      </c>
      <c r="F4465" s="206">
        <v>16642.71</v>
      </c>
      <c r="G4465" s="205">
        <f t="shared" si="356"/>
        <v>0.40713121972699251</v>
      </c>
      <c r="H4465" s="207">
        <f t="shared" si="357"/>
        <v>0.45</v>
      </c>
      <c r="I4465" s="213">
        <v>168492</v>
      </c>
      <c r="J4465" s="213">
        <v>9267.06</v>
      </c>
      <c r="K4465" s="212">
        <v>13479.36</v>
      </c>
      <c r="L4465" s="212">
        <v>15164.28</v>
      </c>
      <c r="M4465" s="239">
        <f t="shared" si="354"/>
        <v>0.51520000000000432</v>
      </c>
      <c r="N4465" s="239"/>
      <c r="O4465" s="178"/>
      <c r="P4465" s="178"/>
      <c r="Q4465" s="178"/>
      <c r="R4465" s="178"/>
      <c r="S4465" s="178"/>
      <c r="T4465" s="178"/>
      <c r="U4465" s="178"/>
      <c r="V4465" s="178"/>
      <c r="W4465" s="178"/>
      <c r="X4465" s="178"/>
      <c r="Y4465" s="210">
        <f t="shared" si="353"/>
        <v>0.37096433289299868</v>
      </c>
      <c r="Z4465" s="211">
        <f t="shared" si="355"/>
        <v>0.42</v>
      </c>
      <c r="AA4465" s="178"/>
      <c r="AB4465" s="178"/>
      <c r="AC4465" s="178"/>
    </row>
    <row r="4466" spans="2:29" x14ac:dyDescent="0.35">
      <c r="B4466" s="222">
        <v>454300</v>
      </c>
      <c r="C4466" s="208">
        <v>184964</v>
      </c>
      <c r="D4466" s="309">
        <v>10173.02</v>
      </c>
      <c r="E4466" s="206">
        <v>14797.12</v>
      </c>
      <c r="F4466" s="206">
        <v>16646.759999999998</v>
      </c>
      <c r="G4466" s="205">
        <f t="shared" si="356"/>
        <v>0.40714065595421528</v>
      </c>
      <c r="H4466" s="207">
        <f t="shared" si="357"/>
        <v>0.45</v>
      </c>
      <c r="I4466" s="213">
        <v>168534</v>
      </c>
      <c r="J4466" s="213">
        <v>9269.3700000000008</v>
      </c>
      <c r="K4466" s="212">
        <v>13482.72</v>
      </c>
      <c r="L4466" s="212">
        <v>15168.06</v>
      </c>
      <c r="M4466" s="239">
        <f t="shared" si="354"/>
        <v>0.51529999999998832</v>
      </c>
      <c r="N4466" s="239"/>
      <c r="O4466" s="178"/>
      <c r="P4466" s="178"/>
      <c r="Q4466" s="178"/>
      <c r="R4466" s="178"/>
      <c r="S4466" s="178"/>
      <c r="T4466" s="178"/>
      <c r="U4466" s="178"/>
      <c r="V4466" s="178"/>
      <c r="W4466" s="178"/>
      <c r="X4466" s="178"/>
      <c r="Y4466" s="210">
        <f t="shared" si="353"/>
        <v>0.37097512656834691</v>
      </c>
      <c r="Z4466" s="211">
        <f t="shared" si="355"/>
        <v>0.42</v>
      </c>
      <c r="AA4466" s="178"/>
      <c r="AB4466" s="178"/>
      <c r="AC4466" s="178"/>
    </row>
    <row r="4467" spans="2:29" x14ac:dyDescent="0.35">
      <c r="B4467" s="222">
        <v>454400</v>
      </c>
      <c r="C4467" s="208">
        <v>185009</v>
      </c>
      <c r="D4467" s="309">
        <v>10175.49</v>
      </c>
      <c r="E4467" s="206">
        <v>14800.72</v>
      </c>
      <c r="F4467" s="206">
        <v>16650.810000000001</v>
      </c>
      <c r="G4467" s="205">
        <f t="shared" si="356"/>
        <v>0.40715008802816899</v>
      </c>
      <c r="H4467" s="207">
        <f t="shared" si="357"/>
        <v>0.45</v>
      </c>
      <c r="I4467" s="213">
        <v>168576</v>
      </c>
      <c r="J4467" s="213">
        <v>9271.68</v>
      </c>
      <c r="K4467" s="212">
        <v>13486.08</v>
      </c>
      <c r="L4467" s="212">
        <v>15171.84</v>
      </c>
      <c r="M4467" s="239">
        <f t="shared" si="354"/>
        <v>0.51519999999989519</v>
      </c>
      <c r="N4467" s="239"/>
      <c r="O4467" s="178"/>
      <c r="P4467" s="178"/>
      <c r="Q4467" s="178"/>
      <c r="R4467" s="178"/>
      <c r="S4467" s="178"/>
      <c r="T4467" s="178"/>
      <c r="U4467" s="178"/>
      <c r="V4467" s="178"/>
      <c r="W4467" s="178"/>
      <c r="X4467" s="178"/>
      <c r="Y4467" s="210">
        <f t="shared" si="353"/>
        <v>0.37098591549295773</v>
      </c>
      <c r="Z4467" s="211">
        <f t="shared" si="355"/>
        <v>0.42</v>
      </c>
      <c r="AA4467" s="178"/>
      <c r="AB4467" s="178"/>
      <c r="AC4467" s="178"/>
    </row>
    <row r="4468" spans="2:29" x14ac:dyDescent="0.35">
      <c r="B4468" s="222">
        <v>454500</v>
      </c>
      <c r="C4468" s="208">
        <v>185054</v>
      </c>
      <c r="D4468" s="309">
        <v>10177.969999999999</v>
      </c>
      <c r="E4468" s="206">
        <v>14804.32</v>
      </c>
      <c r="F4468" s="206">
        <v>16654.86</v>
      </c>
      <c r="G4468" s="205">
        <f t="shared" si="356"/>
        <v>0.40715951595159516</v>
      </c>
      <c r="H4468" s="207">
        <f t="shared" si="357"/>
        <v>0.45</v>
      </c>
      <c r="I4468" s="213">
        <v>168618</v>
      </c>
      <c r="J4468" s="213">
        <v>9273.99</v>
      </c>
      <c r="K4468" s="212">
        <v>13489.44</v>
      </c>
      <c r="L4468" s="212">
        <v>15175.62</v>
      </c>
      <c r="M4468" s="239">
        <f t="shared" si="354"/>
        <v>0.51530000000017029</v>
      </c>
      <c r="N4468" s="239"/>
      <c r="O4468" s="178"/>
      <c r="P4468" s="178"/>
      <c r="Q4468" s="178"/>
      <c r="R4468" s="178"/>
      <c r="S4468" s="178"/>
      <c r="T4468" s="178"/>
      <c r="U4468" s="178"/>
      <c r="V4468" s="178"/>
      <c r="W4468" s="178"/>
      <c r="X4468" s="178"/>
      <c r="Y4468" s="210">
        <f t="shared" si="353"/>
        <v>0.37099669966996701</v>
      </c>
      <c r="Z4468" s="211">
        <f t="shared" si="355"/>
        <v>0.42</v>
      </c>
      <c r="AA4468" s="178"/>
      <c r="AB4468" s="178"/>
      <c r="AC4468" s="178"/>
    </row>
    <row r="4469" spans="2:29" x14ac:dyDescent="0.35">
      <c r="B4469" s="222">
        <v>454600</v>
      </c>
      <c r="C4469" s="208">
        <v>185099</v>
      </c>
      <c r="D4469" s="309">
        <v>10180.44</v>
      </c>
      <c r="E4469" s="206">
        <v>14807.92</v>
      </c>
      <c r="F4469" s="206">
        <v>16658.91</v>
      </c>
      <c r="G4469" s="205">
        <f t="shared" si="356"/>
        <v>0.40716893972723273</v>
      </c>
      <c r="H4469" s="207">
        <f t="shared" si="357"/>
        <v>0.45</v>
      </c>
      <c r="I4469" s="213">
        <v>168660</v>
      </c>
      <c r="J4469" s="213">
        <v>9276.2999999999993</v>
      </c>
      <c r="K4469" s="212">
        <v>13492.8</v>
      </c>
      <c r="L4469" s="212">
        <v>15179.4</v>
      </c>
      <c r="M4469" s="239">
        <f t="shared" si="354"/>
        <v>0.51520000000004074</v>
      </c>
      <c r="N4469" s="239"/>
      <c r="O4469" s="178"/>
      <c r="P4469" s="178"/>
      <c r="Q4469" s="178"/>
      <c r="R4469" s="178"/>
      <c r="S4469" s="178"/>
      <c r="T4469" s="178"/>
      <c r="U4469" s="178"/>
      <c r="V4469" s="178"/>
      <c r="W4469" s="178"/>
      <c r="X4469" s="178"/>
      <c r="Y4469" s="210">
        <f t="shared" si="353"/>
        <v>0.3710074791025077</v>
      </c>
      <c r="Z4469" s="211">
        <f t="shared" si="355"/>
        <v>0.42</v>
      </c>
      <c r="AA4469" s="178"/>
      <c r="AB4469" s="178"/>
      <c r="AC4469" s="178"/>
    </row>
    <row r="4470" spans="2:29" x14ac:dyDescent="0.35">
      <c r="B4470" s="222">
        <v>454700</v>
      </c>
      <c r="C4470" s="208">
        <v>185144</v>
      </c>
      <c r="D4470" s="309">
        <v>10182.92</v>
      </c>
      <c r="E4470" s="206">
        <v>14811.52</v>
      </c>
      <c r="F4470" s="206">
        <v>16662.96</v>
      </c>
      <c r="G4470" s="205">
        <f t="shared" si="356"/>
        <v>0.40717835935781832</v>
      </c>
      <c r="H4470" s="207">
        <f t="shared" si="357"/>
        <v>0.45</v>
      </c>
      <c r="I4470" s="213">
        <v>168702</v>
      </c>
      <c r="J4470" s="213">
        <v>9278.61</v>
      </c>
      <c r="K4470" s="212">
        <v>13496.16</v>
      </c>
      <c r="L4470" s="212">
        <v>15183.18</v>
      </c>
      <c r="M4470" s="239">
        <f t="shared" si="354"/>
        <v>0.51530000000002474</v>
      </c>
      <c r="N4470" s="239"/>
      <c r="O4470" s="178"/>
      <c r="P4470" s="178"/>
      <c r="Q4470" s="178"/>
      <c r="R4470" s="178"/>
      <c r="S4470" s="178"/>
      <c r="T4470" s="178"/>
      <c r="U4470" s="178"/>
      <c r="V4470" s="178"/>
      <c r="W4470" s="178"/>
      <c r="X4470" s="178"/>
      <c r="Y4470" s="210">
        <f t="shared" si="353"/>
        <v>0.37101825379371012</v>
      </c>
      <c r="Z4470" s="211">
        <f t="shared" si="355"/>
        <v>0.42</v>
      </c>
      <c r="AA4470" s="178"/>
      <c r="AB4470" s="178"/>
      <c r="AC4470" s="178"/>
    </row>
    <row r="4471" spans="2:29" x14ac:dyDescent="0.35">
      <c r="B4471" s="222">
        <v>454800</v>
      </c>
      <c r="C4471" s="208">
        <v>185189</v>
      </c>
      <c r="D4471" s="309">
        <v>10185.39</v>
      </c>
      <c r="E4471" s="206">
        <v>14815.12</v>
      </c>
      <c r="F4471" s="206">
        <v>16667.009999999998</v>
      </c>
      <c r="G4471" s="205">
        <f t="shared" si="356"/>
        <v>0.4071877748460862</v>
      </c>
      <c r="H4471" s="207">
        <f t="shared" si="357"/>
        <v>0.45</v>
      </c>
      <c r="I4471" s="213">
        <v>168744</v>
      </c>
      <c r="J4471" s="213">
        <v>9280.92</v>
      </c>
      <c r="K4471" s="212">
        <v>13499.52</v>
      </c>
      <c r="L4471" s="212">
        <v>15186.96</v>
      </c>
      <c r="M4471" s="239">
        <f t="shared" si="354"/>
        <v>0.51520000000025901</v>
      </c>
      <c r="N4471" s="239"/>
      <c r="O4471" s="178"/>
      <c r="P4471" s="178"/>
      <c r="Q4471" s="178"/>
      <c r="R4471" s="178"/>
      <c r="S4471" s="178"/>
      <c r="T4471" s="178"/>
      <c r="U4471" s="178"/>
      <c r="V4471" s="178"/>
      <c r="W4471" s="178"/>
      <c r="X4471" s="178"/>
      <c r="Y4471" s="210">
        <f t="shared" si="353"/>
        <v>0.37102902374670182</v>
      </c>
      <c r="Z4471" s="211">
        <f t="shared" si="355"/>
        <v>0.42</v>
      </c>
      <c r="AA4471" s="178"/>
      <c r="AB4471" s="178"/>
      <c r="AC4471" s="178"/>
    </row>
    <row r="4472" spans="2:29" x14ac:dyDescent="0.35">
      <c r="B4472" s="222">
        <v>454900</v>
      </c>
      <c r="C4472" s="208">
        <v>185234</v>
      </c>
      <c r="D4472" s="309">
        <v>10187.870000000001</v>
      </c>
      <c r="E4472" s="206">
        <v>14818.72</v>
      </c>
      <c r="F4472" s="206">
        <v>16671.060000000001</v>
      </c>
      <c r="G4472" s="205">
        <f t="shared" si="356"/>
        <v>0.40719718619476808</v>
      </c>
      <c r="H4472" s="207">
        <f t="shared" si="357"/>
        <v>0.45</v>
      </c>
      <c r="I4472" s="213">
        <v>168786</v>
      </c>
      <c r="J4472" s="213">
        <v>9283.23</v>
      </c>
      <c r="K4472" s="212">
        <v>13502.88</v>
      </c>
      <c r="L4472" s="212">
        <v>15190.74</v>
      </c>
      <c r="M4472" s="239">
        <f t="shared" si="354"/>
        <v>0.51529999999995202</v>
      </c>
      <c r="N4472" s="239"/>
      <c r="O4472" s="178"/>
      <c r="P4472" s="178"/>
      <c r="Q4472" s="178"/>
      <c r="R4472" s="178"/>
      <c r="S4472" s="178"/>
      <c r="T4472" s="178"/>
      <c r="U4472" s="178"/>
      <c r="V4472" s="178"/>
      <c r="W4472" s="178"/>
      <c r="X4472" s="178"/>
      <c r="Y4472" s="210">
        <f t="shared" si="353"/>
        <v>0.3710397889646076</v>
      </c>
      <c r="Z4472" s="211">
        <f t="shared" si="355"/>
        <v>0.42</v>
      </c>
      <c r="AA4472" s="178"/>
      <c r="AB4472" s="178"/>
      <c r="AC4472" s="178"/>
    </row>
    <row r="4473" spans="2:29" x14ac:dyDescent="0.35">
      <c r="B4473" s="222">
        <v>455000</v>
      </c>
      <c r="C4473" s="208">
        <v>185279</v>
      </c>
      <c r="D4473" s="309">
        <v>10190.34</v>
      </c>
      <c r="E4473" s="206">
        <v>14822.32</v>
      </c>
      <c r="F4473" s="206">
        <v>16675.11</v>
      </c>
      <c r="G4473" s="205">
        <f t="shared" si="356"/>
        <v>0.40720659340659343</v>
      </c>
      <c r="H4473" s="207">
        <f t="shared" si="357"/>
        <v>0.45</v>
      </c>
      <c r="I4473" s="213">
        <v>168828</v>
      </c>
      <c r="J4473" s="213">
        <v>9285.5400000000009</v>
      </c>
      <c r="K4473" s="212">
        <v>13506.24</v>
      </c>
      <c r="L4473" s="212">
        <v>15194.52</v>
      </c>
      <c r="M4473" s="239">
        <f t="shared" si="354"/>
        <v>0.51520000000007715</v>
      </c>
      <c r="N4473" s="239"/>
      <c r="O4473" s="178"/>
      <c r="P4473" s="178"/>
      <c r="Q4473" s="178"/>
      <c r="R4473" s="178"/>
      <c r="S4473" s="178"/>
      <c r="T4473" s="178"/>
      <c r="U4473" s="178"/>
      <c r="V4473" s="178"/>
      <c r="W4473" s="178"/>
      <c r="X4473" s="178"/>
      <c r="Y4473" s="210">
        <f t="shared" si="353"/>
        <v>0.37105054945054944</v>
      </c>
      <c r="Z4473" s="211">
        <f t="shared" si="355"/>
        <v>0.42</v>
      </c>
      <c r="AA4473" s="178"/>
      <c r="AB4473" s="178"/>
      <c r="AC4473" s="178"/>
    </row>
    <row r="4474" spans="2:29" x14ac:dyDescent="0.35">
      <c r="B4474" s="222">
        <v>455100</v>
      </c>
      <c r="C4474" s="208">
        <v>185324</v>
      </c>
      <c r="D4474" s="309">
        <v>10192.82</v>
      </c>
      <c r="E4474" s="206">
        <v>14825.92</v>
      </c>
      <c r="F4474" s="206">
        <v>16679.16</v>
      </c>
      <c r="G4474" s="205">
        <f t="shared" si="356"/>
        <v>0.40721599648428919</v>
      </c>
      <c r="H4474" s="207">
        <f t="shared" si="357"/>
        <v>0.45</v>
      </c>
      <c r="I4474" s="213">
        <v>168870</v>
      </c>
      <c r="J4474" s="213">
        <v>9287.85</v>
      </c>
      <c r="K4474" s="212">
        <v>13509.6</v>
      </c>
      <c r="L4474" s="212">
        <v>15198.3</v>
      </c>
      <c r="M4474" s="239">
        <f t="shared" si="354"/>
        <v>0.51530000000009746</v>
      </c>
      <c r="N4474" s="239"/>
      <c r="O4474" s="178"/>
      <c r="P4474" s="178"/>
      <c r="Q4474" s="178"/>
      <c r="R4474" s="178"/>
      <c r="S4474" s="178"/>
      <c r="T4474" s="178"/>
      <c r="U4474" s="178"/>
      <c r="V4474" s="178"/>
      <c r="W4474" s="178"/>
      <c r="X4474" s="178"/>
      <c r="Y4474" s="210">
        <f t="shared" si="353"/>
        <v>0.37106130520764669</v>
      </c>
      <c r="Z4474" s="211">
        <f t="shared" si="355"/>
        <v>0.42</v>
      </c>
      <c r="AA4474" s="178"/>
      <c r="AB4474" s="178"/>
      <c r="AC4474" s="178"/>
    </row>
    <row r="4475" spans="2:29" x14ac:dyDescent="0.35">
      <c r="B4475" s="222">
        <v>455200</v>
      </c>
      <c r="C4475" s="208">
        <v>185369</v>
      </c>
      <c r="D4475" s="309">
        <v>10195.290000000001</v>
      </c>
      <c r="E4475" s="206">
        <v>14829.52</v>
      </c>
      <c r="F4475" s="206">
        <v>16683.21</v>
      </c>
      <c r="G4475" s="205">
        <f t="shared" si="356"/>
        <v>0.40722539543057995</v>
      </c>
      <c r="H4475" s="207">
        <f t="shared" si="357"/>
        <v>0.45</v>
      </c>
      <c r="I4475" s="213">
        <v>168912</v>
      </c>
      <c r="J4475" s="213">
        <v>9290.16</v>
      </c>
      <c r="K4475" s="212">
        <v>13512.96</v>
      </c>
      <c r="L4475" s="212">
        <v>15202.08</v>
      </c>
      <c r="M4475" s="239">
        <f t="shared" si="354"/>
        <v>0.51520000000000432</v>
      </c>
      <c r="N4475" s="239"/>
      <c r="O4475" s="178"/>
      <c r="P4475" s="178"/>
      <c r="Q4475" s="178"/>
      <c r="R4475" s="178"/>
      <c r="S4475" s="178"/>
      <c r="T4475" s="178"/>
      <c r="U4475" s="178"/>
      <c r="V4475" s="178"/>
      <c r="W4475" s="178"/>
      <c r="X4475" s="178"/>
      <c r="Y4475" s="210">
        <f t="shared" si="353"/>
        <v>0.37107205623901579</v>
      </c>
      <c r="Z4475" s="211">
        <f t="shared" si="355"/>
        <v>0.42</v>
      </c>
      <c r="AA4475" s="178"/>
      <c r="AB4475" s="178"/>
      <c r="AC4475" s="178"/>
    </row>
    <row r="4476" spans="2:29" x14ac:dyDescent="0.35">
      <c r="B4476" s="222">
        <v>455300</v>
      </c>
      <c r="C4476" s="208">
        <v>185414</v>
      </c>
      <c r="D4476" s="309">
        <v>10197.77</v>
      </c>
      <c r="E4476" s="206">
        <v>14833.12</v>
      </c>
      <c r="F4476" s="206">
        <v>16687.259999999998</v>
      </c>
      <c r="G4476" s="205">
        <f t="shared" si="356"/>
        <v>0.40723479024818798</v>
      </c>
      <c r="H4476" s="207">
        <f t="shared" si="357"/>
        <v>0.45</v>
      </c>
      <c r="I4476" s="213">
        <v>168954</v>
      </c>
      <c r="J4476" s="213">
        <v>9292.4699999999993</v>
      </c>
      <c r="K4476" s="212">
        <v>13516.32</v>
      </c>
      <c r="L4476" s="212">
        <v>15205.86</v>
      </c>
      <c r="M4476" s="239">
        <f t="shared" si="354"/>
        <v>0.51529999999998832</v>
      </c>
      <c r="N4476" s="239"/>
      <c r="O4476" s="178"/>
      <c r="P4476" s="178"/>
      <c r="Q4476" s="178"/>
      <c r="R4476" s="178"/>
      <c r="S4476" s="178"/>
      <c r="T4476" s="178"/>
      <c r="U4476" s="178"/>
      <c r="V4476" s="178"/>
      <c r="W4476" s="178"/>
      <c r="X4476" s="178"/>
      <c r="Y4476" s="210">
        <f t="shared" si="353"/>
        <v>0.37108280254777071</v>
      </c>
      <c r="Z4476" s="211">
        <f t="shared" si="355"/>
        <v>0.42</v>
      </c>
      <c r="AA4476" s="178"/>
      <c r="AB4476" s="178"/>
      <c r="AC4476" s="178"/>
    </row>
    <row r="4477" spans="2:29" x14ac:dyDescent="0.35">
      <c r="B4477" s="222">
        <v>455400</v>
      </c>
      <c r="C4477" s="208">
        <v>185459</v>
      </c>
      <c r="D4477" s="309">
        <v>10200.24</v>
      </c>
      <c r="E4477" s="206">
        <v>14836.72</v>
      </c>
      <c r="F4477" s="206">
        <v>16691.310000000001</v>
      </c>
      <c r="G4477" s="205">
        <f t="shared" si="356"/>
        <v>0.40724418093983311</v>
      </c>
      <c r="H4477" s="207">
        <f t="shared" si="357"/>
        <v>0.45</v>
      </c>
      <c r="I4477" s="213">
        <v>168996</v>
      </c>
      <c r="J4477" s="213">
        <v>9294.7800000000007</v>
      </c>
      <c r="K4477" s="212">
        <v>13519.68</v>
      </c>
      <c r="L4477" s="212">
        <v>15209.64</v>
      </c>
      <c r="M4477" s="239">
        <f t="shared" si="354"/>
        <v>0.51519999999989519</v>
      </c>
      <c r="N4477" s="239"/>
      <c r="O4477" s="178"/>
      <c r="P4477" s="178"/>
      <c r="Q4477" s="178"/>
      <c r="R4477" s="178"/>
      <c r="S4477" s="178"/>
      <c r="T4477" s="178"/>
      <c r="U4477" s="178"/>
      <c r="V4477" s="178"/>
      <c r="W4477" s="178"/>
      <c r="X4477" s="178"/>
      <c r="Y4477" s="210">
        <f t="shared" si="353"/>
        <v>0.37109354413702239</v>
      </c>
      <c r="Z4477" s="211">
        <f t="shared" si="355"/>
        <v>0.42</v>
      </c>
      <c r="AA4477" s="178"/>
      <c r="AB4477" s="178"/>
      <c r="AC4477" s="178"/>
    </row>
    <row r="4478" spans="2:29" x14ac:dyDescent="0.35">
      <c r="B4478" s="222">
        <v>455500</v>
      </c>
      <c r="C4478" s="208">
        <v>185504</v>
      </c>
      <c r="D4478" s="309">
        <v>10202.719999999999</v>
      </c>
      <c r="E4478" s="206">
        <v>14840.32</v>
      </c>
      <c r="F4478" s="206">
        <v>16695.36</v>
      </c>
      <c r="G4478" s="205">
        <f t="shared" si="356"/>
        <v>0.40725356750823272</v>
      </c>
      <c r="H4478" s="207">
        <f t="shared" si="357"/>
        <v>0.45</v>
      </c>
      <c r="I4478" s="213">
        <v>169038</v>
      </c>
      <c r="J4478" s="213">
        <v>9297.09</v>
      </c>
      <c r="K4478" s="212">
        <v>13523.04</v>
      </c>
      <c r="L4478" s="212">
        <v>15213.42</v>
      </c>
      <c r="M4478" s="239">
        <f t="shared" si="354"/>
        <v>0.51530000000017029</v>
      </c>
      <c r="N4478" s="239"/>
      <c r="O4478" s="178"/>
      <c r="P4478" s="178"/>
      <c r="Q4478" s="178"/>
      <c r="R4478" s="178"/>
      <c r="S4478" s="178"/>
      <c r="T4478" s="178"/>
      <c r="U4478" s="178"/>
      <c r="V4478" s="178"/>
      <c r="W4478" s="178"/>
      <c r="X4478" s="178"/>
      <c r="Y4478" s="210">
        <f t="shared" si="353"/>
        <v>0.37110428100987924</v>
      </c>
      <c r="Z4478" s="211">
        <f t="shared" si="355"/>
        <v>0.42</v>
      </c>
      <c r="AA4478" s="178"/>
      <c r="AB4478" s="178"/>
      <c r="AC4478" s="178"/>
    </row>
    <row r="4479" spans="2:29" x14ac:dyDescent="0.35">
      <c r="B4479" s="222">
        <v>455600</v>
      </c>
      <c r="C4479" s="208">
        <v>185549</v>
      </c>
      <c r="D4479" s="309">
        <v>10205.19</v>
      </c>
      <c r="E4479" s="206">
        <v>14843.92</v>
      </c>
      <c r="F4479" s="206">
        <v>16699.41</v>
      </c>
      <c r="G4479" s="205">
        <f t="shared" si="356"/>
        <v>0.40726294995610185</v>
      </c>
      <c r="H4479" s="207">
        <f t="shared" si="357"/>
        <v>0.45</v>
      </c>
      <c r="I4479" s="213">
        <v>169080</v>
      </c>
      <c r="J4479" s="213">
        <v>9299.4</v>
      </c>
      <c r="K4479" s="212">
        <v>13526.4</v>
      </c>
      <c r="L4479" s="212">
        <v>15217.2</v>
      </c>
      <c r="M4479" s="239">
        <f t="shared" si="354"/>
        <v>0.51520000000004074</v>
      </c>
      <c r="N4479" s="239"/>
      <c r="O4479" s="178"/>
      <c r="P4479" s="178"/>
      <c r="Q4479" s="178"/>
      <c r="R4479" s="178"/>
      <c r="S4479" s="178"/>
      <c r="T4479" s="178"/>
      <c r="U4479" s="178"/>
      <c r="V4479" s="178"/>
      <c r="W4479" s="178"/>
      <c r="X4479" s="178"/>
      <c r="Y4479" s="210">
        <f t="shared" si="353"/>
        <v>0.37111501316944689</v>
      </c>
      <c r="Z4479" s="211">
        <f t="shared" si="355"/>
        <v>0.42</v>
      </c>
      <c r="AA4479" s="178"/>
      <c r="AB4479" s="178"/>
      <c r="AC4479" s="178"/>
    </row>
    <row r="4480" spans="2:29" x14ac:dyDescent="0.35">
      <c r="B4480" s="222">
        <v>455700</v>
      </c>
      <c r="C4480" s="208">
        <v>185594</v>
      </c>
      <c r="D4480" s="309">
        <v>10207.67</v>
      </c>
      <c r="E4480" s="206">
        <v>14847.52</v>
      </c>
      <c r="F4480" s="206">
        <v>16703.46</v>
      </c>
      <c r="G4480" s="205">
        <f t="shared" si="356"/>
        <v>0.40727232828615317</v>
      </c>
      <c r="H4480" s="207">
        <f t="shared" si="357"/>
        <v>0.45</v>
      </c>
      <c r="I4480" s="213">
        <v>169122</v>
      </c>
      <c r="J4480" s="213">
        <v>9301.7099999999991</v>
      </c>
      <c r="K4480" s="212">
        <v>13529.76</v>
      </c>
      <c r="L4480" s="212">
        <v>15220.98</v>
      </c>
      <c r="M4480" s="239">
        <f t="shared" si="354"/>
        <v>0.51530000000002474</v>
      </c>
      <c r="N4480" s="239"/>
      <c r="O4480" s="178"/>
      <c r="P4480" s="178"/>
      <c r="Q4480" s="178"/>
      <c r="R4480" s="178"/>
      <c r="S4480" s="178"/>
      <c r="T4480" s="178"/>
      <c r="U4480" s="178"/>
      <c r="V4480" s="178"/>
      <c r="W4480" s="178"/>
      <c r="X4480" s="178"/>
      <c r="Y4480" s="210">
        <f t="shared" si="353"/>
        <v>0.37112574061882819</v>
      </c>
      <c r="Z4480" s="211">
        <f t="shared" si="355"/>
        <v>0.42</v>
      </c>
      <c r="AA4480" s="178"/>
      <c r="AB4480" s="178"/>
      <c r="AC4480" s="178"/>
    </row>
    <row r="4481" spans="2:29" x14ac:dyDescent="0.35">
      <c r="B4481" s="222">
        <v>455800</v>
      </c>
      <c r="C4481" s="208">
        <v>185639</v>
      </c>
      <c r="D4481" s="309">
        <v>10210.14</v>
      </c>
      <c r="E4481" s="206">
        <v>14851.12</v>
      </c>
      <c r="F4481" s="206">
        <v>16707.509999999998</v>
      </c>
      <c r="G4481" s="205">
        <f t="shared" si="356"/>
        <v>0.40728170250109696</v>
      </c>
      <c r="H4481" s="207">
        <f t="shared" si="357"/>
        <v>0.45</v>
      </c>
      <c r="I4481" s="213">
        <v>169164</v>
      </c>
      <c r="J4481" s="213">
        <v>9304.02</v>
      </c>
      <c r="K4481" s="212">
        <v>13533.12</v>
      </c>
      <c r="L4481" s="212">
        <v>15224.76</v>
      </c>
      <c r="M4481" s="239">
        <f t="shared" si="354"/>
        <v>0.51520000000025901</v>
      </c>
      <c r="N4481" s="239"/>
      <c r="O4481" s="178"/>
      <c r="P4481" s="178"/>
      <c r="Q4481" s="178"/>
      <c r="R4481" s="178"/>
      <c r="S4481" s="178"/>
      <c r="T4481" s="178"/>
      <c r="U4481" s="178"/>
      <c r="V4481" s="178"/>
      <c r="W4481" s="178"/>
      <c r="X4481" s="178"/>
      <c r="Y4481" s="210">
        <f t="shared" si="353"/>
        <v>0.37113646336112333</v>
      </c>
      <c r="Z4481" s="211">
        <f t="shared" si="355"/>
        <v>0.42</v>
      </c>
      <c r="AA4481" s="178"/>
      <c r="AB4481" s="178"/>
      <c r="AC4481" s="178"/>
    </row>
    <row r="4482" spans="2:29" x14ac:dyDescent="0.35">
      <c r="B4482" s="222">
        <v>455900</v>
      </c>
      <c r="C4482" s="208">
        <v>185684</v>
      </c>
      <c r="D4482" s="309">
        <v>10212.620000000001</v>
      </c>
      <c r="E4482" s="206">
        <v>14854.72</v>
      </c>
      <c r="F4482" s="206">
        <v>16711.560000000001</v>
      </c>
      <c r="G4482" s="205">
        <f t="shared" si="356"/>
        <v>0.40729107260364117</v>
      </c>
      <c r="H4482" s="207">
        <f t="shared" si="357"/>
        <v>0.45</v>
      </c>
      <c r="I4482" s="213">
        <v>169206</v>
      </c>
      <c r="J4482" s="213">
        <v>9306.33</v>
      </c>
      <c r="K4482" s="212">
        <v>13536.48</v>
      </c>
      <c r="L4482" s="212">
        <v>15228.54</v>
      </c>
      <c r="M4482" s="239">
        <f t="shared" si="354"/>
        <v>0.51529999999995202</v>
      </c>
      <c r="N4482" s="239"/>
      <c r="O4482" s="178"/>
      <c r="P4482" s="178"/>
      <c r="Q4482" s="178"/>
      <c r="R4482" s="178"/>
      <c r="S4482" s="178"/>
      <c r="T4482" s="178"/>
      <c r="U4482" s="178"/>
      <c r="V4482" s="178"/>
      <c r="W4482" s="178"/>
      <c r="X4482" s="178"/>
      <c r="Y4482" s="210">
        <f t="shared" si="353"/>
        <v>0.3711471813994297</v>
      </c>
      <c r="Z4482" s="211">
        <f t="shared" si="355"/>
        <v>0.42</v>
      </c>
      <c r="AA4482" s="178"/>
      <c r="AB4482" s="178"/>
      <c r="AC4482" s="178"/>
    </row>
    <row r="4483" spans="2:29" x14ac:dyDescent="0.35">
      <c r="B4483" s="222">
        <v>456000</v>
      </c>
      <c r="C4483" s="208">
        <v>185729</v>
      </c>
      <c r="D4483" s="309">
        <v>10215.09</v>
      </c>
      <c r="E4483" s="206">
        <v>14858.32</v>
      </c>
      <c r="F4483" s="206">
        <v>16715.61</v>
      </c>
      <c r="G4483" s="205">
        <f t="shared" si="356"/>
        <v>0.40730043859649123</v>
      </c>
      <c r="H4483" s="207">
        <f t="shared" si="357"/>
        <v>0.45</v>
      </c>
      <c r="I4483" s="213">
        <v>169248</v>
      </c>
      <c r="J4483" s="213">
        <v>9308.64</v>
      </c>
      <c r="K4483" s="212">
        <v>13539.84</v>
      </c>
      <c r="L4483" s="212">
        <v>15232.32</v>
      </c>
      <c r="M4483" s="239">
        <f t="shared" si="354"/>
        <v>0.51520000000007715</v>
      </c>
      <c r="N4483" s="239"/>
      <c r="O4483" s="178"/>
      <c r="P4483" s="178"/>
      <c r="Q4483" s="178"/>
      <c r="R4483" s="178"/>
      <c r="S4483" s="178"/>
      <c r="T4483" s="178"/>
      <c r="U4483" s="178"/>
      <c r="V4483" s="178"/>
      <c r="W4483" s="178"/>
      <c r="X4483" s="178"/>
      <c r="Y4483" s="210">
        <f t="shared" ref="Y4483:Y4546" si="358">I4483/$B4483</f>
        <v>0.37115789473684213</v>
      </c>
      <c r="Z4483" s="211">
        <f t="shared" si="355"/>
        <v>0.42</v>
      </c>
      <c r="AA4483" s="178"/>
      <c r="AB4483" s="178"/>
      <c r="AC4483" s="178"/>
    </row>
    <row r="4484" spans="2:29" x14ac:dyDescent="0.35">
      <c r="B4484" s="222">
        <v>456100</v>
      </c>
      <c r="C4484" s="208">
        <v>185774</v>
      </c>
      <c r="D4484" s="309">
        <v>10217.57</v>
      </c>
      <c r="E4484" s="206">
        <v>14861.92</v>
      </c>
      <c r="F4484" s="206">
        <v>16719.66</v>
      </c>
      <c r="G4484" s="205">
        <f t="shared" si="356"/>
        <v>0.40730980048235038</v>
      </c>
      <c r="H4484" s="207">
        <f t="shared" si="357"/>
        <v>0.45</v>
      </c>
      <c r="I4484" s="213">
        <v>169290</v>
      </c>
      <c r="J4484" s="213">
        <v>9310.9500000000007</v>
      </c>
      <c r="K4484" s="212">
        <v>13543.2</v>
      </c>
      <c r="L4484" s="212">
        <v>15236.1</v>
      </c>
      <c r="M4484" s="239">
        <f t="shared" ref="M4484:M4547" si="359">(C4484+D4484+F4484-C4483-D4483-F4483)/100</f>
        <v>0.51530000000009746</v>
      </c>
      <c r="N4484" s="239"/>
      <c r="O4484" s="178"/>
      <c r="P4484" s="178"/>
      <c r="Q4484" s="178"/>
      <c r="R4484" s="178"/>
      <c r="S4484" s="178"/>
      <c r="T4484" s="178"/>
      <c r="U4484" s="178"/>
      <c r="V4484" s="178"/>
      <c r="W4484" s="178"/>
      <c r="X4484" s="178"/>
      <c r="Y4484" s="210">
        <f t="shared" si="358"/>
        <v>0.37116860337645252</v>
      </c>
      <c r="Z4484" s="211">
        <f t="shared" ref="Z4484:Z4547" si="360">(I4484-I4483)/($B4484-$B4483)</f>
        <v>0.42</v>
      </c>
      <c r="AA4484" s="178"/>
      <c r="AB4484" s="178"/>
      <c r="AC4484" s="178"/>
    </row>
    <row r="4485" spans="2:29" x14ac:dyDescent="0.35">
      <c r="B4485" s="222">
        <v>456200</v>
      </c>
      <c r="C4485" s="208">
        <v>185819</v>
      </c>
      <c r="D4485" s="309">
        <v>10220.040000000001</v>
      </c>
      <c r="E4485" s="206">
        <v>14865.52</v>
      </c>
      <c r="F4485" s="206">
        <v>16723.71</v>
      </c>
      <c r="G4485" s="205">
        <f t="shared" ref="G4485:G4548" si="361">C4485/B4485</f>
        <v>0.40731915826391935</v>
      </c>
      <c r="H4485" s="207">
        <f t="shared" ref="H4485:H4548" si="362">(C4485-C4484)/(B4485-B4484)</f>
        <v>0.45</v>
      </c>
      <c r="I4485" s="213">
        <v>169332</v>
      </c>
      <c r="J4485" s="213">
        <v>9313.26</v>
      </c>
      <c r="K4485" s="212">
        <v>13546.56</v>
      </c>
      <c r="L4485" s="212">
        <v>15239.88</v>
      </c>
      <c r="M4485" s="239">
        <f t="shared" si="359"/>
        <v>0.51520000000000432</v>
      </c>
      <c r="N4485" s="239"/>
      <c r="O4485" s="178"/>
      <c r="P4485" s="178"/>
      <c r="Q4485" s="178"/>
      <c r="R4485" s="178"/>
      <c r="S4485" s="178"/>
      <c r="T4485" s="178"/>
      <c r="U4485" s="178"/>
      <c r="V4485" s="178"/>
      <c r="W4485" s="178"/>
      <c r="X4485" s="178"/>
      <c r="Y4485" s="210">
        <f t="shared" si="358"/>
        <v>0.37117930732135029</v>
      </c>
      <c r="Z4485" s="211">
        <f t="shared" si="360"/>
        <v>0.42</v>
      </c>
      <c r="AA4485" s="178"/>
      <c r="AB4485" s="178"/>
      <c r="AC4485" s="178"/>
    </row>
    <row r="4486" spans="2:29" x14ac:dyDescent="0.35">
      <c r="B4486" s="222">
        <v>456300</v>
      </c>
      <c r="C4486" s="208">
        <v>185864</v>
      </c>
      <c r="D4486" s="309">
        <v>10222.52</v>
      </c>
      <c r="E4486" s="206">
        <v>14869.12</v>
      </c>
      <c r="F4486" s="206">
        <v>16727.759999999998</v>
      </c>
      <c r="G4486" s="205">
        <f t="shared" si="361"/>
        <v>0.40732851194389658</v>
      </c>
      <c r="H4486" s="207">
        <f t="shared" si="362"/>
        <v>0.45</v>
      </c>
      <c r="I4486" s="213">
        <v>169374</v>
      </c>
      <c r="J4486" s="213">
        <v>9315.57</v>
      </c>
      <c r="K4486" s="212">
        <v>13549.92</v>
      </c>
      <c r="L4486" s="212">
        <v>15243.66</v>
      </c>
      <c r="M4486" s="239">
        <f t="shared" si="359"/>
        <v>0.51529999999998832</v>
      </c>
      <c r="N4486" s="239"/>
      <c r="O4486" s="178"/>
      <c r="P4486" s="178"/>
      <c r="Q4486" s="178"/>
      <c r="R4486" s="178"/>
      <c r="S4486" s="178"/>
      <c r="T4486" s="178"/>
      <c r="U4486" s="178"/>
      <c r="V4486" s="178"/>
      <c r="W4486" s="178"/>
      <c r="X4486" s="178"/>
      <c r="Y4486" s="210">
        <f t="shared" si="358"/>
        <v>0.37119000657462198</v>
      </c>
      <c r="Z4486" s="211">
        <f t="shared" si="360"/>
        <v>0.42</v>
      </c>
      <c r="AA4486" s="178"/>
      <c r="AB4486" s="178"/>
      <c r="AC4486" s="178"/>
    </row>
    <row r="4487" spans="2:29" x14ac:dyDescent="0.35">
      <c r="B4487" s="222">
        <v>456400</v>
      </c>
      <c r="C4487" s="208">
        <v>185909</v>
      </c>
      <c r="D4487" s="309">
        <v>10224.99</v>
      </c>
      <c r="E4487" s="206">
        <v>14872.72</v>
      </c>
      <c r="F4487" s="206">
        <v>16731.810000000001</v>
      </c>
      <c r="G4487" s="205">
        <f t="shared" si="361"/>
        <v>0.40733786152497808</v>
      </c>
      <c r="H4487" s="207">
        <f t="shared" si="362"/>
        <v>0.45</v>
      </c>
      <c r="I4487" s="213">
        <v>169416</v>
      </c>
      <c r="J4487" s="213">
        <v>9317.8799999999992</v>
      </c>
      <c r="K4487" s="212">
        <v>13553.28</v>
      </c>
      <c r="L4487" s="212">
        <v>15247.44</v>
      </c>
      <c r="M4487" s="239">
        <f t="shared" si="359"/>
        <v>0.51519999999989519</v>
      </c>
      <c r="N4487" s="239"/>
      <c r="O4487" s="178"/>
      <c r="P4487" s="178"/>
      <c r="Q4487" s="178"/>
      <c r="R4487" s="178"/>
      <c r="S4487" s="178"/>
      <c r="T4487" s="178"/>
      <c r="U4487" s="178"/>
      <c r="V4487" s="178"/>
      <c r="W4487" s="178"/>
      <c r="X4487" s="178"/>
      <c r="Y4487" s="210">
        <f t="shared" si="358"/>
        <v>0.37120070113935144</v>
      </c>
      <c r="Z4487" s="211">
        <f t="shared" si="360"/>
        <v>0.42</v>
      </c>
      <c r="AA4487" s="178"/>
      <c r="AB4487" s="178"/>
      <c r="AC4487" s="178"/>
    </row>
    <row r="4488" spans="2:29" x14ac:dyDescent="0.35">
      <c r="B4488" s="222">
        <v>456500</v>
      </c>
      <c r="C4488" s="208">
        <v>185954</v>
      </c>
      <c r="D4488" s="309">
        <v>10227.469999999999</v>
      </c>
      <c r="E4488" s="206">
        <v>14876.32</v>
      </c>
      <c r="F4488" s="206">
        <v>16735.86</v>
      </c>
      <c r="G4488" s="205">
        <f t="shared" si="361"/>
        <v>0.4073472070098576</v>
      </c>
      <c r="H4488" s="207">
        <f t="shared" si="362"/>
        <v>0.45</v>
      </c>
      <c r="I4488" s="213">
        <v>169458</v>
      </c>
      <c r="J4488" s="213">
        <v>9320.19</v>
      </c>
      <c r="K4488" s="212">
        <v>13556.64</v>
      </c>
      <c r="L4488" s="212">
        <v>15251.22</v>
      </c>
      <c r="M4488" s="239">
        <f t="shared" si="359"/>
        <v>0.51530000000017029</v>
      </c>
      <c r="N4488" s="239"/>
      <c r="O4488" s="178"/>
      <c r="P4488" s="178"/>
      <c r="Q4488" s="178"/>
      <c r="R4488" s="178"/>
      <c r="S4488" s="178"/>
      <c r="T4488" s="178"/>
      <c r="U4488" s="178"/>
      <c r="V4488" s="178"/>
      <c r="W4488" s="178"/>
      <c r="X4488" s="178"/>
      <c r="Y4488" s="210">
        <f t="shared" si="358"/>
        <v>0.37121139101861994</v>
      </c>
      <c r="Z4488" s="211">
        <f t="shared" si="360"/>
        <v>0.42</v>
      </c>
      <c r="AA4488" s="178"/>
      <c r="AB4488" s="178"/>
      <c r="AC4488" s="178"/>
    </row>
    <row r="4489" spans="2:29" x14ac:dyDescent="0.35">
      <c r="B4489" s="222">
        <v>456600</v>
      </c>
      <c r="C4489" s="208">
        <v>185999</v>
      </c>
      <c r="D4489" s="309">
        <v>10229.94</v>
      </c>
      <c r="E4489" s="206">
        <v>14879.92</v>
      </c>
      <c r="F4489" s="206">
        <v>16739.91</v>
      </c>
      <c r="G4489" s="205">
        <f t="shared" si="361"/>
        <v>0.40735654840122648</v>
      </c>
      <c r="H4489" s="207">
        <f t="shared" si="362"/>
        <v>0.45</v>
      </c>
      <c r="I4489" s="213">
        <v>169500</v>
      </c>
      <c r="J4489" s="213">
        <v>9322.5</v>
      </c>
      <c r="K4489" s="212">
        <v>13560</v>
      </c>
      <c r="L4489" s="212">
        <v>15255</v>
      </c>
      <c r="M4489" s="239">
        <f t="shared" si="359"/>
        <v>0.51520000000004074</v>
      </c>
      <c r="N4489" s="239"/>
      <c r="O4489" s="178"/>
      <c r="P4489" s="178"/>
      <c r="Q4489" s="178"/>
      <c r="R4489" s="178"/>
      <c r="S4489" s="178"/>
      <c r="T4489" s="178"/>
      <c r="U4489" s="178"/>
      <c r="V4489" s="178"/>
      <c r="W4489" s="178"/>
      <c r="X4489" s="178"/>
      <c r="Y4489" s="210">
        <f t="shared" si="358"/>
        <v>0.3712220762155059</v>
      </c>
      <c r="Z4489" s="211">
        <f t="shared" si="360"/>
        <v>0.42</v>
      </c>
      <c r="AA4489" s="178"/>
      <c r="AB4489" s="178"/>
      <c r="AC4489" s="178"/>
    </row>
    <row r="4490" spans="2:29" x14ac:dyDescent="0.35">
      <c r="B4490" s="222">
        <v>456700</v>
      </c>
      <c r="C4490" s="208">
        <v>186044</v>
      </c>
      <c r="D4490" s="309">
        <v>10232.42</v>
      </c>
      <c r="E4490" s="206">
        <v>14883.52</v>
      </c>
      <c r="F4490" s="206">
        <v>16743.96</v>
      </c>
      <c r="G4490" s="205">
        <f t="shared" si="361"/>
        <v>0.40736588570177357</v>
      </c>
      <c r="H4490" s="207">
        <f t="shared" si="362"/>
        <v>0.45</v>
      </c>
      <c r="I4490" s="213">
        <v>169542</v>
      </c>
      <c r="J4490" s="213">
        <v>9324.81</v>
      </c>
      <c r="K4490" s="212">
        <v>13563.36</v>
      </c>
      <c r="L4490" s="212">
        <v>15258.78</v>
      </c>
      <c r="M4490" s="239">
        <f t="shared" si="359"/>
        <v>0.51530000000002474</v>
      </c>
      <c r="N4490" s="239"/>
      <c r="O4490" s="178"/>
      <c r="P4490" s="178"/>
      <c r="Q4490" s="178"/>
      <c r="R4490" s="178"/>
      <c r="S4490" s="178"/>
      <c r="T4490" s="178"/>
      <c r="U4490" s="178"/>
      <c r="V4490" s="178"/>
      <c r="W4490" s="178"/>
      <c r="X4490" s="178"/>
      <c r="Y4490" s="210">
        <f t="shared" si="358"/>
        <v>0.3712327567330852</v>
      </c>
      <c r="Z4490" s="211">
        <f t="shared" si="360"/>
        <v>0.42</v>
      </c>
      <c r="AA4490" s="178"/>
      <c r="AB4490" s="178"/>
      <c r="AC4490" s="178"/>
    </row>
    <row r="4491" spans="2:29" x14ac:dyDescent="0.35">
      <c r="B4491" s="222">
        <v>456800</v>
      </c>
      <c r="C4491" s="208">
        <v>186089</v>
      </c>
      <c r="D4491" s="309">
        <v>10234.89</v>
      </c>
      <c r="E4491" s="206">
        <v>14887.12</v>
      </c>
      <c r="F4491" s="206">
        <v>16748.009999999998</v>
      </c>
      <c r="G4491" s="205">
        <f t="shared" si="361"/>
        <v>0.40737521891418566</v>
      </c>
      <c r="H4491" s="207">
        <f t="shared" si="362"/>
        <v>0.45</v>
      </c>
      <c r="I4491" s="213">
        <v>169584</v>
      </c>
      <c r="J4491" s="213">
        <v>9327.1200000000008</v>
      </c>
      <c r="K4491" s="212">
        <v>13566.72</v>
      </c>
      <c r="L4491" s="212">
        <v>15262.56</v>
      </c>
      <c r="M4491" s="239">
        <f t="shared" si="359"/>
        <v>0.51520000000025901</v>
      </c>
      <c r="N4491" s="239"/>
      <c r="O4491" s="178"/>
      <c r="P4491" s="178"/>
      <c r="Q4491" s="178"/>
      <c r="R4491" s="178"/>
      <c r="S4491" s="178"/>
      <c r="T4491" s="178"/>
      <c r="U4491" s="178"/>
      <c r="V4491" s="178"/>
      <c r="W4491" s="178"/>
      <c r="X4491" s="178"/>
      <c r="Y4491" s="210">
        <f t="shared" si="358"/>
        <v>0.37124343257443082</v>
      </c>
      <c r="Z4491" s="211">
        <f t="shared" si="360"/>
        <v>0.42</v>
      </c>
      <c r="AA4491" s="178"/>
      <c r="AB4491" s="178"/>
      <c r="AC4491" s="178"/>
    </row>
    <row r="4492" spans="2:29" x14ac:dyDescent="0.35">
      <c r="B4492" s="222">
        <v>456900</v>
      </c>
      <c r="C4492" s="208">
        <v>186134</v>
      </c>
      <c r="D4492" s="309">
        <v>10237.370000000001</v>
      </c>
      <c r="E4492" s="206">
        <v>14890.72</v>
      </c>
      <c r="F4492" s="206">
        <v>16752.060000000001</v>
      </c>
      <c r="G4492" s="205">
        <f t="shared" si="361"/>
        <v>0.40738454804114688</v>
      </c>
      <c r="H4492" s="207">
        <f t="shared" si="362"/>
        <v>0.45</v>
      </c>
      <c r="I4492" s="213">
        <v>169626</v>
      </c>
      <c r="J4492" s="213">
        <v>9329.43</v>
      </c>
      <c r="K4492" s="212">
        <v>13570.08</v>
      </c>
      <c r="L4492" s="212">
        <v>15266.34</v>
      </c>
      <c r="M4492" s="239">
        <f t="shared" si="359"/>
        <v>0.51529999999995202</v>
      </c>
      <c r="N4492" s="239"/>
      <c r="O4492" s="178"/>
      <c r="P4492" s="178"/>
      <c r="Q4492" s="178"/>
      <c r="R4492" s="178"/>
      <c r="S4492" s="178"/>
      <c r="T4492" s="178"/>
      <c r="U4492" s="178"/>
      <c r="V4492" s="178"/>
      <c r="W4492" s="178"/>
      <c r="X4492" s="178"/>
      <c r="Y4492" s="210">
        <f t="shared" si="358"/>
        <v>0.37125410374261325</v>
      </c>
      <c r="Z4492" s="211">
        <f t="shared" si="360"/>
        <v>0.42</v>
      </c>
      <c r="AA4492" s="178"/>
      <c r="AB4492" s="178"/>
      <c r="AC4492" s="178"/>
    </row>
    <row r="4493" spans="2:29" x14ac:dyDescent="0.35">
      <c r="B4493" s="222">
        <v>457000</v>
      </c>
      <c r="C4493" s="208">
        <v>186179</v>
      </c>
      <c r="D4493" s="309">
        <v>10239.84</v>
      </c>
      <c r="E4493" s="206">
        <v>14894.32</v>
      </c>
      <c r="F4493" s="206">
        <v>16756.11</v>
      </c>
      <c r="G4493" s="205">
        <f t="shared" si="361"/>
        <v>0.40739387308533914</v>
      </c>
      <c r="H4493" s="207">
        <f t="shared" si="362"/>
        <v>0.45</v>
      </c>
      <c r="I4493" s="213">
        <v>169668</v>
      </c>
      <c r="J4493" s="213">
        <v>9331.74</v>
      </c>
      <c r="K4493" s="212">
        <v>13573.44</v>
      </c>
      <c r="L4493" s="212">
        <v>15270.12</v>
      </c>
      <c r="M4493" s="239">
        <f t="shared" si="359"/>
        <v>0.51520000000007715</v>
      </c>
      <c r="N4493" s="239"/>
      <c r="O4493" s="178"/>
      <c r="P4493" s="178"/>
      <c r="Q4493" s="178"/>
      <c r="R4493" s="178"/>
      <c r="S4493" s="178"/>
      <c r="T4493" s="178"/>
      <c r="U4493" s="178"/>
      <c r="V4493" s="178"/>
      <c r="W4493" s="178"/>
      <c r="X4493" s="178"/>
      <c r="Y4493" s="210">
        <f t="shared" si="358"/>
        <v>0.3712647702407002</v>
      </c>
      <c r="Z4493" s="211">
        <f t="shared" si="360"/>
        <v>0.42</v>
      </c>
      <c r="AA4493" s="178"/>
      <c r="AB4493" s="178"/>
      <c r="AC4493" s="178"/>
    </row>
    <row r="4494" spans="2:29" x14ac:dyDescent="0.35">
      <c r="B4494" s="222">
        <v>457100</v>
      </c>
      <c r="C4494" s="208">
        <v>186224</v>
      </c>
      <c r="D4494" s="309">
        <v>10242.32</v>
      </c>
      <c r="E4494" s="206">
        <v>14897.92</v>
      </c>
      <c r="F4494" s="206">
        <v>16760.16</v>
      </c>
      <c r="G4494" s="205">
        <f t="shared" si="361"/>
        <v>0.40740319404944214</v>
      </c>
      <c r="H4494" s="207">
        <f t="shared" si="362"/>
        <v>0.45</v>
      </c>
      <c r="I4494" s="213">
        <v>169710</v>
      </c>
      <c r="J4494" s="213">
        <v>9334.0499999999993</v>
      </c>
      <c r="K4494" s="212">
        <v>13576.8</v>
      </c>
      <c r="L4494" s="212">
        <v>15273.9</v>
      </c>
      <c r="M4494" s="239">
        <f t="shared" si="359"/>
        <v>0.51530000000009746</v>
      </c>
      <c r="N4494" s="239"/>
      <c r="O4494" s="178"/>
      <c r="P4494" s="178"/>
      <c r="Q4494" s="178"/>
      <c r="R4494" s="178"/>
      <c r="S4494" s="178"/>
      <c r="T4494" s="178"/>
      <c r="U4494" s="178"/>
      <c r="V4494" s="178"/>
      <c r="W4494" s="178"/>
      <c r="X4494" s="178"/>
      <c r="Y4494" s="210">
        <f t="shared" si="358"/>
        <v>0.37127543207175673</v>
      </c>
      <c r="Z4494" s="211">
        <f t="shared" si="360"/>
        <v>0.42</v>
      </c>
      <c r="AA4494" s="178"/>
      <c r="AB4494" s="178"/>
      <c r="AC4494" s="178"/>
    </row>
    <row r="4495" spans="2:29" x14ac:dyDescent="0.35">
      <c r="B4495" s="222">
        <v>457200</v>
      </c>
      <c r="C4495" s="208">
        <v>186269</v>
      </c>
      <c r="D4495" s="309">
        <v>10244.790000000001</v>
      </c>
      <c r="E4495" s="206">
        <v>14901.52</v>
      </c>
      <c r="F4495" s="206">
        <v>16764.21</v>
      </c>
      <c r="G4495" s="205">
        <f t="shared" si="361"/>
        <v>0.40741251093613301</v>
      </c>
      <c r="H4495" s="207">
        <f t="shared" si="362"/>
        <v>0.45</v>
      </c>
      <c r="I4495" s="213">
        <v>169752</v>
      </c>
      <c r="J4495" s="213">
        <v>9336.36</v>
      </c>
      <c r="K4495" s="212">
        <v>13580.16</v>
      </c>
      <c r="L4495" s="212">
        <v>15277.68</v>
      </c>
      <c r="M4495" s="239">
        <f t="shared" si="359"/>
        <v>0.51520000000000432</v>
      </c>
      <c r="N4495" s="239"/>
      <c r="O4495" s="178"/>
      <c r="P4495" s="178"/>
      <c r="Q4495" s="178"/>
      <c r="R4495" s="178"/>
      <c r="S4495" s="178"/>
      <c r="T4495" s="178"/>
      <c r="U4495" s="178"/>
      <c r="V4495" s="178"/>
      <c r="W4495" s="178"/>
      <c r="X4495" s="178"/>
      <c r="Y4495" s="210">
        <f t="shared" si="358"/>
        <v>0.37128608923884515</v>
      </c>
      <c r="Z4495" s="211">
        <f t="shared" si="360"/>
        <v>0.42</v>
      </c>
      <c r="AA4495" s="178"/>
      <c r="AB4495" s="178"/>
      <c r="AC4495" s="178"/>
    </row>
    <row r="4496" spans="2:29" x14ac:dyDescent="0.35">
      <c r="B4496" s="222">
        <v>457300</v>
      </c>
      <c r="C4496" s="208">
        <v>186314</v>
      </c>
      <c r="D4496" s="309">
        <v>10247.27</v>
      </c>
      <c r="E4496" s="206">
        <v>14905.12</v>
      </c>
      <c r="F4496" s="206">
        <v>16768.259999999998</v>
      </c>
      <c r="G4496" s="205">
        <f t="shared" si="361"/>
        <v>0.40742182374808661</v>
      </c>
      <c r="H4496" s="207">
        <f t="shared" si="362"/>
        <v>0.45</v>
      </c>
      <c r="I4496" s="213">
        <v>169794</v>
      </c>
      <c r="J4496" s="213">
        <v>9338.67</v>
      </c>
      <c r="K4496" s="212">
        <v>13583.52</v>
      </c>
      <c r="L4496" s="212">
        <v>15281.46</v>
      </c>
      <c r="M4496" s="239">
        <f t="shared" si="359"/>
        <v>0.51529999999998832</v>
      </c>
      <c r="N4496" s="239"/>
      <c r="O4496" s="178"/>
      <c r="P4496" s="178"/>
      <c r="Q4496" s="178"/>
      <c r="R4496" s="178"/>
      <c r="S4496" s="178"/>
      <c r="T4496" s="178"/>
      <c r="U4496" s="178"/>
      <c r="V4496" s="178"/>
      <c r="W4496" s="178"/>
      <c r="X4496" s="178"/>
      <c r="Y4496" s="210">
        <f t="shared" si="358"/>
        <v>0.37129674174502514</v>
      </c>
      <c r="Z4496" s="211">
        <f t="shared" si="360"/>
        <v>0.42</v>
      </c>
      <c r="AA4496" s="178"/>
      <c r="AB4496" s="178"/>
      <c r="AC4496" s="178"/>
    </row>
    <row r="4497" spans="2:29" x14ac:dyDescent="0.35">
      <c r="B4497" s="222">
        <v>457400</v>
      </c>
      <c r="C4497" s="208">
        <v>186359</v>
      </c>
      <c r="D4497" s="309">
        <v>10249.74</v>
      </c>
      <c r="E4497" s="206">
        <v>14908.72</v>
      </c>
      <c r="F4497" s="206">
        <v>16772.310000000001</v>
      </c>
      <c r="G4497" s="205">
        <f t="shared" si="361"/>
        <v>0.40743113248797552</v>
      </c>
      <c r="H4497" s="207">
        <f t="shared" si="362"/>
        <v>0.45</v>
      </c>
      <c r="I4497" s="213">
        <v>169836</v>
      </c>
      <c r="J4497" s="213">
        <v>9340.98</v>
      </c>
      <c r="K4497" s="212">
        <v>13586.88</v>
      </c>
      <c r="L4497" s="212">
        <v>15285.24</v>
      </c>
      <c r="M4497" s="239">
        <f t="shared" si="359"/>
        <v>0.51519999999989519</v>
      </c>
      <c r="N4497" s="239"/>
      <c r="O4497" s="178"/>
      <c r="P4497" s="178"/>
      <c r="Q4497" s="178"/>
      <c r="R4497" s="178"/>
      <c r="S4497" s="178"/>
      <c r="T4497" s="178"/>
      <c r="U4497" s="178"/>
      <c r="V4497" s="178"/>
      <c r="W4497" s="178"/>
      <c r="X4497" s="178"/>
      <c r="Y4497" s="210">
        <f t="shared" si="358"/>
        <v>0.37130738959335374</v>
      </c>
      <c r="Z4497" s="211">
        <f t="shared" si="360"/>
        <v>0.42</v>
      </c>
      <c r="AA4497" s="178"/>
      <c r="AB4497" s="178"/>
      <c r="AC4497" s="178"/>
    </row>
    <row r="4498" spans="2:29" x14ac:dyDescent="0.35">
      <c r="B4498" s="222">
        <v>457500</v>
      </c>
      <c r="C4498" s="208">
        <v>186404</v>
      </c>
      <c r="D4498" s="309">
        <v>10252.219999999999</v>
      </c>
      <c r="E4498" s="206">
        <v>14912.32</v>
      </c>
      <c r="F4498" s="206">
        <v>16776.36</v>
      </c>
      <c r="G4498" s="205">
        <f t="shared" si="361"/>
        <v>0.40744043715846995</v>
      </c>
      <c r="H4498" s="207">
        <f t="shared" si="362"/>
        <v>0.45</v>
      </c>
      <c r="I4498" s="213">
        <v>169878</v>
      </c>
      <c r="J4498" s="213">
        <v>9343.2900000000009</v>
      </c>
      <c r="K4498" s="212">
        <v>13590.24</v>
      </c>
      <c r="L4498" s="212">
        <v>15289.02</v>
      </c>
      <c r="M4498" s="239">
        <f t="shared" si="359"/>
        <v>0.51530000000017029</v>
      </c>
      <c r="N4498" s="239"/>
      <c r="O4498" s="178"/>
      <c r="P4498" s="178"/>
      <c r="Q4498" s="178"/>
      <c r="R4498" s="178"/>
      <c r="S4498" s="178"/>
      <c r="T4498" s="178"/>
      <c r="U4498" s="178"/>
      <c r="V4498" s="178"/>
      <c r="W4498" s="178"/>
      <c r="X4498" s="178"/>
      <c r="Y4498" s="210">
        <f t="shared" si="358"/>
        <v>0.37131803278688524</v>
      </c>
      <c r="Z4498" s="211">
        <f t="shared" si="360"/>
        <v>0.42</v>
      </c>
      <c r="AA4498" s="178"/>
      <c r="AB4498" s="178"/>
      <c r="AC4498" s="178"/>
    </row>
    <row r="4499" spans="2:29" x14ac:dyDescent="0.35">
      <c r="B4499" s="222">
        <v>457600</v>
      </c>
      <c r="C4499" s="208">
        <v>186449</v>
      </c>
      <c r="D4499" s="309">
        <v>10254.69</v>
      </c>
      <c r="E4499" s="206">
        <v>14915.92</v>
      </c>
      <c r="F4499" s="206">
        <v>16780.41</v>
      </c>
      <c r="G4499" s="205">
        <f t="shared" si="361"/>
        <v>0.40744973776223775</v>
      </c>
      <c r="H4499" s="207">
        <f t="shared" si="362"/>
        <v>0.45</v>
      </c>
      <c r="I4499" s="213">
        <v>169920</v>
      </c>
      <c r="J4499" s="213">
        <v>9345.6</v>
      </c>
      <c r="K4499" s="212">
        <v>13593.6</v>
      </c>
      <c r="L4499" s="212">
        <v>15292.8</v>
      </c>
      <c r="M4499" s="239">
        <f t="shared" si="359"/>
        <v>0.51520000000004074</v>
      </c>
      <c r="N4499" s="239"/>
      <c r="O4499" s="178"/>
      <c r="P4499" s="178"/>
      <c r="Q4499" s="178"/>
      <c r="R4499" s="178"/>
      <c r="S4499" s="178"/>
      <c r="T4499" s="178"/>
      <c r="U4499" s="178"/>
      <c r="V4499" s="178"/>
      <c r="W4499" s="178"/>
      <c r="X4499" s="178"/>
      <c r="Y4499" s="210">
        <f t="shared" si="358"/>
        <v>0.37132867132867131</v>
      </c>
      <c r="Z4499" s="211">
        <f t="shared" si="360"/>
        <v>0.42</v>
      </c>
      <c r="AA4499" s="178"/>
      <c r="AB4499" s="178"/>
      <c r="AC4499" s="178"/>
    </row>
    <row r="4500" spans="2:29" x14ac:dyDescent="0.35">
      <c r="B4500" s="222">
        <v>457700</v>
      </c>
      <c r="C4500" s="208">
        <v>186494</v>
      </c>
      <c r="D4500" s="309">
        <v>10257.17</v>
      </c>
      <c r="E4500" s="206">
        <v>14919.52</v>
      </c>
      <c r="F4500" s="206">
        <v>16784.46</v>
      </c>
      <c r="G4500" s="205">
        <f t="shared" si="361"/>
        <v>0.40745903430194452</v>
      </c>
      <c r="H4500" s="207">
        <f t="shared" si="362"/>
        <v>0.45</v>
      </c>
      <c r="I4500" s="213">
        <v>169962</v>
      </c>
      <c r="J4500" s="213">
        <v>9347.91</v>
      </c>
      <c r="K4500" s="212">
        <v>13596.96</v>
      </c>
      <c r="L4500" s="212">
        <v>15296.58</v>
      </c>
      <c r="M4500" s="239">
        <f t="shared" si="359"/>
        <v>0.51530000000002474</v>
      </c>
      <c r="N4500" s="239"/>
      <c r="O4500" s="178"/>
      <c r="P4500" s="178"/>
      <c r="Q4500" s="178"/>
      <c r="R4500" s="178"/>
      <c r="S4500" s="178"/>
      <c r="T4500" s="178"/>
      <c r="U4500" s="178"/>
      <c r="V4500" s="178"/>
      <c r="W4500" s="178"/>
      <c r="X4500" s="178"/>
      <c r="Y4500" s="210">
        <f t="shared" si="358"/>
        <v>0.37133930522176095</v>
      </c>
      <c r="Z4500" s="211">
        <f t="shared" si="360"/>
        <v>0.42</v>
      </c>
      <c r="AA4500" s="178"/>
      <c r="AB4500" s="178"/>
      <c r="AC4500" s="178"/>
    </row>
    <row r="4501" spans="2:29" x14ac:dyDescent="0.35">
      <c r="B4501" s="222">
        <v>457800</v>
      </c>
      <c r="C4501" s="208">
        <v>186539</v>
      </c>
      <c r="D4501" s="309">
        <v>10259.64</v>
      </c>
      <c r="E4501" s="206">
        <v>14923.12</v>
      </c>
      <c r="F4501" s="206">
        <v>16788.509999999998</v>
      </c>
      <c r="G4501" s="205">
        <f t="shared" si="361"/>
        <v>0.40746832678025341</v>
      </c>
      <c r="H4501" s="207">
        <f t="shared" si="362"/>
        <v>0.45</v>
      </c>
      <c r="I4501" s="213">
        <v>170004</v>
      </c>
      <c r="J4501" s="213">
        <v>9350.2199999999993</v>
      </c>
      <c r="K4501" s="212">
        <v>13600.32</v>
      </c>
      <c r="L4501" s="212">
        <v>15300.36</v>
      </c>
      <c r="M4501" s="239">
        <f t="shared" si="359"/>
        <v>0.51520000000025901</v>
      </c>
      <c r="N4501" s="239"/>
      <c r="O4501" s="178"/>
      <c r="P4501" s="178"/>
      <c r="Q4501" s="178"/>
      <c r="R4501" s="178"/>
      <c r="S4501" s="178"/>
      <c r="T4501" s="178"/>
      <c r="U4501" s="178"/>
      <c r="V4501" s="178"/>
      <c r="W4501" s="178"/>
      <c r="X4501" s="178"/>
      <c r="Y4501" s="210">
        <f t="shared" si="358"/>
        <v>0.3713499344692005</v>
      </c>
      <c r="Z4501" s="211">
        <f t="shared" si="360"/>
        <v>0.42</v>
      </c>
      <c r="AA4501" s="178"/>
      <c r="AB4501" s="178"/>
      <c r="AC4501" s="178"/>
    </row>
    <row r="4502" spans="2:29" x14ac:dyDescent="0.35">
      <c r="B4502" s="222">
        <v>457900</v>
      </c>
      <c r="C4502" s="208">
        <v>186584</v>
      </c>
      <c r="D4502" s="309">
        <v>10262.120000000001</v>
      </c>
      <c r="E4502" s="206">
        <v>14926.72</v>
      </c>
      <c r="F4502" s="206">
        <v>16792.560000000001</v>
      </c>
      <c r="G4502" s="205">
        <f t="shared" si="361"/>
        <v>0.40747761519982528</v>
      </c>
      <c r="H4502" s="207">
        <f t="shared" si="362"/>
        <v>0.45</v>
      </c>
      <c r="I4502" s="213">
        <v>170046</v>
      </c>
      <c r="J4502" s="213">
        <v>9352.5300000000007</v>
      </c>
      <c r="K4502" s="212">
        <v>13603.68</v>
      </c>
      <c r="L4502" s="212">
        <v>15304.14</v>
      </c>
      <c r="M4502" s="239">
        <f t="shared" si="359"/>
        <v>0.51529999999995202</v>
      </c>
      <c r="N4502" s="239"/>
      <c r="O4502" s="178"/>
      <c r="P4502" s="178"/>
      <c r="Q4502" s="178"/>
      <c r="R4502" s="178"/>
      <c r="S4502" s="178"/>
      <c r="T4502" s="178"/>
      <c r="U4502" s="178"/>
      <c r="V4502" s="178"/>
      <c r="W4502" s="178"/>
      <c r="X4502" s="178"/>
      <c r="Y4502" s="210">
        <f t="shared" si="358"/>
        <v>0.37136055907403365</v>
      </c>
      <c r="Z4502" s="211">
        <f t="shared" si="360"/>
        <v>0.42</v>
      </c>
      <c r="AA4502" s="178"/>
      <c r="AB4502" s="178"/>
      <c r="AC4502" s="178"/>
    </row>
    <row r="4503" spans="2:29" x14ac:dyDescent="0.35">
      <c r="B4503" s="222">
        <v>458000</v>
      </c>
      <c r="C4503" s="208">
        <v>186629</v>
      </c>
      <c r="D4503" s="309">
        <v>10264.59</v>
      </c>
      <c r="E4503" s="206">
        <v>14930.32</v>
      </c>
      <c r="F4503" s="206">
        <v>16796.61</v>
      </c>
      <c r="G4503" s="205">
        <f t="shared" si="361"/>
        <v>0.40748689956331879</v>
      </c>
      <c r="H4503" s="207">
        <f t="shared" si="362"/>
        <v>0.45</v>
      </c>
      <c r="I4503" s="213">
        <v>170088</v>
      </c>
      <c r="J4503" s="213">
        <v>9354.84</v>
      </c>
      <c r="K4503" s="212">
        <v>13607.04</v>
      </c>
      <c r="L4503" s="212">
        <v>15307.92</v>
      </c>
      <c r="M4503" s="239">
        <f t="shared" si="359"/>
        <v>0.51520000000007715</v>
      </c>
      <c r="N4503" s="239"/>
      <c r="O4503" s="178"/>
      <c r="P4503" s="178"/>
      <c r="Q4503" s="178"/>
      <c r="R4503" s="178"/>
      <c r="S4503" s="178"/>
      <c r="T4503" s="178"/>
      <c r="U4503" s="178"/>
      <c r="V4503" s="178"/>
      <c r="W4503" s="178"/>
      <c r="X4503" s="178"/>
      <c r="Y4503" s="210">
        <f t="shared" si="358"/>
        <v>0.37137117903930134</v>
      </c>
      <c r="Z4503" s="211">
        <f t="shared" si="360"/>
        <v>0.42</v>
      </c>
      <c r="AA4503" s="178"/>
      <c r="AB4503" s="178"/>
      <c r="AC4503" s="178"/>
    </row>
    <row r="4504" spans="2:29" x14ac:dyDescent="0.35">
      <c r="B4504" s="222">
        <v>458100</v>
      </c>
      <c r="C4504" s="208">
        <v>186674</v>
      </c>
      <c r="D4504" s="309">
        <v>10267.07</v>
      </c>
      <c r="E4504" s="206">
        <v>14933.92</v>
      </c>
      <c r="F4504" s="206">
        <v>16800.66</v>
      </c>
      <c r="G4504" s="205">
        <f t="shared" si="361"/>
        <v>0.4074961798733901</v>
      </c>
      <c r="H4504" s="207">
        <f t="shared" si="362"/>
        <v>0.45</v>
      </c>
      <c r="I4504" s="213">
        <v>170130</v>
      </c>
      <c r="J4504" s="213">
        <v>9357.15</v>
      </c>
      <c r="K4504" s="212">
        <v>13610.4</v>
      </c>
      <c r="L4504" s="212">
        <v>15311.7</v>
      </c>
      <c r="M4504" s="239">
        <f t="shared" si="359"/>
        <v>0.51530000000009746</v>
      </c>
      <c r="N4504" s="239"/>
      <c r="O4504" s="178"/>
      <c r="P4504" s="178"/>
      <c r="Q4504" s="178"/>
      <c r="R4504" s="178"/>
      <c r="S4504" s="178"/>
      <c r="T4504" s="178"/>
      <c r="U4504" s="178"/>
      <c r="V4504" s="178"/>
      <c r="W4504" s="178"/>
      <c r="X4504" s="178"/>
      <c r="Y4504" s="210">
        <f t="shared" si="358"/>
        <v>0.37138179436804192</v>
      </c>
      <c r="Z4504" s="211">
        <f t="shared" si="360"/>
        <v>0.42</v>
      </c>
      <c r="AA4504" s="178"/>
      <c r="AB4504" s="178"/>
      <c r="AC4504" s="178"/>
    </row>
    <row r="4505" spans="2:29" x14ac:dyDescent="0.35">
      <c r="B4505" s="222">
        <v>458200</v>
      </c>
      <c r="C4505" s="208">
        <v>186719</v>
      </c>
      <c r="D4505" s="309">
        <v>10269.540000000001</v>
      </c>
      <c r="E4505" s="206">
        <v>14937.52</v>
      </c>
      <c r="F4505" s="206">
        <v>16804.71</v>
      </c>
      <c r="G4505" s="205">
        <f t="shared" si="361"/>
        <v>0.40750545613269312</v>
      </c>
      <c r="H4505" s="207">
        <f t="shared" si="362"/>
        <v>0.45</v>
      </c>
      <c r="I4505" s="213">
        <v>170172</v>
      </c>
      <c r="J4505" s="213">
        <v>9359.4599999999991</v>
      </c>
      <c r="K4505" s="212">
        <v>13613.76</v>
      </c>
      <c r="L4505" s="212">
        <v>15315.48</v>
      </c>
      <c r="M4505" s="239">
        <f t="shared" si="359"/>
        <v>0.51520000000000432</v>
      </c>
      <c r="N4505" s="239"/>
      <c r="O4505" s="178"/>
      <c r="P4505" s="178"/>
      <c r="Q4505" s="178"/>
      <c r="R4505" s="178"/>
      <c r="S4505" s="178"/>
      <c r="T4505" s="178"/>
      <c r="U4505" s="178"/>
      <c r="V4505" s="178"/>
      <c r="W4505" s="178"/>
      <c r="X4505" s="178"/>
      <c r="Y4505" s="210">
        <f t="shared" si="358"/>
        <v>0.37139240506329113</v>
      </c>
      <c r="Z4505" s="211">
        <f t="shared" si="360"/>
        <v>0.42</v>
      </c>
      <c r="AA4505" s="178"/>
      <c r="AB4505" s="178"/>
      <c r="AC4505" s="178"/>
    </row>
    <row r="4506" spans="2:29" x14ac:dyDescent="0.35">
      <c r="B4506" s="222">
        <v>458300</v>
      </c>
      <c r="C4506" s="208">
        <v>186764</v>
      </c>
      <c r="D4506" s="309">
        <v>10272.02</v>
      </c>
      <c r="E4506" s="206">
        <v>14941.12</v>
      </c>
      <c r="F4506" s="206">
        <v>16808.759999999998</v>
      </c>
      <c r="G4506" s="205">
        <f t="shared" si="361"/>
        <v>0.40751472834387953</v>
      </c>
      <c r="H4506" s="207">
        <f t="shared" si="362"/>
        <v>0.45</v>
      </c>
      <c r="I4506" s="213">
        <v>170214</v>
      </c>
      <c r="J4506" s="213">
        <v>9361.77</v>
      </c>
      <c r="K4506" s="212">
        <v>13617.12</v>
      </c>
      <c r="L4506" s="212">
        <v>15319.26</v>
      </c>
      <c r="M4506" s="239">
        <f t="shared" si="359"/>
        <v>0.51529999999998832</v>
      </c>
      <c r="N4506" s="239"/>
      <c r="O4506" s="178"/>
      <c r="P4506" s="178"/>
      <c r="Q4506" s="178"/>
      <c r="R4506" s="178"/>
      <c r="S4506" s="178"/>
      <c r="T4506" s="178"/>
      <c r="U4506" s="178"/>
      <c r="V4506" s="178"/>
      <c r="W4506" s="178"/>
      <c r="X4506" s="178"/>
      <c r="Y4506" s="210">
        <f t="shared" si="358"/>
        <v>0.37140301112808205</v>
      </c>
      <c r="Z4506" s="211">
        <f t="shared" si="360"/>
        <v>0.42</v>
      </c>
      <c r="AA4506" s="178"/>
      <c r="AB4506" s="178"/>
      <c r="AC4506" s="178"/>
    </row>
    <row r="4507" spans="2:29" x14ac:dyDescent="0.35">
      <c r="B4507" s="222">
        <v>458400</v>
      </c>
      <c r="C4507" s="208">
        <v>186809</v>
      </c>
      <c r="D4507" s="309">
        <v>10274.49</v>
      </c>
      <c r="E4507" s="206">
        <v>14944.72</v>
      </c>
      <c r="F4507" s="206">
        <v>16812.810000000001</v>
      </c>
      <c r="G4507" s="205">
        <f t="shared" si="361"/>
        <v>0.40752399650959859</v>
      </c>
      <c r="H4507" s="207">
        <f t="shared" si="362"/>
        <v>0.45</v>
      </c>
      <c r="I4507" s="213">
        <v>170256</v>
      </c>
      <c r="J4507" s="213">
        <v>9364.08</v>
      </c>
      <c r="K4507" s="212">
        <v>13620.48</v>
      </c>
      <c r="L4507" s="212">
        <v>15323.04</v>
      </c>
      <c r="M4507" s="239">
        <f t="shared" si="359"/>
        <v>0.51519999999989519</v>
      </c>
      <c r="N4507" s="239"/>
      <c r="O4507" s="178"/>
      <c r="P4507" s="178"/>
      <c r="Q4507" s="178"/>
      <c r="R4507" s="178"/>
      <c r="S4507" s="178"/>
      <c r="T4507" s="178"/>
      <c r="U4507" s="178"/>
      <c r="V4507" s="178"/>
      <c r="W4507" s="178"/>
      <c r="X4507" s="178"/>
      <c r="Y4507" s="210">
        <f t="shared" si="358"/>
        <v>0.37141361256544503</v>
      </c>
      <c r="Z4507" s="211">
        <f t="shared" si="360"/>
        <v>0.42</v>
      </c>
      <c r="AA4507" s="178"/>
      <c r="AB4507" s="178"/>
      <c r="AC4507" s="178"/>
    </row>
    <row r="4508" spans="2:29" x14ac:dyDescent="0.35">
      <c r="B4508" s="222">
        <v>458500</v>
      </c>
      <c r="C4508" s="208">
        <v>186854</v>
      </c>
      <c r="D4508" s="309">
        <v>10276.969999999999</v>
      </c>
      <c r="E4508" s="206">
        <v>14948.32</v>
      </c>
      <c r="F4508" s="206">
        <v>16816.86</v>
      </c>
      <c r="G4508" s="205">
        <f t="shared" si="361"/>
        <v>0.40753326063249729</v>
      </c>
      <c r="H4508" s="207">
        <f t="shared" si="362"/>
        <v>0.45</v>
      </c>
      <c r="I4508" s="213">
        <v>170298</v>
      </c>
      <c r="J4508" s="213">
        <v>9366.39</v>
      </c>
      <c r="K4508" s="212">
        <v>13623.84</v>
      </c>
      <c r="L4508" s="212">
        <v>15326.82</v>
      </c>
      <c r="M4508" s="239">
        <f t="shared" si="359"/>
        <v>0.51530000000017029</v>
      </c>
      <c r="N4508" s="239"/>
      <c r="O4508" s="178"/>
      <c r="P4508" s="178"/>
      <c r="Q4508" s="178"/>
      <c r="R4508" s="178"/>
      <c r="S4508" s="178"/>
      <c r="T4508" s="178"/>
      <c r="U4508" s="178"/>
      <c r="V4508" s="178"/>
      <c r="W4508" s="178"/>
      <c r="X4508" s="178"/>
      <c r="Y4508" s="210">
        <f t="shared" si="358"/>
        <v>0.37142420937840787</v>
      </c>
      <c r="Z4508" s="211">
        <f t="shared" si="360"/>
        <v>0.42</v>
      </c>
      <c r="AA4508" s="178"/>
      <c r="AB4508" s="178"/>
      <c r="AC4508" s="178"/>
    </row>
    <row r="4509" spans="2:29" x14ac:dyDescent="0.35">
      <c r="B4509" s="222">
        <v>458600</v>
      </c>
      <c r="C4509" s="208">
        <v>186899</v>
      </c>
      <c r="D4509" s="309">
        <v>10279.44</v>
      </c>
      <c r="E4509" s="206">
        <v>14951.92</v>
      </c>
      <c r="F4509" s="206">
        <v>16820.91</v>
      </c>
      <c r="G4509" s="205">
        <f t="shared" si="361"/>
        <v>0.40754252071522024</v>
      </c>
      <c r="H4509" s="207">
        <f t="shared" si="362"/>
        <v>0.45</v>
      </c>
      <c r="I4509" s="213">
        <v>170340</v>
      </c>
      <c r="J4509" s="213">
        <v>9368.7000000000007</v>
      </c>
      <c r="K4509" s="212">
        <v>13627.2</v>
      </c>
      <c r="L4509" s="212">
        <v>15330.6</v>
      </c>
      <c r="M4509" s="239">
        <f t="shared" si="359"/>
        <v>0.51520000000004074</v>
      </c>
      <c r="N4509" s="239"/>
      <c r="O4509" s="178"/>
      <c r="P4509" s="178"/>
      <c r="Q4509" s="178"/>
      <c r="R4509" s="178"/>
      <c r="S4509" s="178"/>
      <c r="T4509" s="178"/>
      <c r="U4509" s="178"/>
      <c r="V4509" s="178"/>
      <c r="W4509" s="178"/>
      <c r="X4509" s="178"/>
      <c r="Y4509" s="210">
        <f t="shared" si="358"/>
        <v>0.37143480156999564</v>
      </c>
      <c r="Z4509" s="211">
        <f t="shared" si="360"/>
        <v>0.42</v>
      </c>
      <c r="AA4509" s="178"/>
      <c r="AB4509" s="178"/>
      <c r="AC4509" s="178"/>
    </row>
    <row r="4510" spans="2:29" x14ac:dyDescent="0.35">
      <c r="B4510" s="222">
        <v>458700</v>
      </c>
      <c r="C4510" s="208">
        <v>186944</v>
      </c>
      <c r="D4510" s="309">
        <v>10281.92</v>
      </c>
      <c r="E4510" s="206">
        <v>14955.52</v>
      </c>
      <c r="F4510" s="206">
        <v>16824.96</v>
      </c>
      <c r="G4510" s="205">
        <f t="shared" si="361"/>
        <v>0.40755177676040988</v>
      </c>
      <c r="H4510" s="207">
        <f t="shared" si="362"/>
        <v>0.45</v>
      </c>
      <c r="I4510" s="213">
        <v>170382</v>
      </c>
      <c r="J4510" s="213">
        <v>9371.01</v>
      </c>
      <c r="K4510" s="212">
        <v>13630.56</v>
      </c>
      <c r="L4510" s="212">
        <v>15334.38</v>
      </c>
      <c r="M4510" s="239">
        <f t="shared" si="359"/>
        <v>0.51530000000002474</v>
      </c>
      <c r="N4510" s="239"/>
      <c r="O4510" s="178"/>
      <c r="P4510" s="178"/>
      <c r="Q4510" s="178"/>
      <c r="R4510" s="178"/>
      <c r="S4510" s="178"/>
      <c r="T4510" s="178"/>
      <c r="U4510" s="178"/>
      <c r="V4510" s="178"/>
      <c r="W4510" s="178"/>
      <c r="X4510" s="178"/>
      <c r="Y4510" s="210">
        <f t="shared" si="358"/>
        <v>0.37144538914323089</v>
      </c>
      <c r="Z4510" s="211">
        <f t="shared" si="360"/>
        <v>0.42</v>
      </c>
      <c r="AA4510" s="178"/>
      <c r="AB4510" s="178"/>
      <c r="AC4510" s="178"/>
    </row>
    <row r="4511" spans="2:29" x14ac:dyDescent="0.35">
      <c r="B4511" s="222">
        <v>458800</v>
      </c>
      <c r="C4511" s="208">
        <v>186989</v>
      </c>
      <c r="D4511" s="309">
        <v>10284.39</v>
      </c>
      <c r="E4511" s="206">
        <v>14959.12</v>
      </c>
      <c r="F4511" s="206">
        <v>16829.009999999998</v>
      </c>
      <c r="G4511" s="205">
        <f t="shared" si="361"/>
        <v>0.40756102877070621</v>
      </c>
      <c r="H4511" s="207">
        <f t="shared" si="362"/>
        <v>0.45</v>
      </c>
      <c r="I4511" s="213">
        <v>170424</v>
      </c>
      <c r="J4511" s="213">
        <v>9373.32</v>
      </c>
      <c r="K4511" s="212">
        <v>13633.92</v>
      </c>
      <c r="L4511" s="212">
        <v>15338.16</v>
      </c>
      <c r="M4511" s="239">
        <f t="shared" si="359"/>
        <v>0.51520000000025901</v>
      </c>
      <c r="N4511" s="239"/>
      <c r="O4511" s="178"/>
      <c r="P4511" s="178"/>
      <c r="Q4511" s="178"/>
      <c r="R4511" s="178"/>
      <c r="S4511" s="178"/>
      <c r="T4511" s="178"/>
      <c r="U4511" s="178"/>
      <c r="V4511" s="178"/>
      <c r="W4511" s="178"/>
      <c r="X4511" s="178"/>
      <c r="Y4511" s="210">
        <f t="shared" si="358"/>
        <v>0.3714559721011334</v>
      </c>
      <c r="Z4511" s="211">
        <f t="shared" si="360"/>
        <v>0.42</v>
      </c>
      <c r="AA4511" s="178"/>
      <c r="AB4511" s="178"/>
      <c r="AC4511" s="178"/>
    </row>
    <row r="4512" spans="2:29" x14ac:dyDescent="0.35">
      <c r="B4512" s="222">
        <v>458900</v>
      </c>
      <c r="C4512" s="208">
        <v>187034</v>
      </c>
      <c r="D4512" s="309">
        <v>10286.870000000001</v>
      </c>
      <c r="E4512" s="206">
        <v>14962.72</v>
      </c>
      <c r="F4512" s="206">
        <v>16833.060000000001</v>
      </c>
      <c r="G4512" s="205">
        <f t="shared" si="361"/>
        <v>0.40757027674874702</v>
      </c>
      <c r="H4512" s="207">
        <f t="shared" si="362"/>
        <v>0.45</v>
      </c>
      <c r="I4512" s="213">
        <v>170466</v>
      </c>
      <c r="J4512" s="213">
        <v>9375.6299999999992</v>
      </c>
      <c r="K4512" s="212">
        <v>13637.28</v>
      </c>
      <c r="L4512" s="212">
        <v>15341.94</v>
      </c>
      <c r="M4512" s="239">
        <f t="shared" si="359"/>
        <v>0.51529999999995202</v>
      </c>
      <c r="N4512" s="239"/>
      <c r="O4512" s="178"/>
      <c r="P4512" s="178"/>
      <c r="Q4512" s="178"/>
      <c r="R4512" s="178"/>
      <c r="S4512" s="178"/>
      <c r="T4512" s="178"/>
      <c r="U4512" s="178"/>
      <c r="V4512" s="178"/>
      <c r="W4512" s="178"/>
      <c r="X4512" s="178"/>
      <c r="Y4512" s="210">
        <f t="shared" si="358"/>
        <v>0.37146655044672044</v>
      </c>
      <c r="Z4512" s="211">
        <f t="shared" si="360"/>
        <v>0.42</v>
      </c>
      <c r="AA4512" s="178"/>
      <c r="AB4512" s="178"/>
      <c r="AC4512" s="178"/>
    </row>
    <row r="4513" spans="2:29" x14ac:dyDescent="0.35">
      <c r="B4513" s="222">
        <v>459000</v>
      </c>
      <c r="C4513" s="208">
        <v>187079</v>
      </c>
      <c r="D4513" s="309">
        <v>10289.34</v>
      </c>
      <c r="E4513" s="206">
        <v>14966.32</v>
      </c>
      <c r="F4513" s="206">
        <v>16837.11</v>
      </c>
      <c r="G4513" s="205">
        <f t="shared" si="361"/>
        <v>0.40757952069716774</v>
      </c>
      <c r="H4513" s="207">
        <f t="shared" si="362"/>
        <v>0.45</v>
      </c>
      <c r="I4513" s="213">
        <v>170508</v>
      </c>
      <c r="J4513" s="213">
        <v>9377.94</v>
      </c>
      <c r="K4513" s="212">
        <v>13640.64</v>
      </c>
      <c r="L4513" s="212">
        <v>15345.72</v>
      </c>
      <c r="M4513" s="239">
        <f t="shared" si="359"/>
        <v>0.51520000000007715</v>
      </c>
      <c r="N4513" s="239"/>
      <c r="O4513" s="178"/>
      <c r="P4513" s="178"/>
      <c r="Q4513" s="178"/>
      <c r="R4513" s="178"/>
      <c r="S4513" s="178"/>
      <c r="T4513" s="178"/>
      <c r="U4513" s="178"/>
      <c r="V4513" s="178"/>
      <c r="W4513" s="178"/>
      <c r="X4513" s="178"/>
      <c r="Y4513" s="210">
        <f t="shared" si="358"/>
        <v>0.37147712418300655</v>
      </c>
      <c r="Z4513" s="211">
        <f t="shared" si="360"/>
        <v>0.42</v>
      </c>
      <c r="AA4513" s="178"/>
      <c r="AB4513" s="178"/>
      <c r="AC4513" s="178"/>
    </row>
    <row r="4514" spans="2:29" x14ac:dyDescent="0.35">
      <c r="B4514" s="222">
        <v>459100</v>
      </c>
      <c r="C4514" s="208">
        <v>187124</v>
      </c>
      <c r="D4514" s="309">
        <v>10291.82</v>
      </c>
      <c r="E4514" s="206">
        <v>14969.92</v>
      </c>
      <c r="F4514" s="206">
        <v>16841.16</v>
      </c>
      <c r="G4514" s="205">
        <f t="shared" si="361"/>
        <v>0.40758876061860161</v>
      </c>
      <c r="H4514" s="207">
        <f t="shared" si="362"/>
        <v>0.45</v>
      </c>
      <c r="I4514" s="213">
        <v>170550</v>
      </c>
      <c r="J4514" s="213">
        <v>9380.25</v>
      </c>
      <c r="K4514" s="212">
        <v>13644</v>
      </c>
      <c r="L4514" s="212">
        <v>15349.5</v>
      </c>
      <c r="M4514" s="239">
        <f t="shared" si="359"/>
        <v>0.51530000000009746</v>
      </c>
      <c r="N4514" s="239"/>
      <c r="O4514" s="178"/>
      <c r="P4514" s="178"/>
      <c r="Q4514" s="178"/>
      <c r="R4514" s="178"/>
      <c r="S4514" s="178"/>
      <c r="T4514" s="178"/>
      <c r="U4514" s="178"/>
      <c r="V4514" s="178"/>
      <c r="W4514" s="178"/>
      <c r="X4514" s="178"/>
      <c r="Y4514" s="210">
        <f t="shared" si="358"/>
        <v>0.37148769331300369</v>
      </c>
      <c r="Z4514" s="211">
        <f t="shared" si="360"/>
        <v>0.42</v>
      </c>
      <c r="AA4514" s="178"/>
      <c r="AB4514" s="178"/>
      <c r="AC4514" s="178"/>
    </row>
    <row r="4515" spans="2:29" x14ac:dyDescent="0.35">
      <c r="B4515" s="222">
        <v>459200</v>
      </c>
      <c r="C4515" s="208">
        <v>187169</v>
      </c>
      <c r="D4515" s="309">
        <v>10294.290000000001</v>
      </c>
      <c r="E4515" s="206">
        <v>14973.52</v>
      </c>
      <c r="F4515" s="206">
        <v>16845.21</v>
      </c>
      <c r="G4515" s="205">
        <f t="shared" si="361"/>
        <v>0.40759799651567946</v>
      </c>
      <c r="H4515" s="207">
        <f t="shared" si="362"/>
        <v>0.45</v>
      </c>
      <c r="I4515" s="213">
        <v>170592</v>
      </c>
      <c r="J4515" s="213">
        <v>9382.56</v>
      </c>
      <c r="K4515" s="212">
        <v>13647.36</v>
      </c>
      <c r="L4515" s="212">
        <v>15353.28</v>
      </c>
      <c r="M4515" s="239">
        <f t="shared" si="359"/>
        <v>0.51520000000000432</v>
      </c>
      <c r="N4515" s="239"/>
      <c r="O4515" s="178"/>
      <c r="P4515" s="178"/>
      <c r="Q4515" s="178"/>
      <c r="R4515" s="178"/>
      <c r="S4515" s="178"/>
      <c r="T4515" s="178"/>
      <c r="U4515" s="178"/>
      <c r="V4515" s="178"/>
      <c r="W4515" s="178"/>
      <c r="X4515" s="178"/>
      <c r="Y4515" s="210">
        <f t="shared" si="358"/>
        <v>0.37149825783972124</v>
      </c>
      <c r="Z4515" s="211">
        <f t="shared" si="360"/>
        <v>0.42</v>
      </c>
      <c r="AA4515" s="178"/>
      <c r="AB4515" s="178"/>
      <c r="AC4515" s="178"/>
    </row>
    <row r="4516" spans="2:29" x14ac:dyDescent="0.35">
      <c r="B4516" s="222">
        <v>459300</v>
      </c>
      <c r="C4516" s="208">
        <v>187214</v>
      </c>
      <c r="D4516" s="309">
        <v>10296.77</v>
      </c>
      <c r="E4516" s="206">
        <v>14977.12</v>
      </c>
      <c r="F4516" s="206">
        <v>16849.259999999998</v>
      </c>
      <c r="G4516" s="205">
        <f t="shared" si="361"/>
        <v>0.40760722839102981</v>
      </c>
      <c r="H4516" s="207">
        <f t="shared" si="362"/>
        <v>0.45</v>
      </c>
      <c r="I4516" s="213">
        <v>170634</v>
      </c>
      <c r="J4516" s="213">
        <v>9384.8700000000008</v>
      </c>
      <c r="K4516" s="212">
        <v>13650.72</v>
      </c>
      <c r="L4516" s="212">
        <v>15357.06</v>
      </c>
      <c r="M4516" s="239">
        <f t="shared" si="359"/>
        <v>0.51529999999998832</v>
      </c>
      <c r="N4516" s="239"/>
      <c r="O4516" s="178"/>
      <c r="P4516" s="178"/>
      <c r="Q4516" s="178"/>
      <c r="R4516" s="178"/>
      <c r="S4516" s="178"/>
      <c r="T4516" s="178"/>
      <c r="U4516" s="178"/>
      <c r="V4516" s="178"/>
      <c r="W4516" s="178"/>
      <c r="X4516" s="178"/>
      <c r="Y4516" s="210">
        <f t="shared" si="358"/>
        <v>0.3715088177661659</v>
      </c>
      <c r="Z4516" s="211">
        <f t="shared" si="360"/>
        <v>0.42</v>
      </c>
      <c r="AA4516" s="178"/>
      <c r="AB4516" s="178"/>
      <c r="AC4516" s="178"/>
    </row>
    <row r="4517" spans="2:29" x14ac:dyDescent="0.35">
      <c r="B4517" s="222">
        <v>459400</v>
      </c>
      <c r="C4517" s="208">
        <v>187259</v>
      </c>
      <c r="D4517" s="309">
        <v>10299.24</v>
      </c>
      <c r="E4517" s="206">
        <v>14980.72</v>
      </c>
      <c r="F4517" s="206">
        <v>16853.310000000001</v>
      </c>
      <c r="G4517" s="205">
        <f t="shared" si="361"/>
        <v>0.40761645624727905</v>
      </c>
      <c r="H4517" s="207">
        <f t="shared" si="362"/>
        <v>0.45</v>
      </c>
      <c r="I4517" s="213">
        <v>170676</v>
      </c>
      <c r="J4517" s="213">
        <v>9387.18</v>
      </c>
      <c r="K4517" s="212">
        <v>13654.08</v>
      </c>
      <c r="L4517" s="212">
        <v>15360.84</v>
      </c>
      <c r="M4517" s="239">
        <f t="shared" si="359"/>
        <v>0.51519999999989519</v>
      </c>
      <c r="N4517" s="239"/>
      <c r="O4517" s="178"/>
      <c r="P4517" s="178"/>
      <c r="Q4517" s="178"/>
      <c r="R4517" s="178"/>
      <c r="S4517" s="178"/>
      <c r="T4517" s="178"/>
      <c r="U4517" s="178"/>
      <c r="V4517" s="178"/>
      <c r="W4517" s="178"/>
      <c r="X4517" s="178"/>
      <c r="Y4517" s="210">
        <f t="shared" si="358"/>
        <v>0.37151937309534178</v>
      </c>
      <c r="Z4517" s="211">
        <f t="shared" si="360"/>
        <v>0.42</v>
      </c>
      <c r="AA4517" s="178"/>
      <c r="AB4517" s="178"/>
      <c r="AC4517" s="178"/>
    </row>
    <row r="4518" spans="2:29" x14ac:dyDescent="0.35">
      <c r="B4518" s="222">
        <v>459500</v>
      </c>
      <c r="C4518" s="208">
        <v>187304</v>
      </c>
      <c r="D4518" s="309">
        <v>10301.719999999999</v>
      </c>
      <c r="E4518" s="206">
        <v>14984.32</v>
      </c>
      <c r="F4518" s="206">
        <v>16857.36</v>
      </c>
      <c r="G4518" s="205">
        <f t="shared" si="361"/>
        <v>0.40762568008705113</v>
      </c>
      <c r="H4518" s="207">
        <f t="shared" si="362"/>
        <v>0.45</v>
      </c>
      <c r="I4518" s="213">
        <v>170718</v>
      </c>
      <c r="J4518" s="213">
        <v>9389.49</v>
      </c>
      <c r="K4518" s="212">
        <v>13657.44</v>
      </c>
      <c r="L4518" s="212">
        <v>15364.62</v>
      </c>
      <c r="M4518" s="239">
        <f t="shared" si="359"/>
        <v>0.51530000000017029</v>
      </c>
      <c r="N4518" s="239"/>
      <c r="O4518" s="178"/>
      <c r="P4518" s="178"/>
      <c r="Q4518" s="178"/>
      <c r="R4518" s="178"/>
      <c r="S4518" s="178"/>
      <c r="T4518" s="178"/>
      <c r="U4518" s="178"/>
      <c r="V4518" s="178"/>
      <c r="W4518" s="178"/>
      <c r="X4518" s="178"/>
      <c r="Y4518" s="210">
        <f t="shared" si="358"/>
        <v>0.3715299238302503</v>
      </c>
      <c r="Z4518" s="211">
        <f t="shared" si="360"/>
        <v>0.42</v>
      </c>
      <c r="AA4518" s="178"/>
      <c r="AB4518" s="178"/>
      <c r="AC4518" s="178"/>
    </row>
    <row r="4519" spans="2:29" x14ac:dyDescent="0.35">
      <c r="B4519" s="222">
        <v>459600</v>
      </c>
      <c r="C4519" s="208">
        <v>187349</v>
      </c>
      <c r="D4519" s="309">
        <v>10304.19</v>
      </c>
      <c r="E4519" s="206">
        <v>14987.92</v>
      </c>
      <c r="F4519" s="206">
        <v>16861.41</v>
      </c>
      <c r="G4519" s="205">
        <f t="shared" si="361"/>
        <v>0.40763489991296781</v>
      </c>
      <c r="H4519" s="207">
        <f t="shared" si="362"/>
        <v>0.45</v>
      </c>
      <c r="I4519" s="213">
        <v>170760</v>
      </c>
      <c r="J4519" s="213">
        <v>9391.7999999999993</v>
      </c>
      <c r="K4519" s="212">
        <v>13660.8</v>
      </c>
      <c r="L4519" s="212">
        <v>15368.4</v>
      </c>
      <c r="M4519" s="239">
        <f t="shared" si="359"/>
        <v>0.51520000000004074</v>
      </c>
      <c r="N4519" s="239"/>
      <c r="O4519" s="178"/>
      <c r="P4519" s="178"/>
      <c r="Q4519" s="178"/>
      <c r="R4519" s="178"/>
      <c r="S4519" s="178"/>
      <c r="T4519" s="178"/>
      <c r="U4519" s="178"/>
      <c r="V4519" s="178"/>
      <c r="W4519" s="178"/>
      <c r="X4519" s="178"/>
      <c r="Y4519" s="210">
        <f t="shared" si="358"/>
        <v>0.37154046997389034</v>
      </c>
      <c r="Z4519" s="211">
        <f t="shared" si="360"/>
        <v>0.42</v>
      </c>
      <c r="AA4519" s="178"/>
      <c r="AB4519" s="178"/>
      <c r="AC4519" s="178"/>
    </row>
    <row r="4520" spans="2:29" x14ac:dyDescent="0.35">
      <c r="B4520" s="222">
        <v>459700</v>
      </c>
      <c r="C4520" s="208">
        <v>187394</v>
      </c>
      <c r="D4520" s="309">
        <v>10306.67</v>
      </c>
      <c r="E4520" s="206">
        <v>14991.52</v>
      </c>
      <c r="F4520" s="206">
        <v>16865.46</v>
      </c>
      <c r="G4520" s="205">
        <f t="shared" si="361"/>
        <v>0.40764411572764847</v>
      </c>
      <c r="H4520" s="207">
        <f t="shared" si="362"/>
        <v>0.45</v>
      </c>
      <c r="I4520" s="213">
        <v>170802</v>
      </c>
      <c r="J4520" s="213">
        <v>9394.11</v>
      </c>
      <c r="K4520" s="212">
        <v>13664.16</v>
      </c>
      <c r="L4520" s="212">
        <v>15372.18</v>
      </c>
      <c r="M4520" s="239">
        <f t="shared" si="359"/>
        <v>0.51530000000002474</v>
      </c>
      <c r="N4520" s="239"/>
      <c r="O4520" s="178"/>
      <c r="P4520" s="178"/>
      <c r="Q4520" s="178"/>
      <c r="R4520" s="178"/>
      <c r="S4520" s="178"/>
      <c r="T4520" s="178"/>
      <c r="U4520" s="178"/>
      <c r="V4520" s="178"/>
      <c r="W4520" s="178"/>
      <c r="X4520" s="178"/>
      <c r="Y4520" s="210">
        <f t="shared" si="358"/>
        <v>0.37155101152925823</v>
      </c>
      <c r="Z4520" s="211">
        <f t="shared" si="360"/>
        <v>0.42</v>
      </c>
      <c r="AA4520" s="178"/>
      <c r="AB4520" s="178"/>
      <c r="AC4520" s="178"/>
    </row>
    <row r="4521" spans="2:29" x14ac:dyDescent="0.35">
      <c r="B4521" s="222">
        <v>459800</v>
      </c>
      <c r="C4521" s="208">
        <v>187439</v>
      </c>
      <c r="D4521" s="309">
        <v>10309.14</v>
      </c>
      <c r="E4521" s="206">
        <v>14995.12</v>
      </c>
      <c r="F4521" s="206">
        <v>16869.509999999998</v>
      </c>
      <c r="G4521" s="205">
        <f t="shared" si="361"/>
        <v>0.40765332753371031</v>
      </c>
      <c r="H4521" s="207">
        <f t="shared" si="362"/>
        <v>0.45</v>
      </c>
      <c r="I4521" s="213">
        <v>170844</v>
      </c>
      <c r="J4521" s="213">
        <v>9396.42</v>
      </c>
      <c r="K4521" s="212">
        <v>13667.52</v>
      </c>
      <c r="L4521" s="212">
        <v>15375.96</v>
      </c>
      <c r="M4521" s="239">
        <f t="shared" si="359"/>
        <v>0.51520000000025901</v>
      </c>
      <c r="N4521" s="239"/>
      <c r="O4521" s="178"/>
      <c r="P4521" s="178"/>
      <c r="Q4521" s="178"/>
      <c r="R4521" s="178"/>
      <c r="S4521" s="178"/>
      <c r="T4521" s="178"/>
      <c r="U4521" s="178"/>
      <c r="V4521" s="178"/>
      <c r="W4521" s="178"/>
      <c r="X4521" s="178"/>
      <c r="Y4521" s="210">
        <f t="shared" si="358"/>
        <v>0.37156154849934753</v>
      </c>
      <c r="Z4521" s="211">
        <f t="shared" si="360"/>
        <v>0.42</v>
      </c>
      <c r="AA4521" s="178"/>
      <c r="AB4521" s="178"/>
      <c r="AC4521" s="178"/>
    </row>
    <row r="4522" spans="2:29" x14ac:dyDescent="0.35">
      <c r="B4522" s="222">
        <v>459900</v>
      </c>
      <c r="C4522" s="208">
        <v>187484</v>
      </c>
      <c r="D4522" s="309">
        <v>10311.620000000001</v>
      </c>
      <c r="E4522" s="206">
        <v>14998.72</v>
      </c>
      <c r="F4522" s="206">
        <v>16873.560000000001</v>
      </c>
      <c r="G4522" s="205">
        <f t="shared" si="361"/>
        <v>0.40766253533376823</v>
      </c>
      <c r="H4522" s="207">
        <f t="shared" si="362"/>
        <v>0.45</v>
      </c>
      <c r="I4522" s="213">
        <v>170886</v>
      </c>
      <c r="J4522" s="213">
        <v>9398.73</v>
      </c>
      <c r="K4522" s="212">
        <v>13670.88</v>
      </c>
      <c r="L4522" s="212">
        <v>15379.74</v>
      </c>
      <c r="M4522" s="239">
        <f t="shared" si="359"/>
        <v>0.51529999999995202</v>
      </c>
      <c r="N4522" s="239"/>
      <c r="O4522" s="178"/>
      <c r="P4522" s="178"/>
      <c r="Q4522" s="178"/>
      <c r="R4522" s="178"/>
      <c r="S4522" s="178"/>
      <c r="T4522" s="178"/>
      <c r="U4522" s="178"/>
      <c r="V4522" s="178"/>
      <c r="W4522" s="178"/>
      <c r="X4522" s="178"/>
      <c r="Y4522" s="210">
        <f t="shared" si="358"/>
        <v>0.37157208088714938</v>
      </c>
      <c r="Z4522" s="211">
        <f t="shared" si="360"/>
        <v>0.42</v>
      </c>
      <c r="AA4522" s="178"/>
      <c r="AB4522" s="178"/>
      <c r="AC4522" s="178"/>
    </row>
    <row r="4523" spans="2:29" x14ac:dyDescent="0.35">
      <c r="B4523" s="222">
        <v>460000</v>
      </c>
      <c r="C4523" s="208">
        <v>187529</v>
      </c>
      <c r="D4523" s="309">
        <v>10314.09</v>
      </c>
      <c r="E4523" s="206">
        <v>15002.32</v>
      </c>
      <c r="F4523" s="206">
        <v>16877.61</v>
      </c>
      <c r="G4523" s="205">
        <f t="shared" si="361"/>
        <v>0.40767173913043481</v>
      </c>
      <c r="H4523" s="207">
        <f t="shared" si="362"/>
        <v>0.45</v>
      </c>
      <c r="I4523" s="213">
        <v>170928</v>
      </c>
      <c r="J4523" s="213">
        <v>9401.0400000000009</v>
      </c>
      <c r="K4523" s="212">
        <v>13674.24</v>
      </c>
      <c r="L4523" s="212">
        <v>15383.52</v>
      </c>
      <c r="M4523" s="239">
        <f t="shared" si="359"/>
        <v>0.51520000000007715</v>
      </c>
      <c r="N4523" s="239"/>
      <c r="O4523" s="178"/>
      <c r="P4523" s="178"/>
      <c r="Q4523" s="178"/>
      <c r="R4523" s="178"/>
      <c r="S4523" s="178"/>
      <c r="T4523" s="178"/>
      <c r="U4523" s="178"/>
      <c r="V4523" s="178"/>
      <c r="W4523" s="178"/>
      <c r="X4523" s="178"/>
      <c r="Y4523" s="210">
        <f t="shared" si="358"/>
        <v>0.37158260869565218</v>
      </c>
      <c r="Z4523" s="211">
        <f t="shared" si="360"/>
        <v>0.42</v>
      </c>
      <c r="AA4523" s="178"/>
      <c r="AB4523" s="178"/>
      <c r="AC4523" s="178"/>
    </row>
    <row r="4524" spans="2:29" x14ac:dyDescent="0.35">
      <c r="B4524" s="222">
        <v>460100</v>
      </c>
      <c r="C4524" s="208">
        <v>187574</v>
      </c>
      <c r="D4524" s="309">
        <v>10316.57</v>
      </c>
      <c r="E4524" s="206">
        <v>15005.92</v>
      </c>
      <c r="F4524" s="206">
        <v>16881.66</v>
      </c>
      <c r="G4524" s="205">
        <f t="shared" si="361"/>
        <v>0.40768093892632035</v>
      </c>
      <c r="H4524" s="207">
        <f t="shared" si="362"/>
        <v>0.45</v>
      </c>
      <c r="I4524" s="213">
        <v>170970</v>
      </c>
      <c r="J4524" s="213">
        <v>9403.35</v>
      </c>
      <c r="K4524" s="212">
        <v>13677.6</v>
      </c>
      <c r="L4524" s="212">
        <v>15387.3</v>
      </c>
      <c r="M4524" s="239">
        <f t="shared" si="359"/>
        <v>0.51530000000009746</v>
      </c>
      <c r="N4524" s="239"/>
      <c r="O4524" s="178"/>
      <c r="P4524" s="178"/>
      <c r="Q4524" s="178"/>
      <c r="R4524" s="178"/>
      <c r="S4524" s="178"/>
      <c r="T4524" s="178"/>
      <c r="U4524" s="178"/>
      <c r="V4524" s="178"/>
      <c r="W4524" s="178"/>
      <c r="X4524" s="178"/>
      <c r="Y4524" s="210">
        <f t="shared" si="358"/>
        <v>0.37159313192784177</v>
      </c>
      <c r="Z4524" s="211">
        <f t="shared" si="360"/>
        <v>0.42</v>
      </c>
      <c r="AA4524" s="178"/>
      <c r="AB4524" s="178"/>
      <c r="AC4524" s="178"/>
    </row>
    <row r="4525" spans="2:29" x14ac:dyDescent="0.35">
      <c r="B4525" s="222">
        <v>460200</v>
      </c>
      <c r="C4525" s="208">
        <v>187619</v>
      </c>
      <c r="D4525" s="309">
        <v>10319.040000000001</v>
      </c>
      <c r="E4525" s="206">
        <v>15009.52</v>
      </c>
      <c r="F4525" s="206">
        <v>16885.71</v>
      </c>
      <c r="G4525" s="205">
        <f t="shared" si="361"/>
        <v>0.40769013472403304</v>
      </c>
      <c r="H4525" s="207">
        <f t="shared" si="362"/>
        <v>0.45</v>
      </c>
      <c r="I4525" s="213">
        <v>171012</v>
      </c>
      <c r="J4525" s="213">
        <v>9405.66</v>
      </c>
      <c r="K4525" s="212">
        <v>13680.96</v>
      </c>
      <c r="L4525" s="212">
        <v>15391.08</v>
      </c>
      <c r="M4525" s="239">
        <f t="shared" si="359"/>
        <v>0.51520000000000432</v>
      </c>
      <c r="N4525" s="239"/>
      <c r="O4525" s="178"/>
      <c r="P4525" s="178"/>
      <c r="Q4525" s="178"/>
      <c r="R4525" s="178"/>
      <c r="S4525" s="178"/>
      <c r="T4525" s="178"/>
      <c r="U4525" s="178"/>
      <c r="V4525" s="178"/>
      <c r="W4525" s="178"/>
      <c r="X4525" s="178"/>
      <c r="Y4525" s="210">
        <f t="shared" si="358"/>
        <v>0.37160365058670142</v>
      </c>
      <c r="Z4525" s="211">
        <f t="shared" si="360"/>
        <v>0.42</v>
      </c>
      <c r="AA4525" s="178"/>
      <c r="AB4525" s="178"/>
      <c r="AC4525" s="178"/>
    </row>
    <row r="4526" spans="2:29" x14ac:dyDescent="0.35">
      <c r="B4526" s="222">
        <v>460300</v>
      </c>
      <c r="C4526" s="208">
        <v>187664</v>
      </c>
      <c r="D4526" s="309">
        <v>10321.52</v>
      </c>
      <c r="E4526" s="206">
        <v>15013.12</v>
      </c>
      <c r="F4526" s="206">
        <v>16889.759999999998</v>
      </c>
      <c r="G4526" s="205">
        <f t="shared" si="361"/>
        <v>0.40769932652617857</v>
      </c>
      <c r="H4526" s="207">
        <f t="shared" si="362"/>
        <v>0.45</v>
      </c>
      <c r="I4526" s="213">
        <v>171054</v>
      </c>
      <c r="J4526" s="213">
        <v>9407.9699999999993</v>
      </c>
      <c r="K4526" s="212">
        <v>13684.32</v>
      </c>
      <c r="L4526" s="212">
        <v>15394.86</v>
      </c>
      <c r="M4526" s="239">
        <f t="shared" si="359"/>
        <v>0.51529999999998832</v>
      </c>
      <c r="N4526" s="239"/>
      <c r="O4526" s="178"/>
      <c r="P4526" s="178"/>
      <c r="Q4526" s="178"/>
      <c r="R4526" s="178"/>
      <c r="S4526" s="178"/>
      <c r="T4526" s="178"/>
      <c r="U4526" s="178"/>
      <c r="V4526" s="178"/>
      <c r="W4526" s="178"/>
      <c r="X4526" s="178"/>
      <c r="Y4526" s="210">
        <f t="shared" si="358"/>
        <v>0.3716141646752118</v>
      </c>
      <c r="Z4526" s="211">
        <f t="shared" si="360"/>
        <v>0.42</v>
      </c>
      <c r="AA4526" s="178"/>
      <c r="AB4526" s="178"/>
      <c r="AC4526" s="178"/>
    </row>
    <row r="4527" spans="2:29" x14ac:dyDescent="0.35">
      <c r="B4527" s="222">
        <v>460400</v>
      </c>
      <c r="C4527" s="208">
        <v>187709</v>
      </c>
      <c r="D4527" s="309">
        <v>10323.99</v>
      </c>
      <c r="E4527" s="206">
        <v>15016.72</v>
      </c>
      <c r="F4527" s="206">
        <v>16893.810000000001</v>
      </c>
      <c r="G4527" s="205">
        <f t="shared" si="361"/>
        <v>0.40770851433536054</v>
      </c>
      <c r="H4527" s="207">
        <f t="shared" si="362"/>
        <v>0.45</v>
      </c>
      <c r="I4527" s="213">
        <v>171096</v>
      </c>
      <c r="J4527" s="213">
        <v>9410.2800000000007</v>
      </c>
      <c r="K4527" s="212">
        <v>13687.68</v>
      </c>
      <c r="L4527" s="212">
        <v>15398.64</v>
      </c>
      <c r="M4527" s="239">
        <f t="shared" si="359"/>
        <v>0.51519999999989519</v>
      </c>
      <c r="N4527" s="239"/>
      <c r="O4527" s="178"/>
      <c r="P4527" s="178"/>
      <c r="Q4527" s="178"/>
      <c r="R4527" s="178"/>
      <c r="S4527" s="178"/>
      <c r="T4527" s="178"/>
      <c r="U4527" s="178"/>
      <c r="V4527" s="178"/>
      <c r="W4527" s="178"/>
      <c r="X4527" s="178"/>
      <c r="Y4527" s="210">
        <f t="shared" si="358"/>
        <v>0.37162467419635098</v>
      </c>
      <c r="Z4527" s="211">
        <f t="shared" si="360"/>
        <v>0.42</v>
      </c>
      <c r="AA4527" s="178"/>
      <c r="AB4527" s="178"/>
      <c r="AC4527" s="178"/>
    </row>
    <row r="4528" spans="2:29" x14ac:dyDescent="0.35">
      <c r="B4528" s="222">
        <v>460500</v>
      </c>
      <c r="C4528" s="208">
        <v>187754</v>
      </c>
      <c r="D4528" s="309">
        <v>10326.469999999999</v>
      </c>
      <c r="E4528" s="206">
        <v>15020.32</v>
      </c>
      <c r="F4528" s="206">
        <v>16897.86</v>
      </c>
      <c r="G4528" s="205">
        <f t="shared" si="361"/>
        <v>0.40771769815418024</v>
      </c>
      <c r="H4528" s="207">
        <f t="shared" si="362"/>
        <v>0.45</v>
      </c>
      <c r="I4528" s="213">
        <v>171138</v>
      </c>
      <c r="J4528" s="213">
        <v>9412.59</v>
      </c>
      <c r="K4528" s="212">
        <v>13691.04</v>
      </c>
      <c r="L4528" s="212">
        <v>15402.42</v>
      </c>
      <c r="M4528" s="239">
        <f t="shared" si="359"/>
        <v>0.51530000000017029</v>
      </c>
      <c r="N4528" s="239"/>
      <c r="O4528" s="178"/>
      <c r="P4528" s="178"/>
      <c r="Q4528" s="178"/>
      <c r="R4528" s="178"/>
      <c r="S4528" s="178"/>
      <c r="T4528" s="178"/>
      <c r="U4528" s="178"/>
      <c r="V4528" s="178"/>
      <c r="W4528" s="178"/>
      <c r="X4528" s="178"/>
      <c r="Y4528" s="210">
        <f t="shared" si="358"/>
        <v>0.37163517915309446</v>
      </c>
      <c r="Z4528" s="211">
        <f t="shared" si="360"/>
        <v>0.42</v>
      </c>
      <c r="AA4528" s="178"/>
      <c r="AB4528" s="178"/>
      <c r="AC4528" s="178"/>
    </row>
    <row r="4529" spans="2:29" x14ac:dyDescent="0.35">
      <c r="B4529" s="222">
        <v>460600</v>
      </c>
      <c r="C4529" s="208">
        <v>187799</v>
      </c>
      <c r="D4529" s="309">
        <v>10328.94</v>
      </c>
      <c r="E4529" s="206">
        <v>15023.92</v>
      </c>
      <c r="F4529" s="206">
        <v>16901.91</v>
      </c>
      <c r="G4529" s="205">
        <f t="shared" si="361"/>
        <v>0.40772687798523666</v>
      </c>
      <c r="H4529" s="207">
        <f t="shared" si="362"/>
        <v>0.45</v>
      </c>
      <c r="I4529" s="213">
        <v>171180</v>
      </c>
      <c r="J4529" s="213">
        <v>9414.9</v>
      </c>
      <c r="K4529" s="212">
        <v>13694.4</v>
      </c>
      <c r="L4529" s="212">
        <v>15406.2</v>
      </c>
      <c r="M4529" s="239">
        <f t="shared" si="359"/>
        <v>0.51520000000004074</v>
      </c>
      <c r="N4529" s="239"/>
      <c r="O4529" s="178"/>
      <c r="P4529" s="178"/>
      <c r="Q4529" s="178"/>
      <c r="R4529" s="178"/>
      <c r="S4529" s="178"/>
      <c r="T4529" s="178"/>
      <c r="U4529" s="178"/>
      <c r="V4529" s="178"/>
      <c r="W4529" s="178"/>
      <c r="X4529" s="178"/>
      <c r="Y4529" s="210">
        <f t="shared" si="358"/>
        <v>0.3716456795484151</v>
      </c>
      <c r="Z4529" s="211">
        <f t="shared" si="360"/>
        <v>0.42</v>
      </c>
      <c r="AA4529" s="178"/>
      <c r="AB4529" s="178"/>
      <c r="AC4529" s="178"/>
    </row>
    <row r="4530" spans="2:29" x14ac:dyDescent="0.35">
      <c r="B4530" s="222">
        <v>460700</v>
      </c>
      <c r="C4530" s="208">
        <v>187844</v>
      </c>
      <c r="D4530" s="309">
        <v>10331.42</v>
      </c>
      <c r="E4530" s="206">
        <v>15027.52</v>
      </c>
      <c r="F4530" s="206">
        <v>16905.96</v>
      </c>
      <c r="G4530" s="205">
        <f t="shared" si="361"/>
        <v>0.40773605383112654</v>
      </c>
      <c r="H4530" s="207">
        <f t="shared" si="362"/>
        <v>0.45</v>
      </c>
      <c r="I4530" s="213">
        <v>171222</v>
      </c>
      <c r="J4530" s="213">
        <v>9417.2099999999991</v>
      </c>
      <c r="K4530" s="212">
        <v>13697.76</v>
      </c>
      <c r="L4530" s="212">
        <v>15409.98</v>
      </c>
      <c r="M4530" s="239">
        <f t="shared" si="359"/>
        <v>0.51530000000002474</v>
      </c>
      <c r="N4530" s="239"/>
      <c r="O4530" s="178"/>
      <c r="P4530" s="178"/>
      <c r="Q4530" s="178"/>
      <c r="R4530" s="178"/>
      <c r="S4530" s="178"/>
      <c r="T4530" s="178"/>
      <c r="U4530" s="178"/>
      <c r="V4530" s="178"/>
      <c r="W4530" s="178"/>
      <c r="X4530" s="178"/>
      <c r="Y4530" s="210">
        <f t="shared" si="358"/>
        <v>0.37165617538528328</v>
      </c>
      <c r="Z4530" s="211">
        <f t="shared" si="360"/>
        <v>0.42</v>
      </c>
      <c r="AA4530" s="178"/>
      <c r="AB4530" s="178"/>
      <c r="AC4530" s="178"/>
    </row>
    <row r="4531" spans="2:29" x14ac:dyDescent="0.35">
      <c r="B4531" s="222">
        <v>460800</v>
      </c>
      <c r="C4531" s="208">
        <v>187889</v>
      </c>
      <c r="D4531" s="309">
        <v>10333.89</v>
      </c>
      <c r="E4531" s="206">
        <v>15031.12</v>
      </c>
      <c r="F4531" s="206">
        <v>16910.009999999998</v>
      </c>
      <c r="G4531" s="205">
        <f t="shared" si="361"/>
        <v>0.40774522569444444</v>
      </c>
      <c r="H4531" s="207">
        <f t="shared" si="362"/>
        <v>0.45</v>
      </c>
      <c r="I4531" s="213">
        <v>171264</v>
      </c>
      <c r="J4531" s="213">
        <v>9419.52</v>
      </c>
      <c r="K4531" s="212">
        <v>13701.12</v>
      </c>
      <c r="L4531" s="212">
        <v>15413.76</v>
      </c>
      <c r="M4531" s="239">
        <f t="shared" si="359"/>
        <v>0.51520000000025901</v>
      </c>
      <c r="N4531" s="239"/>
      <c r="O4531" s="178"/>
      <c r="P4531" s="178"/>
      <c r="Q4531" s="178"/>
      <c r="R4531" s="178"/>
      <c r="S4531" s="178"/>
      <c r="T4531" s="178"/>
      <c r="U4531" s="178"/>
      <c r="V4531" s="178"/>
      <c r="W4531" s="178"/>
      <c r="X4531" s="178"/>
      <c r="Y4531" s="210">
        <f t="shared" si="358"/>
        <v>0.37166666666666665</v>
      </c>
      <c r="Z4531" s="211">
        <f t="shared" si="360"/>
        <v>0.42</v>
      </c>
      <c r="AA4531" s="178"/>
      <c r="AB4531" s="178"/>
      <c r="AC4531" s="178"/>
    </row>
    <row r="4532" spans="2:29" x14ac:dyDescent="0.35">
      <c r="B4532" s="222">
        <v>460900</v>
      </c>
      <c r="C4532" s="208">
        <v>187934</v>
      </c>
      <c r="D4532" s="309">
        <v>10336.370000000001</v>
      </c>
      <c r="E4532" s="206">
        <v>15034.72</v>
      </c>
      <c r="F4532" s="206">
        <v>16914.060000000001</v>
      </c>
      <c r="G4532" s="205">
        <f t="shared" si="361"/>
        <v>0.40775439357778259</v>
      </c>
      <c r="H4532" s="207">
        <f t="shared" si="362"/>
        <v>0.45</v>
      </c>
      <c r="I4532" s="213">
        <v>171306</v>
      </c>
      <c r="J4532" s="213">
        <v>9421.83</v>
      </c>
      <c r="K4532" s="212">
        <v>13704.48</v>
      </c>
      <c r="L4532" s="212">
        <v>15417.54</v>
      </c>
      <c r="M4532" s="239">
        <f t="shared" si="359"/>
        <v>0.51529999999995202</v>
      </c>
      <c r="N4532" s="239"/>
      <c r="O4532" s="178"/>
      <c r="P4532" s="178"/>
      <c r="Q4532" s="178"/>
      <c r="R4532" s="178"/>
      <c r="S4532" s="178"/>
      <c r="T4532" s="178"/>
      <c r="U4532" s="178"/>
      <c r="V4532" s="178"/>
      <c r="W4532" s="178"/>
      <c r="X4532" s="178"/>
      <c r="Y4532" s="210">
        <f t="shared" si="358"/>
        <v>0.37167715339553048</v>
      </c>
      <c r="Z4532" s="211">
        <f t="shared" si="360"/>
        <v>0.42</v>
      </c>
      <c r="AA4532" s="178"/>
      <c r="AB4532" s="178"/>
      <c r="AC4532" s="178"/>
    </row>
    <row r="4533" spans="2:29" x14ac:dyDescent="0.35">
      <c r="B4533" s="222">
        <v>461000</v>
      </c>
      <c r="C4533" s="208">
        <v>187979</v>
      </c>
      <c r="D4533" s="309">
        <v>10338.84</v>
      </c>
      <c r="E4533" s="206">
        <v>15038.32</v>
      </c>
      <c r="F4533" s="206">
        <v>16918.11</v>
      </c>
      <c r="G4533" s="205">
        <f t="shared" si="361"/>
        <v>0.407763557483731</v>
      </c>
      <c r="H4533" s="207">
        <f t="shared" si="362"/>
        <v>0.45</v>
      </c>
      <c r="I4533" s="213">
        <v>171348</v>
      </c>
      <c r="J4533" s="213">
        <v>9424.14</v>
      </c>
      <c r="K4533" s="212">
        <v>13707.84</v>
      </c>
      <c r="L4533" s="212">
        <v>15421.32</v>
      </c>
      <c r="M4533" s="239">
        <f t="shared" si="359"/>
        <v>0.51520000000007715</v>
      </c>
      <c r="N4533" s="239"/>
      <c r="O4533" s="178"/>
      <c r="P4533" s="178"/>
      <c r="Q4533" s="178"/>
      <c r="R4533" s="178"/>
      <c r="S4533" s="178"/>
      <c r="T4533" s="178"/>
      <c r="U4533" s="178"/>
      <c r="V4533" s="178"/>
      <c r="W4533" s="178"/>
      <c r="X4533" s="178"/>
      <c r="Y4533" s="210">
        <f t="shared" si="358"/>
        <v>0.37168763557483731</v>
      </c>
      <c r="Z4533" s="211">
        <f t="shared" si="360"/>
        <v>0.42</v>
      </c>
      <c r="AA4533" s="178"/>
      <c r="AB4533" s="178"/>
      <c r="AC4533" s="178"/>
    </row>
    <row r="4534" spans="2:29" x14ac:dyDescent="0.35">
      <c r="B4534" s="222">
        <v>461100</v>
      </c>
      <c r="C4534" s="208">
        <v>188024</v>
      </c>
      <c r="D4534" s="309">
        <v>10341.32</v>
      </c>
      <c r="E4534" s="206">
        <v>15041.92</v>
      </c>
      <c r="F4534" s="206">
        <v>16922.16</v>
      </c>
      <c r="G4534" s="205">
        <f t="shared" si="361"/>
        <v>0.40777271741487747</v>
      </c>
      <c r="H4534" s="207">
        <f t="shared" si="362"/>
        <v>0.45</v>
      </c>
      <c r="I4534" s="213">
        <v>171390</v>
      </c>
      <c r="J4534" s="213">
        <v>9426.4500000000007</v>
      </c>
      <c r="K4534" s="212">
        <v>13711.2</v>
      </c>
      <c r="L4534" s="212">
        <v>15425.1</v>
      </c>
      <c r="M4534" s="239">
        <f t="shared" si="359"/>
        <v>0.51530000000009746</v>
      </c>
      <c r="N4534" s="239"/>
      <c r="O4534" s="178"/>
      <c r="P4534" s="178"/>
      <c r="Q4534" s="178"/>
      <c r="R4534" s="178"/>
      <c r="S4534" s="178"/>
      <c r="T4534" s="178"/>
      <c r="U4534" s="178"/>
      <c r="V4534" s="178"/>
      <c r="W4534" s="178"/>
      <c r="X4534" s="178"/>
      <c r="Y4534" s="210">
        <f t="shared" si="358"/>
        <v>0.37169811320754714</v>
      </c>
      <c r="Z4534" s="211">
        <f t="shared" si="360"/>
        <v>0.42</v>
      </c>
      <c r="AA4534" s="178"/>
      <c r="AB4534" s="178"/>
      <c r="AC4534" s="178"/>
    </row>
    <row r="4535" spans="2:29" x14ac:dyDescent="0.35">
      <c r="B4535" s="222">
        <v>461200</v>
      </c>
      <c r="C4535" s="208">
        <v>188069</v>
      </c>
      <c r="D4535" s="309">
        <v>10343.790000000001</v>
      </c>
      <c r="E4535" s="206">
        <v>15045.52</v>
      </c>
      <c r="F4535" s="206">
        <v>16926.21</v>
      </c>
      <c r="G4535" s="205">
        <f t="shared" si="361"/>
        <v>0.40778187337380745</v>
      </c>
      <c r="H4535" s="207">
        <f t="shared" si="362"/>
        <v>0.45</v>
      </c>
      <c r="I4535" s="213">
        <v>171432</v>
      </c>
      <c r="J4535" s="213">
        <v>9428.76</v>
      </c>
      <c r="K4535" s="212">
        <v>13714.56</v>
      </c>
      <c r="L4535" s="212">
        <v>15428.88</v>
      </c>
      <c r="M4535" s="239">
        <f t="shared" si="359"/>
        <v>0.51520000000000432</v>
      </c>
      <c r="N4535" s="239"/>
      <c r="O4535" s="178"/>
      <c r="P4535" s="178"/>
      <c r="Q4535" s="178"/>
      <c r="R4535" s="178"/>
      <c r="S4535" s="178"/>
      <c r="T4535" s="178"/>
      <c r="U4535" s="178"/>
      <c r="V4535" s="178"/>
      <c r="W4535" s="178"/>
      <c r="X4535" s="178"/>
      <c r="Y4535" s="210">
        <f t="shared" si="358"/>
        <v>0.37170858629661752</v>
      </c>
      <c r="Z4535" s="211">
        <f t="shared" si="360"/>
        <v>0.42</v>
      </c>
      <c r="AA4535" s="178"/>
      <c r="AB4535" s="178"/>
      <c r="AC4535" s="178"/>
    </row>
    <row r="4536" spans="2:29" x14ac:dyDescent="0.35">
      <c r="B4536" s="222">
        <v>461300</v>
      </c>
      <c r="C4536" s="208">
        <v>188114</v>
      </c>
      <c r="D4536" s="309">
        <v>10346.27</v>
      </c>
      <c r="E4536" s="206">
        <v>15049.12</v>
      </c>
      <c r="F4536" s="206">
        <v>16930.259999999998</v>
      </c>
      <c r="G4536" s="205">
        <f t="shared" si="361"/>
        <v>0.4077910253631043</v>
      </c>
      <c r="H4536" s="207">
        <f t="shared" si="362"/>
        <v>0.45</v>
      </c>
      <c r="I4536" s="213">
        <v>171474</v>
      </c>
      <c r="J4536" s="213">
        <v>9431.07</v>
      </c>
      <c r="K4536" s="212">
        <v>13717.92</v>
      </c>
      <c r="L4536" s="212">
        <v>15432.66</v>
      </c>
      <c r="M4536" s="239">
        <f t="shared" si="359"/>
        <v>0.51529999999998832</v>
      </c>
      <c r="N4536" s="239"/>
      <c r="O4536" s="178"/>
      <c r="P4536" s="178"/>
      <c r="Q4536" s="178"/>
      <c r="R4536" s="178"/>
      <c r="S4536" s="178"/>
      <c r="T4536" s="178"/>
      <c r="U4536" s="178"/>
      <c r="V4536" s="178"/>
      <c r="W4536" s="178"/>
      <c r="X4536" s="178"/>
      <c r="Y4536" s="210">
        <f t="shared" si="358"/>
        <v>0.37171905484500323</v>
      </c>
      <c r="Z4536" s="211">
        <f t="shared" si="360"/>
        <v>0.42</v>
      </c>
      <c r="AA4536" s="178"/>
      <c r="AB4536" s="178"/>
      <c r="AC4536" s="178"/>
    </row>
    <row r="4537" spans="2:29" x14ac:dyDescent="0.35">
      <c r="B4537" s="222">
        <v>461400</v>
      </c>
      <c r="C4537" s="208">
        <v>188159</v>
      </c>
      <c r="D4537" s="309">
        <v>10348.74</v>
      </c>
      <c r="E4537" s="206">
        <v>15052.72</v>
      </c>
      <c r="F4537" s="206">
        <v>16934.310000000001</v>
      </c>
      <c r="G4537" s="205">
        <f t="shared" si="361"/>
        <v>0.40780017338534896</v>
      </c>
      <c r="H4537" s="207">
        <f t="shared" si="362"/>
        <v>0.45</v>
      </c>
      <c r="I4537" s="213">
        <v>171516</v>
      </c>
      <c r="J4537" s="213">
        <v>9433.3799999999992</v>
      </c>
      <c r="K4537" s="212">
        <v>13721.28</v>
      </c>
      <c r="L4537" s="212">
        <v>15436.44</v>
      </c>
      <c r="M4537" s="239">
        <f t="shared" si="359"/>
        <v>0.51519999999989519</v>
      </c>
      <c r="N4537" s="239"/>
      <c r="O4537" s="178"/>
      <c r="P4537" s="178"/>
      <c r="Q4537" s="178"/>
      <c r="R4537" s="178"/>
      <c r="S4537" s="178"/>
      <c r="T4537" s="178"/>
      <c r="U4537" s="178"/>
      <c r="V4537" s="178"/>
      <c r="W4537" s="178"/>
      <c r="X4537" s="178"/>
      <c r="Y4537" s="210">
        <f t="shared" si="358"/>
        <v>0.37172951885565669</v>
      </c>
      <c r="Z4537" s="211">
        <f t="shared" si="360"/>
        <v>0.42</v>
      </c>
      <c r="AA4537" s="178"/>
      <c r="AB4537" s="178"/>
      <c r="AC4537" s="178"/>
    </row>
    <row r="4538" spans="2:29" x14ac:dyDescent="0.35">
      <c r="B4538" s="222">
        <v>461500</v>
      </c>
      <c r="C4538" s="208">
        <v>188204</v>
      </c>
      <c r="D4538" s="309">
        <v>10351.219999999999</v>
      </c>
      <c r="E4538" s="206">
        <v>15056.32</v>
      </c>
      <c r="F4538" s="206">
        <v>16938.36</v>
      </c>
      <c r="G4538" s="205">
        <f t="shared" si="361"/>
        <v>0.40780931744312027</v>
      </c>
      <c r="H4538" s="207">
        <f t="shared" si="362"/>
        <v>0.45</v>
      </c>
      <c r="I4538" s="213">
        <v>171558</v>
      </c>
      <c r="J4538" s="213">
        <v>9435.69</v>
      </c>
      <c r="K4538" s="212">
        <v>13724.64</v>
      </c>
      <c r="L4538" s="212">
        <v>15440.22</v>
      </c>
      <c r="M4538" s="239">
        <f t="shared" si="359"/>
        <v>0.51530000000017029</v>
      </c>
      <c r="N4538" s="239"/>
      <c r="O4538" s="178"/>
      <c r="P4538" s="178"/>
      <c r="Q4538" s="178"/>
      <c r="R4538" s="178"/>
      <c r="S4538" s="178"/>
      <c r="T4538" s="178"/>
      <c r="U4538" s="178"/>
      <c r="V4538" s="178"/>
      <c r="W4538" s="178"/>
      <c r="X4538" s="178"/>
      <c r="Y4538" s="210">
        <f t="shared" si="358"/>
        <v>0.37173997833152761</v>
      </c>
      <c r="Z4538" s="211">
        <f t="shared" si="360"/>
        <v>0.42</v>
      </c>
      <c r="AA4538" s="178"/>
      <c r="AB4538" s="178"/>
      <c r="AC4538" s="178"/>
    </row>
    <row r="4539" spans="2:29" x14ac:dyDescent="0.35">
      <c r="B4539" s="222">
        <v>461600</v>
      </c>
      <c r="C4539" s="208">
        <v>188249</v>
      </c>
      <c r="D4539" s="309">
        <v>10353.69</v>
      </c>
      <c r="E4539" s="206">
        <v>15059.92</v>
      </c>
      <c r="F4539" s="206">
        <v>16942.41</v>
      </c>
      <c r="G4539" s="205">
        <f t="shared" si="361"/>
        <v>0.40781845753899482</v>
      </c>
      <c r="H4539" s="207">
        <f t="shared" si="362"/>
        <v>0.45</v>
      </c>
      <c r="I4539" s="213">
        <v>171600</v>
      </c>
      <c r="J4539" s="213">
        <v>9438</v>
      </c>
      <c r="K4539" s="212">
        <v>13728</v>
      </c>
      <c r="L4539" s="212">
        <v>15444</v>
      </c>
      <c r="M4539" s="239">
        <f t="shared" si="359"/>
        <v>0.51520000000004074</v>
      </c>
      <c r="N4539" s="239"/>
      <c r="O4539" s="178"/>
      <c r="P4539" s="178"/>
      <c r="Q4539" s="178"/>
      <c r="R4539" s="178"/>
      <c r="S4539" s="178"/>
      <c r="T4539" s="178"/>
      <c r="U4539" s="178"/>
      <c r="V4539" s="178"/>
      <c r="W4539" s="178"/>
      <c r="X4539" s="178"/>
      <c r="Y4539" s="210">
        <f t="shared" si="358"/>
        <v>0.37175043327556329</v>
      </c>
      <c r="Z4539" s="211">
        <f t="shared" si="360"/>
        <v>0.42</v>
      </c>
      <c r="AA4539" s="178"/>
      <c r="AB4539" s="178"/>
      <c r="AC4539" s="178"/>
    </row>
    <row r="4540" spans="2:29" x14ac:dyDescent="0.35">
      <c r="B4540" s="222">
        <v>461700</v>
      </c>
      <c r="C4540" s="208">
        <v>188294</v>
      </c>
      <c r="D4540" s="309">
        <v>10356.17</v>
      </c>
      <c r="E4540" s="206">
        <v>15063.52</v>
      </c>
      <c r="F4540" s="206">
        <v>16946.46</v>
      </c>
      <c r="G4540" s="205">
        <f t="shared" si="361"/>
        <v>0.40782759367554688</v>
      </c>
      <c r="H4540" s="207">
        <f t="shared" si="362"/>
        <v>0.45</v>
      </c>
      <c r="I4540" s="213">
        <v>171642</v>
      </c>
      <c r="J4540" s="213">
        <v>9440.31</v>
      </c>
      <c r="K4540" s="212">
        <v>13731.36</v>
      </c>
      <c r="L4540" s="212">
        <v>15447.78</v>
      </c>
      <c r="M4540" s="239">
        <f t="shared" si="359"/>
        <v>0.51530000000002474</v>
      </c>
      <c r="N4540" s="239"/>
      <c r="O4540" s="178"/>
      <c r="P4540" s="178"/>
      <c r="Q4540" s="178"/>
      <c r="R4540" s="178"/>
      <c r="S4540" s="178"/>
      <c r="T4540" s="178"/>
      <c r="U4540" s="178"/>
      <c r="V4540" s="178"/>
      <c r="W4540" s="178"/>
      <c r="X4540" s="178"/>
      <c r="Y4540" s="210">
        <f t="shared" si="358"/>
        <v>0.37176088369070825</v>
      </c>
      <c r="Z4540" s="211">
        <f t="shared" si="360"/>
        <v>0.42</v>
      </c>
      <c r="AA4540" s="178"/>
      <c r="AB4540" s="178"/>
      <c r="AC4540" s="178"/>
    </row>
    <row r="4541" spans="2:29" x14ac:dyDescent="0.35">
      <c r="B4541" s="222">
        <v>461800</v>
      </c>
      <c r="C4541" s="208">
        <v>188339</v>
      </c>
      <c r="D4541" s="309">
        <v>10358.64</v>
      </c>
      <c r="E4541" s="206">
        <v>15067.12</v>
      </c>
      <c r="F4541" s="206">
        <v>16950.509999999998</v>
      </c>
      <c r="G4541" s="205">
        <f t="shared" si="361"/>
        <v>0.40783672585534864</v>
      </c>
      <c r="H4541" s="207">
        <f t="shared" si="362"/>
        <v>0.45</v>
      </c>
      <c r="I4541" s="213">
        <v>171684</v>
      </c>
      <c r="J4541" s="213">
        <v>9442.6200000000008</v>
      </c>
      <c r="K4541" s="212">
        <v>13734.72</v>
      </c>
      <c r="L4541" s="212">
        <v>15451.56</v>
      </c>
      <c r="M4541" s="239">
        <f t="shared" si="359"/>
        <v>0.51520000000025901</v>
      </c>
      <c r="N4541" s="239"/>
      <c r="O4541" s="178"/>
      <c r="P4541" s="178"/>
      <c r="Q4541" s="178"/>
      <c r="R4541" s="178"/>
      <c r="S4541" s="178"/>
      <c r="T4541" s="178"/>
      <c r="U4541" s="178"/>
      <c r="V4541" s="178"/>
      <c r="W4541" s="178"/>
      <c r="X4541" s="178"/>
      <c r="Y4541" s="210">
        <f t="shared" si="358"/>
        <v>0.37177132957990472</v>
      </c>
      <c r="Z4541" s="211">
        <f t="shared" si="360"/>
        <v>0.42</v>
      </c>
      <c r="AA4541" s="178"/>
      <c r="AB4541" s="178"/>
      <c r="AC4541" s="178"/>
    </row>
    <row r="4542" spans="2:29" x14ac:dyDescent="0.35">
      <c r="B4542" s="222">
        <v>461900</v>
      </c>
      <c r="C4542" s="208">
        <v>188384</v>
      </c>
      <c r="D4542" s="309">
        <v>10361.120000000001</v>
      </c>
      <c r="E4542" s="206">
        <v>15070.72</v>
      </c>
      <c r="F4542" s="206">
        <v>16954.560000000001</v>
      </c>
      <c r="G4542" s="205">
        <f t="shared" si="361"/>
        <v>0.40784585408096991</v>
      </c>
      <c r="H4542" s="207">
        <f t="shared" si="362"/>
        <v>0.45</v>
      </c>
      <c r="I4542" s="213">
        <v>171726</v>
      </c>
      <c r="J4542" s="213">
        <v>9444.93</v>
      </c>
      <c r="K4542" s="212">
        <v>13738.08</v>
      </c>
      <c r="L4542" s="212">
        <v>15455.34</v>
      </c>
      <c r="M4542" s="239">
        <f t="shared" si="359"/>
        <v>0.51529999999995202</v>
      </c>
      <c r="N4542" s="239"/>
      <c r="O4542" s="178"/>
      <c r="P4542" s="178"/>
      <c r="Q4542" s="178"/>
      <c r="R4542" s="178"/>
      <c r="S4542" s="178"/>
      <c r="T4542" s="178"/>
      <c r="U4542" s="178"/>
      <c r="V4542" s="178"/>
      <c r="W4542" s="178"/>
      <c r="X4542" s="178"/>
      <c r="Y4542" s="210">
        <f t="shared" si="358"/>
        <v>0.37178177094609222</v>
      </c>
      <c r="Z4542" s="211">
        <f t="shared" si="360"/>
        <v>0.42</v>
      </c>
      <c r="AA4542" s="178"/>
      <c r="AB4542" s="178"/>
      <c r="AC4542" s="178"/>
    </row>
    <row r="4543" spans="2:29" x14ac:dyDescent="0.35">
      <c r="B4543" s="222">
        <v>462000</v>
      </c>
      <c r="C4543" s="208">
        <v>188429</v>
      </c>
      <c r="D4543" s="309">
        <v>10363.59</v>
      </c>
      <c r="E4543" s="206">
        <v>15074.32</v>
      </c>
      <c r="F4543" s="206">
        <v>16958.61</v>
      </c>
      <c r="G4543" s="205">
        <f t="shared" si="361"/>
        <v>0.40785497835497836</v>
      </c>
      <c r="H4543" s="207">
        <f t="shared" si="362"/>
        <v>0.45</v>
      </c>
      <c r="I4543" s="213">
        <v>171768</v>
      </c>
      <c r="J4543" s="213">
        <v>9447.24</v>
      </c>
      <c r="K4543" s="212">
        <v>13741.44</v>
      </c>
      <c r="L4543" s="212">
        <v>15459.12</v>
      </c>
      <c r="M4543" s="239">
        <f t="shared" si="359"/>
        <v>0.51520000000007715</v>
      </c>
      <c r="N4543" s="239"/>
      <c r="O4543" s="178"/>
      <c r="P4543" s="178"/>
      <c r="Q4543" s="178"/>
      <c r="R4543" s="178"/>
      <c r="S4543" s="178"/>
      <c r="T4543" s="178"/>
      <c r="U4543" s="178"/>
      <c r="V4543" s="178"/>
      <c r="W4543" s="178"/>
      <c r="X4543" s="178"/>
      <c r="Y4543" s="210">
        <f t="shared" si="358"/>
        <v>0.37179220779220779</v>
      </c>
      <c r="Z4543" s="211">
        <f t="shared" si="360"/>
        <v>0.42</v>
      </c>
      <c r="AA4543" s="178"/>
      <c r="AB4543" s="178"/>
      <c r="AC4543" s="178"/>
    </row>
    <row r="4544" spans="2:29" x14ac:dyDescent="0.35">
      <c r="B4544" s="222">
        <v>462100</v>
      </c>
      <c r="C4544" s="208">
        <v>188474</v>
      </c>
      <c r="D4544" s="309">
        <v>10366.07</v>
      </c>
      <c r="E4544" s="206">
        <v>15077.92</v>
      </c>
      <c r="F4544" s="206">
        <v>16962.66</v>
      </c>
      <c r="G4544" s="205">
        <f t="shared" si="361"/>
        <v>0.40786409867993939</v>
      </c>
      <c r="H4544" s="207">
        <f t="shared" si="362"/>
        <v>0.45</v>
      </c>
      <c r="I4544" s="213">
        <v>171810</v>
      </c>
      <c r="J4544" s="213">
        <v>9449.5499999999993</v>
      </c>
      <c r="K4544" s="212">
        <v>13744.8</v>
      </c>
      <c r="L4544" s="212">
        <v>15462.9</v>
      </c>
      <c r="M4544" s="239">
        <f t="shared" si="359"/>
        <v>0.51530000000009746</v>
      </c>
      <c r="N4544" s="239"/>
      <c r="O4544" s="178"/>
      <c r="P4544" s="178"/>
      <c r="Q4544" s="178"/>
      <c r="R4544" s="178"/>
      <c r="S4544" s="178"/>
      <c r="T4544" s="178"/>
      <c r="U4544" s="178"/>
      <c r="V4544" s="178"/>
      <c r="W4544" s="178"/>
      <c r="X4544" s="178"/>
      <c r="Y4544" s="210">
        <f t="shared" si="358"/>
        <v>0.37180264012118591</v>
      </c>
      <c r="Z4544" s="211">
        <f t="shared" si="360"/>
        <v>0.42</v>
      </c>
      <c r="AA4544" s="178"/>
      <c r="AB4544" s="178"/>
      <c r="AC4544" s="178"/>
    </row>
    <row r="4545" spans="2:29" x14ac:dyDescent="0.35">
      <c r="B4545" s="222">
        <v>462200</v>
      </c>
      <c r="C4545" s="208">
        <v>188519</v>
      </c>
      <c r="D4545" s="309">
        <v>10368.540000000001</v>
      </c>
      <c r="E4545" s="206">
        <v>15081.52</v>
      </c>
      <c r="F4545" s="206">
        <v>16966.71</v>
      </c>
      <c r="G4545" s="205">
        <f t="shared" si="361"/>
        <v>0.40787321505841628</v>
      </c>
      <c r="H4545" s="207">
        <f t="shared" si="362"/>
        <v>0.45</v>
      </c>
      <c r="I4545" s="213">
        <v>171852</v>
      </c>
      <c r="J4545" s="213">
        <v>9451.86</v>
      </c>
      <c r="K4545" s="212">
        <v>13748.16</v>
      </c>
      <c r="L4545" s="212">
        <v>15466.68</v>
      </c>
      <c r="M4545" s="239">
        <f t="shared" si="359"/>
        <v>0.51520000000000432</v>
      </c>
      <c r="N4545" s="239"/>
      <c r="O4545" s="178"/>
      <c r="P4545" s="178"/>
      <c r="Q4545" s="178"/>
      <c r="R4545" s="178"/>
      <c r="S4545" s="178"/>
      <c r="T4545" s="178"/>
      <c r="U4545" s="178"/>
      <c r="V4545" s="178"/>
      <c r="W4545" s="178"/>
      <c r="X4545" s="178"/>
      <c r="Y4545" s="210">
        <f t="shared" si="358"/>
        <v>0.37181306793595847</v>
      </c>
      <c r="Z4545" s="211">
        <f t="shared" si="360"/>
        <v>0.42</v>
      </c>
      <c r="AA4545" s="178"/>
      <c r="AB4545" s="178"/>
      <c r="AC4545" s="178"/>
    </row>
    <row r="4546" spans="2:29" x14ac:dyDescent="0.35">
      <c r="B4546" s="222">
        <v>462300</v>
      </c>
      <c r="C4546" s="208">
        <v>188564</v>
      </c>
      <c r="D4546" s="309">
        <v>10371.02</v>
      </c>
      <c r="E4546" s="206">
        <v>15085.12</v>
      </c>
      <c r="F4546" s="206">
        <v>16970.759999999998</v>
      </c>
      <c r="G4546" s="205">
        <f t="shared" si="361"/>
        <v>0.40788232749296993</v>
      </c>
      <c r="H4546" s="207">
        <f t="shared" si="362"/>
        <v>0.45</v>
      </c>
      <c r="I4546" s="213">
        <v>171894</v>
      </c>
      <c r="J4546" s="213">
        <v>9454.17</v>
      </c>
      <c r="K4546" s="212">
        <v>13751.52</v>
      </c>
      <c r="L4546" s="212">
        <v>15470.46</v>
      </c>
      <c r="M4546" s="239">
        <f t="shared" si="359"/>
        <v>0.51529999999998832</v>
      </c>
      <c r="N4546" s="239"/>
      <c r="O4546" s="178"/>
      <c r="P4546" s="178"/>
      <c r="Q4546" s="178"/>
      <c r="R4546" s="178"/>
      <c r="S4546" s="178"/>
      <c r="T4546" s="178"/>
      <c r="U4546" s="178"/>
      <c r="V4546" s="178"/>
      <c r="W4546" s="178"/>
      <c r="X4546" s="178"/>
      <c r="Y4546" s="210">
        <f t="shared" si="358"/>
        <v>0.37182349123945491</v>
      </c>
      <c r="Z4546" s="211">
        <f t="shared" si="360"/>
        <v>0.42</v>
      </c>
      <c r="AA4546" s="178"/>
      <c r="AB4546" s="178"/>
      <c r="AC4546" s="178"/>
    </row>
    <row r="4547" spans="2:29" x14ac:dyDescent="0.35">
      <c r="B4547" s="222">
        <v>462400</v>
      </c>
      <c r="C4547" s="208">
        <v>188609</v>
      </c>
      <c r="D4547" s="309">
        <v>10373.49</v>
      </c>
      <c r="E4547" s="206">
        <v>15088.72</v>
      </c>
      <c r="F4547" s="206">
        <v>16974.810000000001</v>
      </c>
      <c r="G4547" s="205">
        <f t="shared" si="361"/>
        <v>0.40789143598615918</v>
      </c>
      <c r="H4547" s="207">
        <f t="shared" si="362"/>
        <v>0.45</v>
      </c>
      <c r="I4547" s="213">
        <v>171936</v>
      </c>
      <c r="J4547" s="213">
        <v>9456.48</v>
      </c>
      <c r="K4547" s="212">
        <v>13754.88</v>
      </c>
      <c r="L4547" s="212">
        <v>15474.24</v>
      </c>
      <c r="M4547" s="239">
        <f t="shared" si="359"/>
        <v>0.51519999999989519</v>
      </c>
      <c r="N4547" s="239"/>
      <c r="O4547" s="178"/>
      <c r="P4547" s="178"/>
      <c r="Q4547" s="178"/>
      <c r="R4547" s="178"/>
      <c r="S4547" s="178"/>
      <c r="T4547" s="178"/>
      <c r="U4547" s="178"/>
      <c r="V4547" s="178"/>
      <c r="W4547" s="178"/>
      <c r="X4547" s="178"/>
      <c r="Y4547" s="210">
        <f t="shared" ref="Y4547:Y4610" si="363">I4547/$B4547</f>
        <v>0.37183391003460209</v>
      </c>
      <c r="Z4547" s="211">
        <f t="shared" si="360"/>
        <v>0.42</v>
      </c>
      <c r="AA4547" s="178"/>
      <c r="AB4547" s="178"/>
      <c r="AC4547" s="178"/>
    </row>
    <row r="4548" spans="2:29" x14ac:dyDescent="0.35">
      <c r="B4548" s="222">
        <v>462500</v>
      </c>
      <c r="C4548" s="208">
        <v>188654</v>
      </c>
      <c r="D4548" s="309">
        <v>10375.969999999999</v>
      </c>
      <c r="E4548" s="206">
        <v>15092.32</v>
      </c>
      <c r="F4548" s="206">
        <v>16978.86</v>
      </c>
      <c r="G4548" s="205">
        <f t="shared" si="361"/>
        <v>0.40790054054054053</v>
      </c>
      <c r="H4548" s="207">
        <f t="shared" si="362"/>
        <v>0.45</v>
      </c>
      <c r="I4548" s="213">
        <v>171978</v>
      </c>
      <c r="J4548" s="213">
        <v>9458.7900000000009</v>
      </c>
      <c r="K4548" s="212">
        <v>13758.24</v>
      </c>
      <c r="L4548" s="212">
        <v>15478.02</v>
      </c>
      <c r="M4548" s="239">
        <f t="shared" ref="M4548:M4611" si="364">(C4548+D4548+F4548-C4547-D4547-F4547)/100</f>
        <v>0.51530000000017029</v>
      </c>
      <c r="N4548" s="239"/>
      <c r="O4548" s="178"/>
      <c r="P4548" s="178"/>
      <c r="Q4548" s="178"/>
      <c r="R4548" s="178"/>
      <c r="S4548" s="178"/>
      <c r="T4548" s="178"/>
      <c r="U4548" s="178"/>
      <c r="V4548" s="178"/>
      <c r="W4548" s="178"/>
      <c r="X4548" s="178"/>
      <c r="Y4548" s="210">
        <f t="shared" si="363"/>
        <v>0.37184432432432435</v>
      </c>
      <c r="Z4548" s="211">
        <f t="shared" ref="Z4548:Z4611" si="365">(I4548-I4547)/($B4548-$B4547)</f>
        <v>0.42</v>
      </c>
      <c r="AA4548" s="178"/>
      <c r="AB4548" s="178"/>
      <c r="AC4548" s="178"/>
    </row>
    <row r="4549" spans="2:29" x14ac:dyDescent="0.35">
      <c r="B4549" s="222">
        <v>462600</v>
      </c>
      <c r="C4549" s="208">
        <v>188699</v>
      </c>
      <c r="D4549" s="309">
        <v>10378.44</v>
      </c>
      <c r="E4549" s="206">
        <v>15095.92</v>
      </c>
      <c r="F4549" s="206">
        <v>16982.91</v>
      </c>
      <c r="G4549" s="205">
        <f t="shared" ref="G4549:G4612" si="366">C4549/B4549</f>
        <v>0.4079096411586684</v>
      </c>
      <c r="H4549" s="207">
        <f t="shared" ref="H4549:H4612" si="367">(C4549-C4548)/(B4549-B4548)</f>
        <v>0.45</v>
      </c>
      <c r="I4549" s="213">
        <v>172020</v>
      </c>
      <c r="J4549" s="213">
        <v>9461.1</v>
      </c>
      <c r="K4549" s="212">
        <v>13761.6</v>
      </c>
      <c r="L4549" s="212">
        <v>15481.8</v>
      </c>
      <c r="M4549" s="239">
        <f t="shared" si="364"/>
        <v>0.51520000000004074</v>
      </c>
      <c r="N4549" s="239"/>
      <c r="O4549" s="178"/>
      <c r="P4549" s="178"/>
      <c r="Q4549" s="178"/>
      <c r="R4549" s="178"/>
      <c r="S4549" s="178"/>
      <c r="T4549" s="178"/>
      <c r="U4549" s="178"/>
      <c r="V4549" s="178"/>
      <c r="W4549" s="178"/>
      <c r="X4549" s="178"/>
      <c r="Y4549" s="210">
        <f t="shared" si="363"/>
        <v>0.37185473411154346</v>
      </c>
      <c r="Z4549" s="211">
        <f t="shared" si="365"/>
        <v>0.42</v>
      </c>
      <c r="AA4549" s="178"/>
      <c r="AB4549" s="178"/>
      <c r="AC4549" s="178"/>
    </row>
    <row r="4550" spans="2:29" x14ac:dyDescent="0.35">
      <c r="B4550" s="222">
        <v>462700</v>
      </c>
      <c r="C4550" s="208">
        <v>188744</v>
      </c>
      <c r="D4550" s="309">
        <v>10380.92</v>
      </c>
      <c r="E4550" s="206">
        <v>15099.52</v>
      </c>
      <c r="F4550" s="206">
        <v>16986.96</v>
      </c>
      <c r="G4550" s="205">
        <f t="shared" si="366"/>
        <v>0.4079187378430949</v>
      </c>
      <c r="H4550" s="207">
        <f t="shared" si="367"/>
        <v>0.45</v>
      </c>
      <c r="I4550" s="213">
        <v>172062</v>
      </c>
      <c r="J4550" s="213">
        <v>9463.41</v>
      </c>
      <c r="K4550" s="212">
        <v>13764.96</v>
      </c>
      <c r="L4550" s="212">
        <v>15485.58</v>
      </c>
      <c r="M4550" s="239">
        <f t="shared" si="364"/>
        <v>0.51530000000002474</v>
      </c>
      <c r="N4550" s="239"/>
      <c r="O4550" s="178"/>
      <c r="P4550" s="178"/>
      <c r="Q4550" s="178"/>
      <c r="R4550" s="178"/>
      <c r="S4550" s="178"/>
      <c r="T4550" s="178"/>
      <c r="U4550" s="178"/>
      <c r="V4550" s="178"/>
      <c r="W4550" s="178"/>
      <c r="X4550" s="178"/>
      <c r="Y4550" s="210">
        <f t="shared" si="363"/>
        <v>0.37186513939917876</v>
      </c>
      <c r="Z4550" s="211">
        <f t="shared" si="365"/>
        <v>0.42</v>
      </c>
      <c r="AA4550" s="178"/>
      <c r="AB4550" s="178"/>
      <c r="AC4550" s="178"/>
    </row>
    <row r="4551" spans="2:29" x14ac:dyDescent="0.35">
      <c r="B4551" s="222">
        <v>462800</v>
      </c>
      <c r="C4551" s="208">
        <v>188789</v>
      </c>
      <c r="D4551" s="309">
        <v>10383.39</v>
      </c>
      <c r="E4551" s="206">
        <v>15103.12</v>
      </c>
      <c r="F4551" s="206">
        <v>16991.009999999998</v>
      </c>
      <c r="G4551" s="205">
        <f t="shared" si="366"/>
        <v>0.40792783059636994</v>
      </c>
      <c r="H4551" s="207">
        <f t="shared" si="367"/>
        <v>0.45</v>
      </c>
      <c r="I4551" s="213">
        <v>172104</v>
      </c>
      <c r="J4551" s="213">
        <v>9465.7199999999993</v>
      </c>
      <c r="K4551" s="212">
        <v>13768.32</v>
      </c>
      <c r="L4551" s="212">
        <v>15489.36</v>
      </c>
      <c r="M4551" s="239">
        <f t="shared" si="364"/>
        <v>0.51520000000025901</v>
      </c>
      <c r="N4551" s="239"/>
      <c r="O4551" s="178"/>
      <c r="P4551" s="178"/>
      <c r="Q4551" s="178"/>
      <c r="R4551" s="178"/>
      <c r="S4551" s="178"/>
      <c r="T4551" s="178"/>
      <c r="U4551" s="178"/>
      <c r="V4551" s="178"/>
      <c r="W4551" s="178"/>
      <c r="X4551" s="178"/>
      <c r="Y4551" s="210">
        <f t="shared" si="363"/>
        <v>0.37187554019014696</v>
      </c>
      <c r="Z4551" s="211">
        <f t="shared" si="365"/>
        <v>0.42</v>
      </c>
      <c r="AA4551" s="178"/>
      <c r="AB4551" s="178"/>
      <c r="AC4551" s="178"/>
    </row>
    <row r="4552" spans="2:29" x14ac:dyDescent="0.35">
      <c r="B4552" s="222">
        <v>462900</v>
      </c>
      <c r="C4552" s="208">
        <v>188834</v>
      </c>
      <c r="D4552" s="309">
        <v>10385.870000000001</v>
      </c>
      <c r="E4552" s="206">
        <v>15106.72</v>
      </c>
      <c r="F4552" s="206">
        <v>16995.060000000001</v>
      </c>
      <c r="G4552" s="205">
        <f t="shared" si="366"/>
        <v>0.40793691942104127</v>
      </c>
      <c r="H4552" s="207">
        <f t="shared" si="367"/>
        <v>0.45</v>
      </c>
      <c r="I4552" s="213">
        <v>172146</v>
      </c>
      <c r="J4552" s="213">
        <v>9468.0300000000007</v>
      </c>
      <c r="K4552" s="212">
        <v>13771.68</v>
      </c>
      <c r="L4552" s="212">
        <v>15493.14</v>
      </c>
      <c r="M4552" s="239">
        <f t="shared" si="364"/>
        <v>0.51529999999995202</v>
      </c>
      <c r="N4552" s="239"/>
      <c r="O4552" s="178"/>
      <c r="P4552" s="178"/>
      <c r="Q4552" s="178"/>
      <c r="R4552" s="178"/>
      <c r="S4552" s="178"/>
      <c r="T4552" s="178"/>
      <c r="U4552" s="178"/>
      <c r="V4552" s="178"/>
      <c r="W4552" s="178"/>
      <c r="X4552" s="178"/>
      <c r="Y4552" s="210">
        <f t="shared" si="363"/>
        <v>0.37188593648736229</v>
      </c>
      <c r="Z4552" s="211">
        <f t="shared" si="365"/>
        <v>0.42</v>
      </c>
      <c r="AA4552" s="178"/>
      <c r="AB4552" s="178"/>
      <c r="AC4552" s="178"/>
    </row>
    <row r="4553" spans="2:29" x14ac:dyDescent="0.35">
      <c r="B4553" s="222">
        <v>463000</v>
      </c>
      <c r="C4553" s="208">
        <v>188879</v>
      </c>
      <c r="D4553" s="309">
        <v>10388.34</v>
      </c>
      <c r="E4553" s="206">
        <v>15110.32</v>
      </c>
      <c r="F4553" s="206">
        <v>16999.11</v>
      </c>
      <c r="G4553" s="205">
        <f t="shared" si="366"/>
        <v>0.40794600431965444</v>
      </c>
      <c r="H4553" s="207">
        <f t="shared" si="367"/>
        <v>0.45</v>
      </c>
      <c r="I4553" s="213">
        <v>172188</v>
      </c>
      <c r="J4553" s="213">
        <v>9470.34</v>
      </c>
      <c r="K4553" s="212">
        <v>13775.04</v>
      </c>
      <c r="L4553" s="212">
        <v>15496.92</v>
      </c>
      <c r="M4553" s="239">
        <f t="shared" si="364"/>
        <v>0.51520000000007715</v>
      </c>
      <c r="N4553" s="239"/>
      <c r="O4553" s="178"/>
      <c r="P4553" s="178"/>
      <c r="Q4553" s="178"/>
      <c r="R4553" s="178"/>
      <c r="S4553" s="178"/>
      <c r="T4553" s="178"/>
      <c r="U4553" s="178"/>
      <c r="V4553" s="178"/>
      <c r="W4553" s="178"/>
      <c r="X4553" s="178"/>
      <c r="Y4553" s="210">
        <f t="shared" si="363"/>
        <v>0.37189632829373648</v>
      </c>
      <c r="Z4553" s="211">
        <f t="shared" si="365"/>
        <v>0.42</v>
      </c>
      <c r="AA4553" s="178"/>
      <c r="AB4553" s="178"/>
      <c r="AC4553" s="178"/>
    </row>
    <row r="4554" spans="2:29" x14ac:dyDescent="0.35">
      <c r="B4554" s="222">
        <v>463100</v>
      </c>
      <c r="C4554" s="208">
        <v>188924</v>
      </c>
      <c r="D4554" s="309">
        <v>10390.82</v>
      </c>
      <c r="E4554" s="206">
        <v>15113.92</v>
      </c>
      <c r="F4554" s="206">
        <v>17003.16</v>
      </c>
      <c r="G4554" s="205">
        <f t="shared" si="366"/>
        <v>0.40795508529475277</v>
      </c>
      <c r="H4554" s="207">
        <f t="shared" si="367"/>
        <v>0.45</v>
      </c>
      <c r="I4554" s="213">
        <v>172230</v>
      </c>
      <c r="J4554" s="213">
        <v>9472.65</v>
      </c>
      <c r="K4554" s="212">
        <v>13778.4</v>
      </c>
      <c r="L4554" s="212">
        <v>15500.7</v>
      </c>
      <c r="M4554" s="239">
        <f t="shared" si="364"/>
        <v>0.51530000000009746</v>
      </c>
      <c r="N4554" s="239"/>
      <c r="O4554" s="178"/>
      <c r="P4554" s="178"/>
      <c r="Q4554" s="178"/>
      <c r="R4554" s="178"/>
      <c r="S4554" s="178"/>
      <c r="T4554" s="178"/>
      <c r="U4554" s="178"/>
      <c r="V4554" s="178"/>
      <c r="W4554" s="178"/>
      <c r="X4554" s="178"/>
      <c r="Y4554" s="210">
        <f t="shared" si="363"/>
        <v>0.37190671561217881</v>
      </c>
      <c r="Z4554" s="211">
        <f t="shared" si="365"/>
        <v>0.42</v>
      </c>
      <c r="AA4554" s="178"/>
      <c r="AB4554" s="178"/>
      <c r="AC4554" s="178"/>
    </row>
    <row r="4555" spans="2:29" x14ac:dyDescent="0.35">
      <c r="B4555" s="222">
        <v>463200</v>
      </c>
      <c r="C4555" s="208">
        <v>188969</v>
      </c>
      <c r="D4555" s="309">
        <v>10393.290000000001</v>
      </c>
      <c r="E4555" s="206">
        <v>15117.52</v>
      </c>
      <c r="F4555" s="206">
        <v>17007.21</v>
      </c>
      <c r="G4555" s="205">
        <f t="shared" si="366"/>
        <v>0.40796416234887739</v>
      </c>
      <c r="H4555" s="207">
        <f t="shared" si="367"/>
        <v>0.45</v>
      </c>
      <c r="I4555" s="213">
        <v>172272</v>
      </c>
      <c r="J4555" s="213">
        <v>9474.9599999999991</v>
      </c>
      <c r="K4555" s="212">
        <v>13781.76</v>
      </c>
      <c r="L4555" s="212">
        <v>15504.48</v>
      </c>
      <c r="M4555" s="239">
        <f t="shared" si="364"/>
        <v>0.51520000000000432</v>
      </c>
      <c r="N4555" s="239"/>
      <c r="O4555" s="178"/>
      <c r="P4555" s="178"/>
      <c r="Q4555" s="178"/>
      <c r="R4555" s="178"/>
      <c r="S4555" s="178"/>
      <c r="T4555" s="178"/>
      <c r="U4555" s="178"/>
      <c r="V4555" s="178"/>
      <c r="W4555" s="178"/>
      <c r="X4555" s="178"/>
      <c r="Y4555" s="210">
        <f t="shared" si="363"/>
        <v>0.37191709844559584</v>
      </c>
      <c r="Z4555" s="211">
        <f t="shared" si="365"/>
        <v>0.42</v>
      </c>
      <c r="AA4555" s="178"/>
      <c r="AB4555" s="178"/>
      <c r="AC4555" s="178"/>
    </row>
    <row r="4556" spans="2:29" x14ac:dyDescent="0.35">
      <c r="B4556" s="222">
        <v>463300</v>
      </c>
      <c r="C4556" s="208">
        <v>189014</v>
      </c>
      <c r="D4556" s="309">
        <v>10395.77</v>
      </c>
      <c r="E4556" s="206">
        <v>15121.12</v>
      </c>
      <c r="F4556" s="206">
        <v>17011.259999999998</v>
      </c>
      <c r="G4556" s="205">
        <f t="shared" si="366"/>
        <v>0.40797323548456721</v>
      </c>
      <c r="H4556" s="207">
        <f t="shared" si="367"/>
        <v>0.45</v>
      </c>
      <c r="I4556" s="213">
        <v>172314</v>
      </c>
      <c r="J4556" s="213">
        <v>9477.27</v>
      </c>
      <c r="K4556" s="212">
        <v>13785.12</v>
      </c>
      <c r="L4556" s="212">
        <v>15508.26</v>
      </c>
      <c r="M4556" s="239">
        <f t="shared" si="364"/>
        <v>0.51529999999998832</v>
      </c>
      <c r="N4556" s="239"/>
      <c r="O4556" s="178"/>
      <c r="P4556" s="178"/>
      <c r="Q4556" s="178"/>
      <c r="R4556" s="178"/>
      <c r="S4556" s="178"/>
      <c r="T4556" s="178"/>
      <c r="U4556" s="178"/>
      <c r="V4556" s="178"/>
      <c r="W4556" s="178"/>
      <c r="X4556" s="178"/>
      <c r="Y4556" s="210">
        <f t="shared" si="363"/>
        <v>0.37192747679689186</v>
      </c>
      <c r="Z4556" s="211">
        <f t="shared" si="365"/>
        <v>0.42</v>
      </c>
      <c r="AA4556" s="178"/>
      <c r="AB4556" s="178"/>
      <c r="AC4556" s="178"/>
    </row>
    <row r="4557" spans="2:29" x14ac:dyDescent="0.35">
      <c r="B4557" s="222">
        <v>463400</v>
      </c>
      <c r="C4557" s="208">
        <v>189059</v>
      </c>
      <c r="D4557" s="309">
        <v>10398.24</v>
      </c>
      <c r="E4557" s="206">
        <v>15124.72</v>
      </c>
      <c r="F4557" s="206">
        <v>17015.310000000001</v>
      </c>
      <c r="G4557" s="205">
        <f t="shared" si="366"/>
        <v>0.40798230470435909</v>
      </c>
      <c r="H4557" s="207">
        <f t="shared" si="367"/>
        <v>0.45</v>
      </c>
      <c r="I4557" s="213">
        <v>172356</v>
      </c>
      <c r="J4557" s="213">
        <v>9479.58</v>
      </c>
      <c r="K4557" s="212">
        <v>13788.48</v>
      </c>
      <c r="L4557" s="212">
        <v>15512.04</v>
      </c>
      <c r="M4557" s="239">
        <f t="shared" si="364"/>
        <v>0.51519999999989519</v>
      </c>
      <c r="N4557" s="239"/>
      <c r="O4557" s="178"/>
      <c r="P4557" s="178"/>
      <c r="Q4557" s="178"/>
      <c r="R4557" s="178"/>
      <c r="S4557" s="178"/>
      <c r="T4557" s="178"/>
      <c r="U4557" s="178"/>
      <c r="V4557" s="178"/>
      <c r="W4557" s="178"/>
      <c r="X4557" s="178"/>
      <c r="Y4557" s="210">
        <f t="shared" si="363"/>
        <v>0.37193785066896851</v>
      </c>
      <c r="Z4557" s="211">
        <f t="shared" si="365"/>
        <v>0.42</v>
      </c>
      <c r="AA4557" s="178"/>
      <c r="AB4557" s="178"/>
      <c r="AC4557" s="178"/>
    </row>
    <row r="4558" spans="2:29" x14ac:dyDescent="0.35">
      <c r="B4558" s="222">
        <v>463500</v>
      </c>
      <c r="C4558" s="208">
        <v>189104</v>
      </c>
      <c r="D4558" s="309">
        <v>10400.719999999999</v>
      </c>
      <c r="E4558" s="206">
        <v>15128.32</v>
      </c>
      <c r="F4558" s="206">
        <v>17019.36</v>
      </c>
      <c r="G4558" s="205">
        <f t="shared" si="366"/>
        <v>0.4079913700107875</v>
      </c>
      <c r="H4558" s="207">
        <f t="shared" si="367"/>
        <v>0.45</v>
      </c>
      <c r="I4558" s="213">
        <v>172398</v>
      </c>
      <c r="J4558" s="213">
        <v>9481.89</v>
      </c>
      <c r="K4558" s="212">
        <v>13791.84</v>
      </c>
      <c r="L4558" s="212">
        <v>15515.82</v>
      </c>
      <c r="M4558" s="239">
        <f t="shared" si="364"/>
        <v>0.51530000000017029</v>
      </c>
      <c r="N4558" s="239"/>
      <c r="O4558" s="178"/>
      <c r="P4558" s="178"/>
      <c r="Q4558" s="178"/>
      <c r="R4558" s="178"/>
      <c r="S4558" s="178"/>
      <c r="T4558" s="178"/>
      <c r="U4558" s="178"/>
      <c r="V4558" s="178"/>
      <c r="W4558" s="178"/>
      <c r="X4558" s="178"/>
      <c r="Y4558" s="210">
        <f t="shared" si="363"/>
        <v>0.37194822006472494</v>
      </c>
      <c r="Z4558" s="211">
        <f t="shared" si="365"/>
        <v>0.42</v>
      </c>
      <c r="AA4558" s="178"/>
      <c r="AB4558" s="178"/>
      <c r="AC4558" s="178"/>
    </row>
    <row r="4559" spans="2:29" x14ac:dyDescent="0.35">
      <c r="B4559" s="222">
        <v>463600</v>
      </c>
      <c r="C4559" s="208">
        <v>189149</v>
      </c>
      <c r="D4559" s="309">
        <v>10403.19</v>
      </c>
      <c r="E4559" s="206">
        <v>15131.92</v>
      </c>
      <c r="F4559" s="206">
        <v>17023.41</v>
      </c>
      <c r="G4559" s="205">
        <f t="shared" si="366"/>
        <v>0.40800043140638481</v>
      </c>
      <c r="H4559" s="207">
        <f t="shared" si="367"/>
        <v>0.45</v>
      </c>
      <c r="I4559" s="213">
        <v>172440</v>
      </c>
      <c r="J4559" s="213">
        <v>9484.2000000000007</v>
      </c>
      <c r="K4559" s="212">
        <v>13795.2</v>
      </c>
      <c r="L4559" s="212">
        <v>15519.6</v>
      </c>
      <c r="M4559" s="239">
        <f t="shared" si="364"/>
        <v>0.51520000000004074</v>
      </c>
      <c r="N4559" s="239"/>
      <c r="O4559" s="178"/>
      <c r="P4559" s="178"/>
      <c r="Q4559" s="178"/>
      <c r="R4559" s="178"/>
      <c r="S4559" s="178"/>
      <c r="T4559" s="178"/>
      <c r="U4559" s="178"/>
      <c r="V4559" s="178"/>
      <c r="W4559" s="178"/>
      <c r="X4559" s="178"/>
      <c r="Y4559" s="210">
        <f t="shared" si="363"/>
        <v>0.37195858498705781</v>
      </c>
      <c r="Z4559" s="211">
        <f t="shared" si="365"/>
        <v>0.42</v>
      </c>
      <c r="AA4559" s="178"/>
      <c r="AB4559" s="178"/>
      <c r="AC4559" s="178"/>
    </row>
    <row r="4560" spans="2:29" x14ac:dyDescent="0.35">
      <c r="B4560" s="222">
        <v>463700</v>
      </c>
      <c r="C4560" s="208">
        <v>189194</v>
      </c>
      <c r="D4560" s="309">
        <v>10405.67</v>
      </c>
      <c r="E4560" s="206">
        <v>15135.52</v>
      </c>
      <c r="F4560" s="206">
        <v>17027.46</v>
      </c>
      <c r="G4560" s="205">
        <f t="shared" si="366"/>
        <v>0.40800948889368127</v>
      </c>
      <c r="H4560" s="207">
        <f t="shared" si="367"/>
        <v>0.45</v>
      </c>
      <c r="I4560" s="213">
        <v>172482</v>
      </c>
      <c r="J4560" s="213">
        <v>9486.51</v>
      </c>
      <c r="K4560" s="212">
        <v>13798.56</v>
      </c>
      <c r="L4560" s="212">
        <v>15523.38</v>
      </c>
      <c r="M4560" s="239">
        <f t="shared" si="364"/>
        <v>0.51530000000002474</v>
      </c>
      <c r="N4560" s="239"/>
      <c r="O4560" s="178"/>
      <c r="P4560" s="178"/>
      <c r="Q4560" s="178"/>
      <c r="R4560" s="178"/>
      <c r="S4560" s="178"/>
      <c r="T4560" s="178"/>
      <c r="U4560" s="178"/>
      <c r="V4560" s="178"/>
      <c r="W4560" s="178"/>
      <c r="X4560" s="178"/>
      <c r="Y4560" s="210">
        <f t="shared" si="363"/>
        <v>0.37196894543886133</v>
      </c>
      <c r="Z4560" s="211">
        <f t="shared" si="365"/>
        <v>0.42</v>
      </c>
      <c r="AA4560" s="178"/>
      <c r="AB4560" s="178"/>
      <c r="AC4560" s="178"/>
    </row>
    <row r="4561" spans="2:29" x14ac:dyDescent="0.35">
      <c r="B4561" s="222">
        <v>463800</v>
      </c>
      <c r="C4561" s="208">
        <v>189239</v>
      </c>
      <c r="D4561" s="309">
        <v>10408.14</v>
      </c>
      <c r="E4561" s="206">
        <v>15139.12</v>
      </c>
      <c r="F4561" s="206">
        <v>17031.509999999998</v>
      </c>
      <c r="G4561" s="205">
        <f t="shared" si="366"/>
        <v>0.4080185424752048</v>
      </c>
      <c r="H4561" s="207">
        <f t="shared" si="367"/>
        <v>0.45</v>
      </c>
      <c r="I4561" s="213">
        <v>172524</v>
      </c>
      <c r="J4561" s="213">
        <v>9488.82</v>
      </c>
      <c r="K4561" s="212">
        <v>13801.92</v>
      </c>
      <c r="L4561" s="212">
        <v>15527.16</v>
      </c>
      <c r="M4561" s="239">
        <f t="shared" si="364"/>
        <v>0.51520000000025901</v>
      </c>
      <c r="N4561" s="239"/>
      <c r="O4561" s="178"/>
      <c r="P4561" s="178"/>
      <c r="Q4561" s="178"/>
      <c r="R4561" s="178"/>
      <c r="S4561" s="178"/>
      <c r="T4561" s="178"/>
      <c r="U4561" s="178"/>
      <c r="V4561" s="178"/>
      <c r="W4561" s="178"/>
      <c r="X4561" s="178"/>
      <c r="Y4561" s="210">
        <f t="shared" si="363"/>
        <v>0.37197930142302715</v>
      </c>
      <c r="Z4561" s="211">
        <f t="shared" si="365"/>
        <v>0.42</v>
      </c>
      <c r="AA4561" s="178"/>
      <c r="AB4561" s="178"/>
      <c r="AC4561" s="178"/>
    </row>
    <row r="4562" spans="2:29" x14ac:dyDescent="0.35">
      <c r="B4562" s="222">
        <v>463900</v>
      </c>
      <c r="C4562" s="208">
        <v>189284</v>
      </c>
      <c r="D4562" s="309">
        <v>10410.620000000001</v>
      </c>
      <c r="E4562" s="206">
        <v>15142.72</v>
      </c>
      <c r="F4562" s="206">
        <v>17035.560000000001</v>
      </c>
      <c r="G4562" s="205">
        <f t="shared" si="366"/>
        <v>0.40802759215348133</v>
      </c>
      <c r="H4562" s="207">
        <f t="shared" si="367"/>
        <v>0.45</v>
      </c>
      <c r="I4562" s="213">
        <v>172566</v>
      </c>
      <c r="J4562" s="213">
        <v>9491.1299999999992</v>
      </c>
      <c r="K4562" s="212">
        <v>13805.28</v>
      </c>
      <c r="L4562" s="212">
        <v>15530.94</v>
      </c>
      <c r="M4562" s="239">
        <f t="shared" si="364"/>
        <v>0.51529999999995202</v>
      </c>
      <c r="N4562" s="239"/>
      <c r="O4562" s="178"/>
      <c r="P4562" s="178"/>
      <c r="Q4562" s="178"/>
      <c r="R4562" s="178"/>
      <c r="S4562" s="178"/>
      <c r="T4562" s="178"/>
      <c r="U4562" s="178"/>
      <c r="V4562" s="178"/>
      <c r="W4562" s="178"/>
      <c r="X4562" s="178"/>
      <c r="Y4562" s="210">
        <f t="shared" si="363"/>
        <v>0.37198965294244452</v>
      </c>
      <c r="Z4562" s="211">
        <f t="shared" si="365"/>
        <v>0.42</v>
      </c>
      <c r="AA4562" s="178"/>
      <c r="AB4562" s="178"/>
      <c r="AC4562" s="178"/>
    </row>
    <row r="4563" spans="2:29" x14ac:dyDescent="0.35">
      <c r="B4563" s="222">
        <v>464000</v>
      </c>
      <c r="C4563" s="208">
        <v>189329</v>
      </c>
      <c r="D4563" s="309">
        <v>10413.09</v>
      </c>
      <c r="E4563" s="206">
        <v>15146.32</v>
      </c>
      <c r="F4563" s="206">
        <v>17039.61</v>
      </c>
      <c r="G4563" s="205">
        <f t="shared" si="366"/>
        <v>0.40803663793103451</v>
      </c>
      <c r="H4563" s="207">
        <f t="shared" si="367"/>
        <v>0.45</v>
      </c>
      <c r="I4563" s="213">
        <v>172608</v>
      </c>
      <c r="J4563" s="213">
        <v>9493.44</v>
      </c>
      <c r="K4563" s="212">
        <v>13808.64</v>
      </c>
      <c r="L4563" s="212">
        <v>15534.72</v>
      </c>
      <c r="M4563" s="239">
        <f t="shared" si="364"/>
        <v>0.51520000000007715</v>
      </c>
      <c r="N4563" s="239"/>
      <c r="O4563" s="178"/>
      <c r="P4563" s="178"/>
      <c r="Q4563" s="178"/>
      <c r="R4563" s="178"/>
      <c r="S4563" s="178"/>
      <c r="T4563" s="178"/>
      <c r="U4563" s="178"/>
      <c r="V4563" s="178"/>
      <c r="W4563" s="178"/>
      <c r="X4563" s="178"/>
      <c r="Y4563" s="210">
        <f t="shared" si="363"/>
        <v>0.372</v>
      </c>
      <c r="Z4563" s="211">
        <f t="shared" si="365"/>
        <v>0.42</v>
      </c>
      <c r="AA4563" s="178"/>
      <c r="AB4563" s="178"/>
      <c r="AC4563" s="178"/>
    </row>
    <row r="4564" spans="2:29" x14ac:dyDescent="0.35">
      <c r="B4564" s="222">
        <v>464100</v>
      </c>
      <c r="C4564" s="208">
        <v>189374</v>
      </c>
      <c r="D4564" s="309">
        <v>10415.57</v>
      </c>
      <c r="E4564" s="206">
        <v>15149.92</v>
      </c>
      <c r="F4564" s="206">
        <v>17043.66</v>
      </c>
      <c r="G4564" s="205">
        <f t="shared" si="366"/>
        <v>0.4080456798103857</v>
      </c>
      <c r="H4564" s="207">
        <f t="shared" si="367"/>
        <v>0.45</v>
      </c>
      <c r="I4564" s="213">
        <v>172650</v>
      </c>
      <c r="J4564" s="213">
        <v>9495.75</v>
      </c>
      <c r="K4564" s="212">
        <v>13812</v>
      </c>
      <c r="L4564" s="212">
        <v>15538.5</v>
      </c>
      <c r="M4564" s="239">
        <f t="shared" si="364"/>
        <v>0.51530000000009746</v>
      </c>
      <c r="N4564" s="239"/>
      <c r="O4564" s="178"/>
      <c r="P4564" s="178"/>
      <c r="Q4564" s="178"/>
      <c r="R4564" s="178"/>
      <c r="S4564" s="178"/>
      <c r="T4564" s="178"/>
      <c r="U4564" s="178"/>
      <c r="V4564" s="178"/>
      <c r="W4564" s="178"/>
      <c r="X4564" s="178"/>
      <c r="Y4564" s="210">
        <f t="shared" si="363"/>
        <v>0.3720103425985779</v>
      </c>
      <c r="Z4564" s="211">
        <f t="shared" si="365"/>
        <v>0.42</v>
      </c>
      <c r="AA4564" s="178"/>
      <c r="AB4564" s="178"/>
      <c r="AC4564" s="178"/>
    </row>
    <row r="4565" spans="2:29" x14ac:dyDescent="0.35">
      <c r="B4565" s="222">
        <v>464200</v>
      </c>
      <c r="C4565" s="208">
        <v>189419</v>
      </c>
      <c r="D4565" s="309">
        <v>10418.040000000001</v>
      </c>
      <c r="E4565" s="206">
        <v>15153.52</v>
      </c>
      <c r="F4565" s="206">
        <v>17047.71</v>
      </c>
      <c r="G4565" s="205">
        <f t="shared" si="366"/>
        <v>0.40805471779405428</v>
      </c>
      <c r="H4565" s="207">
        <f t="shared" si="367"/>
        <v>0.45</v>
      </c>
      <c r="I4565" s="213">
        <v>172692</v>
      </c>
      <c r="J4565" s="213">
        <v>9498.06</v>
      </c>
      <c r="K4565" s="212">
        <v>13815.36</v>
      </c>
      <c r="L4565" s="212">
        <v>15542.28</v>
      </c>
      <c r="M4565" s="239">
        <f t="shared" si="364"/>
        <v>0.51520000000000432</v>
      </c>
      <c r="N4565" s="239"/>
      <c r="O4565" s="178"/>
      <c r="P4565" s="178"/>
      <c r="Q4565" s="178"/>
      <c r="R4565" s="178"/>
      <c r="S4565" s="178"/>
      <c r="T4565" s="178"/>
      <c r="U4565" s="178"/>
      <c r="V4565" s="178"/>
      <c r="W4565" s="178"/>
      <c r="X4565" s="178"/>
      <c r="Y4565" s="210">
        <f t="shared" si="363"/>
        <v>0.37202068074105987</v>
      </c>
      <c r="Z4565" s="211">
        <f t="shared" si="365"/>
        <v>0.42</v>
      </c>
      <c r="AA4565" s="178"/>
      <c r="AB4565" s="178"/>
      <c r="AC4565" s="178"/>
    </row>
    <row r="4566" spans="2:29" x14ac:dyDescent="0.35">
      <c r="B4566" s="222">
        <v>464300</v>
      </c>
      <c r="C4566" s="208">
        <v>189464</v>
      </c>
      <c r="D4566" s="309">
        <v>10420.52</v>
      </c>
      <c r="E4566" s="206">
        <v>15157.12</v>
      </c>
      <c r="F4566" s="206">
        <v>17051.759999999998</v>
      </c>
      <c r="G4566" s="205">
        <f t="shared" si="366"/>
        <v>0.4080637518845574</v>
      </c>
      <c r="H4566" s="207">
        <f t="shared" si="367"/>
        <v>0.45</v>
      </c>
      <c r="I4566" s="213">
        <v>172734</v>
      </c>
      <c r="J4566" s="213">
        <v>9500.3700000000008</v>
      </c>
      <c r="K4566" s="212">
        <v>13818.72</v>
      </c>
      <c r="L4566" s="212">
        <v>15546.06</v>
      </c>
      <c r="M4566" s="239">
        <f t="shared" si="364"/>
        <v>0.51529999999998832</v>
      </c>
      <c r="N4566" s="239"/>
      <c r="O4566" s="178"/>
      <c r="P4566" s="178"/>
      <c r="Q4566" s="178"/>
      <c r="R4566" s="178"/>
      <c r="S4566" s="178"/>
      <c r="T4566" s="178"/>
      <c r="U4566" s="178"/>
      <c r="V4566" s="178"/>
      <c r="W4566" s="178"/>
      <c r="X4566" s="178"/>
      <c r="Y4566" s="210">
        <f t="shared" si="363"/>
        <v>0.37203101443032521</v>
      </c>
      <c r="Z4566" s="211">
        <f t="shared" si="365"/>
        <v>0.42</v>
      </c>
      <c r="AA4566" s="178"/>
      <c r="AB4566" s="178"/>
      <c r="AC4566" s="178"/>
    </row>
    <row r="4567" spans="2:29" x14ac:dyDescent="0.35">
      <c r="B4567" s="222">
        <v>464400</v>
      </c>
      <c r="C4567" s="208">
        <v>189509</v>
      </c>
      <c r="D4567" s="309">
        <v>10422.99</v>
      </c>
      <c r="E4567" s="206">
        <v>15160.72</v>
      </c>
      <c r="F4567" s="206">
        <v>17055.810000000001</v>
      </c>
      <c r="G4567" s="205">
        <f t="shared" si="366"/>
        <v>0.40807278208441</v>
      </c>
      <c r="H4567" s="207">
        <f t="shared" si="367"/>
        <v>0.45</v>
      </c>
      <c r="I4567" s="213">
        <v>172776</v>
      </c>
      <c r="J4567" s="213">
        <v>9502.68</v>
      </c>
      <c r="K4567" s="212">
        <v>13822.08</v>
      </c>
      <c r="L4567" s="212">
        <v>15549.84</v>
      </c>
      <c r="M4567" s="239">
        <f t="shared" si="364"/>
        <v>0.51519999999989519</v>
      </c>
      <c r="N4567" s="239"/>
      <c r="O4567" s="178"/>
      <c r="P4567" s="178"/>
      <c r="Q4567" s="178"/>
      <c r="R4567" s="178"/>
      <c r="S4567" s="178"/>
      <c r="T4567" s="178"/>
      <c r="U4567" s="178"/>
      <c r="V4567" s="178"/>
      <c r="W4567" s="178"/>
      <c r="X4567" s="178"/>
      <c r="Y4567" s="210">
        <f t="shared" si="363"/>
        <v>0.37204134366925062</v>
      </c>
      <c r="Z4567" s="211">
        <f t="shared" si="365"/>
        <v>0.42</v>
      </c>
      <c r="AA4567" s="178"/>
      <c r="AB4567" s="178"/>
      <c r="AC4567" s="178"/>
    </row>
    <row r="4568" spans="2:29" x14ac:dyDescent="0.35">
      <c r="B4568" s="222">
        <v>464500</v>
      </c>
      <c r="C4568" s="208">
        <v>189554</v>
      </c>
      <c r="D4568" s="309">
        <v>10425.469999999999</v>
      </c>
      <c r="E4568" s="206">
        <v>15164.32</v>
      </c>
      <c r="F4568" s="206">
        <v>17059.86</v>
      </c>
      <c r="G4568" s="205">
        <f t="shared" si="366"/>
        <v>0.40808180839612485</v>
      </c>
      <c r="H4568" s="207">
        <f t="shared" si="367"/>
        <v>0.45</v>
      </c>
      <c r="I4568" s="213">
        <v>172818</v>
      </c>
      <c r="J4568" s="213">
        <v>9504.99</v>
      </c>
      <c r="K4568" s="212">
        <v>13825.44</v>
      </c>
      <c r="L4568" s="212">
        <v>15553.62</v>
      </c>
      <c r="M4568" s="239">
        <f t="shared" si="364"/>
        <v>0.51530000000017029</v>
      </c>
      <c r="N4568" s="239"/>
      <c r="O4568" s="178"/>
      <c r="P4568" s="178"/>
      <c r="Q4568" s="178"/>
      <c r="R4568" s="178"/>
      <c r="S4568" s="178"/>
      <c r="T4568" s="178"/>
      <c r="U4568" s="178"/>
      <c r="V4568" s="178"/>
      <c r="W4568" s="178"/>
      <c r="X4568" s="178"/>
      <c r="Y4568" s="210">
        <f t="shared" si="363"/>
        <v>0.37205166846071042</v>
      </c>
      <c r="Z4568" s="211">
        <f t="shared" si="365"/>
        <v>0.42</v>
      </c>
      <c r="AA4568" s="178"/>
      <c r="AB4568" s="178"/>
      <c r="AC4568" s="178"/>
    </row>
    <row r="4569" spans="2:29" x14ac:dyDescent="0.35">
      <c r="B4569" s="222">
        <v>464600</v>
      </c>
      <c r="C4569" s="208">
        <v>189599</v>
      </c>
      <c r="D4569" s="309">
        <v>10427.94</v>
      </c>
      <c r="E4569" s="206">
        <v>15167.92</v>
      </c>
      <c r="F4569" s="206">
        <v>17063.91</v>
      </c>
      <c r="G4569" s="205">
        <f t="shared" si="366"/>
        <v>0.40809083082221265</v>
      </c>
      <c r="H4569" s="207">
        <f t="shared" si="367"/>
        <v>0.45</v>
      </c>
      <c r="I4569" s="213">
        <v>172860</v>
      </c>
      <c r="J4569" s="213">
        <v>9507.2999999999993</v>
      </c>
      <c r="K4569" s="212">
        <v>13828.8</v>
      </c>
      <c r="L4569" s="212">
        <v>15557.4</v>
      </c>
      <c r="M4569" s="239">
        <f t="shared" si="364"/>
        <v>0.51520000000004074</v>
      </c>
      <c r="N4569" s="239"/>
      <c r="O4569" s="178"/>
      <c r="P4569" s="178"/>
      <c r="Q4569" s="178"/>
      <c r="R4569" s="178"/>
      <c r="S4569" s="178"/>
      <c r="T4569" s="178"/>
      <c r="U4569" s="178"/>
      <c r="V4569" s="178"/>
      <c r="W4569" s="178"/>
      <c r="X4569" s="178"/>
      <c r="Y4569" s="210">
        <f t="shared" si="363"/>
        <v>0.3720619888075764</v>
      </c>
      <c r="Z4569" s="211">
        <f t="shared" si="365"/>
        <v>0.42</v>
      </c>
      <c r="AA4569" s="178"/>
      <c r="AB4569" s="178"/>
      <c r="AC4569" s="178"/>
    </row>
    <row r="4570" spans="2:29" x14ac:dyDescent="0.35">
      <c r="B4570" s="222">
        <v>464700</v>
      </c>
      <c r="C4570" s="208">
        <v>189644</v>
      </c>
      <c r="D4570" s="309">
        <v>10430.42</v>
      </c>
      <c r="E4570" s="206">
        <v>15171.52</v>
      </c>
      <c r="F4570" s="206">
        <v>17067.96</v>
      </c>
      <c r="G4570" s="205">
        <f t="shared" si="366"/>
        <v>0.40809984936518184</v>
      </c>
      <c r="H4570" s="207">
        <f t="shared" si="367"/>
        <v>0.45</v>
      </c>
      <c r="I4570" s="213">
        <v>172902</v>
      </c>
      <c r="J4570" s="213">
        <v>9509.61</v>
      </c>
      <c r="K4570" s="212">
        <v>13832.16</v>
      </c>
      <c r="L4570" s="212">
        <v>15561.18</v>
      </c>
      <c r="M4570" s="239">
        <f t="shared" si="364"/>
        <v>0.51530000000002474</v>
      </c>
      <c r="N4570" s="239"/>
      <c r="O4570" s="178"/>
      <c r="P4570" s="178"/>
      <c r="Q4570" s="178"/>
      <c r="R4570" s="178"/>
      <c r="S4570" s="178"/>
      <c r="T4570" s="178"/>
      <c r="U4570" s="178"/>
      <c r="V4570" s="178"/>
      <c r="W4570" s="178"/>
      <c r="X4570" s="178"/>
      <c r="Y4570" s="210">
        <f t="shared" si="363"/>
        <v>0.37207230471271791</v>
      </c>
      <c r="Z4570" s="211">
        <f t="shared" si="365"/>
        <v>0.42</v>
      </c>
      <c r="AA4570" s="178"/>
      <c r="AB4570" s="178"/>
      <c r="AC4570" s="178"/>
    </row>
    <row r="4571" spans="2:29" x14ac:dyDescent="0.35">
      <c r="B4571" s="222">
        <v>464800</v>
      </c>
      <c r="C4571" s="208">
        <v>189689</v>
      </c>
      <c r="D4571" s="309">
        <v>10432.89</v>
      </c>
      <c r="E4571" s="206">
        <v>15175.12</v>
      </c>
      <c r="F4571" s="206">
        <v>17072.009999999998</v>
      </c>
      <c r="G4571" s="205">
        <f t="shared" si="366"/>
        <v>0.40810886402753871</v>
      </c>
      <c r="H4571" s="207">
        <f t="shared" si="367"/>
        <v>0.45</v>
      </c>
      <c r="I4571" s="213">
        <v>172944</v>
      </c>
      <c r="J4571" s="213">
        <v>9511.92</v>
      </c>
      <c r="K4571" s="212">
        <v>13835.52</v>
      </c>
      <c r="L4571" s="212">
        <v>15564.96</v>
      </c>
      <c r="M4571" s="239">
        <f t="shared" si="364"/>
        <v>0.51520000000025901</v>
      </c>
      <c r="N4571" s="239"/>
      <c r="O4571" s="178"/>
      <c r="P4571" s="178"/>
      <c r="Q4571" s="178"/>
      <c r="R4571" s="178"/>
      <c r="S4571" s="178"/>
      <c r="T4571" s="178"/>
      <c r="U4571" s="178"/>
      <c r="V4571" s="178"/>
      <c r="W4571" s="178"/>
      <c r="X4571" s="178"/>
      <c r="Y4571" s="210">
        <f t="shared" si="363"/>
        <v>0.37208261617900174</v>
      </c>
      <c r="Z4571" s="211">
        <f t="shared" si="365"/>
        <v>0.42</v>
      </c>
      <c r="AA4571" s="178"/>
      <c r="AB4571" s="178"/>
      <c r="AC4571" s="178"/>
    </row>
    <row r="4572" spans="2:29" x14ac:dyDescent="0.35">
      <c r="B4572" s="222">
        <v>464900</v>
      </c>
      <c r="C4572" s="208">
        <v>189734</v>
      </c>
      <c r="D4572" s="309">
        <v>10435.370000000001</v>
      </c>
      <c r="E4572" s="206">
        <v>15178.72</v>
      </c>
      <c r="F4572" s="206">
        <v>17076.060000000001</v>
      </c>
      <c r="G4572" s="205">
        <f t="shared" si="366"/>
        <v>0.40811787481178746</v>
      </c>
      <c r="H4572" s="207">
        <f t="shared" si="367"/>
        <v>0.45</v>
      </c>
      <c r="I4572" s="213">
        <v>172986</v>
      </c>
      <c r="J4572" s="213">
        <v>9514.23</v>
      </c>
      <c r="K4572" s="212">
        <v>13838.88</v>
      </c>
      <c r="L4572" s="212">
        <v>15568.74</v>
      </c>
      <c r="M4572" s="239">
        <f t="shared" si="364"/>
        <v>0.51529999999995202</v>
      </c>
      <c r="N4572" s="239"/>
      <c r="O4572" s="178"/>
      <c r="P4572" s="178"/>
      <c r="Q4572" s="178"/>
      <c r="R4572" s="178"/>
      <c r="S4572" s="178"/>
      <c r="T4572" s="178"/>
      <c r="U4572" s="178"/>
      <c r="V4572" s="178"/>
      <c r="W4572" s="178"/>
      <c r="X4572" s="178"/>
      <c r="Y4572" s="210">
        <f t="shared" si="363"/>
        <v>0.37209292320929233</v>
      </c>
      <c r="Z4572" s="211">
        <f t="shared" si="365"/>
        <v>0.42</v>
      </c>
      <c r="AA4572" s="178"/>
      <c r="AB4572" s="178"/>
      <c r="AC4572" s="178"/>
    </row>
    <row r="4573" spans="2:29" x14ac:dyDescent="0.35">
      <c r="B4573" s="222">
        <v>465000</v>
      </c>
      <c r="C4573" s="208">
        <v>189779</v>
      </c>
      <c r="D4573" s="309">
        <v>10437.84</v>
      </c>
      <c r="E4573" s="206">
        <v>15182.32</v>
      </c>
      <c r="F4573" s="206">
        <v>17080.11</v>
      </c>
      <c r="G4573" s="205">
        <f t="shared" si="366"/>
        <v>0.4081268817204301</v>
      </c>
      <c r="H4573" s="207">
        <f t="shared" si="367"/>
        <v>0.45</v>
      </c>
      <c r="I4573" s="213">
        <v>173028</v>
      </c>
      <c r="J4573" s="213">
        <v>9516.5400000000009</v>
      </c>
      <c r="K4573" s="212">
        <v>13842.24</v>
      </c>
      <c r="L4573" s="212">
        <v>15572.52</v>
      </c>
      <c r="M4573" s="239">
        <f t="shared" si="364"/>
        <v>0.51520000000007715</v>
      </c>
      <c r="N4573" s="239"/>
      <c r="O4573" s="178"/>
      <c r="P4573" s="178"/>
      <c r="Q4573" s="178"/>
      <c r="R4573" s="178"/>
      <c r="S4573" s="178"/>
      <c r="T4573" s="178"/>
      <c r="U4573" s="178"/>
      <c r="V4573" s="178"/>
      <c r="W4573" s="178"/>
      <c r="X4573" s="178"/>
      <c r="Y4573" s="210">
        <f t="shared" si="363"/>
        <v>0.37210322580645161</v>
      </c>
      <c r="Z4573" s="211">
        <f t="shared" si="365"/>
        <v>0.42</v>
      </c>
      <c r="AA4573" s="178"/>
      <c r="AB4573" s="178"/>
      <c r="AC4573" s="178"/>
    </row>
    <row r="4574" spans="2:29" x14ac:dyDescent="0.35">
      <c r="B4574" s="222">
        <v>465100</v>
      </c>
      <c r="C4574" s="208">
        <v>189824</v>
      </c>
      <c r="D4574" s="309">
        <v>10440.32</v>
      </c>
      <c r="E4574" s="206">
        <v>15185.92</v>
      </c>
      <c r="F4574" s="206">
        <v>17084.16</v>
      </c>
      <c r="G4574" s="205">
        <f t="shared" si="366"/>
        <v>0.40813588475596646</v>
      </c>
      <c r="H4574" s="207">
        <f t="shared" si="367"/>
        <v>0.45</v>
      </c>
      <c r="I4574" s="213">
        <v>173070</v>
      </c>
      <c r="J4574" s="213">
        <v>9518.85</v>
      </c>
      <c r="K4574" s="212">
        <v>13845.6</v>
      </c>
      <c r="L4574" s="212">
        <v>15576.3</v>
      </c>
      <c r="M4574" s="239">
        <f t="shared" si="364"/>
        <v>0.51530000000009746</v>
      </c>
      <c r="N4574" s="239"/>
      <c r="O4574" s="178"/>
      <c r="P4574" s="178"/>
      <c r="Q4574" s="178"/>
      <c r="R4574" s="178"/>
      <c r="S4574" s="178"/>
      <c r="T4574" s="178"/>
      <c r="U4574" s="178"/>
      <c r="V4574" s="178"/>
      <c r="W4574" s="178"/>
      <c r="X4574" s="178"/>
      <c r="Y4574" s="210">
        <f t="shared" si="363"/>
        <v>0.37211352397333908</v>
      </c>
      <c r="Z4574" s="211">
        <f t="shared" si="365"/>
        <v>0.42</v>
      </c>
      <c r="AA4574" s="178"/>
      <c r="AB4574" s="178"/>
      <c r="AC4574" s="178"/>
    </row>
    <row r="4575" spans="2:29" x14ac:dyDescent="0.35">
      <c r="B4575" s="222">
        <v>465200</v>
      </c>
      <c r="C4575" s="208">
        <v>189869</v>
      </c>
      <c r="D4575" s="309">
        <v>10442.790000000001</v>
      </c>
      <c r="E4575" s="206">
        <v>15189.52</v>
      </c>
      <c r="F4575" s="206">
        <v>17088.21</v>
      </c>
      <c r="G4575" s="205">
        <f t="shared" si="366"/>
        <v>0.40814488392089426</v>
      </c>
      <c r="H4575" s="207">
        <f t="shared" si="367"/>
        <v>0.45</v>
      </c>
      <c r="I4575" s="213">
        <v>173112</v>
      </c>
      <c r="J4575" s="213">
        <v>9521.16</v>
      </c>
      <c r="K4575" s="212">
        <v>13848.96</v>
      </c>
      <c r="L4575" s="212">
        <v>15580.08</v>
      </c>
      <c r="M4575" s="239">
        <f t="shared" si="364"/>
        <v>0.51520000000000432</v>
      </c>
      <c r="N4575" s="239"/>
      <c r="O4575" s="178"/>
      <c r="P4575" s="178"/>
      <c r="Q4575" s="178"/>
      <c r="R4575" s="178"/>
      <c r="S4575" s="178"/>
      <c r="T4575" s="178"/>
      <c r="U4575" s="178"/>
      <c r="V4575" s="178"/>
      <c r="W4575" s="178"/>
      <c r="X4575" s="178"/>
      <c r="Y4575" s="210">
        <f t="shared" si="363"/>
        <v>0.37212381771281167</v>
      </c>
      <c r="Z4575" s="211">
        <f t="shared" si="365"/>
        <v>0.42</v>
      </c>
      <c r="AA4575" s="178"/>
      <c r="AB4575" s="178"/>
      <c r="AC4575" s="178"/>
    </row>
    <row r="4576" spans="2:29" x14ac:dyDescent="0.35">
      <c r="B4576" s="222">
        <v>465300</v>
      </c>
      <c r="C4576" s="208">
        <v>189914</v>
      </c>
      <c r="D4576" s="309">
        <v>10445.27</v>
      </c>
      <c r="E4576" s="206">
        <v>15193.12</v>
      </c>
      <c r="F4576" s="206">
        <v>17092.259999999998</v>
      </c>
      <c r="G4576" s="205">
        <f t="shared" si="366"/>
        <v>0.40815387921770901</v>
      </c>
      <c r="H4576" s="207">
        <f t="shared" si="367"/>
        <v>0.45</v>
      </c>
      <c r="I4576" s="213">
        <v>173154</v>
      </c>
      <c r="J4576" s="213">
        <v>9523.4699999999993</v>
      </c>
      <c r="K4576" s="212">
        <v>13852.32</v>
      </c>
      <c r="L4576" s="212">
        <v>15583.86</v>
      </c>
      <c r="M4576" s="239">
        <f t="shared" si="364"/>
        <v>0.51529999999998832</v>
      </c>
      <c r="N4576" s="239"/>
      <c r="O4576" s="178"/>
      <c r="P4576" s="178"/>
      <c r="Q4576" s="178"/>
      <c r="R4576" s="178"/>
      <c r="S4576" s="178"/>
      <c r="T4576" s="178"/>
      <c r="U4576" s="178"/>
      <c r="V4576" s="178"/>
      <c r="W4576" s="178"/>
      <c r="X4576" s="178"/>
      <c r="Y4576" s="210">
        <f t="shared" si="363"/>
        <v>0.37213410702772404</v>
      </c>
      <c r="Z4576" s="211">
        <f t="shared" si="365"/>
        <v>0.42</v>
      </c>
      <c r="AA4576" s="178"/>
      <c r="AB4576" s="178"/>
      <c r="AC4576" s="178"/>
    </row>
    <row r="4577" spans="2:29" x14ac:dyDescent="0.35">
      <c r="B4577" s="222">
        <v>465400</v>
      </c>
      <c r="C4577" s="208">
        <v>189959</v>
      </c>
      <c r="D4577" s="309">
        <v>10447.74</v>
      </c>
      <c r="E4577" s="206">
        <v>15196.72</v>
      </c>
      <c r="F4577" s="206">
        <v>17096.310000000001</v>
      </c>
      <c r="G4577" s="205">
        <f t="shared" si="366"/>
        <v>0.40816287064890416</v>
      </c>
      <c r="H4577" s="207">
        <f t="shared" si="367"/>
        <v>0.45</v>
      </c>
      <c r="I4577" s="213">
        <v>173196</v>
      </c>
      <c r="J4577" s="213">
        <v>9525.7800000000007</v>
      </c>
      <c r="K4577" s="212">
        <v>13855.68</v>
      </c>
      <c r="L4577" s="212">
        <v>15587.64</v>
      </c>
      <c r="M4577" s="239">
        <f t="shared" si="364"/>
        <v>0.51519999999989519</v>
      </c>
      <c r="N4577" s="239"/>
      <c r="O4577" s="178"/>
      <c r="P4577" s="178"/>
      <c r="Q4577" s="178"/>
      <c r="R4577" s="178"/>
      <c r="S4577" s="178"/>
      <c r="T4577" s="178"/>
      <c r="U4577" s="178"/>
      <c r="V4577" s="178"/>
      <c r="W4577" s="178"/>
      <c r="X4577" s="178"/>
      <c r="Y4577" s="210">
        <f t="shared" si="363"/>
        <v>0.37214439192092824</v>
      </c>
      <c r="Z4577" s="211">
        <f t="shared" si="365"/>
        <v>0.42</v>
      </c>
      <c r="AA4577" s="178"/>
      <c r="AB4577" s="178"/>
      <c r="AC4577" s="178"/>
    </row>
    <row r="4578" spans="2:29" x14ac:dyDescent="0.35">
      <c r="B4578" s="222">
        <v>465500</v>
      </c>
      <c r="C4578" s="208">
        <v>190004</v>
      </c>
      <c r="D4578" s="309">
        <v>10450.219999999999</v>
      </c>
      <c r="E4578" s="206">
        <v>15200.32</v>
      </c>
      <c r="F4578" s="206">
        <v>17100.36</v>
      </c>
      <c r="G4578" s="205">
        <f t="shared" si="366"/>
        <v>0.408171858216971</v>
      </c>
      <c r="H4578" s="207">
        <f t="shared" si="367"/>
        <v>0.45</v>
      </c>
      <c r="I4578" s="213">
        <v>173238</v>
      </c>
      <c r="J4578" s="213">
        <v>9528.09</v>
      </c>
      <c r="K4578" s="212">
        <v>13859.04</v>
      </c>
      <c r="L4578" s="212">
        <v>15591.42</v>
      </c>
      <c r="M4578" s="239">
        <f t="shared" si="364"/>
        <v>0.51530000000017029</v>
      </c>
      <c r="N4578" s="239"/>
      <c r="O4578" s="178"/>
      <c r="P4578" s="178"/>
      <c r="Q4578" s="178"/>
      <c r="R4578" s="178"/>
      <c r="S4578" s="178"/>
      <c r="T4578" s="178"/>
      <c r="U4578" s="178"/>
      <c r="V4578" s="178"/>
      <c r="W4578" s="178"/>
      <c r="X4578" s="178"/>
      <c r="Y4578" s="210">
        <f t="shared" si="363"/>
        <v>0.37215467239527389</v>
      </c>
      <c r="Z4578" s="211">
        <f t="shared" si="365"/>
        <v>0.42</v>
      </c>
      <c r="AA4578" s="178"/>
      <c r="AB4578" s="178"/>
      <c r="AC4578" s="178"/>
    </row>
    <row r="4579" spans="2:29" x14ac:dyDescent="0.35">
      <c r="B4579" s="222">
        <v>465600</v>
      </c>
      <c r="C4579" s="208">
        <v>190049</v>
      </c>
      <c r="D4579" s="309">
        <v>10452.69</v>
      </c>
      <c r="E4579" s="206">
        <v>15203.92</v>
      </c>
      <c r="F4579" s="206">
        <v>17104.41</v>
      </c>
      <c r="G4579" s="205">
        <f t="shared" si="366"/>
        <v>0.40818084192439863</v>
      </c>
      <c r="H4579" s="207">
        <f t="shared" si="367"/>
        <v>0.45</v>
      </c>
      <c r="I4579" s="213">
        <v>173280</v>
      </c>
      <c r="J4579" s="213">
        <v>9530.4</v>
      </c>
      <c r="K4579" s="212">
        <v>13862.4</v>
      </c>
      <c r="L4579" s="212">
        <v>15595.2</v>
      </c>
      <c r="M4579" s="239">
        <f t="shared" si="364"/>
        <v>0.51520000000004074</v>
      </c>
      <c r="N4579" s="239"/>
      <c r="O4579" s="178"/>
      <c r="P4579" s="178"/>
      <c r="Q4579" s="178"/>
      <c r="R4579" s="178"/>
      <c r="S4579" s="178"/>
      <c r="T4579" s="178"/>
      <c r="U4579" s="178"/>
      <c r="V4579" s="178"/>
      <c r="W4579" s="178"/>
      <c r="X4579" s="178"/>
      <c r="Y4579" s="210">
        <f t="shared" si="363"/>
        <v>0.37216494845360826</v>
      </c>
      <c r="Z4579" s="211">
        <f t="shared" si="365"/>
        <v>0.42</v>
      </c>
      <c r="AA4579" s="178"/>
      <c r="AB4579" s="178"/>
      <c r="AC4579" s="178"/>
    </row>
    <row r="4580" spans="2:29" x14ac:dyDescent="0.35">
      <c r="B4580" s="222">
        <v>465700</v>
      </c>
      <c r="C4580" s="208">
        <v>190094</v>
      </c>
      <c r="D4580" s="309">
        <v>10455.17</v>
      </c>
      <c r="E4580" s="206">
        <v>15207.52</v>
      </c>
      <c r="F4580" s="206">
        <v>17108.46</v>
      </c>
      <c r="G4580" s="205">
        <f t="shared" si="366"/>
        <v>0.40818982177367402</v>
      </c>
      <c r="H4580" s="207">
        <f t="shared" si="367"/>
        <v>0.45</v>
      </c>
      <c r="I4580" s="213">
        <v>173322</v>
      </c>
      <c r="J4580" s="213">
        <v>9532.7099999999991</v>
      </c>
      <c r="K4580" s="212">
        <v>13865.76</v>
      </c>
      <c r="L4580" s="212">
        <v>15598.98</v>
      </c>
      <c r="M4580" s="239">
        <f t="shared" si="364"/>
        <v>0.51530000000002474</v>
      </c>
      <c r="N4580" s="239"/>
      <c r="O4580" s="178"/>
      <c r="P4580" s="178"/>
      <c r="Q4580" s="178"/>
      <c r="R4580" s="178"/>
      <c r="S4580" s="178"/>
      <c r="T4580" s="178"/>
      <c r="U4580" s="178"/>
      <c r="V4580" s="178"/>
      <c r="W4580" s="178"/>
      <c r="X4580" s="178"/>
      <c r="Y4580" s="210">
        <f t="shared" si="363"/>
        <v>0.37217522009877602</v>
      </c>
      <c r="Z4580" s="211">
        <f t="shared" si="365"/>
        <v>0.42</v>
      </c>
      <c r="AA4580" s="178"/>
      <c r="AB4580" s="178"/>
      <c r="AC4580" s="178"/>
    </row>
    <row r="4581" spans="2:29" x14ac:dyDescent="0.35">
      <c r="B4581" s="222">
        <v>465800</v>
      </c>
      <c r="C4581" s="208">
        <v>190139</v>
      </c>
      <c r="D4581" s="309">
        <v>10457.64</v>
      </c>
      <c r="E4581" s="206">
        <v>15211.12</v>
      </c>
      <c r="F4581" s="206">
        <v>17112.509999999998</v>
      </c>
      <c r="G4581" s="205">
        <f t="shared" si="366"/>
        <v>0.40819879776728207</v>
      </c>
      <c r="H4581" s="207">
        <f t="shared" si="367"/>
        <v>0.45</v>
      </c>
      <c r="I4581" s="213">
        <v>173364</v>
      </c>
      <c r="J4581" s="213">
        <v>9535.02</v>
      </c>
      <c r="K4581" s="212">
        <v>13869.12</v>
      </c>
      <c r="L4581" s="212">
        <v>15602.76</v>
      </c>
      <c r="M4581" s="239">
        <f t="shared" si="364"/>
        <v>0.51520000000025901</v>
      </c>
      <c r="N4581" s="239"/>
      <c r="O4581" s="178"/>
      <c r="P4581" s="178"/>
      <c r="Q4581" s="178"/>
      <c r="R4581" s="178"/>
      <c r="S4581" s="178"/>
      <c r="T4581" s="178"/>
      <c r="U4581" s="178"/>
      <c r="V4581" s="178"/>
      <c r="W4581" s="178"/>
      <c r="X4581" s="178"/>
      <c r="Y4581" s="210">
        <f t="shared" si="363"/>
        <v>0.37218548733361956</v>
      </c>
      <c r="Z4581" s="211">
        <f t="shared" si="365"/>
        <v>0.42</v>
      </c>
      <c r="AA4581" s="178"/>
      <c r="AB4581" s="178"/>
      <c r="AC4581" s="178"/>
    </row>
    <row r="4582" spans="2:29" x14ac:dyDescent="0.35">
      <c r="B4582" s="222">
        <v>465900</v>
      </c>
      <c r="C4582" s="208">
        <v>190184</v>
      </c>
      <c r="D4582" s="309">
        <v>10460.120000000001</v>
      </c>
      <c r="E4582" s="206">
        <v>15214.72</v>
      </c>
      <c r="F4582" s="206">
        <v>17116.560000000001</v>
      </c>
      <c r="G4582" s="205">
        <f t="shared" si="366"/>
        <v>0.40820776990770552</v>
      </c>
      <c r="H4582" s="207">
        <f t="shared" si="367"/>
        <v>0.45</v>
      </c>
      <c r="I4582" s="213">
        <v>173406</v>
      </c>
      <c r="J4582" s="213">
        <v>9537.33</v>
      </c>
      <c r="K4582" s="212">
        <v>13872.48</v>
      </c>
      <c r="L4582" s="212">
        <v>15606.54</v>
      </c>
      <c r="M4582" s="239">
        <f t="shared" si="364"/>
        <v>0.51529999999995202</v>
      </c>
      <c r="N4582" s="239"/>
      <c r="O4582" s="178"/>
      <c r="P4582" s="178"/>
      <c r="Q4582" s="178"/>
      <c r="R4582" s="178"/>
      <c r="S4582" s="178"/>
      <c r="T4582" s="178"/>
      <c r="U4582" s="178"/>
      <c r="V4582" s="178"/>
      <c r="W4582" s="178"/>
      <c r="X4582" s="178"/>
      <c r="Y4582" s="210">
        <f t="shared" si="363"/>
        <v>0.37219575016097878</v>
      </c>
      <c r="Z4582" s="211">
        <f t="shared" si="365"/>
        <v>0.42</v>
      </c>
      <c r="AA4582" s="178"/>
      <c r="AB4582" s="178"/>
      <c r="AC4582" s="178"/>
    </row>
    <row r="4583" spans="2:29" x14ac:dyDescent="0.35">
      <c r="B4583" s="222">
        <v>466000</v>
      </c>
      <c r="C4583" s="208">
        <v>190229</v>
      </c>
      <c r="D4583" s="309">
        <v>10462.59</v>
      </c>
      <c r="E4583" s="206">
        <v>15218.32</v>
      </c>
      <c r="F4583" s="206">
        <v>17120.61</v>
      </c>
      <c r="G4583" s="205">
        <f t="shared" si="366"/>
        <v>0.40821673819742488</v>
      </c>
      <c r="H4583" s="207">
        <f t="shared" si="367"/>
        <v>0.45</v>
      </c>
      <c r="I4583" s="213">
        <v>173448</v>
      </c>
      <c r="J4583" s="213">
        <v>9539.64</v>
      </c>
      <c r="K4583" s="212">
        <v>13875.84</v>
      </c>
      <c r="L4583" s="212">
        <v>15610.32</v>
      </c>
      <c r="M4583" s="239">
        <f t="shared" si="364"/>
        <v>0.51520000000007715</v>
      </c>
      <c r="N4583" s="239"/>
      <c r="O4583" s="178"/>
      <c r="P4583" s="178"/>
      <c r="Q4583" s="178"/>
      <c r="R4583" s="178"/>
      <c r="S4583" s="178"/>
      <c r="T4583" s="178"/>
      <c r="U4583" s="178"/>
      <c r="V4583" s="178"/>
      <c r="W4583" s="178"/>
      <c r="X4583" s="178"/>
      <c r="Y4583" s="210">
        <f t="shared" si="363"/>
        <v>0.37220600858369096</v>
      </c>
      <c r="Z4583" s="211">
        <f t="shared" si="365"/>
        <v>0.42</v>
      </c>
      <c r="AA4583" s="178"/>
      <c r="AB4583" s="178"/>
      <c r="AC4583" s="178"/>
    </row>
    <row r="4584" spans="2:29" x14ac:dyDescent="0.35">
      <c r="B4584" s="222">
        <v>466100</v>
      </c>
      <c r="C4584" s="208">
        <v>190274</v>
      </c>
      <c r="D4584" s="309">
        <v>10465.07</v>
      </c>
      <c r="E4584" s="206">
        <v>15221.92</v>
      </c>
      <c r="F4584" s="206">
        <v>17124.66</v>
      </c>
      <c r="G4584" s="205">
        <f t="shared" si="366"/>
        <v>0.40822570263891866</v>
      </c>
      <c r="H4584" s="207">
        <f t="shared" si="367"/>
        <v>0.45</v>
      </c>
      <c r="I4584" s="213">
        <v>173490</v>
      </c>
      <c r="J4584" s="213">
        <v>9541.9500000000007</v>
      </c>
      <c r="K4584" s="212">
        <v>13879.2</v>
      </c>
      <c r="L4584" s="212">
        <v>15614.1</v>
      </c>
      <c r="M4584" s="239">
        <f t="shared" si="364"/>
        <v>0.51530000000009746</v>
      </c>
      <c r="N4584" s="239"/>
      <c r="O4584" s="178"/>
      <c r="P4584" s="178"/>
      <c r="Q4584" s="178"/>
      <c r="R4584" s="178"/>
      <c r="S4584" s="178"/>
      <c r="T4584" s="178"/>
      <c r="U4584" s="178"/>
      <c r="V4584" s="178"/>
      <c r="W4584" s="178"/>
      <c r="X4584" s="178"/>
      <c r="Y4584" s="210">
        <f t="shared" si="363"/>
        <v>0.37221626260459129</v>
      </c>
      <c r="Z4584" s="211">
        <f t="shared" si="365"/>
        <v>0.42</v>
      </c>
      <c r="AA4584" s="178"/>
      <c r="AB4584" s="178"/>
      <c r="AC4584" s="178"/>
    </row>
    <row r="4585" spans="2:29" x14ac:dyDescent="0.35">
      <c r="B4585" s="222">
        <v>466200</v>
      </c>
      <c r="C4585" s="208">
        <v>190319</v>
      </c>
      <c r="D4585" s="309">
        <v>10467.540000000001</v>
      </c>
      <c r="E4585" s="206">
        <v>15225.52</v>
      </c>
      <c r="F4585" s="206">
        <v>17128.71</v>
      </c>
      <c r="G4585" s="205">
        <f t="shared" si="366"/>
        <v>0.40823466323466323</v>
      </c>
      <c r="H4585" s="207">
        <f t="shared" si="367"/>
        <v>0.45</v>
      </c>
      <c r="I4585" s="213">
        <v>173532</v>
      </c>
      <c r="J4585" s="213">
        <v>9544.26</v>
      </c>
      <c r="K4585" s="212">
        <v>13882.56</v>
      </c>
      <c r="L4585" s="212">
        <v>15617.88</v>
      </c>
      <c r="M4585" s="239">
        <f t="shared" si="364"/>
        <v>0.51520000000000432</v>
      </c>
      <c r="N4585" s="239"/>
      <c r="O4585" s="178"/>
      <c r="P4585" s="178"/>
      <c r="Q4585" s="178"/>
      <c r="R4585" s="178"/>
      <c r="S4585" s="178"/>
      <c r="T4585" s="178"/>
      <c r="U4585" s="178"/>
      <c r="V4585" s="178"/>
      <c r="W4585" s="178"/>
      <c r="X4585" s="178"/>
      <c r="Y4585" s="210">
        <f t="shared" si="363"/>
        <v>0.37222651222651221</v>
      </c>
      <c r="Z4585" s="211">
        <f t="shared" si="365"/>
        <v>0.42</v>
      </c>
      <c r="AA4585" s="178"/>
      <c r="AB4585" s="178"/>
      <c r="AC4585" s="178"/>
    </row>
    <row r="4586" spans="2:29" x14ac:dyDescent="0.35">
      <c r="B4586" s="222">
        <v>466300</v>
      </c>
      <c r="C4586" s="208">
        <v>190364</v>
      </c>
      <c r="D4586" s="309">
        <v>10470.02</v>
      </c>
      <c r="E4586" s="206">
        <v>15229.12</v>
      </c>
      <c r="F4586" s="206">
        <v>17132.759999999998</v>
      </c>
      <c r="G4586" s="205">
        <f t="shared" si="366"/>
        <v>0.40824361998713277</v>
      </c>
      <c r="H4586" s="207">
        <f t="shared" si="367"/>
        <v>0.45</v>
      </c>
      <c r="I4586" s="213">
        <v>173574</v>
      </c>
      <c r="J4586" s="213">
        <v>9546.57</v>
      </c>
      <c r="K4586" s="212">
        <v>13885.92</v>
      </c>
      <c r="L4586" s="212">
        <v>15621.66</v>
      </c>
      <c r="M4586" s="239">
        <f t="shared" si="364"/>
        <v>0.51529999999998832</v>
      </c>
      <c r="N4586" s="239"/>
      <c r="O4586" s="178"/>
      <c r="P4586" s="178"/>
      <c r="Q4586" s="178"/>
      <c r="R4586" s="178"/>
      <c r="S4586" s="178"/>
      <c r="T4586" s="178"/>
      <c r="U4586" s="178"/>
      <c r="V4586" s="178"/>
      <c r="W4586" s="178"/>
      <c r="X4586" s="178"/>
      <c r="Y4586" s="210">
        <f t="shared" si="363"/>
        <v>0.37223675745228396</v>
      </c>
      <c r="Z4586" s="211">
        <f t="shared" si="365"/>
        <v>0.42</v>
      </c>
      <c r="AA4586" s="178"/>
      <c r="AB4586" s="178"/>
      <c r="AC4586" s="178"/>
    </row>
    <row r="4587" spans="2:29" x14ac:dyDescent="0.35">
      <c r="B4587" s="222">
        <v>466400</v>
      </c>
      <c r="C4587" s="208">
        <v>190409</v>
      </c>
      <c r="D4587" s="309">
        <v>10472.49</v>
      </c>
      <c r="E4587" s="206">
        <v>15232.72</v>
      </c>
      <c r="F4587" s="206">
        <v>17136.810000000001</v>
      </c>
      <c r="G4587" s="205">
        <f t="shared" si="366"/>
        <v>0.40825257289879929</v>
      </c>
      <c r="H4587" s="207">
        <f t="shared" si="367"/>
        <v>0.45</v>
      </c>
      <c r="I4587" s="213">
        <v>173616</v>
      </c>
      <c r="J4587" s="213">
        <v>9548.8799999999992</v>
      </c>
      <c r="K4587" s="212">
        <v>13889.28</v>
      </c>
      <c r="L4587" s="212">
        <v>15625.44</v>
      </c>
      <c r="M4587" s="239">
        <f t="shared" si="364"/>
        <v>0.51519999999989519</v>
      </c>
      <c r="N4587" s="239"/>
      <c r="O4587" s="178"/>
      <c r="P4587" s="178"/>
      <c r="Q4587" s="178"/>
      <c r="R4587" s="178"/>
      <c r="S4587" s="178"/>
      <c r="T4587" s="178"/>
      <c r="U4587" s="178"/>
      <c r="V4587" s="178"/>
      <c r="W4587" s="178"/>
      <c r="X4587" s="178"/>
      <c r="Y4587" s="210">
        <f t="shared" si="363"/>
        <v>0.37224699828473412</v>
      </c>
      <c r="Z4587" s="211">
        <f t="shared" si="365"/>
        <v>0.42</v>
      </c>
      <c r="AA4587" s="178"/>
      <c r="AB4587" s="178"/>
      <c r="AC4587" s="178"/>
    </row>
    <row r="4588" spans="2:29" x14ac:dyDescent="0.35">
      <c r="B4588" s="222">
        <v>466500</v>
      </c>
      <c r="C4588" s="208">
        <v>190454</v>
      </c>
      <c r="D4588" s="309">
        <v>10474.969999999999</v>
      </c>
      <c r="E4588" s="206">
        <v>15236.32</v>
      </c>
      <c r="F4588" s="206">
        <v>17140.86</v>
      </c>
      <c r="G4588" s="205">
        <f t="shared" si="366"/>
        <v>0.40826152197213289</v>
      </c>
      <c r="H4588" s="207">
        <f t="shared" si="367"/>
        <v>0.45</v>
      </c>
      <c r="I4588" s="213">
        <v>173658</v>
      </c>
      <c r="J4588" s="213">
        <v>9551.19</v>
      </c>
      <c r="K4588" s="212">
        <v>13892.64</v>
      </c>
      <c r="L4588" s="212">
        <v>15629.22</v>
      </c>
      <c r="M4588" s="239">
        <f t="shared" si="364"/>
        <v>0.51530000000017029</v>
      </c>
      <c r="N4588" s="239"/>
      <c r="O4588" s="178"/>
      <c r="P4588" s="178"/>
      <c r="Q4588" s="178"/>
      <c r="R4588" s="178"/>
      <c r="S4588" s="178"/>
      <c r="T4588" s="178"/>
      <c r="U4588" s="178"/>
      <c r="V4588" s="178"/>
      <c r="W4588" s="178"/>
      <c r="X4588" s="178"/>
      <c r="Y4588" s="210">
        <f t="shared" si="363"/>
        <v>0.37225723472668809</v>
      </c>
      <c r="Z4588" s="211">
        <f t="shared" si="365"/>
        <v>0.42</v>
      </c>
      <c r="AA4588" s="178"/>
      <c r="AB4588" s="178"/>
      <c r="AC4588" s="178"/>
    </row>
    <row r="4589" spans="2:29" x14ac:dyDescent="0.35">
      <c r="B4589" s="222">
        <v>466600</v>
      </c>
      <c r="C4589" s="208">
        <v>190499</v>
      </c>
      <c r="D4589" s="309">
        <v>10477.44</v>
      </c>
      <c r="E4589" s="206">
        <v>15239.92</v>
      </c>
      <c r="F4589" s="206">
        <v>17144.91</v>
      </c>
      <c r="G4589" s="205">
        <f t="shared" si="366"/>
        <v>0.40827046720960136</v>
      </c>
      <c r="H4589" s="207">
        <f t="shared" si="367"/>
        <v>0.45</v>
      </c>
      <c r="I4589" s="213">
        <v>173700</v>
      </c>
      <c r="J4589" s="213">
        <v>9553.5</v>
      </c>
      <c r="K4589" s="212">
        <v>13896</v>
      </c>
      <c r="L4589" s="212">
        <v>15633</v>
      </c>
      <c r="M4589" s="239">
        <f t="shared" si="364"/>
        <v>0.51520000000004074</v>
      </c>
      <c r="N4589" s="239"/>
      <c r="O4589" s="178"/>
      <c r="P4589" s="178"/>
      <c r="Q4589" s="178"/>
      <c r="R4589" s="178"/>
      <c r="S4589" s="178"/>
      <c r="T4589" s="178"/>
      <c r="U4589" s="178"/>
      <c r="V4589" s="178"/>
      <c r="W4589" s="178"/>
      <c r="X4589" s="178"/>
      <c r="Y4589" s="210">
        <f t="shared" si="363"/>
        <v>0.37226746678096873</v>
      </c>
      <c r="Z4589" s="211">
        <f t="shared" si="365"/>
        <v>0.42</v>
      </c>
      <c r="AA4589" s="178"/>
      <c r="AB4589" s="178"/>
      <c r="AC4589" s="178"/>
    </row>
    <row r="4590" spans="2:29" x14ac:dyDescent="0.35">
      <c r="B4590" s="222">
        <v>466700</v>
      </c>
      <c r="C4590" s="208">
        <v>190544</v>
      </c>
      <c r="D4590" s="309">
        <v>10479.92</v>
      </c>
      <c r="E4590" s="206">
        <v>15243.52</v>
      </c>
      <c r="F4590" s="206">
        <v>17148.96</v>
      </c>
      <c r="G4590" s="205">
        <f t="shared" si="366"/>
        <v>0.40827940861367046</v>
      </c>
      <c r="H4590" s="207">
        <f t="shared" si="367"/>
        <v>0.45</v>
      </c>
      <c r="I4590" s="213">
        <v>173742</v>
      </c>
      <c r="J4590" s="213">
        <v>9555.81</v>
      </c>
      <c r="K4590" s="212">
        <v>13899.36</v>
      </c>
      <c r="L4590" s="212">
        <v>15636.78</v>
      </c>
      <c r="M4590" s="239">
        <f t="shared" si="364"/>
        <v>0.51530000000002474</v>
      </c>
      <c r="N4590" s="239"/>
      <c r="O4590" s="178"/>
      <c r="P4590" s="178"/>
      <c r="Q4590" s="178"/>
      <c r="R4590" s="178"/>
      <c r="S4590" s="178"/>
      <c r="T4590" s="178"/>
      <c r="U4590" s="178"/>
      <c r="V4590" s="178"/>
      <c r="W4590" s="178"/>
      <c r="X4590" s="178"/>
      <c r="Y4590" s="210">
        <f t="shared" si="363"/>
        <v>0.37227769445039638</v>
      </c>
      <c r="Z4590" s="211">
        <f t="shared" si="365"/>
        <v>0.42</v>
      </c>
      <c r="AA4590" s="178"/>
      <c r="AB4590" s="178"/>
      <c r="AC4590" s="178"/>
    </row>
    <row r="4591" spans="2:29" x14ac:dyDescent="0.35">
      <c r="B4591" s="222">
        <v>466800</v>
      </c>
      <c r="C4591" s="208">
        <v>190589</v>
      </c>
      <c r="D4591" s="309">
        <v>10482.39</v>
      </c>
      <c r="E4591" s="206">
        <v>15247.12</v>
      </c>
      <c r="F4591" s="206">
        <v>17153.009999999998</v>
      </c>
      <c r="G4591" s="205">
        <f t="shared" si="366"/>
        <v>0.40828834618680376</v>
      </c>
      <c r="H4591" s="207">
        <f t="shared" si="367"/>
        <v>0.45</v>
      </c>
      <c r="I4591" s="213">
        <v>173784</v>
      </c>
      <c r="J4591" s="213">
        <v>9558.1200000000008</v>
      </c>
      <c r="K4591" s="212">
        <v>13902.72</v>
      </c>
      <c r="L4591" s="212">
        <v>15640.56</v>
      </c>
      <c r="M4591" s="239">
        <f t="shared" si="364"/>
        <v>0.51520000000025901</v>
      </c>
      <c r="N4591" s="239"/>
      <c r="O4591" s="178"/>
      <c r="P4591" s="178"/>
      <c r="Q4591" s="178"/>
      <c r="R4591" s="178"/>
      <c r="S4591" s="178"/>
      <c r="T4591" s="178"/>
      <c r="U4591" s="178"/>
      <c r="V4591" s="178"/>
      <c r="W4591" s="178"/>
      <c r="X4591" s="178"/>
      <c r="Y4591" s="210">
        <f t="shared" si="363"/>
        <v>0.37228791773778919</v>
      </c>
      <c r="Z4591" s="211">
        <f t="shared" si="365"/>
        <v>0.42</v>
      </c>
      <c r="AA4591" s="178"/>
      <c r="AB4591" s="178"/>
      <c r="AC4591" s="178"/>
    </row>
    <row r="4592" spans="2:29" x14ac:dyDescent="0.35">
      <c r="B4592" s="222">
        <v>466900</v>
      </c>
      <c r="C4592" s="208">
        <v>190634</v>
      </c>
      <c r="D4592" s="309">
        <v>10484.870000000001</v>
      </c>
      <c r="E4592" s="206">
        <v>15250.72</v>
      </c>
      <c r="F4592" s="206">
        <v>17157.060000000001</v>
      </c>
      <c r="G4592" s="205">
        <f t="shared" si="366"/>
        <v>0.40829727993146286</v>
      </c>
      <c r="H4592" s="207">
        <f t="shared" si="367"/>
        <v>0.45</v>
      </c>
      <c r="I4592" s="213">
        <v>173826</v>
      </c>
      <c r="J4592" s="213">
        <v>9560.43</v>
      </c>
      <c r="K4592" s="212">
        <v>13906.08</v>
      </c>
      <c r="L4592" s="212">
        <v>15644.34</v>
      </c>
      <c r="M4592" s="239">
        <f t="shared" si="364"/>
        <v>0.51529999999995202</v>
      </c>
      <c r="N4592" s="239"/>
      <c r="O4592" s="178"/>
      <c r="P4592" s="178"/>
      <c r="Q4592" s="178"/>
      <c r="R4592" s="178"/>
      <c r="S4592" s="178"/>
      <c r="T4592" s="178"/>
      <c r="U4592" s="178"/>
      <c r="V4592" s="178"/>
      <c r="W4592" s="178"/>
      <c r="X4592" s="178"/>
      <c r="Y4592" s="210">
        <f t="shared" si="363"/>
        <v>0.37229813664596273</v>
      </c>
      <c r="Z4592" s="211">
        <f t="shared" si="365"/>
        <v>0.42</v>
      </c>
      <c r="AA4592" s="178"/>
      <c r="AB4592" s="178"/>
      <c r="AC4592" s="178"/>
    </row>
    <row r="4593" spans="2:29" x14ac:dyDescent="0.35">
      <c r="B4593" s="222">
        <v>467000</v>
      </c>
      <c r="C4593" s="208">
        <v>190679</v>
      </c>
      <c r="D4593" s="309">
        <v>10487.34</v>
      </c>
      <c r="E4593" s="206">
        <v>15254.32</v>
      </c>
      <c r="F4593" s="206">
        <v>17161.11</v>
      </c>
      <c r="G4593" s="205">
        <f t="shared" si="366"/>
        <v>0.40830620985010707</v>
      </c>
      <c r="H4593" s="207">
        <f t="shared" si="367"/>
        <v>0.45</v>
      </c>
      <c r="I4593" s="213">
        <v>173868</v>
      </c>
      <c r="J4593" s="213">
        <v>9562.74</v>
      </c>
      <c r="K4593" s="212">
        <v>13909.44</v>
      </c>
      <c r="L4593" s="212">
        <v>15648.12</v>
      </c>
      <c r="M4593" s="239">
        <f t="shared" si="364"/>
        <v>0.51520000000007715</v>
      </c>
      <c r="N4593" s="239"/>
      <c r="O4593" s="178"/>
      <c r="P4593" s="178"/>
      <c r="Q4593" s="178"/>
      <c r="R4593" s="178"/>
      <c r="S4593" s="178"/>
      <c r="T4593" s="178"/>
      <c r="U4593" s="178"/>
      <c r="V4593" s="178"/>
      <c r="W4593" s="178"/>
      <c r="X4593" s="178"/>
      <c r="Y4593" s="210">
        <f t="shared" si="363"/>
        <v>0.3723083511777302</v>
      </c>
      <c r="Z4593" s="211">
        <f t="shared" si="365"/>
        <v>0.42</v>
      </c>
      <c r="AA4593" s="178"/>
      <c r="AB4593" s="178"/>
      <c r="AC4593" s="178"/>
    </row>
    <row r="4594" spans="2:29" x14ac:dyDescent="0.35">
      <c r="B4594" s="222">
        <v>467100</v>
      </c>
      <c r="C4594" s="208">
        <v>190724</v>
      </c>
      <c r="D4594" s="309">
        <v>10489.82</v>
      </c>
      <c r="E4594" s="206">
        <v>15257.92</v>
      </c>
      <c r="F4594" s="206">
        <v>17165.16</v>
      </c>
      <c r="G4594" s="205">
        <f t="shared" si="366"/>
        <v>0.40831513594519375</v>
      </c>
      <c r="H4594" s="207">
        <f t="shared" si="367"/>
        <v>0.45</v>
      </c>
      <c r="I4594" s="213">
        <v>173910</v>
      </c>
      <c r="J4594" s="213">
        <v>9565.0499999999993</v>
      </c>
      <c r="K4594" s="212">
        <v>13912.8</v>
      </c>
      <c r="L4594" s="212">
        <v>15651.9</v>
      </c>
      <c r="M4594" s="239">
        <f t="shared" si="364"/>
        <v>0.51530000000009746</v>
      </c>
      <c r="N4594" s="239"/>
      <c r="O4594" s="178"/>
      <c r="P4594" s="178"/>
      <c r="Q4594" s="178"/>
      <c r="R4594" s="178"/>
      <c r="S4594" s="178"/>
      <c r="T4594" s="178"/>
      <c r="U4594" s="178"/>
      <c r="V4594" s="178"/>
      <c r="W4594" s="178"/>
      <c r="X4594" s="178"/>
      <c r="Y4594" s="210">
        <f t="shared" si="363"/>
        <v>0.37231856133590235</v>
      </c>
      <c r="Z4594" s="211">
        <f t="shared" si="365"/>
        <v>0.42</v>
      </c>
      <c r="AA4594" s="178"/>
      <c r="AB4594" s="178"/>
      <c r="AC4594" s="178"/>
    </row>
    <row r="4595" spans="2:29" x14ac:dyDescent="0.35">
      <c r="B4595" s="222">
        <v>467200</v>
      </c>
      <c r="C4595" s="208">
        <v>190769</v>
      </c>
      <c r="D4595" s="309">
        <v>10492.29</v>
      </c>
      <c r="E4595" s="206">
        <v>15261.52</v>
      </c>
      <c r="F4595" s="206">
        <v>17169.21</v>
      </c>
      <c r="G4595" s="205">
        <f t="shared" si="366"/>
        <v>0.40832405821917811</v>
      </c>
      <c r="H4595" s="207">
        <f t="shared" si="367"/>
        <v>0.45</v>
      </c>
      <c r="I4595" s="213">
        <v>173952</v>
      </c>
      <c r="J4595" s="213">
        <v>9567.36</v>
      </c>
      <c r="K4595" s="212">
        <v>13916.16</v>
      </c>
      <c r="L4595" s="212">
        <v>15655.68</v>
      </c>
      <c r="M4595" s="239">
        <f t="shared" si="364"/>
        <v>0.51520000000000432</v>
      </c>
      <c r="N4595" s="239"/>
      <c r="O4595" s="178"/>
      <c r="P4595" s="178"/>
      <c r="Q4595" s="178"/>
      <c r="R4595" s="178"/>
      <c r="S4595" s="178"/>
      <c r="T4595" s="178"/>
      <c r="U4595" s="178"/>
      <c r="V4595" s="178"/>
      <c r="W4595" s="178"/>
      <c r="X4595" s="178"/>
      <c r="Y4595" s="210">
        <f t="shared" si="363"/>
        <v>0.37232876712328766</v>
      </c>
      <c r="Z4595" s="211">
        <f t="shared" si="365"/>
        <v>0.42</v>
      </c>
      <c r="AA4595" s="178"/>
      <c r="AB4595" s="178"/>
      <c r="AC4595" s="178"/>
    </row>
    <row r="4596" spans="2:29" x14ac:dyDescent="0.35">
      <c r="B4596" s="222">
        <v>467300</v>
      </c>
      <c r="C4596" s="208">
        <v>190814</v>
      </c>
      <c r="D4596" s="309">
        <v>10494.77</v>
      </c>
      <c r="E4596" s="206">
        <v>15265.12</v>
      </c>
      <c r="F4596" s="206">
        <v>17173.259999999998</v>
      </c>
      <c r="G4596" s="205">
        <f t="shared" si="366"/>
        <v>0.40833297667451318</v>
      </c>
      <c r="H4596" s="207">
        <f t="shared" si="367"/>
        <v>0.45</v>
      </c>
      <c r="I4596" s="213">
        <v>173994</v>
      </c>
      <c r="J4596" s="213">
        <v>9569.67</v>
      </c>
      <c r="K4596" s="212">
        <v>13919.52</v>
      </c>
      <c r="L4596" s="212">
        <v>15659.46</v>
      </c>
      <c r="M4596" s="239">
        <f t="shared" si="364"/>
        <v>0.51529999999998832</v>
      </c>
      <c r="N4596" s="239"/>
      <c r="O4596" s="178"/>
      <c r="P4596" s="178"/>
      <c r="Q4596" s="178"/>
      <c r="R4596" s="178"/>
      <c r="S4596" s="178"/>
      <c r="T4596" s="178"/>
      <c r="U4596" s="178"/>
      <c r="V4596" s="178"/>
      <c r="W4596" s="178"/>
      <c r="X4596" s="178"/>
      <c r="Y4596" s="210">
        <f t="shared" si="363"/>
        <v>0.37233896854269205</v>
      </c>
      <c r="Z4596" s="211">
        <f t="shared" si="365"/>
        <v>0.42</v>
      </c>
      <c r="AA4596" s="178"/>
      <c r="AB4596" s="178"/>
      <c r="AC4596" s="178"/>
    </row>
    <row r="4597" spans="2:29" x14ac:dyDescent="0.35">
      <c r="B4597" s="222">
        <v>467400</v>
      </c>
      <c r="C4597" s="208">
        <v>190859</v>
      </c>
      <c r="D4597" s="309">
        <v>10497.24</v>
      </c>
      <c r="E4597" s="206">
        <v>15268.72</v>
      </c>
      <c r="F4597" s="206">
        <v>17177.310000000001</v>
      </c>
      <c r="G4597" s="205">
        <f t="shared" si="366"/>
        <v>0.40834189131364995</v>
      </c>
      <c r="H4597" s="207">
        <f t="shared" si="367"/>
        <v>0.45</v>
      </c>
      <c r="I4597" s="213">
        <v>174036</v>
      </c>
      <c r="J4597" s="213">
        <v>9571.98</v>
      </c>
      <c r="K4597" s="212">
        <v>13922.88</v>
      </c>
      <c r="L4597" s="212">
        <v>15663.24</v>
      </c>
      <c r="M4597" s="239">
        <f t="shared" si="364"/>
        <v>0.51519999999989519</v>
      </c>
      <c r="N4597" s="239"/>
      <c r="O4597" s="178"/>
      <c r="P4597" s="178"/>
      <c r="Q4597" s="178"/>
      <c r="R4597" s="178"/>
      <c r="S4597" s="178"/>
      <c r="T4597" s="178"/>
      <c r="U4597" s="178"/>
      <c r="V4597" s="178"/>
      <c r="W4597" s="178"/>
      <c r="X4597" s="178"/>
      <c r="Y4597" s="210">
        <f t="shared" si="363"/>
        <v>0.37234916559691911</v>
      </c>
      <c r="Z4597" s="211">
        <f t="shared" si="365"/>
        <v>0.42</v>
      </c>
      <c r="AA4597" s="178"/>
      <c r="AB4597" s="178"/>
      <c r="AC4597" s="178"/>
    </row>
    <row r="4598" spans="2:29" x14ac:dyDescent="0.35">
      <c r="B4598" s="222">
        <v>467500</v>
      </c>
      <c r="C4598" s="208">
        <v>190904</v>
      </c>
      <c r="D4598" s="309">
        <v>10499.72</v>
      </c>
      <c r="E4598" s="206">
        <v>15272.32</v>
      </c>
      <c r="F4598" s="206">
        <v>17181.36</v>
      </c>
      <c r="G4598" s="205">
        <f t="shared" si="366"/>
        <v>0.40835080213903741</v>
      </c>
      <c r="H4598" s="207">
        <f t="shared" si="367"/>
        <v>0.45</v>
      </c>
      <c r="I4598" s="213">
        <v>174078</v>
      </c>
      <c r="J4598" s="213">
        <v>9574.2900000000009</v>
      </c>
      <c r="K4598" s="212">
        <v>13926.24</v>
      </c>
      <c r="L4598" s="212">
        <v>15667.02</v>
      </c>
      <c r="M4598" s="239">
        <f t="shared" si="364"/>
        <v>0.51530000000017029</v>
      </c>
      <c r="N4598" s="239"/>
      <c r="O4598" s="178"/>
      <c r="P4598" s="178"/>
      <c r="Q4598" s="178"/>
      <c r="R4598" s="178"/>
      <c r="S4598" s="178"/>
      <c r="T4598" s="178"/>
      <c r="U4598" s="178"/>
      <c r="V4598" s="178"/>
      <c r="W4598" s="178"/>
      <c r="X4598" s="178"/>
      <c r="Y4598" s="210">
        <f t="shared" si="363"/>
        <v>0.37235935828877004</v>
      </c>
      <c r="Z4598" s="211">
        <f t="shared" si="365"/>
        <v>0.42</v>
      </c>
      <c r="AA4598" s="178"/>
      <c r="AB4598" s="178"/>
      <c r="AC4598" s="178"/>
    </row>
    <row r="4599" spans="2:29" x14ac:dyDescent="0.35">
      <c r="B4599" s="222">
        <v>467600</v>
      </c>
      <c r="C4599" s="208">
        <v>190949</v>
      </c>
      <c r="D4599" s="309">
        <v>10502.19</v>
      </c>
      <c r="E4599" s="206">
        <v>15275.92</v>
      </c>
      <c r="F4599" s="206">
        <v>17185.41</v>
      </c>
      <c r="G4599" s="205">
        <f t="shared" si="366"/>
        <v>0.40835970915312231</v>
      </c>
      <c r="H4599" s="207">
        <f t="shared" si="367"/>
        <v>0.45</v>
      </c>
      <c r="I4599" s="213">
        <v>174120</v>
      </c>
      <c r="J4599" s="213">
        <v>9576.6</v>
      </c>
      <c r="K4599" s="212">
        <v>13929.6</v>
      </c>
      <c r="L4599" s="212">
        <v>15670.8</v>
      </c>
      <c r="M4599" s="239">
        <f t="shared" si="364"/>
        <v>0.51520000000004074</v>
      </c>
      <c r="N4599" s="239"/>
      <c r="O4599" s="178"/>
      <c r="P4599" s="178"/>
      <c r="Q4599" s="178"/>
      <c r="R4599" s="178"/>
      <c r="S4599" s="178"/>
      <c r="T4599" s="178"/>
      <c r="U4599" s="178"/>
      <c r="V4599" s="178"/>
      <c r="W4599" s="178"/>
      <c r="X4599" s="178"/>
      <c r="Y4599" s="210">
        <f t="shared" si="363"/>
        <v>0.3723695466210436</v>
      </c>
      <c r="Z4599" s="211">
        <f t="shared" si="365"/>
        <v>0.42</v>
      </c>
      <c r="AA4599" s="178"/>
      <c r="AB4599" s="178"/>
      <c r="AC4599" s="178"/>
    </row>
    <row r="4600" spans="2:29" x14ac:dyDescent="0.35">
      <c r="B4600" s="222">
        <v>467700</v>
      </c>
      <c r="C4600" s="208">
        <v>190994</v>
      </c>
      <c r="D4600" s="309">
        <v>10504.67</v>
      </c>
      <c r="E4600" s="206">
        <v>15279.52</v>
      </c>
      <c r="F4600" s="206">
        <v>17189.46</v>
      </c>
      <c r="G4600" s="205">
        <f t="shared" si="366"/>
        <v>0.40836861235834937</v>
      </c>
      <c r="H4600" s="207">
        <f t="shared" si="367"/>
        <v>0.45</v>
      </c>
      <c r="I4600" s="213">
        <v>174162</v>
      </c>
      <c r="J4600" s="213">
        <v>9578.91</v>
      </c>
      <c r="K4600" s="212">
        <v>13932.96</v>
      </c>
      <c r="L4600" s="212">
        <v>15674.58</v>
      </c>
      <c r="M4600" s="239">
        <f t="shared" si="364"/>
        <v>0.51530000000002474</v>
      </c>
      <c r="N4600" s="239"/>
      <c r="O4600" s="178"/>
      <c r="P4600" s="178"/>
      <c r="Q4600" s="178"/>
      <c r="R4600" s="178"/>
      <c r="S4600" s="178"/>
      <c r="T4600" s="178"/>
      <c r="U4600" s="178"/>
      <c r="V4600" s="178"/>
      <c r="W4600" s="178"/>
      <c r="X4600" s="178"/>
      <c r="Y4600" s="210">
        <f t="shared" si="363"/>
        <v>0.37237973059653623</v>
      </c>
      <c r="Z4600" s="211">
        <f t="shared" si="365"/>
        <v>0.42</v>
      </c>
      <c r="AA4600" s="178"/>
      <c r="AB4600" s="178"/>
      <c r="AC4600" s="178"/>
    </row>
    <row r="4601" spans="2:29" x14ac:dyDescent="0.35">
      <c r="B4601" s="222">
        <v>467800</v>
      </c>
      <c r="C4601" s="208">
        <v>191039</v>
      </c>
      <c r="D4601" s="309">
        <v>10507.14</v>
      </c>
      <c r="E4601" s="206">
        <v>15283.12</v>
      </c>
      <c r="F4601" s="206">
        <v>17193.509999999998</v>
      </c>
      <c r="G4601" s="205">
        <f t="shared" si="366"/>
        <v>0.40837751175716119</v>
      </c>
      <c r="H4601" s="207">
        <f t="shared" si="367"/>
        <v>0.45</v>
      </c>
      <c r="I4601" s="213">
        <v>174204</v>
      </c>
      <c r="J4601" s="213">
        <v>9581.2199999999993</v>
      </c>
      <c r="K4601" s="212">
        <v>13936.32</v>
      </c>
      <c r="L4601" s="212">
        <v>15678.36</v>
      </c>
      <c r="M4601" s="239">
        <f t="shared" si="364"/>
        <v>0.51520000000025901</v>
      </c>
      <c r="N4601" s="239"/>
      <c r="O4601" s="178"/>
      <c r="P4601" s="178"/>
      <c r="Q4601" s="178"/>
      <c r="R4601" s="178"/>
      <c r="S4601" s="178"/>
      <c r="T4601" s="178"/>
      <c r="U4601" s="178"/>
      <c r="V4601" s="178"/>
      <c r="W4601" s="178"/>
      <c r="X4601" s="178"/>
      <c r="Y4601" s="210">
        <f t="shared" si="363"/>
        <v>0.37238991021804191</v>
      </c>
      <c r="Z4601" s="211">
        <f t="shared" si="365"/>
        <v>0.42</v>
      </c>
      <c r="AA4601" s="178"/>
      <c r="AB4601" s="178"/>
      <c r="AC4601" s="178"/>
    </row>
    <row r="4602" spans="2:29" x14ac:dyDescent="0.35">
      <c r="B4602" s="222">
        <v>467900</v>
      </c>
      <c r="C4602" s="208">
        <v>191084</v>
      </c>
      <c r="D4602" s="309">
        <v>10509.62</v>
      </c>
      <c r="E4602" s="206">
        <v>15286.72</v>
      </c>
      <c r="F4602" s="206">
        <v>17197.560000000001</v>
      </c>
      <c r="G4602" s="205">
        <f t="shared" si="366"/>
        <v>0.40838640735199827</v>
      </c>
      <c r="H4602" s="207">
        <f t="shared" si="367"/>
        <v>0.45</v>
      </c>
      <c r="I4602" s="213">
        <v>174246</v>
      </c>
      <c r="J4602" s="213">
        <v>9583.5300000000007</v>
      </c>
      <c r="K4602" s="212">
        <v>13939.68</v>
      </c>
      <c r="L4602" s="212">
        <v>15682.14</v>
      </c>
      <c r="M4602" s="239">
        <f t="shared" si="364"/>
        <v>0.51529999999995202</v>
      </c>
      <c r="N4602" s="239"/>
      <c r="O4602" s="178"/>
      <c r="P4602" s="178"/>
      <c r="Q4602" s="178"/>
      <c r="R4602" s="178"/>
      <c r="S4602" s="178"/>
      <c r="T4602" s="178"/>
      <c r="U4602" s="178"/>
      <c r="V4602" s="178"/>
      <c r="W4602" s="178"/>
      <c r="X4602" s="178"/>
      <c r="Y4602" s="210">
        <f t="shared" si="363"/>
        <v>0.37240008548835224</v>
      </c>
      <c r="Z4602" s="211">
        <f t="shared" si="365"/>
        <v>0.42</v>
      </c>
      <c r="AA4602" s="178"/>
      <c r="AB4602" s="178"/>
      <c r="AC4602" s="178"/>
    </row>
    <row r="4603" spans="2:29" x14ac:dyDescent="0.35">
      <c r="B4603" s="222">
        <v>468000</v>
      </c>
      <c r="C4603" s="208">
        <v>191129</v>
      </c>
      <c r="D4603" s="309">
        <v>10512.09</v>
      </c>
      <c r="E4603" s="206">
        <v>15290.32</v>
      </c>
      <c r="F4603" s="206">
        <v>17201.61</v>
      </c>
      <c r="G4603" s="205">
        <f t="shared" si="366"/>
        <v>0.40839529914529915</v>
      </c>
      <c r="H4603" s="207">
        <f t="shared" si="367"/>
        <v>0.45</v>
      </c>
      <c r="I4603" s="213">
        <v>174288</v>
      </c>
      <c r="J4603" s="213">
        <v>9585.84</v>
      </c>
      <c r="K4603" s="212">
        <v>13943.04</v>
      </c>
      <c r="L4603" s="212">
        <v>15685.92</v>
      </c>
      <c r="M4603" s="239">
        <f t="shared" si="364"/>
        <v>0.51520000000007715</v>
      </c>
      <c r="N4603" s="239"/>
      <c r="O4603" s="178"/>
      <c r="P4603" s="178"/>
      <c r="Q4603" s="178"/>
      <c r="R4603" s="178"/>
      <c r="S4603" s="178"/>
      <c r="T4603" s="178"/>
      <c r="U4603" s="178"/>
      <c r="V4603" s="178"/>
      <c r="W4603" s="178"/>
      <c r="X4603" s="178"/>
      <c r="Y4603" s="210">
        <f t="shared" si="363"/>
        <v>0.37241025641025644</v>
      </c>
      <c r="Z4603" s="211">
        <f t="shared" si="365"/>
        <v>0.42</v>
      </c>
      <c r="AA4603" s="178"/>
      <c r="AB4603" s="178"/>
      <c r="AC4603" s="178"/>
    </row>
    <row r="4604" spans="2:29" x14ac:dyDescent="0.35">
      <c r="B4604" s="222">
        <v>468100</v>
      </c>
      <c r="C4604" s="208">
        <v>191174</v>
      </c>
      <c r="D4604" s="309">
        <v>10514.57</v>
      </c>
      <c r="E4604" s="206">
        <v>15293.92</v>
      </c>
      <c r="F4604" s="206">
        <v>17205.66</v>
      </c>
      <c r="G4604" s="205">
        <f t="shared" si="366"/>
        <v>0.40840418713950011</v>
      </c>
      <c r="H4604" s="207">
        <f t="shared" si="367"/>
        <v>0.45</v>
      </c>
      <c r="I4604" s="213">
        <v>174330</v>
      </c>
      <c r="J4604" s="213">
        <v>9588.15</v>
      </c>
      <c r="K4604" s="212">
        <v>13946.4</v>
      </c>
      <c r="L4604" s="212">
        <v>15689.7</v>
      </c>
      <c r="M4604" s="239">
        <f t="shared" si="364"/>
        <v>0.51530000000009746</v>
      </c>
      <c r="N4604" s="239"/>
      <c r="O4604" s="178"/>
      <c r="P4604" s="178"/>
      <c r="Q4604" s="178"/>
      <c r="R4604" s="178"/>
      <c r="S4604" s="178"/>
      <c r="T4604" s="178"/>
      <c r="U4604" s="178"/>
      <c r="V4604" s="178"/>
      <c r="W4604" s="178"/>
      <c r="X4604" s="178"/>
      <c r="Y4604" s="210">
        <f t="shared" si="363"/>
        <v>0.37242042298654132</v>
      </c>
      <c r="Z4604" s="211">
        <f t="shared" si="365"/>
        <v>0.42</v>
      </c>
      <c r="AA4604" s="178"/>
      <c r="AB4604" s="178"/>
      <c r="AC4604" s="178"/>
    </row>
    <row r="4605" spans="2:29" x14ac:dyDescent="0.35">
      <c r="B4605" s="222">
        <v>468200</v>
      </c>
      <c r="C4605" s="208">
        <v>191219</v>
      </c>
      <c r="D4605" s="309">
        <v>10517.04</v>
      </c>
      <c r="E4605" s="206">
        <v>15297.52</v>
      </c>
      <c r="F4605" s="206">
        <v>17209.71</v>
      </c>
      <c r="G4605" s="205">
        <f t="shared" si="366"/>
        <v>0.40841307133703547</v>
      </c>
      <c r="H4605" s="207">
        <f t="shared" si="367"/>
        <v>0.45</v>
      </c>
      <c r="I4605" s="213">
        <v>174372</v>
      </c>
      <c r="J4605" s="213">
        <v>9590.4599999999991</v>
      </c>
      <c r="K4605" s="212">
        <v>13949.76</v>
      </c>
      <c r="L4605" s="212">
        <v>15693.48</v>
      </c>
      <c r="M4605" s="239">
        <f t="shared" si="364"/>
        <v>0.51520000000000432</v>
      </c>
      <c r="N4605" s="239"/>
      <c r="O4605" s="178"/>
      <c r="P4605" s="178"/>
      <c r="Q4605" s="178"/>
      <c r="R4605" s="178"/>
      <c r="S4605" s="178"/>
      <c r="T4605" s="178"/>
      <c r="U4605" s="178"/>
      <c r="V4605" s="178"/>
      <c r="W4605" s="178"/>
      <c r="X4605" s="178"/>
      <c r="Y4605" s="210">
        <f t="shared" si="363"/>
        <v>0.37243058521999145</v>
      </c>
      <c r="Z4605" s="211">
        <f t="shared" si="365"/>
        <v>0.42</v>
      </c>
      <c r="AA4605" s="178"/>
      <c r="AB4605" s="178"/>
      <c r="AC4605" s="178"/>
    </row>
    <row r="4606" spans="2:29" x14ac:dyDescent="0.35">
      <c r="B4606" s="222">
        <v>468300</v>
      </c>
      <c r="C4606" s="208">
        <v>191264</v>
      </c>
      <c r="D4606" s="309">
        <v>10519.52</v>
      </c>
      <c r="E4606" s="206">
        <v>15301.12</v>
      </c>
      <c r="F4606" s="206">
        <v>17213.759999999998</v>
      </c>
      <c r="G4606" s="205">
        <f t="shared" si="366"/>
        <v>0.40842195174033741</v>
      </c>
      <c r="H4606" s="207">
        <f t="shared" si="367"/>
        <v>0.45</v>
      </c>
      <c r="I4606" s="213">
        <v>174414</v>
      </c>
      <c r="J4606" s="213">
        <v>9592.77</v>
      </c>
      <c r="K4606" s="212">
        <v>13953.12</v>
      </c>
      <c r="L4606" s="212">
        <v>15697.26</v>
      </c>
      <c r="M4606" s="239">
        <f t="shared" si="364"/>
        <v>0.51529999999998832</v>
      </c>
      <c r="N4606" s="239"/>
      <c r="O4606" s="178"/>
      <c r="P4606" s="178"/>
      <c r="Q4606" s="178"/>
      <c r="R4606" s="178"/>
      <c r="S4606" s="178"/>
      <c r="T4606" s="178"/>
      <c r="U4606" s="178"/>
      <c r="V4606" s="178"/>
      <c r="W4606" s="178"/>
      <c r="X4606" s="178"/>
      <c r="Y4606" s="210">
        <f t="shared" si="363"/>
        <v>0.37244074311338887</v>
      </c>
      <c r="Z4606" s="211">
        <f t="shared" si="365"/>
        <v>0.42</v>
      </c>
      <c r="AA4606" s="178"/>
      <c r="AB4606" s="178"/>
      <c r="AC4606" s="178"/>
    </row>
    <row r="4607" spans="2:29" x14ac:dyDescent="0.35">
      <c r="B4607" s="222">
        <v>468400</v>
      </c>
      <c r="C4607" s="208">
        <v>191309</v>
      </c>
      <c r="D4607" s="309">
        <v>10521.99</v>
      </c>
      <c r="E4607" s="206">
        <v>15304.72</v>
      </c>
      <c r="F4607" s="206">
        <v>17217.810000000001</v>
      </c>
      <c r="G4607" s="205">
        <f t="shared" si="366"/>
        <v>0.40843082835183603</v>
      </c>
      <c r="H4607" s="207">
        <f t="shared" si="367"/>
        <v>0.45</v>
      </c>
      <c r="I4607" s="213">
        <v>174456</v>
      </c>
      <c r="J4607" s="213">
        <v>9595.08</v>
      </c>
      <c r="K4607" s="212">
        <v>13956.48</v>
      </c>
      <c r="L4607" s="212">
        <v>15701.04</v>
      </c>
      <c r="M4607" s="239">
        <f t="shared" si="364"/>
        <v>0.51519999999989519</v>
      </c>
      <c r="N4607" s="239"/>
      <c r="O4607" s="178"/>
      <c r="P4607" s="178"/>
      <c r="Q4607" s="178"/>
      <c r="R4607" s="178"/>
      <c r="S4607" s="178"/>
      <c r="T4607" s="178"/>
      <c r="U4607" s="178"/>
      <c r="V4607" s="178"/>
      <c r="W4607" s="178"/>
      <c r="X4607" s="178"/>
      <c r="Y4607" s="210">
        <f t="shared" si="363"/>
        <v>0.37245089666951325</v>
      </c>
      <c r="Z4607" s="211">
        <f t="shared" si="365"/>
        <v>0.42</v>
      </c>
      <c r="AA4607" s="178"/>
      <c r="AB4607" s="178"/>
      <c r="AC4607" s="178"/>
    </row>
    <row r="4608" spans="2:29" x14ac:dyDescent="0.35">
      <c r="B4608" s="222">
        <v>468500</v>
      </c>
      <c r="C4608" s="208">
        <v>191354</v>
      </c>
      <c r="D4608" s="309">
        <v>10524.47</v>
      </c>
      <c r="E4608" s="206">
        <v>15308.32</v>
      </c>
      <c r="F4608" s="206">
        <v>17221.86</v>
      </c>
      <c r="G4608" s="205">
        <f t="shared" si="366"/>
        <v>0.40843970117395945</v>
      </c>
      <c r="H4608" s="207">
        <f t="shared" si="367"/>
        <v>0.45</v>
      </c>
      <c r="I4608" s="213">
        <v>174498</v>
      </c>
      <c r="J4608" s="213">
        <v>9597.39</v>
      </c>
      <c r="K4608" s="212">
        <v>13959.84</v>
      </c>
      <c r="L4608" s="212">
        <v>15704.82</v>
      </c>
      <c r="M4608" s="239">
        <f t="shared" si="364"/>
        <v>0.51530000000017029</v>
      </c>
      <c r="N4608" s="239"/>
      <c r="O4608" s="178"/>
      <c r="P4608" s="178"/>
      <c r="Q4608" s="178"/>
      <c r="R4608" s="178"/>
      <c r="S4608" s="178"/>
      <c r="T4608" s="178"/>
      <c r="U4608" s="178"/>
      <c r="V4608" s="178"/>
      <c r="W4608" s="178"/>
      <c r="X4608" s="178"/>
      <c r="Y4608" s="210">
        <f t="shared" si="363"/>
        <v>0.37246104589114193</v>
      </c>
      <c r="Z4608" s="211">
        <f t="shared" si="365"/>
        <v>0.42</v>
      </c>
      <c r="AA4608" s="178"/>
      <c r="AB4608" s="178"/>
      <c r="AC4608" s="178"/>
    </row>
    <row r="4609" spans="2:29" x14ac:dyDescent="0.35">
      <c r="B4609" s="222">
        <v>468600</v>
      </c>
      <c r="C4609" s="208">
        <v>191399</v>
      </c>
      <c r="D4609" s="309">
        <v>10526.94</v>
      </c>
      <c r="E4609" s="206">
        <v>15311.92</v>
      </c>
      <c r="F4609" s="206">
        <v>17225.91</v>
      </c>
      <c r="G4609" s="205">
        <f t="shared" si="366"/>
        <v>0.40844857020913361</v>
      </c>
      <c r="H4609" s="207">
        <f t="shared" si="367"/>
        <v>0.45</v>
      </c>
      <c r="I4609" s="213">
        <v>174540</v>
      </c>
      <c r="J4609" s="213">
        <v>9599.7000000000007</v>
      </c>
      <c r="K4609" s="212">
        <v>13963.2</v>
      </c>
      <c r="L4609" s="212">
        <v>15708.6</v>
      </c>
      <c r="M4609" s="239">
        <f t="shared" si="364"/>
        <v>0.51520000000004074</v>
      </c>
      <c r="N4609" s="239"/>
      <c r="O4609" s="178"/>
      <c r="P4609" s="178"/>
      <c r="Q4609" s="178"/>
      <c r="R4609" s="178"/>
      <c r="S4609" s="178"/>
      <c r="T4609" s="178"/>
      <c r="U4609" s="178"/>
      <c r="V4609" s="178"/>
      <c r="W4609" s="178"/>
      <c r="X4609" s="178"/>
      <c r="Y4609" s="210">
        <f t="shared" si="363"/>
        <v>0.37247119078104995</v>
      </c>
      <c r="Z4609" s="211">
        <f t="shared" si="365"/>
        <v>0.42</v>
      </c>
      <c r="AA4609" s="178"/>
      <c r="AB4609" s="178"/>
      <c r="AC4609" s="178"/>
    </row>
    <row r="4610" spans="2:29" x14ac:dyDescent="0.35">
      <c r="B4610" s="222">
        <v>468700</v>
      </c>
      <c r="C4610" s="208">
        <v>191444</v>
      </c>
      <c r="D4610" s="309">
        <v>10529.42</v>
      </c>
      <c r="E4610" s="206">
        <v>15315.52</v>
      </c>
      <c r="F4610" s="206">
        <v>17229.96</v>
      </c>
      <c r="G4610" s="205">
        <f t="shared" si="366"/>
        <v>0.40845743545978236</v>
      </c>
      <c r="H4610" s="207">
        <f t="shared" si="367"/>
        <v>0.45</v>
      </c>
      <c r="I4610" s="213">
        <v>174582</v>
      </c>
      <c r="J4610" s="213">
        <v>9602.01</v>
      </c>
      <c r="K4610" s="212">
        <v>13966.56</v>
      </c>
      <c r="L4610" s="212">
        <v>15712.38</v>
      </c>
      <c r="M4610" s="239">
        <f t="shared" si="364"/>
        <v>0.51530000000002474</v>
      </c>
      <c r="N4610" s="239"/>
      <c r="O4610" s="178"/>
      <c r="P4610" s="178"/>
      <c r="Q4610" s="178"/>
      <c r="R4610" s="178"/>
      <c r="S4610" s="178"/>
      <c r="T4610" s="178"/>
      <c r="U4610" s="178"/>
      <c r="V4610" s="178"/>
      <c r="W4610" s="178"/>
      <c r="X4610" s="178"/>
      <c r="Y4610" s="210">
        <f t="shared" si="363"/>
        <v>0.37248133134200984</v>
      </c>
      <c r="Z4610" s="211">
        <f t="shared" si="365"/>
        <v>0.42</v>
      </c>
      <c r="AA4610" s="178"/>
      <c r="AB4610" s="178"/>
      <c r="AC4610" s="178"/>
    </row>
    <row r="4611" spans="2:29" x14ac:dyDescent="0.35">
      <c r="B4611" s="222">
        <v>468800</v>
      </c>
      <c r="C4611" s="208">
        <v>191489</v>
      </c>
      <c r="D4611" s="309">
        <v>10531.89</v>
      </c>
      <c r="E4611" s="206">
        <v>15319.12</v>
      </c>
      <c r="F4611" s="206">
        <v>17234.009999999998</v>
      </c>
      <c r="G4611" s="205">
        <f t="shared" si="366"/>
        <v>0.40846629692832764</v>
      </c>
      <c r="H4611" s="207">
        <f t="shared" si="367"/>
        <v>0.45</v>
      </c>
      <c r="I4611" s="213">
        <v>174624</v>
      </c>
      <c r="J4611" s="213">
        <v>9604.32</v>
      </c>
      <c r="K4611" s="212">
        <v>13969.92</v>
      </c>
      <c r="L4611" s="212">
        <v>15716.16</v>
      </c>
      <c r="M4611" s="239">
        <f t="shared" si="364"/>
        <v>0.51520000000025901</v>
      </c>
      <c r="N4611" s="239"/>
      <c r="O4611" s="178"/>
      <c r="P4611" s="178"/>
      <c r="Q4611" s="178"/>
      <c r="R4611" s="178"/>
      <c r="S4611" s="178"/>
      <c r="T4611" s="178"/>
      <c r="U4611" s="178"/>
      <c r="V4611" s="178"/>
      <c r="W4611" s="178"/>
      <c r="X4611" s="178"/>
      <c r="Y4611" s="210">
        <f t="shared" ref="Y4611:Y4674" si="368">I4611/$B4611</f>
        <v>0.3724914675767918</v>
      </c>
      <c r="Z4611" s="211">
        <f t="shared" si="365"/>
        <v>0.42</v>
      </c>
      <c r="AA4611" s="178"/>
      <c r="AB4611" s="178"/>
      <c r="AC4611" s="178"/>
    </row>
    <row r="4612" spans="2:29" x14ac:dyDescent="0.35">
      <c r="B4612" s="222">
        <v>468900</v>
      </c>
      <c r="C4612" s="208">
        <v>191534</v>
      </c>
      <c r="D4612" s="309">
        <v>10534.37</v>
      </c>
      <c r="E4612" s="206">
        <v>15322.72</v>
      </c>
      <c r="F4612" s="206">
        <v>17238.060000000001</v>
      </c>
      <c r="G4612" s="205">
        <f t="shared" si="366"/>
        <v>0.40847515461718914</v>
      </c>
      <c r="H4612" s="207">
        <f t="shared" si="367"/>
        <v>0.45</v>
      </c>
      <c r="I4612" s="213">
        <v>174666</v>
      </c>
      <c r="J4612" s="213">
        <v>9606.6299999999992</v>
      </c>
      <c r="K4612" s="212">
        <v>13973.28</v>
      </c>
      <c r="L4612" s="212">
        <v>15719.94</v>
      </c>
      <c r="M4612" s="239">
        <f t="shared" ref="M4612:M4675" si="369">(C4612+D4612+F4612-C4611-D4611-F4611)/100</f>
        <v>0.51529999999995202</v>
      </c>
      <c r="N4612" s="239"/>
      <c r="O4612" s="178"/>
      <c r="P4612" s="178"/>
      <c r="Q4612" s="178"/>
      <c r="R4612" s="178"/>
      <c r="S4612" s="178"/>
      <c r="T4612" s="178"/>
      <c r="U4612" s="178"/>
      <c r="V4612" s="178"/>
      <c r="W4612" s="178"/>
      <c r="X4612" s="178"/>
      <c r="Y4612" s="210">
        <f t="shared" si="368"/>
        <v>0.3725015994881638</v>
      </c>
      <c r="Z4612" s="211">
        <f t="shared" ref="Z4612:Z4675" si="370">(I4612-I4611)/($B4612-$B4611)</f>
        <v>0.42</v>
      </c>
      <c r="AA4612" s="178"/>
      <c r="AB4612" s="178"/>
      <c r="AC4612" s="178"/>
    </row>
    <row r="4613" spans="2:29" x14ac:dyDescent="0.35">
      <c r="B4613" s="222">
        <v>469000</v>
      </c>
      <c r="C4613" s="208">
        <v>191579</v>
      </c>
      <c r="D4613" s="309">
        <v>10536.84</v>
      </c>
      <c r="E4613" s="206">
        <v>15326.32</v>
      </c>
      <c r="F4613" s="206">
        <v>17242.11</v>
      </c>
      <c r="G4613" s="205">
        <f t="shared" ref="G4613:G4676" si="371">C4613/B4613</f>
        <v>0.40848400852878464</v>
      </c>
      <c r="H4613" s="207">
        <f t="shared" ref="H4613:H4676" si="372">(C4613-C4612)/(B4613-B4612)</f>
        <v>0.45</v>
      </c>
      <c r="I4613" s="213">
        <v>174708</v>
      </c>
      <c r="J4613" s="213">
        <v>9608.94</v>
      </c>
      <c r="K4613" s="212">
        <v>13976.64</v>
      </c>
      <c r="L4613" s="212">
        <v>15723.72</v>
      </c>
      <c r="M4613" s="239">
        <f t="shared" si="369"/>
        <v>0.51520000000007715</v>
      </c>
      <c r="N4613" s="239"/>
      <c r="O4613" s="178"/>
      <c r="P4613" s="178"/>
      <c r="Q4613" s="178"/>
      <c r="R4613" s="178"/>
      <c r="S4613" s="178"/>
      <c r="T4613" s="178"/>
      <c r="U4613" s="178"/>
      <c r="V4613" s="178"/>
      <c r="W4613" s="178"/>
      <c r="X4613" s="178"/>
      <c r="Y4613" s="210">
        <f t="shared" si="368"/>
        <v>0.37251172707889124</v>
      </c>
      <c r="Z4613" s="211">
        <f t="shared" si="370"/>
        <v>0.42</v>
      </c>
      <c r="AA4613" s="178"/>
      <c r="AB4613" s="178"/>
      <c r="AC4613" s="178"/>
    </row>
    <row r="4614" spans="2:29" x14ac:dyDescent="0.35">
      <c r="B4614" s="222">
        <v>469100</v>
      </c>
      <c r="C4614" s="208">
        <v>191624</v>
      </c>
      <c r="D4614" s="309">
        <v>10539.32</v>
      </c>
      <c r="E4614" s="206">
        <v>15329.92</v>
      </c>
      <c r="F4614" s="206">
        <v>17246.16</v>
      </c>
      <c r="G4614" s="205">
        <f t="shared" si="371"/>
        <v>0.40849285866552976</v>
      </c>
      <c r="H4614" s="207">
        <f t="shared" si="372"/>
        <v>0.45</v>
      </c>
      <c r="I4614" s="213">
        <v>174750</v>
      </c>
      <c r="J4614" s="213">
        <v>9611.25</v>
      </c>
      <c r="K4614" s="212">
        <v>13980</v>
      </c>
      <c r="L4614" s="212">
        <v>15727.5</v>
      </c>
      <c r="M4614" s="239">
        <f t="shared" si="369"/>
        <v>0.51530000000009746</v>
      </c>
      <c r="N4614" s="239"/>
      <c r="O4614" s="178"/>
      <c r="P4614" s="178"/>
      <c r="Q4614" s="178"/>
      <c r="R4614" s="178"/>
      <c r="S4614" s="178"/>
      <c r="T4614" s="178"/>
      <c r="U4614" s="178"/>
      <c r="V4614" s="178"/>
      <c r="W4614" s="178"/>
      <c r="X4614" s="178"/>
      <c r="Y4614" s="210">
        <f t="shared" si="368"/>
        <v>0.37252185035173735</v>
      </c>
      <c r="Z4614" s="211">
        <f t="shared" si="370"/>
        <v>0.42</v>
      </c>
      <c r="AA4614" s="178"/>
      <c r="AB4614" s="178"/>
      <c r="AC4614" s="178"/>
    </row>
    <row r="4615" spans="2:29" x14ac:dyDescent="0.35">
      <c r="B4615" s="222">
        <v>469200</v>
      </c>
      <c r="C4615" s="208">
        <v>191669</v>
      </c>
      <c r="D4615" s="309">
        <v>10541.79</v>
      </c>
      <c r="E4615" s="206">
        <v>15333.52</v>
      </c>
      <c r="F4615" s="206">
        <v>17250.21</v>
      </c>
      <c r="G4615" s="205">
        <f t="shared" si="371"/>
        <v>0.40850170502983801</v>
      </c>
      <c r="H4615" s="207">
        <f t="shared" si="372"/>
        <v>0.45</v>
      </c>
      <c r="I4615" s="213">
        <v>174792</v>
      </c>
      <c r="J4615" s="213">
        <v>9613.56</v>
      </c>
      <c r="K4615" s="212">
        <v>13983.36</v>
      </c>
      <c r="L4615" s="212">
        <v>15731.28</v>
      </c>
      <c r="M4615" s="239">
        <f t="shared" si="369"/>
        <v>0.51520000000000432</v>
      </c>
      <c r="N4615" s="239"/>
      <c r="O4615" s="178"/>
      <c r="P4615" s="178"/>
      <c r="Q4615" s="178"/>
      <c r="R4615" s="178"/>
      <c r="S4615" s="178"/>
      <c r="T4615" s="178"/>
      <c r="U4615" s="178"/>
      <c r="V4615" s="178"/>
      <c r="W4615" s="178"/>
      <c r="X4615" s="178"/>
      <c r="Y4615" s="210">
        <f t="shared" si="368"/>
        <v>0.37253196930946292</v>
      </c>
      <c r="Z4615" s="211">
        <f t="shared" si="370"/>
        <v>0.42</v>
      </c>
      <c r="AA4615" s="178"/>
      <c r="AB4615" s="178"/>
      <c r="AC4615" s="178"/>
    </row>
    <row r="4616" spans="2:29" x14ac:dyDescent="0.35">
      <c r="B4616" s="222">
        <v>469300</v>
      </c>
      <c r="C4616" s="208">
        <v>191714</v>
      </c>
      <c r="D4616" s="309">
        <v>10544.27</v>
      </c>
      <c r="E4616" s="206">
        <v>15337.12</v>
      </c>
      <c r="F4616" s="206">
        <v>17254.259999999998</v>
      </c>
      <c r="G4616" s="205">
        <f t="shared" si="371"/>
        <v>0.40851054762412103</v>
      </c>
      <c r="H4616" s="207">
        <f t="shared" si="372"/>
        <v>0.45</v>
      </c>
      <c r="I4616" s="213">
        <v>174834</v>
      </c>
      <c r="J4616" s="213">
        <v>9615.8700000000008</v>
      </c>
      <c r="K4616" s="212">
        <v>13986.72</v>
      </c>
      <c r="L4616" s="212">
        <v>15735.06</v>
      </c>
      <c r="M4616" s="239">
        <f t="shared" si="369"/>
        <v>0.51529999999998832</v>
      </c>
      <c r="N4616" s="239"/>
      <c r="O4616" s="178"/>
      <c r="P4616" s="178"/>
      <c r="Q4616" s="178"/>
      <c r="R4616" s="178"/>
      <c r="S4616" s="178"/>
      <c r="T4616" s="178"/>
      <c r="U4616" s="178"/>
      <c r="V4616" s="178"/>
      <c r="W4616" s="178"/>
      <c r="X4616" s="178"/>
      <c r="Y4616" s="210">
        <f t="shared" si="368"/>
        <v>0.37254208395482635</v>
      </c>
      <c r="Z4616" s="211">
        <f t="shared" si="370"/>
        <v>0.42</v>
      </c>
      <c r="AA4616" s="178"/>
      <c r="AB4616" s="178"/>
      <c r="AC4616" s="178"/>
    </row>
    <row r="4617" spans="2:29" x14ac:dyDescent="0.35">
      <c r="B4617" s="222">
        <v>469400</v>
      </c>
      <c r="C4617" s="208">
        <v>191759</v>
      </c>
      <c r="D4617" s="309">
        <v>10546.74</v>
      </c>
      <c r="E4617" s="206">
        <v>15340.72</v>
      </c>
      <c r="F4617" s="206">
        <v>17258.310000000001</v>
      </c>
      <c r="G4617" s="205">
        <f t="shared" si="371"/>
        <v>0.40851938645078822</v>
      </c>
      <c r="H4617" s="207">
        <f t="shared" si="372"/>
        <v>0.45</v>
      </c>
      <c r="I4617" s="213">
        <v>174876</v>
      </c>
      <c r="J4617" s="213">
        <v>9618.18</v>
      </c>
      <c r="K4617" s="212">
        <v>13990.08</v>
      </c>
      <c r="L4617" s="212">
        <v>15738.84</v>
      </c>
      <c r="M4617" s="239">
        <f t="shared" si="369"/>
        <v>0.51519999999989519</v>
      </c>
      <c r="N4617" s="239"/>
      <c r="O4617" s="178"/>
      <c r="P4617" s="178"/>
      <c r="Q4617" s="178"/>
      <c r="R4617" s="178"/>
      <c r="S4617" s="178"/>
      <c r="T4617" s="178"/>
      <c r="U4617" s="178"/>
      <c r="V4617" s="178"/>
      <c r="W4617" s="178"/>
      <c r="X4617" s="178"/>
      <c r="Y4617" s="210">
        <f t="shared" si="368"/>
        <v>0.37255219429058373</v>
      </c>
      <c r="Z4617" s="211">
        <f t="shared" si="370"/>
        <v>0.42</v>
      </c>
      <c r="AA4617" s="178"/>
      <c r="AB4617" s="178"/>
      <c r="AC4617" s="178"/>
    </row>
    <row r="4618" spans="2:29" x14ac:dyDescent="0.35">
      <c r="B4618" s="222">
        <v>469500</v>
      </c>
      <c r="C4618" s="208">
        <v>191804</v>
      </c>
      <c r="D4618" s="309">
        <v>10549.22</v>
      </c>
      <c r="E4618" s="206">
        <v>15344.32</v>
      </c>
      <c r="F4618" s="206">
        <v>17262.36</v>
      </c>
      <c r="G4618" s="205">
        <f t="shared" si="371"/>
        <v>0.40852822151224705</v>
      </c>
      <c r="H4618" s="207">
        <f t="shared" si="372"/>
        <v>0.45</v>
      </c>
      <c r="I4618" s="213">
        <v>174918</v>
      </c>
      <c r="J4618" s="213">
        <v>9620.49</v>
      </c>
      <c r="K4618" s="212">
        <v>13993.44</v>
      </c>
      <c r="L4618" s="212">
        <v>15742.62</v>
      </c>
      <c r="M4618" s="239">
        <f t="shared" si="369"/>
        <v>0.51530000000017029</v>
      </c>
      <c r="N4618" s="239"/>
      <c r="O4618" s="178"/>
      <c r="P4618" s="178"/>
      <c r="Q4618" s="178"/>
      <c r="R4618" s="178"/>
      <c r="S4618" s="178"/>
      <c r="T4618" s="178"/>
      <c r="U4618" s="178"/>
      <c r="V4618" s="178"/>
      <c r="W4618" s="178"/>
      <c r="X4618" s="178"/>
      <c r="Y4618" s="210">
        <f t="shared" si="368"/>
        <v>0.37256230031948884</v>
      </c>
      <c r="Z4618" s="211">
        <f t="shared" si="370"/>
        <v>0.42</v>
      </c>
      <c r="AA4618" s="178"/>
      <c r="AB4618" s="178"/>
      <c r="AC4618" s="178"/>
    </row>
    <row r="4619" spans="2:29" x14ac:dyDescent="0.35">
      <c r="B4619" s="222">
        <v>469600</v>
      </c>
      <c r="C4619" s="208">
        <v>191849</v>
      </c>
      <c r="D4619" s="309">
        <v>10551.69</v>
      </c>
      <c r="E4619" s="206">
        <v>15347.92</v>
      </c>
      <c r="F4619" s="206">
        <v>17266.41</v>
      </c>
      <c r="G4619" s="205">
        <f t="shared" si="371"/>
        <v>0.40853705281090291</v>
      </c>
      <c r="H4619" s="207">
        <f t="shared" si="372"/>
        <v>0.45</v>
      </c>
      <c r="I4619" s="213">
        <v>174960</v>
      </c>
      <c r="J4619" s="213">
        <v>9622.7999999999993</v>
      </c>
      <c r="K4619" s="212">
        <v>13996.8</v>
      </c>
      <c r="L4619" s="212">
        <v>15746.4</v>
      </c>
      <c r="M4619" s="239">
        <f t="shared" si="369"/>
        <v>0.51520000000004074</v>
      </c>
      <c r="N4619" s="239"/>
      <c r="O4619" s="178"/>
      <c r="P4619" s="178"/>
      <c r="Q4619" s="178"/>
      <c r="R4619" s="178"/>
      <c r="S4619" s="178"/>
      <c r="T4619" s="178"/>
      <c r="U4619" s="178"/>
      <c r="V4619" s="178"/>
      <c r="W4619" s="178"/>
      <c r="X4619" s="178"/>
      <c r="Y4619" s="210">
        <f t="shared" si="368"/>
        <v>0.37257240204429304</v>
      </c>
      <c r="Z4619" s="211">
        <f t="shared" si="370"/>
        <v>0.42</v>
      </c>
      <c r="AA4619" s="178"/>
      <c r="AB4619" s="178"/>
      <c r="AC4619" s="178"/>
    </row>
    <row r="4620" spans="2:29" x14ac:dyDescent="0.35">
      <c r="B4620" s="222">
        <v>469700</v>
      </c>
      <c r="C4620" s="208">
        <v>191894</v>
      </c>
      <c r="D4620" s="309">
        <v>10554.17</v>
      </c>
      <c r="E4620" s="206">
        <v>15351.52</v>
      </c>
      <c r="F4620" s="206">
        <v>17270.46</v>
      </c>
      <c r="G4620" s="205">
        <f t="shared" si="371"/>
        <v>0.40854588034915906</v>
      </c>
      <c r="H4620" s="207">
        <f t="shared" si="372"/>
        <v>0.45</v>
      </c>
      <c r="I4620" s="213">
        <v>175002</v>
      </c>
      <c r="J4620" s="213">
        <v>9625.11</v>
      </c>
      <c r="K4620" s="212">
        <v>14000.16</v>
      </c>
      <c r="L4620" s="212">
        <v>15750.18</v>
      </c>
      <c r="M4620" s="239">
        <f t="shared" si="369"/>
        <v>0.51530000000002474</v>
      </c>
      <c r="N4620" s="239"/>
      <c r="O4620" s="178"/>
      <c r="P4620" s="178"/>
      <c r="Q4620" s="178"/>
      <c r="R4620" s="178"/>
      <c r="S4620" s="178"/>
      <c r="T4620" s="178"/>
      <c r="U4620" s="178"/>
      <c r="V4620" s="178"/>
      <c r="W4620" s="178"/>
      <c r="X4620" s="178"/>
      <c r="Y4620" s="210">
        <f t="shared" si="368"/>
        <v>0.37258249946774535</v>
      </c>
      <c r="Z4620" s="211">
        <f t="shared" si="370"/>
        <v>0.42</v>
      </c>
      <c r="AA4620" s="178"/>
      <c r="AB4620" s="178"/>
      <c r="AC4620" s="178"/>
    </row>
    <row r="4621" spans="2:29" x14ac:dyDescent="0.35">
      <c r="B4621" s="222">
        <v>469800</v>
      </c>
      <c r="C4621" s="208">
        <v>191939</v>
      </c>
      <c r="D4621" s="309">
        <v>10556.64</v>
      </c>
      <c r="E4621" s="206">
        <v>15355.12</v>
      </c>
      <c r="F4621" s="206">
        <v>17274.509999999998</v>
      </c>
      <c r="G4621" s="205">
        <f t="shared" si="371"/>
        <v>0.40855470412941675</v>
      </c>
      <c r="H4621" s="207">
        <f t="shared" si="372"/>
        <v>0.45</v>
      </c>
      <c r="I4621" s="213">
        <v>175044</v>
      </c>
      <c r="J4621" s="213">
        <v>9627.42</v>
      </c>
      <c r="K4621" s="212">
        <v>14003.52</v>
      </c>
      <c r="L4621" s="212">
        <v>15753.96</v>
      </c>
      <c r="M4621" s="239">
        <f t="shared" si="369"/>
        <v>0.51520000000025901</v>
      </c>
      <c r="N4621" s="239"/>
      <c r="O4621" s="178"/>
      <c r="P4621" s="178"/>
      <c r="Q4621" s="178"/>
      <c r="R4621" s="178"/>
      <c r="S4621" s="178"/>
      <c r="T4621" s="178"/>
      <c r="U4621" s="178"/>
      <c r="V4621" s="178"/>
      <c r="W4621" s="178"/>
      <c r="X4621" s="178"/>
      <c r="Y4621" s="210">
        <f t="shared" si="368"/>
        <v>0.37259259259259259</v>
      </c>
      <c r="Z4621" s="211">
        <f t="shared" si="370"/>
        <v>0.42</v>
      </c>
      <c r="AA4621" s="178"/>
      <c r="AB4621" s="178"/>
      <c r="AC4621" s="178"/>
    </row>
    <row r="4622" spans="2:29" x14ac:dyDescent="0.35">
      <c r="B4622" s="222">
        <v>469900</v>
      </c>
      <c r="C4622" s="208">
        <v>191984</v>
      </c>
      <c r="D4622" s="309">
        <v>10559.12</v>
      </c>
      <c r="E4622" s="206">
        <v>15358.72</v>
      </c>
      <c r="F4622" s="206">
        <v>17278.560000000001</v>
      </c>
      <c r="G4622" s="205">
        <f t="shared" si="371"/>
        <v>0.40856352415407532</v>
      </c>
      <c r="H4622" s="207">
        <f t="shared" si="372"/>
        <v>0.45</v>
      </c>
      <c r="I4622" s="213">
        <v>175086</v>
      </c>
      <c r="J4622" s="213">
        <v>9629.73</v>
      </c>
      <c r="K4622" s="212">
        <v>14006.88</v>
      </c>
      <c r="L4622" s="212">
        <v>15757.74</v>
      </c>
      <c r="M4622" s="239">
        <f t="shared" si="369"/>
        <v>0.51529999999995202</v>
      </c>
      <c r="N4622" s="239"/>
      <c r="O4622" s="178"/>
      <c r="P4622" s="178"/>
      <c r="Q4622" s="178"/>
      <c r="R4622" s="178"/>
      <c r="S4622" s="178"/>
      <c r="T4622" s="178"/>
      <c r="U4622" s="178"/>
      <c r="V4622" s="178"/>
      <c r="W4622" s="178"/>
      <c r="X4622" s="178"/>
      <c r="Y4622" s="210">
        <f t="shared" si="368"/>
        <v>0.37260268142157904</v>
      </c>
      <c r="Z4622" s="211">
        <f t="shared" si="370"/>
        <v>0.42</v>
      </c>
      <c r="AA4622" s="178"/>
      <c r="AB4622" s="178"/>
      <c r="AC4622" s="178"/>
    </row>
    <row r="4623" spans="2:29" x14ac:dyDescent="0.35">
      <c r="B4623" s="222">
        <v>470000</v>
      </c>
      <c r="C4623" s="208">
        <v>192029</v>
      </c>
      <c r="D4623" s="309">
        <v>10561.59</v>
      </c>
      <c r="E4623" s="206">
        <v>15362.32</v>
      </c>
      <c r="F4623" s="206">
        <v>17282.61</v>
      </c>
      <c r="G4623" s="205">
        <f t="shared" si="371"/>
        <v>0.40857234042553192</v>
      </c>
      <c r="H4623" s="207">
        <f t="shared" si="372"/>
        <v>0.45</v>
      </c>
      <c r="I4623" s="213">
        <v>175128</v>
      </c>
      <c r="J4623" s="213">
        <v>9632.0400000000009</v>
      </c>
      <c r="K4623" s="212">
        <v>14010.24</v>
      </c>
      <c r="L4623" s="212">
        <v>15761.52</v>
      </c>
      <c r="M4623" s="239">
        <f t="shared" si="369"/>
        <v>0.51520000000007715</v>
      </c>
      <c r="N4623" s="239"/>
      <c r="O4623" s="178"/>
      <c r="P4623" s="178"/>
      <c r="Q4623" s="178"/>
      <c r="R4623" s="178"/>
      <c r="S4623" s="178"/>
      <c r="T4623" s="178"/>
      <c r="U4623" s="178"/>
      <c r="V4623" s="178"/>
      <c r="W4623" s="178"/>
      <c r="X4623" s="178"/>
      <c r="Y4623" s="210">
        <f t="shared" si="368"/>
        <v>0.3726127659574468</v>
      </c>
      <c r="Z4623" s="211">
        <f t="shared" si="370"/>
        <v>0.42</v>
      </c>
      <c r="AA4623" s="178"/>
      <c r="AB4623" s="178"/>
      <c r="AC4623" s="178"/>
    </row>
    <row r="4624" spans="2:29" x14ac:dyDescent="0.35">
      <c r="B4624" s="222">
        <v>470100</v>
      </c>
      <c r="C4624" s="208">
        <v>192074</v>
      </c>
      <c r="D4624" s="309">
        <v>10564.07</v>
      </c>
      <c r="E4624" s="206">
        <v>15365.92</v>
      </c>
      <c r="F4624" s="206">
        <v>17286.66</v>
      </c>
      <c r="G4624" s="205">
        <f t="shared" si="371"/>
        <v>0.40858115294618164</v>
      </c>
      <c r="H4624" s="207">
        <f t="shared" si="372"/>
        <v>0.45</v>
      </c>
      <c r="I4624" s="213">
        <v>175170</v>
      </c>
      <c r="J4624" s="213">
        <v>9634.35</v>
      </c>
      <c r="K4624" s="212">
        <v>14013.6</v>
      </c>
      <c r="L4624" s="212">
        <v>15765.3</v>
      </c>
      <c r="M4624" s="239">
        <f t="shared" si="369"/>
        <v>0.51530000000009746</v>
      </c>
      <c r="N4624" s="239"/>
      <c r="O4624" s="178"/>
      <c r="P4624" s="178"/>
      <c r="Q4624" s="178"/>
      <c r="R4624" s="178"/>
      <c r="S4624" s="178"/>
      <c r="T4624" s="178"/>
      <c r="U4624" s="178"/>
      <c r="V4624" s="178"/>
      <c r="W4624" s="178"/>
      <c r="X4624" s="178"/>
      <c r="Y4624" s="210">
        <f t="shared" si="368"/>
        <v>0.37262284620293556</v>
      </c>
      <c r="Z4624" s="211">
        <f t="shared" si="370"/>
        <v>0.42</v>
      </c>
      <c r="AA4624" s="178"/>
      <c r="AB4624" s="178"/>
      <c r="AC4624" s="178"/>
    </row>
    <row r="4625" spans="2:29" x14ac:dyDescent="0.35">
      <c r="B4625" s="222">
        <v>470200</v>
      </c>
      <c r="C4625" s="208">
        <v>192119</v>
      </c>
      <c r="D4625" s="309">
        <v>10566.54</v>
      </c>
      <c r="E4625" s="206">
        <v>15369.52</v>
      </c>
      <c r="F4625" s="206">
        <v>17290.71</v>
      </c>
      <c r="G4625" s="205">
        <f t="shared" si="371"/>
        <v>0.40858996171841772</v>
      </c>
      <c r="H4625" s="207">
        <f t="shared" si="372"/>
        <v>0.45</v>
      </c>
      <c r="I4625" s="213">
        <v>175212</v>
      </c>
      <c r="J4625" s="213">
        <v>9636.66</v>
      </c>
      <c r="K4625" s="212">
        <v>14016.96</v>
      </c>
      <c r="L4625" s="212">
        <v>15769.08</v>
      </c>
      <c r="M4625" s="239">
        <f t="shared" si="369"/>
        <v>0.51520000000000432</v>
      </c>
      <c r="N4625" s="239"/>
      <c r="O4625" s="178"/>
      <c r="P4625" s="178"/>
      <c r="Q4625" s="178"/>
      <c r="R4625" s="178"/>
      <c r="S4625" s="178"/>
      <c r="T4625" s="178"/>
      <c r="U4625" s="178"/>
      <c r="V4625" s="178"/>
      <c r="W4625" s="178"/>
      <c r="X4625" s="178"/>
      <c r="Y4625" s="210">
        <f t="shared" si="368"/>
        <v>0.37263292216078264</v>
      </c>
      <c r="Z4625" s="211">
        <f t="shared" si="370"/>
        <v>0.42</v>
      </c>
      <c r="AA4625" s="178"/>
      <c r="AB4625" s="178"/>
      <c r="AC4625" s="178"/>
    </row>
    <row r="4626" spans="2:29" x14ac:dyDescent="0.35">
      <c r="B4626" s="222">
        <v>470300</v>
      </c>
      <c r="C4626" s="208">
        <v>192164</v>
      </c>
      <c r="D4626" s="309">
        <v>10569.02</v>
      </c>
      <c r="E4626" s="206">
        <v>15373.12</v>
      </c>
      <c r="F4626" s="206">
        <v>17294.759999999998</v>
      </c>
      <c r="G4626" s="205">
        <f t="shared" si="371"/>
        <v>0.40859876674463108</v>
      </c>
      <c r="H4626" s="207">
        <f t="shared" si="372"/>
        <v>0.45</v>
      </c>
      <c r="I4626" s="213">
        <v>175254</v>
      </c>
      <c r="J4626" s="213">
        <v>9638.9699999999993</v>
      </c>
      <c r="K4626" s="212">
        <v>14020.32</v>
      </c>
      <c r="L4626" s="212">
        <v>15772.86</v>
      </c>
      <c r="M4626" s="239">
        <f t="shared" si="369"/>
        <v>0.51529999999998832</v>
      </c>
      <c r="N4626" s="239"/>
      <c r="O4626" s="178"/>
      <c r="P4626" s="178"/>
      <c r="Q4626" s="178"/>
      <c r="R4626" s="178"/>
      <c r="S4626" s="178"/>
      <c r="T4626" s="178"/>
      <c r="U4626" s="178"/>
      <c r="V4626" s="178"/>
      <c r="W4626" s="178"/>
      <c r="X4626" s="178"/>
      <c r="Y4626" s="210">
        <f t="shared" si="368"/>
        <v>0.37264299383372318</v>
      </c>
      <c r="Z4626" s="211">
        <f t="shared" si="370"/>
        <v>0.42</v>
      </c>
      <c r="AA4626" s="178"/>
      <c r="AB4626" s="178"/>
      <c r="AC4626" s="178"/>
    </row>
    <row r="4627" spans="2:29" x14ac:dyDescent="0.35">
      <c r="B4627" s="222">
        <v>470400</v>
      </c>
      <c r="C4627" s="208">
        <v>192209</v>
      </c>
      <c r="D4627" s="309">
        <v>10571.49</v>
      </c>
      <c r="E4627" s="206">
        <v>15376.72</v>
      </c>
      <c r="F4627" s="206">
        <v>17298.810000000001</v>
      </c>
      <c r="G4627" s="205">
        <f t="shared" si="371"/>
        <v>0.40860756802721088</v>
      </c>
      <c r="H4627" s="207">
        <f t="shared" si="372"/>
        <v>0.45</v>
      </c>
      <c r="I4627" s="213">
        <v>175296</v>
      </c>
      <c r="J4627" s="213">
        <v>9641.2800000000007</v>
      </c>
      <c r="K4627" s="212">
        <v>14023.68</v>
      </c>
      <c r="L4627" s="212">
        <v>15776.64</v>
      </c>
      <c r="M4627" s="239">
        <f t="shared" si="369"/>
        <v>0.51519999999989519</v>
      </c>
      <c r="N4627" s="239"/>
      <c r="O4627" s="178"/>
      <c r="P4627" s="178"/>
      <c r="Q4627" s="178"/>
      <c r="R4627" s="178"/>
      <c r="S4627" s="178"/>
      <c r="T4627" s="178"/>
      <c r="U4627" s="178"/>
      <c r="V4627" s="178"/>
      <c r="W4627" s="178"/>
      <c r="X4627" s="178"/>
      <c r="Y4627" s="210">
        <f t="shared" si="368"/>
        <v>0.37265306122448982</v>
      </c>
      <c r="Z4627" s="211">
        <f t="shared" si="370"/>
        <v>0.42</v>
      </c>
      <c r="AA4627" s="178"/>
      <c r="AB4627" s="178"/>
      <c r="AC4627" s="178"/>
    </row>
    <row r="4628" spans="2:29" x14ac:dyDescent="0.35">
      <c r="B4628" s="222">
        <v>470500</v>
      </c>
      <c r="C4628" s="208">
        <v>192254</v>
      </c>
      <c r="D4628" s="309">
        <v>10573.97</v>
      </c>
      <c r="E4628" s="206">
        <v>15380.32</v>
      </c>
      <c r="F4628" s="206">
        <v>17302.86</v>
      </c>
      <c r="G4628" s="205">
        <f t="shared" si="371"/>
        <v>0.40861636556854408</v>
      </c>
      <c r="H4628" s="207">
        <f t="shared" si="372"/>
        <v>0.45</v>
      </c>
      <c r="I4628" s="213">
        <v>175338</v>
      </c>
      <c r="J4628" s="213">
        <v>9643.59</v>
      </c>
      <c r="K4628" s="212">
        <v>14027.04</v>
      </c>
      <c r="L4628" s="212">
        <v>15780.42</v>
      </c>
      <c r="M4628" s="239">
        <f t="shared" si="369"/>
        <v>0.51530000000017029</v>
      </c>
      <c r="N4628" s="239"/>
      <c r="O4628" s="178"/>
      <c r="P4628" s="178"/>
      <c r="Q4628" s="178"/>
      <c r="R4628" s="178"/>
      <c r="S4628" s="178"/>
      <c r="T4628" s="178"/>
      <c r="U4628" s="178"/>
      <c r="V4628" s="178"/>
      <c r="W4628" s="178"/>
      <c r="X4628" s="178"/>
      <c r="Y4628" s="210">
        <f t="shared" si="368"/>
        <v>0.37266312433581295</v>
      </c>
      <c r="Z4628" s="211">
        <f t="shared" si="370"/>
        <v>0.42</v>
      </c>
      <c r="AA4628" s="178"/>
      <c r="AB4628" s="178"/>
      <c r="AC4628" s="178"/>
    </row>
    <row r="4629" spans="2:29" x14ac:dyDescent="0.35">
      <c r="B4629" s="222">
        <v>470600</v>
      </c>
      <c r="C4629" s="208">
        <v>192299</v>
      </c>
      <c r="D4629" s="309">
        <v>10576.44</v>
      </c>
      <c r="E4629" s="206">
        <v>15383.92</v>
      </c>
      <c r="F4629" s="206">
        <v>17306.91</v>
      </c>
      <c r="G4629" s="205">
        <f t="shared" si="371"/>
        <v>0.40862515937101573</v>
      </c>
      <c r="H4629" s="207">
        <f t="shared" si="372"/>
        <v>0.45</v>
      </c>
      <c r="I4629" s="213">
        <v>175380</v>
      </c>
      <c r="J4629" s="213">
        <v>9645.9</v>
      </c>
      <c r="K4629" s="212">
        <v>14030.4</v>
      </c>
      <c r="L4629" s="212">
        <v>15784.2</v>
      </c>
      <c r="M4629" s="239">
        <f t="shared" si="369"/>
        <v>0.51520000000004074</v>
      </c>
      <c r="N4629" s="239"/>
      <c r="O4629" s="178"/>
      <c r="P4629" s="178"/>
      <c r="Q4629" s="178"/>
      <c r="R4629" s="178"/>
      <c r="S4629" s="178"/>
      <c r="T4629" s="178"/>
      <c r="U4629" s="178"/>
      <c r="V4629" s="178"/>
      <c r="W4629" s="178"/>
      <c r="X4629" s="178"/>
      <c r="Y4629" s="210">
        <f t="shared" si="368"/>
        <v>0.37267318317042075</v>
      </c>
      <c r="Z4629" s="211">
        <f t="shared" si="370"/>
        <v>0.42</v>
      </c>
      <c r="AA4629" s="178"/>
      <c r="AB4629" s="178"/>
      <c r="AC4629" s="178"/>
    </row>
    <row r="4630" spans="2:29" x14ac:dyDescent="0.35">
      <c r="B4630" s="222">
        <v>470700</v>
      </c>
      <c r="C4630" s="208">
        <v>192344</v>
      </c>
      <c r="D4630" s="309">
        <v>10578.92</v>
      </c>
      <c r="E4630" s="206">
        <v>15387.52</v>
      </c>
      <c r="F4630" s="206">
        <v>17310.96</v>
      </c>
      <c r="G4630" s="205">
        <f t="shared" si="371"/>
        <v>0.4086339494370087</v>
      </c>
      <c r="H4630" s="207">
        <f t="shared" si="372"/>
        <v>0.45</v>
      </c>
      <c r="I4630" s="213">
        <v>175422</v>
      </c>
      <c r="J4630" s="213">
        <v>9648.2099999999991</v>
      </c>
      <c r="K4630" s="212">
        <v>14033.76</v>
      </c>
      <c r="L4630" s="212">
        <v>15787.98</v>
      </c>
      <c r="M4630" s="239">
        <f t="shared" si="369"/>
        <v>0.51530000000002474</v>
      </c>
      <c r="N4630" s="239"/>
      <c r="O4630" s="178"/>
      <c r="P4630" s="178"/>
      <c r="Q4630" s="178"/>
      <c r="R4630" s="178"/>
      <c r="S4630" s="178"/>
      <c r="T4630" s="178"/>
      <c r="U4630" s="178"/>
      <c r="V4630" s="178"/>
      <c r="W4630" s="178"/>
      <c r="X4630" s="178"/>
      <c r="Y4630" s="210">
        <f t="shared" si="368"/>
        <v>0.3726832377310389</v>
      </c>
      <c r="Z4630" s="211">
        <f t="shared" si="370"/>
        <v>0.42</v>
      </c>
      <c r="AA4630" s="178"/>
      <c r="AB4630" s="178"/>
      <c r="AC4630" s="178"/>
    </row>
    <row r="4631" spans="2:29" x14ac:dyDescent="0.35">
      <c r="B4631" s="222">
        <v>470800</v>
      </c>
      <c r="C4631" s="208">
        <v>192389</v>
      </c>
      <c r="D4631" s="309">
        <v>10581.39</v>
      </c>
      <c r="E4631" s="206">
        <v>15391.12</v>
      </c>
      <c r="F4631" s="206">
        <v>17315.009999999998</v>
      </c>
      <c r="G4631" s="205">
        <f t="shared" si="371"/>
        <v>0.40864273576890398</v>
      </c>
      <c r="H4631" s="207">
        <f t="shared" si="372"/>
        <v>0.45</v>
      </c>
      <c r="I4631" s="213">
        <v>175464</v>
      </c>
      <c r="J4631" s="213">
        <v>9650.52</v>
      </c>
      <c r="K4631" s="212">
        <v>14037.12</v>
      </c>
      <c r="L4631" s="212">
        <v>15791.76</v>
      </c>
      <c r="M4631" s="239">
        <f t="shared" si="369"/>
        <v>0.51520000000025901</v>
      </c>
      <c r="N4631" s="239"/>
      <c r="O4631" s="178"/>
      <c r="P4631" s="178"/>
      <c r="Q4631" s="178"/>
      <c r="R4631" s="178"/>
      <c r="S4631" s="178"/>
      <c r="T4631" s="178"/>
      <c r="U4631" s="178"/>
      <c r="V4631" s="178"/>
      <c r="W4631" s="178"/>
      <c r="X4631" s="178"/>
      <c r="Y4631" s="210">
        <f t="shared" si="368"/>
        <v>0.37269328802039081</v>
      </c>
      <c r="Z4631" s="211">
        <f t="shared" si="370"/>
        <v>0.42</v>
      </c>
      <c r="AA4631" s="178"/>
      <c r="AB4631" s="178"/>
      <c r="AC4631" s="178"/>
    </row>
    <row r="4632" spans="2:29" x14ac:dyDescent="0.35">
      <c r="B4632" s="222">
        <v>470900</v>
      </c>
      <c r="C4632" s="208">
        <v>192434</v>
      </c>
      <c r="D4632" s="309">
        <v>10583.87</v>
      </c>
      <c r="E4632" s="206">
        <v>15394.72</v>
      </c>
      <c r="F4632" s="206">
        <v>17319.060000000001</v>
      </c>
      <c r="G4632" s="205">
        <f t="shared" si="371"/>
        <v>0.40865151836908048</v>
      </c>
      <c r="H4632" s="207">
        <f t="shared" si="372"/>
        <v>0.45</v>
      </c>
      <c r="I4632" s="213">
        <v>175506</v>
      </c>
      <c r="J4632" s="213">
        <v>9652.83</v>
      </c>
      <c r="K4632" s="212">
        <v>14040.48</v>
      </c>
      <c r="L4632" s="212">
        <v>15795.54</v>
      </c>
      <c r="M4632" s="239">
        <f t="shared" si="369"/>
        <v>0.51529999999995202</v>
      </c>
      <c r="N4632" s="239"/>
      <c r="O4632" s="178"/>
      <c r="P4632" s="178"/>
      <c r="Q4632" s="178"/>
      <c r="R4632" s="178"/>
      <c r="S4632" s="178"/>
      <c r="T4632" s="178"/>
      <c r="U4632" s="178"/>
      <c r="V4632" s="178"/>
      <c r="W4632" s="178"/>
      <c r="X4632" s="178"/>
      <c r="Y4632" s="210">
        <f t="shared" si="368"/>
        <v>0.37270333404119771</v>
      </c>
      <c r="Z4632" s="211">
        <f t="shared" si="370"/>
        <v>0.42</v>
      </c>
      <c r="AA4632" s="178"/>
      <c r="AB4632" s="178"/>
      <c r="AC4632" s="178"/>
    </row>
    <row r="4633" spans="2:29" x14ac:dyDescent="0.35">
      <c r="B4633" s="222">
        <v>471000</v>
      </c>
      <c r="C4633" s="208">
        <v>192479</v>
      </c>
      <c r="D4633" s="309">
        <v>10586.34</v>
      </c>
      <c r="E4633" s="206">
        <v>15398.32</v>
      </c>
      <c r="F4633" s="206">
        <v>17323.11</v>
      </c>
      <c r="G4633" s="205">
        <f t="shared" si="371"/>
        <v>0.40866029723991509</v>
      </c>
      <c r="H4633" s="207">
        <f t="shared" si="372"/>
        <v>0.45</v>
      </c>
      <c r="I4633" s="213">
        <v>175548</v>
      </c>
      <c r="J4633" s="213">
        <v>9655.14</v>
      </c>
      <c r="K4633" s="212">
        <v>14043.84</v>
      </c>
      <c r="L4633" s="212">
        <v>15799.32</v>
      </c>
      <c r="M4633" s="239">
        <f t="shared" si="369"/>
        <v>0.51520000000007715</v>
      </c>
      <c r="N4633" s="239"/>
      <c r="O4633" s="178"/>
      <c r="P4633" s="178"/>
      <c r="Q4633" s="178"/>
      <c r="R4633" s="178"/>
      <c r="S4633" s="178"/>
      <c r="T4633" s="178"/>
      <c r="U4633" s="178"/>
      <c r="V4633" s="178"/>
      <c r="W4633" s="178"/>
      <c r="X4633" s="178"/>
      <c r="Y4633" s="210">
        <f t="shared" si="368"/>
        <v>0.37271337579617836</v>
      </c>
      <c r="Z4633" s="211">
        <f t="shared" si="370"/>
        <v>0.42</v>
      </c>
      <c r="AA4633" s="178"/>
      <c r="AB4633" s="178"/>
      <c r="AC4633" s="178"/>
    </row>
    <row r="4634" spans="2:29" x14ac:dyDescent="0.35">
      <c r="B4634" s="222">
        <v>471100</v>
      </c>
      <c r="C4634" s="208">
        <v>192524</v>
      </c>
      <c r="D4634" s="309">
        <v>10588.82</v>
      </c>
      <c r="E4634" s="206">
        <v>15401.92</v>
      </c>
      <c r="F4634" s="206">
        <v>17327.16</v>
      </c>
      <c r="G4634" s="205">
        <f t="shared" si="371"/>
        <v>0.40866907238378264</v>
      </c>
      <c r="H4634" s="207">
        <f t="shared" si="372"/>
        <v>0.45</v>
      </c>
      <c r="I4634" s="213">
        <v>175590</v>
      </c>
      <c r="J4634" s="213">
        <v>9657.4500000000007</v>
      </c>
      <c r="K4634" s="212">
        <v>14047.2</v>
      </c>
      <c r="L4634" s="212">
        <v>15803.1</v>
      </c>
      <c r="M4634" s="239">
        <f t="shared" si="369"/>
        <v>0.51530000000009746</v>
      </c>
      <c r="N4634" s="239"/>
      <c r="O4634" s="178"/>
      <c r="P4634" s="178"/>
      <c r="Q4634" s="178"/>
      <c r="R4634" s="178"/>
      <c r="S4634" s="178"/>
      <c r="T4634" s="178"/>
      <c r="U4634" s="178"/>
      <c r="V4634" s="178"/>
      <c r="W4634" s="178"/>
      <c r="X4634" s="178"/>
      <c r="Y4634" s="210">
        <f t="shared" si="368"/>
        <v>0.37272341328804925</v>
      </c>
      <c r="Z4634" s="211">
        <f t="shared" si="370"/>
        <v>0.42</v>
      </c>
      <c r="AA4634" s="178"/>
      <c r="AB4634" s="178"/>
      <c r="AC4634" s="178"/>
    </row>
    <row r="4635" spans="2:29" x14ac:dyDescent="0.35">
      <c r="B4635" s="222">
        <v>471200</v>
      </c>
      <c r="C4635" s="208">
        <v>192569</v>
      </c>
      <c r="D4635" s="309">
        <v>10591.29</v>
      </c>
      <c r="E4635" s="206">
        <v>15405.52</v>
      </c>
      <c r="F4635" s="206">
        <v>17331.21</v>
      </c>
      <c r="G4635" s="205">
        <f t="shared" si="371"/>
        <v>0.40867784380305605</v>
      </c>
      <c r="H4635" s="207">
        <f t="shared" si="372"/>
        <v>0.45</v>
      </c>
      <c r="I4635" s="213">
        <v>175632</v>
      </c>
      <c r="J4635" s="213">
        <v>9659.76</v>
      </c>
      <c r="K4635" s="212">
        <v>14050.56</v>
      </c>
      <c r="L4635" s="212">
        <v>15806.88</v>
      </c>
      <c r="M4635" s="239">
        <f t="shared" si="369"/>
        <v>0.51520000000000432</v>
      </c>
      <c r="N4635" s="239"/>
      <c r="O4635" s="178"/>
      <c r="P4635" s="178"/>
      <c r="Q4635" s="178"/>
      <c r="R4635" s="178"/>
      <c r="S4635" s="178"/>
      <c r="T4635" s="178"/>
      <c r="U4635" s="178"/>
      <c r="V4635" s="178"/>
      <c r="W4635" s="178"/>
      <c r="X4635" s="178"/>
      <c r="Y4635" s="210">
        <f t="shared" si="368"/>
        <v>0.37273344651952461</v>
      </c>
      <c r="Z4635" s="211">
        <f t="shared" si="370"/>
        <v>0.42</v>
      </c>
      <c r="AA4635" s="178"/>
      <c r="AB4635" s="178"/>
      <c r="AC4635" s="178"/>
    </row>
    <row r="4636" spans="2:29" x14ac:dyDescent="0.35">
      <c r="B4636" s="222">
        <v>471300</v>
      </c>
      <c r="C4636" s="208">
        <v>192614</v>
      </c>
      <c r="D4636" s="309">
        <v>10593.77</v>
      </c>
      <c r="E4636" s="206">
        <v>15409.12</v>
      </c>
      <c r="F4636" s="206">
        <v>17335.259999999998</v>
      </c>
      <c r="G4636" s="205">
        <f t="shared" si="371"/>
        <v>0.4086866115001061</v>
      </c>
      <c r="H4636" s="207">
        <f t="shared" si="372"/>
        <v>0.45</v>
      </c>
      <c r="I4636" s="213">
        <v>175674</v>
      </c>
      <c r="J4636" s="213">
        <v>9662.07</v>
      </c>
      <c r="K4636" s="212">
        <v>14053.92</v>
      </c>
      <c r="L4636" s="212">
        <v>15810.66</v>
      </c>
      <c r="M4636" s="239">
        <f t="shared" si="369"/>
        <v>0.51529999999998832</v>
      </c>
      <c r="N4636" s="239"/>
      <c r="O4636" s="178"/>
      <c r="P4636" s="178"/>
      <c r="Q4636" s="178"/>
      <c r="R4636" s="178"/>
      <c r="S4636" s="178"/>
      <c r="T4636" s="178"/>
      <c r="U4636" s="178"/>
      <c r="V4636" s="178"/>
      <c r="W4636" s="178"/>
      <c r="X4636" s="178"/>
      <c r="Y4636" s="210">
        <f t="shared" si="368"/>
        <v>0.37274347549331638</v>
      </c>
      <c r="Z4636" s="211">
        <f t="shared" si="370"/>
        <v>0.42</v>
      </c>
      <c r="AA4636" s="178"/>
      <c r="AB4636" s="178"/>
      <c r="AC4636" s="178"/>
    </row>
    <row r="4637" spans="2:29" x14ac:dyDescent="0.35">
      <c r="B4637" s="222">
        <v>471400</v>
      </c>
      <c r="C4637" s="208">
        <v>192659</v>
      </c>
      <c r="D4637" s="309">
        <v>10596.24</v>
      </c>
      <c r="E4637" s="206">
        <v>15412.72</v>
      </c>
      <c r="F4637" s="206">
        <v>17339.310000000001</v>
      </c>
      <c r="G4637" s="205">
        <f t="shared" si="371"/>
        <v>0.40869537547730167</v>
      </c>
      <c r="H4637" s="207">
        <f t="shared" si="372"/>
        <v>0.45</v>
      </c>
      <c r="I4637" s="213">
        <v>175716</v>
      </c>
      <c r="J4637" s="213">
        <v>9664.3799999999992</v>
      </c>
      <c r="K4637" s="212">
        <v>14057.28</v>
      </c>
      <c r="L4637" s="212">
        <v>15814.44</v>
      </c>
      <c r="M4637" s="239">
        <f t="shared" si="369"/>
        <v>0.51519999999989519</v>
      </c>
      <c r="N4637" s="239"/>
      <c r="O4637" s="178"/>
      <c r="P4637" s="178"/>
      <c r="Q4637" s="178"/>
      <c r="R4637" s="178"/>
      <c r="S4637" s="178"/>
      <c r="T4637" s="178"/>
      <c r="U4637" s="178"/>
      <c r="V4637" s="178"/>
      <c r="W4637" s="178"/>
      <c r="X4637" s="178"/>
      <c r="Y4637" s="210">
        <f t="shared" si="368"/>
        <v>0.37275350021213405</v>
      </c>
      <c r="Z4637" s="211">
        <f t="shared" si="370"/>
        <v>0.42</v>
      </c>
      <c r="AA4637" s="178"/>
      <c r="AB4637" s="178"/>
      <c r="AC4637" s="178"/>
    </row>
    <row r="4638" spans="2:29" x14ac:dyDescent="0.35">
      <c r="B4638" s="222">
        <v>471500</v>
      </c>
      <c r="C4638" s="208">
        <v>192704</v>
      </c>
      <c r="D4638" s="309">
        <v>10598.72</v>
      </c>
      <c r="E4638" s="206">
        <v>15416.32</v>
      </c>
      <c r="F4638" s="206">
        <v>17343.36</v>
      </c>
      <c r="G4638" s="205">
        <f t="shared" si="371"/>
        <v>0.40870413573700953</v>
      </c>
      <c r="H4638" s="207">
        <f t="shared" si="372"/>
        <v>0.45</v>
      </c>
      <c r="I4638" s="213">
        <v>175758</v>
      </c>
      <c r="J4638" s="213">
        <v>9666.69</v>
      </c>
      <c r="K4638" s="212">
        <v>14060.64</v>
      </c>
      <c r="L4638" s="212">
        <v>15818.22</v>
      </c>
      <c r="M4638" s="239">
        <f t="shared" si="369"/>
        <v>0.51530000000017029</v>
      </c>
      <c r="N4638" s="239"/>
      <c r="O4638" s="178"/>
      <c r="P4638" s="178"/>
      <c r="Q4638" s="178"/>
      <c r="R4638" s="178"/>
      <c r="S4638" s="178"/>
      <c r="T4638" s="178"/>
      <c r="U4638" s="178"/>
      <c r="V4638" s="178"/>
      <c r="W4638" s="178"/>
      <c r="X4638" s="178"/>
      <c r="Y4638" s="210">
        <f t="shared" si="368"/>
        <v>0.37276352067868507</v>
      </c>
      <c r="Z4638" s="211">
        <f t="shared" si="370"/>
        <v>0.42</v>
      </c>
      <c r="AA4638" s="178"/>
      <c r="AB4638" s="178"/>
      <c r="AC4638" s="178"/>
    </row>
    <row r="4639" spans="2:29" x14ac:dyDescent="0.35">
      <c r="B4639" s="222">
        <v>471600</v>
      </c>
      <c r="C4639" s="208">
        <v>192749</v>
      </c>
      <c r="D4639" s="309">
        <v>10601.19</v>
      </c>
      <c r="E4639" s="206">
        <v>15419.92</v>
      </c>
      <c r="F4639" s="206">
        <v>17347.41</v>
      </c>
      <c r="G4639" s="205">
        <f t="shared" si="371"/>
        <v>0.40871289228159458</v>
      </c>
      <c r="H4639" s="207">
        <f t="shared" si="372"/>
        <v>0.45</v>
      </c>
      <c r="I4639" s="213">
        <v>175800</v>
      </c>
      <c r="J4639" s="213">
        <v>9669</v>
      </c>
      <c r="K4639" s="212">
        <v>14064</v>
      </c>
      <c r="L4639" s="212">
        <v>15822</v>
      </c>
      <c r="M4639" s="239">
        <f t="shared" si="369"/>
        <v>0.51520000000004074</v>
      </c>
      <c r="N4639" s="239"/>
      <c r="O4639" s="178"/>
      <c r="P4639" s="178"/>
      <c r="Q4639" s="178"/>
      <c r="R4639" s="178"/>
      <c r="S4639" s="178"/>
      <c r="T4639" s="178"/>
      <c r="U4639" s="178"/>
      <c r="V4639" s="178"/>
      <c r="W4639" s="178"/>
      <c r="X4639" s="178"/>
      <c r="Y4639" s="210">
        <f t="shared" si="368"/>
        <v>0.37277353689567427</v>
      </c>
      <c r="Z4639" s="211">
        <f t="shared" si="370"/>
        <v>0.42</v>
      </c>
      <c r="AA4639" s="178"/>
      <c r="AB4639" s="178"/>
      <c r="AC4639" s="178"/>
    </row>
    <row r="4640" spans="2:29" x14ac:dyDescent="0.35">
      <c r="B4640" s="222">
        <v>471700</v>
      </c>
      <c r="C4640" s="208">
        <v>192794</v>
      </c>
      <c r="D4640" s="309">
        <v>10603.67</v>
      </c>
      <c r="E4640" s="206">
        <v>15423.52</v>
      </c>
      <c r="F4640" s="206">
        <v>17351.46</v>
      </c>
      <c r="G4640" s="205">
        <f t="shared" si="371"/>
        <v>0.40872164511341957</v>
      </c>
      <c r="H4640" s="207">
        <f t="shared" si="372"/>
        <v>0.45</v>
      </c>
      <c r="I4640" s="213">
        <v>175842</v>
      </c>
      <c r="J4640" s="213">
        <v>9671.31</v>
      </c>
      <c r="K4640" s="212">
        <v>14067.36</v>
      </c>
      <c r="L4640" s="212">
        <v>15825.78</v>
      </c>
      <c r="M4640" s="239">
        <f t="shared" si="369"/>
        <v>0.51530000000002474</v>
      </c>
      <c r="N4640" s="239"/>
      <c r="O4640" s="178"/>
      <c r="P4640" s="178"/>
      <c r="Q4640" s="178"/>
      <c r="R4640" s="178"/>
      <c r="S4640" s="178"/>
      <c r="T4640" s="178"/>
      <c r="U4640" s="178"/>
      <c r="V4640" s="178"/>
      <c r="W4640" s="178"/>
      <c r="X4640" s="178"/>
      <c r="Y4640" s="210">
        <f t="shared" si="368"/>
        <v>0.37278354886580456</v>
      </c>
      <c r="Z4640" s="211">
        <f t="shared" si="370"/>
        <v>0.42</v>
      </c>
      <c r="AA4640" s="178"/>
      <c r="AB4640" s="178"/>
      <c r="AC4640" s="178"/>
    </row>
    <row r="4641" spans="2:29" x14ac:dyDescent="0.35">
      <c r="B4641" s="222">
        <v>471800</v>
      </c>
      <c r="C4641" s="208">
        <v>192839</v>
      </c>
      <c r="D4641" s="309">
        <v>10606.14</v>
      </c>
      <c r="E4641" s="206">
        <v>15427.12</v>
      </c>
      <c r="F4641" s="206">
        <v>17355.509999999998</v>
      </c>
      <c r="G4641" s="205">
        <f t="shared" si="371"/>
        <v>0.40873039423484525</v>
      </c>
      <c r="H4641" s="207">
        <f t="shared" si="372"/>
        <v>0.45</v>
      </c>
      <c r="I4641" s="213">
        <v>175884</v>
      </c>
      <c r="J4641" s="213">
        <v>9673.6200000000008</v>
      </c>
      <c r="K4641" s="212">
        <v>14070.72</v>
      </c>
      <c r="L4641" s="212">
        <v>15829.56</v>
      </c>
      <c r="M4641" s="239">
        <f t="shared" si="369"/>
        <v>0.51520000000025901</v>
      </c>
      <c r="N4641" s="239"/>
      <c r="O4641" s="178"/>
      <c r="P4641" s="178"/>
      <c r="Q4641" s="178"/>
      <c r="R4641" s="178"/>
      <c r="S4641" s="178"/>
      <c r="T4641" s="178"/>
      <c r="U4641" s="178"/>
      <c r="V4641" s="178"/>
      <c r="W4641" s="178"/>
      <c r="X4641" s="178"/>
      <c r="Y4641" s="210">
        <f t="shared" si="368"/>
        <v>0.37279355659177615</v>
      </c>
      <c r="Z4641" s="211">
        <f t="shared" si="370"/>
        <v>0.42</v>
      </c>
      <c r="AA4641" s="178"/>
      <c r="AB4641" s="178"/>
      <c r="AC4641" s="178"/>
    </row>
    <row r="4642" spans="2:29" x14ac:dyDescent="0.35">
      <c r="B4642" s="222">
        <v>471900</v>
      </c>
      <c r="C4642" s="208">
        <v>192884</v>
      </c>
      <c r="D4642" s="309">
        <v>10608.62</v>
      </c>
      <c r="E4642" s="206">
        <v>15430.72</v>
      </c>
      <c r="F4642" s="206">
        <v>17359.560000000001</v>
      </c>
      <c r="G4642" s="205">
        <f t="shared" si="371"/>
        <v>0.40873913964823055</v>
      </c>
      <c r="H4642" s="207">
        <f t="shared" si="372"/>
        <v>0.45</v>
      </c>
      <c r="I4642" s="213">
        <v>175926</v>
      </c>
      <c r="J4642" s="213">
        <v>9675.93</v>
      </c>
      <c r="K4642" s="212">
        <v>14074.08</v>
      </c>
      <c r="L4642" s="212">
        <v>15833.34</v>
      </c>
      <c r="M4642" s="239">
        <f t="shared" si="369"/>
        <v>0.51529999999995202</v>
      </c>
      <c r="N4642" s="239"/>
      <c r="O4642" s="178"/>
      <c r="P4642" s="178"/>
      <c r="Q4642" s="178"/>
      <c r="R4642" s="178"/>
      <c r="S4642" s="178"/>
      <c r="T4642" s="178"/>
      <c r="U4642" s="178"/>
      <c r="V4642" s="178"/>
      <c r="W4642" s="178"/>
      <c r="X4642" s="178"/>
      <c r="Y4642" s="210">
        <f t="shared" si="368"/>
        <v>0.37280356007628734</v>
      </c>
      <c r="Z4642" s="211">
        <f t="shared" si="370"/>
        <v>0.42</v>
      </c>
      <c r="AA4642" s="178"/>
      <c r="AB4642" s="178"/>
      <c r="AC4642" s="178"/>
    </row>
    <row r="4643" spans="2:29" x14ac:dyDescent="0.35">
      <c r="B4643" s="222">
        <v>472000</v>
      </c>
      <c r="C4643" s="208">
        <v>192929</v>
      </c>
      <c r="D4643" s="309">
        <v>10611.09</v>
      </c>
      <c r="E4643" s="206">
        <v>15434.32</v>
      </c>
      <c r="F4643" s="206">
        <v>17363.61</v>
      </c>
      <c r="G4643" s="205">
        <f t="shared" si="371"/>
        <v>0.40874788135593221</v>
      </c>
      <c r="H4643" s="207">
        <f t="shared" si="372"/>
        <v>0.45</v>
      </c>
      <c r="I4643" s="213">
        <v>175968</v>
      </c>
      <c r="J4643" s="213">
        <v>9678.24</v>
      </c>
      <c r="K4643" s="212">
        <v>14077.44</v>
      </c>
      <c r="L4643" s="212">
        <v>15837.12</v>
      </c>
      <c r="M4643" s="239">
        <f t="shared" si="369"/>
        <v>0.51520000000007715</v>
      </c>
      <c r="N4643" s="239"/>
      <c r="O4643" s="178"/>
      <c r="P4643" s="178"/>
      <c r="Q4643" s="178"/>
      <c r="R4643" s="178"/>
      <c r="S4643" s="178"/>
      <c r="T4643" s="178"/>
      <c r="U4643" s="178"/>
      <c r="V4643" s="178"/>
      <c r="W4643" s="178"/>
      <c r="X4643" s="178"/>
      <c r="Y4643" s="210">
        <f t="shared" si="368"/>
        <v>0.37281355932203392</v>
      </c>
      <c r="Z4643" s="211">
        <f t="shared" si="370"/>
        <v>0.42</v>
      </c>
      <c r="AA4643" s="178"/>
      <c r="AB4643" s="178"/>
      <c r="AC4643" s="178"/>
    </row>
    <row r="4644" spans="2:29" x14ac:dyDescent="0.35">
      <c r="B4644" s="222">
        <v>472100</v>
      </c>
      <c r="C4644" s="208">
        <v>192974</v>
      </c>
      <c r="D4644" s="309">
        <v>10613.57</v>
      </c>
      <c r="E4644" s="206">
        <v>15437.92</v>
      </c>
      <c r="F4644" s="206">
        <v>17367.66</v>
      </c>
      <c r="G4644" s="205">
        <f t="shared" si="371"/>
        <v>0.408756619360305</v>
      </c>
      <c r="H4644" s="207">
        <f t="shared" si="372"/>
        <v>0.45</v>
      </c>
      <c r="I4644" s="213">
        <v>176010</v>
      </c>
      <c r="J4644" s="213">
        <v>9680.5499999999993</v>
      </c>
      <c r="K4644" s="212">
        <v>14080.8</v>
      </c>
      <c r="L4644" s="212">
        <v>15840.9</v>
      </c>
      <c r="M4644" s="239">
        <f t="shared" si="369"/>
        <v>0.51530000000009746</v>
      </c>
      <c r="N4644" s="239"/>
      <c r="O4644" s="178"/>
      <c r="P4644" s="178"/>
      <c r="Q4644" s="178"/>
      <c r="R4644" s="178"/>
      <c r="S4644" s="178"/>
      <c r="T4644" s="178"/>
      <c r="U4644" s="178"/>
      <c r="V4644" s="178"/>
      <c r="W4644" s="178"/>
      <c r="X4644" s="178"/>
      <c r="Y4644" s="210">
        <f t="shared" si="368"/>
        <v>0.37282355433170938</v>
      </c>
      <c r="Z4644" s="211">
        <f t="shared" si="370"/>
        <v>0.42</v>
      </c>
      <c r="AA4644" s="178"/>
      <c r="AB4644" s="178"/>
      <c r="AC4644" s="178"/>
    </row>
    <row r="4645" spans="2:29" x14ac:dyDescent="0.35">
      <c r="B4645" s="222">
        <v>472200</v>
      </c>
      <c r="C4645" s="208">
        <v>193019</v>
      </c>
      <c r="D4645" s="309">
        <v>10616.04</v>
      </c>
      <c r="E4645" s="206">
        <v>15441.52</v>
      </c>
      <c r="F4645" s="206">
        <v>17371.71</v>
      </c>
      <c r="G4645" s="205">
        <f t="shared" si="371"/>
        <v>0.40876535366370181</v>
      </c>
      <c r="H4645" s="207">
        <f t="shared" si="372"/>
        <v>0.45</v>
      </c>
      <c r="I4645" s="213">
        <v>176052</v>
      </c>
      <c r="J4645" s="213">
        <v>9682.86</v>
      </c>
      <c r="K4645" s="212">
        <v>14084.16</v>
      </c>
      <c r="L4645" s="212">
        <v>15844.68</v>
      </c>
      <c r="M4645" s="239">
        <f t="shared" si="369"/>
        <v>0.51520000000000432</v>
      </c>
      <c r="N4645" s="239"/>
      <c r="O4645" s="178"/>
      <c r="P4645" s="178"/>
      <c r="Q4645" s="178"/>
      <c r="R4645" s="178"/>
      <c r="S4645" s="178"/>
      <c r="T4645" s="178"/>
      <c r="U4645" s="178"/>
      <c r="V4645" s="178"/>
      <c r="W4645" s="178"/>
      <c r="X4645" s="178"/>
      <c r="Y4645" s="210">
        <f t="shared" si="368"/>
        <v>0.37283354510800509</v>
      </c>
      <c r="Z4645" s="211">
        <f t="shared" si="370"/>
        <v>0.42</v>
      </c>
      <c r="AA4645" s="178"/>
      <c r="AB4645" s="178"/>
      <c r="AC4645" s="178"/>
    </row>
    <row r="4646" spans="2:29" x14ac:dyDescent="0.35">
      <c r="B4646" s="222">
        <v>472300</v>
      </c>
      <c r="C4646" s="208">
        <v>193064</v>
      </c>
      <c r="D4646" s="309">
        <v>10618.52</v>
      </c>
      <c r="E4646" s="206">
        <v>15445.12</v>
      </c>
      <c r="F4646" s="206">
        <v>17375.759999999998</v>
      </c>
      <c r="G4646" s="205">
        <f t="shared" si="371"/>
        <v>0.40877408426847345</v>
      </c>
      <c r="H4646" s="207">
        <f t="shared" si="372"/>
        <v>0.45</v>
      </c>
      <c r="I4646" s="213">
        <v>176094</v>
      </c>
      <c r="J4646" s="213">
        <v>9685.17</v>
      </c>
      <c r="K4646" s="212">
        <v>14087.52</v>
      </c>
      <c r="L4646" s="212">
        <v>15848.46</v>
      </c>
      <c r="M4646" s="239">
        <f t="shared" si="369"/>
        <v>0.51529999999998832</v>
      </c>
      <c r="N4646" s="239"/>
      <c r="O4646" s="178"/>
      <c r="P4646" s="178"/>
      <c r="Q4646" s="178"/>
      <c r="R4646" s="178"/>
      <c r="S4646" s="178"/>
      <c r="T4646" s="178"/>
      <c r="U4646" s="178"/>
      <c r="V4646" s="178"/>
      <c r="W4646" s="178"/>
      <c r="X4646" s="178"/>
      <c r="Y4646" s="210">
        <f t="shared" si="368"/>
        <v>0.37284353165361001</v>
      </c>
      <c r="Z4646" s="211">
        <f t="shared" si="370"/>
        <v>0.42</v>
      </c>
      <c r="AA4646" s="178"/>
      <c r="AB4646" s="178"/>
      <c r="AC4646" s="178"/>
    </row>
    <row r="4647" spans="2:29" x14ac:dyDescent="0.35">
      <c r="B4647" s="222">
        <v>472400</v>
      </c>
      <c r="C4647" s="208">
        <v>193109</v>
      </c>
      <c r="D4647" s="309">
        <v>10620.99</v>
      </c>
      <c r="E4647" s="206">
        <v>15448.72</v>
      </c>
      <c r="F4647" s="206">
        <v>17379.810000000001</v>
      </c>
      <c r="G4647" s="205">
        <f t="shared" si="371"/>
        <v>0.40878281117696869</v>
      </c>
      <c r="H4647" s="207">
        <f t="shared" si="372"/>
        <v>0.45</v>
      </c>
      <c r="I4647" s="213">
        <v>176136</v>
      </c>
      <c r="J4647" s="213">
        <v>9687.48</v>
      </c>
      <c r="K4647" s="212">
        <v>14090.88</v>
      </c>
      <c r="L4647" s="212">
        <v>15852.24</v>
      </c>
      <c r="M4647" s="239">
        <f t="shared" si="369"/>
        <v>0.51519999999989519</v>
      </c>
      <c r="N4647" s="239"/>
      <c r="O4647" s="178"/>
      <c r="P4647" s="178"/>
      <c r="Q4647" s="178"/>
      <c r="R4647" s="178"/>
      <c r="S4647" s="178"/>
      <c r="T4647" s="178"/>
      <c r="U4647" s="178"/>
      <c r="V4647" s="178"/>
      <c r="W4647" s="178"/>
      <c r="X4647" s="178"/>
      <c r="Y4647" s="210">
        <f t="shared" si="368"/>
        <v>0.37285351397121086</v>
      </c>
      <c r="Z4647" s="211">
        <f t="shared" si="370"/>
        <v>0.42</v>
      </c>
      <c r="AA4647" s="178"/>
      <c r="AB4647" s="178"/>
      <c r="AC4647" s="178"/>
    </row>
    <row r="4648" spans="2:29" x14ac:dyDescent="0.35">
      <c r="B4648" s="222">
        <v>472500</v>
      </c>
      <c r="C4648" s="208">
        <v>193154</v>
      </c>
      <c r="D4648" s="309">
        <v>10623.47</v>
      </c>
      <c r="E4648" s="206">
        <v>15452.32</v>
      </c>
      <c r="F4648" s="206">
        <v>17383.86</v>
      </c>
      <c r="G4648" s="205">
        <f t="shared" si="371"/>
        <v>0.40879153439153437</v>
      </c>
      <c r="H4648" s="207">
        <f t="shared" si="372"/>
        <v>0.45</v>
      </c>
      <c r="I4648" s="213">
        <v>176178</v>
      </c>
      <c r="J4648" s="213">
        <v>9689.7900000000009</v>
      </c>
      <c r="K4648" s="212">
        <v>14094.24</v>
      </c>
      <c r="L4648" s="212">
        <v>15856.02</v>
      </c>
      <c r="M4648" s="239">
        <f t="shared" si="369"/>
        <v>0.51530000000017029</v>
      </c>
      <c r="N4648" s="239"/>
      <c r="O4648" s="178"/>
      <c r="P4648" s="178"/>
      <c r="Q4648" s="178"/>
      <c r="R4648" s="178"/>
      <c r="S4648" s="178"/>
      <c r="T4648" s="178"/>
      <c r="U4648" s="178"/>
      <c r="V4648" s="178"/>
      <c r="W4648" s="178"/>
      <c r="X4648" s="178"/>
      <c r="Y4648" s="210">
        <f t="shared" si="368"/>
        <v>0.37286349206349206</v>
      </c>
      <c r="Z4648" s="211">
        <f t="shared" si="370"/>
        <v>0.42</v>
      </c>
      <c r="AA4648" s="178"/>
      <c r="AB4648" s="178"/>
      <c r="AC4648" s="178"/>
    </row>
    <row r="4649" spans="2:29" x14ac:dyDescent="0.35">
      <c r="B4649" s="222">
        <v>472600</v>
      </c>
      <c r="C4649" s="208">
        <v>193199</v>
      </c>
      <c r="D4649" s="309">
        <v>10625.94</v>
      </c>
      <c r="E4649" s="206">
        <v>15455.92</v>
      </c>
      <c r="F4649" s="206">
        <v>17387.91</v>
      </c>
      <c r="G4649" s="205">
        <f t="shared" si="371"/>
        <v>0.40880025391451547</v>
      </c>
      <c r="H4649" s="207">
        <f t="shared" si="372"/>
        <v>0.45</v>
      </c>
      <c r="I4649" s="213">
        <v>176220</v>
      </c>
      <c r="J4649" s="213">
        <v>9692.1</v>
      </c>
      <c r="K4649" s="212">
        <v>14097.6</v>
      </c>
      <c r="L4649" s="212">
        <v>15859.8</v>
      </c>
      <c r="M4649" s="239">
        <f t="shared" si="369"/>
        <v>0.51520000000004074</v>
      </c>
      <c r="N4649" s="239"/>
      <c r="O4649" s="178"/>
      <c r="P4649" s="178"/>
      <c r="Q4649" s="178"/>
      <c r="R4649" s="178"/>
      <c r="S4649" s="178"/>
      <c r="T4649" s="178"/>
      <c r="U4649" s="178"/>
      <c r="V4649" s="178"/>
      <c r="W4649" s="178"/>
      <c r="X4649" s="178"/>
      <c r="Y4649" s="210">
        <f t="shared" si="368"/>
        <v>0.37287346593313586</v>
      </c>
      <c r="Z4649" s="211">
        <f t="shared" si="370"/>
        <v>0.42</v>
      </c>
      <c r="AA4649" s="178"/>
      <c r="AB4649" s="178"/>
      <c r="AC4649" s="178"/>
    </row>
    <row r="4650" spans="2:29" x14ac:dyDescent="0.35">
      <c r="B4650" s="222">
        <v>472700</v>
      </c>
      <c r="C4650" s="208">
        <v>193244</v>
      </c>
      <c r="D4650" s="309">
        <v>10628.42</v>
      </c>
      <c r="E4650" s="206">
        <v>15459.52</v>
      </c>
      <c r="F4650" s="206">
        <v>17391.96</v>
      </c>
      <c r="G4650" s="205">
        <f t="shared" si="371"/>
        <v>0.4088089697482547</v>
      </c>
      <c r="H4650" s="207">
        <f t="shared" si="372"/>
        <v>0.45</v>
      </c>
      <c r="I4650" s="213">
        <v>176262</v>
      </c>
      <c r="J4650" s="213">
        <v>9694.41</v>
      </c>
      <c r="K4650" s="212">
        <v>14100.96</v>
      </c>
      <c r="L4650" s="212">
        <v>15863.58</v>
      </c>
      <c r="M4650" s="239">
        <f t="shared" si="369"/>
        <v>0.51530000000002474</v>
      </c>
      <c r="N4650" s="239"/>
      <c r="O4650" s="178"/>
      <c r="P4650" s="178"/>
      <c r="Q4650" s="178"/>
      <c r="R4650" s="178"/>
      <c r="S4650" s="178"/>
      <c r="T4650" s="178"/>
      <c r="U4650" s="178"/>
      <c r="V4650" s="178"/>
      <c r="W4650" s="178"/>
      <c r="X4650" s="178"/>
      <c r="Y4650" s="210">
        <f t="shared" si="368"/>
        <v>0.37288343558282211</v>
      </c>
      <c r="Z4650" s="211">
        <f t="shared" si="370"/>
        <v>0.42</v>
      </c>
      <c r="AA4650" s="178"/>
      <c r="AB4650" s="178"/>
      <c r="AC4650" s="178"/>
    </row>
    <row r="4651" spans="2:29" x14ac:dyDescent="0.35">
      <c r="B4651" s="222">
        <v>472800</v>
      </c>
      <c r="C4651" s="208">
        <v>193289</v>
      </c>
      <c r="D4651" s="309">
        <v>10630.89</v>
      </c>
      <c r="E4651" s="206">
        <v>15463.12</v>
      </c>
      <c r="F4651" s="206">
        <v>17396.009999999998</v>
      </c>
      <c r="G4651" s="205">
        <f t="shared" si="371"/>
        <v>0.40881768189509304</v>
      </c>
      <c r="H4651" s="207">
        <f t="shared" si="372"/>
        <v>0.45</v>
      </c>
      <c r="I4651" s="213">
        <v>176304</v>
      </c>
      <c r="J4651" s="213">
        <v>9696.7199999999993</v>
      </c>
      <c r="K4651" s="212">
        <v>14104.32</v>
      </c>
      <c r="L4651" s="212">
        <v>15867.36</v>
      </c>
      <c r="M4651" s="239">
        <f t="shared" si="369"/>
        <v>0.51520000000025901</v>
      </c>
      <c r="N4651" s="239"/>
      <c r="O4651" s="178"/>
      <c r="P4651" s="178"/>
      <c r="Q4651" s="178"/>
      <c r="R4651" s="178"/>
      <c r="S4651" s="178"/>
      <c r="T4651" s="178"/>
      <c r="U4651" s="178"/>
      <c r="V4651" s="178"/>
      <c r="W4651" s="178"/>
      <c r="X4651" s="178"/>
      <c r="Y4651" s="210">
        <f t="shared" si="368"/>
        <v>0.37289340101522844</v>
      </c>
      <c r="Z4651" s="211">
        <f t="shared" si="370"/>
        <v>0.42</v>
      </c>
      <c r="AA4651" s="178"/>
      <c r="AB4651" s="178"/>
      <c r="AC4651" s="178"/>
    </row>
    <row r="4652" spans="2:29" x14ac:dyDescent="0.35">
      <c r="B4652" s="222">
        <v>472900</v>
      </c>
      <c r="C4652" s="208">
        <v>193334</v>
      </c>
      <c r="D4652" s="309">
        <v>10633.37</v>
      </c>
      <c r="E4652" s="206">
        <v>15466.72</v>
      </c>
      <c r="F4652" s="206">
        <v>17400.060000000001</v>
      </c>
      <c r="G4652" s="205">
        <f t="shared" si="371"/>
        <v>0.4088263903573694</v>
      </c>
      <c r="H4652" s="207">
        <f t="shared" si="372"/>
        <v>0.45</v>
      </c>
      <c r="I4652" s="213">
        <v>176346</v>
      </c>
      <c r="J4652" s="213">
        <v>9699.0300000000007</v>
      </c>
      <c r="K4652" s="212">
        <v>14107.68</v>
      </c>
      <c r="L4652" s="212">
        <v>15871.14</v>
      </c>
      <c r="M4652" s="239">
        <f t="shared" si="369"/>
        <v>0.51529999999995202</v>
      </c>
      <c r="N4652" s="239"/>
      <c r="O4652" s="178"/>
      <c r="P4652" s="178"/>
      <c r="Q4652" s="178"/>
      <c r="R4652" s="178"/>
      <c r="S4652" s="178"/>
      <c r="T4652" s="178"/>
      <c r="U4652" s="178"/>
      <c r="V4652" s="178"/>
      <c r="W4652" s="178"/>
      <c r="X4652" s="178"/>
      <c r="Y4652" s="210">
        <f t="shared" si="368"/>
        <v>0.37290336223303022</v>
      </c>
      <c r="Z4652" s="211">
        <f t="shared" si="370"/>
        <v>0.42</v>
      </c>
      <c r="AA4652" s="178"/>
      <c r="AB4652" s="178"/>
      <c r="AC4652" s="178"/>
    </row>
    <row r="4653" spans="2:29" x14ac:dyDescent="0.35">
      <c r="B4653" s="222">
        <v>473000</v>
      </c>
      <c r="C4653" s="208">
        <v>193379</v>
      </c>
      <c r="D4653" s="309">
        <v>10635.84</v>
      </c>
      <c r="E4653" s="206">
        <v>15470.32</v>
      </c>
      <c r="F4653" s="206">
        <v>17404.11</v>
      </c>
      <c r="G4653" s="205">
        <f t="shared" si="371"/>
        <v>0.40883509513742072</v>
      </c>
      <c r="H4653" s="207">
        <f t="shared" si="372"/>
        <v>0.45</v>
      </c>
      <c r="I4653" s="213">
        <v>176388</v>
      </c>
      <c r="J4653" s="213">
        <v>9701.34</v>
      </c>
      <c r="K4653" s="212">
        <v>14111.04</v>
      </c>
      <c r="L4653" s="212">
        <v>15874.92</v>
      </c>
      <c r="M4653" s="239">
        <f t="shared" si="369"/>
        <v>0.51520000000007715</v>
      </c>
      <c r="N4653" s="239"/>
      <c r="O4653" s="178"/>
      <c r="P4653" s="178"/>
      <c r="Q4653" s="178"/>
      <c r="R4653" s="178"/>
      <c r="S4653" s="178"/>
      <c r="T4653" s="178"/>
      <c r="U4653" s="178"/>
      <c r="V4653" s="178"/>
      <c r="W4653" s="178"/>
      <c r="X4653" s="178"/>
      <c r="Y4653" s="210">
        <f t="shared" si="368"/>
        <v>0.37291331923890064</v>
      </c>
      <c r="Z4653" s="211">
        <f t="shared" si="370"/>
        <v>0.42</v>
      </c>
      <c r="AA4653" s="178"/>
      <c r="AB4653" s="178"/>
      <c r="AC4653" s="178"/>
    </row>
    <row r="4654" spans="2:29" x14ac:dyDescent="0.35">
      <c r="B4654" s="222">
        <v>473100</v>
      </c>
      <c r="C4654" s="208">
        <v>193424</v>
      </c>
      <c r="D4654" s="309">
        <v>10638.32</v>
      </c>
      <c r="E4654" s="206">
        <v>15473.92</v>
      </c>
      <c r="F4654" s="206">
        <v>17408.16</v>
      </c>
      <c r="G4654" s="205">
        <f t="shared" si="371"/>
        <v>0.40884379623758188</v>
      </c>
      <c r="H4654" s="207">
        <f t="shared" si="372"/>
        <v>0.45</v>
      </c>
      <c r="I4654" s="213">
        <v>176430</v>
      </c>
      <c r="J4654" s="213">
        <v>9703.65</v>
      </c>
      <c r="K4654" s="212">
        <v>14114.4</v>
      </c>
      <c r="L4654" s="212">
        <v>15878.7</v>
      </c>
      <c r="M4654" s="239">
        <f t="shared" si="369"/>
        <v>0.51530000000009746</v>
      </c>
      <c r="N4654" s="239"/>
      <c r="O4654" s="178"/>
      <c r="P4654" s="178"/>
      <c r="Q4654" s="178"/>
      <c r="R4654" s="178"/>
      <c r="S4654" s="178"/>
      <c r="T4654" s="178"/>
      <c r="U4654" s="178"/>
      <c r="V4654" s="178"/>
      <c r="W4654" s="178"/>
      <c r="X4654" s="178"/>
      <c r="Y4654" s="210">
        <f t="shared" si="368"/>
        <v>0.37292327203551046</v>
      </c>
      <c r="Z4654" s="211">
        <f t="shared" si="370"/>
        <v>0.42</v>
      </c>
      <c r="AA4654" s="178"/>
      <c r="AB4654" s="178"/>
      <c r="AC4654" s="178"/>
    </row>
    <row r="4655" spans="2:29" x14ac:dyDescent="0.35">
      <c r="B4655" s="222">
        <v>473200</v>
      </c>
      <c r="C4655" s="208">
        <v>193469</v>
      </c>
      <c r="D4655" s="309">
        <v>10640.79</v>
      </c>
      <c r="E4655" s="206">
        <v>15477.52</v>
      </c>
      <c r="F4655" s="206">
        <v>17412.21</v>
      </c>
      <c r="G4655" s="205">
        <f t="shared" si="371"/>
        <v>0.40885249366018594</v>
      </c>
      <c r="H4655" s="207">
        <f t="shared" si="372"/>
        <v>0.45</v>
      </c>
      <c r="I4655" s="213">
        <v>176472</v>
      </c>
      <c r="J4655" s="213">
        <v>9705.9599999999991</v>
      </c>
      <c r="K4655" s="212">
        <v>14117.76</v>
      </c>
      <c r="L4655" s="212">
        <v>15882.48</v>
      </c>
      <c r="M4655" s="239">
        <f t="shared" si="369"/>
        <v>0.51520000000000432</v>
      </c>
      <c r="N4655" s="239"/>
      <c r="O4655" s="178"/>
      <c r="P4655" s="178"/>
      <c r="Q4655" s="178"/>
      <c r="R4655" s="178"/>
      <c r="S4655" s="178"/>
      <c r="T4655" s="178"/>
      <c r="U4655" s="178"/>
      <c r="V4655" s="178"/>
      <c r="W4655" s="178"/>
      <c r="X4655" s="178"/>
      <c r="Y4655" s="210">
        <f t="shared" si="368"/>
        <v>0.37293322062552831</v>
      </c>
      <c r="Z4655" s="211">
        <f t="shared" si="370"/>
        <v>0.42</v>
      </c>
      <c r="AA4655" s="178"/>
      <c r="AB4655" s="178"/>
      <c r="AC4655" s="178"/>
    </row>
    <row r="4656" spans="2:29" x14ac:dyDescent="0.35">
      <c r="B4656" s="222">
        <v>473300</v>
      </c>
      <c r="C4656" s="208">
        <v>193514</v>
      </c>
      <c r="D4656" s="309">
        <v>10643.27</v>
      </c>
      <c r="E4656" s="206">
        <v>15481.12</v>
      </c>
      <c r="F4656" s="206">
        <v>17416.259999999998</v>
      </c>
      <c r="G4656" s="205">
        <f t="shared" si="371"/>
        <v>0.40886118740756389</v>
      </c>
      <c r="H4656" s="207">
        <f t="shared" si="372"/>
        <v>0.45</v>
      </c>
      <c r="I4656" s="213">
        <v>176514</v>
      </c>
      <c r="J4656" s="213">
        <v>9708.27</v>
      </c>
      <c r="K4656" s="212">
        <v>14121.12</v>
      </c>
      <c r="L4656" s="212">
        <v>15886.26</v>
      </c>
      <c r="M4656" s="239">
        <f t="shared" si="369"/>
        <v>0.51529999999998832</v>
      </c>
      <c r="N4656" s="239"/>
      <c r="O4656" s="178"/>
      <c r="P4656" s="178"/>
      <c r="Q4656" s="178"/>
      <c r="R4656" s="178"/>
      <c r="S4656" s="178"/>
      <c r="T4656" s="178"/>
      <c r="U4656" s="178"/>
      <c r="V4656" s="178"/>
      <c r="W4656" s="178"/>
      <c r="X4656" s="178"/>
      <c r="Y4656" s="210">
        <f t="shared" si="368"/>
        <v>0.37294316501162056</v>
      </c>
      <c r="Z4656" s="211">
        <f t="shared" si="370"/>
        <v>0.42</v>
      </c>
      <c r="AA4656" s="178"/>
      <c r="AB4656" s="178"/>
      <c r="AC4656" s="178"/>
    </row>
    <row r="4657" spans="2:29" x14ac:dyDescent="0.35">
      <c r="B4657" s="222">
        <v>473400</v>
      </c>
      <c r="C4657" s="208">
        <v>193559</v>
      </c>
      <c r="D4657" s="309">
        <v>10645.74</v>
      </c>
      <c r="E4657" s="206">
        <v>15484.72</v>
      </c>
      <c r="F4657" s="206">
        <v>17420.310000000001</v>
      </c>
      <c r="G4657" s="205">
        <f t="shared" si="371"/>
        <v>0.40886987748204479</v>
      </c>
      <c r="H4657" s="207">
        <f t="shared" si="372"/>
        <v>0.45</v>
      </c>
      <c r="I4657" s="213">
        <v>176556</v>
      </c>
      <c r="J4657" s="213">
        <v>9710.58</v>
      </c>
      <c r="K4657" s="212">
        <v>14124.48</v>
      </c>
      <c r="L4657" s="212">
        <v>15890.04</v>
      </c>
      <c r="M4657" s="239">
        <f t="shared" si="369"/>
        <v>0.51519999999989519</v>
      </c>
      <c r="N4657" s="239"/>
      <c r="O4657" s="178"/>
      <c r="P4657" s="178"/>
      <c r="Q4657" s="178"/>
      <c r="R4657" s="178"/>
      <c r="S4657" s="178"/>
      <c r="T4657" s="178"/>
      <c r="U4657" s="178"/>
      <c r="V4657" s="178"/>
      <c r="W4657" s="178"/>
      <c r="X4657" s="178"/>
      <c r="Y4657" s="210">
        <f t="shared" si="368"/>
        <v>0.3729531051964512</v>
      </c>
      <c r="Z4657" s="211">
        <f t="shared" si="370"/>
        <v>0.42</v>
      </c>
      <c r="AA4657" s="178"/>
      <c r="AB4657" s="178"/>
      <c r="AC4657" s="178"/>
    </row>
    <row r="4658" spans="2:29" x14ac:dyDescent="0.35">
      <c r="B4658" s="222">
        <v>473500</v>
      </c>
      <c r="C4658" s="208">
        <v>193604</v>
      </c>
      <c r="D4658" s="309">
        <v>10648.22</v>
      </c>
      <c r="E4658" s="206">
        <v>15488.32</v>
      </c>
      <c r="F4658" s="206">
        <v>17424.36</v>
      </c>
      <c r="G4658" s="205">
        <f t="shared" si="371"/>
        <v>0.40887856388595567</v>
      </c>
      <c r="H4658" s="207">
        <f t="shared" si="372"/>
        <v>0.45</v>
      </c>
      <c r="I4658" s="213">
        <v>176598</v>
      </c>
      <c r="J4658" s="213">
        <v>9712.89</v>
      </c>
      <c r="K4658" s="212">
        <v>14127.84</v>
      </c>
      <c r="L4658" s="212">
        <v>15893.82</v>
      </c>
      <c r="M4658" s="239">
        <f t="shared" si="369"/>
        <v>0.51530000000017029</v>
      </c>
      <c r="N4658" s="239"/>
      <c r="O4658" s="178"/>
      <c r="P4658" s="178"/>
      <c r="Q4658" s="178"/>
      <c r="R4658" s="178"/>
      <c r="S4658" s="178"/>
      <c r="T4658" s="178"/>
      <c r="U4658" s="178"/>
      <c r="V4658" s="178"/>
      <c r="W4658" s="178"/>
      <c r="X4658" s="178"/>
      <c r="Y4658" s="210">
        <f t="shared" si="368"/>
        <v>0.37296304118268214</v>
      </c>
      <c r="Z4658" s="211">
        <f t="shared" si="370"/>
        <v>0.42</v>
      </c>
      <c r="AA4658" s="178"/>
      <c r="AB4658" s="178"/>
      <c r="AC4658" s="178"/>
    </row>
    <row r="4659" spans="2:29" x14ac:dyDescent="0.35">
      <c r="B4659" s="222">
        <v>473600</v>
      </c>
      <c r="C4659" s="208">
        <v>193649</v>
      </c>
      <c r="D4659" s="309">
        <v>10650.69</v>
      </c>
      <c r="E4659" s="206">
        <v>15491.92</v>
      </c>
      <c r="F4659" s="206">
        <v>17428.41</v>
      </c>
      <c r="G4659" s="205">
        <f t="shared" si="371"/>
        <v>0.40888724662162163</v>
      </c>
      <c r="H4659" s="207">
        <f t="shared" si="372"/>
        <v>0.45</v>
      </c>
      <c r="I4659" s="213">
        <v>176640</v>
      </c>
      <c r="J4659" s="213">
        <v>9715.2000000000007</v>
      </c>
      <c r="K4659" s="212">
        <v>14131.2</v>
      </c>
      <c r="L4659" s="212">
        <v>15897.6</v>
      </c>
      <c r="M4659" s="239">
        <f t="shared" si="369"/>
        <v>0.51520000000004074</v>
      </c>
      <c r="N4659" s="239"/>
      <c r="O4659" s="178"/>
      <c r="P4659" s="178"/>
      <c r="Q4659" s="178"/>
      <c r="R4659" s="178"/>
      <c r="S4659" s="178"/>
      <c r="T4659" s="178"/>
      <c r="U4659" s="178"/>
      <c r="V4659" s="178"/>
      <c r="W4659" s="178"/>
      <c r="X4659" s="178"/>
      <c r="Y4659" s="210">
        <f t="shared" si="368"/>
        <v>0.37297297297297299</v>
      </c>
      <c r="Z4659" s="211">
        <f t="shared" si="370"/>
        <v>0.42</v>
      </c>
      <c r="AA4659" s="178"/>
      <c r="AB4659" s="178"/>
      <c r="AC4659" s="178"/>
    </row>
    <row r="4660" spans="2:29" x14ac:dyDescent="0.35">
      <c r="B4660" s="222">
        <v>473700</v>
      </c>
      <c r="C4660" s="208">
        <v>193694</v>
      </c>
      <c r="D4660" s="309">
        <v>10653.17</v>
      </c>
      <c r="E4660" s="206">
        <v>15495.52</v>
      </c>
      <c r="F4660" s="206">
        <v>17432.46</v>
      </c>
      <c r="G4660" s="205">
        <f t="shared" si="371"/>
        <v>0.40889592569136585</v>
      </c>
      <c r="H4660" s="207">
        <f t="shared" si="372"/>
        <v>0.45</v>
      </c>
      <c r="I4660" s="213">
        <v>176682</v>
      </c>
      <c r="J4660" s="213">
        <v>9717.51</v>
      </c>
      <c r="K4660" s="212">
        <v>14134.56</v>
      </c>
      <c r="L4660" s="212">
        <v>15901.38</v>
      </c>
      <c r="M4660" s="239">
        <f t="shared" si="369"/>
        <v>0.51530000000002474</v>
      </c>
      <c r="N4660" s="239"/>
      <c r="O4660" s="178"/>
      <c r="P4660" s="178"/>
      <c r="Q4660" s="178"/>
      <c r="R4660" s="178"/>
      <c r="S4660" s="178"/>
      <c r="T4660" s="178"/>
      <c r="U4660" s="178"/>
      <c r="V4660" s="178"/>
      <c r="W4660" s="178"/>
      <c r="X4660" s="178"/>
      <c r="Y4660" s="210">
        <f t="shared" si="368"/>
        <v>0.37298290056998101</v>
      </c>
      <c r="Z4660" s="211">
        <f t="shared" si="370"/>
        <v>0.42</v>
      </c>
      <c r="AA4660" s="178"/>
      <c r="AB4660" s="178"/>
      <c r="AC4660" s="178"/>
    </row>
    <row r="4661" spans="2:29" x14ac:dyDescent="0.35">
      <c r="B4661" s="222">
        <v>473800</v>
      </c>
      <c r="C4661" s="208">
        <v>193739</v>
      </c>
      <c r="D4661" s="309">
        <v>10655.64</v>
      </c>
      <c r="E4661" s="206">
        <v>15499.12</v>
      </c>
      <c r="F4661" s="206">
        <v>17436.509999999998</v>
      </c>
      <c r="G4661" s="205">
        <f t="shared" si="371"/>
        <v>0.40890460109750948</v>
      </c>
      <c r="H4661" s="207">
        <f t="shared" si="372"/>
        <v>0.45</v>
      </c>
      <c r="I4661" s="213">
        <v>176724</v>
      </c>
      <c r="J4661" s="213">
        <v>9719.82</v>
      </c>
      <c r="K4661" s="212">
        <v>14137.92</v>
      </c>
      <c r="L4661" s="212">
        <v>15905.16</v>
      </c>
      <c r="M4661" s="239">
        <f t="shared" si="369"/>
        <v>0.51520000000025901</v>
      </c>
      <c r="N4661" s="239"/>
      <c r="O4661" s="178"/>
      <c r="P4661" s="178"/>
      <c r="Q4661" s="178"/>
      <c r="R4661" s="178"/>
      <c r="S4661" s="178"/>
      <c r="T4661" s="178"/>
      <c r="U4661" s="178"/>
      <c r="V4661" s="178"/>
      <c r="W4661" s="178"/>
      <c r="X4661" s="178"/>
      <c r="Y4661" s="210">
        <f t="shared" si="368"/>
        <v>0.37299282397636135</v>
      </c>
      <c r="Z4661" s="211">
        <f t="shared" si="370"/>
        <v>0.42</v>
      </c>
      <c r="AA4661" s="178"/>
      <c r="AB4661" s="178"/>
      <c r="AC4661" s="178"/>
    </row>
    <row r="4662" spans="2:29" x14ac:dyDescent="0.35">
      <c r="B4662" s="222">
        <v>473900</v>
      </c>
      <c r="C4662" s="208">
        <v>193784</v>
      </c>
      <c r="D4662" s="309">
        <v>10658.12</v>
      </c>
      <c r="E4662" s="206">
        <v>15502.72</v>
      </c>
      <c r="F4662" s="206">
        <v>17440.560000000001</v>
      </c>
      <c r="G4662" s="205">
        <f t="shared" si="371"/>
        <v>0.40891327284237183</v>
      </c>
      <c r="H4662" s="207">
        <f t="shared" si="372"/>
        <v>0.45</v>
      </c>
      <c r="I4662" s="213">
        <v>176766</v>
      </c>
      <c r="J4662" s="213">
        <v>9722.1299999999992</v>
      </c>
      <c r="K4662" s="212">
        <v>14141.28</v>
      </c>
      <c r="L4662" s="212">
        <v>15908.94</v>
      </c>
      <c r="M4662" s="239">
        <f t="shared" si="369"/>
        <v>0.51529999999995202</v>
      </c>
      <c r="N4662" s="239"/>
      <c r="O4662" s="178"/>
      <c r="P4662" s="178"/>
      <c r="Q4662" s="178"/>
      <c r="R4662" s="178"/>
      <c r="S4662" s="178"/>
      <c r="T4662" s="178"/>
      <c r="U4662" s="178"/>
      <c r="V4662" s="178"/>
      <c r="W4662" s="178"/>
      <c r="X4662" s="178"/>
      <c r="Y4662" s="210">
        <f t="shared" si="368"/>
        <v>0.37300274319476684</v>
      </c>
      <c r="Z4662" s="211">
        <f t="shared" si="370"/>
        <v>0.42</v>
      </c>
      <c r="AA4662" s="178"/>
      <c r="AB4662" s="178"/>
      <c r="AC4662" s="178"/>
    </row>
    <row r="4663" spans="2:29" x14ac:dyDescent="0.35">
      <c r="B4663" s="222">
        <v>474000</v>
      </c>
      <c r="C4663" s="208">
        <v>193829</v>
      </c>
      <c r="D4663" s="309">
        <v>10660.59</v>
      </c>
      <c r="E4663" s="206">
        <v>15506.32</v>
      </c>
      <c r="F4663" s="206">
        <v>17444.61</v>
      </c>
      <c r="G4663" s="205">
        <f t="shared" si="371"/>
        <v>0.40892194092827006</v>
      </c>
      <c r="H4663" s="207">
        <f t="shared" si="372"/>
        <v>0.45</v>
      </c>
      <c r="I4663" s="213">
        <v>176808</v>
      </c>
      <c r="J4663" s="213">
        <v>9724.44</v>
      </c>
      <c r="K4663" s="212">
        <v>14144.64</v>
      </c>
      <c r="L4663" s="212">
        <v>15912.72</v>
      </c>
      <c r="M4663" s="239">
        <f t="shared" si="369"/>
        <v>0.51520000000007715</v>
      </c>
      <c r="N4663" s="239"/>
      <c r="O4663" s="178"/>
      <c r="P4663" s="178"/>
      <c r="Q4663" s="178"/>
      <c r="R4663" s="178"/>
      <c r="S4663" s="178"/>
      <c r="T4663" s="178"/>
      <c r="U4663" s="178"/>
      <c r="V4663" s="178"/>
      <c r="W4663" s="178"/>
      <c r="X4663" s="178"/>
      <c r="Y4663" s="210">
        <f t="shared" si="368"/>
        <v>0.37301265822784813</v>
      </c>
      <c r="Z4663" s="211">
        <f t="shared" si="370"/>
        <v>0.42</v>
      </c>
      <c r="AA4663" s="178"/>
      <c r="AB4663" s="178"/>
      <c r="AC4663" s="178"/>
    </row>
    <row r="4664" spans="2:29" x14ac:dyDescent="0.35">
      <c r="B4664" s="222">
        <v>474100</v>
      </c>
      <c r="C4664" s="208">
        <v>193874</v>
      </c>
      <c r="D4664" s="309">
        <v>10663.07</v>
      </c>
      <c r="E4664" s="206">
        <v>15509.92</v>
      </c>
      <c r="F4664" s="206">
        <v>17448.66</v>
      </c>
      <c r="G4664" s="205">
        <f t="shared" si="371"/>
        <v>0.40893060535751952</v>
      </c>
      <c r="H4664" s="207">
        <f t="shared" si="372"/>
        <v>0.45</v>
      </c>
      <c r="I4664" s="213">
        <v>176850</v>
      </c>
      <c r="J4664" s="213">
        <v>9726.75</v>
      </c>
      <c r="K4664" s="212">
        <v>14148</v>
      </c>
      <c r="L4664" s="212">
        <v>15916.5</v>
      </c>
      <c r="M4664" s="239">
        <f t="shared" si="369"/>
        <v>0.51530000000009746</v>
      </c>
      <c r="N4664" s="239"/>
      <c r="O4664" s="178"/>
      <c r="P4664" s="178"/>
      <c r="Q4664" s="178"/>
      <c r="R4664" s="178"/>
      <c r="S4664" s="178"/>
      <c r="T4664" s="178"/>
      <c r="U4664" s="178"/>
      <c r="V4664" s="178"/>
      <c r="W4664" s="178"/>
      <c r="X4664" s="178"/>
      <c r="Y4664" s="210">
        <f t="shared" si="368"/>
        <v>0.37302256907825354</v>
      </c>
      <c r="Z4664" s="211">
        <f t="shared" si="370"/>
        <v>0.42</v>
      </c>
      <c r="AA4664" s="178"/>
      <c r="AB4664" s="178"/>
      <c r="AC4664" s="178"/>
    </row>
    <row r="4665" spans="2:29" x14ac:dyDescent="0.35">
      <c r="B4665" s="222">
        <v>474200</v>
      </c>
      <c r="C4665" s="208">
        <v>193919</v>
      </c>
      <c r="D4665" s="309">
        <v>10665.54</v>
      </c>
      <c r="E4665" s="206">
        <v>15513.52</v>
      </c>
      <c r="F4665" s="206">
        <v>17452.71</v>
      </c>
      <c r="G4665" s="205">
        <f t="shared" si="371"/>
        <v>0.40893926613243359</v>
      </c>
      <c r="H4665" s="207">
        <f t="shared" si="372"/>
        <v>0.45</v>
      </c>
      <c r="I4665" s="213">
        <v>176892</v>
      </c>
      <c r="J4665" s="213">
        <v>9729.06</v>
      </c>
      <c r="K4665" s="212">
        <v>14151.36</v>
      </c>
      <c r="L4665" s="212">
        <v>15920.28</v>
      </c>
      <c r="M4665" s="239">
        <f t="shared" si="369"/>
        <v>0.51520000000000432</v>
      </c>
      <c r="N4665" s="239"/>
      <c r="O4665" s="178"/>
      <c r="P4665" s="178"/>
      <c r="Q4665" s="178"/>
      <c r="R4665" s="178"/>
      <c r="S4665" s="178"/>
      <c r="T4665" s="178"/>
      <c r="U4665" s="178"/>
      <c r="V4665" s="178"/>
      <c r="W4665" s="178"/>
      <c r="X4665" s="178"/>
      <c r="Y4665" s="210">
        <f t="shared" si="368"/>
        <v>0.37303247574862924</v>
      </c>
      <c r="Z4665" s="211">
        <f t="shared" si="370"/>
        <v>0.42</v>
      </c>
      <c r="AA4665" s="178"/>
      <c r="AB4665" s="178"/>
      <c r="AC4665" s="178"/>
    </row>
    <row r="4666" spans="2:29" x14ac:dyDescent="0.35">
      <c r="B4666" s="222">
        <v>474300</v>
      </c>
      <c r="C4666" s="208">
        <v>193964</v>
      </c>
      <c r="D4666" s="309">
        <v>10668.02</v>
      </c>
      <c r="E4666" s="206">
        <v>15517.12</v>
      </c>
      <c r="F4666" s="206">
        <v>17456.759999999998</v>
      </c>
      <c r="G4666" s="205">
        <f t="shared" si="371"/>
        <v>0.40894792325532364</v>
      </c>
      <c r="H4666" s="207">
        <f t="shared" si="372"/>
        <v>0.45</v>
      </c>
      <c r="I4666" s="213">
        <v>176934</v>
      </c>
      <c r="J4666" s="213">
        <v>9731.3700000000008</v>
      </c>
      <c r="K4666" s="212">
        <v>14154.72</v>
      </c>
      <c r="L4666" s="212">
        <v>15924.06</v>
      </c>
      <c r="M4666" s="239">
        <f t="shared" si="369"/>
        <v>0.51529999999998832</v>
      </c>
      <c r="N4666" s="239"/>
      <c r="O4666" s="178"/>
      <c r="P4666" s="178"/>
      <c r="Q4666" s="178"/>
      <c r="R4666" s="178"/>
      <c r="S4666" s="178"/>
      <c r="T4666" s="178"/>
      <c r="U4666" s="178"/>
      <c r="V4666" s="178"/>
      <c r="W4666" s="178"/>
      <c r="X4666" s="178"/>
      <c r="Y4666" s="210">
        <f t="shared" si="368"/>
        <v>0.37304237824161923</v>
      </c>
      <c r="Z4666" s="211">
        <f t="shared" si="370"/>
        <v>0.42</v>
      </c>
      <c r="AA4666" s="178"/>
      <c r="AB4666" s="178"/>
      <c r="AC4666" s="178"/>
    </row>
    <row r="4667" spans="2:29" x14ac:dyDescent="0.35">
      <c r="B4667" s="222">
        <v>474400</v>
      </c>
      <c r="C4667" s="208">
        <v>194009</v>
      </c>
      <c r="D4667" s="309">
        <v>10670.49</v>
      </c>
      <c r="E4667" s="206">
        <v>15520.72</v>
      </c>
      <c r="F4667" s="206">
        <v>17460.810000000001</v>
      </c>
      <c r="G4667" s="205">
        <f t="shared" si="371"/>
        <v>0.40895657672849917</v>
      </c>
      <c r="H4667" s="207">
        <f t="shared" si="372"/>
        <v>0.45</v>
      </c>
      <c r="I4667" s="213">
        <v>176976</v>
      </c>
      <c r="J4667" s="213">
        <v>9733.68</v>
      </c>
      <c r="K4667" s="212">
        <v>14158.08</v>
      </c>
      <c r="L4667" s="212">
        <v>15927.84</v>
      </c>
      <c r="M4667" s="239">
        <f t="shared" si="369"/>
        <v>0.51519999999989519</v>
      </c>
      <c r="N4667" s="239"/>
      <c r="O4667" s="178"/>
      <c r="P4667" s="178"/>
      <c r="Q4667" s="178"/>
      <c r="R4667" s="178"/>
      <c r="S4667" s="178"/>
      <c r="T4667" s="178"/>
      <c r="U4667" s="178"/>
      <c r="V4667" s="178"/>
      <c r="W4667" s="178"/>
      <c r="X4667" s="178"/>
      <c r="Y4667" s="210">
        <f t="shared" si="368"/>
        <v>0.37305227655986511</v>
      </c>
      <c r="Z4667" s="211">
        <f t="shared" si="370"/>
        <v>0.42</v>
      </c>
      <c r="AA4667" s="178"/>
      <c r="AB4667" s="178"/>
      <c r="AC4667" s="178"/>
    </row>
    <row r="4668" spans="2:29" x14ac:dyDescent="0.35">
      <c r="B4668" s="222">
        <v>474500</v>
      </c>
      <c r="C4668" s="208">
        <v>194054</v>
      </c>
      <c r="D4668" s="309">
        <v>10672.97</v>
      </c>
      <c r="E4668" s="206">
        <v>15524.32</v>
      </c>
      <c r="F4668" s="206">
        <v>17464.86</v>
      </c>
      <c r="G4668" s="205">
        <f t="shared" si="371"/>
        <v>0.40896522655426765</v>
      </c>
      <c r="H4668" s="207">
        <f t="shared" si="372"/>
        <v>0.45</v>
      </c>
      <c r="I4668" s="213">
        <v>177018</v>
      </c>
      <c r="J4668" s="213">
        <v>9735.99</v>
      </c>
      <c r="K4668" s="212">
        <v>14161.44</v>
      </c>
      <c r="L4668" s="212">
        <v>15931.62</v>
      </c>
      <c r="M4668" s="239">
        <f t="shared" si="369"/>
        <v>0.51530000000017029</v>
      </c>
      <c r="N4668" s="239"/>
      <c r="O4668" s="178"/>
      <c r="P4668" s="178"/>
      <c r="Q4668" s="178"/>
      <c r="R4668" s="178"/>
      <c r="S4668" s="178"/>
      <c r="T4668" s="178"/>
      <c r="U4668" s="178"/>
      <c r="V4668" s="178"/>
      <c r="W4668" s="178"/>
      <c r="X4668" s="178"/>
      <c r="Y4668" s="210">
        <f t="shared" si="368"/>
        <v>0.37306217070600634</v>
      </c>
      <c r="Z4668" s="211">
        <f t="shared" si="370"/>
        <v>0.42</v>
      </c>
      <c r="AA4668" s="178"/>
      <c r="AB4668" s="178"/>
      <c r="AC4668" s="178"/>
    </row>
    <row r="4669" spans="2:29" x14ac:dyDescent="0.35">
      <c r="B4669" s="222">
        <v>474600</v>
      </c>
      <c r="C4669" s="208">
        <v>194099</v>
      </c>
      <c r="D4669" s="309">
        <v>10675.44</v>
      </c>
      <c r="E4669" s="206">
        <v>15527.92</v>
      </c>
      <c r="F4669" s="206">
        <v>17468.91</v>
      </c>
      <c r="G4669" s="205">
        <f t="shared" si="371"/>
        <v>0.40897387273493468</v>
      </c>
      <c r="H4669" s="207">
        <f t="shared" si="372"/>
        <v>0.45</v>
      </c>
      <c r="I4669" s="213">
        <v>177060</v>
      </c>
      <c r="J4669" s="213">
        <v>9738.2999999999993</v>
      </c>
      <c r="K4669" s="212">
        <v>14164.8</v>
      </c>
      <c r="L4669" s="212">
        <v>15935.4</v>
      </c>
      <c r="M4669" s="239">
        <f t="shared" si="369"/>
        <v>0.51520000000004074</v>
      </c>
      <c r="N4669" s="239"/>
      <c r="O4669" s="178"/>
      <c r="P4669" s="178"/>
      <c r="Q4669" s="178"/>
      <c r="R4669" s="178"/>
      <c r="S4669" s="178"/>
      <c r="T4669" s="178"/>
      <c r="U4669" s="178"/>
      <c r="V4669" s="178"/>
      <c r="W4669" s="178"/>
      <c r="X4669" s="178"/>
      <c r="Y4669" s="210">
        <f t="shared" si="368"/>
        <v>0.37307206068268017</v>
      </c>
      <c r="Z4669" s="211">
        <f t="shared" si="370"/>
        <v>0.42</v>
      </c>
      <c r="AA4669" s="178"/>
      <c r="AB4669" s="178"/>
      <c r="AC4669" s="178"/>
    </row>
    <row r="4670" spans="2:29" x14ac:dyDescent="0.35">
      <c r="B4670" s="222">
        <v>474700</v>
      </c>
      <c r="C4670" s="208">
        <v>194144</v>
      </c>
      <c r="D4670" s="309">
        <v>10677.92</v>
      </c>
      <c r="E4670" s="206">
        <v>15531.52</v>
      </c>
      <c r="F4670" s="206">
        <v>17472.96</v>
      </c>
      <c r="G4670" s="205">
        <f t="shared" si="371"/>
        <v>0.40898251527280388</v>
      </c>
      <c r="H4670" s="207">
        <f t="shared" si="372"/>
        <v>0.45</v>
      </c>
      <c r="I4670" s="213">
        <v>177102</v>
      </c>
      <c r="J4670" s="213">
        <v>9740.61</v>
      </c>
      <c r="K4670" s="212">
        <v>14168.16</v>
      </c>
      <c r="L4670" s="212">
        <v>15939.18</v>
      </c>
      <c r="M4670" s="239">
        <f t="shared" si="369"/>
        <v>0.51530000000002474</v>
      </c>
      <c r="N4670" s="239"/>
      <c r="O4670" s="178"/>
      <c r="P4670" s="178"/>
      <c r="Q4670" s="178"/>
      <c r="R4670" s="178"/>
      <c r="S4670" s="178"/>
      <c r="T4670" s="178"/>
      <c r="U4670" s="178"/>
      <c r="V4670" s="178"/>
      <c r="W4670" s="178"/>
      <c r="X4670" s="178"/>
      <c r="Y4670" s="210">
        <f t="shared" si="368"/>
        <v>0.37308194649252158</v>
      </c>
      <c r="Z4670" s="211">
        <f t="shared" si="370"/>
        <v>0.42</v>
      </c>
      <c r="AA4670" s="178"/>
      <c r="AB4670" s="178"/>
      <c r="AC4670" s="178"/>
    </row>
    <row r="4671" spans="2:29" x14ac:dyDescent="0.35">
      <c r="B4671" s="222">
        <v>474800</v>
      </c>
      <c r="C4671" s="208">
        <v>194189</v>
      </c>
      <c r="D4671" s="309">
        <v>10680.39</v>
      </c>
      <c r="E4671" s="206">
        <v>15535.12</v>
      </c>
      <c r="F4671" s="206">
        <v>17477.009999999998</v>
      </c>
      <c r="G4671" s="205">
        <f t="shared" si="371"/>
        <v>0.4089911541701769</v>
      </c>
      <c r="H4671" s="207">
        <f t="shared" si="372"/>
        <v>0.45</v>
      </c>
      <c r="I4671" s="213">
        <v>177144</v>
      </c>
      <c r="J4671" s="213">
        <v>9742.92</v>
      </c>
      <c r="K4671" s="212">
        <v>14171.52</v>
      </c>
      <c r="L4671" s="212">
        <v>15942.96</v>
      </c>
      <c r="M4671" s="239">
        <f t="shared" si="369"/>
        <v>0.51520000000025901</v>
      </c>
      <c r="N4671" s="239"/>
      <c r="O4671" s="178"/>
      <c r="P4671" s="178"/>
      <c r="Q4671" s="178"/>
      <c r="R4671" s="178"/>
      <c r="S4671" s="178"/>
      <c r="T4671" s="178"/>
      <c r="U4671" s="178"/>
      <c r="V4671" s="178"/>
      <c r="W4671" s="178"/>
      <c r="X4671" s="178"/>
      <c r="Y4671" s="210">
        <f t="shared" si="368"/>
        <v>0.37309182813816344</v>
      </c>
      <c r="Z4671" s="211">
        <f t="shared" si="370"/>
        <v>0.42</v>
      </c>
      <c r="AA4671" s="178"/>
      <c r="AB4671" s="178"/>
      <c r="AC4671" s="178"/>
    </row>
    <row r="4672" spans="2:29" x14ac:dyDescent="0.35">
      <c r="B4672" s="222">
        <v>474900</v>
      </c>
      <c r="C4672" s="208">
        <v>194234</v>
      </c>
      <c r="D4672" s="309">
        <v>10682.87</v>
      </c>
      <c r="E4672" s="206">
        <v>15538.72</v>
      </c>
      <c r="F4672" s="206">
        <v>17481.060000000001</v>
      </c>
      <c r="G4672" s="205">
        <f t="shared" si="371"/>
        <v>0.40899978942935356</v>
      </c>
      <c r="H4672" s="207">
        <f t="shared" si="372"/>
        <v>0.45</v>
      </c>
      <c r="I4672" s="213">
        <v>177186</v>
      </c>
      <c r="J4672" s="213">
        <v>9745.23</v>
      </c>
      <c r="K4672" s="212">
        <v>14174.88</v>
      </c>
      <c r="L4672" s="212">
        <v>15946.74</v>
      </c>
      <c r="M4672" s="239">
        <f t="shared" si="369"/>
        <v>0.51529999999995202</v>
      </c>
      <c r="N4672" s="239"/>
      <c r="O4672" s="178"/>
      <c r="P4672" s="178"/>
      <c r="Q4672" s="178"/>
      <c r="R4672" s="178"/>
      <c r="S4672" s="178"/>
      <c r="T4672" s="178"/>
      <c r="U4672" s="178"/>
      <c r="V4672" s="178"/>
      <c r="W4672" s="178"/>
      <c r="X4672" s="178"/>
      <c r="Y4672" s="210">
        <f t="shared" si="368"/>
        <v>0.37310170562223627</v>
      </c>
      <c r="Z4672" s="211">
        <f t="shared" si="370"/>
        <v>0.42</v>
      </c>
      <c r="AA4672" s="178"/>
      <c r="AB4672" s="178"/>
      <c r="AC4672" s="178"/>
    </row>
    <row r="4673" spans="2:29" x14ac:dyDescent="0.35">
      <c r="B4673" s="222">
        <v>475000</v>
      </c>
      <c r="C4673" s="208">
        <v>194279</v>
      </c>
      <c r="D4673" s="309">
        <v>10685.34</v>
      </c>
      <c r="E4673" s="206">
        <v>15542.32</v>
      </c>
      <c r="F4673" s="206">
        <v>17485.11</v>
      </c>
      <c r="G4673" s="205">
        <f t="shared" si="371"/>
        <v>0.40900842105263158</v>
      </c>
      <c r="H4673" s="207">
        <f t="shared" si="372"/>
        <v>0.45</v>
      </c>
      <c r="I4673" s="213">
        <v>177228</v>
      </c>
      <c r="J4673" s="213">
        <v>9747.5400000000009</v>
      </c>
      <c r="K4673" s="212">
        <v>14178.24</v>
      </c>
      <c r="L4673" s="212">
        <v>15950.52</v>
      </c>
      <c r="M4673" s="239">
        <f t="shared" si="369"/>
        <v>0.51520000000007715</v>
      </c>
      <c r="N4673" s="239"/>
      <c r="O4673" s="178"/>
      <c r="P4673" s="178"/>
      <c r="Q4673" s="178"/>
      <c r="R4673" s="178"/>
      <c r="S4673" s="178"/>
      <c r="T4673" s="178"/>
      <c r="U4673" s="178"/>
      <c r="V4673" s="178"/>
      <c r="W4673" s="178"/>
      <c r="X4673" s="178"/>
      <c r="Y4673" s="210">
        <f t="shared" si="368"/>
        <v>0.37311157894736841</v>
      </c>
      <c r="Z4673" s="211">
        <f t="shared" si="370"/>
        <v>0.42</v>
      </c>
      <c r="AA4673" s="178"/>
      <c r="AB4673" s="178"/>
      <c r="AC4673" s="178"/>
    </row>
    <row r="4674" spans="2:29" x14ac:dyDescent="0.35">
      <c r="B4674" s="222">
        <v>475100</v>
      </c>
      <c r="C4674" s="208">
        <v>194324</v>
      </c>
      <c r="D4674" s="309">
        <v>10687.82</v>
      </c>
      <c r="E4674" s="206">
        <v>15545.92</v>
      </c>
      <c r="F4674" s="206">
        <v>17489.16</v>
      </c>
      <c r="G4674" s="205">
        <f t="shared" si="371"/>
        <v>0.4090170490423069</v>
      </c>
      <c r="H4674" s="207">
        <f t="shared" si="372"/>
        <v>0.45</v>
      </c>
      <c r="I4674" s="213">
        <v>177270</v>
      </c>
      <c r="J4674" s="213">
        <v>9749.85</v>
      </c>
      <c r="K4674" s="212">
        <v>14181.6</v>
      </c>
      <c r="L4674" s="212">
        <v>15954.3</v>
      </c>
      <c r="M4674" s="239">
        <f t="shared" si="369"/>
        <v>0.51530000000009746</v>
      </c>
      <c r="N4674" s="239"/>
      <c r="O4674" s="178"/>
      <c r="P4674" s="178"/>
      <c r="Q4674" s="178"/>
      <c r="R4674" s="178"/>
      <c r="S4674" s="178"/>
      <c r="T4674" s="178"/>
      <c r="U4674" s="178"/>
      <c r="V4674" s="178"/>
      <c r="W4674" s="178"/>
      <c r="X4674" s="178"/>
      <c r="Y4674" s="210">
        <f t="shared" si="368"/>
        <v>0.37312144811618608</v>
      </c>
      <c r="Z4674" s="211">
        <f t="shared" si="370"/>
        <v>0.42</v>
      </c>
      <c r="AA4674" s="178"/>
      <c r="AB4674" s="178"/>
      <c r="AC4674" s="178"/>
    </row>
    <row r="4675" spans="2:29" x14ac:dyDescent="0.35">
      <c r="B4675" s="222">
        <v>475200</v>
      </c>
      <c r="C4675" s="208">
        <v>194369</v>
      </c>
      <c r="D4675" s="309">
        <v>10690.29</v>
      </c>
      <c r="E4675" s="206">
        <v>15549.52</v>
      </c>
      <c r="F4675" s="206">
        <v>17493.21</v>
      </c>
      <c r="G4675" s="205">
        <f t="shared" si="371"/>
        <v>0.40902567340067342</v>
      </c>
      <c r="H4675" s="207">
        <f t="shared" si="372"/>
        <v>0.45</v>
      </c>
      <c r="I4675" s="213">
        <v>177312</v>
      </c>
      <c r="J4675" s="213">
        <v>9752.16</v>
      </c>
      <c r="K4675" s="212">
        <v>14184.96</v>
      </c>
      <c r="L4675" s="212">
        <v>15958.08</v>
      </c>
      <c r="M4675" s="239">
        <f t="shared" si="369"/>
        <v>0.51520000000000432</v>
      </c>
      <c r="N4675" s="239"/>
      <c r="O4675" s="178"/>
      <c r="P4675" s="178"/>
      <c r="Q4675" s="178"/>
      <c r="R4675" s="178"/>
      <c r="S4675" s="178"/>
      <c r="T4675" s="178"/>
      <c r="U4675" s="178"/>
      <c r="V4675" s="178"/>
      <c r="W4675" s="178"/>
      <c r="X4675" s="178"/>
      <c r="Y4675" s="210">
        <f t="shared" ref="Y4675:Y4738" si="373">I4675/$B4675</f>
        <v>0.37313131313131315</v>
      </c>
      <c r="Z4675" s="211">
        <f t="shared" si="370"/>
        <v>0.42</v>
      </c>
      <c r="AA4675" s="178"/>
      <c r="AB4675" s="178"/>
      <c r="AC4675" s="178"/>
    </row>
    <row r="4676" spans="2:29" x14ac:dyDescent="0.35">
      <c r="B4676" s="222">
        <v>475300</v>
      </c>
      <c r="C4676" s="208">
        <v>194414</v>
      </c>
      <c r="D4676" s="309">
        <v>10692.77</v>
      </c>
      <c r="E4676" s="206">
        <v>15553.12</v>
      </c>
      <c r="F4676" s="206">
        <v>17497.259999999998</v>
      </c>
      <c r="G4676" s="205">
        <f t="shared" si="371"/>
        <v>0.40903429413002312</v>
      </c>
      <c r="H4676" s="207">
        <f t="shared" si="372"/>
        <v>0.45</v>
      </c>
      <c r="I4676" s="213">
        <v>177354</v>
      </c>
      <c r="J4676" s="213">
        <v>9754.4699999999993</v>
      </c>
      <c r="K4676" s="212">
        <v>14188.32</v>
      </c>
      <c r="L4676" s="212">
        <v>15961.86</v>
      </c>
      <c r="M4676" s="239">
        <f t="shared" ref="M4676:M4739" si="374">(C4676+D4676+F4676-C4675-D4675-F4675)/100</f>
        <v>0.51529999999998832</v>
      </c>
      <c r="N4676" s="239"/>
      <c r="O4676" s="178"/>
      <c r="P4676" s="178"/>
      <c r="Q4676" s="178"/>
      <c r="R4676" s="178"/>
      <c r="S4676" s="178"/>
      <c r="T4676" s="178"/>
      <c r="U4676" s="178"/>
      <c r="V4676" s="178"/>
      <c r="W4676" s="178"/>
      <c r="X4676" s="178"/>
      <c r="Y4676" s="210">
        <f t="shared" si="373"/>
        <v>0.37314117399537133</v>
      </c>
      <c r="Z4676" s="211">
        <f t="shared" ref="Z4676:Z4739" si="375">(I4676-I4675)/($B4676-$B4675)</f>
        <v>0.42</v>
      </c>
      <c r="AA4676" s="178"/>
      <c r="AB4676" s="178"/>
      <c r="AC4676" s="178"/>
    </row>
    <row r="4677" spans="2:29" x14ac:dyDescent="0.35">
      <c r="B4677" s="222">
        <v>475400</v>
      </c>
      <c r="C4677" s="208">
        <v>194459</v>
      </c>
      <c r="D4677" s="309">
        <v>10695.24</v>
      </c>
      <c r="E4677" s="206">
        <v>15556.72</v>
      </c>
      <c r="F4677" s="206">
        <v>17501.310000000001</v>
      </c>
      <c r="G4677" s="205">
        <f t="shared" ref="G4677:G4740" si="376">C4677/B4677</f>
        <v>0.40904291123264619</v>
      </c>
      <c r="H4677" s="207">
        <f t="shared" ref="H4677:H4740" si="377">(C4677-C4676)/(B4677-B4676)</f>
        <v>0.45</v>
      </c>
      <c r="I4677" s="213">
        <v>177396</v>
      </c>
      <c r="J4677" s="213">
        <v>9756.7800000000007</v>
      </c>
      <c r="K4677" s="212">
        <v>14191.68</v>
      </c>
      <c r="L4677" s="212">
        <v>15965.64</v>
      </c>
      <c r="M4677" s="239">
        <f t="shared" si="374"/>
        <v>0.51519999999989519</v>
      </c>
      <c r="N4677" s="239"/>
      <c r="O4677" s="178"/>
      <c r="P4677" s="178"/>
      <c r="Q4677" s="178"/>
      <c r="R4677" s="178"/>
      <c r="S4677" s="178"/>
      <c r="T4677" s="178"/>
      <c r="U4677" s="178"/>
      <c r="V4677" s="178"/>
      <c r="W4677" s="178"/>
      <c r="X4677" s="178"/>
      <c r="Y4677" s="210">
        <f t="shared" si="373"/>
        <v>0.37315103071098021</v>
      </c>
      <c r="Z4677" s="211">
        <f t="shared" si="375"/>
        <v>0.42</v>
      </c>
      <c r="AA4677" s="178"/>
      <c r="AB4677" s="178"/>
      <c r="AC4677" s="178"/>
    </row>
    <row r="4678" spans="2:29" x14ac:dyDescent="0.35">
      <c r="B4678" s="222">
        <v>475500</v>
      </c>
      <c r="C4678" s="208">
        <v>194504</v>
      </c>
      <c r="D4678" s="309">
        <v>10697.72</v>
      </c>
      <c r="E4678" s="206">
        <v>15560.32</v>
      </c>
      <c r="F4678" s="206">
        <v>17505.36</v>
      </c>
      <c r="G4678" s="205">
        <f t="shared" si="376"/>
        <v>0.40905152471083073</v>
      </c>
      <c r="H4678" s="207">
        <f t="shared" si="377"/>
        <v>0.45</v>
      </c>
      <c r="I4678" s="213">
        <v>177438</v>
      </c>
      <c r="J4678" s="213">
        <v>9759.09</v>
      </c>
      <c r="K4678" s="212">
        <v>14195.04</v>
      </c>
      <c r="L4678" s="212">
        <v>15969.42</v>
      </c>
      <c r="M4678" s="239">
        <f t="shared" si="374"/>
        <v>0.51530000000017029</v>
      </c>
      <c r="N4678" s="239"/>
      <c r="O4678" s="178"/>
      <c r="P4678" s="178"/>
      <c r="Q4678" s="178"/>
      <c r="R4678" s="178"/>
      <c r="S4678" s="178"/>
      <c r="T4678" s="178"/>
      <c r="U4678" s="178"/>
      <c r="V4678" s="178"/>
      <c r="W4678" s="178"/>
      <c r="X4678" s="178"/>
      <c r="Y4678" s="210">
        <f t="shared" si="373"/>
        <v>0.37316088328075708</v>
      </c>
      <c r="Z4678" s="211">
        <f t="shared" si="375"/>
        <v>0.42</v>
      </c>
      <c r="AA4678" s="178"/>
      <c r="AB4678" s="178"/>
      <c r="AC4678" s="178"/>
    </row>
    <row r="4679" spans="2:29" x14ac:dyDescent="0.35">
      <c r="B4679" s="222">
        <v>475600</v>
      </c>
      <c r="C4679" s="208">
        <v>194549</v>
      </c>
      <c r="D4679" s="309">
        <v>10700.19</v>
      </c>
      <c r="E4679" s="206">
        <v>15563.92</v>
      </c>
      <c r="F4679" s="206">
        <v>17509.41</v>
      </c>
      <c r="G4679" s="205">
        <f t="shared" si="376"/>
        <v>0.40906013456686291</v>
      </c>
      <c r="H4679" s="207">
        <f t="shared" si="377"/>
        <v>0.45</v>
      </c>
      <c r="I4679" s="213">
        <v>177480</v>
      </c>
      <c r="J4679" s="213">
        <v>9761.4</v>
      </c>
      <c r="K4679" s="212">
        <v>14198.4</v>
      </c>
      <c r="L4679" s="212">
        <v>15973.2</v>
      </c>
      <c r="M4679" s="239">
        <f t="shared" si="374"/>
        <v>0.51520000000004074</v>
      </c>
      <c r="N4679" s="239"/>
      <c r="O4679" s="178"/>
      <c r="P4679" s="178"/>
      <c r="Q4679" s="178"/>
      <c r="R4679" s="178"/>
      <c r="S4679" s="178"/>
      <c r="T4679" s="178"/>
      <c r="U4679" s="178"/>
      <c r="V4679" s="178"/>
      <c r="W4679" s="178"/>
      <c r="X4679" s="178"/>
      <c r="Y4679" s="210">
        <f t="shared" si="373"/>
        <v>0.37317073170731707</v>
      </c>
      <c r="Z4679" s="211">
        <f t="shared" si="375"/>
        <v>0.42</v>
      </c>
      <c r="AA4679" s="178"/>
      <c r="AB4679" s="178"/>
      <c r="AC4679" s="178"/>
    </row>
    <row r="4680" spans="2:29" x14ac:dyDescent="0.35">
      <c r="B4680" s="222">
        <v>475700</v>
      </c>
      <c r="C4680" s="208">
        <v>194594</v>
      </c>
      <c r="D4680" s="309">
        <v>10702.67</v>
      </c>
      <c r="E4680" s="206">
        <v>15567.52</v>
      </c>
      <c r="F4680" s="206">
        <v>17513.46</v>
      </c>
      <c r="G4680" s="205">
        <f t="shared" si="376"/>
        <v>0.40906874080302713</v>
      </c>
      <c r="H4680" s="207">
        <f t="shared" si="377"/>
        <v>0.45</v>
      </c>
      <c r="I4680" s="213">
        <v>177522</v>
      </c>
      <c r="J4680" s="213">
        <v>9763.7099999999991</v>
      </c>
      <c r="K4680" s="212">
        <v>14201.76</v>
      </c>
      <c r="L4680" s="212">
        <v>15976.98</v>
      </c>
      <c r="M4680" s="239">
        <f t="shared" si="374"/>
        <v>0.51530000000002474</v>
      </c>
      <c r="N4680" s="239"/>
      <c r="O4680" s="178"/>
      <c r="P4680" s="178"/>
      <c r="Q4680" s="178"/>
      <c r="R4680" s="178"/>
      <c r="S4680" s="178"/>
      <c r="T4680" s="178"/>
      <c r="U4680" s="178"/>
      <c r="V4680" s="178"/>
      <c r="W4680" s="178"/>
      <c r="X4680" s="178"/>
      <c r="Y4680" s="210">
        <f t="shared" si="373"/>
        <v>0.37318057599327309</v>
      </c>
      <c r="Z4680" s="211">
        <f t="shared" si="375"/>
        <v>0.42</v>
      </c>
      <c r="AA4680" s="178"/>
      <c r="AB4680" s="178"/>
      <c r="AC4680" s="178"/>
    </row>
    <row r="4681" spans="2:29" x14ac:dyDescent="0.35">
      <c r="B4681" s="222">
        <v>475800</v>
      </c>
      <c r="C4681" s="208">
        <v>194639</v>
      </c>
      <c r="D4681" s="309">
        <v>10705.14</v>
      </c>
      <c r="E4681" s="206">
        <v>15571.12</v>
      </c>
      <c r="F4681" s="206">
        <v>17517.509999999998</v>
      </c>
      <c r="G4681" s="205">
        <f t="shared" si="376"/>
        <v>0.40907734342160573</v>
      </c>
      <c r="H4681" s="207">
        <f t="shared" si="377"/>
        <v>0.45</v>
      </c>
      <c r="I4681" s="213">
        <v>177564</v>
      </c>
      <c r="J4681" s="213">
        <v>9766.02</v>
      </c>
      <c r="K4681" s="212">
        <v>14205.12</v>
      </c>
      <c r="L4681" s="212">
        <v>15980.76</v>
      </c>
      <c r="M4681" s="239">
        <f t="shared" si="374"/>
        <v>0.51520000000025901</v>
      </c>
      <c r="N4681" s="239"/>
      <c r="O4681" s="178"/>
      <c r="P4681" s="178"/>
      <c r="Q4681" s="178"/>
      <c r="R4681" s="178"/>
      <c r="S4681" s="178"/>
      <c r="T4681" s="178"/>
      <c r="U4681" s="178"/>
      <c r="V4681" s="178"/>
      <c r="W4681" s="178"/>
      <c r="X4681" s="178"/>
      <c r="Y4681" s="210">
        <f t="shared" si="373"/>
        <v>0.37319041614123583</v>
      </c>
      <c r="Z4681" s="211">
        <f t="shared" si="375"/>
        <v>0.42</v>
      </c>
      <c r="AA4681" s="178"/>
      <c r="AB4681" s="178"/>
      <c r="AC4681" s="178"/>
    </row>
    <row r="4682" spans="2:29" x14ac:dyDescent="0.35">
      <c r="B4682" s="222">
        <v>475900</v>
      </c>
      <c r="C4682" s="208">
        <v>194684</v>
      </c>
      <c r="D4682" s="309">
        <v>10707.62</v>
      </c>
      <c r="E4682" s="206">
        <v>15574.72</v>
      </c>
      <c r="F4682" s="206">
        <v>17521.560000000001</v>
      </c>
      <c r="G4682" s="205">
        <f t="shared" si="376"/>
        <v>0.40908594242487917</v>
      </c>
      <c r="H4682" s="207">
        <f t="shared" si="377"/>
        <v>0.45</v>
      </c>
      <c r="I4682" s="213">
        <v>177606</v>
      </c>
      <c r="J4682" s="213">
        <v>9768.33</v>
      </c>
      <c r="K4682" s="212">
        <v>14208.48</v>
      </c>
      <c r="L4682" s="212">
        <v>15984.54</v>
      </c>
      <c r="M4682" s="239">
        <f t="shared" si="374"/>
        <v>0.51529999999995202</v>
      </c>
      <c r="N4682" s="239"/>
      <c r="O4682" s="178"/>
      <c r="P4682" s="178"/>
      <c r="Q4682" s="178"/>
      <c r="R4682" s="178"/>
      <c r="S4682" s="178"/>
      <c r="T4682" s="178"/>
      <c r="U4682" s="178"/>
      <c r="V4682" s="178"/>
      <c r="W4682" s="178"/>
      <c r="X4682" s="178"/>
      <c r="Y4682" s="210">
        <f t="shared" si="373"/>
        <v>0.37320025215381381</v>
      </c>
      <c r="Z4682" s="211">
        <f t="shared" si="375"/>
        <v>0.42</v>
      </c>
      <c r="AA4682" s="178"/>
      <c r="AB4682" s="178"/>
      <c r="AC4682" s="178"/>
    </row>
    <row r="4683" spans="2:29" x14ac:dyDescent="0.35">
      <c r="B4683" s="222">
        <v>476000</v>
      </c>
      <c r="C4683" s="208">
        <v>194729</v>
      </c>
      <c r="D4683" s="309">
        <v>10710.09</v>
      </c>
      <c r="E4683" s="206">
        <v>15578.32</v>
      </c>
      <c r="F4683" s="206">
        <v>17525.61</v>
      </c>
      <c r="G4683" s="205">
        <f t="shared" si="376"/>
        <v>0.40909453781512606</v>
      </c>
      <c r="H4683" s="207">
        <f t="shared" si="377"/>
        <v>0.45</v>
      </c>
      <c r="I4683" s="213">
        <v>177648</v>
      </c>
      <c r="J4683" s="213">
        <v>9770.64</v>
      </c>
      <c r="K4683" s="212">
        <v>14211.84</v>
      </c>
      <c r="L4683" s="212">
        <v>15988.32</v>
      </c>
      <c r="M4683" s="239">
        <f t="shared" si="374"/>
        <v>0.51520000000007715</v>
      </c>
      <c r="N4683" s="239"/>
      <c r="O4683" s="178"/>
      <c r="P4683" s="178"/>
      <c r="Q4683" s="178"/>
      <c r="R4683" s="178"/>
      <c r="S4683" s="178"/>
      <c r="T4683" s="178"/>
      <c r="U4683" s="178"/>
      <c r="V4683" s="178"/>
      <c r="W4683" s="178"/>
      <c r="X4683" s="178"/>
      <c r="Y4683" s="210">
        <f t="shared" si="373"/>
        <v>0.37321008403361344</v>
      </c>
      <c r="Z4683" s="211">
        <f t="shared" si="375"/>
        <v>0.42</v>
      </c>
      <c r="AA4683" s="178"/>
      <c r="AB4683" s="178"/>
      <c r="AC4683" s="178"/>
    </row>
    <row r="4684" spans="2:29" x14ac:dyDescent="0.35">
      <c r="B4684" s="222">
        <v>476100</v>
      </c>
      <c r="C4684" s="208">
        <v>194774</v>
      </c>
      <c r="D4684" s="309">
        <v>10712.57</v>
      </c>
      <c r="E4684" s="206">
        <v>15581.92</v>
      </c>
      <c r="F4684" s="206">
        <v>17529.66</v>
      </c>
      <c r="G4684" s="205">
        <f t="shared" si="376"/>
        <v>0.40910312959462297</v>
      </c>
      <c r="H4684" s="207">
        <f t="shared" si="377"/>
        <v>0.45</v>
      </c>
      <c r="I4684" s="213">
        <v>177690</v>
      </c>
      <c r="J4684" s="213">
        <v>9772.9500000000007</v>
      </c>
      <c r="K4684" s="212">
        <v>14215.2</v>
      </c>
      <c r="L4684" s="212">
        <v>15992.1</v>
      </c>
      <c r="M4684" s="239">
        <f t="shared" si="374"/>
        <v>0.51530000000009746</v>
      </c>
      <c r="N4684" s="239"/>
      <c r="O4684" s="178"/>
      <c r="P4684" s="178"/>
      <c r="Q4684" s="178"/>
      <c r="R4684" s="178"/>
      <c r="S4684" s="178"/>
      <c r="T4684" s="178"/>
      <c r="U4684" s="178"/>
      <c r="V4684" s="178"/>
      <c r="W4684" s="178"/>
      <c r="X4684" s="178"/>
      <c r="Y4684" s="210">
        <f t="shared" si="373"/>
        <v>0.37321991178323882</v>
      </c>
      <c r="Z4684" s="211">
        <f t="shared" si="375"/>
        <v>0.42</v>
      </c>
      <c r="AA4684" s="178"/>
      <c r="AB4684" s="178"/>
      <c r="AC4684" s="178"/>
    </row>
    <row r="4685" spans="2:29" x14ac:dyDescent="0.35">
      <c r="B4685" s="222">
        <v>476200</v>
      </c>
      <c r="C4685" s="208">
        <v>194819</v>
      </c>
      <c r="D4685" s="309">
        <v>10715.04</v>
      </c>
      <c r="E4685" s="206">
        <v>15585.52</v>
      </c>
      <c r="F4685" s="206">
        <v>17533.71</v>
      </c>
      <c r="G4685" s="205">
        <f t="shared" si="376"/>
        <v>0.4091117177656447</v>
      </c>
      <c r="H4685" s="207">
        <f t="shared" si="377"/>
        <v>0.45</v>
      </c>
      <c r="I4685" s="213">
        <v>177732</v>
      </c>
      <c r="J4685" s="213">
        <v>9775.26</v>
      </c>
      <c r="K4685" s="212">
        <v>14218.56</v>
      </c>
      <c r="L4685" s="212">
        <v>15995.88</v>
      </c>
      <c r="M4685" s="239">
        <f t="shared" si="374"/>
        <v>0.51520000000000432</v>
      </c>
      <c r="N4685" s="239"/>
      <c r="O4685" s="178"/>
      <c r="P4685" s="178"/>
      <c r="Q4685" s="178"/>
      <c r="R4685" s="178"/>
      <c r="S4685" s="178"/>
      <c r="T4685" s="178"/>
      <c r="U4685" s="178"/>
      <c r="V4685" s="178"/>
      <c r="W4685" s="178"/>
      <c r="X4685" s="178"/>
      <c r="Y4685" s="210">
        <f t="shared" si="373"/>
        <v>0.37322973540529192</v>
      </c>
      <c r="Z4685" s="211">
        <f t="shared" si="375"/>
        <v>0.42</v>
      </c>
      <c r="AA4685" s="178"/>
      <c r="AB4685" s="178"/>
      <c r="AC4685" s="178"/>
    </row>
    <row r="4686" spans="2:29" x14ac:dyDescent="0.35">
      <c r="B4686" s="222">
        <v>476300</v>
      </c>
      <c r="C4686" s="208">
        <v>194864</v>
      </c>
      <c r="D4686" s="309">
        <v>10717.52</v>
      </c>
      <c r="E4686" s="206">
        <v>15589.12</v>
      </c>
      <c r="F4686" s="206">
        <v>17537.759999999998</v>
      </c>
      <c r="G4686" s="205">
        <f t="shared" si="376"/>
        <v>0.40912030233046398</v>
      </c>
      <c r="H4686" s="207">
        <f t="shared" si="377"/>
        <v>0.45</v>
      </c>
      <c r="I4686" s="213">
        <v>177774</v>
      </c>
      <c r="J4686" s="213">
        <v>9777.57</v>
      </c>
      <c r="K4686" s="212">
        <v>14221.92</v>
      </c>
      <c r="L4686" s="212">
        <v>15999.66</v>
      </c>
      <c r="M4686" s="239">
        <f t="shared" si="374"/>
        <v>0.51529999999998832</v>
      </c>
      <c r="N4686" s="239"/>
      <c r="O4686" s="178"/>
      <c r="P4686" s="178"/>
      <c r="Q4686" s="178"/>
      <c r="R4686" s="178"/>
      <c r="S4686" s="178"/>
      <c r="T4686" s="178"/>
      <c r="U4686" s="178"/>
      <c r="V4686" s="178"/>
      <c r="W4686" s="178"/>
      <c r="X4686" s="178"/>
      <c r="Y4686" s="210">
        <f t="shared" si="373"/>
        <v>0.37323955490237243</v>
      </c>
      <c r="Z4686" s="211">
        <f t="shared" si="375"/>
        <v>0.42</v>
      </c>
      <c r="AA4686" s="178"/>
      <c r="AB4686" s="178"/>
      <c r="AC4686" s="178"/>
    </row>
    <row r="4687" spans="2:29" x14ac:dyDescent="0.35">
      <c r="B4687" s="222">
        <v>476400</v>
      </c>
      <c r="C4687" s="208">
        <v>194909</v>
      </c>
      <c r="D4687" s="309">
        <v>10719.99</v>
      </c>
      <c r="E4687" s="206">
        <v>15592.72</v>
      </c>
      <c r="F4687" s="206">
        <v>17541.810000000001</v>
      </c>
      <c r="G4687" s="205">
        <f t="shared" si="376"/>
        <v>0.40912888329135183</v>
      </c>
      <c r="H4687" s="207">
        <f t="shared" si="377"/>
        <v>0.45</v>
      </c>
      <c r="I4687" s="213">
        <v>177816</v>
      </c>
      <c r="J4687" s="213">
        <v>9779.8799999999992</v>
      </c>
      <c r="K4687" s="212">
        <v>14225.28</v>
      </c>
      <c r="L4687" s="212">
        <v>16003.44</v>
      </c>
      <c r="M4687" s="239">
        <f t="shared" si="374"/>
        <v>0.51519999999989519</v>
      </c>
      <c r="N4687" s="239"/>
      <c r="O4687" s="178"/>
      <c r="P4687" s="178"/>
      <c r="Q4687" s="178"/>
      <c r="R4687" s="178"/>
      <c r="S4687" s="178"/>
      <c r="T4687" s="178"/>
      <c r="U4687" s="178"/>
      <c r="V4687" s="178"/>
      <c r="W4687" s="178"/>
      <c r="X4687" s="178"/>
      <c r="Y4687" s="210">
        <f t="shared" si="373"/>
        <v>0.37324937027707811</v>
      </c>
      <c r="Z4687" s="211">
        <f t="shared" si="375"/>
        <v>0.42</v>
      </c>
      <c r="AA4687" s="178"/>
      <c r="AB4687" s="178"/>
      <c r="AC4687" s="178"/>
    </row>
    <row r="4688" spans="2:29" x14ac:dyDescent="0.35">
      <c r="B4688" s="222">
        <v>476500</v>
      </c>
      <c r="C4688" s="208">
        <v>194954</v>
      </c>
      <c r="D4688" s="309">
        <v>10722.47</v>
      </c>
      <c r="E4688" s="206">
        <v>15596.32</v>
      </c>
      <c r="F4688" s="206">
        <v>17545.86</v>
      </c>
      <c r="G4688" s="205">
        <f t="shared" si="376"/>
        <v>0.4091374606505771</v>
      </c>
      <c r="H4688" s="207">
        <f t="shared" si="377"/>
        <v>0.45</v>
      </c>
      <c r="I4688" s="213">
        <v>177858</v>
      </c>
      <c r="J4688" s="213">
        <v>9782.19</v>
      </c>
      <c r="K4688" s="212">
        <v>14228.64</v>
      </c>
      <c r="L4688" s="212">
        <v>16007.22</v>
      </c>
      <c r="M4688" s="239">
        <f t="shared" si="374"/>
        <v>0.51530000000017029</v>
      </c>
      <c r="N4688" s="239"/>
      <c r="O4688" s="178"/>
      <c r="P4688" s="178"/>
      <c r="Q4688" s="178"/>
      <c r="R4688" s="178"/>
      <c r="S4688" s="178"/>
      <c r="T4688" s="178"/>
      <c r="U4688" s="178"/>
      <c r="V4688" s="178"/>
      <c r="W4688" s="178"/>
      <c r="X4688" s="178"/>
      <c r="Y4688" s="210">
        <f t="shared" si="373"/>
        <v>0.37325918153200421</v>
      </c>
      <c r="Z4688" s="211">
        <f t="shared" si="375"/>
        <v>0.42</v>
      </c>
      <c r="AA4688" s="178"/>
      <c r="AB4688" s="178"/>
      <c r="AC4688" s="178"/>
    </row>
    <row r="4689" spans="2:29" x14ac:dyDescent="0.35">
      <c r="B4689" s="222">
        <v>476600</v>
      </c>
      <c r="C4689" s="208">
        <v>194999</v>
      </c>
      <c r="D4689" s="309">
        <v>10724.94</v>
      </c>
      <c r="E4689" s="206">
        <v>15599.92</v>
      </c>
      <c r="F4689" s="206">
        <v>17549.91</v>
      </c>
      <c r="G4689" s="205">
        <f t="shared" si="376"/>
        <v>0.40914603441040703</v>
      </c>
      <c r="H4689" s="207">
        <f t="shared" si="377"/>
        <v>0.45</v>
      </c>
      <c r="I4689" s="213">
        <v>177900</v>
      </c>
      <c r="J4689" s="213">
        <v>9784.5</v>
      </c>
      <c r="K4689" s="212">
        <v>14232</v>
      </c>
      <c r="L4689" s="212">
        <v>16011</v>
      </c>
      <c r="M4689" s="239">
        <f t="shared" si="374"/>
        <v>0.51520000000004074</v>
      </c>
      <c r="N4689" s="239"/>
      <c r="O4689" s="178"/>
      <c r="P4689" s="178"/>
      <c r="Q4689" s="178"/>
      <c r="R4689" s="178"/>
      <c r="S4689" s="178"/>
      <c r="T4689" s="178"/>
      <c r="U4689" s="178"/>
      <c r="V4689" s="178"/>
      <c r="W4689" s="178"/>
      <c r="X4689" s="178"/>
      <c r="Y4689" s="210">
        <f t="shared" si="373"/>
        <v>0.37326898866974401</v>
      </c>
      <c r="Z4689" s="211">
        <f t="shared" si="375"/>
        <v>0.42</v>
      </c>
      <c r="AA4689" s="178"/>
      <c r="AB4689" s="178"/>
      <c r="AC4689" s="178"/>
    </row>
    <row r="4690" spans="2:29" x14ac:dyDescent="0.35">
      <c r="B4690" s="222">
        <v>476700</v>
      </c>
      <c r="C4690" s="208">
        <v>195044</v>
      </c>
      <c r="D4690" s="309">
        <v>10727.42</v>
      </c>
      <c r="E4690" s="206">
        <v>15603.52</v>
      </c>
      <c r="F4690" s="206">
        <v>17553.96</v>
      </c>
      <c r="G4690" s="205">
        <f t="shared" si="376"/>
        <v>0.40915460457310676</v>
      </c>
      <c r="H4690" s="207">
        <f t="shared" si="377"/>
        <v>0.45</v>
      </c>
      <c r="I4690" s="213">
        <v>177942</v>
      </c>
      <c r="J4690" s="213">
        <v>9786.81</v>
      </c>
      <c r="K4690" s="212">
        <v>14235.36</v>
      </c>
      <c r="L4690" s="212">
        <v>16014.78</v>
      </c>
      <c r="M4690" s="239">
        <f t="shared" si="374"/>
        <v>0.51530000000002474</v>
      </c>
      <c r="N4690" s="239"/>
      <c r="O4690" s="178"/>
      <c r="P4690" s="178"/>
      <c r="Q4690" s="178"/>
      <c r="R4690" s="178"/>
      <c r="S4690" s="178"/>
      <c r="T4690" s="178"/>
      <c r="U4690" s="178"/>
      <c r="V4690" s="178"/>
      <c r="W4690" s="178"/>
      <c r="X4690" s="178"/>
      <c r="Y4690" s="210">
        <f t="shared" si="373"/>
        <v>0.37327879169288863</v>
      </c>
      <c r="Z4690" s="211">
        <f t="shared" si="375"/>
        <v>0.42</v>
      </c>
      <c r="AA4690" s="178"/>
      <c r="AB4690" s="178"/>
      <c r="AC4690" s="178"/>
    </row>
    <row r="4691" spans="2:29" x14ac:dyDescent="0.35">
      <c r="B4691" s="222">
        <v>476800</v>
      </c>
      <c r="C4691" s="208">
        <v>195089</v>
      </c>
      <c r="D4691" s="309">
        <v>10729.89</v>
      </c>
      <c r="E4691" s="206">
        <v>15607.12</v>
      </c>
      <c r="F4691" s="206">
        <v>17558.009999999998</v>
      </c>
      <c r="G4691" s="205">
        <f t="shared" si="376"/>
        <v>0.40916317114093959</v>
      </c>
      <c r="H4691" s="207">
        <f t="shared" si="377"/>
        <v>0.45</v>
      </c>
      <c r="I4691" s="213">
        <v>177984</v>
      </c>
      <c r="J4691" s="213">
        <v>9789.1200000000008</v>
      </c>
      <c r="K4691" s="212">
        <v>14238.72</v>
      </c>
      <c r="L4691" s="212">
        <v>16018.56</v>
      </c>
      <c r="M4691" s="239">
        <f t="shared" si="374"/>
        <v>0.51520000000025901</v>
      </c>
      <c r="N4691" s="239"/>
      <c r="O4691" s="178"/>
      <c r="P4691" s="178"/>
      <c r="Q4691" s="178"/>
      <c r="R4691" s="178"/>
      <c r="S4691" s="178"/>
      <c r="T4691" s="178"/>
      <c r="U4691" s="178"/>
      <c r="V4691" s="178"/>
      <c r="W4691" s="178"/>
      <c r="X4691" s="178"/>
      <c r="Y4691" s="210">
        <f t="shared" si="373"/>
        <v>0.37328859060402686</v>
      </c>
      <c r="Z4691" s="211">
        <f t="shared" si="375"/>
        <v>0.42</v>
      </c>
      <c r="AA4691" s="178"/>
      <c r="AB4691" s="178"/>
      <c r="AC4691" s="178"/>
    </row>
    <row r="4692" spans="2:29" x14ac:dyDescent="0.35">
      <c r="B4692" s="222">
        <v>476900</v>
      </c>
      <c r="C4692" s="208">
        <v>195134</v>
      </c>
      <c r="D4692" s="309">
        <v>10732.37</v>
      </c>
      <c r="E4692" s="206">
        <v>15610.72</v>
      </c>
      <c r="F4692" s="206">
        <v>17562.060000000001</v>
      </c>
      <c r="G4692" s="205">
        <f t="shared" si="376"/>
        <v>0.40917173411616692</v>
      </c>
      <c r="H4692" s="207">
        <f t="shared" si="377"/>
        <v>0.45</v>
      </c>
      <c r="I4692" s="213">
        <v>178026</v>
      </c>
      <c r="J4692" s="213">
        <v>9791.43</v>
      </c>
      <c r="K4692" s="212">
        <v>14242.08</v>
      </c>
      <c r="L4692" s="212">
        <v>16022.34</v>
      </c>
      <c r="M4692" s="239">
        <f t="shared" si="374"/>
        <v>0.51529999999995202</v>
      </c>
      <c r="N4692" s="239"/>
      <c r="O4692" s="178"/>
      <c r="P4692" s="178"/>
      <c r="Q4692" s="178"/>
      <c r="R4692" s="178"/>
      <c r="S4692" s="178"/>
      <c r="T4692" s="178"/>
      <c r="U4692" s="178"/>
      <c r="V4692" s="178"/>
      <c r="W4692" s="178"/>
      <c r="X4692" s="178"/>
      <c r="Y4692" s="210">
        <f t="shared" si="373"/>
        <v>0.37329838540574545</v>
      </c>
      <c r="Z4692" s="211">
        <f t="shared" si="375"/>
        <v>0.42</v>
      </c>
      <c r="AA4692" s="178"/>
      <c r="AB4692" s="178"/>
      <c r="AC4692" s="178"/>
    </row>
    <row r="4693" spans="2:29" x14ac:dyDescent="0.35">
      <c r="B4693" s="222">
        <v>477000</v>
      </c>
      <c r="C4693" s="208">
        <v>195179</v>
      </c>
      <c r="D4693" s="309">
        <v>10734.84</v>
      </c>
      <c r="E4693" s="206">
        <v>15614.32</v>
      </c>
      <c r="F4693" s="206">
        <v>17566.11</v>
      </c>
      <c r="G4693" s="205">
        <f t="shared" si="376"/>
        <v>0.40918029350104823</v>
      </c>
      <c r="H4693" s="207">
        <f t="shared" si="377"/>
        <v>0.45</v>
      </c>
      <c r="I4693" s="213">
        <v>178068</v>
      </c>
      <c r="J4693" s="213">
        <v>9793.74</v>
      </c>
      <c r="K4693" s="212">
        <v>14245.44</v>
      </c>
      <c r="L4693" s="212">
        <v>16026.12</v>
      </c>
      <c r="M4693" s="239">
        <f t="shared" si="374"/>
        <v>0.51520000000007715</v>
      </c>
      <c r="N4693" s="239"/>
      <c r="O4693" s="178"/>
      <c r="P4693" s="178"/>
      <c r="Q4693" s="178"/>
      <c r="R4693" s="178"/>
      <c r="S4693" s="178"/>
      <c r="T4693" s="178"/>
      <c r="U4693" s="178"/>
      <c r="V4693" s="178"/>
      <c r="W4693" s="178"/>
      <c r="X4693" s="178"/>
      <c r="Y4693" s="210">
        <f t="shared" si="373"/>
        <v>0.37330817610062894</v>
      </c>
      <c r="Z4693" s="211">
        <f t="shared" si="375"/>
        <v>0.42</v>
      </c>
      <c r="AA4693" s="178"/>
      <c r="AB4693" s="178"/>
      <c r="AC4693" s="178"/>
    </row>
    <row r="4694" spans="2:29" x14ac:dyDescent="0.35">
      <c r="B4694" s="222">
        <v>477100</v>
      </c>
      <c r="C4694" s="208">
        <v>195224</v>
      </c>
      <c r="D4694" s="309">
        <v>10737.32</v>
      </c>
      <c r="E4694" s="206">
        <v>15617.92</v>
      </c>
      <c r="F4694" s="206">
        <v>17570.16</v>
      </c>
      <c r="G4694" s="205">
        <f t="shared" si="376"/>
        <v>0.40918884929784111</v>
      </c>
      <c r="H4694" s="207">
        <f t="shared" si="377"/>
        <v>0.45</v>
      </c>
      <c r="I4694" s="213">
        <v>178110</v>
      </c>
      <c r="J4694" s="213">
        <v>9796.0499999999993</v>
      </c>
      <c r="K4694" s="212">
        <v>14248.8</v>
      </c>
      <c r="L4694" s="212">
        <v>16029.9</v>
      </c>
      <c r="M4694" s="239">
        <f t="shared" si="374"/>
        <v>0.51530000000009746</v>
      </c>
      <c r="N4694" s="239"/>
      <c r="O4694" s="178"/>
      <c r="P4694" s="178"/>
      <c r="Q4694" s="178"/>
      <c r="R4694" s="178"/>
      <c r="S4694" s="178"/>
      <c r="T4694" s="178"/>
      <c r="U4694" s="178"/>
      <c r="V4694" s="178"/>
      <c r="W4694" s="178"/>
      <c r="X4694" s="178"/>
      <c r="Y4694" s="210">
        <f t="shared" si="373"/>
        <v>0.37331796269125972</v>
      </c>
      <c r="Z4694" s="211">
        <f t="shared" si="375"/>
        <v>0.42</v>
      </c>
      <c r="AA4694" s="178"/>
      <c r="AB4694" s="178"/>
      <c r="AC4694" s="178"/>
    </row>
    <row r="4695" spans="2:29" x14ac:dyDescent="0.35">
      <c r="B4695" s="222">
        <v>477200</v>
      </c>
      <c r="C4695" s="208">
        <v>195269</v>
      </c>
      <c r="D4695" s="309">
        <v>10739.79</v>
      </c>
      <c r="E4695" s="206">
        <v>15621.52</v>
      </c>
      <c r="F4695" s="206">
        <v>17574.21</v>
      </c>
      <c r="G4695" s="205">
        <f t="shared" si="376"/>
        <v>0.40919740150880135</v>
      </c>
      <c r="H4695" s="207">
        <f t="shared" si="377"/>
        <v>0.45</v>
      </c>
      <c r="I4695" s="213">
        <v>178152</v>
      </c>
      <c r="J4695" s="213">
        <v>9798.36</v>
      </c>
      <c r="K4695" s="212">
        <v>14252.16</v>
      </c>
      <c r="L4695" s="212">
        <v>16033.68</v>
      </c>
      <c r="M4695" s="239">
        <f t="shared" si="374"/>
        <v>0.51520000000000432</v>
      </c>
      <c r="N4695" s="239"/>
      <c r="O4695" s="178"/>
      <c r="P4695" s="178"/>
      <c r="Q4695" s="178"/>
      <c r="R4695" s="178"/>
      <c r="S4695" s="178"/>
      <c r="T4695" s="178"/>
      <c r="U4695" s="178"/>
      <c r="V4695" s="178"/>
      <c r="W4695" s="178"/>
      <c r="X4695" s="178"/>
      <c r="Y4695" s="210">
        <f t="shared" si="373"/>
        <v>0.37332774518021794</v>
      </c>
      <c r="Z4695" s="211">
        <f t="shared" si="375"/>
        <v>0.42</v>
      </c>
      <c r="AA4695" s="178"/>
      <c r="AB4695" s="178"/>
      <c r="AC4695" s="178"/>
    </row>
    <row r="4696" spans="2:29" x14ac:dyDescent="0.35">
      <c r="B4696" s="222">
        <v>477300</v>
      </c>
      <c r="C4696" s="208">
        <v>195314</v>
      </c>
      <c r="D4696" s="309">
        <v>10742.27</v>
      </c>
      <c r="E4696" s="206">
        <v>15625.12</v>
      </c>
      <c r="F4696" s="206">
        <v>17578.259999999998</v>
      </c>
      <c r="G4696" s="205">
        <f t="shared" si="376"/>
        <v>0.40920595013618272</v>
      </c>
      <c r="H4696" s="207">
        <f t="shared" si="377"/>
        <v>0.45</v>
      </c>
      <c r="I4696" s="213">
        <v>178194</v>
      </c>
      <c r="J4696" s="213">
        <v>9800.67</v>
      </c>
      <c r="K4696" s="212">
        <v>14255.52</v>
      </c>
      <c r="L4696" s="212">
        <v>16037.46</v>
      </c>
      <c r="M4696" s="239">
        <f t="shared" si="374"/>
        <v>0.51529999999998832</v>
      </c>
      <c r="N4696" s="239"/>
      <c r="O4696" s="178"/>
      <c r="P4696" s="178"/>
      <c r="Q4696" s="178"/>
      <c r="R4696" s="178"/>
      <c r="S4696" s="178"/>
      <c r="T4696" s="178"/>
      <c r="U4696" s="178"/>
      <c r="V4696" s="178"/>
      <c r="W4696" s="178"/>
      <c r="X4696" s="178"/>
      <c r="Y4696" s="210">
        <f t="shared" si="373"/>
        <v>0.37333752357008171</v>
      </c>
      <c r="Z4696" s="211">
        <f t="shared" si="375"/>
        <v>0.42</v>
      </c>
      <c r="AA4696" s="178"/>
      <c r="AB4696" s="178"/>
      <c r="AC4696" s="178"/>
    </row>
    <row r="4697" spans="2:29" x14ac:dyDescent="0.35">
      <c r="B4697" s="222">
        <v>477400</v>
      </c>
      <c r="C4697" s="208">
        <v>195359</v>
      </c>
      <c r="D4697" s="309">
        <v>10744.74</v>
      </c>
      <c r="E4697" s="206">
        <v>15628.72</v>
      </c>
      <c r="F4697" s="206">
        <v>17582.310000000001</v>
      </c>
      <c r="G4697" s="205">
        <f t="shared" si="376"/>
        <v>0.40921449518223713</v>
      </c>
      <c r="H4697" s="207">
        <f t="shared" si="377"/>
        <v>0.45</v>
      </c>
      <c r="I4697" s="213">
        <v>178236</v>
      </c>
      <c r="J4697" s="213">
        <v>9802.98</v>
      </c>
      <c r="K4697" s="212">
        <v>14258.88</v>
      </c>
      <c r="L4697" s="212">
        <v>16041.24</v>
      </c>
      <c r="M4697" s="239">
        <f t="shared" si="374"/>
        <v>0.51519999999989519</v>
      </c>
      <c r="N4697" s="239"/>
      <c r="O4697" s="178"/>
      <c r="P4697" s="178"/>
      <c r="Q4697" s="178"/>
      <c r="R4697" s="178"/>
      <c r="S4697" s="178"/>
      <c r="T4697" s="178"/>
      <c r="U4697" s="178"/>
      <c r="V4697" s="178"/>
      <c r="W4697" s="178"/>
      <c r="X4697" s="178"/>
      <c r="Y4697" s="210">
        <f t="shared" si="373"/>
        <v>0.37334729786342691</v>
      </c>
      <c r="Z4697" s="211">
        <f t="shared" si="375"/>
        <v>0.42</v>
      </c>
      <c r="AA4697" s="178"/>
      <c r="AB4697" s="178"/>
      <c r="AC4697" s="178"/>
    </row>
    <row r="4698" spans="2:29" x14ac:dyDescent="0.35">
      <c r="B4698" s="222">
        <v>477500</v>
      </c>
      <c r="C4698" s="208">
        <v>195404</v>
      </c>
      <c r="D4698" s="309">
        <v>10747.22</v>
      </c>
      <c r="E4698" s="206">
        <v>15632.32</v>
      </c>
      <c r="F4698" s="206">
        <v>17586.36</v>
      </c>
      <c r="G4698" s="205">
        <f t="shared" si="376"/>
        <v>0.40922303664921467</v>
      </c>
      <c r="H4698" s="207">
        <f t="shared" si="377"/>
        <v>0.45</v>
      </c>
      <c r="I4698" s="213">
        <v>178278</v>
      </c>
      <c r="J4698" s="213">
        <v>9805.2900000000009</v>
      </c>
      <c r="K4698" s="212">
        <v>14262.24</v>
      </c>
      <c r="L4698" s="212">
        <v>16045.02</v>
      </c>
      <c r="M4698" s="239">
        <f t="shared" si="374"/>
        <v>0.51530000000017029</v>
      </c>
      <c r="N4698" s="239"/>
      <c r="O4698" s="178"/>
      <c r="P4698" s="178"/>
      <c r="Q4698" s="178"/>
      <c r="R4698" s="178"/>
      <c r="S4698" s="178"/>
      <c r="T4698" s="178"/>
      <c r="U4698" s="178"/>
      <c r="V4698" s="178"/>
      <c r="W4698" s="178"/>
      <c r="X4698" s="178"/>
      <c r="Y4698" s="210">
        <f t="shared" si="373"/>
        <v>0.3733570680628272</v>
      </c>
      <c r="Z4698" s="211">
        <f t="shared" si="375"/>
        <v>0.42</v>
      </c>
      <c r="AA4698" s="178"/>
      <c r="AB4698" s="178"/>
      <c r="AC4698" s="178"/>
    </row>
    <row r="4699" spans="2:29" x14ac:dyDescent="0.35">
      <c r="B4699" s="222">
        <v>477600</v>
      </c>
      <c r="C4699" s="208">
        <v>195449</v>
      </c>
      <c r="D4699" s="309">
        <v>10749.69</v>
      </c>
      <c r="E4699" s="206">
        <v>15635.92</v>
      </c>
      <c r="F4699" s="206">
        <v>17590.41</v>
      </c>
      <c r="G4699" s="205">
        <f t="shared" si="376"/>
        <v>0.40923157453936349</v>
      </c>
      <c r="H4699" s="207">
        <f t="shared" si="377"/>
        <v>0.45</v>
      </c>
      <c r="I4699" s="213">
        <v>178320</v>
      </c>
      <c r="J4699" s="213">
        <v>9807.6</v>
      </c>
      <c r="K4699" s="212">
        <v>14265.6</v>
      </c>
      <c r="L4699" s="212">
        <v>16048.8</v>
      </c>
      <c r="M4699" s="239">
        <f t="shared" si="374"/>
        <v>0.51520000000004074</v>
      </c>
      <c r="N4699" s="239"/>
      <c r="O4699" s="178"/>
      <c r="P4699" s="178"/>
      <c r="Q4699" s="178"/>
      <c r="R4699" s="178"/>
      <c r="S4699" s="178"/>
      <c r="T4699" s="178"/>
      <c r="U4699" s="178"/>
      <c r="V4699" s="178"/>
      <c r="W4699" s="178"/>
      <c r="X4699" s="178"/>
      <c r="Y4699" s="210">
        <f t="shared" si="373"/>
        <v>0.37336683417085426</v>
      </c>
      <c r="Z4699" s="211">
        <f t="shared" si="375"/>
        <v>0.42</v>
      </c>
      <c r="AA4699" s="178"/>
      <c r="AB4699" s="178"/>
      <c r="AC4699" s="178"/>
    </row>
    <row r="4700" spans="2:29" x14ac:dyDescent="0.35">
      <c r="B4700" s="222">
        <v>477700</v>
      </c>
      <c r="C4700" s="208">
        <v>195494</v>
      </c>
      <c r="D4700" s="309">
        <v>10752.17</v>
      </c>
      <c r="E4700" s="206">
        <v>15639.52</v>
      </c>
      <c r="F4700" s="206">
        <v>17594.46</v>
      </c>
      <c r="G4700" s="205">
        <f t="shared" si="376"/>
        <v>0.4092401088549299</v>
      </c>
      <c r="H4700" s="207">
        <f t="shared" si="377"/>
        <v>0.45</v>
      </c>
      <c r="I4700" s="213">
        <v>178362</v>
      </c>
      <c r="J4700" s="213">
        <v>9809.91</v>
      </c>
      <c r="K4700" s="212">
        <v>14268.96</v>
      </c>
      <c r="L4700" s="212">
        <v>16052.58</v>
      </c>
      <c r="M4700" s="239">
        <f t="shared" si="374"/>
        <v>0.51530000000002474</v>
      </c>
      <c r="N4700" s="239"/>
      <c r="O4700" s="178"/>
      <c r="P4700" s="178"/>
      <c r="Q4700" s="178"/>
      <c r="R4700" s="178"/>
      <c r="S4700" s="178"/>
      <c r="T4700" s="178"/>
      <c r="U4700" s="178"/>
      <c r="V4700" s="178"/>
      <c r="W4700" s="178"/>
      <c r="X4700" s="178"/>
      <c r="Y4700" s="210">
        <f t="shared" si="373"/>
        <v>0.37337659619007746</v>
      </c>
      <c r="Z4700" s="211">
        <f t="shared" si="375"/>
        <v>0.42</v>
      </c>
      <c r="AA4700" s="178"/>
      <c r="AB4700" s="178"/>
      <c r="AC4700" s="178"/>
    </row>
    <row r="4701" spans="2:29" x14ac:dyDescent="0.35">
      <c r="B4701" s="222">
        <v>477800</v>
      </c>
      <c r="C4701" s="208">
        <v>195539</v>
      </c>
      <c r="D4701" s="309">
        <v>10754.64</v>
      </c>
      <c r="E4701" s="206">
        <v>15643.12</v>
      </c>
      <c r="F4701" s="206">
        <v>17598.509999999998</v>
      </c>
      <c r="G4701" s="205">
        <f t="shared" si="376"/>
        <v>0.40924863959815821</v>
      </c>
      <c r="H4701" s="207">
        <f t="shared" si="377"/>
        <v>0.45</v>
      </c>
      <c r="I4701" s="213">
        <v>178404</v>
      </c>
      <c r="J4701" s="213">
        <v>9812.2199999999993</v>
      </c>
      <c r="K4701" s="212">
        <v>14272.32</v>
      </c>
      <c r="L4701" s="212">
        <v>16056.36</v>
      </c>
      <c r="M4701" s="239">
        <f t="shared" si="374"/>
        <v>0.51520000000025901</v>
      </c>
      <c r="N4701" s="239"/>
      <c r="O4701" s="178"/>
      <c r="P4701" s="178"/>
      <c r="Q4701" s="178"/>
      <c r="R4701" s="178"/>
      <c r="S4701" s="178"/>
      <c r="T4701" s="178"/>
      <c r="U4701" s="178"/>
      <c r="V4701" s="178"/>
      <c r="W4701" s="178"/>
      <c r="X4701" s="178"/>
      <c r="Y4701" s="210">
        <f t="shared" si="373"/>
        <v>0.37338635412306403</v>
      </c>
      <c r="Z4701" s="211">
        <f t="shared" si="375"/>
        <v>0.42</v>
      </c>
      <c r="AA4701" s="178"/>
      <c r="AB4701" s="178"/>
      <c r="AC4701" s="178"/>
    </row>
    <row r="4702" spans="2:29" x14ac:dyDescent="0.35">
      <c r="B4702" s="222">
        <v>477900</v>
      </c>
      <c r="C4702" s="208">
        <v>195584</v>
      </c>
      <c r="D4702" s="309">
        <v>10757.12</v>
      </c>
      <c r="E4702" s="206">
        <v>15646.72</v>
      </c>
      <c r="F4702" s="206">
        <v>17602.560000000001</v>
      </c>
      <c r="G4702" s="205">
        <f t="shared" si="376"/>
        <v>0.40925716677129109</v>
      </c>
      <c r="H4702" s="207">
        <f t="shared" si="377"/>
        <v>0.45</v>
      </c>
      <c r="I4702" s="213">
        <v>178446</v>
      </c>
      <c r="J4702" s="213">
        <v>9814.5300000000007</v>
      </c>
      <c r="K4702" s="212">
        <v>14275.68</v>
      </c>
      <c r="L4702" s="212">
        <v>16060.14</v>
      </c>
      <c r="M4702" s="239">
        <f t="shared" si="374"/>
        <v>0.51529999999995202</v>
      </c>
      <c r="N4702" s="239"/>
      <c r="O4702" s="178"/>
      <c r="P4702" s="178"/>
      <c r="Q4702" s="178"/>
      <c r="R4702" s="178"/>
      <c r="S4702" s="178"/>
      <c r="T4702" s="178"/>
      <c r="U4702" s="178"/>
      <c r="V4702" s="178"/>
      <c r="W4702" s="178"/>
      <c r="X4702" s="178"/>
      <c r="Y4702" s="210">
        <f t="shared" si="373"/>
        <v>0.37339610797237915</v>
      </c>
      <c r="Z4702" s="211">
        <f t="shared" si="375"/>
        <v>0.42</v>
      </c>
      <c r="AA4702" s="178"/>
      <c r="AB4702" s="178"/>
      <c r="AC4702" s="178"/>
    </row>
    <row r="4703" spans="2:29" x14ac:dyDescent="0.35">
      <c r="B4703" s="222">
        <v>478000</v>
      </c>
      <c r="C4703" s="208">
        <v>195629</v>
      </c>
      <c r="D4703" s="309">
        <v>10759.59</v>
      </c>
      <c r="E4703" s="206">
        <v>15650.32</v>
      </c>
      <c r="F4703" s="206">
        <v>17606.61</v>
      </c>
      <c r="G4703" s="205">
        <f t="shared" si="376"/>
        <v>0.40926569037656901</v>
      </c>
      <c r="H4703" s="207">
        <f t="shared" si="377"/>
        <v>0.45</v>
      </c>
      <c r="I4703" s="213">
        <v>178488</v>
      </c>
      <c r="J4703" s="213">
        <v>9816.84</v>
      </c>
      <c r="K4703" s="212">
        <v>14279.04</v>
      </c>
      <c r="L4703" s="212">
        <v>16063.92</v>
      </c>
      <c r="M4703" s="239">
        <f t="shared" si="374"/>
        <v>0.51520000000007715</v>
      </c>
      <c r="N4703" s="239"/>
      <c r="O4703" s="178"/>
      <c r="P4703" s="178"/>
      <c r="Q4703" s="178"/>
      <c r="R4703" s="178"/>
      <c r="S4703" s="178"/>
      <c r="T4703" s="178"/>
      <c r="U4703" s="178"/>
      <c r="V4703" s="178"/>
      <c r="W4703" s="178"/>
      <c r="X4703" s="178"/>
      <c r="Y4703" s="210">
        <f t="shared" si="373"/>
        <v>0.37340585774058577</v>
      </c>
      <c r="Z4703" s="211">
        <f t="shared" si="375"/>
        <v>0.42</v>
      </c>
      <c r="AA4703" s="178"/>
      <c r="AB4703" s="178"/>
      <c r="AC4703" s="178"/>
    </row>
    <row r="4704" spans="2:29" x14ac:dyDescent="0.35">
      <c r="B4704" s="222">
        <v>478100</v>
      </c>
      <c r="C4704" s="208">
        <v>195674</v>
      </c>
      <c r="D4704" s="309">
        <v>10762.07</v>
      </c>
      <c r="E4704" s="206">
        <v>15653.92</v>
      </c>
      <c r="F4704" s="206">
        <v>17610.66</v>
      </c>
      <c r="G4704" s="205">
        <f t="shared" si="376"/>
        <v>0.40927421041623091</v>
      </c>
      <c r="H4704" s="207">
        <f t="shared" si="377"/>
        <v>0.45</v>
      </c>
      <c r="I4704" s="213">
        <v>178530</v>
      </c>
      <c r="J4704" s="213">
        <v>9819.15</v>
      </c>
      <c r="K4704" s="212">
        <v>14282.4</v>
      </c>
      <c r="L4704" s="212">
        <v>16067.7</v>
      </c>
      <c r="M4704" s="239">
        <f t="shared" si="374"/>
        <v>0.51530000000009746</v>
      </c>
      <c r="N4704" s="239"/>
      <c r="O4704" s="178"/>
      <c r="P4704" s="178"/>
      <c r="Q4704" s="178"/>
      <c r="R4704" s="178"/>
      <c r="S4704" s="178"/>
      <c r="T4704" s="178"/>
      <c r="U4704" s="178"/>
      <c r="V4704" s="178"/>
      <c r="W4704" s="178"/>
      <c r="X4704" s="178"/>
      <c r="Y4704" s="210">
        <f t="shared" si="373"/>
        <v>0.37341560343024471</v>
      </c>
      <c r="Z4704" s="211">
        <f t="shared" si="375"/>
        <v>0.42</v>
      </c>
      <c r="AA4704" s="178"/>
      <c r="AB4704" s="178"/>
      <c r="AC4704" s="178"/>
    </row>
    <row r="4705" spans="2:29" x14ac:dyDescent="0.35">
      <c r="B4705" s="222">
        <v>478200</v>
      </c>
      <c r="C4705" s="208">
        <v>195719</v>
      </c>
      <c r="D4705" s="309">
        <v>10764.54</v>
      </c>
      <c r="E4705" s="206">
        <v>15657.52</v>
      </c>
      <c r="F4705" s="206">
        <v>17614.71</v>
      </c>
      <c r="G4705" s="205">
        <f t="shared" si="376"/>
        <v>0.4092827268925136</v>
      </c>
      <c r="H4705" s="207">
        <f t="shared" si="377"/>
        <v>0.45</v>
      </c>
      <c r="I4705" s="213">
        <v>178572</v>
      </c>
      <c r="J4705" s="213">
        <v>9821.4599999999991</v>
      </c>
      <c r="K4705" s="212">
        <v>14285.76</v>
      </c>
      <c r="L4705" s="212">
        <v>16071.48</v>
      </c>
      <c r="M4705" s="239">
        <f t="shared" si="374"/>
        <v>0.51520000000000432</v>
      </c>
      <c r="N4705" s="239"/>
      <c r="O4705" s="178"/>
      <c r="P4705" s="178"/>
      <c r="Q4705" s="178"/>
      <c r="R4705" s="178"/>
      <c r="S4705" s="178"/>
      <c r="T4705" s="178"/>
      <c r="U4705" s="178"/>
      <c r="V4705" s="178"/>
      <c r="W4705" s="178"/>
      <c r="X4705" s="178"/>
      <c r="Y4705" s="210">
        <f t="shared" si="373"/>
        <v>0.37342534504391467</v>
      </c>
      <c r="Z4705" s="211">
        <f t="shared" si="375"/>
        <v>0.42</v>
      </c>
      <c r="AA4705" s="178"/>
      <c r="AB4705" s="178"/>
      <c r="AC4705" s="178"/>
    </row>
    <row r="4706" spans="2:29" x14ac:dyDescent="0.35">
      <c r="B4706" s="222">
        <v>478300</v>
      </c>
      <c r="C4706" s="208">
        <v>195764</v>
      </c>
      <c r="D4706" s="309">
        <v>10767.02</v>
      </c>
      <c r="E4706" s="206">
        <v>15661.12</v>
      </c>
      <c r="F4706" s="206">
        <v>17618.759999999998</v>
      </c>
      <c r="G4706" s="205">
        <f t="shared" si="376"/>
        <v>0.40929123980765209</v>
      </c>
      <c r="H4706" s="207">
        <f t="shared" si="377"/>
        <v>0.45</v>
      </c>
      <c r="I4706" s="213">
        <v>178614</v>
      </c>
      <c r="J4706" s="213">
        <v>9823.77</v>
      </c>
      <c r="K4706" s="212">
        <v>14289.12</v>
      </c>
      <c r="L4706" s="212">
        <v>16075.26</v>
      </c>
      <c r="M4706" s="239">
        <f t="shared" si="374"/>
        <v>0.51529999999998832</v>
      </c>
      <c r="N4706" s="239"/>
      <c r="O4706" s="178"/>
      <c r="P4706" s="178"/>
      <c r="Q4706" s="178"/>
      <c r="R4706" s="178"/>
      <c r="S4706" s="178"/>
      <c r="T4706" s="178"/>
      <c r="U4706" s="178"/>
      <c r="V4706" s="178"/>
      <c r="W4706" s="178"/>
      <c r="X4706" s="178"/>
      <c r="Y4706" s="210">
        <f t="shared" si="373"/>
        <v>0.3734350825841522</v>
      </c>
      <c r="Z4706" s="211">
        <f t="shared" si="375"/>
        <v>0.42</v>
      </c>
      <c r="AA4706" s="178"/>
      <c r="AB4706" s="178"/>
      <c r="AC4706" s="178"/>
    </row>
    <row r="4707" spans="2:29" x14ac:dyDescent="0.35">
      <c r="B4707" s="222">
        <v>478400</v>
      </c>
      <c r="C4707" s="208">
        <v>195809</v>
      </c>
      <c r="D4707" s="309">
        <v>10769.49</v>
      </c>
      <c r="E4707" s="206">
        <v>15664.72</v>
      </c>
      <c r="F4707" s="206">
        <v>17622.810000000001</v>
      </c>
      <c r="G4707" s="205">
        <f t="shared" si="376"/>
        <v>0.40929974916387962</v>
      </c>
      <c r="H4707" s="207">
        <f t="shared" si="377"/>
        <v>0.45</v>
      </c>
      <c r="I4707" s="213">
        <v>178656</v>
      </c>
      <c r="J4707" s="213">
        <v>9826.08</v>
      </c>
      <c r="K4707" s="212">
        <v>14292.48</v>
      </c>
      <c r="L4707" s="212">
        <v>16079.04</v>
      </c>
      <c r="M4707" s="239">
        <f t="shared" si="374"/>
        <v>0.51519999999989519</v>
      </c>
      <c r="N4707" s="239"/>
      <c r="O4707" s="178"/>
      <c r="P4707" s="178"/>
      <c r="Q4707" s="178"/>
      <c r="R4707" s="178"/>
      <c r="S4707" s="178"/>
      <c r="T4707" s="178"/>
      <c r="U4707" s="178"/>
      <c r="V4707" s="178"/>
      <c r="W4707" s="178"/>
      <c r="X4707" s="178"/>
      <c r="Y4707" s="210">
        <f t="shared" si="373"/>
        <v>0.37344481605351171</v>
      </c>
      <c r="Z4707" s="211">
        <f t="shared" si="375"/>
        <v>0.42</v>
      </c>
      <c r="AA4707" s="178"/>
      <c r="AB4707" s="178"/>
      <c r="AC4707" s="178"/>
    </row>
    <row r="4708" spans="2:29" x14ac:dyDescent="0.35">
      <c r="B4708" s="222">
        <v>478500</v>
      </c>
      <c r="C4708" s="208">
        <v>195854</v>
      </c>
      <c r="D4708" s="309">
        <v>10771.97</v>
      </c>
      <c r="E4708" s="206">
        <v>15668.32</v>
      </c>
      <c r="F4708" s="206">
        <v>17626.86</v>
      </c>
      <c r="G4708" s="205">
        <f t="shared" si="376"/>
        <v>0.40930825496342738</v>
      </c>
      <c r="H4708" s="207">
        <f t="shared" si="377"/>
        <v>0.45</v>
      </c>
      <c r="I4708" s="213">
        <v>178698</v>
      </c>
      <c r="J4708" s="213">
        <v>9828.39</v>
      </c>
      <c r="K4708" s="212">
        <v>14295.84</v>
      </c>
      <c r="L4708" s="212">
        <v>16082.82</v>
      </c>
      <c r="M4708" s="239">
        <f t="shared" si="374"/>
        <v>0.51530000000017029</v>
      </c>
      <c r="N4708" s="239"/>
      <c r="O4708" s="178"/>
      <c r="P4708" s="178"/>
      <c r="Q4708" s="178"/>
      <c r="R4708" s="178"/>
      <c r="S4708" s="178"/>
      <c r="T4708" s="178"/>
      <c r="U4708" s="178"/>
      <c r="V4708" s="178"/>
      <c r="W4708" s="178"/>
      <c r="X4708" s="178"/>
      <c r="Y4708" s="210">
        <f t="shared" si="373"/>
        <v>0.37345454545454543</v>
      </c>
      <c r="Z4708" s="211">
        <f t="shared" si="375"/>
        <v>0.42</v>
      </c>
      <c r="AA4708" s="178"/>
      <c r="AB4708" s="178"/>
      <c r="AC4708" s="178"/>
    </row>
    <row r="4709" spans="2:29" x14ac:dyDescent="0.35">
      <c r="B4709" s="222">
        <v>478600</v>
      </c>
      <c r="C4709" s="208">
        <v>195899</v>
      </c>
      <c r="D4709" s="309">
        <v>10774.44</v>
      </c>
      <c r="E4709" s="206">
        <v>15671.92</v>
      </c>
      <c r="F4709" s="206">
        <v>17630.91</v>
      </c>
      <c r="G4709" s="205">
        <f t="shared" si="376"/>
        <v>0.40931675720852484</v>
      </c>
      <c r="H4709" s="207">
        <f t="shared" si="377"/>
        <v>0.45</v>
      </c>
      <c r="I4709" s="213">
        <v>178740</v>
      </c>
      <c r="J4709" s="213">
        <v>9830.7000000000007</v>
      </c>
      <c r="K4709" s="212">
        <v>14299.2</v>
      </c>
      <c r="L4709" s="212">
        <v>16086.6</v>
      </c>
      <c r="M4709" s="239">
        <f t="shared" si="374"/>
        <v>0.51520000000004074</v>
      </c>
      <c r="N4709" s="239"/>
      <c r="O4709" s="178"/>
      <c r="P4709" s="178"/>
      <c r="Q4709" s="178"/>
      <c r="R4709" s="178"/>
      <c r="S4709" s="178"/>
      <c r="T4709" s="178"/>
      <c r="U4709" s="178"/>
      <c r="V4709" s="178"/>
      <c r="W4709" s="178"/>
      <c r="X4709" s="178"/>
      <c r="Y4709" s="210">
        <f t="shared" si="373"/>
        <v>0.3734642707898036</v>
      </c>
      <c r="Z4709" s="211">
        <f t="shared" si="375"/>
        <v>0.42</v>
      </c>
      <c r="AA4709" s="178"/>
      <c r="AB4709" s="178"/>
      <c r="AC4709" s="178"/>
    </row>
    <row r="4710" spans="2:29" x14ac:dyDescent="0.35">
      <c r="B4710" s="222">
        <v>478700</v>
      </c>
      <c r="C4710" s="208">
        <v>195944</v>
      </c>
      <c r="D4710" s="309">
        <v>10776.92</v>
      </c>
      <c r="E4710" s="206">
        <v>15675.52</v>
      </c>
      <c r="F4710" s="206">
        <v>17634.96</v>
      </c>
      <c r="G4710" s="205">
        <f t="shared" si="376"/>
        <v>0.40932525590139962</v>
      </c>
      <c r="H4710" s="207">
        <f t="shared" si="377"/>
        <v>0.45</v>
      </c>
      <c r="I4710" s="213">
        <v>178782</v>
      </c>
      <c r="J4710" s="213">
        <v>9833.01</v>
      </c>
      <c r="K4710" s="212">
        <v>14302.56</v>
      </c>
      <c r="L4710" s="212">
        <v>16090.38</v>
      </c>
      <c r="M4710" s="239">
        <f t="shared" si="374"/>
        <v>0.51530000000002474</v>
      </c>
      <c r="N4710" s="239"/>
      <c r="O4710" s="178"/>
      <c r="P4710" s="178"/>
      <c r="Q4710" s="178"/>
      <c r="R4710" s="178"/>
      <c r="S4710" s="178"/>
      <c r="T4710" s="178"/>
      <c r="U4710" s="178"/>
      <c r="V4710" s="178"/>
      <c r="W4710" s="178"/>
      <c r="X4710" s="178"/>
      <c r="Y4710" s="210">
        <f t="shared" si="373"/>
        <v>0.37347399206183413</v>
      </c>
      <c r="Z4710" s="211">
        <f t="shared" si="375"/>
        <v>0.42</v>
      </c>
      <c r="AA4710" s="178"/>
      <c r="AB4710" s="178"/>
      <c r="AC4710" s="178"/>
    </row>
    <row r="4711" spans="2:29" x14ac:dyDescent="0.35">
      <c r="B4711" s="222">
        <v>478800</v>
      </c>
      <c r="C4711" s="208">
        <v>195989</v>
      </c>
      <c r="D4711" s="309">
        <v>10779.39</v>
      </c>
      <c r="E4711" s="206">
        <v>15679.12</v>
      </c>
      <c r="F4711" s="206">
        <v>17639.009999999998</v>
      </c>
      <c r="G4711" s="205">
        <f t="shared" si="376"/>
        <v>0.40933375104427738</v>
      </c>
      <c r="H4711" s="207">
        <f t="shared" si="377"/>
        <v>0.45</v>
      </c>
      <c r="I4711" s="213">
        <v>178824</v>
      </c>
      <c r="J4711" s="213">
        <v>9835.32</v>
      </c>
      <c r="K4711" s="212">
        <v>14305.92</v>
      </c>
      <c r="L4711" s="212">
        <v>16094.16</v>
      </c>
      <c r="M4711" s="239">
        <f t="shared" si="374"/>
        <v>0.51520000000025901</v>
      </c>
      <c r="N4711" s="239"/>
      <c r="O4711" s="178"/>
      <c r="P4711" s="178"/>
      <c r="Q4711" s="178"/>
      <c r="R4711" s="178"/>
      <c r="S4711" s="178"/>
      <c r="T4711" s="178"/>
      <c r="U4711" s="178"/>
      <c r="V4711" s="178"/>
      <c r="W4711" s="178"/>
      <c r="X4711" s="178"/>
      <c r="Y4711" s="210">
        <f t="shared" si="373"/>
        <v>0.37348370927318297</v>
      </c>
      <c r="Z4711" s="211">
        <f t="shared" si="375"/>
        <v>0.42</v>
      </c>
      <c r="AA4711" s="178"/>
      <c r="AB4711" s="178"/>
      <c r="AC4711" s="178"/>
    </row>
    <row r="4712" spans="2:29" x14ac:dyDescent="0.35">
      <c r="B4712" s="222">
        <v>478900</v>
      </c>
      <c r="C4712" s="208">
        <v>196034</v>
      </c>
      <c r="D4712" s="309">
        <v>10781.87</v>
      </c>
      <c r="E4712" s="206">
        <v>15682.72</v>
      </c>
      <c r="F4712" s="206">
        <v>17643.060000000001</v>
      </c>
      <c r="G4712" s="205">
        <f t="shared" si="376"/>
        <v>0.4093422426393819</v>
      </c>
      <c r="H4712" s="207">
        <f t="shared" si="377"/>
        <v>0.45</v>
      </c>
      <c r="I4712" s="213">
        <v>178866</v>
      </c>
      <c r="J4712" s="213">
        <v>9837.6299999999992</v>
      </c>
      <c r="K4712" s="212">
        <v>14309.28</v>
      </c>
      <c r="L4712" s="212">
        <v>16097.94</v>
      </c>
      <c r="M4712" s="239">
        <f t="shared" si="374"/>
        <v>0.51529999999995202</v>
      </c>
      <c r="N4712" s="239"/>
      <c r="O4712" s="178"/>
      <c r="P4712" s="178"/>
      <c r="Q4712" s="178"/>
      <c r="R4712" s="178"/>
      <c r="S4712" s="178"/>
      <c r="T4712" s="178"/>
      <c r="U4712" s="178"/>
      <c r="V4712" s="178"/>
      <c r="W4712" s="178"/>
      <c r="X4712" s="178"/>
      <c r="Y4712" s="210">
        <f t="shared" si="373"/>
        <v>0.37349342242639383</v>
      </c>
      <c r="Z4712" s="211">
        <f t="shared" si="375"/>
        <v>0.42</v>
      </c>
      <c r="AA4712" s="178"/>
      <c r="AB4712" s="178"/>
      <c r="AC4712" s="178"/>
    </row>
    <row r="4713" spans="2:29" x14ac:dyDescent="0.35">
      <c r="B4713" s="222">
        <v>479000</v>
      </c>
      <c r="C4713" s="208">
        <v>196079</v>
      </c>
      <c r="D4713" s="309">
        <v>10784.34</v>
      </c>
      <c r="E4713" s="206">
        <v>15686.32</v>
      </c>
      <c r="F4713" s="206">
        <v>17647.11</v>
      </c>
      <c r="G4713" s="205">
        <f t="shared" si="376"/>
        <v>0.40935073068893529</v>
      </c>
      <c r="H4713" s="207">
        <f t="shared" si="377"/>
        <v>0.45</v>
      </c>
      <c r="I4713" s="213">
        <v>178908</v>
      </c>
      <c r="J4713" s="213">
        <v>9839.94</v>
      </c>
      <c r="K4713" s="212">
        <v>14312.64</v>
      </c>
      <c r="L4713" s="212">
        <v>16101.72</v>
      </c>
      <c r="M4713" s="239">
        <f t="shared" si="374"/>
        <v>0.51520000000007715</v>
      </c>
      <c r="N4713" s="239"/>
      <c r="O4713" s="178"/>
      <c r="P4713" s="178"/>
      <c r="Q4713" s="178"/>
      <c r="R4713" s="178"/>
      <c r="S4713" s="178"/>
      <c r="T4713" s="178"/>
      <c r="U4713" s="178"/>
      <c r="V4713" s="178"/>
      <c r="W4713" s="178"/>
      <c r="X4713" s="178"/>
      <c r="Y4713" s="210">
        <f t="shared" si="373"/>
        <v>0.37350313152400832</v>
      </c>
      <c r="Z4713" s="211">
        <f t="shared" si="375"/>
        <v>0.42</v>
      </c>
      <c r="AA4713" s="178"/>
      <c r="AB4713" s="178"/>
      <c r="AC4713" s="178"/>
    </row>
    <row r="4714" spans="2:29" x14ac:dyDescent="0.35">
      <c r="B4714" s="222">
        <v>479100</v>
      </c>
      <c r="C4714" s="208">
        <v>196124</v>
      </c>
      <c r="D4714" s="309">
        <v>10786.82</v>
      </c>
      <c r="E4714" s="206">
        <v>15689.92</v>
      </c>
      <c r="F4714" s="206">
        <v>17651.16</v>
      </c>
      <c r="G4714" s="205">
        <f t="shared" si="376"/>
        <v>0.40935921519515761</v>
      </c>
      <c r="H4714" s="207">
        <f t="shared" si="377"/>
        <v>0.45</v>
      </c>
      <c r="I4714" s="213">
        <v>178950</v>
      </c>
      <c r="J4714" s="213">
        <v>9842.25</v>
      </c>
      <c r="K4714" s="212">
        <v>14316</v>
      </c>
      <c r="L4714" s="212">
        <v>16105.5</v>
      </c>
      <c r="M4714" s="239">
        <f t="shared" si="374"/>
        <v>0.51530000000009746</v>
      </c>
      <c r="N4714" s="239"/>
      <c r="O4714" s="178"/>
      <c r="P4714" s="178"/>
      <c r="Q4714" s="178"/>
      <c r="R4714" s="178"/>
      <c r="S4714" s="178"/>
      <c r="T4714" s="178"/>
      <c r="U4714" s="178"/>
      <c r="V4714" s="178"/>
      <c r="W4714" s="178"/>
      <c r="X4714" s="178"/>
      <c r="Y4714" s="210">
        <f t="shared" si="373"/>
        <v>0.37351283656856604</v>
      </c>
      <c r="Z4714" s="211">
        <f t="shared" si="375"/>
        <v>0.42</v>
      </c>
      <c r="AA4714" s="178"/>
      <c r="AB4714" s="178"/>
      <c r="AC4714" s="178"/>
    </row>
    <row r="4715" spans="2:29" x14ac:dyDescent="0.35">
      <c r="B4715" s="222">
        <v>479200</v>
      </c>
      <c r="C4715" s="208">
        <v>196169</v>
      </c>
      <c r="D4715" s="309">
        <v>10789.29</v>
      </c>
      <c r="E4715" s="206">
        <v>15693.52</v>
      </c>
      <c r="F4715" s="206">
        <v>17655.21</v>
      </c>
      <c r="G4715" s="205">
        <f t="shared" si="376"/>
        <v>0.40936769616026714</v>
      </c>
      <c r="H4715" s="207">
        <f t="shared" si="377"/>
        <v>0.45</v>
      </c>
      <c r="I4715" s="213">
        <v>178992</v>
      </c>
      <c r="J4715" s="213">
        <v>9844.56</v>
      </c>
      <c r="K4715" s="212">
        <v>14319.36</v>
      </c>
      <c r="L4715" s="212">
        <v>16109.28</v>
      </c>
      <c r="M4715" s="239">
        <f t="shared" si="374"/>
        <v>0.51520000000000432</v>
      </c>
      <c r="N4715" s="239"/>
      <c r="O4715" s="178"/>
      <c r="P4715" s="178"/>
      <c r="Q4715" s="178"/>
      <c r="R4715" s="178"/>
      <c r="S4715" s="178"/>
      <c r="T4715" s="178"/>
      <c r="U4715" s="178"/>
      <c r="V4715" s="178"/>
      <c r="W4715" s="178"/>
      <c r="X4715" s="178"/>
      <c r="Y4715" s="210">
        <f t="shared" si="373"/>
        <v>0.37352253756260434</v>
      </c>
      <c r="Z4715" s="211">
        <f t="shared" si="375"/>
        <v>0.42</v>
      </c>
      <c r="AA4715" s="178"/>
      <c r="AB4715" s="178"/>
      <c r="AC4715" s="178"/>
    </row>
    <row r="4716" spans="2:29" x14ac:dyDescent="0.35">
      <c r="B4716" s="222">
        <v>479300</v>
      </c>
      <c r="C4716" s="208">
        <v>196214</v>
      </c>
      <c r="D4716" s="309">
        <v>10791.77</v>
      </c>
      <c r="E4716" s="206">
        <v>15697.12</v>
      </c>
      <c r="F4716" s="206">
        <v>17659.259999999998</v>
      </c>
      <c r="G4716" s="205">
        <f t="shared" si="376"/>
        <v>0.40937617358648026</v>
      </c>
      <c r="H4716" s="207">
        <f t="shared" si="377"/>
        <v>0.45</v>
      </c>
      <c r="I4716" s="213">
        <v>179034</v>
      </c>
      <c r="J4716" s="213">
        <v>9846.8700000000008</v>
      </c>
      <c r="K4716" s="212">
        <v>14322.72</v>
      </c>
      <c r="L4716" s="212">
        <v>16113.06</v>
      </c>
      <c r="M4716" s="239">
        <f t="shared" si="374"/>
        <v>0.51529999999998832</v>
      </c>
      <c r="N4716" s="239"/>
      <c r="O4716" s="178"/>
      <c r="P4716" s="178"/>
      <c r="Q4716" s="178"/>
      <c r="R4716" s="178"/>
      <c r="S4716" s="178"/>
      <c r="T4716" s="178"/>
      <c r="U4716" s="178"/>
      <c r="V4716" s="178"/>
      <c r="W4716" s="178"/>
      <c r="X4716" s="178"/>
      <c r="Y4716" s="210">
        <f t="shared" si="373"/>
        <v>0.37353223450865847</v>
      </c>
      <c r="Z4716" s="211">
        <f t="shared" si="375"/>
        <v>0.42</v>
      </c>
      <c r="AA4716" s="178"/>
      <c r="AB4716" s="178"/>
      <c r="AC4716" s="178"/>
    </row>
    <row r="4717" spans="2:29" x14ac:dyDescent="0.35">
      <c r="B4717" s="222">
        <v>479400</v>
      </c>
      <c r="C4717" s="208">
        <v>196259</v>
      </c>
      <c r="D4717" s="309">
        <v>10794.24</v>
      </c>
      <c r="E4717" s="206">
        <v>15700.72</v>
      </c>
      <c r="F4717" s="206">
        <v>17663.310000000001</v>
      </c>
      <c r="G4717" s="205">
        <f t="shared" si="376"/>
        <v>0.40938464747601166</v>
      </c>
      <c r="H4717" s="207">
        <f t="shared" si="377"/>
        <v>0.45</v>
      </c>
      <c r="I4717" s="213">
        <v>179076</v>
      </c>
      <c r="J4717" s="213">
        <v>9849.18</v>
      </c>
      <c r="K4717" s="212">
        <v>14326.08</v>
      </c>
      <c r="L4717" s="212">
        <v>16116.84</v>
      </c>
      <c r="M4717" s="239">
        <f t="shared" si="374"/>
        <v>0.51519999999989519</v>
      </c>
      <c r="N4717" s="239"/>
      <c r="O4717" s="178"/>
      <c r="P4717" s="178"/>
      <c r="Q4717" s="178"/>
      <c r="R4717" s="178"/>
      <c r="S4717" s="178"/>
      <c r="T4717" s="178"/>
      <c r="U4717" s="178"/>
      <c r="V4717" s="178"/>
      <c r="W4717" s="178"/>
      <c r="X4717" s="178"/>
      <c r="Y4717" s="210">
        <f t="shared" si="373"/>
        <v>0.37354192740926156</v>
      </c>
      <c r="Z4717" s="211">
        <f t="shared" si="375"/>
        <v>0.42</v>
      </c>
      <c r="AA4717" s="178"/>
      <c r="AB4717" s="178"/>
      <c r="AC4717" s="178"/>
    </row>
    <row r="4718" spans="2:29" x14ac:dyDescent="0.35">
      <c r="B4718" s="222">
        <v>479500</v>
      </c>
      <c r="C4718" s="208">
        <v>196304</v>
      </c>
      <c r="D4718" s="309">
        <v>10796.72</v>
      </c>
      <c r="E4718" s="206">
        <v>15704.32</v>
      </c>
      <c r="F4718" s="206">
        <v>17667.36</v>
      </c>
      <c r="G4718" s="205">
        <f t="shared" si="376"/>
        <v>0.40939311783107402</v>
      </c>
      <c r="H4718" s="207">
        <f t="shared" si="377"/>
        <v>0.45</v>
      </c>
      <c r="I4718" s="213">
        <v>179118</v>
      </c>
      <c r="J4718" s="213">
        <v>9851.49</v>
      </c>
      <c r="K4718" s="212">
        <v>14329.44</v>
      </c>
      <c r="L4718" s="212">
        <v>16120.62</v>
      </c>
      <c r="M4718" s="239">
        <f t="shared" si="374"/>
        <v>0.51530000000017029</v>
      </c>
      <c r="N4718" s="239"/>
      <c r="O4718" s="178"/>
      <c r="P4718" s="178"/>
      <c r="Q4718" s="178"/>
      <c r="R4718" s="178"/>
      <c r="S4718" s="178"/>
      <c r="T4718" s="178"/>
      <c r="U4718" s="178"/>
      <c r="V4718" s="178"/>
      <c r="W4718" s="178"/>
      <c r="X4718" s="178"/>
      <c r="Y4718" s="210">
        <f t="shared" si="373"/>
        <v>0.37355161626694472</v>
      </c>
      <c r="Z4718" s="211">
        <f t="shared" si="375"/>
        <v>0.42</v>
      </c>
      <c r="AA4718" s="178"/>
      <c r="AB4718" s="178"/>
      <c r="AC4718" s="178"/>
    </row>
    <row r="4719" spans="2:29" x14ac:dyDescent="0.35">
      <c r="B4719" s="222">
        <v>479600</v>
      </c>
      <c r="C4719" s="208">
        <v>196349</v>
      </c>
      <c r="D4719" s="309">
        <v>10799.19</v>
      </c>
      <c r="E4719" s="206">
        <v>15707.92</v>
      </c>
      <c r="F4719" s="206">
        <v>17671.41</v>
      </c>
      <c r="G4719" s="205">
        <f t="shared" si="376"/>
        <v>0.40940158465387821</v>
      </c>
      <c r="H4719" s="207">
        <f t="shared" si="377"/>
        <v>0.45</v>
      </c>
      <c r="I4719" s="213">
        <v>179160</v>
      </c>
      <c r="J4719" s="213">
        <v>9853.7999999999993</v>
      </c>
      <c r="K4719" s="212">
        <v>14332.8</v>
      </c>
      <c r="L4719" s="212">
        <v>16124.4</v>
      </c>
      <c r="M4719" s="239">
        <f t="shared" si="374"/>
        <v>0.51520000000004074</v>
      </c>
      <c r="N4719" s="239"/>
      <c r="O4719" s="178"/>
      <c r="P4719" s="178"/>
      <c r="Q4719" s="178"/>
      <c r="R4719" s="178"/>
      <c r="S4719" s="178"/>
      <c r="T4719" s="178"/>
      <c r="U4719" s="178"/>
      <c r="V4719" s="178"/>
      <c r="W4719" s="178"/>
      <c r="X4719" s="178"/>
      <c r="Y4719" s="210">
        <f t="shared" si="373"/>
        <v>0.37356130108423685</v>
      </c>
      <c r="Z4719" s="211">
        <f t="shared" si="375"/>
        <v>0.42</v>
      </c>
      <c r="AA4719" s="178"/>
      <c r="AB4719" s="178"/>
      <c r="AC4719" s="178"/>
    </row>
    <row r="4720" spans="2:29" x14ac:dyDescent="0.35">
      <c r="B4720" s="222">
        <v>479700</v>
      </c>
      <c r="C4720" s="208">
        <v>196394</v>
      </c>
      <c r="D4720" s="309">
        <v>10801.67</v>
      </c>
      <c r="E4720" s="206">
        <v>15711.52</v>
      </c>
      <c r="F4720" s="206">
        <v>17675.46</v>
      </c>
      <c r="G4720" s="205">
        <f t="shared" si="376"/>
        <v>0.40941004794663333</v>
      </c>
      <c r="H4720" s="207">
        <f t="shared" si="377"/>
        <v>0.45</v>
      </c>
      <c r="I4720" s="213">
        <v>179202</v>
      </c>
      <c r="J4720" s="213">
        <v>9856.11</v>
      </c>
      <c r="K4720" s="212">
        <v>14336.16</v>
      </c>
      <c r="L4720" s="212">
        <v>16128.18</v>
      </c>
      <c r="M4720" s="239">
        <f t="shared" si="374"/>
        <v>0.51530000000002474</v>
      </c>
      <c r="N4720" s="239"/>
      <c r="O4720" s="178"/>
      <c r="P4720" s="178"/>
      <c r="Q4720" s="178"/>
      <c r="R4720" s="178"/>
      <c r="S4720" s="178"/>
      <c r="T4720" s="178"/>
      <c r="U4720" s="178"/>
      <c r="V4720" s="178"/>
      <c r="W4720" s="178"/>
      <c r="X4720" s="178"/>
      <c r="Y4720" s="210">
        <f t="shared" si="373"/>
        <v>0.37357098186366477</v>
      </c>
      <c r="Z4720" s="211">
        <f t="shared" si="375"/>
        <v>0.42</v>
      </c>
      <c r="AA4720" s="178"/>
      <c r="AB4720" s="178"/>
      <c r="AC4720" s="178"/>
    </row>
    <row r="4721" spans="2:29" x14ac:dyDescent="0.35">
      <c r="B4721" s="222">
        <v>479800</v>
      </c>
      <c r="C4721" s="208">
        <v>196439</v>
      </c>
      <c r="D4721" s="309">
        <v>10804.14</v>
      </c>
      <c r="E4721" s="206">
        <v>15715.12</v>
      </c>
      <c r="F4721" s="206">
        <v>17679.509999999998</v>
      </c>
      <c r="G4721" s="205">
        <f t="shared" si="376"/>
        <v>0.40941850771154648</v>
      </c>
      <c r="H4721" s="207">
        <f t="shared" si="377"/>
        <v>0.45</v>
      </c>
      <c r="I4721" s="213">
        <v>179244</v>
      </c>
      <c r="J4721" s="213">
        <v>9858.42</v>
      </c>
      <c r="K4721" s="212">
        <v>14339.52</v>
      </c>
      <c r="L4721" s="212">
        <v>16131.96</v>
      </c>
      <c r="M4721" s="239">
        <f t="shared" si="374"/>
        <v>0.51520000000025901</v>
      </c>
      <c r="N4721" s="239"/>
      <c r="O4721" s="178"/>
      <c r="P4721" s="178"/>
      <c r="Q4721" s="178"/>
      <c r="R4721" s="178"/>
      <c r="S4721" s="178"/>
      <c r="T4721" s="178"/>
      <c r="U4721" s="178"/>
      <c r="V4721" s="178"/>
      <c r="W4721" s="178"/>
      <c r="X4721" s="178"/>
      <c r="Y4721" s="210">
        <f t="shared" si="373"/>
        <v>0.37358065860775325</v>
      </c>
      <c r="Z4721" s="211">
        <f t="shared" si="375"/>
        <v>0.42</v>
      </c>
      <c r="AA4721" s="178"/>
      <c r="AB4721" s="178"/>
      <c r="AC4721" s="178"/>
    </row>
    <row r="4722" spans="2:29" x14ac:dyDescent="0.35">
      <c r="B4722" s="222">
        <v>479900</v>
      </c>
      <c r="C4722" s="208">
        <v>196484</v>
      </c>
      <c r="D4722" s="309">
        <v>10806.62</v>
      </c>
      <c r="E4722" s="206">
        <v>15718.72</v>
      </c>
      <c r="F4722" s="206">
        <v>17683.560000000001</v>
      </c>
      <c r="G4722" s="205">
        <f t="shared" si="376"/>
        <v>0.40942696395082306</v>
      </c>
      <c r="H4722" s="207">
        <f t="shared" si="377"/>
        <v>0.45</v>
      </c>
      <c r="I4722" s="213">
        <v>179286</v>
      </c>
      <c r="J4722" s="213">
        <v>9860.73</v>
      </c>
      <c r="K4722" s="212">
        <v>14342.88</v>
      </c>
      <c r="L4722" s="212">
        <v>16135.74</v>
      </c>
      <c r="M4722" s="239">
        <f t="shared" si="374"/>
        <v>0.51529999999995202</v>
      </c>
      <c r="N4722" s="239"/>
      <c r="O4722" s="178"/>
      <c r="P4722" s="178"/>
      <c r="Q4722" s="178"/>
      <c r="R4722" s="178"/>
      <c r="S4722" s="178"/>
      <c r="T4722" s="178"/>
      <c r="U4722" s="178"/>
      <c r="V4722" s="178"/>
      <c r="W4722" s="178"/>
      <c r="X4722" s="178"/>
      <c r="Y4722" s="210">
        <f t="shared" si="373"/>
        <v>0.3735903313190248</v>
      </c>
      <c r="Z4722" s="211">
        <f t="shared" si="375"/>
        <v>0.42</v>
      </c>
      <c r="AA4722" s="178"/>
      <c r="AB4722" s="178"/>
      <c r="AC4722" s="178"/>
    </row>
    <row r="4723" spans="2:29" x14ac:dyDescent="0.35">
      <c r="B4723" s="222">
        <v>480000</v>
      </c>
      <c r="C4723" s="208">
        <v>196529</v>
      </c>
      <c r="D4723" s="309">
        <v>10809.09</v>
      </c>
      <c r="E4723" s="206">
        <v>15722.32</v>
      </c>
      <c r="F4723" s="206">
        <v>17687.61</v>
      </c>
      <c r="G4723" s="205">
        <f t="shared" si="376"/>
        <v>0.40943541666666666</v>
      </c>
      <c r="H4723" s="207">
        <f t="shared" si="377"/>
        <v>0.45</v>
      </c>
      <c r="I4723" s="213">
        <v>179328</v>
      </c>
      <c r="J4723" s="213">
        <v>9863.0400000000009</v>
      </c>
      <c r="K4723" s="212">
        <v>14346.24</v>
      </c>
      <c r="L4723" s="212">
        <v>16139.52</v>
      </c>
      <c r="M4723" s="239">
        <f t="shared" si="374"/>
        <v>0.51520000000007715</v>
      </c>
      <c r="N4723" s="239"/>
      <c r="O4723" s="178"/>
      <c r="P4723" s="178"/>
      <c r="Q4723" s="178"/>
      <c r="R4723" s="178"/>
      <c r="S4723" s="178"/>
      <c r="T4723" s="178"/>
      <c r="U4723" s="178"/>
      <c r="V4723" s="178"/>
      <c r="W4723" s="178"/>
      <c r="X4723" s="178"/>
      <c r="Y4723" s="210">
        <f t="shared" si="373"/>
        <v>0.37359999999999999</v>
      </c>
      <c r="Z4723" s="211">
        <f t="shared" si="375"/>
        <v>0.42</v>
      </c>
      <c r="AA4723" s="178"/>
      <c r="AB4723" s="178"/>
      <c r="AC4723" s="178"/>
    </row>
    <row r="4724" spans="2:29" x14ac:dyDescent="0.35">
      <c r="B4724" s="222">
        <v>480100</v>
      </c>
      <c r="C4724" s="208">
        <v>196574</v>
      </c>
      <c r="D4724" s="309">
        <v>10811.57</v>
      </c>
      <c r="E4724" s="206">
        <v>15725.92</v>
      </c>
      <c r="F4724" s="206">
        <v>17691.66</v>
      </c>
      <c r="G4724" s="205">
        <f t="shared" si="376"/>
        <v>0.4094438658612789</v>
      </c>
      <c r="H4724" s="207">
        <f t="shared" si="377"/>
        <v>0.45</v>
      </c>
      <c r="I4724" s="213">
        <v>179370</v>
      </c>
      <c r="J4724" s="213">
        <v>9865.35</v>
      </c>
      <c r="K4724" s="212">
        <v>14349.6</v>
      </c>
      <c r="L4724" s="212">
        <v>16143.3</v>
      </c>
      <c r="M4724" s="239">
        <f t="shared" si="374"/>
        <v>0.51530000000009746</v>
      </c>
      <c r="N4724" s="239"/>
      <c r="O4724" s="178"/>
      <c r="P4724" s="178"/>
      <c r="Q4724" s="178"/>
      <c r="R4724" s="178"/>
      <c r="S4724" s="178"/>
      <c r="T4724" s="178"/>
      <c r="U4724" s="178"/>
      <c r="V4724" s="178"/>
      <c r="W4724" s="178"/>
      <c r="X4724" s="178"/>
      <c r="Y4724" s="210">
        <f t="shared" si="373"/>
        <v>0.37360966465319723</v>
      </c>
      <c r="Z4724" s="211">
        <f t="shared" si="375"/>
        <v>0.42</v>
      </c>
      <c r="AA4724" s="178"/>
      <c r="AB4724" s="178"/>
      <c r="AC4724" s="178"/>
    </row>
    <row r="4725" spans="2:29" x14ac:dyDescent="0.35">
      <c r="B4725" s="222">
        <v>480200</v>
      </c>
      <c r="C4725" s="208">
        <v>196619</v>
      </c>
      <c r="D4725" s="309">
        <v>10814.04</v>
      </c>
      <c r="E4725" s="206">
        <v>15729.52</v>
      </c>
      <c r="F4725" s="206">
        <v>17695.71</v>
      </c>
      <c r="G4725" s="205">
        <f t="shared" si="376"/>
        <v>0.40945231153685963</v>
      </c>
      <c r="H4725" s="207">
        <f t="shared" si="377"/>
        <v>0.45</v>
      </c>
      <c r="I4725" s="213">
        <v>179412</v>
      </c>
      <c r="J4725" s="213">
        <v>9867.66</v>
      </c>
      <c r="K4725" s="212">
        <v>14352.96</v>
      </c>
      <c r="L4725" s="212">
        <v>16147.08</v>
      </c>
      <c r="M4725" s="239">
        <f t="shared" si="374"/>
        <v>0.51520000000000432</v>
      </c>
      <c r="N4725" s="239"/>
      <c r="O4725" s="178"/>
      <c r="P4725" s="178"/>
      <c r="Q4725" s="178"/>
      <c r="R4725" s="178"/>
      <c r="S4725" s="178"/>
      <c r="T4725" s="178"/>
      <c r="U4725" s="178"/>
      <c r="V4725" s="178"/>
      <c r="W4725" s="178"/>
      <c r="X4725" s="178"/>
      <c r="Y4725" s="210">
        <f t="shared" si="373"/>
        <v>0.37361932528113284</v>
      </c>
      <c r="Z4725" s="211">
        <f t="shared" si="375"/>
        <v>0.42</v>
      </c>
      <c r="AA4725" s="178"/>
      <c r="AB4725" s="178"/>
      <c r="AC4725" s="178"/>
    </row>
    <row r="4726" spans="2:29" x14ac:dyDescent="0.35">
      <c r="B4726" s="222">
        <v>480300</v>
      </c>
      <c r="C4726" s="208">
        <v>196664</v>
      </c>
      <c r="D4726" s="309">
        <v>10816.52</v>
      </c>
      <c r="E4726" s="206">
        <v>15733.12</v>
      </c>
      <c r="F4726" s="206">
        <v>17699.759999999998</v>
      </c>
      <c r="G4726" s="205">
        <f t="shared" si="376"/>
        <v>0.40946075369560692</v>
      </c>
      <c r="H4726" s="207">
        <f t="shared" si="377"/>
        <v>0.45</v>
      </c>
      <c r="I4726" s="213">
        <v>179454</v>
      </c>
      <c r="J4726" s="213">
        <v>9869.9699999999993</v>
      </c>
      <c r="K4726" s="212">
        <v>14356.32</v>
      </c>
      <c r="L4726" s="212">
        <v>16150.86</v>
      </c>
      <c r="M4726" s="239">
        <f t="shared" si="374"/>
        <v>0.51529999999998832</v>
      </c>
      <c r="N4726" s="239"/>
      <c r="O4726" s="178"/>
      <c r="P4726" s="178"/>
      <c r="Q4726" s="178"/>
      <c r="R4726" s="178"/>
      <c r="S4726" s="178"/>
      <c r="T4726" s="178"/>
      <c r="U4726" s="178"/>
      <c r="V4726" s="178"/>
      <c r="W4726" s="178"/>
      <c r="X4726" s="178"/>
      <c r="Y4726" s="210">
        <f t="shared" si="373"/>
        <v>0.37362898188632104</v>
      </c>
      <c r="Z4726" s="211">
        <f t="shared" si="375"/>
        <v>0.42</v>
      </c>
      <c r="AA4726" s="178"/>
      <c r="AB4726" s="178"/>
      <c r="AC4726" s="178"/>
    </row>
    <row r="4727" spans="2:29" x14ac:dyDescent="0.35">
      <c r="B4727" s="222">
        <v>480400</v>
      </c>
      <c r="C4727" s="208">
        <v>196709</v>
      </c>
      <c r="D4727" s="309">
        <v>10818.99</v>
      </c>
      <c r="E4727" s="206">
        <v>15736.72</v>
      </c>
      <c r="F4727" s="206">
        <v>17703.810000000001</v>
      </c>
      <c r="G4727" s="205">
        <f t="shared" si="376"/>
        <v>0.4094691923397169</v>
      </c>
      <c r="H4727" s="207">
        <f t="shared" si="377"/>
        <v>0.45</v>
      </c>
      <c r="I4727" s="213">
        <v>179496</v>
      </c>
      <c r="J4727" s="213">
        <v>9872.2800000000007</v>
      </c>
      <c r="K4727" s="212">
        <v>14359.68</v>
      </c>
      <c r="L4727" s="212">
        <v>16154.64</v>
      </c>
      <c r="M4727" s="239">
        <f t="shared" si="374"/>
        <v>0.51519999999989519</v>
      </c>
      <c r="N4727" s="239"/>
      <c r="O4727" s="178"/>
      <c r="P4727" s="178"/>
      <c r="Q4727" s="178"/>
      <c r="R4727" s="178"/>
      <c r="S4727" s="178"/>
      <c r="T4727" s="178"/>
      <c r="U4727" s="178"/>
      <c r="V4727" s="178"/>
      <c r="W4727" s="178"/>
      <c r="X4727" s="178"/>
      <c r="Y4727" s="210">
        <f t="shared" si="373"/>
        <v>0.37363863447127393</v>
      </c>
      <c r="Z4727" s="211">
        <f t="shared" si="375"/>
        <v>0.42</v>
      </c>
      <c r="AA4727" s="178"/>
      <c r="AB4727" s="178"/>
      <c r="AC4727" s="178"/>
    </row>
    <row r="4728" spans="2:29" x14ac:dyDescent="0.35">
      <c r="B4728" s="222">
        <v>480500</v>
      </c>
      <c r="C4728" s="208">
        <v>196754</v>
      </c>
      <c r="D4728" s="309">
        <v>10821.47</v>
      </c>
      <c r="E4728" s="206">
        <v>15740.32</v>
      </c>
      <c r="F4728" s="206">
        <v>17707.86</v>
      </c>
      <c r="G4728" s="205">
        <f t="shared" si="376"/>
        <v>0.409477627471384</v>
      </c>
      <c r="H4728" s="207">
        <f t="shared" si="377"/>
        <v>0.45</v>
      </c>
      <c r="I4728" s="213">
        <v>179538</v>
      </c>
      <c r="J4728" s="213">
        <v>9874.59</v>
      </c>
      <c r="K4728" s="212">
        <v>14363.04</v>
      </c>
      <c r="L4728" s="212">
        <v>16158.42</v>
      </c>
      <c r="M4728" s="239">
        <f t="shared" si="374"/>
        <v>0.51530000000017029</v>
      </c>
      <c r="N4728" s="239"/>
      <c r="O4728" s="178"/>
      <c r="P4728" s="178"/>
      <c r="Q4728" s="178"/>
      <c r="R4728" s="178"/>
      <c r="S4728" s="178"/>
      <c r="T4728" s="178"/>
      <c r="U4728" s="178"/>
      <c r="V4728" s="178"/>
      <c r="W4728" s="178"/>
      <c r="X4728" s="178"/>
      <c r="Y4728" s="210">
        <f t="shared" si="373"/>
        <v>0.37364828303850156</v>
      </c>
      <c r="Z4728" s="211">
        <f t="shared" si="375"/>
        <v>0.42</v>
      </c>
      <c r="AA4728" s="178"/>
      <c r="AB4728" s="178"/>
      <c r="AC4728" s="178"/>
    </row>
    <row r="4729" spans="2:29" x14ac:dyDescent="0.35">
      <c r="B4729" s="222">
        <v>480600</v>
      </c>
      <c r="C4729" s="208">
        <v>196799</v>
      </c>
      <c r="D4729" s="309">
        <v>10823.94</v>
      </c>
      <c r="E4729" s="206">
        <v>15743.92</v>
      </c>
      <c r="F4729" s="206">
        <v>17711.91</v>
      </c>
      <c r="G4729" s="205">
        <f t="shared" si="376"/>
        <v>0.40948605909280067</v>
      </c>
      <c r="H4729" s="207">
        <f t="shared" si="377"/>
        <v>0.45</v>
      </c>
      <c r="I4729" s="213">
        <v>179580</v>
      </c>
      <c r="J4729" s="213">
        <v>9876.9</v>
      </c>
      <c r="K4729" s="212">
        <v>14366.4</v>
      </c>
      <c r="L4729" s="212">
        <v>16162.2</v>
      </c>
      <c r="M4729" s="239">
        <f t="shared" si="374"/>
        <v>0.51520000000004074</v>
      </c>
      <c r="N4729" s="239"/>
      <c r="O4729" s="178"/>
      <c r="P4729" s="178"/>
      <c r="Q4729" s="178"/>
      <c r="R4729" s="178"/>
      <c r="S4729" s="178"/>
      <c r="T4729" s="178"/>
      <c r="U4729" s="178"/>
      <c r="V4729" s="178"/>
      <c r="W4729" s="178"/>
      <c r="X4729" s="178"/>
      <c r="Y4729" s="210">
        <f t="shared" si="373"/>
        <v>0.37365792759051186</v>
      </c>
      <c r="Z4729" s="211">
        <f t="shared" si="375"/>
        <v>0.42</v>
      </c>
      <c r="AA4729" s="178"/>
      <c r="AB4729" s="178"/>
      <c r="AC4729" s="178"/>
    </row>
    <row r="4730" spans="2:29" x14ac:dyDescent="0.35">
      <c r="B4730" s="222">
        <v>480700</v>
      </c>
      <c r="C4730" s="208">
        <v>196844</v>
      </c>
      <c r="D4730" s="309">
        <v>10826.42</v>
      </c>
      <c r="E4730" s="206">
        <v>15747.52</v>
      </c>
      <c r="F4730" s="206">
        <v>17715.96</v>
      </c>
      <c r="G4730" s="205">
        <f t="shared" si="376"/>
        <v>0.40949448720615766</v>
      </c>
      <c r="H4730" s="207">
        <f t="shared" si="377"/>
        <v>0.45</v>
      </c>
      <c r="I4730" s="213">
        <v>179622</v>
      </c>
      <c r="J4730" s="213">
        <v>9879.2099999999991</v>
      </c>
      <c r="K4730" s="212">
        <v>14369.76</v>
      </c>
      <c r="L4730" s="212">
        <v>16165.98</v>
      </c>
      <c r="M4730" s="239">
        <f t="shared" si="374"/>
        <v>0.51530000000002474</v>
      </c>
      <c r="N4730" s="239"/>
      <c r="O4730" s="178"/>
      <c r="P4730" s="178"/>
      <c r="Q4730" s="178"/>
      <c r="R4730" s="178"/>
      <c r="S4730" s="178"/>
      <c r="T4730" s="178"/>
      <c r="U4730" s="178"/>
      <c r="V4730" s="178"/>
      <c r="W4730" s="178"/>
      <c r="X4730" s="178"/>
      <c r="Y4730" s="210">
        <f t="shared" si="373"/>
        <v>0.37366756812981067</v>
      </c>
      <c r="Z4730" s="211">
        <f t="shared" si="375"/>
        <v>0.42</v>
      </c>
      <c r="AA4730" s="178"/>
      <c r="AB4730" s="178"/>
      <c r="AC4730" s="178"/>
    </row>
    <row r="4731" spans="2:29" x14ac:dyDescent="0.35">
      <c r="B4731" s="222">
        <v>480800</v>
      </c>
      <c r="C4731" s="208">
        <v>196889</v>
      </c>
      <c r="D4731" s="309">
        <v>10828.89</v>
      </c>
      <c r="E4731" s="206">
        <v>15751.12</v>
      </c>
      <c r="F4731" s="206">
        <v>17720.009999999998</v>
      </c>
      <c r="G4731" s="205">
        <f t="shared" si="376"/>
        <v>0.4095029118136439</v>
      </c>
      <c r="H4731" s="207">
        <f t="shared" si="377"/>
        <v>0.45</v>
      </c>
      <c r="I4731" s="213">
        <v>179664</v>
      </c>
      <c r="J4731" s="213">
        <v>9881.52</v>
      </c>
      <c r="K4731" s="212">
        <v>14373.12</v>
      </c>
      <c r="L4731" s="212">
        <v>16169.76</v>
      </c>
      <c r="M4731" s="239">
        <f t="shared" si="374"/>
        <v>0.51520000000025901</v>
      </c>
      <c r="N4731" s="239"/>
      <c r="O4731" s="178"/>
      <c r="P4731" s="178"/>
      <c r="Q4731" s="178"/>
      <c r="R4731" s="178"/>
      <c r="S4731" s="178"/>
      <c r="T4731" s="178"/>
      <c r="U4731" s="178"/>
      <c r="V4731" s="178"/>
      <c r="W4731" s="178"/>
      <c r="X4731" s="178"/>
      <c r="Y4731" s="210">
        <f t="shared" si="373"/>
        <v>0.37367720465890181</v>
      </c>
      <c r="Z4731" s="211">
        <f t="shared" si="375"/>
        <v>0.42</v>
      </c>
      <c r="AA4731" s="178"/>
      <c r="AB4731" s="178"/>
      <c r="AC4731" s="178"/>
    </row>
    <row r="4732" spans="2:29" x14ac:dyDescent="0.35">
      <c r="B4732" s="222">
        <v>480900</v>
      </c>
      <c r="C4732" s="208">
        <v>196934</v>
      </c>
      <c r="D4732" s="309">
        <v>10831.37</v>
      </c>
      <c r="E4732" s="206">
        <v>15754.72</v>
      </c>
      <c r="F4732" s="206">
        <v>17724.060000000001</v>
      </c>
      <c r="G4732" s="205">
        <f t="shared" si="376"/>
        <v>0.40951133291744646</v>
      </c>
      <c r="H4732" s="207">
        <f t="shared" si="377"/>
        <v>0.45</v>
      </c>
      <c r="I4732" s="213">
        <v>179706</v>
      </c>
      <c r="J4732" s="213">
        <v>9883.83</v>
      </c>
      <c r="K4732" s="212">
        <v>14376.48</v>
      </c>
      <c r="L4732" s="212">
        <v>16173.54</v>
      </c>
      <c r="M4732" s="239">
        <f t="shared" si="374"/>
        <v>0.51529999999995202</v>
      </c>
      <c r="N4732" s="239"/>
      <c r="O4732" s="178"/>
      <c r="P4732" s="178"/>
      <c r="Q4732" s="178"/>
      <c r="R4732" s="178"/>
      <c r="S4732" s="178"/>
      <c r="T4732" s="178"/>
      <c r="U4732" s="178"/>
      <c r="V4732" s="178"/>
      <c r="W4732" s="178"/>
      <c r="X4732" s="178"/>
      <c r="Y4732" s="210">
        <f t="shared" si="373"/>
        <v>0.37368683718028695</v>
      </c>
      <c r="Z4732" s="211">
        <f t="shared" si="375"/>
        <v>0.42</v>
      </c>
      <c r="AA4732" s="178"/>
      <c r="AB4732" s="178"/>
      <c r="AC4732" s="178"/>
    </row>
    <row r="4733" spans="2:29" x14ac:dyDescent="0.35">
      <c r="B4733" s="222">
        <v>481000</v>
      </c>
      <c r="C4733" s="208">
        <v>196979</v>
      </c>
      <c r="D4733" s="309">
        <v>10833.84</v>
      </c>
      <c r="E4733" s="206">
        <v>15758.32</v>
      </c>
      <c r="F4733" s="206">
        <v>17728.11</v>
      </c>
      <c r="G4733" s="205">
        <f t="shared" si="376"/>
        <v>0.40951975051975054</v>
      </c>
      <c r="H4733" s="207">
        <f t="shared" si="377"/>
        <v>0.45</v>
      </c>
      <c r="I4733" s="213">
        <v>179748</v>
      </c>
      <c r="J4733" s="213">
        <v>9886.14</v>
      </c>
      <c r="K4733" s="212">
        <v>14379.84</v>
      </c>
      <c r="L4733" s="212">
        <v>16177.32</v>
      </c>
      <c r="M4733" s="239">
        <f t="shared" si="374"/>
        <v>0.51520000000007715</v>
      </c>
      <c r="N4733" s="239"/>
      <c r="O4733" s="178"/>
      <c r="P4733" s="178"/>
      <c r="Q4733" s="178"/>
      <c r="R4733" s="178"/>
      <c r="S4733" s="178"/>
      <c r="T4733" s="178"/>
      <c r="U4733" s="178"/>
      <c r="V4733" s="178"/>
      <c r="W4733" s="178"/>
      <c r="X4733" s="178"/>
      <c r="Y4733" s="210">
        <f t="shared" si="373"/>
        <v>0.3736964656964657</v>
      </c>
      <c r="Z4733" s="211">
        <f t="shared" si="375"/>
        <v>0.42</v>
      </c>
      <c r="AA4733" s="178"/>
      <c r="AB4733" s="178"/>
      <c r="AC4733" s="178"/>
    </row>
    <row r="4734" spans="2:29" x14ac:dyDescent="0.35">
      <c r="B4734" s="222">
        <v>481100</v>
      </c>
      <c r="C4734" s="208">
        <v>197024</v>
      </c>
      <c r="D4734" s="309">
        <v>10836.32</v>
      </c>
      <c r="E4734" s="206">
        <v>15761.92</v>
      </c>
      <c r="F4734" s="206">
        <v>17732.16</v>
      </c>
      <c r="G4734" s="205">
        <f t="shared" si="376"/>
        <v>0.40952816462273955</v>
      </c>
      <c r="H4734" s="207">
        <f t="shared" si="377"/>
        <v>0.45</v>
      </c>
      <c r="I4734" s="213">
        <v>179790</v>
      </c>
      <c r="J4734" s="213">
        <v>9888.4500000000007</v>
      </c>
      <c r="K4734" s="212">
        <v>14383.2</v>
      </c>
      <c r="L4734" s="212">
        <v>16181.1</v>
      </c>
      <c r="M4734" s="239">
        <f t="shared" si="374"/>
        <v>0.51530000000009746</v>
      </c>
      <c r="N4734" s="239"/>
      <c r="O4734" s="178"/>
      <c r="P4734" s="178"/>
      <c r="Q4734" s="178"/>
      <c r="R4734" s="178"/>
      <c r="S4734" s="178"/>
      <c r="T4734" s="178"/>
      <c r="U4734" s="178"/>
      <c r="V4734" s="178"/>
      <c r="W4734" s="178"/>
      <c r="X4734" s="178"/>
      <c r="Y4734" s="210">
        <f t="shared" si="373"/>
        <v>0.37370609020993556</v>
      </c>
      <c r="Z4734" s="211">
        <f t="shared" si="375"/>
        <v>0.42</v>
      </c>
      <c r="AA4734" s="178"/>
      <c r="AB4734" s="178"/>
      <c r="AC4734" s="178"/>
    </row>
    <row r="4735" spans="2:29" x14ac:dyDescent="0.35">
      <c r="B4735" s="222">
        <v>481200</v>
      </c>
      <c r="C4735" s="208">
        <v>197069</v>
      </c>
      <c r="D4735" s="309">
        <v>10838.79</v>
      </c>
      <c r="E4735" s="206">
        <v>15765.52</v>
      </c>
      <c r="F4735" s="206">
        <v>17736.21</v>
      </c>
      <c r="G4735" s="205">
        <f t="shared" si="376"/>
        <v>0.40953657522859516</v>
      </c>
      <c r="H4735" s="207">
        <f t="shared" si="377"/>
        <v>0.45</v>
      </c>
      <c r="I4735" s="213">
        <v>179832</v>
      </c>
      <c r="J4735" s="213">
        <v>9890.76</v>
      </c>
      <c r="K4735" s="212">
        <v>14386.56</v>
      </c>
      <c r="L4735" s="212">
        <v>16184.88</v>
      </c>
      <c r="M4735" s="239">
        <f t="shared" si="374"/>
        <v>0.51520000000000432</v>
      </c>
      <c r="N4735" s="239"/>
      <c r="O4735" s="178"/>
      <c r="P4735" s="178"/>
      <c r="Q4735" s="178"/>
      <c r="R4735" s="178"/>
      <c r="S4735" s="178"/>
      <c r="T4735" s="178"/>
      <c r="U4735" s="178"/>
      <c r="V4735" s="178"/>
      <c r="W4735" s="178"/>
      <c r="X4735" s="178"/>
      <c r="Y4735" s="210">
        <f t="shared" si="373"/>
        <v>0.37371571072319204</v>
      </c>
      <c r="Z4735" s="211">
        <f t="shared" si="375"/>
        <v>0.42</v>
      </c>
      <c r="AA4735" s="178"/>
      <c r="AB4735" s="178"/>
      <c r="AC4735" s="178"/>
    </row>
    <row r="4736" spans="2:29" x14ac:dyDescent="0.35">
      <c r="B4736" s="222">
        <v>481300</v>
      </c>
      <c r="C4736" s="208">
        <v>197114</v>
      </c>
      <c r="D4736" s="309">
        <v>10841.27</v>
      </c>
      <c r="E4736" s="206">
        <v>15769.12</v>
      </c>
      <c r="F4736" s="206">
        <v>17740.259999999998</v>
      </c>
      <c r="G4736" s="205">
        <f t="shared" si="376"/>
        <v>0.40954498233949721</v>
      </c>
      <c r="H4736" s="207">
        <f t="shared" si="377"/>
        <v>0.45</v>
      </c>
      <c r="I4736" s="213">
        <v>179874</v>
      </c>
      <c r="J4736" s="213">
        <v>9893.07</v>
      </c>
      <c r="K4736" s="212">
        <v>14389.92</v>
      </c>
      <c r="L4736" s="212">
        <v>16188.66</v>
      </c>
      <c r="M4736" s="239">
        <f t="shared" si="374"/>
        <v>0.51529999999998832</v>
      </c>
      <c r="N4736" s="239"/>
      <c r="O4736" s="178"/>
      <c r="P4736" s="178"/>
      <c r="Q4736" s="178"/>
      <c r="R4736" s="178"/>
      <c r="S4736" s="178"/>
      <c r="T4736" s="178"/>
      <c r="U4736" s="178"/>
      <c r="V4736" s="178"/>
      <c r="W4736" s="178"/>
      <c r="X4736" s="178"/>
      <c r="Y4736" s="210">
        <f t="shared" si="373"/>
        <v>0.37372532723872842</v>
      </c>
      <c r="Z4736" s="211">
        <f t="shared" si="375"/>
        <v>0.42</v>
      </c>
      <c r="AA4736" s="178"/>
      <c r="AB4736" s="178"/>
      <c r="AC4736" s="178"/>
    </row>
    <row r="4737" spans="2:29" x14ac:dyDescent="0.35">
      <c r="B4737" s="222">
        <v>481400</v>
      </c>
      <c r="C4737" s="208">
        <v>197159</v>
      </c>
      <c r="D4737" s="309">
        <v>10843.74</v>
      </c>
      <c r="E4737" s="206">
        <v>15772.72</v>
      </c>
      <c r="F4737" s="206">
        <v>17744.310000000001</v>
      </c>
      <c r="G4737" s="205">
        <f t="shared" si="376"/>
        <v>0.40955338595762358</v>
      </c>
      <c r="H4737" s="207">
        <f t="shared" si="377"/>
        <v>0.45</v>
      </c>
      <c r="I4737" s="213">
        <v>179916</v>
      </c>
      <c r="J4737" s="213">
        <v>9895.3799999999992</v>
      </c>
      <c r="K4737" s="212">
        <v>14393.28</v>
      </c>
      <c r="L4737" s="212">
        <v>16192.44</v>
      </c>
      <c r="M4737" s="239">
        <f t="shared" si="374"/>
        <v>0.51519999999989519</v>
      </c>
      <c r="N4737" s="239"/>
      <c r="O4737" s="178"/>
      <c r="P4737" s="178"/>
      <c r="Q4737" s="178"/>
      <c r="R4737" s="178"/>
      <c r="S4737" s="178"/>
      <c r="T4737" s="178"/>
      <c r="U4737" s="178"/>
      <c r="V4737" s="178"/>
      <c r="W4737" s="178"/>
      <c r="X4737" s="178"/>
      <c r="Y4737" s="210">
        <f t="shared" si="373"/>
        <v>0.37373493975903616</v>
      </c>
      <c r="Z4737" s="211">
        <f t="shared" si="375"/>
        <v>0.42</v>
      </c>
      <c r="AA4737" s="178"/>
      <c r="AB4737" s="178"/>
      <c r="AC4737" s="178"/>
    </row>
    <row r="4738" spans="2:29" x14ac:dyDescent="0.35">
      <c r="B4738" s="222">
        <v>481500</v>
      </c>
      <c r="C4738" s="208">
        <v>197204</v>
      </c>
      <c r="D4738" s="309">
        <v>10846.22</v>
      </c>
      <c r="E4738" s="206">
        <v>15776.32</v>
      </c>
      <c r="F4738" s="206">
        <v>17748.36</v>
      </c>
      <c r="G4738" s="205">
        <f t="shared" si="376"/>
        <v>0.40956178608515059</v>
      </c>
      <c r="H4738" s="207">
        <f t="shared" si="377"/>
        <v>0.45</v>
      </c>
      <c r="I4738" s="213">
        <v>179958</v>
      </c>
      <c r="J4738" s="213">
        <v>9897.69</v>
      </c>
      <c r="K4738" s="212">
        <v>14396.64</v>
      </c>
      <c r="L4738" s="212">
        <v>16196.22</v>
      </c>
      <c r="M4738" s="239">
        <f t="shared" si="374"/>
        <v>0.51530000000017029</v>
      </c>
      <c r="N4738" s="239"/>
      <c r="O4738" s="178"/>
      <c r="P4738" s="178"/>
      <c r="Q4738" s="178"/>
      <c r="R4738" s="178"/>
      <c r="S4738" s="178"/>
      <c r="T4738" s="178"/>
      <c r="U4738" s="178"/>
      <c r="V4738" s="178"/>
      <c r="W4738" s="178"/>
      <c r="X4738" s="178"/>
      <c r="Y4738" s="210">
        <f t="shared" si="373"/>
        <v>0.37374454828660436</v>
      </c>
      <c r="Z4738" s="211">
        <f t="shared" si="375"/>
        <v>0.42</v>
      </c>
      <c r="AA4738" s="178"/>
      <c r="AB4738" s="178"/>
      <c r="AC4738" s="178"/>
    </row>
    <row r="4739" spans="2:29" x14ac:dyDescent="0.35">
      <c r="B4739" s="222">
        <v>481600</v>
      </c>
      <c r="C4739" s="208">
        <v>197249</v>
      </c>
      <c r="D4739" s="309">
        <v>10848.69</v>
      </c>
      <c r="E4739" s="206">
        <v>15779.92</v>
      </c>
      <c r="F4739" s="206">
        <v>17752.41</v>
      </c>
      <c r="G4739" s="205">
        <f t="shared" si="376"/>
        <v>0.4095701827242525</v>
      </c>
      <c r="H4739" s="207">
        <f t="shared" si="377"/>
        <v>0.45</v>
      </c>
      <c r="I4739" s="213">
        <v>180000</v>
      </c>
      <c r="J4739" s="213">
        <v>9900</v>
      </c>
      <c r="K4739" s="212">
        <v>14400</v>
      </c>
      <c r="L4739" s="212">
        <v>16200</v>
      </c>
      <c r="M4739" s="239">
        <f t="shared" si="374"/>
        <v>0.51520000000004074</v>
      </c>
      <c r="N4739" s="239"/>
      <c r="O4739" s="178"/>
      <c r="P4739" s="178"/>
      <c r="Q4739" s="178"/>
      <c r="R4739" s="178"/>
      <c r="S4739" s="178"/>
      <c r="T4739" s="178"/>
      <c r="U4739" s="178"/>
      <c r="V4739" s="178"/>
      <c r="W4739" s="178"/>
      <c r="X4739" s="178"/>
      <c r="Y4739" s="210">
        <f t="shared" ref="Y4739:Y4802" si="378">I4739/$B4739</f>
        <v>0.37375415282392027</v>
      </c>
      <c r="Z4739" s="211">
        <f t="shared" si="375"/>
        <v>0.42</v>
      </c>
      <c r="AA4739" s="178"/>
      <c r="AB4739" s="178"/>
      <c r="AC4739" s="178"/>
    </row>
    <row r="4740" spans="2:29" x14ac:dyDescent="0.35">
      <c r="B4740" s="222">
        <v>481700</v>
      </c>
      <c r="C4740" s="208">
        <v>197294</v>
      </c>
      <c r="D4740" s="309">
        <v>10851.17</v>
      </c>
      <c r="E4740" s="206">
        <v>15783.52</v>
      </c>
      <c r="F4740" s="206">
        <v>17756.46</v>
      </c>
      <c r="G4740" s="205">
        <f t="shared" si="376"/>
        <v>0.40957857587710195</v>
      </c>
      <c r="H4740" s="207">
        <f t="shared" si="377"/>
        <v>0.45</v>
      </c>
      <c r="I4740" s="213">
        <v>180042</v>
      </c>
      <c r="J4740" s="213">
        <v>9902.31</v>
      </c>
      <c r="K4740" s="212">
        <v>14403.36</v>
      </c>
      <c r="L4740" s="212">
        <v>16203.78</v>
      </c>
      <c r="M4740" s="239">
        <f t="shared" ref="M4740:M4803" si="379">(C4740+D4740+F4740-C4739-D4739-F4739)/100</f>
        <v>0.51530000000002474</v>
      </c>
      <c r="N4740" s="239"/>
      <c r="O4740" s="178"/>
      <c r="P4740" s="178"/>
      <c r="Q4740" s="178"/>
      <c r="R4740" s="178"/>
      <c r="S4740" s="178"/>
      <c r="T4740" s="178"/>
      <c r="U4740" s="178"/>
      <c r="V4740" s="178"/>
      <c r="W4740" s="178"/>
      <c r="X4740" s="178"/>
      <c r="Y4740" s="210">
        <f t="shared" si="378"/>
        <v>0.37376375337346895</v>
      </c>
      <c r="Z4740" s="211">
        <f t="shared" ref="Z4740:Z4803" si="380">(I4740-I4739)/($B4740-$B4739)</f>
        <v>0.42</v>
      </c>
      <c r="AA4740" s="178"/>
      <c r="AB4740" s="178"/>
      <c r="AC4740" s="178"/>
    </row>
    <row r="4741" spans="2:29" x14ac:dyDescent="0.35">
      <c r="B4741" s="222">
        <v>481800</v>
      </c>
      <c r="C4741" s="208">
        <v>197339</v>
      </c>
      <c r="D4741" s="309">
        <v>10853.64</v>
      </c>
      <c r="E4741" s="206">
        <v>15787.12</v>
      </c>
      <c r="F4741" s="206">
        <v>17760.509999999998</v>
      </c>
      <c r="G4741" s="205">
        <f t="shared" ref="G4741:G4804" si="381">C4741/B4741</f>
        <v>0.40958696554586965</v>
      </c>
      <c r="H4741" s="207">
        <f t="shared" ref="H4741:H4804" si="382">(C4741-C4740)/(B4741-B4740)</f>
        <v>0.45</v>
      </c>
      <c r="I4741" s="213">
        <v>180084</v>
      </c>
      <c r="J4741" s="213">
        <v>9904.6200000000008</v>
      </c>
      <c r="K4741" s="212">
        <v>14406.72</v>
      </c>
      <c r="L4741" s="212">
        <v>16207.56</v>
      </c>
      <c r="M4741" s="239">
        <f t="shared" si="379"/>
        <v>0.51520000000025901</v>
      </c>
      <c r="N4741" s="239"/>
      <c r="O4741" s="178"/>
      <c r="P4741" s="178"/>
      <c r="Q4741" s="178"/>
      <c r="R4741" s="178"/>
      <c r="S4741" s="178"/>
      <c r="T4741" s="178"/>
      <c r="U4741" s="178"/>
      <c r="V4741" s="178"/>
      <c r="W4741" s="178"/>
      <c r="X4741" s="178"/>
      <c r="Y4741" s="210">
        <f t="shared" si="378"/>
        <v>0.37377334993773348</v>
      </c>
      <c r="Z4741" s="211">
        <f t="shared" si="380"/>
        <v>0.42</v>
      </c>
      <c r="AA4741" s="178"/>
      <c r="AB4741" s="178"/>
      <c r="AC4741" s="178"/>
    </row>
    <row r="4742" spans="2:29" x14ac:dyDescent="0.35">
      <c r="B4742" s="222">
        <v>481900</v>
      </c>
      <c r="C4742" s="208">
        <v>197384</v>
      </c>
      <c r="D4742" s="309">
        <v>10856.12</v>
      </c>
      <c r="E4742" s="206">
        <v>15790.72</v>
      </c>
      <c r="F4742" s="206">
        <v>17764.560000000001</v>
      </c>
      <c r="G4742" s="205">
        <f t="shared" si="381"/>
        <v>0.40959535173272466</v>
      </c>
      <c r="H4742" s="207">
        <f t="shared" si="382"/>
        <v>0.45</v>
      </c>
      <c r="I4742" s="213">
        <v>180126</v>
      </c>
      <c r="J4742" s="213">
        <v>9906.93</v>
      </c>
      <c r="K4742" s="212">
        <v>14410.08</v>
      </c>
      <c r="L4742" s="212">
        <v>16211.34</v>
      </c>
      <c r="M4742" s="239">
        <f t="shared" si="379"/>
        <v>0.51529999999995202</v>
      </c>
      <c r="N4742" s="239"/>
      <c r="O4742" s="178"/>
      <c r="P4742" s="178"/>
      <c r="Q4742" s="178"/>
      <c r="R4742" s="178"/>
      <c r="S4742" s="178"/>
      <c r="T4742" s="178"/>
      <c r="U4742" s="178"/>
      <c r="V4742" s="178"/>
      <c r="W4742" s="178"/>
      <c r="X4742" s="178"/>
      <c r="Y4742" s="210">
        <f t="shared" si="378"/>
        <v>0.37378294251919486</v>
      </c>
      <c r="Z4742" s="211">
        <f t="shared" si="380"/>
        <v>0.42</v>
      </c>
      <c r="AA4742" s="178"/>
      <c r="AB4742" s="178"/>
      <c r="AC4742" s="178"/>
    </row>
    <row r="4743" spans="2:29" x14ac:dyDescent="0.35">
      <c r="B4743" s="222">
        <v>482000</v>
      </c>
      <c r="C4743" s="208">
        <v>197429</v>
      </c>
      <c r="D4743" s="309">
        <v>10858.59</v>
      </c>
      <c r="E4743" s="206">
        <v>15794.32</v>
      </c>
      <c r="F4743" s="206">
        <v>17768.61</v>
      </c>
      <c r="G4743" s="205">
        <f t="shared" si="381"/>
        <v>0.409603734439834</v>
      </c>
      <c r="H4743" s="207">
        <f t="shared" si="382"/>
        <v>0.45</v>
      </c>
      <c r="I4743" s="213">
        <v>180168</v>
      </c>
      <c r="J4743" s="213">
        <v>9909.24</v>
      </c>
      <c r="K4743" s="212">
        <v>14413.44</v>
      </c>
      <c r="L4743" s="212">
        <v>16215.12</v>
      </c>
      <c r="M4743" s="239">
        <f t="shared" si="379"/>
        <v>0.51520000000007715</v>
      </c>
      <c r="N4743" s="239"/>
      <c r="O4743" s="178"/>
      <c r="P4743" s="178"/>
      <c r="Q4743" s="178"/>
      <c r="R4743" s="178"/>
      <c r="S4743" s="178"/>
      <c r="T4743" s="178"/>
      <c r="U4743" s="178"/>
      <c r="V4743" s="178"/>
      <c r="W4743" s="178"/>
      <c r="X4743" s="178"/>
      <c r="Y4743" s="210">
        <f t="shared" si="378"/>
        <v>0.37379253112033195</v>
      </c>
      <c r="Z4743" s="211">
        <f t="shared" si="380"/>
        <v>0.42</v>
      </c>
      <c r="AA4743" s="178"/>
      <c r="AB4743" s="178"/>
      <c r="AC4743" s="178"/>
    </row>
    <row r="4744" spans="2:29" x14ac:dyDescent="0.35">
      <c r="B4744" s="222">
        <v>482100</v>
      </c>
      <c r="C4744" s="208">
        <v>197474</v>
      </c>
      <c r="D4744" s="309">
        <v>10861.07</v>
      </c>
      <c r="E4744" s="206">
        <v>15797.92</v>
      </c>
      <c r="F4744" s="206">
        <v>17772.66</v>
      </c>
      <c r="G4744" s="205">
        <f t="shared" si="381"/>
        <v>0.40961211366936318</v>
      </c>
      <c r="H4744" s="207">
        <f t="shared" si="382"/>
        <v>0.45</v>
      </c>
      <c r="I4744" s="213">
        <v>180210</v>
      </c>
      <c r="J4744" s="213">
        <v>9911.5499999999993</v>
      </c>
      <c r="K4744" s="212">
        <v>14416.8</v>
      </c>
      <c r="L4744" s="212">
        <v>16218.9</v>
      </c>
      <c r="M4744" s="239">
        <f t="shared" si="379"/>
        <v>0.51530000000009746</v>
      </c>
      <c r="N4744" s="239"/>
      <c r="O4744" s="178"/>
      <c r="P4744" s="178"/>
      <c r="Q4744" s="178"/>
      <c r="R4744" s="178"/>
      <c r="S4744" s="178"/>
      <c r="T4744" s="178"/>
      <c r="U4744" s="178"/>
      <c r="V4744" s="178"/>
      <c r="W4744" s="178"/>
      <c r="X4744" s="178"/>
      <c r="Y4744" s="210">
        <f t="shared" si="378"/>
        <v>0.37380211574362165</v>
      </c>
      <c r="Z4744" s="211">
        <f t="shared" si="380"/>
        <v>0.42</v>
      </c>
      <c r="AA4744" s="178"/>
      <c r="AB4744" s="178"/>
      <c r="AC4744" s="178"/>
    </row>
    <row r="4745" spans="2:29" x14ac:dyDescent="0.35">
      <c r="B4745" s="222">
        <v>482200</v>
      </c>
      <c r="C4745" s="208">
        <v>197519</v>
      </c>
      <c r="D4745" s="309">
        <v>10863.54</v>
      </c>
      <c r="E4745" s="206">
        <v>15801.52</v>
      </c>
      <c r="F4745" s="206">
        <v>17776.71</v>
      </c>
      <c r="G4745" s="205">
        <f t="shared" si="381"/>
        <v>0.40962048942347573</v>
      </c>
      <c r="H4745" s="207">
        <f t="shared" si="382"/>
        <v>0.45</v>
      </c>
      <c r="I4745" s="213">
        <v>180252</v>
      </c>
      <c r="J4745" s="213">
        <v>9913.86</v>
      </c>
      <c r="K4745" s="212">
        <v>14420.16</v>
      </c>
      <c r="L4745" s="212">
        <v>16222.68</v>
      </c>
      <c r="M4745" s="239">
        <f t="shared" si="379"/>
        <v>0.51520000000000432</v>
      </c>
      <c r="N4745" s="239"/>
      <c r="O4745" s="178"/>
      <c r="P4745" s="178"/>
      <c r="Q4745" s="178"/>
      <c r="R4745" s="178"/>
      <c r="S4745" s="178"/>
      <c r="T4745" s="178"/>
      <c r="U4745" s="178"/>
      <c r="V4745" s="178"/>
      <c r="W4745" s="178"/>
      <c r="X4745" s="178"/>
      <c r="Y4745" s="210">
        <f t="shared" si="378"/>
        <v>0.37381169639153877</v>
      </c>
      <c r="Z4745" s="211">
        <f t="shared" si="380"/>
        <v>0.42</v>
      </c>
      <c r="AA4745" s="178"/>
      <c r="AB4745" s="178"/>
      <c r="AC4745" s="178"/>
    </row>
    <row r="4746" spans="2:29" x14ac:dyDescent="0.35">
      <c r="B4746" s="222">
        <v>482300</v>
      </c>
      <c r="C4746" s="208">
        <v>197564</v>
      </c>
      <c r="D4746" s="309">
        <v>10866.02</v>
      </c>
      <c r="E4746" s="206">
        <v>15805.12</v>
      </c>
      <c r="F4746" s="206">
        <v>17780.759999999998</v>
      </c>
      <c r="G4746" s="205">
        <f t="shared" si="381"/>
        <v>0.40962886170433338</v>
      </c>
      <c r="H4746" s="207">
        <f t="shared" si="382"/>
        <v>0.45</v>
      </c>
      <c r="I4746" s="213">
        <v>180294</v>
      </c>
      <c r="J4746" s="213">
        <v>9916.17</v>
      </c>
      <c r="K4746" s="212">
        <v>14423.52</v>
      </c>
      <c r="L4746" s="212">
        <v>16226.46</v>
      </c>
      <c r="M4746" s="239">
        <f t="shared" si="379"/>
        <v>0.51529999999998832</v>
      </c>
      <c r="N4746" s="239"/>
      <c r="O4746" s="178"/>
      <c r="P4746" s="178"/>
      <c r="Q4746" s="178"/>
      <c r="R4746" s="178"/>
      <c r="S4746" s="178"/>
      <c r="T4746" s="178"/>
      <c r="U4746" s="178"/>
      <c r="V4746" s="178"/>
      <c r="W4746" s="178"/>
      <c r="X4746" s="178"/>
      <c r="Y4746" s="210">
        <f t="shared" si="378"/>
        <v>0.3738212730665561</v>
      </c>
      <c r="Z4746" s="211">
        <f t="shared" si="380"/>
        <v>0.42</v>
      </c>
      <c r="AA4746" s="178"/>
      <c r="AB4746" s="178"/>
      <c r="AC4746" s="178"/>
    </row>
    <row r="4747" spans="2:29" x14ac:dyDescent="0.35">
      <c r="B4747" s="222">
        <v>482400</v>
      </c>
      <c r="C4747" s="208">
        <v>197609</v>
      </c>
      <c r="D4747" s="309">
        <v>10868.49</v>
      </c>
      <c r="E4747" s="206">
        <v>15808.72</v>
      </c>
      <c r="F4747" s="206">
        <v>17784.810000000001</v>
      </c>
      <c r="G4747" s="205">
        <f t="shared" si="381"/>
        <v>0.40963723051409617</v>
      </c>
      <c r="H4747" s="207">
        <f t="shared" si="382"/>
        <v>0.45</v>
      </c>
      <c r="I4747" s="213">
        <v>180336</v>
      </c>
      <c r="J4747" s="213">
        <v>9918.48</v>
      </c>
      <c r="K4747" s="212">
        <v>14426.88</v>
      </c>
      <c r="L4747" s="212">
        <v>16230.24</v>
      </c>
      <c r="M4747" s="239">
        <f t="shared" si="379"/>
        <v>0.51519999999989519</v>
      </c>
      <c r="N4747" s="239"/>
      <c r="O4747" s="178"/>
      <c r="P4747" s="178"/>
      <c r="Q4747" s="178"/>
      <c r="R4747" s="178"/>
      <c r="S4747" s="178"/>
      <c r="T4747" s="178"/>
      <c r="U4747" s="178"/>
      <c r="V4747" s="178"/>
      <c r="W4747" s="178"/>
      <c r="X4747" s="178"/>
      <c r="Y4747" s="210">
        <f t="shared" si="378"/>
        <v>0.37383084577114428</v>
      </c>
      <c r="Z4747" s="211">
        <f t="shared" si="380"/>
        <v>0.42</v>
      </c>
      <c r="AA4747" s="178"/>
      <c r="AB4747" s="178"/>
      <c r="AC4747" s="178"/>
    </row>
    <row r="4748" spans="2:29" x14ac:dyDescent="0.35">
      <c r="B4748" s="222">
        <v>482500</v>
      </c>
      <c r="C4748" s="208">
        <v>197654</v>
      </c>
      <c r="D4748" s="309">
        <v>10870.97</v>
      </c>
      <c r="E4748" s="206">
        <v>15812.32</v>
      </c>
      <c r="F4748" s="206">
        <v>17788.86</v>
      </c>
      <c r="G4748" s="205">
        <f t="shared" si="381"/>
        <v>0.40964559585492227</v>
      </c>
      <c r="H4748" s="207">
        <f t="shared" si="382"/>
        <v>0.45</v>
      </c>
      <c r="I4748" s="213">
        <v>180378</v>
      </c>
      <c r="J4748" s="213">
        <v>9920.7900000000009</v>
      </c>
      <c r="K4748" s="212">
        <v>14430.24</v>
      </c>
      <c r="L4748" s="212">
        <v>16234.02</v>
      </c>
      <c r="M4748" s="239">
        <f t="shared" si="379"/>
        <v>0.51530000000017029</v>
      </c>
      <c r="N4748" s="239"/>
      <c r="O4748" s="178"/>
      <c r="P4748" s="178"/>
      <c r="Q4748" s="178"/>
      <c r="R4748" s="178"/>
      <c r="S4748" s="178"/>
      <c r="T4748" s="178"/>
      <c r="U4748" s="178"/>
      <c r="V4748" s="178"/>
      <c r="W4748" s="178"/>
      <c r="X4748" s="178"/>
      <c r="Y4748" s="210">
        <f t="shared" si="378"/>
        <v>0.373840414507772</v>
      </c>
      <c r="Z4748" s="211">
        <f t="shared" si="380"/>
        <v>0.42</v>
      </c>
      <c r="AA4748" s="178"/>
      <c r="AB4748" s="178"/>
      <c r="AC4748" s="178"/>
    </row>
    <row r="4749" spans="2:29" x14ac:dyDescent="0.35">
      <c r="B4749" s="222">
        <v>482600</v>
      </c>
      <c r="C4749" s="208">
        <v>197699</v>
      </c>
      <c r="D4749" s="309">
        <v>10873.44</v>
      </c>
      <c r="E4749" s="206">
        <v>15815.92</v>
      </c>
      <c r="F4749" s="206">
        <v>17792.91</v>
      </c>
      <c r="G4749" s="205">
        <f t="shared" si="381"/>
        <v>0.40965395772896807</v>
      </c>
      <c r="H4749" s="207">
        <f t="shared" si="382"/>
        <v>0.45</v>
      </c>
      <c r="I4749" s="213">
        <v>180420</v>
      </c>
      <c r="J4749" s="213">
        <v>9923.1</v>
      </c>
      <c r="K4749" s="212">
        <v>14433.6</v>
      </c>
      <c r="L4749" s="212">
        <v>16237.8</v>
      </c>
      <c r="M4749" s="239">
        <f t="shared" si="379"/>
        <v>0.51520000000004074</v>
      </c>
      <c r="N4749" s="239"/>
      <c r="O4749" s="178"/>
      <c r="P4749" s="178"/>
      <c r="Q4749" s="178"/>
      <c r="R4749" s="178"/>
      <c r="S4749" s="178"/>
      <c r="T4749" s="178"/>
      <c r="U4749" s="178"/>
      <c r="V4749" s="178"/>
      <c r="W4749" s="178"/>
      <c r="X4749" s="178"/>
      <c r="Y4749" s="210">
        <f t="shared" si="378"/>
        <v>0.37384997927890595</v>
      </c>
      <c r="Z4749" s="211">
        <f t="shared" si="380"/>
        <v>0.42</v>
      </c>
      <c r="AA4749" s="178"/>
      <c r="AB4749" s="178"/>
      <c r="AC4749" s="178"/>
    </row>
    <row r="4750" spans="2:29" x14ac:dyDescent="0.35">
      <c r="B4750" s="222">
        <v>482700</v>
      </c>
      <c r="C4750" s="208">
        <v>197744</v>
      </c>
      <c r="D4750" s="309">
        <v>10875.92</v>
      </c>
      <c r="E4750" s="206">
        <v>15819.52</v>
      </c>
      <c r="F4750" s="206">
        <v>17796.96</v>
      </c>
      <c r="G4750" s="205">
        <f t="shared" si="381"/>
        <v>0.40966231613838822</v>
      </c>
      <c r="H4750" s="207">
        <f t="shared" si="382"/>
        <v>0.45</v>
      </c>
      <c r="I4750" s="213">
        <v>180462</v>
      </c>
      <c r="J4750" s="213">
        <v>9925.41</v>
      </c>
      <c r="K4750" s="212">
        <v>14436.96</v>
      </c>
      <c r="L4750" s="212">
        <v>16241.58</v>
      </c>
      <c r="M4750" s="239">
        <f t="shared" si="379"/>
        <v>0.51530000000002474</v>
      </c>
      <c r="N4750" s="239"/>
      <c r="O4750" s="178"/>
      <c r="P4750" s="178"/>
      <c r="Q4750" s="178"/>
      <c r="R4750" s="178"/>
      <c r="S4750" s="178"/>
      <c r="T4750" s="178"/>
      <c r="U4750" s="178"/>
      <c r="V4750" s="178"/>
      <c r="W4750" s="178"/>
      <c r="X4750" s="178"/>
      <c r="Y4750" s="210">
        <f t="shared" si="378"/>
        <v>0.37385954008701056</v>
      </c>
      <c r="Z4750" s="211">
        <f t="shared" si="380"/>
        <v>0.42</v>
      </c>
      <c r="AA4750" s="178"/>
      <c r="AB4750" s="178"/>
      <c r="AC4750" s="178"/>
    </row>
    <row r="4751" spans="2:29" x14ac:dyDescent="0.35">
      <c r="B4751" s="222">
        <v>482800</v>
      </c>
      <c r="C4751" s="208">
        <v>197789</v>
      </c>
      <c r="D4751" s="309">
        <v>10878.39</v>
      </c>
      <c r="E4751" s="206">
        <v>15823.12</v>
      </c>
      <c r="F4751" s="206">
        <v>17801.009999999998</v>
      </c>
      <c r="G4751" s="205">
        <f t="shared" si="381"/>
        <v>0.40967067108533556</v>
      </c>
      <c r="H4751" s="207">
        <f t="shared" si="382"/>
        <v>0.45</v>
      </c>
      <c r="I4751" s="213">
        <v>180504</v>
      </c>
      <c r="J4751" s="213">
        <v>9927.7199999999993</v>
      </c>
      <c r="K4751" s="212">
        <v>14440.32</v>
      </c>
      <c r="L4751" s="212">
        <v>16245.36</v>
      </c>
      <c r="M4751" s="239">
        <f t="shared" si="379"/>
        <v>0.51520000000025901</v>
      </c>
      <c r="N4751" s="239"/>
      <c r="O4751" s="178"/>
      <c r="P4751" s="178"/>
      <c r="Q4751" s="178"/>
      <c r="R4751" s="178"/>
      <c r="S4751" s="178"/>
      <c r="T4751" s="178"/>
      <c r="U4751" s="178"/>
      <c r="V4751" s="178"/>
      <c r="W4751" s="178"/>
      <c r="X4751" s="178"/>
      <c r="Y4751" s="210">
        <f t="shared" si="378"/>
        <v>0.37386909693454845</v>
      </c>
      <c r="Z4751" s="211">
        <f t="shared" si="380"/>
        <v>0.42</v>
      </c>
      <c r="AA4751" s="178"/>
      <c r="AB4751" s="178"/>
      <c r="AC4751" s="178"/>
    </row>
    <row r="4752" spans="2:29" x14ac:dyDescent="0.35">
      <c r="B4752" s="222">
        <v>482900</v>
      </c>
      <c r="C4752" s="208">
        <v>197834</v>
      </c>
      <c r="D4752" s="309">
        <v>10880.87</v>
      </c>
      <c r="E4752" s="206">
        <v>15826.72</v>
      </c>
      <c r="F4752" s="206">
        <v>17805.060000000001</v>
      </c>
      <c r="G4752" s="205">
        <f t="shared" si="381"/>
        <v>0.40967902257196109</v>
      </c>
      <c r="H4752" s="207">
        <f t="shared" si="382"/>
        <v>0.45</v>
      </c>
      <c r="I4752" s="213">
        <v>180546</v>
      </c>
      <c r="J4752" s="213">
        <v>9930.0300000000007</v>
      </c>
      <c r="K4752" s="212">
        <v>14443.68</v>
      </c>
      <c r="L4752" s="212">
        <v>16249.14</v>
      </c>
      <c r="M4752" s="239">
        <f t="shared" si="379"/>
        <v>0.51529999999995202</v>
      </c>
      <c r="N4752" s="239"/>
      <c r="O4752" s="178"/>
      <c r="P4752" s="178"/>
      <c r="Q4752" s="178"/>
      <c r="R4752" s="178"/>
      <c r="S4752" s="178"/>
      <c r="T4752" s="178"/>
      <c r="U4752" s="178"/>
      <c r="V4752" s="178"/>
      <c r="W4752" s="178"/>
      <c r="X4752" s="178"/>
      <c r="Y4752" s="210">
        <f t="shared" si="378"/>
        <v>0.37387864982398011</v>
      </c>
      <c r="Z4752" s="211">
        <f t="shared" si="380"/>
        <v>0.42</v>
      </c>
      <c r="AA4752" s="178"/>
      <c r="AB4752" s="178"/>
      <c r="AC4752" s="178"/>
    </row>
    <row r="4753" spans="2:29" x14ac:dyDescent="0.35">
      <c r="B4753" s="222">
        <v>483000</v>
      </c>
      <c r="C4753" s="208">
        <v>197879</v>
      </c>
      <c r="D4753" s="309">
        <v>10883.34</v>
      </c>
      <c r="E4753" s="206">
        <v>15830.32</v>
      </c>
      <c r="F4753" s="206">
        <v>17809.11</v>
      </c>
      <c r="G4753" s="205">
        <f t="shared" si="381"/>
        <v>0.4096873706004141</v>
      </c>
      <c r="H4753" s="207">
        <f t="shared" si="382"/>
        <v>0.45</v>
      </c>
      <c r="I4753" s="213">
        <v>180588</v>
      </c>
      <c r="J4753" s="213">
        <v>9932.34</v>
      </c>
      <c r="K4753" s="212">
        <v>14447.04</v>
      </c>
      <c r="L4753" s="212">
        <v>16252.92</v>
      </c>
      <c r="M4753" s="239">
        <f t="shared" si="379"/>
        <v>0.51520000000007715</v>
      </c>
      <c r="N4753" s="239"/>
      <c r="O4753" s="178"/>
      <c r="P4753" s="178"/>
      <c r="Q4753" s="178"/>
      <c r="R4753" s="178"/>
      <c r="S4753" s="178"/>
      <c r="T4753" s="178"/>
      <c r="U4753" s="178"/>
      <c r="V4753" s="178"/>
      <c r="W4753" s="178"/>
      <c r="X4753" s="178"/>
      <c r="Y4753" s="210">
        <f t="shared" si="378"/>
        <v>0.37388819875776397</v>
      </c>
      <c r="Z4753" s="211">
        <f t="shared" si="380"/>
        <v>0.42</v>
      </c>
      <c r="AA4753" s="178"/>
      <c r="AB4753" s="178"/>
      <c r="AC4753" s="178"/>
    </row>
    <row r="4754" spans="2:29" x14ac:dyDescent="0.35">
      <c r="B4754" s="222">
        <v>483100</v>
      </c>
      <c r="C4754" s="208">
        <v>197924</v>
      </c>
      <c r="D4754" s="309">
        <v>10885.82</v>
      </c>
      <c r="E4754" s="206">
        <v>15833.92</v>
      </c>
      <c r="F4754" s="206">
        <v>17813.16</v>
      </c>
      <c r="G4754" s="205">
        <f t="shared" si="381"/>
        <v>0.40969571517284203</v>
      </c>
      <c r="H4754" s="207">
        <f t="shared" si="382"/>
        <v>0.45</v>
      </c>
      <c r="I4754" s="213">
        <v>180630</v>
      </c>
      <c r="J4754" s="213">
        <v>9934.65</v>
      </c>
      <c r="K4754" s="212">
        <v>14450.4</v>
      </c>
      <c r="L4754" s="212">
        <v>16256.7</v>
      </c>
      <c r="M4754" s="239">
        <f t="shared" si="379"/>
        <v>0.51530000000009746</v>
      </c>
      <c r="N4754" s="239"/>
      <c r="O4754" s="178"/>
      <c r="P4754" s="178"/>
      <c r="Q4754" s="178"/>
      <c r="R4754" s="178"/>
      <c r="S4754" s="178"/>
      <c r="T4754" s="178"/>
      <c r="U4754" s="178"/>
      <c r="V4754" s="178"/>
      <c r="W4754" s="178"/>
      <c r="X4754" s="178"/>
      <c r="Y4754" s="210">
        <f t="shared" si="378"/>
        <v>0.37389774373835644</v>
      </c>
      <c r="Z4754" s="211">
        <f t="shared" si="380"/>
        <v>0.42</v>
      </c>
      <c r="AA4754" s="178"/>
      <c r="AB4754" s="178"/>
      <c r="AC4754" s="178"/>
    </row>
    <row r="4755" spans="2:29" x14ac:dyDescent="0.35">
      <c r="B4755" s="222">
        <v>483200</v>
      </c>
      <c r="C4755" s="208">
        <v>197969</v>
      </c>
      <c r="D4755" s="309">
        <v>10888.29</v>
      </c>
      <c r="E4755" s="206">
        <v>15837.52</v>
      </c>
      <c r="F4755" s="206">
        <v>17817.21</v>
      </c>
      <c r="G4755" s="205">
        <f t="shared" si="381"/>
        <v>0.40970405629139073</v>
      </c>
      <c r="H4755" s="207">
        <f t="shared" si="382"/>
        <v>0.45</v>
      </c>
      <c r="I4755" s="213">
        <v>180672</v>
      </c>
      <c r="J4755" s="213">
        <v>9936.9599999999991</v>
      </c>
      <c r="K4755" s="212">
        <v>14453.76</v>
      </c>
      <c r="L4755" s="212">
        <v>16260.48</v>
      </c>
      <c r="M4755" s="239">
        <f t="shared" si="379"/>
        <v>0.51520000000000432</v>
      </c>
      <c r="N4755" s="239"/>
      <c r="O4755" s="178"/>
      <c r="P4755" s="178"/>
      <c r="Q4755" s="178"/>
      <c r="R4755" s="178"/>
      <c r="S4755" s="178"/>
      <c r="T4755" s="178"/>
      <c r="U4755" s="178"/>
      <c r="V4755" s="178"/>
      <c r="W4755" s="178"/>
      <c r="X4755" s="178"/>
      <c r="Y4755" s="210">
        <f t="shared" si="378"/>
        <v>0.37390728476821194</v>
      </c>
      <c r="Z4755" s="211">
        <f t="shared" si="380"/>
        <v>0.42</v>
      </c>
      <c r="AA4755" s="178"/>
      <c r="AB4755" s="178"/>
      <c r="AC4755" s="178"/>
    </row>
    <row r="4756" spans="2:29" x14ac:dyDescent="0.35">
      <c r="B4756" s="222">
        <v>483300</v>
      </c>
      <c r="C4756" s="208">
        <v>198014</v>
      </c>
      <c r="D4756" s="309">
        <v>10890.77</v>
      </c>
      <c r="E4756" s="206">
        <v>15841.12</v>
      </c>
      <c r="F4756" s="206">
        <v>17821.259999999998</v>
      </c>
      <c r="G4756" s="205">
        <f t="shared" si="381"/>
        <v>0.40971239395820402</v>
      </c>
      <c r="H4756" s="207">
        <f t="shared" si="382"/>
        <v>0.45</v>
      </c>
      <c r="I4756" s="213">
        <v>180714</v>
      </c>
      <c r="J4756" s="213">
        <v>9939.27</v>
      </c>
      <c r="K4756" s="212">
        <v>14457.12</v>
      </c>
      <c r="L4756" s="212">
        <v>16264.26</v>
      </c>
      <c r="M4756" s="239">
        <f t="shared" si="379"/>
        <v>0.51529999999998832</v>
      </c>
      <c r="N4756" s="239"/>
      <c r="O4756" s="178"/>
      <c r="P4756" s="178"/>
      <c r="Q4756" s="178"/>
      <c r="R4756" s="178"/>
      <c r="S4756" s="178"/>
      <c r="T4756" s="178"/>
      <c r="U4756" s="178"/>
      <c r="V4756" s="178"/>
      <c r="W4756" s="178"/>
      <c r="X4756" s="178"/>
      <c r="Y4756" s="210">
        <f t="shared" si="378"/>
        <v>0.37391682184978275</v>
      </c>
      <c r="Z4756" s="211">
        <f t="shared" si="380"/>
        <v>0.42</v>
      </c>
      <c r="AA4756" s="178"/>
      <c r="AB4756" s="178"/>
      <c r="AC4756" s="178"/>
    </row>
    <row r="4757" spans="2:29" x14ac:dyDescent="0.35">
      <c r="B4757" s="222">
        <v>483400</v>
      </c>
      <c r="C4757" s="208">
        <v>198059</v>
      </c>
      <c r="D4757" s="309">
        <v>10893.24</v>
      </c>
      <c r="E4757" s="206">
        <v>15844.72</v>
      </c>
      <c r="F4757" s="206">
        <v>17825.310000000001</v>
      </c>
      <c r="G4757" s="205">
        <f t="shared" si="381"/>
        <v>0.4097207281754241</v>
      </c>
      <c r="H4757" s="207">
        <f t="shared" si="382"/>
        <v>0.45</v>
      </c>
      <c r="I4757" s="213">
        <v>180756</v>
      </c>
      <c r="J4757" s="213">
        <v>9941.58</v>
      </c>
      <c r="K4757" s="212">
        <v>14460.48</v>
      </c>
      <c r="L4757" s="212">
        <v>16268.04</v>
      </c>
      <c r="M4757" s="239">
        <f t="shared" si="379"/>
        <v>0.51519999999989519</v>
      </c>
      <c r="N4757" s="239"/>
      <c r="O4757" s="178"/>
      <c r="P4757" s="178"/>
      <c r="Q4757" s="178"/>
      <c r="R4757" s="178"/>
      <c r="S4757" s="178"/>
      <c r="T4757" s="178"/>
      <c r="U4757" s="178"/>
      <c r="V4757" s="178"/>
      <c r="W4757" s="178"/>
      <c r="X4757" s="178"/>
      <c r="Y4757" s="210">
        <f t="shared" si="378"/>
        <v>0.37392635498551924</v>
      </c>
      <c r="Z4757" s="211">
        <f t="shared" si="380"/>
        <v>0.42</v>
      </c>
      <c r="AA4757" s="178"/>
      <c r="AB4757" s="178"/>
      <c r="AC4757" s="178"/>
    </row>
    <row r="4758" spans="2:29" x14ac:dyDescent="0.35">
      <c r="B4758" s="222">
        <v>483500</v>
      </c>
      <c r="C4758" s="208">
        <v>198104</v>
      </c>
      <c r="D4758" s="309">
        <v>10895.72</v>
      </c>
      <c r="E4758" s="206">
        <v>15848.32</v>
      </c>
      <c r="F4758" s="206">
        <v>17829.36</v>
      </c>
      <c r="G4758" s="205">
        <f t="shared" si="381"/>
        <v>0.40972905894519129</v>
      </c>
      <c r="H4758" s="207">
        <f t="shared" si="382"/>
        <v>0.45</v>
      </c>
      <c r="I4758" s="213">
        <v>180798</v>
      </c>
      <c r="J4758" s="213">
        <v>9943.89</v>
      </c>
      <c r="K4758" s="212">
        <v>14463.84</v>
      </c>
      <c r="L4758" s="212">
        <v>16271.82</v>
      </c>
      <c r="M4758" s="239">
        <f t="shared" si="379"/>
        <v>0.51530000000017029</v>
      </c>
      <c r="N4758" s="239"/>
      <c r="O4758" s="178"/>
      <c r="P4758" s="178"/>
      <c r="Q4758" s="178"/>
      <c r="R4758" s="178"/>
      <c r="S4758" s="178"/>
      <c r="T4758" s="178"/>
      <c r="U4758" s="178"/>
      <c r="V4758" s="178"/>
      <c r="W4758" s="178"/>
      <c r="X4758" s="178"/>
      <c r="Y4758" s="210">
        <f t="shared" si="378"/>
        <v>0.37393588417786972</v>
      </c>
      <c r="Z4758" s="211">
        <f t="shared" si="380"/>
        <v>0.42</v>
      </c>
      <c r="AA4758" s="178"/>
      <c r="AB4758" s="178"/>
      <c r="AC4758" s="178"/>
    </row>
    <row r="4759" spans="2:29" x14ac:dyDescent="0.35">
      <c r="B4759" s="222">
        <v>483600</v>
      </c>
      <c r="C4759" s="208">
        <v>198149</v>
      </c>
      <c r="D4759" s="309">
        <v>10898.19</v>
      </c>
      <c r="E4759" s="206">
        <v>15851.92</v>
      </c>
      <c r="F4759" s="206">
        <v>17833.41</v>
      </c>
      <c r="G4759" s="205">
        <f t="shared" si="381"/>
        <v>0.40973738626964434</v>
      </c>
      <c r="H4759" s="207">
        <f t="shared" si="382"/>
        <v>0.45</v>
      </c>
      <c r="I4759" s="213">
        <v>180840</v>
      </c>
      <c r="J4759" s="213">
        <v>9946.2000000000007</v>
      </c>
      <c r="K4759" s="212">
        <v>14467.2</v>
      </c>
      <c r="L4759" s="212">
        <v>16275.6</v>
      </c>
      <c r="M4759" s="239">
        <f t="shared" si="379"/>
        <v>0.51520000000004074</v>
      </c>
      <c r="N4759" s="239"/>
      <c r="O4759" s="178"/>
      <c r="P4759" s="178"/>
      <c r="Q4759" s="178"/>
      <c r="R4759" s="178"/>
      <c r="S4759" s="178"/>
      <c r="T4759" s="178"/>
      <c r="U4759" s="178"/>
      <c r="V4759" s="178"/>
      <c r="W4759" s="178"/>
      <c r="X4759" s="178"/>
      <c r="Y4759" s="210">
        <f t="shared" si="378"/>
        <v>0.3739454094292804</v>
      </c>
      <c r="Z4759" s="211">
        <f t="shared" si="380"/>
        <v>0.42</v>
      </c>
      <c r="AA4759" s="178"/>
      <c r="AB4759" s="178"/>
      <c r="AC4759" s="178"/>
    </row>
    <row r="4760" spans="2:29" x14ac:dyDescent="0.35">
      <c r="B4760" s="222">
        <v>483700</v>
      </c>
      <c r="C4760" s="208">
        <v>198194</v>
      </c>
      <c r="D4760" s="309">
        <v>10900.67</v>
      </c>
      <c r="E4760" s="206">
        <v>15855.52</v>
      </c>
      <c r="F4760" s="206">
        <v>17837.46</v>
      </c>
      <c r="G4760" s="205">
        <f t="shared" si="381"/>
        <v>0.40974571015091998</v>
      </c>
      <c r="H4760" s="207">
        <f t="shared" si="382"/>
        <v>0.45</v>
      </c>
      <c r="I4760" s="213">
        <v>180882</v>
      </c>
      <c r="J4760" s="213">
        <v>9948.51</v>
      </c>
      <c r="K4760" s="212">
        <v>14470.56</v>
      </c>
      <c r="L4760" s="212">
        <v>16279.38</v>
      </c>
      <c r="M4760" s="239">
        <f t="shared" si="379"/>
        <v>0.51530000000002474</v>
      </c>
      <c r="N4760" s="239"/>
      <c r="O4760" s="178"/>
      <c r="P4760" s="178"/>
      <c r="Q4760" s="178"/>
      <c r="R4760" s="178"/>
      <c r="S4760" s="178"/>
      <c r="T4760" s="178"/>
      <c r="U4760" s="178"/>
      <c r="V4760" s="178"/>
      <c r="W4760" s="178"/>
      <c r="X4760" s="178"/>
      <c r="Y4760" s="210">
        <f t="shared" si="378"/>
        <v>0.3739549307421956</v>
      </c>
      <c r="Z4760" s="211">
        <f t="shared" si="380"/>
        <v>0.42</v>
      </c>
      <c r="AA4760" s="178"/>
      <c r="AB4760" s="178"/>
      <c r="AC4760" s="178"/>
    </row>
    <row r="4761" spans="2:29" x14ac:dyDescent="0.35">
      <c r="B4761" s="222">
        <v>483800</v>
      </c>
      <c r="C4761" s="208">
        <v>198239</v>
      </c>
      <c r="D4761" s="309">
        <v>10903.14</v>
      </c>
      <c r="E4761" s="206">
        <v>15859.12</v>
      </c>
      <c r="F4761" s="206">
        <v>17841.509999999998</v>
      </c>
      <c r="G4761" s="205">
        <f t="shared" si="381"/>
        <v>0.4097540305911534</v>
      </c>
      <c r="H4761" s="207">
        <f t="shared" si="382"/>
        <v>0.45</v>
      </c>
      <c r="I4761" s="213">
        <v>180924</v>
      </c>
      <c r="J4761" s="213">
        <v>9950.82</v>
      </c>
      <c r="K4761" s="212">
        <v>14473.92</v>
      </c>
      <c r="L4761" s="212">
        <v>16283.16</v>
      </c>
      <c r="M4761" s="239">
        <f t="shared" si="379"/>
        <v>0.51520000000025901</v>
      </c>
      <c r="N4761" s="239"/>
      <c r="O4761" s="178"/>
      <c r="P4761" s="178"/>
      <c r="Q4761" s="178"/>
      <c r="R4761" s="178"/>
      <c r="S4761" s="178"/>
      <c r="T4761" s="178"/>
      <c r="U4761" s="178"/>
      <c r="V4761" s="178"/>
      <c r="W4761" s="178"/>
      <c r="X4761" s="178"/>
      <c r="Y4761" s="210">
        <f t="shared" si="378"/>
        <v>0.37396444811905744</v>
      </c>
      <c r="Z4761" s="211">
        <f t="shared" si="380"/>
        <v>0.42</v>
      </c>
      <c r="AA4761" s="178"/>
      <c r="AB4761" s="178"/>
      <c r="AC4761" s="178"/>
    </row>
    <row r="4762" spans="2:29" x14ac:dyDescent="0.35">
      <c r="B4762" s="222">
        <v>483900</v>
      </c>
      <c r="C4762" s="208">
        <v>198284</v>
      </c>
      <c r="D4762" s="309">
        <v>10905.62</v>
      </c>
      <c r="E4762" s="206">
        <v>15862.72</v>
      </c>
      <c r="F4762" s="206">
        <v>17845.560000000001</v>
      </c>
      <c r="G4762" s="205">
        <f t="shared" si="381"/>
        <v>0.40976234759247776</v>
      </c>
      <c r="H4762" s="207">
        <f t="shared" si="382"/>
        <v>0.45</v>
      </c>
      <c r="I4762" s="213">
        <v>180966</v>
      </c>
      <c r="J4762" s="213">
        <v>9953.1299999999992</v>
      </c>
      <c r="K4762" s="212">
        <v>14477.28</v>
      </c>
      <c r="L4762" s="212">
        <v>16286.94</v>
      </c>
      <c r="M4762" s="239">
        <f t="shared" si="379"/>
        <v>0.51529999999995202</v>
      </c>
      <c r="N4762" s="239"/>
      <c r="O4762" s="178"/>
      <c r="P4762" s="178"/>
      <c r="Q4762" s="178"/>
      <c r="R4762" s="178"/>
      <c r="S4762" s="178"/>
      <c r="T4762" s="178"/>
      <c r="U4762" s="178"/>
      <c r="V4762" s="178"/>
      <c r="W4762" s="178"/>
      <c r="X4762" s="178"/>
      <c r="Y4762" s="210">
        <f t="shared" si="378"/>
        <v>0.37397396156230628</v>
      </c>
      <c r="Z4762" s="211">
        <f t="shared" si="380"/>
        <v>0.42</v>
      </c>
      <c r="AA4762" s="178"/>
      <c r="AB4762" s="178"/>
      <c r="AC4762" s="178"/>
    </row>
    <row r="4763" spans="2:29" x14ac:dyDescent="0.35">
      <c r="B4763" s="222">
        <v>484000</v>
      </c>
      <c r="C4763" s="208">
        <v>198329</v>
      </c>
      <c r="D4763" s="309">
        <v>10908.09</v>
      </c>
      <c r="E4763" s="206">
        <v>15866.32</v>
      </c>
      <c r="F4763" s="206">
        <v>17849.61</v>
      </c>
      <c r="G4763" s="205">
        <f t="shared" si="381"/>
        <v>0.40977066115702482</v>
      </c>
      <c r="H4763" s="207">
        <f t="shared" si="382"/>
        <v>0.45</v>
      </c>
      <c r="I4763" s="213">
        <v>181008</v>
      </c>
      <c r="J4763" s="213">
        <v>9955.44</v>
      </c>
      <c r="K4763" s="212">
        <v>14480.64</v>
      </c>
      <c r="L4763" s="212">
        <v>16290.72</v>
      </c>
      <c r="M4763" s="239">
        <f t="shared" si="379"/>
        <v>0.51520000000007715</v>
      </c>
      <c r="N4763" s="239"/>
      <c r="O4763" s="178"/>
      <c r="P4763" s="178"/>
      <c r="Q4763" s="178"/>
      <c r="R4763" s="178"/>
      <c r="S4763" s="178"/>
      <c r="T4763" s="178"/>
      <c r="U4763" s="178"/>
      <c r="V4763" s="178"/>
      <c r="W4763" s="178"/>
      <c r="X4763" s="178"/>
      <c r="Y4763" s="210">
        <f t="shared" si="378"/>
        <v>0.37398347107438018</v>
      </c>
      <c r="Z4763" s="211">
        <f t="shared" si="380"/>
        <v>0.42</v>
      </c>
      <c r="AA4763" s="178"/>
      <c r="AB4763" s="178"/>
      <c r="AC4763" s="178"/>
    </row>
    <row r="4764" spans="2:29" x14ac:dyDescent="0.35">
      <c r="B4764" s="222">
        <v>484100</v>
      </c>
      <c r="C4764" s="208">
        <v>198374</v>
      </c>
      <c r="D4764" s="309">
        <v>10910.57</v>
      </c>
      <c r="E4764" s="206">
        <v>15869.92</v>
      </c>
      <c r="F4764" s="206">
        <v>17853.66</v>
      </c>
      <c r="G4764" s="205">
        <f t="shared" si="381"/>
        <v>0.4097789712869242</v>
      </c>
      <c r="H4764" s="207">
        <f t="shared" si="382"/>
        <v>0.45</v>
      </c>
      <c r="I4764" s="213">
        <v>181050</v>
      </c>
      <c r="J4764" s="213">
        <v>9957.75</v>
      </c>
      <c r="K4764" s="212">
        <v>14484</v>
      </c>
      <c r="L4764" s="212">
        <v>16294.5</v>
      </c>
      <c r="M4764" s="239">
        <f t="shared" si="379"/>
        <v>0.51530000000009746</v>
      </c>
      <c r="N4764" s="239"/>
      <c r="O4764" s="178"/>
      <c r="P4764" s="178"/>
      <c r="Q4764" s="178"/>
      <c r="R4764" s="178"/>
      <c r="S4764" s="178"/>
      <c r="T4764" s="178"/>
      <c r="U4764" s="178"/>
      <c r="V4764" s="178"/>
      <c r="W4764" s="178"/>
      <c r="X4764" s="178"/>
      <c r="Y4764" s="210">
        <f t="shared" si="378"/>
        <v>0.37399297665771536</v>
      </c>
      <c r="Z4764" s="211">
        <f t="shared" si="380"/>
        <v>0.42</v>
      </c>
      <c r="AA4764" s="178"/>
      <c r="AB4764" s="178"/>
      <c r="AC4764" s="178"/>
    </row>
    <row r="4765" spans="2:29" x14ac:dyDescent="0.35">
      <c r="B4765" s="222">
        <v>484200</v>
      </c>
      <c r="C4765" s="208">
        <v>198419</v>
      </c>
      <c r="D4765" s="309">
        <v>10913.04</v>
      </c>
      <c r="E4765" s="206">
        <v>15873.52</v>
      </c>
      <c r="F4765" s="206">
        <v>17857.71</v>
      </c>
      <c r="G4765" s="205">
        <f t="shared" si="381"/>
        <v>0.40978727798430403</v>
      </c>
      <c r="H4765" s="207">
        <f t="shared" si="382"/>
        <v>0.45</v>
      </c>
      <c r="I4765" s="213">
        <v>181092</v>
      </c>
      <c r="J4765" s="213">
        <v>9960.06</v>
      </c>
      <c r="K4765" s="212">
        <v>14487.36</v>
      </c>
      <c r="L4765" s="212">
        <v>16298.28</v>
      </c>
      <c r="M4765" s="239">
        <f t="shared" si="379"/>
        <v>0.51520000000000432</v>
      </c>
      <c r="N4765" s="239"/>
      <c r="O4765" s="178"/>
      <c r="P4765" s="178"/>
      <c r="Q4765" s="178"/>
      <c r="R4765" s="178"/>
      <c r="S4765" s="178"/>
      <c r="T4765" s="178"/>
      <c r="U4765" s="178"/>
      <c r="V4765" s="178"/>
      <c r="W4765" s="178"/>
      <c r="X4765" s="178"/>
      <c r="Y4765" s="210">
        <f t="shared" si="378"/>
        <v>0.37400247831474598</v>
      </c>
      <c r="Z4765" s="211">
        <f t="shared" si="380"/>
        <v>0.42</v>
      </c>
      <c r="AA4765" s="178"/>
      <c r="AB4765" s="178"/>
      <c r="AC4765" s="178"/>
    </row>
    <row r="4766" spans="2:29" x14ac:dyDescent="0.35">
      <c r="B4766" s="222">
        <v>484300</v>
      </c>
      <c r="C4766" s="208">
        <v>198464</v>
      </c>
      <c r="D4766" s="309">
        <v>10915.52</v>
      </c>
      <c r="E4766" s="206">
        <v>15877.12</v>
      </c>
      <c r="F4766" s="206">
        <v>17861.759999999998</v>
      </c>
      <c r="G4766" s="205">
        <f t="shared" si="381"/>
        <v>0.40979558125129051</v>
      </c>
      <c r="H4766" s="207">
        <f t="shared" si="382"/>
        <v>0.45</v>
      </c>
      <c r="I4766" s="213">
        <v>181134</v>
      </c>
      <c r="J4766" s="213">
        <v>9962.3700000000008</v>
      </c>
      <c r="K4766" s="212">
        <v>14490.72</v>
      </c>
      <c r="L4766" s="212">
        <v>16302.06</v>
      </c>
      <c r="M4766" s="239">
        <f t="shared" si="379"/>
        <v>0.51529999999998832</v>
      </c>
      <c r="N4766" s="239"/>
      <c r="O4766" s="178"/>
      <c r="P4766" s="178"/>
      <c r="Q4766" s="178"/>
      <c r="R4766" s="178"/>
      <c r="S4766" s="178"/>
      <c r="T4766" s="178"/>
      <c r="U4766" s="178"/>
      <c r="V4766" s="178"/>
      <c r="W4766" s="178"/>
      <c r="X4766" s="178"/>
      <c r="Y4766" s="210">
        <f t="shared" si="378"/>
        <v>0.3740119760479042</v>
      </c>
      <c r="Z4766" s="211">
        <f t="shared" si="380"/>
        <v>0.42</v>
      </c>
      <c r="AA4766" s="178"/>
      <c r="AB4766" s="178"/>
      <c r="AC4766" s="178"/>
    </row>
    <row r="4767" spans="2:29" x14ac:dyDescent="0.35">
      <c r="B4767" s="222">
        <v>484400</v>
      </c>
      <c r="C4767" s="208">
        <v>198509</v>
      </c>
      <c r="D4767" s="309">
        <v>10917.99</v>
      </c>
      <c r="E4767" s="206">
        <v>15880.72</v>
      </c>
      <c r="F4767" s="206">
        <v>17865.810000000001</v>
      </c>
      <c r="G4767" s="205">
        <f t="shared" si="381"/>
        <v>0.40980388109000826</v>
      </c>
      <c r="H4767" s="207">
        <f t="shared" si="382"/>
        <v>0.45</v>
      </c>
      <c r="I4767" s="213">
        <v>181176</v>
      </c>
      <c r="J4767" s="213">
        <v>9964.68</v>
      </c>
      <c r="K4767" s="212">
        <v>14494.08</v>
      </c>
      <c r="L4767" s="212">
        <v>16305.84</v>
      </c>
      <c r="M4767" s="239">
        <f t="shared" si="379"/>
        <v>0.51519999999989519</v>
      </c>
      <c r="N4767" s="239"/>
      <c r="O4767" s="178"/>
      <c r="P4767" s="178"/>
      <c r="Q4767" s="178"/>
      <c r="R4767" s="178"/>
      <c r="S4767" s="178"/>
      <c r="T4767" s="178"/>
      <c r="U4767" s="178"/>
      <c r="V4767" s="178"/>
      <c r="W4767" s="178"/>
      <c r="X4767" s="178"/>
      <c r="Y4767" s="210">
        <f t="shared" si="378"/>
        <v>0.37402146985962015</v>
      </c>
      <c r="Z4767" s="211">
        <f t="shared" si="380"/>
        <v>0.42</v>
      </c>
      <c r="AA4767" s="178"/>
      <c r="AB4767" s="178"/>
      <c r="AC4767" s="178"/>
    </row>
    <row r="4768" spans="2:29" x14ac:dyDescent="0.35">
      <c r="B4768" s="222">
        <v>484500</v>
      </c>
      <c r="C4768" s="208">
        <v>198554</v>
      </c>
      <c r="D4768" s="309">
        <v>10920.47</v>
      </c>
      <c r="E4768" s="206">
        <v>15884.32</v>
      </c>
      <c r="F4768" s="206">
        <v>17869.86</v>
      </c>
      <c r="G4768" s="205">
        <f t="shared" si="381"/>
        <v>0.40981217750257998</v>
      </c>
      <c r="H4768" s="207">
        <f t="shared" si="382"/>
        <v>0.45</v>
      </c>
      <c r="I4768" s="213">
        <v>181218</v>
      </c>
      <c r="J4768" s="213">
        <v>9966.99</v>
      </c>
      <c r="K4768" s="212">
        <v>14497.44</v>
      </c>
      <c r="L4768" s="212">
        <v>16309.62</v>
      </c>
      <c r="M4768" s="239">
        <f t="shared" si="379"/>
        <v>0.51530000000017029</v>
      </c>
      <c r="N4768" s="239"/>
      <c r="O4768" s="178"/>
      <c r="P4768" s="178"/>
      <c r="Q4768" s="178"/>
      <c r="R4768" s="178"/>
      <c r="S4768" s="178"/>
      <c r="T4768" s="178"/>
      <c r="U4768" s="178"/>
      <c r="V4768" s="178"/>
      <c r="W4768" s="178"/>
      <c r="X4768" s="178"/>
      <c r="Y4768" s="210">
        <f t="shared" si="378"/>
        <v>0.37403095975232198</v>
      </c>
      <c r="Z4768" s="211">
        <f t="shared" si="380"/>
        <v>0.42</v>
      </c>
      <c r="AA4768" s="178"/>
      <c r="AB4768" s="178"/>
      <c r="AC4768" s="178"/>
    </row>
    <row r="4769" spans="2:29" x14ac:dyDescent="0.35">
      <c r="B4769" s="222">
        <v>484600</v>
      </c>
      <c r="C4769" s="208">
        <v>198599</v>
      </c>
      <c r="D4769" s="309">
        <v>10922.94</v>
      </c>
      <c r="E4769" s="206">
        <v>15887.92</v>
      </c>
      <c r="F4769" s="206">
        <v>17873.91</v>
      </c>
      <c r="G4769" s="205">
        <f t="shared" si="381"/>
        <v>0.40982047049112669</v>
      </c>
      <c r="H4769" s="207">
        <f t="shared" si="382"/>
        <v>0.45</v>
      </c>
      <c r="I4769" s="213">
        <v>181260</v>
      </c>
      <c r="J4769" s="213">
        <v>9969.2999999999993</v>
      </c>
      <c r="K4769" s="212">
        <v>14500.8</v>
      </c>
      <c r="L4769" s="212">
        <v>16313.4</v>
      </c>
      <c r="M4769" s="239">
        <f t="shared" si="379"/>
        <v>0.51520000000004074</v>
      </c>
      <c r="N4769" s="239"/>
      <c r="O4769" s="178"/>
      <c r="P4769" s="178"/>
      <c r="Q4769" s="178"/>
      <c r="R4769" s="178"/>
      <c r="S4769" s="178"/>
      <c r="T4769" s="178"/>
      <c r="U4769" s="178"/>
      <c r="V4769" s="178"/>
      <c r="W4769" s="178"/>
      <c r="X4769" s="178"/>
      <c r="Y4769" s="210">
        <f t="shared" si="378"/>
        <v>0.37404044572843581</v>
      </c>
      <c r="Z4769" s="211">
        <f t="shared" si="380"/>
        <v>0.42</v>
      </c>
      <c r="AA4769" s="178"/>
      <c r="AB4769" s="178"/>
      <c r="AC4769" s="178"/>
    </row>
    <row r="4770" spans="2:29" x14ac:dyDescent="0.35">
      <c r="B4770" s="222">
        <v>484700</v>
      </c>
      <c r="C4770" s="208">
        <v>198644</v>
      </c>
      <c r="D4770" s="309">
        <v>10925.42</v>
      </c>
      <c r="E4770" s="206">
        <v>15891.52</v>
      </c>
      <c r="F4770" s="206">
        <v>17877.96</v>
      </c>
      <c r="G4770" s="205">
        <f t="shared" si="381"/>
        <v>0.40982876005776769</v>
      </c>
      <c r="H4770" s="207">
        <f t="shared" si="382"/>
        <v>0.45</v>
      </c>
      <c r="I4770" s="213">
        <v>181302</v>
      </c>
      <c r="J4770" s="213">
        <v>9971.61</v>
      </c>
      <c r="K4770" s="212">
        <v>14504.16</v>
      </c>
      <c r="L4770" s="212">
        <v>16317.18</v>
      </c>
      <c r="M4770" s="239">
        <f t="shared" si="379"/>
        <v>0.51530000000002474</v>
      </c>
      <c r="N4770" s="239"/>
      <c r="O4770" s="178"/>
      <c r="P4770" s="178"/>
      <c r="Q4770" s="178"/>
      <c r="R4770" s="178"/>
      <c r="S4770" s="178"/>
      <c r="T4770" s="178"/>
      <c r="U4770" s="178"/>
      <c r="V4770" s="178"/>
      <c r="W4770" s="178"/>
      <c r="X4770" s="178"/>
      <c r="Y4770" s="210">
        <f t="shared" si="378"/>
        <v>0.37404992779038582</v>
      </c>
      <c r="Z4770" s="211">
        <f t="shared" si="380"/>
        <v>0.42</v>
      </c>
      <c r="AA4770" s="178"/>
      <c r="AB4770" s="178"/>
      <c r="AC4770" s="178"/>
    </row>
    <row r="4771" spans="2:29" x14ac:dyDescent="0.35">
      <c r="B4771" s="222">
        <v>484800</v>
      </c>
      <c r="C4771" s="208">
        <v>198689</v>
      </c>
      <c r="D4771" s="309">
        <v>10927.89</v>
      </c>
      <c r="E4771" s="206">
        <v>15895.12</v>
      </c>
      <c r="F4771" s="206">
        <v>17882.009999999998</v>
      </c>
      <c r="G4771" s="205">
        <f t="shared" si="381"/>
        <v>0.40983704620462047</v>
      </c>
      <c r="H4771" s="207">
        <f t="shared" si="382"/>
        <v>0.45</v>
      </c>
      <c r="I4771" s="213">
        <v>181344</v>
      </c>
      <c r="J4771" s="213">
        <v>9973.92</v>
      </c>
      <c r="K4771" s="212">
        <v>14507.52</v>
      </c>
      <c r="L4771" s="212">
        <v>16320.96</v>
      </c>
      <c r="M4771" s="239">
        <f t="shared" si="379"/>
        <v>0.51520000000025901</v>
      </c>
      <c r="N4771" s="239"/>
      <c r="O4771" s="178"/>
      <c r="P4771" s="178"/>
      <c r="Q4771" s="178"/>
      <c r="R4771" s="178"/>
      <c r="S4771" s="178"/>
      <c r="T4771" s="178"/>
      <c r="U4771" s="178"/>
      <c r="V4771" s="178"/>
      <c r="W4771" s="178"/>
      <c r="X4771" s="178"/>
      <c r="Y4771" s="210">
        <f t="shared" si="378"/>
        <v>0.37405940594059406</v>
      </c>
      <c r="Z4771" s="211">
        <f t="shared" si="380"/>
        <v>0.42</v>
      </c>
      <c r="AA4771" s="178"/>
      <c r="AB4771" s="178"/>
      <c r="AC4771" s="178"/>
    </row>
    <row r="4772" spans="2:29" x14ac:dyDescent="0.35">
      <c r="B4772" s="222">
        <v>484900</v>
      </c>
      <c r="C4772" s="208">
        <v>198734</v>
      </c>
      <c r="D4772" s="309">
        <v>10930.37</v>
      </c>
      <c r="E4772" s="206">
        <v>15898.72</v>
      </c>
      <c r="F4772" s="206">
        <v>17886.060000000001</v>
      </c>
      <c r="G4772" s="205">
        <f t="shared" si="381"/>
        <v>0.40984532893380077</v>
      </c>
      <c r="H4772" s="207">
        <f t="shared" si="382"/>
        <v>0.45</v>
      </c>
      <c r="I4772" s="213">
        <v>181386</v>
      </c>
      <c r="J4772" s="213">
        <v>9976.23</v>
      </c>
      <c r="K4772" s="212">
        <v>14510.88</v>
      </c>
      <c r="L4772" s="212">
        <v>16324.74</v>
      </c>
      <c r="M4772" s="239">
        <f t="shared" si="379"/>
        <v>0.51529999999995202</v>
      </c>
      <c r="N4772" s="239"/>
      <c r="O4772" s="178"/>
      <c r="P4772" s="178"/>
      <c r="Q4772" s="178"/>
      <c r="R4772" s="178"/>
      <c r="S4772" s="178"/>
      <c r="T4772" s="178"/>
      <c r="U4772" s="178"/>
      <c r="V4772" s="178"/>
      <c r="W4772" s="178"/>
      <c r="X4772" s="178"/>
      <c r="Y4772" s="210">
        <f t="shared" si="378"/>
        <v>0.37406888018148071</v>
      </c>
      <c r="Z4772" s="211">
        <f t="shared" si="380"/>
        <v>0.42</v>
      </c>
      <c r="AA4772" s="178"/>
      <c r="AB4772" s="178"/>
      <c r="AC4772" s="178"/>
    </row>
    <row r="4773" spans="2:29" x14ac:dyDescent="0.35">
      <c r="B4773" s="222">
        <v>485000</v>
      </c>
      <c r="C4773" s="208">
        <v>198779</v>
      </c>
      <c r="D4773" s="309">
        <v>10932.84</v>
      </c>
      <c r="E4773" s="206">
        <v>15902.32</v>
      </c>
      <c r="F4773" s="206">
        <v>17890.11</v>
      </c>
      <c r="G4773" s="205">
        <f t="shared" si="381"/>
        <v>0.40985360824742267</v>
      </c>
      <c r="H4773" s="207">
        <f t="shared" si="382"/>
        <v>0.45</v>
      </c>
      <c r="I4773" s="213">
        <v>181428</v>
      </c>
      <c r="J4773" s="213">
        <v>9978.5400000000009</v>
      </c>
      <c r="K4773" s="212">
        <v>14514.24</v>
      </c>
      <c r="L4773" s="212">
        <v>16328.52</v>
      </c>
      <c r="M4773" s="239">
        <f t="shared" si="379"/>
        <v>0.51520000000007715</v>
      </c>
      <c r="N4773" s="239"/>
      <c r="O4773" s="178"/>
      <c r="P4773" s="178"/>
      <c r="Q4773" s="178"/>
      <c r="R4773" s="178"/>
      <c r="S4773" s="178"/>
      <c r="T4773" s="178"/>
      <c r="U4773" s="178"/>
      <c r="V4773" s="178"/>
      <c r="W4773" s="178"/>
      <c r="X4773" s="178"/>
      <c r="Y4773" s="210">
        <f t="shared" si="378"/>
        <v>0.3740783505154639</v>
      </c>
      <c r="Z4773" s="211">
        <f t="shared" si="380"/>
        <v>0.42</v>
      </c>
      <c r="AA4773" s="178"/>
      <c r="AB4773" s="178"/>
      <c r="AC4773" s="178"/>
    </row>
    <row r="4774" spans="2:29" x14ac:dyDescent="0.35">
      <c r="B4774" s="222">
        <v>485100</v>
      </c>
      <c r="C4774" s="208">
        <v>198824</v>
      </c>
      <c r="D4774" s="309">
        <v>10935.32</v>
      </c>
      <c r="E4774" s="206">
        <v>15905.92</v>
      </c>
      <c r="F4774" s="206">
        <v>17894.16</v>
      </c>
      <c r="G4774" s="205">
        <f t="shared" si="381"/>
        <v>0.40986188414759844</v>
      </c>
      <c r="H4774" s="207">
        <f t="shared" si="382"/>
        <v>0.45</v>
      </c>
      <c r="I4774" s="213">
        <v>181470</v>
      </c>
      <c r="J4774" s="213">
        <v>9980.85</v>
      </c>
      <c r="K4774" s="212">
        <v>14517.6</v>
      </c>
      <c r="L4774" s="212">
        <v>16332.3</v>
      </c>
      <c r="M4774" s="239">
        <f t="shared" si="379"/>
        <v>0.51530000000009746</v>
      </c>
      <c r="N4774" s="239"/>
      <c r="O4774" s="178"/>
      <c r="P4774" s="178"/>
      <c r="Q4774" s="178"/>
      <c r="R4774" s="178"/>
      <c r="S4774" s="178"/>
      <c r="T4774" s="178"/>
      <c r="U4774" s="178"/>
      <c r="V4774" s="178"/>
      <c r="W4774" s="178"/>
      <c r="X4774" s="178"/>
      <c r="Y4774" s="210">
        <f t="shared" si="378"/>
        <v>0.37408781694495979</v>
      </c>
      <c r="Z4774" s="211">
        <f t="shared" si="380"/>
        <v>0.42</v>
      </c>
      <c r="AA4774" s="178"/>
      <c r="AB4774" s="178"/>
      <c r="AC4774" s="178"/>
    </row>
    <row r="4775" spans="2:29" x14ac:dyDescent="0.35">
      <c r="B4775" s="222">
        <v>485200</v>
      </c>
      <c r="C4775" s="208">
        <v>198869</v>
      </c>
      <c r="D4775" s="309">
        <v>10937.79</v>
      </c>
      <c r="E4775" s="206">
        <v>15909.52</v>
      </c>
      <c r="F4775" s="206">
        <v>17898.21</v>
      </c>
      <c r="G4775" s="205">
        <f t="shared" si="381"/>
        <v>0.40987015663643861</v>
      </c>
      <c r="H4775" s="207">
        <f t="shared" si="382"/>
        <v>0.45</v>
      </c>
      <c r="I4775" s="213">
        <v>181512</v>
      </c>
      <c r="J4775" s="213">
        <v>9983.16</v>
      </c>
      <c r="K4775" s="212">
        <v>14520.96</v>
      </c>
      <c r="L4775" s="212">
        <v>16336.08</v>
      </c>
      <c r="M4775" s="239">
        <f t="shared" si="379"/>
        <v>0.51520000000000432</v>
      </c>
      <c r="N4775" s="239"/>
      <c r="O4775" s="178"/>
      <c r="P4775" s="178"/>
      <c r="Q4775" s="178"/>
      <c r="R4775" s="178"/>
      <c r="S4775" s="178"/>
      <c r="T4775" s="178"/>
      <c r="U4775" s="178"/>
      <c r="V4775" s="178"/>
      <c r="W4775" s="178"/>
      <c r="X4775" s="178"/>
      <c r="Y4775" s="210">
        <f t="shared" si="378"/>
        <v>0.37409727947238253</v>
      </c>
      <c r="Z4775" s="211">
        <f t="shared" si="380"/>
        <v>0.42</v>
      </c>
      <c r="AA4775" s="178"/>
      <c r="AB4775" s="178"/>
      <c r="AC4775" s="178"/>
    </row>
    <row r="4776" spans="2:29" x14ac:dyDescent="0.35">
      <c r="B4776" s="222">
        <v>485300</v>
      </c>
      <c r="C4776" s="208">
        <v>198914</v>
      </c>
      <c r="D4776" s="309">
        <v>10940.27</v>
      </c>
      <c r="E4776" s="206">
        <v>15913.12</v>
      </c>
      <c r="F4776" s="206">
        <v>17902.259999999998</v>
      </c>
      <c r="G4776" s="205">
        <f t="shared" si="381"/>
        <v>0.40987842571605193</v>
      </c>
      <c r="H4776" s="207">
        <f t="shared" si="382"/>
        <v>0.45</v>
      </c>
      <c r="I4776" s="213">
        <v>181554</v>
      </c>
      <c r="J4776" s="213">
        <v>9985.4699999999993</v>
      </c>
      <c r="K4776" s="212">
        <v>14524.32</v>
      </c>
      <c r="L4776" s="212">
        <v>16339.86</v>
      </c>
      <c r="M4776" s="239">
        <f t="shared" si="379"/>
        <v>0.51529999999998832</v>
      </c>
      <c r="N4776" s="239"/>
      <c r="O4776" s="178"/>
      <c r="P4776" s="178"/>
      <c r="Q4776" s="178"/>
      <c r="R4776" s="178"/>
      <c r="S4776" s="178"/>
      <c r="T4776" s="178"/>
      <c r="U4776" s="178"/>
      <c r="V4776" s="178"/>
      <c r="W4776" s="178"/>
      <c r="X4776" s="178"/>
      <c r="Y4776" s="210">
        <f t="shared" si="378"/>
        <v>0.37410673810014422</v>
      </c>
      <c r="Z4776" s="211">
        <f t="shared" si="380"/>
        <v>0.42</v>
      </c>
      <c r="AA4776" s="178"/>
      <c r="AB4776" s="178"/>
      <c r="AC4776" s="178"/>
    </row>
    <row r="4777" spans="2:29" x14ac:dyDescent="0.35">
      <c r="B4777" s="222">
        <v>485400</v>
      </c>
      <c r="C4777" s="208">
        <v>198959</v>
      </c>
      <c r="D4777" s="309">
        <v>10942.74</v>
      </c>
      <c r="E4777" s="206">
        <v>15916.72</v>
      </c>
      <c r="F4777" s="206">
        <v>17906.310000000001</v>
      </c>
      <c r="G4777" s="205">
        <f t="shared" si="381"/>
        <v>0.40988669138854555</v>
      </c>
      <c r="H4777" s="207">
        <f t="shared" si="382"/>
        <v>0.45</v>
      </c>
      <c r="I4777" s="213">
        <v>181596</v>
      </c>
      <c r="J4777" s="213">
        <v>9987.7800000000007</v>
      </c>
      <c r="K4777" s="212">
        <v>14527.68</v>
      </c>
      <c r="L4777" s="212">
        <v>16343.64</v>
      </c>
      <c r="M4777" s="239">
        <f t="shared" si="379"/>
        <v>0.51519999999989519</v>
      </c>
      <c r="N4777" s="239"/>
      <c r="O4777" s="178"/>
      <c r="P4777" s="178"/>
      <c r="Q4777" s="178"/>
      <c r="R4777" s="178"/>
      <c r="S4777" s="178"/>
      <c r="T4777" s="178"/>
      <c r="U4777" s="178"/>
      <c r="V4777" s="178"/>
      <c r="W4777" s="178"/>
      <c r="X4777" s="178"/>
      <c r="Y4777" s="210">
        <f t="shared" si="378"/>
        <v>0.37411619283065511</v>
      </c>
      <c r="Z4777" s="211">
        <f t="shared" si="380"/>
        <v>0.42</v>
      </c>
      <c r="AA4777" s="178"/>
      <c r="AB4777" s="178"/>
      <c r="AC4777" s="178"/>
    </row>
    <row r="4778" spans="2:29" x14ac:dyDescent="0.35">
      <c r="B4778" s="222">
        <v>485500</v>
      </c>
      <c r="C4778" s="208">
        <v>199004</v>
      </c>
      <c r="D4778" s="309">
        <v>10945.22</v>
      </c>
      <c r="E4778" s="206">
        <v>15920.32</v>
      </c>
      <c r="F4778" s="206">
        <v>17910.36</v>
      </c>
      <c r="G4778" s="205">
        <f t="shared" si="381"/>
        <v>0.40989495365602474</v>
      </c>
      <c r="H4778" s="207">
        <f t="shared" si="382"/>
        <v>0.45</v>
      </c>
      <c r="I4778" s="213">
        <v>181638</v>
      </c>
      <c r="J4778" s="213">
        <v>9990.09</v>
      </c>
      <c r="K4778" s="212">
        <v>14531.04</v>
      </c>
      <c r="L4778" s="212">
        <v>16347.42</v>
      </c>
      <c r="M4778" s="239">
        <f t="shared" si="379"/>
        <v>0.51530000000017029</v>
      </c>
      <c r="N4778" s="239"/>
      <c r="O4778" s="178"/>
      <c r="P4778" s="178"/>
      <c r="Q4778" s="178"/>
      <c r="R4778" s="178"/>
      <c r="S4778" s="178"/>
      <c r="T4778" s="178"/>
      <c r="U4778" s="178"/>
      <c r="V4778" s="178"/>
      <c r="W4778" s="178"/>
      <c r="X4778" s="178"/>
      <c r="Y4778" s="210">
        <f t="shared" si="378"/>
        <v>0.37412564366632339</v>
      </c>
      <c r="Z4778" s="211">
        <f t="shared" si="380"/>
        <v>0.42</v>
      </c>
      <c r="AA4778" s="178"/>
      <c r="AB4778" s="178"/>
      <c r="AC4778" s="178"/>
    </row>
    <row r="4779" spans="2:29" x14ac:dyDescent="0.35">
      <c r="B4779" s="222">
        <v>485600</v>
      </c>
      <c r="C4779" s="208">
        <v>199049</v>
      </c>
      <c r="D4779" s="309">
        <v>10947.69</v>
      </c>
      <c r="E4779" s="206">
        <v>15923.92</v>
      </c>
      <c r="F4779" s="206">
        <v>17914.41</v>
      </c>
      <c r="G4779" s="205">
        <f t="shared" si="381"/>
        <v>0.40990321252059309</v>
      </c>
      <c r="H4779" s="207">
        <f t="shared" si="382"/>
        <v>0.45</v>
      </c>
      <c r="I4779" s="213">
        <v>181680</v>
      </c>
      <c r="J4779" s="213">
        <v>9992.4</v>
      </c>
      <c r="K4779" s="212">
        <v>14534.4</v>
      </c>
      <c r="L4779" s="212">
        <v>16351.2</v>
      </c>
      <c r="M4779" s="239">
        <f t="shared" si="379"/>
        <v>0.51520000000004074</v>
      </c>
      <c r="N4779" s="239"/>
      <c r="O4779" s="178"/>
      <c r="P4779" s="178"/>
      <c r="Q4779" s="178"/>
      <c r="R4779" s="178"/>
      <c r="S4779" s="178"/>
      <c r="T4779" s="178"/>
      <c r="U4779" s="178"/>
      <c r="V4779" s="178"/>
      <c r="W4779" s="178"/>
      <c r="X4779" s="178"/>
      <c r="Y4779" s="210">
        <f t="shared" si="378"/>
        <v>0.37413509060955519</v>
      </c>
      <c r="Z4779" s="211">
        <f t="shared" si="380"/>
        <v>0.42</v>
      </c>
      <c r="AA4779" s="178"/>
      <c r="AB4779" s="178"/>
      <c r="AC4779" s="178"/>
    </row>
    <row r="4780" spans="2:29" x14ac:dyDescent="0.35">
      <c r="B4780" s="222">
        <v>485700</v>
      </c>
      <c r="C4780" s="208">
        <v>199094</v>
      </c>
      <c r="D4780" s="309">
        <v>10950.17</v>
      </c>
      <c r="E4780" s="206">
        <v>15927.52</v>
      </c>
      <c r="F4780" s="206">
        <v>17918.46</v>
      </c>
      <c r="G4780" s="205">
        <f t="shared" si="381"/>
        <v>0.40991146798435246</v>
      </c>
      <c r="H4780" s="207">
        <f t="shared" si="382"/>
        <v>0.45</v>
      </c>
      <c r="I4780" s="213">
        <v>181722</v>
      </c>
      <c r="J4780" s="213">
        <v>9994.7099999999991</v>
      </c>
      <c r="K4780" s="212">
        <v>14537.76</v>
      </c>
      <c r="L4780" s="212">
        <v>16354.98</v>
      </c>
      <c r="M4780" s="239">
        <f t="shared" si="379"/>
        <v>0.51530000000002474</v>
      </c>
      <c r="N4780" s="239"/>
      <c r="O4780" s="178"/>
      <c r="P4780" s="178"/>
      <c r="Q4780" s="178"/>
      <c r="R4780" s="178"/>
      <c r="S4780" s="178"/>
      <c r="T4780" s="178"/>
      <c r="U4780" s="178"/>
      <c r="V4780" s="178"/>
      <c r="W4780" s="178"/>
      <c r="X4780" s="178"/>
      <c r="Y4780" s="210">
        <f t="shared" si="378"/>
        <v>0.3741445336627548</v>
      </c>
      <c r="Z4780" s="211">
        <f t="shared" si="380"/>
        <v>0.42</v>
      </c>
      <c r="AA4780" s="178"/>
      <c r="AB4780" s="178"/>
      <c r="AC4780" s="178"/>
    </row>
    <row r="4781" spans="2:29" x14ac:dyDescent="0.35">
      <c r="B4781" s="222">
        <v>485800</v>
      </c>
      <c r="C4781" s="208">
        <v>199139</v>
      </c>
      <c r="D4781" s="309">
        <v>10952.64</v>
      </c>
      <c r="E4781" s="206">
        <v>15931.12</v>
      </c>
      <c r="F4781" s="206">
        <v>17922.509999999998</v>
      </c>
      <c r="G4781" s="205">
        <f t="shared" si="381"/>
        <v>0.40991972004940302</v>
      </c>
      <c r="H4781" s="207">
        <f t="shared" si="382"/>
        <v>0.45</v>
      </c>
      <c r="I4781" s="213">
        <v>181764</v>
      </c>
      <c r="J4781" s="213">
        <v>9997.02</v>
      </c>
      <c r="K4781" s="212">
        <v>14541.12</v>
      </c>
      <c r="L4781" s="212">
        <v>16358.76</v>
      </c>
      <c r="M4781" s="239">
        <f t="shared" si="379"/>
        <v>0.51520000000025901</v>
      </c>
      <c r="N4781" s="239"/>
      <c r="O4781" s="178"/>
      <c r="P4781" s="178"/>
      <c r="Q4781" s="178"/>
      <c r="R4781" s="178"/>
      <c r="S4781" s="178"/>
      <c r="T4781" s="178"/>
      <c r="U4781" s="178"/>
      <c r="V4781" s="178"/>
      <c r="W4781" s="178"/>
      <c r="X4781" s="178"/>
      <c r="Y4781" s="210">
        <f t="shared" si="378"/>
        <v>0.37415397282832441</v>
      </c>
      <c r="Z4781" s="211">
        <f t="shared" si="380"/>
        <v>0.42</v>
      </c>
      <c r="AA4781" s="178"/>
      <c r="AB4781" s="178"/>
      <c r="AC4781" s="178"/>
    </row>
    <row r="4782" spans="2:29" x14ac:dyDescent="0.35">
      <c r="B4782" s="222">
        <v>485900</v>
      </c>
      <c r="C4782" s="208">
        <v>199184</v>
      </c>
      <c r="D4782" s="309">
        <v>10955.12</v>
      </c>
      <c r="E4782" s="206">
        <v>15934.72</v>
      </c>
      <c r="F4782" s="206">
        <v>17926.560000000001</v>
      </c>
      <c r="G4782" s="205">
        <f t="shared" si="381"/>
        <v>0.40992796871784321</v>
      </c>
      <c r="H4782" s="207">
        <f t="shared" si="382"/>
        <v>0.45</v>
      </c>
      <c r="I4782" s="213">
        <v>181806</v>
      </c>
      <c r="J4782" s="213">
        <v>9999.33</v>
      </c>
      <c r="K4782" s="212">
        <v>14544.48</v>
      </c>
      <c r="L4782" s="212">
        <v>16362.54</v>
      </c>
      <c r="M4782" s="239">
        <f t="shared" si="379"/>
        <v>0.51529999999995202</v>
      </c>
      <c r="N4782" s="239"/>
      <c r="O4782" s="178"/>
      <c r="P4782" s="178"/>
      <c r="Q4782" s="178"/>
      <c r="R4782" s="178"/>
      <c r="S4782" s="178"/>
      <c r="T4782" s="178"/>
      <c r="U4782" s="178"/>
      <c r="V4782" s="178"/>
      <c r="W4782" s="178"/>
      <c r="X4782" s="178"/>
      <c r="Y4782" s="210">
        <f t="shared" si="378"/>
        <v>0.37416340810866433</v>
      </c>
      <c r="Z4782" s="211">
        <f t="shared" si="380"/>
        <v>0.42</v>
      </c>
      <c r="AA4782" s="178"/>
      <c r="AB4782" s="178"/>
      <c r="AC4782" s="178"/>
    </row>
    <row r="4783" spans="2:29" x14ac:dyDescent="0.35">
      <c r="B4783" s="222">
        <v>486000</v>
      </c>
      <c r="C4783" s="208">
        <v>199229</v>
      </c>
      <c r="D4783" s="309">
        <v>10957.59</v>
      </c>
      <c r="E4783" s="206">
        <v>15938.32</v>
      </c>
      <c r="F4783" s="206">
        <v>17930.61</v>
      </c>
      <c r="G4783" s="205">
        <f t="shared" si="381"/>
        <v>0.40993621399176955</v>
      </c>
      <c r="H4783" s="207">
        <f t="shared" si="382"/>
        <v>0.45</v>
      </c>
      <c r="I4783" s="213">
        <v>181848</v>
      </c>
      <c r="J4783" s="213">
        <v>10001.64</v>
      </c>
      <c r="K4783" s="212">
        <v>14547.84</v>
      </c>
      <c r="L4783" s="212">
        <v>16366.32</v>
      </c>
      <c r="M4783" s="239">
        <f t="shared" si="379"/>
        <v>0.51520000000007715</v>
      </c>
      <c r="N4783" s="239"/>
      <c r="O4783" s="178"/>
      <c r="P4783" s="178"/>
      <c r="Q4783" s="178"/>
      <c r="R4783" s="178"/>
      <c r="S4783" s="178"/>
      <c r="T4783" s="178"/>
      <c r="U4783" s="178"/>
      <c r="V4783" s="178"/>
      <c r="W4783" s="178"/>
      <c r="X4783" s="178"/>
      <c r="Y4783" s="210">
        <f t="shared" si="378"/>
        <v>0.37417283950617286</v>
      </c>
      <c r="Z4783" s="211">
        <f t="shared" si="380"/>
        <v>0.42</v>
      </c>
      <c r="AA4783" s="178"/>
      <c r="AB4783" s="178"/>
      <c r="AC4783" s="178"/>
    </row>
    <row r="4784" spans="2:29" x14ac:dyDescent="0.35">
      <c r="B4784" s="222">
        <v>486100</v>
      </c>
      <c r="C4784" s="208">
        <v>199274</v>
      </c>
      <c r="D4784" s="309">
        <v>10960.07</v>
      </c>
      <c r="E4784" s="206">
        <v>15941.92</v>
      </c>
      <c r="F4784" s="206">
        <v>17934.66</v>
      </c>
      <c r="G4784" s="205">
        <f t="shared" si="381"/>
        <v>0.4099444558732771</v>
      </c>
      <c r="H4784" s="207">
        <f t="shared" si="382"/>
        <v>0.45</v>
      </c>
      <c r="I4784" s="213">
        <v>181890</v>
      </c>
      <c r="J4784" s="213">
        <v>10003.950000000001</v>
      </c>
      <c r="K4784" s="212">
        <v>14551.2</v>
      </c>
      <c r="L4784" s="212">
        <v>16370.1</v>
      </c>
      <c r="M4784" s="239">
        <f t="shared" si="379"/>
        <v>0.51530000000009746</v>
      </c>
      <c r="N4784" s="239"/>
      <c r="O4784" s="178"/>
      <c r="P4784" s="178"/>
      <c r="Q4784" s="178"/>
      <c r="R4784" s="178"/>
      <c r="S4784" s="178"/>
      <c r="T4784" s="178"/>
      <c r="U4784" s="178"/>
      <c r="V4784" s="178"/>
      <c r="W4784" s="178"/>
      <c r="X4784" s="178"/>
      <c r="Y4784" s="210">
        <f t="shared" si="378"/>
        <v>0.37418226702324625</v>
      </c>
      <c r="Z4784" s="211">
        <f t="shared" si="380"/>
        <v>0.42</v>
      </c>
      <c r="AA4784" s="178"/>
      <c r="AB4784" s="178"/>
      <c r="AC4784" s="178"/>
    </row>
    <row r="4785" spans="2:29" x14ac:dyDescent="0.35">
      <c r="B4785" s="222">
        <v>486200</v>
      </c>
      <c r="C4785" s="208">
        <v>199319</v>
      </c>
      <c r="D4785" s="309">
        <v>10962.54</v>
      </c>
      <c r="E4785" s="206">
        <v>15945.52</v>
      </c>
      <c r="F4785" s="206">
        <v>17938.71</v>
      </c>
      <c r="G4785" s="205">
        <f t="shared" si="381"/>
        <v>0.40995269436445908</v>
      </c>
      <c r="H4785" s="207">
        <f t="shared" si="382"/>
        <v>0.45</v>
      </c>
      <c r="I4785" s="213">
        <v>181932</v>
      </c>
      <c r="J4785" s="213">
        <v>10006.26</v>
      </c>
      <c r="K4785" s="212">
        <v>14554.56</v>
      </c>
      <c r="L4785" s="212">
        <v>16373.88</v>
      </c>
      <c r="M4785" s="239">
        <f t="shared" si="379"/>
        <v>0.51520000000000432</v>
      </c>
      <c r="N4785" s="239"/>
      <c r="O4785" s="178"/>
      <c r="P4785" s="178"/>
      <c r="Q4785" s="178"/>
      <c r="R4785" s="178"/>
      <c r="S4785" s="178"/>
      <c r="T4785" s="178"/>
      <c r="U4785" s="178"/>
      <c r="V4785" s="178"/>
      <c r="W4785" s="178"/>
      <c r="X4785" s="178"/>
      <c r="Y4785" s="210">
        <f t="shared" si="378"/>
        <v>0.37419169066227892</v>
      </c>
      <c r="Z4785" s="211">
        <f t="shared" si="380"/>
        <v>0.42</v>
      </c>
      <c r="AA4785" s="178"/>
      <c r="AB4785" s="178"/>
      <c r="AC4785" s="178"/>
    </row>
    <row r="4786" spans="2:29" x14ac:dyDescent="0.35">
      <c r="B4786" s="222">
        <v>486300</v>
      </c>
      <c r="C4786" s="208">
        <v>199364</v>
      </c>
      <c r="D4786" s="309">
        <v>10965.02</v>
      </c>
      <c r="E4786" s="206">
        <v>15949.12</v>
      </c>
      <c r="F4786" s="206">
        <v>17942.759999999998</v>
      </c>
      <c r="G4786" s="205">
        <f t="shared" si="381"/>
        <v>0.40996092946740698</v>
      </c>
      <c r="H4786" s="207">
        <f t="shared" si="382"/>
        <v>0.45</v>
      </c>
      <c r="I4786" s="213">
        <v>181974</v>
      </c>
      <c r="J4786" s="213">
        <v>10008.57</v>
      </c>
      <c r="K4786" s="212">
        <v>14557.92</v>
      </c>
      <c r="L4786" s="212">
        <v>16377.66</v>
      </c>
      <c r="M4786" s="239">
        <f t="shared" si="379"/>
        <v>0.51529999999998832</v>
      </c>
      <c r="N4786" s="239"/>
      <c r="O4786" s="178"/>
      <c r="P4786" s="178"/>
      <c r="Q4786" s="178"/>
      <c r="R4786" s="178"/>
      <c r="S4786" s="178"/>
      <c r="T4786" s="178"/>
      <c r="U4786" s="178"/>
      <c r="V4786" s="178"/>
      <c r="W4786" s="178"/>
      <c r="X4786" s="178"/>
      <c r="Y4786" s="210">
        <f t="shared" si="378"/>
        <v>0.37420111042566317</v>
      </c>
      <c r="Z4786" s="211">
        <f t="shared" si="380"/>
        <v>0.42</v>
      </c>
      <c r="AA4786" s="178"/>
      <c r="AB4786" s="178"/>
      <c r="AC4786" s="178"/>
    </row>
    <row r="4787" spans="2:29" x14ac:dyDescent="0.35">
      <c r="B4787" s="222">
        <v>486400</v>
      </c>
      <c r="C4787" s="208">
        <v>199409</v>
      </c>
      <c r="D4787" s="309">
        <v>10967.49</v>
      </c>
      <c r="E4787" s="206">
        <v>15952.72</v>
      </c>
      <c r="F4787" s="206">
        <v>17946.810000000001</v>
      </c>
      <c r="G4787" s="205">
        <f t="shared" si="381"/>
        <v>0.40996916118421051</v>
      </c>
      <c r="H4787" s="207">
        <f t="shared" si="382"/>
        <v>0.45</v>
      </c>
      <c r="I4787" s="213">
        <v>182016</v>
      </c>
      <c r="J4787" s="213">
        <v>10010.879999999999</v>
      </c>
      <c r="K4787" s="212">
        <v>14561.28</v>
      </c>
      <c r="L4787" s="212">
        <v>16381.44</v>
      </c>
      <c r="M4787" s="239">
        <f t="shared" si="379"/>
        <v>0.51519999999989519</v>
      </c>
      <c r="N4787" s="239"/>
      <c r="O4787" s="178"/>
      <c r="P4787" s="178"/>
      <c r="Q4787" s="178"/>
      <c r="R4787" s="178"/>
      <c r="S4787" s="178"/>
      <c r="T4787" s="178"/>
      <c r="U4787" s="178"/>
      <c r="V4787" s="178"/>
      <c r="W4787" s="178"/>
      <c r="X4787" s="178"/>
      <c r="Y4787" s="210">
        <f t="shared" si="378"/>
        <v>0.37421052631578949</v>
      </c>
      <c r="Z4787" s="211">
        <f t="shared" si="380"/>
        <v>0.42</v>
      </c>
      <c r="AA4787" s="178"/>
      <c r="AB4787" s="178"/>
      <c r="AC4787" s="178"/>
    </row>
    <row r="4788" spans="2:29" x14ac:dyDescent="0.35">
      <c r="B4788" s="222">
        <v>486500</v>
      </c>
      <c r="C4788" s="208">
        <v>199454</v>
      </c>
      <c r="D4788" s="309">
        <v>10969.97</v>
      </c>
      <c r="E4788" s="206">
        <v>15956.32</v>
      </c>
      <c r="F4788" s="206">
        <v>17950.86</v>
      </c>
      <c r="G4788" s="205">
        <f t="shared" si="381"/>
        <v>0.40997738951695784</v>
      </c>
      <c r="H4788" s="207">
        <f t="shared" si="382"/>
        <v>0.45</v>
      </c>
      <c r="I4788" s="213">
        <v>182058</v>
      </c>
      <c r="J4788" s="213">
        <v>10013.19</v>
      </c>
      <c r="K4788" s="212">
        <v>14564.64</v>
      </c>
      <c r="L4788" s="212">
        <v>16385.22</v>
      </c>
      <c r="M4788" s="239">
        <f t="shared" si="379"/>
        <v>0.51530000000017029</v>
      </c>
      <c r="N4788" s="239"/>
      <c r="O4788" s="178"/>
      <c r="P4788" s="178"/>
      <c r="Q4788" s="178"/>
      <c r="R4788" s="178"/>
      <c r="S4788" s="178"/>
      <c r="T4788" s="178"/>
      <c r="U4788" s="178"/>
      <c r="V4788" s="178"/>
      <c r="W4788" s="178"/>
      <c r="X4788" s="178"/>
      <c r="Y4788" s="210">
        <f t="shared" si="378"/>
        <v>0.37421993833504624</v>
      </c>
      <c r="Z4788" s="211">
        <f t="shared" si="380"/>
        <v>0.42</v>
      </c>
      <c r="AA4788" s="178"/>
      <c r="AB4788" s="178"/>
      <c r="AC4788" s="178"/>
    </row>
    <row r="4789" spans="2:29" x14ac:dyDescent="0.35">
      <c r="B4789" s="222">
        <v>486600</v>
      </c>
      <c r="C4789" s="208">
        <v>199499</v>
      </c>
      <c r="D4789" s="309">
        <v>10972.44</v>
      </c>
      <c r="E4789" s="206">
        <v>15959.92</v>
      </c>
      <c r="F4789" s="206">
        <v>17954.91</v>
      </c>
      <c r="G4789" s="205">
        <f t="shared" si="381"/>
        <v>0.40998561446773529</v>
      </c>
      <c r="H4789" s="207">
        <f t="shared" si="382"/>
        <v>0.45</v>
      </c>
      <c r="I4789" s="213">
        <v>182100</v>
      </c>
      <c r="J4789" s="213">
        <v>10015.5</v>
      </c>
      <c r="K4789" s="212">
        <v>14568</v>
      </c>
      <c r="L4789" s="212">
        <v>16389</v>
      </c>
      <c r="M4789" s="239">
        <f t="shared" si="379"/>
        <v>0.51520000000004074</v>
      </c>
      <c r="N4789" s="239"/>
      <c r="O4789" s="178"/>
      <c r="P4789" s="178"/>
      <c r="Q4789" s="178"/>
      <c r="R4789" s="178"/>
      <c r="S4789" s="178"/>
      <c r="T4789" s="178"/>
      <c r="U4789" s="178"/>
      <c r="V4789" s="178"/>
      <c r="W4789" s="178"/>
      <c r="X4789" s="178"/>
      <c r="Y4789" s="210">
        <f t="shared" si="378"/>
        <v>0.37422934648581996</v>
      </c>
      <c r="Z4789" s="211">
        <f t="shared" si="380"/>
        <v>0.42</v>
      </c>
      <c r="AA4789" s="178"/>
      <c r="AB4789" s="178"/>
      <c r="AC4789" s="178"/>
    </row>
    <row r="4790" spans="2:29" x14ac:dyDescent="0.35">
      <c r="B4790" s="222">
        <v>486700</v>
      </c>
      <c r="C4790" s="208">
        <v>199544</v>
      </c>
      <c r="D4790" s="309">
        <v>10974.92</v>
      </c>
      <c r="E4790" s="206">
        <v>15963.52</v>
      </c>
      <c r="F4790" s="206">
        <v>17958.96</v>
      </c>
      <c r="G4790" s="205">
        <f t="shared" si="381"/>
        <v>0.40999383603862749</v>
      </c>
      <c r="H4790" s="207">
        <f t="shared" si="382"/>
        <v>0.45</v>
      </c>
      <c r="I4790" s="213">
        <v>182142</v>
      </c>
      <c r="J4790" s="213">
        <v>10017.81</v>
      </c>
      <c r="K4790" s="212">
        <v>14571.36</v>
      </c>
      <c r="L4790" s="212">
        <v>16392.78</v>
      </c>
      <c r="M4790" s="239">
        <f t="shared" si="379"/>
        <v>0.51530000000002474</v>
      </c>
      <c r="N4790" s="239"/>
      <c r="O4790" s="178"/>
      <c r="P4790" s="178"/>
      <c r="Q4790" s="178"/>
      <c r="R4790" s="178"/>
      <c r="S4790" s="178"/>
      <c r="T4790" s="178"/>
      <c r="U4790" s="178"/>
      <c r="V4790" s="178"/>
      <c r="W4790" s="178"/>
      <c r="X4790" s="178"/>
      <c r="Y4790" s="210">
        <f t="shared" si="378"/>
        <v>0.37423875077049518</v>
      </c>
      <c r="Z4790" s="211">
        <f t="shared" si="380"/>
        <v>0.42</v>
      </c>
      <c r="AA4790" s="178"/>
      <c r="AB4790" s="178"/>
      <c r="AC4790" s="178"/>
    </row>
    <row r="4791" spans="2:29" x14ac:dyDescent="0.35">
      <c r="B4791" s="222">
        <v>486800</v>
      </c>
      <c r="C4791" s="208">
        <v>199589</v>
      </c>
      <c r="D4791" s="309">
        <v>10977.39</v>
      </c>
      <c r="E4791" s="206">
        <v>15967.12</v>
      </c>
      <c r="F4791" s="206">
        <v>17963.009999999998</v>
      </c>
      <c r="G4791" s="205">
        <f t="shared" si="381"/>
        <v>0.41000205423171732</v>
      </c>
      <c r="H4791" s="207">
        <f t="shared" si="382"/>
        <v>0.45</v>
      </c>
      <c r="I4791" s="213">
        <v>182184</v>
      </c>
      <c r="J4791" s="213">
        <v>10020.120000000001</v>
      </c>
      <c r="K4791" s="212">
        <v>14574.72</v>
      </c>
      <c r="L4791" s="212">
        <v>16396.560000000001</v>
      </c>
      <c r="M4791" s="239">
        <f t="shared" si="379"/>
        <v>0.51520000000025901</v>
      </c>
      <c r="N4791" s="239"/>
      <c r="O4791" s="178"/>
      <c r="P4791" s="178"/>
      <c r="Q4791" s="178"/>
      <c r="R4791" s="178"/>
      <c r="S4791" s="178"/>
      <c r="T4791" s="178"/>
      <c r="U4791" s="178"/>
      <c r="V4791" s="178"/>
      <c r="W4791" s="178"/>
      <c r="X4791" s="178"/>
      <c r="Y4791" s="210">
        <f t="shared" si="378"/>
        <v>0.37424815119145438</v>
      </c>
      <c r="Z4791" s="211">
        <f t="shared" si="380"/>
        <v>0.42</v>
      </c>
      <c r="AA4791" s="178"/>
      <c r="AB4791" s="178"/>
      <c r="AC4791" s="178"/>
    </row>
    <row r="4792" spans="2:29" x14ac:dyDescent="0.35">
      <c r="B4792" s="222">
        <v>486900</v>
      </c>
      <c r="C4792" s="208">
        <v>199634</v>
      </c>
      <c r="D4792" s="309">
        <v>10979.87</v>
      </c>
      <c r="E4792" s="206">
        <v>15970.72</v>
      </c>
      <c r="F4792" s="206">
        <v>17967.060000000001</v>
      </c>
      <c r="G4792" s="205">
        <f t="shared" si="381"/>
        <v>0.41001026904908605</v>
      </c>
      <c r="H4792" s="207">
        <f t="shared" si="382"/>
        <v>0.45</v>
      </c>
      <c r="I4792" s="213">
        <v>182226</v>
      </c>
      <c r="J4792" s="213">
        <v>10022.43</v>
      </c>
      <c r="K4792" s="212">
        <v>14578.08</v>
      </c>
      <c r="L4792" s="212">
        <v>16400.34</v>
      </c>
      <c r="M4792" s="239">
        <f t="shared" si="379"/>
        <v>0.51529999999995202</v>
      </c>
      <c r="N4792" s="239"/>
      <c r="O4792" s="178"/>
      <c r="P4792" s="178"/>
      <c r="Q4792" s="178"/>
      <c r="R4792" s="178"/>
      <c r="S4792" s="178"/>
      <c r="T4792" s="178"/>
      <c r="U4792" s="178"/>
      <c r="V4792" s="178"/>
      <c r="W4792" s="178"/>
      <c r="X4792" s="178"/>
      <c r="Y4792" s="210">
        <f t="shared" si="378"/>
        <v>0.37425754775107822</v>
      </c>
      <c r="Z4792" s="211">
        <f t="shared" si="380"/>
        <v>0.42</v>
      </c>
      <c r="AA4792" s="178"/>
      <c r="AB4792" s="178"/>
      <c r="AC4792" s="178"/>
    </row>
    <row r="4793" spans="2:29" x14ac:dyDescent="0.35">
      <c r="B4793" s="222">
        <v>487000</v>
      </c>
      <c r="C4793" s="208">
        <v>199679</v>
      </c>
      <c r="D4793" s="309">
        <v>10982.34</v>
      </c>
      <c r="E4793" s="206">
        <v>15974.32</v>
      </c>
      <c r="F4793" s="206">
        <v>17971.11</v>
      </c>
      <c r="G4793" s="205">
        <f t="shared" si="381"/>
        <v>0.41001848049281314</v>
      </c>
      <c r="H4793" s="207">
        <f t="shared" si="382"/>
        <v>0.45</v>
      </c>
      <c r="I4793" s="213">
        <v>182268</v>
      </c>
      <c r="J4793" s="213">
        <v>10024.74</v>
      </c>
      <c r="K4793" s="212">
        <v>14581.44</v>
      </c>
      <c r="L4793" s="212">
        <v>16404.12</v>
      </c>
      <c r="M4793" s="239">
        <f t="shared" si="379"/>
        <v>0.51520000000007715</v>
      </c>
      <c r="N4793" s="239"/>
      <c r="O4793" s="178"/>
      <c r="P4793" s="178"/>
      <c r="Q4793" s="178"/>
      <c r="R4793" s="178"/>
      <c r="S4793" s="178"/>
      <c r="T4793" s="178"/>
      <c r="U4793" s="178"/>
      <c r="V4793" s="178"/>
      <c r="W4793" s="178"/>
      <c r="X4793" s="178"/>
      <c r="Y4793" s="210">
        <f t="shared" si="378"/>
        <v>0.37426694045174536</v>
      </c>
      <c r="Z4793" s="211">
        <f t="shared" si="380"/>
        <v>0.42</v>
      </c>
      <c r="AA4793" s="178"/>
      <c r="AB4793" s="178"/>
      <c r="AC4793" s="178"/>
    </row>
    <row r="4794" spans="2:29" x14ac:dyDescent="0.35">
      <c r="B4794" s="222">
        <v>487100</v>
      </c>
      <c r="C4794" s="208">
        <v>199724</v>
      </c>
      <c r="D4794" s="309">
        <v>10984.82</v>
      </c>
      <c r="E4794" s="206">
        <v>15977.92</v>
      </c>
      <c r="F4794" s="206">
        <v>17975.16</v>
      </c>
      <c r="G4794" s="205">
        <f t="shared" si="381"/>
        <v>0.41002668856497637</v>
      </c>
      <c r="H4794" s="207">
        <f t="shared" si="382"/>
        <v>0.45</v>
      </c>
      <c r="I4794" s="213">
        <v>182310</v>
      </c>
      <c r="J4794" s="213">
        <v>10027.049999999999</v>
      </c>
      <c r="K4794" s="212">
        <v>14584.8</v>
      </c>
      <c r="L4794" s="212">
        <v>16407.900000000001</v>
      </c>
      <c r="M4794" s="239">
        <f t="shared" si="379"/>
        <v>0.51530000000009746</v>
      </c>
      <c r="N4794" s="239"/>
      <c r="O4794" s="178"/>
      <c r="P4794" s="178"/>
      <c r="Q4794" s="178"/>
      <c r="R4794" s="178"/>
      <c r="S4794" s="178"/>
      <c r="T4794" s="178"/>
      <c r="U4794" s="178"/>
      <c r="V4794" s="178"/>
      <c r="W4794" s="178"/>
      <c r="X4794" s="178"/>
      <c r="Y4794" s="210">
        <f t="shared" si="378"/>
        <v>0.37427632929583249</v>
      </c>
      <c r="Z4794" s="211">
        <f t="shared" si="380"/>
        <v>0.42</v>
      </c>
      <c r="AA4794" s="178"/>
      <c r="AB4794" s="178"/>
      <c r="AC4794" s="178"/>
    </row>
    <row r="4795" spans="2:29" x14ac:dyDescent="0.35">
      <c r="B4795" s="222">
        <v>487200</v>
      </c>
      <c r="C4795" s="208">
        <v>199769</v>
      </c>
      <c r="D4795" s="309">
        <v>10987.29</v>
      </c>
      <c r="E4795" s="206">
        <v>15981.52</v>
      </c>
      <c r="F4795" s="206">
        <v>17979.21</v>
      </c>
      <c r="G4795" s="205">
        <f t="shared" si="381"/>
        <v>0.41003489326765191</v>
      </c>
      <c r="H4795" s="207">
        <f t="shared" si="382"/>
        <v>0.45</v>
      </c>
      <c r="I4795" s="213">
        <v>182352</v>
      </c>
      <c r="J4795" s="213">
        <v>10029.36</v>
      </c>
      <c r="K4795" s="212">
        <v>14588.16</v>
      </c>
      <c r="L4795" s="212">
        <v>16411.68</v>
      </c>
      <c r="M4795" s="239">
        <f t="shared" si="379"/>
        <v>0.51520000000000432</v>
      </c>
      <c r="N4795" s="239"/>
      <c r="O4795" s="178"/>
      <c r="P4795" s="178"/>
      <c r="Q4795" s="178"/>
      <c r="R4795" s="178"/>
      <c r="S4795" s="178"/>
      <c r="T4795" s="178"/>
      <c r="U4795" s="178"/>
      <c r="V4795" s="178"/>
      <c r="W4795" s="178"/>
      <c r="X4795" s="178"/>
      <c r="Y4795" s="210">
        <f t="shared" si="378"/>
        <v>0.37428571428571428</v>
      </c>
      <c r="Z4795" s="211">
        <f t="shared" si="380"/>
        <v>0.42</v>
      </c>
      <c r="AA4795" s="178"/>
      <c r="AB4795" s="178"/>
      <c r="AC4795" s="178"/>
    </row>
    <row r="4796" spans="2:29" x14ac:dyDescent="0.35">
      <c r="B4796" s="222">
        <v>487300</v>
      </c>
      <c r="C4796" s="208">
        <v>199814</v>
      </c>
      <c r="D4796" s="309">
        <v>10989.77</v>
      </c>
      <c r="E4796" s="206">
        <v>15985.12</v>
      </c>
      <c r="F4796" s="206">
        <v>17983.259999999998</v>
      </c>
      <c r="G4796" s="205">
        <f t="shared" si="381"/>
        <v>0.41004309460291399</v>
      </c>
      <c r="H4796" s="207">
        <f t="shared" si="382"/>
        <v>0.45</v>
      </c>
      <c r="I4796" s="213">
        <v>182394</v>
      </c>
      <c r="J4796" s="213">
        <v>10031.67</v>
      </c>
      <c r="K4796" s="212">
        <v>14591.52</v>
      </c>
      <c r="L4796" s="212">
        <v>16415.46</v>
      </c>
      <c r="M4796" s="239">
        <f t="shared" si="379"/>
        <v>0.51529999999998832</v>
      </c>
      <c r="N4796" s="239"/>
      <c r="O4796" s="178"/>
      <c r="P4796" s="178"/>
      <c r="Q4796" s="178"/>
      <c r="R4796" s="178"/>
      <c r="S4796" s="178"/>
      <c r="T4796" s="178"/>
      <c r="U4796" s="178"/>
      <c r="V4796" s="178"/>
      <c r="W4796" s="178"/>
      <c r="X4796" s="178"/>
      <c r="Y4796" s="210">
        <f t="shared" si="378"/>
        <v>0.3742950954237636</v>
      </c>
      <c r="Z4796" s="211">
        <f t="shared" si="380"/>
        <v>0.42</v>
      </c>
      <c r="AA4796" s="178"/>
      <c r="AB4796" s="178"/>
      <c r="AC4796" s="178"/>
    </row>
    <row r="4797" spans="2:29" x14ac:dyDescent="0.35">
      <c r="B4797" s="222">
        <v>487400</v>
      </c>
      <c r="C4797" s="208">
        <v>199859</v>
      </c>
      <c r="D4797" s="309">
        <v>10992.24</v>
      </c>
      <c r="E4797" s="206">
        <v>15988.72</v>
      </c>
      <c r="F4797" s="206">
        <v>17987.310000000001</v>
      </c>
      <c r="G4797" s="205">
        <f t="shared" si="381"/>
        <v>0.41005129257283546</v>
      </c>
      <c r="H4797" s="207">
        <f t="shared" si="382"/>
        <v>0.45</v>
      </c>
      <c r="I4797" s="213">
        <v>182436</v>
      </c>
      <c r="J4797" s="213">
        <v>10033.98</v>
      </c>
      <c r="K4797" s="212">
        <v>14594.88</v>
      </c>
      <c r="L4797" s="212">
        <v>16419.240000000002</v>
      </c>
      <c r="M4797" s="239">
        <f t="shared" si="379"/>
        <v>0.51519999999989519</v>
      </c>
      <c r="N4797" s="239"/>
      <c r="O4797" s="178"/>
      <c r="P4797" s="178"/>
      <c r="Q4797" s="178"/>
      <c r="R4797" s="178"/>
      <c r="S4797" s="178"/>
      <c r="T4797" s="178"/>
      <c r="U4797" s="178"/>
      <c r="V4797" s="178"/>
      <c r="W4797" s="178"/>
      <c r="X4797" s="178"/>
      <c r="Y4797" s="210">
        <f t="shared" si="378"/>
        <v>0.37430447271235123</v>
      </c>
      <c r="Z4797" s="211">
        <f t="shared" si="380"/>
        <v>0.42</v>
      </c>
      <c r="AA4797" s="178"/>
      <c r="AB4797" s="178"/>
      <c r="AC4797" s="178"/>
    </row>
    <row r="4798" spans="2:29" x14ac:dyDescent="0.35">
      <c r="B4798" s="222">
        <v>487500</v>
      </c>
      <c r="C4798" s="208">
        <v>199904</v>
      </c>
      <c r="D4798" s="309">
        <v>10994.72</v>
      </c>
      <c r="E4798" s="206">
        <v>15992.32</v>
      </c>
      <c r="F4798" s="206">
        <v>17991.36</v>
      </c>
      <c r="G4798" s="205">
        <f t="shared" si="381"/>
        <v>0.4100594871794872</v>
      </c>
      <c r="H4798" s="207">
        <f t="shared" si="382"/>
        <v>0.45</v>
      </c>
      <c r="I4798" s="213">
        <v>182478</v>
      </c>
      <c r="J4798" s="213">
        <v>10036.290000000001</v>
      </c>
      <c r="K4798" s="212">
        <v>14598.24</v>
      </c>
      <c r="L4798" s="212">
        <v>16423.02</v>
      </c>
      <c r="M4798" s="239">
        <f t="shared" si="379"/>
        <v>0.51530000000017029</v>
      </c>
      <c r="N4798" s="239"/>
      <c r="O4798" s="178"/>
      <c r="P4798" s="178"/>
      <c r="Q4798" s="178"/>
      <c r="R4798" s="178"/>
      <c r="S4798" s="178"/>
      <c r="T4798" s="178"/>
      <c r="U4798" s="178"/>
      <c r="V4798" s="178"/>
      <c r="W4798" s="178"/>
      <c r="X4798" s="178"/>
      <c r="Y4798" s="210">
        <f t="shared" si="378"/>
        <v>0.37431384615384616</v>
      </c>
      <c r="Z4798" s="211">
        <f t="shared" si="380"/>
        <v>0.42</v>
      </c>
      <c r="AA4798" s="178"/>
      <c r="AB4798" s="178"/>
      <c r="AC4798" s="178"/>
    </row>
    <row r="4799" spans="2:29" x14ac:dyDescent="0.35">
      <c r="B4799" s="222">
        <v>487600</v>
      </c>
      <c r="C4799" s="208">
        <v>199949</v>
      </c>
      <c r="D4799" s="309">
        <v>10997.19</v>
      </c>
      <c r="E4799" s="206">
        <v>15995.92</v>
      </c>
      <c r="F4799" s="206">
        <v>17995.41</v>
      </c>
      <c r="G4799" s="205">
        <f t="shared" si="381"/>
        <v>0.41006767842493846</v>
      </c>
      <c r="H4799" s="207">
        <f t="shared" si="382"/>
        <v>0.45</v>
      </c>
      <c r="I4799" s="213">
        <v>182520</v>
      </c>
      <c r="J4799" s="213">
        <v>10038.6</v>
      </c>
      <c r="K4799" s="212">
        <v>14601.6</v>
      </c>
      <c r="L4799" s="212">
        <v>16426.8</v>
      </c>
      <c r="M4799" s="239">
        <f t="shared" si="379"/>
        <v>0.51520000000004074</v>
      </c>
      <c r="N4799" s="239"/>
      <c r="O4799" s="178"/>
      <c r="P4799" s="178"/>
      <c r="Q4799" s="178"/>
      <c r="R4799" s="178"/>
      <c r="S4799" s="178"/>
      <c r="T4799" s="178"/>
      <c r="U4799" s="178"/>
      <c r="V4799" s="178"/>
      <c r="W4799" s="178"/>
      <c r="X4799" s="178"/>
      <c r="Y4799" s="210">
        <f t="shared" si="378"/>
        <v>0.37432321575061528</v>
      </c>
      <c r="Z4799" s="211">
        <f t="shared" si="380"/>
        <v>0.42</v>
      </c>
      <c r="AA4799" s="178"/>
      <c r="AB4799" s="178"/>
      <c r="AC4799" s="178"/>
    </row>
    <row r="4800" spans="2:29" x14ac:dyDescent="0.35">
      <c r="B4800" s="222">
        <v>487700</v>
      </c>
      <c r="C4800" s="208">
        <v>199994</v>
      </c>
      <c r="D4800" s="309">
        <v>10999.67</v>
      </c>
      <c r="E4800" s="206">
        <v>15999.52</v>
      </c>
      <c r="F4800" s="206">
        <v>17999.46</v>
      </c>
      <c r="G4800" s="205">
        <f t="shared" si="381"/>
        <v>0.41007586631125692</v>
      </c>
      <c r="H4800" s="207">
        <f t="shared" si="382"/>
        <v>0.45</v>
      </c>
      <c r="I4800" s="213">
        <v>182562</v>
      </c>
      <c r="J4800" s="213">
        <v>10040.91</v>
      </c>
      <c r="K4800" s="212">
        <v>14604.96</v>
      </c>
      <c r="L4800" s="212">
        <v>16430.580000000002</v>
      </c>
      <c r="M4800" s="239">
        <f t="shared" si="379"/>
        <v>0.51530000000002474</v>
      </c>
      <c r="N4800" s="239"/>
      <c r="O4800" s="178"/>
      <c r="P4800" s="178"/>
      <c r="Q4800" s="178"/>
      <c r="R4800" s="178"/>
      <c r="S4800" s="178"/>
      <c r="T4800" s="178"/>
      <c r="U4800" s="178"/>
      <c r="V4800" s="178"/>
      <c r="W4800" s="178"/>
      <c r="X4800" s="178"/>
      <c r="Y4800" s="210">
        <f t="shared" si="378"/>
        <v>0.37433258150502358</v>
      </c>
      <c r="Z4800" s="211">
        <f t="shared" si="380"/>
        <v>0.42</v>
      </c>
      <c r="AA4800" s="178"/>
      <c r="AB4800" s="178"/>
      <c r="AC4800" s="178"/>
    </row>
    <row r="4801" spans="2:29" x14ac:dyDescent="0.35">
      <c r="B4801" s="222">
        <v>487800</v>
      </c>
      <c r="C4801" s="208">
        <v>200039</v>
      </c>
      <c r="D4801" s="309">
        <v>11002.14</v>
      </c>
      <c r="E4801" s="206">
        <v>16003.12</v>
      </c>
      <c r="F4801" s="206">
        <v>18003.509999999998</v>
      </c>
      <c r="G4801" s="205">
        <f t="shared" si="381"/>
        <v>0.41008405084050842</v>
      </c>
      <c r="H4801" s="207">
        <f t="shared" si="382"/>
        <v>0.45</v>
      </c>
      <c r="I4801" s="213">
        <v>182604</v>
      </c>
      <c r="J4801" s="213">
        <v>10043.219999999999</v>
      </c>
      <c r="K4801" s="212">
        <v>14608.32</v>
      </c>
      <c r="L4801" s="212">
        <v>16434.36</v>
      </c>
      <c r="M4801" s="239">
        <f t="shared" si="379"/>
        <v>0.51520000000025901</v>
      </c>
      <c r="N4801" s="239"/>
      <c r="O4801" s="178"/>
      <c r="P4801" s="178"/>
      <c r="Q4801" s="178"/>
      <c r="R4801" s="178"/>
      <c r="S4801" s="178"/>
      <c r="T4801" s="178"/>
      <c r="U4801" s="178"/>
      <c r="V4801" s="178"/>
      <c r="W4801" s="178"/>
      <c r="X4801" s="178"/>
      <c r="Y4801" s="210">
        <f t="shared" si="378"/>
        <v>0.37434194341943422</v>
      </c>
      <c r="Z4801" s="211">
        <f t="shared" si="380"/>
        <v>0.42</v>
      </c>
      <c r="AA4801" s="178"/>
      <c r="AB4801" s="178"/>
      <c r="AC4801" s="178"/>
    </row>
    <row r="4802" spans="2:29" x14ac:dyDescent="0.35">
      <c r="B4802" s="222">
        <v>487900</v>
      </c>
      <c r="C4802" s="208">
        <v>200084</v>
      </c>
      <c r="D4802" s="309">
        <v>11004.62</v>
      </c>
      <c r="E4802" s="206">
        <v>16006.72</v>
      </c>
      <c r="F4802" s="206">
        <v>18007.560000000001</v>
      </c>
      <c r="G4802" s="205">
        <f t="shared" si="381"/>
        <v>0.41009223201475714</v>
      </c>
      <c r="H4802" s="207">
        <f t="shared" si="382"/>
        <v>0.45</v>
      </c>
      <c r="I4802" s="213">
        <v>182646</v>
      </c>
      <c r="J4802" s="213">
        <v>10045.530000000001</v>
      </c>
      <c r="K4802" s="212">
        <v>14611.68</v>
      </c>
      <c r="L4802" s="212">
        <v>16438.14</v>
      </c>
      <c r="M4802" s="239">
        <f t="shared" si="379"/>
        <v>0.51529999999995202</v>
      </c>
      <c r="N4802" s="239"/>
      <c r="O4802" s="178"/>
      <c r="P4802" s="178"/>
      <c r="Q4802" s="178"/>
      <c r="R4802" s="178"/>
      <c r="S4802" s="178"/>
      <c r="T4802" s="178"/>
      <c r="U4802" s="178"/>
      <c r="V4802" s="178"/>
      <c r="W4802" s="178"/>
      <c r="X4802" s="178"/>
      <c r="Y4802" s="210">
        <f t="shared" si="378"/>
        <v>0.37435130149620827</v>
      </c>
      <c r="Z4802" s="211">
        <f t="shared" si="380"/>
        <v>0.42</v>
      </c>
      <c r="AA4802" s="178"/>
      <c r="AB4802" s="178"/>
      <c r="AC4802" s="178"/>
    </row>
    <row r="4803" spans="2:29" x14ac:dyDescent="0.35">
      <c r="B4803" s="222">
        <v>488000</v>
      </c>
      <c r="C4803" s="208">
        <v>200129</v>
      </c>
      <c r="D4803" s="309">
        <v>11007.09</v>
      </c>
      <c r="E4803" s="206">
        <v>16010.32</v>
      </c>
      <c r="F4803" s="206">
        <v>18011.61</v>
      </c>
      <c r="G4803" s="205">
        <f t="shared" si="381"/>
        <v>0.41010040983606555</v>
      </c>
      <c r="H4803" s="207">
        <f t="shared" si="382"/>
        <v>0.45</v>
      </c>
      <c r="I4803" s="213">
        <v>182688</v>
      </c>
      <c r="J4803" s="213">
        <v>10047.84</v>
      </c>
      <c r="K4803" s="212">
        <v>14615.04</v>
      </c>
      <c r="L4803" s="212">
        <v>16441.919999999998</v>
      </c>
      <c r="M4803" s="239">
        <f t="shared" si="379"/>
        <v>0.51520000000007715</v>
      </c>
      <c r="N4803" s="239"/>
      <c r="O4803" s="178"/>
      <c r="P4803" s="178"/>
      <c r="Q4803" s="178"/>
      <c r="R4803" s="178"/>
      <c r="S4803" s="178"/>
      <c r="T4803" s="178"/>
      <c r="U4803" s="178"/>
      <c r="V4803" s="178"/>
      <c r="W4803" s="178"/>
      <c r="X4803" s="178"/>
      <c r="Y4803" s="210">
        <f t="shared" ref="Y4803:Y4866" si="383">I4803/$B4803</f>
        <v>0.37436065573770494</v>
      </c>
      <c r="Z4803" s="211">
        <f t="shared" si="380"/>
        <v>0.42</v>
      </c>
      <c r="AA4803" s="178"/>
      <c r="AB4803" s="178"/>
      <c r="AC4803" s="178"/>
    </row>
    <row r="4804" spans="2:29" x14ac:dyDescent="0.35">
      <c r="B4804" s="222">
        <v>488100</v>
      </c>
      <c r="C4804" s="208">
        <v>200174</v>
      </c>
      <c r="D4804" s="309">
        <v>11009.57</v>
      </c>
      <c r="E4804" s="206">
        <v>16013.92</v>
      </c>
      <c r="F4804" s="206">
        <v>18015.66</v>
      </c>
      <c r="G4804" s="205">
        <f t="shared" si="381"/>
        <v>0.41010858430649455</v>
      </c>
      <c r="H4804" s="207">
        <f t="shared" si="382"/>
        <v>0.45</v>
      </c>
      <c r="I4804" s="213">
        <v>182730</v>
      </c>
      <c r="J4804" s="213">
        <v>10050.15</v>
      </c>
      <c r="K4804" s="212">
        <v>14618.4</v>
      </c>
      <c r="L4804" s="212">
        <v>16445.7</v>
      </c>
      <c r="M4804" s="239">
        <f t="shared" ref="M4804:M4867" si="384">(C4804+D4804+F4804-C4803-D4803-F4803)/100</f>
        <v>0.51530000000009746</v>
      </c>
      <c r="N4804" s="239"/>
      <c r="O4804" s="178"/>
      <c r="P4804" s="178"/>
      <c r="Q4804" s="178"/>
      <c r="R4804" s="178"/>
      <c r="S4804" s="178"/>
      <c r="T4804" s="178"/>
      <c r="U4804" s="178"/>
      <c r="V4804" s="178"/>
      <c r="W4804" s="178"/>
      <c r="X4804" s="178"/>
      <c r="Y4804" s="210">
        <f t="shared" si="383"/>
        <v>0.37437000614628152</v>
      </c>
      <c r="Z4804" s="211">
        <f t="shared" ref="Z4804:Z4867" si="385">(I4804-I4803)/($B4804-$B4803)</f>
        <v>0.42</v>
      </c>
      <c r="AA4804" s="178"/>
      <c r="AB4804" s="178"/>
      <c r="AC4804" s="178"/>
    </row>
    <row r="4805" spans="2:29" x14ac:dyDescent="0.35">
      <c r="B4805" s="222">
        <v>488200</v>
      </c>
      <c r="C4805" s="208">
        <v>200219</v>
      </c>
      <c r="D4805" s="309">
        <v>11012.04</v>
      </c>
      <c r="E4805" s="206">
        <v>16017.52</v>
      </c>
      <c r="F4805" s="206">
        <v>18019.71</v>
      </c>
      <c r="G4805" s="205">
        <f t="shared" ref="G4805:G4868" si="386">C4805/B4805</f>
        <v>0.41011675542810322</v>
      </c>
      <c r="H4805" s="207">
        <f t="shared" ref="H4805:H4868" si="387">(C4805-C4804)/(B4805-B4804)</f>
        <v>0.45</v>
      </c>
      <c r="I4805" s="213">
        <v>182772</v>
      </c>
      <c r="J4805" s="213">
        <v>10052.459999999999</v>
      </c>
      <c r="K4805" s="212">
        <v>14621.76</v>
      </c>
      <c r="L4805" s="212">
        <v>16449.48</v>
      </c>
      <c r="M4805" s="239">
        <f t="shared" si="384"/>
        <v>0.51520000000000432</v>
      </c>
      <c r="N4805" s="239"/>
      <c r="O4805" s="178"/>
      <c r="P4805" s="178"/>
      <c r="Q4805" s="178"/>
      <c r="R4805" s="178"/>
      <c r="S4805" s="178"/>
      <c r="T4805" s="178"/>
      <c r="U4805" s="178"/>
      <c r="V4805" s="178"/>
      <c r="W4805" s="178"/>
      <c r="X4805" s="178"/>
      <c r="Y4805" s="210">
        <f t="shared" si="383"/>
        <v>0.37437935272429335</v>
      </c>
      <c r="Z4805" s="211">
        <f t="shared" si="385"/>
        <v>0.42</v>
      </c>
      <c r="AA4805" s="178"/>
      <c r="AB4805" s="178"/>
      <c r="AC4805" s="178"/>
    </row>
    <row r="4806" spans="2:29" x14ac:dyDescent="0.35">
      <c r="B4806" s="222">
        <v>488300</v>
      </c>
      <c r="C4806" s="208">
        <v>200264</v>
      </c>
      <c r="D4806" s="309">
        <v>11014.52</v>
      </c>
      <c r="E4806" s="206">
        <v>16021.12</v>
      </c>
      <c r="F4806" s="206">
        <v>18023.759999999998</v>
      </c>
      <c r="G4806" s="205">
        <f t="shared" si="386"/>
        <v>0.41012492320294902</v>
      </c>
      <c r="H4806" s="207">
        <f t="shared" si="387"/>
        <v>0.45</v>
      </c>
      <c r="I4806" s="213">
        <v>182814</v>
      </c>
      <c r="J4806" s="213">
        <v>10054.77</v>
      </c>
      <c r="K4806" s="212">
        <v>14625.12</v>
      </c>
      <c r="L4806" s="212">
        <v>16453.259999999998</v>
      </c>
      <c r="M4806" s="239">
        <f t="shared" si="384"/>
        <v>0.51529999999998832</v>
      </c>
      <c r="N4806" s="239"/>
      <c r="O4806" s="178"/>
      <c r="P4806" s="178"/>
      <c r="Q4806" s="178"/>
      <c r="R4806" s="178"/>
      <c r="S4806" s="178"/>
      <c r="T4806" s="178"/>
      <c r="U4806" s="178"/>
      <c r="V4806" s="178"/>
      <c r="W4806" s="178"/>
      <c r="X4806" s="178"/>
      <c r="Y4806" s="210">
        <f t="shared" si="383"/>
        <v>0.37438869547409381</v>
      </c>
      <c r="Z4806" s="211">
        <f t="shared" si="385"/>
        <v>0.42</v>
      </c>
      <c r="AA4806" s="178"/>
      <c r="AB4806" s="178"/>
      <c r="AC4806" s="178"/>
    </row>
    <row r="4807" spans="2:29" x14ac:dyDescent="0.35">
      <c r="B4807" s="222">
        <v>488400</v>
      </c>
      <c r="C4807" s="208">
        <v>200309</v>
      </c>
      <c r="D4807" s="309">
        <v>11016.99</v>
      </c>
      <c r="E4807" s="206">
        <v>16024.72</v>
      </c>
      <c r="F4807" s="206">
        <v>18027.810000000001</v>
      </c>
      <c r="G4807" s="205">
        <f t="shared" si="386"/>
        <v>0.41013308763308765</v>
      </c>
      <c r="H4807" s="207">
        <f t="shared" si="387"/>
        <v>0.45</v>
      </c>
      <c r="I4807" s="213">
        <v>182856</v>
      </c>
      <c r="J4807" s="213">
        <v>10057.08</v>
      </c>
      <c r="K4807" s="212">
        <v>14628.48</v>
      </c>
      <c r="L4807" s="212">
        <v>16457.04</v>
      </c>
      <c r="M4807" s="239">
        <f t="shared" si="384"/>
        <v>0.51519999999989519</v>
      </c>
      <c r="N4807" s="239"/>
      <c r="O4807" s="178"/>
      <c r="P4807" s="178"/>
      <c r="Q4807" s="178"/>
      <c r="R4807" s="178"/>
      <c r="S4807" s="178"/>
      <c r="T4807" s="178"/>
      <c r="U4807" s="178"/>
      <c r="V4807" s="178"/>
      <c r="W4807" s="178"/>
      <c r="X4807" s="178"/>
      <c r="Y4807" s="210">
        <f t="shared" si="383"/>
        <v>0.37439803439803437</v>
      </c>
      <c r="Z4807" s="211">
        <f t="shared" si="385"/>
        <v>0.42</v>
      </c>
      <c r="AA4807" s="178"/>
      <c r="AB4807" s="178"/>
      <c r="AC4807" s="178"/>
    </row>
    <row r="4808" spans="2:29" x14ac:dyDescent="0.35">
      <c r="B4808" s="222">
        <v>488500</v>
      </c>
      <c r="C4808" s="208">
        <v>200354</v>
      </c>
      <c r="D4808" s="309">
        <v>11019.47</v>
      </c>
      <c r="E4808" s="206">
        <v>16028.32</v>
      </c>
      <c r="F4808" s="206">
        <v>18031.86</v>
      </c>
      <c r="G4808" s="205">
        <f t="shared" si="386"/>
        <v>0.41014124872057317</v>
      </c>
      <c r="H4808" s="207">
        <f t="shared" si="387"/>
        <v>0.45</v>
      </c>
      <c r="I4808" s="213">
        <v>182898</v>
      </c>
      <c r="J4808" s="213">
        <v>10059.39</v>
      </c>
      <c r="K4808" s="212">
        <v>14631.84</v>
      </c>
      <c r="L4808" s="212">
        <v>16460.82</v>
      </c>
      <c r="M4808" s="239">
        <f t="shared" si="384"/>
        <v>0.51530000000017029</v>
      </c>
      <c r="N4808" s="239"/>
      <c r="O4808" s="178"/>
      <c r="P4808" s="178"/>
      <c r="Q4808" s="178"/>
      <c r="R4808" s="178"/>
      <c r="S4808" s="178"/>
      <c r="T4808" s="178"/>
      <c r="U4808" s="178"/>
      <c r="V4808" s="178"/>
      <c r="W4808" s="178"/>
      <c r="X4808" s="178"/>
      <c r="Y4808" s="210">
        <f t="shared" si="383"/>
        <v>0.3744073694984647</v>
      </c>
      <c r="Z4808" s="211">
        <f t="shared" si="385"/>
        <v>0.42</v>
      </c>
      <c r="AA4808" s="178"/>
      <c r="AB4808" s="178"/>
      <c r="AC4808" s="178"/>
    </row>
    <row r="4809" spans="2:29" x14ac:dyDescent="0.35">
      <c r="B4809" s="222">
        <v>488600</v>
      </c>
      <c r="C4809" s="208">
        <v>200399</v>
      </c>
      <c r="D4809" s="309">
        <v>11021.94</v>
      </c>
      <c r="E4809" s="206">
        <v>16031.92</v>
      </c>
      <c r="F4809" s="206">
        <v>18035.91</v>
      </c>
      <c r="G4809" s="205">
        <f t="shared" si="386"/>
        <v>0.41014940646745807</v>
      </c>
      <c r="H4809" s="207">
        <f t="shared" si="387"/>
        <v>0.45</v>
      </c>
      <c r="I4809" s="213">
        <v>182940</v>
      </c>
      <c r="J4809" s="213">
        <v>10061.700000000001</v>
      </c>
      <c r="K4809" s="212">
        <v>14635.2</v>
      </c>
      <c r="L4809" s="212">
        <v>16464.599999999999</v>
      </c>
      <c r="M4809" s="239">
        <f t="shared" si="384"/>
        <v>0.51520000000004074</v>
      </c>
      <c r="N4809" s="239"/>
      <c r="O4809" s="178"/>
      <c r="P4809" s="178"/>
      <c r="Q4809" s="178"/>
      <c r="R4809" s="178"/>
      <c r="S4809" s="178"/>
      <c r="T4809" s="178"/>
      <c r="U4809" s="178"/>
      <c r="V4809" s="178"/>
      <c r="W4809" s="178"/>
      <c r="X4809" s="178"/>
      <c r="Y4809" s="210">
        <f t="shared" si="383"/>
        <v>0.37441670077773231</v>
      </c>
      <c r="Z4809" s="211">
        <f t="shared" si="385"/>
        <v>0.42</v>
      </c>
      <c r="AA4809" s="178"/>
      <c r="AB4809" s="178"/>
      <c r="AC4809" s="178"/>
    </row>
    <row r="4810" spans="2:29" x14ac:dyDescent="0.35">
      <c r="B4810" s="222">
        <v>488700</v>
      </c>
      <c r="C4810" s="208">
        <v>200444</v>
      </c>
      <c r="D4810" s="309">
        <v>11024.42</v>
      </c>
      <c r="E4810" s="206">
        <v>16035.52</v>
      </c>
      <c r="F4810" s="206">
        <v>18039.96</v>
      </c>
      <c r="G4810" s="205">
        <f t="shared" si="386"/>
        <v>0.41015756087579291</v>
      </c>
      <c r="H4810" s="207">
        <f t="shared" si="387"/>
        <v>0.45</v>
      </c>
      <c r="I4810" s="213">
        <v>182982</v>
      </c>
      <c r="J4810" s="213">
        <v>10064.01</v>
      </c>
      <c r="K4810" s="212">
        <v>14638.56</v>
      </c>
      <c r="L4810" s="212">
        <v>16468.38</v>
      </c>
      <c r="M4810" s="239">
        <f t="shared" si="384"/>
        <v>0.51530000000002474</v>
      </c>
      <c r="N4810" s="239"/>
      <c r="O4810" s="178"/>
      <c r="P4810" s="178"/>
      <c r="Q4810" s="178"/>
      <c r="R4810" s="178"/>
      <c r="S4810" s="178"/>
      <c r="T4810" s="178"/>
      <c r="U4810" s="178"/>
      <c r="V4810" s="178"/>
      <c r="W4810" s="178"/>
      <c r="X4810" s="178"/>
      <c r="Y4810" s="210">
        <f t="shared" si="383"/>
        <v>0.37442602823818294</v>
      </c>
      <c r="Z4810" s="211">
        <f t="shared" si="385"/>
        <v>0.42</v>
      </c>
      <c r="AA4810" s="178"/>
      <c r="AB4810" s="178"/>
      <c r="AC4810" s="178"/>
    </row>
    <row r="4811" spans="2:29" x14ac:dyDescent="0.35">
      <c r="B4811" s="222">
        <v>488800</v>
      </c>
      <c r="C4811" s="208">
        <v>200489</v>
      </c>
      <c r="D4811" s="309">
        <v>11026.89</v>
      </c>
      <c r="E4811" s="206">
        <v>16039.12</v>
      </c>
      <c r="F4811" s="206">
        <v>18044.009999999998</v>
      </c>
      <c r="G4811" s="205">
        <f t="shared" si="386"/>
        <v>0.41016571194762685</v>
      </c>
      <c r="H4811" s="207">
        <f t="shared" si="387"/>
        <v>0.45</v>
      </c>
      <c r="I4811" s="213">
        <v>183024</v>
      </c>
      <c r="J4811" s="213">
        <v>10066.32</v>
      </c>
      <c r="K4811" s="212">
        <v>14641.92</v>
      </c>
      <c r="L4811" s="212">
        <v>16472.16</v>
      </c>
      <c r="M4811" s="239">
        <f t="shared" si="384"/>
        <v>0.51520000000025901</v>
      </c>
      <c r="N4811" s="239"/>
      <c r="O4811" s="178"/>
      <c r="P4811" s="178"/>
      <c r="Q4811" s="178"/>
      <c r="R4811" s="178"/>
      <c r="S4811" s="178"/>
      <c r="T4811" s="178"/>
      <c r="U4811" s="178"/>
      <c r="V4811" s="178"/>
      <c r="W4811" s="178"/>
      <c r="X4811" s="178"/>
      <c r="Y4811" s="210">
        <f t="shared" si="383"/>
        <v>0.37443535188216037</v>
      </c>
      <c r="Z4811" s="211">
        <f t="shared" si="385"/>
        <v>0.42</v>
      </c>
      <c r="AA4811" s="178"/>
      <c r="AB4811" s="178"/>
      <c r="AC4811" s="178"/>
    </row>
    <row r="4812" spans="2:29" x14ac:dyDescent="0.35">
      <c r="B4812" s="222">
        <v>488900</v>
      </c>
      <c r="C4812" s="208">
        <v>200534</v>
      </c>
      <c r="D4812" s="309">
        <v>11029.37</v>
      </c>
      <c r="E4812" s="206">
        <v>16042.72</v>
      </c>
      <c r="F4812" s="206">
        <v>18048.060000000001</v>
      </c>
      <c r="G4812" s="205">
        <f t="shared" si="386"/>
        <v>0.41017385968500714</v>
      </c>
      <c r="H4812" s="207">
        <f t="shared" si="387"/>
        <v>0.45</v>
      </c>
      <c r="I4812" s="213">
        <v>183066</v>
      </c>
      <c r="J4812" s="213">
        <v>10068.629999999999</v>
      </c>
      <c r="K4812" s="212">
        <v>14645.28</v>
      </c>
      <c r="L4812" s="212">
        <v>16475.939999999999</v>
      </c>
      <c r="M4812" s="239">
        <f t="shared" si="384"/>
        <v>0.51529999999995202</v>
      </c>
      <c r="N4812" s="239"/>
      <c r="O4812" s="178"/>
      <c r="P4812" s="178"/>
      <c r="Q4812" s="178"/>
      <c r="R4812" s="178"/>
      <c r="S4812" s="178"/>
      <c r="T4812" s="178"/>
      <c r="U4812" s="178"/>
      <c r="V4812" s="178"/>
      <c r="W4812" s="178"/>
      <c r="X4812" s="178"/>
      <c r="Y4812" s="210">
        <f t="shared" si="383"/>
        <v>0.37444467171200657</v>
      </c>
      <c r="Z4812" s="211">
        <f t="shared" si="385"/>
        <v>0.42</v>
      </c>
      <c r="AA4812" s="178"/>
      <c r="AB4812" s="178"/>
      <c r="AC4812" s="178"/>
    </row>
    <row r="4813" spans="2:29" x14ac:dyDescent="0.35">
      <c r="B4813" s="222">
        <v>489000</v>
      </c>
      <c r="C4813" s="208">
        <v>200579</v>
      </c>
      <c r="D4813" s="309">
        <v>11031.84</v>
      </c>
      <c r="E4813" s="206">
        <v>16046.32</v>
      </c>
      <c r="F4813" s="206">
        <v>18052.11</v>
      </c>
      <c r="G4813" s="205">
        <f t="shared" si="386"/>
        <v>0.41018200408997957</v>
      </c>
      <c r="H4813" s="207">
        <f t="shared" si="387"/>
        <v>0.45</v>
      </c>
      <c r="I4813" s="213">
        <v>183108</v>
      </c>
      <c r="J4813" s="213">
        <v>10070.94</v>
      </c>
      <c r="K4813" s="212">
        <v>14648.64</v>
      </c>
      <c r="L4813" s="212">
        <v>16479.72</v>
      </c>
      <c r="M4813" s="239">
        <f t="shared" si="384"/>
        <v>0.51520000000007715</v>
      </c>
      <c r="N4813" s="239"/>
      <c r="O4813" s="178"/>
      <c r="P4813" s="178"/>
      <c r="Q4813" s="178"/>
      <c r="R4813" s="178"/>
      <c r="S4813" s="178"/>
      <c r="T4813" s="178"/>
      <c r="U4813" s="178"/>
      <c r="V4813" s="178"/>
      <c r="W4813" s="178"/>
      <c r="X4813" s="178"/>
      <c r="Y4813" s="210">
        <f t="shared" si="383"/>
        <v>0.37445398773006133</v>
      </c>
      <c r="Z4813" s="211">
        <f t="shared" si="385"/>
        <v>0.42</v>
      </c>
      <c r="AA4813" s="178"/>
      <c r="AB4813" s="178"/>
      <c r="AC4813" s="178"/>
    </row>
    <row r="4814" spans="2:29" x14ac:dyDescent="0.35">
      <c r="B4814" s="222">
        <v>489100</v>
      </c>
      <c r="C4814" s="208">
        <v>200624</v>
      </c>
      <c r="D4814" s="309">
        <v>11034.32</v>
      </c>
      <c r="E4814" s="206">
        <v>16049.92</v>
      </c>
      <c r="F4814" s="206">
        <v>18056.16</v>
      </c>
      <c r="G4814" s="205">
        <f t="shared" si="386"/>
        <v>0.41019014516458802</v>
      </c>
      <c r="H4814" s="207">
        <f t="shared" si="387"/>
        <v>0.45</v>
      </c>
      <c r="I4814" s="213">
        <v>183150</v>
      </c>
      <c r="J4814" s="213">
        <v>10073.25</v>
      </c>
      <c r="K4814" s="212">
        <v>14652</v>
      </c>
      <c r="L4814" s="212">
        <v>16483.5</v>
      </c>
      <c r="M4814" s="239">
        <f t="shared" si="384"/>
        <v>0.51530000000009746</v>
      </c>
      <c r="N4814" s="239"/>
      <c r="O4814" s="178"/>
      <c r="P4814" s="178"/>
      <c r="Q4814" s="178"/>
      <c r="R4814" s="178"/>
      <c r="S4814" s="178"/>
      <c r="T4814" s="178"/>
      <c r="U4814" s="178"/>
      <c r="V4814" s="178"/>
      <c r="W4814" s="178"/>
      <c r="X4814" s="178"/>
      <c r="Y4814" s="210">
        <f t="shared" si="383"/>
        <v>0.37446329993866284</v>
      </c>
      <c r="Z4814" s="211">
        <f t="shared" si="385"/>
        <v>0.42</v>
      </c>
      <c r="AA4814" s="178"/>
      <c r="AB4814" s="178"/>
      <c r="AC4814" s="178"/>
    </row>
    <row r="4815" spans="2:29" x14ac:dyDescent="0.35">
      <c r="B4815" s="222">
        <v>489200</v>
      </c>
      <c r="C4815" s="208">
        <v>200669</v>
      </c>
      <c r="D4815" s="309">
        <v>11036.79</v>
      </c>
      <c r="E4815" s="206">
        <v>16053.52</v>
      </c>
      <c r="F4815" s="206">
        <v>18060.21</v>
      </c>
      <c r="G4815" s="205">
        <f t="shared" si="386"/>
        <v>0.4101982829108749</v>
      </c>
      <c r="H4815" s="207">
        <f t="shared" si="387"/>
        <v>0.45</v>
      </c>
      <c r="I4815" s="213">
        <v>183192</v>
      </c>
      <c r="J4815" s="213">
        <v>10075.56</v>
      </c>
      <c r="K4815" s="212">
        <v>14655.36</v>
      </c>
      <c r="L4815" s="212">
        <v>16487.28</v>
      </c>
      <c r="M4815" s="239">
        <f t="shared" si="384"/>
        <v>0.51520000000000432</v>
      </c>
      <c r="N4815" s="239"/>
      <c r="O4815" s="178"/>
      <c r="P4815" s="178"/>
      <c r="Q4815" s="178"/>
      <c r="R4815" s="178"/>
      <c r="S4815" s="178"/>
      <c r="T4815" s="178"/>
      <c r="U4815" s="178"/>
      <c r="V4815" s="178"/>
      <c r="W4815" s="178"/>
      <c r="X4815" s="178"/>
      <c r="Y4815" s="210">
        <f t="shared" si="383"/>
        <v>0.37447260834014717</v>
      </c>
      <c r="Z4815" s="211">
        <f t="shared" si="385"/>
        <v>0.42</v>
      </c>
      <c r="AA4815" s="178"/>
      <c r="AB4815" s="178"/>
      <c r="AC4815" s="178"/>
    </row>
    <row r="4816" spans="2:29" x14ac:dyDescent="0.35">
      <c r="B4816" s="222">
        <v>489300</v>
      </c>
      <c r="C4816" s="208">
        <v>200714</v>
      </c>
      <c r="D4816" s="309">
        <v>11039.27</v>
      </c>
      <c r="E4816" s="206">
        <v>16057.12</v>
      </c>
      <c r="F4816" s="206">
        <v>18064.259999999998</v>
      </c>
      <c r="G4816" s="205">
        <f t="shared" si="386"/>
        <v>0.41020641733088087</v>
      </c>
      <c r="H4816" s="207">
        <f t="shared" si="387"/>
        <v>0.45</v>
      </c>
      <c r="I4816" s="213">
        <v>183234</v>
      </c>
      <c r="J4816" s="213">
        <v>10077.870000000001</v>
      </c>
      <c r="K4816" s="212">
        <v>14658.72</v>
      </c>
      <c r="L4816" s="212">
        <v>16491.060000000001</v>
      </c>
      <c r="M4816" s="239">
        <f t="shared" si="384"/>
        <v>0.51529999999998832</v>
      </c>
      <c r="N4816" s="239"/>
      <c r="O4816" s="178"/>
      <c r="P4816" s="178"/>
      <c r="Q4816" s="178"/>
      <c r="R4816" s="178"/>
      <c r="S4816" s="178"/>
      <c r="T4816" s="178"/>
      <c r="U4816" s="178"/>
      <c r="V4816" s="178"/>
      <c r="W4816" s="178"/>
      <c r="X4816" s="178"/>
      <c r="Y4816" s="210">
        <f t="shared" si="383"/>
        <v>0.37448191293684857</v>
      </c>
      <c r="Z4816" s="211">
        <f t="shared" si="385"/>
        <v>0.42</v>
      </c>
      <c r="AA4816" s="178"/>
      <c r="AB4816" s="178"/>
      <c r="AC4816" s="178"/>
    </row>
    <row r="4817" spans="2:29" x14ac:dyDescent="0.35">
      <c r="B4817" s="222">
        <v>489400</v>
      </c>
      <c r="C4817" s="208">
        <v>200759</v>
      </c>
      <c r="D4817" s="309">
        <v>11041.74</v>
      </c>
      <c r="E4817" s="206">
        <v>16060.72</v>
      </c>
      <c r="F4817" s="206">
        <v>18068.310000000001</v>
      </c>
      <c r="G4817" s="205">
        <f t="shared" si="386"/>
        <v>0.4102145484266449</v>
      </c>
      <c r="H4817" s="207">
        <f t="shared" si="387"/>
        <v>0.45</v>
      </c>
      <c r="I4817" s="213">
        <v>183276</v>
      </c>
      <c r="J4817" s="213">
        <v>10080.18</v>
      </c>
      <c r="K4817" s="212">
        <v>14662.08</v>
      </c>
      <c r="L4817" s="212">
        <v>16494.84</v>
      </c>
      <c r="M4817" s="239">
        <f t="shared" si="384"/>
        <v>0.51519999999989519</v>
      </c>
      <c r="N4817" s="239"/>
      <c r="O4817" s="178"/>
      <c r="P4817" s="178"/>
      <c r="Q4817" s="178"/>
      <c r="R4817" s="178"/>
      <c r="S4817" s="178"/>
      <c r="T4817" s="178"/>
      <c r="U4817" s="178"/>
      <c r="V4817" s="178"/>
      <c r="W4817" s="178"/>
      <c r="X4817" s="178"/>
      <c r="Y4817" s="210">
        <f t="shared" si="383"/>
        <v>0.37449121373109928</v>
      </c>
      <c r="Z4817" s="211">
        <f t="shared" si="385"/>
        <v>0.42</v>
      </c>
      <c r="AA4817" s="178"/>
      <c r="AB4817" s="178"/>
      <c r="AC4817" s="178"/>
    </row>
    <row r="4818" spans="2:29" x14ac:dyDescent="0.35">
      <c r="B4818" s="222">
        <v>489500</v>
      </c>
      <c r="C4818" s="208">
        <v>200804</v>
      </c>
      <c r="D4818" s="309">
        <v>11044.22</v>
      </c>
      <c r="E4818" s="206">
        <v>16064.32</v>
      </c>
      <c r="F4818" s="206">
        <v>18072.36</v>
      </c>
      <c r="G4818" s="205">
        <f t="shared" si="386"/>
        <v>0.41022267620020431</v>
      </c>
      <c r="H4818" s="207">
        <f t="shared" si="387"/>
        <v>0.45</v>
      </c>
      <c r="I4818" s="213">
        <v>183318</v>
      </c>
      <c r="J4818" s="213">
        <v>10082.49</v>
      </c>
      <c r="K4818" s="212">
        <v>14665.44</v>
      </c>
      <c r="L4818" s="212">
        <v>16498.62</v>
      </c>
      <c r="M4818" s="239">
        <f t="shared" si="384"/>
        <v>0.51530000000017029</v>
      </c>
      <c r="N4818" s="239"/>
      <c r="O4818" s="178"/>
      <c r="P4818" s="178"/>
      <c r="Q4818" s="178"/>
      <c r="R4818" s="178"/>
      <c r="S4818" s="178"/>
      <c r="T4818" s="178"/>
      <c r="U4818" s="178"/>
      <c r="V4818" s="178"/>
      <c r="W4818" s="178"/>
      <c r="X4818" s="178"/>
      <c r="Y4818" s="210">
        <f t="shared" si="383"/>
        <v>0.37450051072522983</v>
      </c>
      <c r="Z4818" s="211">
        <f t="shared" si="385"/>
        <v>0.42</v>
      </c>
      <c r="AA4818" s="178"/>
      <c r="AB4818" s="178"/>
      <c r="AC4818" s="178"/>
    </row>
    <row r="4819" spans="2:29" x14ac:dyDescent="0.35">
      <c r="B4819" s="222">
        <v>489600</v>
      </c>
      <c r="C4819" s="208">
        <v>200849</v>
      </c>
      <c r="D4819" s="309">
        <v>11046.69</v>
      </c>
      <c r="E4819" s="206">
        <v>16067.92</v>
      </c>
      <c r="F4819" s="206">
        <v>18076.41</v>
      </c>
      <c r="G4819" s="205">
        <f t="shared" si="386"/>
        <v>0.4102308006535948</v>
      </c>
      <c r="H4819" s="207">
        <f t="shared" si="387"/>
        <v>0.45</v>
      </c>
      <c r="I4819" s="213">
        <v>183360</v>
      </c>
      <c r="J4819" s="213">
        <v>10084.799999999999</v>
      </c>
      <c r="K4819" s="212">
        <v>14668.8</v>
      </c>
      <c r="L4819" s="212">
        <v>16502.400000000001</v>
      </c>
      <c r="M4819" s="239">
        <f t="shared" si="384"/>
        <v>0.51520000000004074</v>
      </c>
      <c r="N4819" s="239"/>
      <c r="O4819" s="178"/>
      <c r="P4819" s="178"/>
      <c r="Q4819" s="178"/>
      <c r="R4819" s="178"/>
      <c r="S4819" s="178"/>
      <c r="T4819" s="178"/>
      <c r="U4819" s="178"/>
      <c r="V4819" s="178"/>
      <c r="W4819" s="178"/>
      <c r="X4819" s="178"/>
      <c r="Y4819" s="210">
        <f t="shared" si="383"/>
        <v>0.37450980392156863</v>
      </c>
      <c r="Z4819" s="211">
        <f t="shared" si="385"/>
        <v>0.42</v>
      </c>
      <c r="AA4819" s="178"/>
      <c r="AB4819" s="178"/>
      <c r="AC4819" s="178"/>
    </row>
    <row r="4820" spans="2:29" x14ac:dyDescent="0.35">
      <c r="B4820" s="222">
        <v>489700</v>
      </c>
      <c r="C4820" s="208">
        <v>200894</v>
      </c>
      <c r="D4820" s="309">
        <v>11049.17</v>
      </c>
      <c r="E4820" s="206">
        <v>16071.52</v>
      </c>
      <c r="F4820" s="206">
        <v>18080.46</v>
      </c>
      <c r="G4820" s="205">
        <f t="shared" si="386"/>
        <v>0.4102389217888503</v>
      </c>
      <c r="H4820" s="207">
        <f t="shared" si="387"/>
        <v>0.45</v>
      </c>
      <c r="I4820" s="213">
        <v>183402</v>
      </c>
      <c r="J4820" s="213">
        <v>10087.11</v>
      </c>
      <c r="K4820" s="212">
        <v>14672.16</v>
      </c>
      <c r="L4820" s="212">
        <v>16506.18</v>
      </c>
      <c r="M4820" s="239">
        <f t="shared" si="384"/>
        <v>0.51530000000002474</v>
      </c>
      <c r="N4820" s="239"/>
      <c r="O4820" s="178"/>
      <c r="P4820" s="178"/>
      <c r="Q4820" s="178"/>
      <c r="R4820" s="178"/>
      <c r="S4820" s="178"/>
      <c r="T4820" s="178"/>
      <c r="U4820" s="178"/>
      <c r="V4820" s="178"/>
      <c r="W4820" s="178"/>
      <c r="X4820" s="178"/>
      <c r="Y4820" s="210">
        <f t="shared" si="383"/>
        <v>0.37451909332244232</v>
      </c>
      <c r="Z4820" s="211">
        <f t="shared" si="385"/>
        <v>0.42</v>
      </c>
      <c r="AA4820" s="178"/>
      <c r="AB4820" s="178"/>
      <c r="AC4820" s="178"/>
    </row>
    <row r="4821" spans="2:29" x14ac:dyDescent="0.35">
      <c r="B4821" s="222">
        <v>489800</v>
      </c>
      <c r="C4821" s="208">
        <v>200939</v>
      </c>
      <c r="D4821" s="309">
        <v>11051.64</v>
      </c>
      <c r="E4821" s="206">
        <v>16075.12</v>
      </c>
      <c r="F4821" s="206">
        <v>18084.509999999998</v>
      </c>
      <c r="G4821" s="205">
        <f t="shared" si="386"/>
        <v>0.41024703960800324</v>
      </c>
      <c r="H4821" s="207">
        <f t="shared" si="387"/>
        <v>0.45</v>
      </c>
      <c r="I4821" s="213">
        <v>183444</v>
      </c>
      <c r="J4821" s="213">
        <v>10089.42</v>
      </c>
      <c r="K4821" s="212">
        <v>14675.52</v>
      </c>
      <c r="L4821" s="212">
        <v>16509.96</v>
      </c>
      <c r="M4821" s="239">
        <f t="shared" si="384"/>
        <v>0.51520000000025901</v>
      </c>
      <c r="N4821" s="239"/>
      <c r="O4821" s="178"/>
      <c r="P4821" s="178"/>
      <c r="Q4821" s="178"/>
      <c r="R4821" s="178"/>
      <c r="S4821" s="178"/>
      <c r="T4821" s="178"/>
      <c r="U4821" s="178"/>
      <c r="V4821" s="178"/>
      <c r="W4821" s="178"/>
      <c r="X4821" s="178"/>
      <c r="Y4821" s="210">
        <f t="shared" si="383"/>
        <v>0.3745283789301756</v>
      </c>
      <c r="Z4821" s="211">
        <f t="shared" si="385"/>
        <v>0.42</v>
      </c>
      <c r="AA4821" s="178"/>
      <c r="AB4821" s="178"/>
      <c r="AC4821" s="178"/>
    </row>
    <row r="4822" spans="2:29" x14ac:dyDescent="0.35">
      <c r="B4822" s="222">
        <v>489900</v>
      </c>
      <c r="C4822" s="208">
        <v>200984</v>
      </c>
      <c r="D4822" s="309">
        <v>11054.12</v>
      </c>
      <c r="E4822" s="206">
        <v>16078.72</v>
      </c>
      <c r="F4822" s="206">
        <v>18088.560000000001</v>
      </c>
      <c r="G4822" s="205">
        <f t="shared" si="386"/>
        <v>0.41025515411308433</v>
      </c>
      <c r="H4822" s="207">
        <f t="shared" si="387"/>
        <v>0.45</v>
      </c>
      <c r="I4822" s="213">
        <v>183486</v>
      </c>
      <c r="J4822" s="213">
        <v>10091.73</v>
      </c>
      <c r="K4822" s="212">
        <v>14678.88</v>
      </c>
      <c r="L4822" s="212">
        <v>16513.740000000002</v>
      </c>
      <c r="M4822" s="239">
        <f t="shared" si="384"/>
        <v>0.51529999999995202</v>
      </c>
      <c r="N4822" s="239"/>
      <c r="O4822" s="178"/>
      <c r="P4822" s="178"/>
      <c r="Q4822" s="178"/>
      <c r="R4822" s="178"/>
      <c r="S4822" s="178"/>
      <c r="T4822" s="178"/>
      <c r="U4822" s="178"/>
      <c r="V4822" s="178"/>
      <c r="W4822" s="178"/>
      <c r="X4822" s="178"/>
      <c r="Y4822" s="210">
        <f t="shared" si="383"/>
        <v>0.37453766074709122</v>
      </c>
      <c r="Z4822" s="211">
        <f t="shared" si="385"/>
        <v>0.42</v>
      </c>
      <c r="AA4822" s="178"/>
      <c r="AB4822" s="178"/>
      <c r="AC4822" s="178"/>
    </row>
    <row r="4823" spans="2:29" x14ac:dyDescent="0.35">
      <c r="B4823" s="222">
        <v>490000</v>
      </c>
      <c r="C4823" s="208">
        <v>201029</v>
      </c>
      <c r="D4823" s="309">
        <v>11056.59</v>
      </c>
      <c r="E4823" s="206">
        <v>16082.32</v>
      </c>
      <c r="F4823" s="206">
        <v>18092.61</v>
      </c>
      <c r="G4823" s="205">
        <f t="shared" si="386"/>
        <v>0.41026326530612245</v>
      </c>
      <c r="H4823" s="207">
        <f t="shared" si="387"/>
        <v>0.45</v>
      </c>
      <c r="I4823" s="213">
        <v>183528</v>
      </c>
      <c r="J4823" s="213">
        <v>10094.040000000001</v>
      </c>
      <c r="K4823" s="212">
        <v>14682.24</v>
      </c>
      <c r="L4823" s="212">
        <v>16517.52</v>
      </c>
      <c r="M4823" s="239">
        <f t="shared" si="384"/>
        <v>0.51520000000007715</v>
      </c>
      <c r="N4823" s="239"/>
      <c r="O4823" s="178"/>
      <c r="P4823" s="178"/>
      <c r="Q4823" s="178"/>
      <c r="R4823" s="178"/>
      <c r="S4823" s="178"/>
      <c r="T4823" s="178"/>
      <c r="U4823" s="178"/>
      <c r="V4823" s="178"/>
      <c r="W4823" s="178"/>
      <c r="X4823" s="178"/>
      <c r="Y4823" s="210">
        <f t="shared" si="383"/>
        <v>0.37454693877551021</v>
      </c>
      <c r="Z4823" s="211">
        <f t="shared" si="385"/>
        <v>0.42</v>
      </c>
      <c r="AA4823" s="178"/>
      <c r="AB4823" s="178"/>
      <c r="AC4823" s="178"/>
    </row>
    <row r="4824" spans="2:29" x14ac:dyDescent="0.35">
      <c r="B4824" s="222">
        <v>490100</v>
      </c>
      <c r="C4824" s="208">
        <v>201074</v>
      </c>
      <c r="D4824" s="309">
        <v>11059.07</v>
      </c>
      <c r="E4824" s="206">
        <v>16085.92</v>
      </c>
      <c r="F4824" s="206">
        <v>18096.66</v>
      </c>
      <c r="G4824" s="205">
        <f t="shared" si="386"/>
        <v>0.41027137318914508</v>
      </c>
      <c r="H4824" s="207">
        <f t="shared" si="387"/>
        <v>0.45</v>
      </c>
      <c r="I4824" s="213">
        <v>183570</v>
      </c>
      <c r="J4824" s="213">
        <v>10096.35</v>
      </c>
      <c r="K4824" s="212">
        <v>14685.6</v>
      </c>
      <c r="L4824" s="212">
        <v>16521.3</v>
      </c>
      <c r="M4824" s="239">
        <f t="shared" si="384"/>
        <v>0.51530000000009746</v>
      </c>
      <c r="N4824" s="239"/>
      <c r="O4824" s="178"/>
      <c r="P4824" s="178"/>
      <c r="Q4824" s="178"/>
      <c r="R4824" s="178"/>
      <c r="S4824" s="178"/>
      <c r="T4824" s="178"/>
      <c r="U4824" s="178"/>
      <c r="V4824" s="178"/>
      <c r="W4824" s="178"/>
      <c r="X4824" s="178"/>
      <c r="Y4824" s="210">
        <f t="shared" si="383"/>
        <v>0.37455621301775149</v>
      </c>
      <c r="Z4824" s="211">
        <f t="shared" si="385"/>
        <v>0.42</v>
      </c>
      <c r="AA4824" s="178"/>
      <c r="AB4824" s="178"/>
      <c r="AC4824" s="178"/>
    </row>
    <row r="4825" spans="2:29" x14ac:dyDescent="0.35">
      <c r="B4825" s="222">
        <v>490200</v>
      </c>
      <c r="C4825" s="208">
        <v>201119</v>
      </c>
      <c r="D4825" s="309">
        <v>11061.54</v>
      </c>
      <c r="E4825" s="206">
        <v>16089.52</v>
      </c>
      <c r="F4825" s="206">
        <v>18100.71</v>
      </c>
      <c r="G4825" s="205">
        <f t="shared" si="386"/>
        <v>0.41027947776417789</v>
      </c>
      <c r="H4825" s="207">
        <f t="shared" si="387"/>
        <v>0.45</v>
      </c>
      <c r="I4825" s="213">
        <v>183612</v>
      </c>
      <c r="J4825" s="213">
        <v>10098.66</v>
      </c>
      <c r="K4825" s="212">
        <v>14688.96</v>
      </c>
      <c r="L4825" s="212">
        <v>16525.080000000002</v>
      </c>
      <c r="M4825" s="239">
        <f t="shared" si="384"/>
        <v>0.51520000000000432</v>
      </c>
      <c r="N4825" s="239"/>
      <c r="O4825" s="178"/>
      <c r="P4825" s="178"/>
      <c r="Q4825" s="178"/>
      <c r="R4825" s="178"/>
      <c r="S4825" s="178"/>
      <c r="T4825" s="178"/>
      <c r="U4825" s="178"/>
      <c r="V4825" s="178"/>
      <c r="W4825" s="178"/>
      <c r="X4825" s="178"/>
      <c r="Y4825" s="210">
        <f t="shared" si="383"/>
        <v>0.37456548347613217</v>
      </c>
      <c r="Z4825" s="211">
        <f t="shared" si="385"/>
        <v>0.42</v>
      </c>
      <c r="AA4825" s="178"/>
      <c r="AB4825" s="178"/>
      <c r="AC4825" s="178"/>
    </row>
    <row r="4826" spans="2:29" x14ac:dyDescent="0.35">
      <c r="B4826" s="222">
        <v>490300</v>
      </c>
      <c r="C4826" s="208">
        <v>201164</v>
      </c>
      <c r="D4826" s="309">
        <v>11064.02</v>
      </c>
      <c r="E4826" s="206">
        <v>16093.12</v>
      </c>
      <c r="F4826" s="206">
        <v>18104.759999999998</v>
      </c>
      <c r="G4826" s="205">
        <f t="shared" si="386"/>
        <v>0.41028757903324498</v>
      </c>
      <c r="H4826" s="207">
        <f t="shared" si="387"/>
        <v>0.45</v>
      </c>
      <c r="I4826" s="213">
        <v>183654</v>
      </c>
      <c r="J4826" s="213">
        <v>10100.969999999999</v>
      </c>
      <c r="K4826" s="212">
        <v>14692.32</v>
      </c>
      <c r="L4826" s="212">
        <v>16528.86</v>
      </c>
      <c r="M4826" s="239">
        <f t="shared" si="384"/>
        <v>0.51529999999998832</v>
      </c>
      <c r="N4826" s="239"/>
      <c r="O4826" s="178"/>
      <c r="P4826" s="178"/>
      <c r="Q4826" s="178"/>
      <c r="R4826" s="178"/>
      <c r="S4826" s="178"/>
      <c r="T4826" s="178"/>
      <c r="U4826" s="178"/>
      <c r="V4826" s="178"/>
      <c r="W4826" s="178"/>
      <c r="X4826" s="178"/>
      <c r="Y4826" s="210">
        <f t="shared" si="383"/>
        <v>0.37457475015296759</v>
      </c>
      <c r="Z4826" s="211">
        <f t="shared" si="385"/>
        <v>0.42</v>
      </c>
      <c r="AA4826" s="178"/>
      <c r="AB4826" s="178"/>
      <c r="AC4826" s="178"/>
    </row>
    <row r="4827" spans="2:29" x14ac:dyDescent="0.35">
      <c r="B4827" s="222">
        <v>490400</v>
      </c>
      <c r="C4827" s="208">
        <v>201209</v>
      </c>
      <c r="D4827" s="309">
        <v>11066.49</v>
      </c>
      <c r="E4827" s="206">
        <v>16096.72</v>
      </c>
      <c r="F4827" s="206">
        <v>18108.810000000001</v>
      </c>
      <c r="G4827" s="205">
        <f t="shared" si="386"/>
        <v>0.41029567699836866</v>
      </c>
      <c r="H4827" s="207">
        <f t="shared" si="387"/>
        <v>0.45</v>
      </c>
      <c r="I4827" s="213">
        <v>183696</v>
      </c>
      <c r="J4827" s="213">
        <v>10103.280000000001</v>
      </c>
      <c r="K4827" s="212">
        <v>14695.68</v>
      </c>
      <c r="L4827" s="212">
        <v>16532.64</v>
      </c>
      <c r="M4827" s="239">
        <f t="shared" si="384"/>
        <v>0.51519999999989519</v>
      </c>
      <c r="N4827" s="239"/>
      <c r="O4827" s="178"/>
      <c r="P4827" s="178"/>
      <c r="Q4827" s="178"/>
      <c r="R4827" s="178"/>
      <c r="S4827" s="178"/>
      <c r="T4827" s="178"/>
      <c r="U4827" s="178"/>
      <c r="V4827" s="178"/>
      <c r="W4827" s="178"/>
      <c r="X4827" s="178"/>
      <c r="Y4827" s="210">
        <f t="shared" si="383"/>
        <v>0.37458401305057099</v>
      </c>
      <c r="Z4827" s="211">
        <f t="shared" si="385"/>
        <v>0.42</v>
      </c>
      <c r="AA4827" s="178"/>
      <c r="AB4827" s="178"/>
      <c r="AC4827" s="178"/>
    </row>
    <row r="4828" spans="2:29" x14ac:dyDescent="0.35">
      <c r="B4828" s="222">
        <v>490500</v>
      </c>
      <c r="C4828" s="208">
        <v>201254</v>
      </c>
      <c r="D4828" s="309">
        <v>11068.97</v>
      </c>
      <c r="E4828" s="206">
        <v>16100.32</v>
      </c>
      <c r="F4828" s="206">
        <v>18112.86</v>
      </c>
      <c r="G4828" s="205">
        <f t="shared" si="386"/>
        <v>0.41030377166156984</v>
      </c>
      <c r="H4828" s="207">
        <f t="shared" si="387"/>
        <v>0.45</v>
      </c>
      <c r="I4828" s="213">
        <v>183738</v>
      </c>
      <c r="J4828" s="213">
        <v>10105.59</v>
      </c>
      <c r="K4828" s="212">
        <v>14699.04</v>
      </c>
      <c r="L4828" s="212">
        <v>16536.419999999998</v>
      </c>
      <c r="M4828" s="239">
        <f t="shared" si="384"/>
        <v>0.51530000000017029</v>
      </c>
      <c r="N4828" s="239"/>
      <c r="O4828" s="178"/>
      <c r="P4828" s="178"/>
      <c r="Q4828" s="178"/>
      <c r="R4828" s="178"/>
      <c r="S4828" s="178"/>
      <c r="T4828" s="178"/>
      <c r="U4828" s="178"/>
      <c r="V4828" s="178"/>
      <c r="W4828" s="178"/>
      <c r="X4828" s="178"/>
      <c r="Y4828" s="210">
        <f t="shared" si="383"/>
        <v>0.37459327217125382</v>
      </c>
      <c r="Z4828" s="211">
        <f t="shared" si="385"/>
        <v>0.42</v>
      </c>
      <c r="AA4828" s="178"/>
      <c r="AB4828" s="178"/>
      <c r="AC4828" s="178"/>
    </row>
    <row r="4829" spans="2:29" x14ac:dyDescent="0.35">
      <c r="B4829" s="222">
        <v>490600</v>
      </c>
      <c r="C4829" s="208">
        <v>201299</v>
      </c>
      <c r="D4829" s="309">
        <v>11071.44</v>
      </c>
      <c r="E4829" s="206">
        <v>16103.92</v>
      </c>
      <c r="F4829" s="206">
        <v>18116.91</v>
      </c>
      <c r="G4829" s="205">
        <f t="shared" si="386"/>
        <v>0.4103118630248675</v>
      </c>
      <c r="H4829" s="207">
        <f t="shared" si="387"/>
        <v>0.45</v>
      </c>
      <c r="I4829" s="213">
        <v>183780</v>
      </c>
      <c r="J4829" s="213">
        <v>10107.9</v>
      </c>
      <c r="K4829" s="212">
        <v>14702.4</v>
      </c>
      <c r="L4829" s="212">
        <v>16540.2</v>
      </c>
      <c r="M4829" s="239">
        <f t="shared" si="384"/>
        <v>0.51520000000004074</v>
      </c>
      <c r="N4829" s="239"/>
      <c r="O4829" s="178"/>
      <c r="P4829" s="178"/>
      <c r="Q4829" s="178"/>
      <c r="R4829" s="178"/>
      <c r="S4829" s="178"/>
      <c r="T4829" s="178"/>
      <c r="U4829" s="178"/>
      <c r="V4829" s="178"/>
      <c r="W4829" s="178"/>
      <c r="X4829" s="178"/>
      <c r="Y4829" s="210">
        <f t="shared" si="383"/>
        <v>0.3746025275173257</v>
      </c>
      <c r="Z4829" s="211">
        <f t="shared" si="385"/>
        <v>0.42</v>
      </c>
      <c r="AA4829" s="178"/>
      <c r="AB4829" s="178"/>
      <c r="AC4829" s="178"/>
    </row>
    <row r="4830" spans="2:29" x14ac:dyDescent="0.35">
      <c r="B4830" s="222">
        <v>490700</v>
      </c>
      <c r="C4830" s="208">
        <v>201344</v>
      </c>
      <c r="D4830" s="309">
        <v>11073.92</v>
      </c>
      <c r="E4830" s="206">
        <v>16107.52</v>
      </c>
      <c r="F4830" s="206">
        <v>18120.96</v>
      </c>
      <c r="G4830" s="205">
        <f t="shared" si="386"/>
        <v>0.41031995109027919</v>
      </c>
      <c r="H4830" s="207">
        <f t="shared" si="387"/>
        <v>0.45</v>
      </c>
      <c r="I4830" s="213">
        <v>183822</v>
      </c>
      <c r="J4830" s="213">
        <v>10110.209999999999</v>
      </c>
      <c r="K4830" s="212">
        <v>14705.76</v>
      </c>
      <c r="L4830" s="212">
        <v>16543.98</v>
      </c>
      <c r="M4830" s="239">
        <f t="shared" si="384"/>
        <v>0.51530000000002474</v>
      </c>
      <c r="N4830" s="239"/>
      <c r="O4830" s="178"/>
      <c r="P4830" s="178"/>
      <c r="Q4830" s="178"/>
      <c r="R4830" s="178"/>
      <c r="S4830" s="178"/>
      <c r="T4830" s="178"/>
      <c r="U4830" s="178"/>
      <c r="V4830" s="178"/>
      <c r="W4830" s="178"/>
      <c r="X4830" s="178"/>
      <c r="Y4830" s="210">
        <f t="shared" si="383"/>
        <v>0.37461177909109433</v>
      </c>
      <c r="Z4830" s="211">
        <f t="shared" si="385"/>
        <v>0.42</v>
      </c>
      <c r="AA4830" s="178"/>
      <c r="AB4830" s="178"/>
      <c r="AC4830" s="178"/>
    </row>
    <row r="4831" spans="2:29" x14ac:dyDescent="0.35">
      <c r="B4831" s="222">
        <v>490800</v>
      </c>
      <c r="C4831" s="208">
        <v>201389</v>
      </c>
      <c r="D4831" s="309">
        <v>11076.39</v>
      </c>
      <c r="E4831" s="206">
        <v>16111.12</v>
      </c>
      <c r="F4831" s="206">
        <v>18125.009999999998</v>
      </c>
      <c r="G4831" s="205">
        <f t="shared" si="386"/>
        <v>0.41032803585982069</v>
      </c>
      <c r="H4831" s="207">
        <f t="shared" si="387"/>
        <v>0.45</v>
      </c>
      <c r="I4831" s="213">
        <v>183864</v>
      </c>
      <c r="J4831" s="213">
        <v>10112.52</v>
      </c>
      <c r="K4831" s="212">
        <v>14709.12</v>
      </c>
      <c r="L4831" s="212">
        <v>16547.759999999998</v>
      </c>
      <c r="M4831" s="239">
        <f t="shared" si="384"/>
        <v>0.51520000000025901</v>
      </c>
      <c r="N4831" s="239"/>
      <c r="O4831" s="178"/>
      <c r="P4831" s="178"/>
      <c r="Q4831" s="178"/>
      <c r="R4831" s="178"/>
      <c r="S4831" s="178"/>
      <c r="T4831" s="178"/>
      <c r="U4831" s="178"/>
      <c r="V4831" s="178"/>
      <c r="W4831" s="178"/>
      <c r="X4831" s="178"/>
      <c r="Y4831" s="210">
        <f t="shared" si="383"/>
        <v>0.37462102689486554</v>
      </c>
      <c r="Z4831" s="211">
        <f t="shared" si="385"/>
        <v>0.42</v>
      </c>
      <c r="AA4831" s="178"/>
      <c r="AB4831" s="178"/>
      <c r="AC4831" s="178"/>
    </row>
    <row r="4832" spans="2:29" x14ac:dyDescent="0.35">
      <c r="B4832" s="222">
        <v>490900</v>
      </c>
      <c r="C4832" s="208">
        <v>201434</v>
      </c>
      <c r="D4832" s="309">
        <v>11078.87</v>
      </c>
      <c r="E4832" s="206">
        <v>16114.72</v>
      </c>
      <c r="F4832" s="206">
        <v>18129.060000000001</v>
      </c>
      <c r="G4832" s="205">
        <f t="shared" si="386"/>
        <v>0.41033611733550623</v>
      </c>
      <c r="H4832" s="207">
        <f t="shared" si="387"/>
        <v>0.45</v>
      </c>
      <c r="I4832" s="213">
        <v>183906</v>
      </c>
      <c r="J4832" s="213">
        <v>10114.83</v>
      </c>
      <c r="K4832" s="212">
        <v>14712.48</v>
      </c>
      <c r="L4832" s="212">
        <v>16551.54</v>
      </c>
      <c r="M4832" s="239">
        <f t="shared" si="384"/>
        <v>0.51529999999995202</v>
      </c>
      <c r="N4832" s="239"/>
      <c r="O4832" s="178"/>
      <c r="P4832" s="178"/>
      <c r="Q4832" s="178"/>
      <c r="R4832" s="178"/>
      <c r="S4832" s="178"/>
      <c r="T4832" s="178"/>
      <c r="U4832" s="178"/>
      <c r="V4832" s="178"/>
      <c r="W4832" s="178"/>
      <c r="X4832" s="178"/>
      <c r="Y4832" s="210">
        <f t="shared" si="383"/>
        <v>0.37463027093094314</v>
      </c>
      <c r="Z4832" s="211">
        <f t="shared" si="385"/>
        <v>0.42</v>
      </c>
      <c r="AA4832" s="178"/>
      <c r="AB4832" s="178"/>
      <c r="AC4832" s="178"/>
    </row>
    <row r="4833" spans="2:29" x14ac:dyDescent="0.35">
      <c r="B4833" s="222">
        <v>491000</v>
      </c>
      <c r="C4833" s="208">
        <v>201479</v>
      </c>
      <c r="D4833" s="309">
        <v>11081.34</v>
      </c>
      <c r="E4833" s="206">
        <v>16118.32</v>
      </c>
      <c r="F4833" s="206">
        <v>18133.11</v>
      </c>
      <c r="G4833" s="205">
        <f t="shared" si="386"/>
        <v>0.41034419551934825</v>
      </c>
      <c r="H4833" s="207">
        <f t="shared" si="387"/>
        <v>0.45</v>
      </c>
      <c r="I4833" s="213">
        <v>183948</v>
      </c>
      <c r="J4833" s="213">
        <v>10117.14</v>
      </c>
      <c r="K4833" s="212">
        <v>14715.84</v>
      </c>
      <c r="L4833" s="212">
        <v>16555.32</v>
      </c>
      <c r="M4833" s="239">
        <f t="shared" si="384"/>
        <v>0.51520000000007715</v>
      </c>
      <c r="N4833" s="239"/>
      <c r="O4833" s="178"/>
      <c r="P4833" s="178"/>
      <c r="Q4833" s="178"/>
      <c r="R4833" s="178"/>
      <c r="S4833" s="178"/>
      <c r="T4833" s="178"/>
      <c r="U4833" s="178"/>
      <c r="V4833" s="178"/>
      <c r="W4833" s="178"/>
      <c r="X4833" s="178"/>
      <c r="Y4833" s="210">
        <f t="shared" si="383"/>
        <v>0.3746395112016293</v>
      </c>
      <c r="Z4833" s="211">
        <f t="shared" si="385"/>
        <v>0.42</v>
      </c>
      <c r="AA4833" s="178"/>
      <c r="AB4833" s="178"/>
      <c r="AC4833" s="178"/>
    </row>
    <row r="4834" spans="2:29" x14ac:dyDescent="0.35">
      <c r="B4834" s="222">
        <v>491100</v>
      </c>
      <c r="C4834" s="208">
        <v>201524</v>
      </c>
      <c r="D4834" s="309">
        <v>11083.82</v>
      </c>
      <c r="E4834" s="206">
        <v>16121.92</v>
      </c>
      <c r="F4834" s="206">
        <v>18137.16</v>
      </c>
      <c r="G4834" s="205">
        <f t="shared" si="386"/>
        <v>0.41035227041335776</v>
      </c>
      <c r="H4834" s="207">
        <f t="shared" si="387"/>
        <v>0.45</v>
      </c>
      <c r="I4834" s="213">
        <v>183990</v>
      </c>
      <c r="J4834" s="213">
        <v>10119.450000000001</v>
      </c>
      <c r="K4834" s="212">
        <v>14719.2</v>
      </c>
      <c r="L4834" s="212">
        <v>16559.099999999999</v>
      </c>
      <c r="M4834" s="239">
        <f t="shared" si="384"/>
        <v>0.51530000000009746</v>
      </c>
      <c r="N4834" s="239"/>
      <c r="O4834" s="178"/>
      <c r="P4834" s="178"/>
      <c r="Q4834" s="178"/>
      <c r="R4834" s="178"/>
      <c r="S4834" s="178"/>
      <c r="T4834" s="178"/>
      <c r="U4834" s="178"/>
      <c r="V4834" s="178"/>
      <c r="W4834" s="178"/>
      <c r="X4834" s="178"/>
      <c r="Y4834" s="210">
        <f t="shared" si="383"/>
        <v>0.37464874770922418</v>
      </c>
      <c r="Z4834" s="211">
        <f t="shared" si="385"/>
        <v>0.42</v>
      </c>
      <c r="AA4834" s="178"/>
      <c r="AB4834" s="178"/>
      <c r="AC4834" s="178"/>
    </row>
    <row r="4835" spans="2:29" x14ac:dyDescent="0.35">
      <c r="B4835" s="222">
        <v>491200</v>
      </c>
      <c r="C4835" s="208">
        <v>201569</v>
      </c>
      <c r="D4835" s="309">
        <v>11086.29</v>
      </c>
      <c r="E4835" s="206">
        <v>16125.52</v>
      </c>
      <c r="F4835" s="206">
        <v>18141.21</v>
      </c>
      <c r="G4835" s="205">
        <f t="shared" si="386"/>
        <v>0.41036034201954397</v>
      </c>
      <c r="H4835" s="207">
        <f t="shared" si="387"/>
        <v>0.45</v>
      </c>
      <c r="I4835" s="213">
        <v>184032</v>
      </c>
      <c r="J4835" s="213">
        <v>10121.76</v>
      </c>
      <c r="K4835" s="212">
        <v>14722.56</v>
      </c>
      <c r="L4835" s="212">
        <v>16562.88</v>
      </c>
      <c r="M4835" s="239">
        <f t="shared" si="384"/>
        <v>0.51520000000000432</v>
      </c>
      <c r="N4835" s="239"/>
      <c r="O4835" s="178"/>
      <c r="P4835" s="178"/>
      <c r="Q4835" s="178"/>
      <c r="R4835" s="178"/>
      <c r="S4835" s="178"/>
      <c r="T4835" s="178"/>
      <c r="U4835" s="178"/>
      <c r="V4835" s="178"/>
      <c r="W4835" s="178"/>
      <c r="X4835" s="178"/>
      <c r="Y4835" s="210">
        <f t="shared" si="383"/>
        <v>0.37465798045602605</v>
      </c>
      <c r="Z4835" s="211">
        <f t="shared" si="385"/>
        <v>0.42</v>
      </c>
      <c r="AA4835" s="178"/>
      <c r="AB4835" s="178"/>
      <c r="AC4835" s="178"/>
    </row>
    <row r="4836" spans="2:29" x14ac:dyDescent="0.35">
      <c r="B4836" s="222">
        <v>491300</v>
      </c>
      <c r="C4836" s="208">
        <v>201614</v>
      </c>
      <c r="D4836" s="309">
        <v>11088.77</v>
      </c>
      <c r="E4836" s="206">
        <v>16129.12</v>
      </c>
      <c r="F4836" s="206">
        <v>18145.259999999998</v>
      </c>
      <c r="G4836" s="205">
        <f t="shared" si="386"/>
        <v>0.4103684103399145</v>
      </c>
      <c r="H4836" s="207">
        <f t="shared" si="387"/>
        <v>0.45</v>
      </c>
      <c r="I4836" s="213">
        <v>184074</v>
      </c>
      <c r="J4836" s="213">
        <v>10124.07</v>
      </c>
      <c r="K4836" s="212">
        <v>14725.92</v>
      </c>
      <c r="L4836" s="212">
        <v>16566.66</v>
      </c>
      <c r="M4836" s="239">
        <f t="shared" si="384"/>
        <v>0.51529999999998832</v>
      </c>
      <c r="N4836" s="239"/>
      <c r="O4836" s="178"/>
      <c r="P4836" s="178"/>
      <c r="Q4836" s="178"/>
      <c r="R4836" s="178"/>
      <c r="S4836" s="178"/>
      <c r="T4836" s="178"/>
      <c r="U4836" s="178"/>
      <c r="V4836" s="178"/>
      <c r="W4836" s="178"/>
      <c r="X4836" s="178"/>
      <c r="Y4836" s="210">
        <f t="shared" si="383"/>
        <v>0.37466720944433135</v>
      </c>
      <c r="Z4836" s="211">
        <f t="shared" si="385"/>
        <v>0.42</v>
      </c>
      <c r="AA4836" s="178"/>
      <c r="AB4836" s="178"/>
      <c r="AC4836" s="178"/>
    </row>
    <row r="4837" spans="2:29" x14ac:dyDescent="0.35">
      <c r="B4837" s="222">
        <v>491400</v>
      </c>
      <c r="C4837" s="208">
        <v>201659</v>
      </c>
      <c r="D4837" s="309">
        <v>11091.24</v>
      </c>
      <c r="E4837" s="206">
        <v>16132.72</v>
      </c>
      <c r="F4837" s="206">
        <v>18149.310000000001</v>
      </c>
      <c r="G4837" s="205">
        <f t="shared" si="386"/>
        <v>0.41037647537647537</v>
      </c>
      <c r="H4837" s="207">
        <f t="shared" si="387"/>
        <v>0.45</v>
      </c>
      <c r="I4837" s="213">
        <v>184116</v>
      </c>
      <c r="J4837" s="213">
        <v>10126.379999999999</v>
      </c>
      <c r="K4837" s="212">
        <v>14729.28</v>
      </c>
      <c r="L4837" s="212">
        <v>16570.439999999999</v>
      </c>
      <c r="M4837" s="239">
        <f t="shared" si="384"/>
        <v>0.51519999999989519</v>
      </c>
      <c r="N4837" s="239"/>
      <c r="O4837" s="178"/>
      <c r="P4837" s="178"/>
      <c r="Q4837" s="178"/>
      <c r="R4837" s="178"/>
      <c r="S4837" s="178"/>
      <c r="T4837" s="178"/>
      <c r="U4837" s="178"/>
      <c r="V4837" s="178"/>
      <c r="W4837" s="178"/>
      <c r="X4837" s="178"/>
      <c r="Y4837" s="210">
        <f t="shared" si="383"/>
        <v>0.37467643467643469</v>
      </c>
      <c r="Z4837" s="211">
        <f t="shared" si="385"/>
        <v>0.42</v>
      </c>
      <c r="AA4837" s="178"/>
      <c r="AB4837" s="178"/>
      <c r="AC4837" s="178"/>
    </row>
    <row r="4838" spans="2:29" x14ac:dyDescent="0.35">
      <c r="B4838" s="222">
        <v>491500</v>
      </c>
      <c r="C4838" s="208">
        <v>201704</v>
      </c>
      <c r="D4838" s="309">
        <v>11093.72</v>
      </c>
      <c r="E4838" s="206">
        <v>16136.32</v>
      </c>
      <c r="F4838" s="206">
        <v>18153.36</v>
      </c>
      <c r="G4838" s="205">
        <f t="shared" si="386"/>
        <v>0.41038453713123091</v>
      </c>
      <c r="H4838" s="207">
        <f t="shared" si="387"/>
        <v>0.45</v>
      </c>
      <c r="I4838" s="213">
        <v>184158</v>
      </c>
      <c r="J4838" s="213">
        <v>10128.69</v>
      </c>
      <c r="K4838" s="212">
        <v>14732.64</v>
      </c>
      <c r="L4838" s="212">
        <v>16574.22</v>
      </c>
      <c r="M4838" s="239">
        <f t="shared" si="384"/>
        <v>0.51530000000017029</v>
      </c>
      <c r="N4838" s="239"/>
      <c r="O4838" s="178"/>
      <c r="P4838" s="178"/>
      <c r="Q4838" s="178"/>
      <c r="R4838" s="178"/>
      <c r="S4838" s="178"/>
      <c r="T4838" s="178"/>
      <c r="U4838" s="178"/>
      <c r="V4838" s="178"/>
      <c r="W4838" s="178"/>
      <c r="X4838" s="178"/>
      <c r="Y4838" s="210">
        <f t="shared" si="383"/>
        <v>0.37468565615462868</v>
      </c>
      <c r="Z4838" s="211">
        <f t="shared" si="385"/>
        <v>0.42</v>
      </c>
      <c r="AA4838" s="178"/>
      <c r="AB4838" s="178"/>
      <c r="AC4838" s="178"/>
    </row>
    <row r="4839" spans="2:29" x14ac:dyDescent="0.35">
      <c r="B4839" s="222">
        <v>491600</v>
      </c>
      <c r="C4839" s="208">
        <v>201749</v>
      </c>
      <c r="D4839" s="309">
        <v>11096.19</v>
      </c>
      <c r="E4839" s="206">
        <v>16139.92</v>
      </c>
      <c r="F4839" s="206">
        <v>18157.41</v>
      </c>
      <c r="G4839" s="205">
        <f t="shared" si="386"/>
        <v>0.41039259560618391</v>
      </c>
      <c r="H4839" s="207">
        <f t="shared" si="387"/>
        <v>0.45</v>
      </c>
      <c r="I4839" s="213">
        <v>184200</v>
      </c>
      <c r="J4839" s="213">
        <v>10131</v>
      </c>
      <c r="K4839" s="212">
        <v>14736</v>
      </c>
      <c r="L4839" s="212">
        <v>16578</v>
      </c>
      <c r="M4839" s="239">
        <f t="shared" si="384"/>
        <v>0.51520000000004074</v>
      </c>
      <c r="N4839" s="239"/>
      <c r="O4839" s="178"/>
      <c r="P4839" s="178"/>
      <c r="Q4839" s="178"/>
      <c r="R4839" s="178"/>
      <c r="S4839" s="178"/>
      <c r="T4839" s="178"/>
      <c r="U4839" s="178"/>
      <c r="V4839" s="178"/>
      <c r="W4839" s="178"/>
      <c r="X4839" s="178"/>
      <c r="Y4839" s="210">
        <f t="shared" si="383"/>
        <v>0.3746948738812042</v>
      </c>
      <c r="Z4839" s="211">
        <f t="shared" si="385"/>
        <v>0.42</v>
      </c>
      <c r="AA4839" s="178"/>
      <c r="AB4839" s="178"/>
      <c r="AC4839" s="178"/>
    </row>
    <row r="4840" spans="2:29" x14ac:dyDescent="0.35">
      <c r="B4840" s="222">
        <v>491700</v>
      </c>
      <c r="C4840" s="208">
        <v>201794</v>
      </c>
      <c r="D4840" s="309">
        <v>11098.67</v>
      </c>
      <c r="E4840" s="206">
        <v>16143.52</v>
      </c>
      <c r="F4840" s="206">
        <v>18161.46</v>
      </c>
      <c r="G4840" s="205">
        <f t="shared" si="386"/>
        <v>0.41040065080333538</v>
      </c>
      <c r="H4840" s="207">
        <f t="shared" si="387"/>
        <v>0.45</v>
      </c>
      <c r="I4840" s="213">
        <v>184242</v>
      </c>
      <c r="J4840" s="213">
        <v>10133.31</v>
      </c>
      <c r="K4840" s="212">
        <v>14739.36</v>
      </c>
      <c r="L4840" s="212">
        <v>16581.78</v>
      </c>
      <c r="M4840" s="239">
        <f t="shared" si="384"/>
        <v>0.51530000000002474</v>
      </c>
      <c r="N4840" s="239"/>
      <c r="O4840" s="178"/>
      <c r="P4840" s="178"/>
      <c r="Q4840" s="178"/>
      <c r="R4840" s="178"/>
      <c r="S4840" s="178"/>
      <c r="T4840" s="178"/>
      <c r="U4840" s="178"/>
      <c r="V4840" s="178"/>
      <c r="W4840" s="178"/>
      <c r="X4840" s="178"/>
      <c r="Y4840" s="210">
        <f t="shared" si="383"/>
        <v>0.37470408785845027</v>
      </c>
      <c r="Z4840" s="211">
        <f t="shared" si="385"/>
        <v>0.42</v>
      </c>
      <c r="AA4840" s="178"/>
      <c r="AB4840" s="178"/>
      <c r="AC4840" s="178"/>
    </row>
    <row r="4841" spans="2:29" x14ac:dyDescent="0.35">
      <c r="B4841" s="222">
        <v>491800</v>
      </c>
      <c r="C4841" s="208">
        <v>201839</v>
      </c>
      <c r="D4841" s="309">
        <v>11101.14</v>
      </c>
      <c r="E4841" s="206">
        <v>16147.12</v>
      </c>
      <c r="F4841" s="206">
        <v>18165.509999999998</v>
      </c>
      <c r="G4841" s="205">
        <f t="shared" si="386"/>
        <v>0.41040870272468483</v>
      </c>
      <c r="H4841" s="207">
        <f t="shared" si="387"/>
        <v>0.45</v>
      </c>
      <c r="I4841" s="213">
        <v>184284</v>
      </c>
      <c r="J4841" s="213">
        <v>10135.620000000001</v>
      </c>
      <c r="K4841" s="212">
        <v>14742.72</v>
      </c>
      <c r="L4841" s="212">
        <v>16585.560000000001</v>
      </c>
      <c r="M4841" s="239">
        <f t="shared" si="384"/>
        <v>0.51520000000025901</v>
      </c>
      <c r="N4841" s="239"/>
      <c r="O4841" s="178"/>
      <c r="P4841" s="178"/>
      <c r="Q4841" s="178"/>
      <c r="R4841" s="178"/>
      <c r="S4841" s="178"/>
      <c r="T4841" s="178"/>
      <c r="U4841" s="178"/>
      <c r="V4841" s="178"/>
      <c r="W4841" s="178"/>
      <c r="X4841" s="178"/>
      <c r="Y4841" s="210">
        <f t="shared" si="383"/>
        <v>0.37471329808865395</v>
      </c>
      <c r="Z4841" s="211">
        <f t="shared" si="385"/>
        <v>0.42</v>
      </c>
      <c r="AA4841" s="178"/>
      <c r="AB4841" s="178"/>
      <c r="AC4841" s="178"/>
    </row>
    <row r="4842" spans="2:29" x14ac:dyDescent="0.35">
      <c r="B4842" s="222">
        <v>491900</v>
      </c>
      <c r="C4842" s="208">
        <v>201884</v>
      </c>
      <c r="D4842" s="309">
        <v>11103.62</v>
      </c>
      <c r="E4842" s="206">
        <v>16150.72</v>
      </c>
      <c r="F4842" s="206">
        <v>18169.560000000001</v>
      </c>
      <c r="G4842" s="205">
        <f t="shared" si="386"/>
        <v>0.4104167513722301</v>
      </c>
      <c r="H4842" s="207">
        <f t="shared" si="387"/>
        <v>0.45</v>
      </c>
      <c r="I4842" s="213">
        <v>184326</v>
      </c>
      <c r="J4842" s="213">
        <v>10137.93</v>
      </c>
      <c r="K4842" s="212">
        <v>14746.08</v>
      </c>
      <c r="L4842" s="212">
        <v>16589.34</v>
      </c>
      <c r="M4842" s="239">
        <f t="shared" si="384"/>
        <v>0.51529999999995202</v>
      </c>
      <c r="N4842" s="239"/>
      <c r="O4842" s="178"/>
      <c r="P4842" s="178"/>
      <c r="Q4842" s="178"/>
      <c r="R4842" s="178"/>
      <c r="S4842" s="178"/>
      <c r="T4842" s="178"/>
      <c r="U4842" s="178"/>
      <c r="V4842" s="178"/>
      <c r="W4842" s="178"/>
      <c r="X4842" s="178"/>
      <c r="Y4842" s="210">
        <f t="shared" si="383"/>
        <v>0.37472250457410045</v>
      </c>
      <c r="Z4842" s="211">
        <f t="shared" si="385"/>
        <v>0.42</v>
      </c>
      <c r="AA4842" s="178"/>
      <c r="AB4842" s="178"/>
      <c r="AC4842" s="178"/>
    </row>
    <row r="4843" spans="2:29" x14ac:dyDescent="0.35">
      <c r="B4843" s="222">
        <v>492000</v>
      </c>
      <c r="C4843" s="208">
        <v>201929</v>
      </c>
      <c r="D4843" s="309">
        <v>11106.09</v>
      </c>
      <c r="E4843" s="206">
        <v>16154.32</v>
      </c>
      <c r="F4843" s="206">
        <v>18173.61</v>
      </c>
      <c r="G4843" s="205">
        <f t="shared" si="386"/>
        <v>0.4104247967479675</v>
      </c>
      <c r="H4843" s="207">
        <f t="shared" si="387"/>
        <v>0.45</v>
      </c>
      <c r="I4843" s="213">
        <v>184368</v>
      </c>
      <c r="J4843" s="213">
        <v>10140.24</v>
      </c>
      <c r="K4843" s="212">
        <v>14749.44</v>
      </c>
      <c r="L4843" s="212">
        <v>16593.12</v>
      </c>
      <c r="M4843" s="239">
        <f t="shared" si="384"/>
        <v>0.51520000000007715</v>
      </c>
      <c r="N4843" s="239"/>
      <c r="O4843" s="178"/>
      <c r="P4843" s="178"/>
      <c r="Q4843" s="178"/>
      <c r="R4843" s="178"/>
      <c r="S4843" s="178"/>
      <c r="T4843" s="178"/>
      <c r="U4843" s="178"/>
      <c r="V4843" s="178"/>
      <c r="W4843" s="178"/>
      <c r="X4843" s="178"/>
      <c r="Y4843" s="210">
        <f t="shared" si="383"/>
        <v>0.37473170731707317</v>
      </c>
      <c r="Z4843" s="211">
        <f t="shared" si="385"/>
        <v>0.42</v>
      </c>
      <c r="AA4843" s="178"/>
      <c r="AB4843" s="178"/>
      <c r="AC4843" s="178"/>
    </row>
    <row r="4844" spans="2:29" x14ac:dyDescent="0.35">
      <c r="B4844" s="222">
        <v>492100</v>
      </c>
      <c r="C4844" s="208">
        <v>201974</v>
      </c>
      <c r="D4844" s="309">
        <v>11108.57</v>
      </c>
      <c r="E4844" s="206">
        <v>16157.92</v>
      </c>
      <c r="F4844" s="206">
        <v>18177.66</v>
      </c>
      <c r="G4844" s="205">
        <f t="shared" si="386"/>
        <v>0.41043283885389148</v>
      </c>
      <c r="H4844" s="207">
        <f t="shared" si="387"/>
        <v>0.45</v>
      </c>
      <c r="I4844" s="213">
        <v>184410</v>
      </c>
      <c r="J4844" s="213">
        <v>10142.549999999999</v>
      </c>
      <c r="K4844" s="212">
        <v>14752.8</v>
      </c>
      <c r="L4844" s="212">
        <v>16596.900000000001</v>
      </c>
      <c r="M4844" s="239">
        <f t="shared" si="384"/>
        <v>0.51530000000009746</v>
      </c>
      <c r="N4844" s="239"/>
      <c r="O4844" s="178"/>
      <c r="P4844" s="178"/>
      <c r="Q4844" s="178"/>
      <c r="R4844" s="178"/>
      <c r="S4844" s="178"/>
      <c r="T4844" s="178"/>
      <c r="U4844" s="178"/>
      <c r="V4844" s="178"/>
      <c r="W4844" s="178"/>
      <c r="X4844" s="178"/>
      <c r="Y4844" s="210">
        <f t="shared" si="383"/>
        <v>0.37474090631985368</v>
      </c>
      <c r="Z4844" s="211">
        <f t="shared" si="385"/>
        <v>0.42</v>
      </c>
      <c r="AA4844" s="178"/>
      <c r="AB4844" s="178"/>
      <c r="AC4844" s="178"/>
    </row>
    <row r="4845" spans="2:29" x14ac:dyDescent="0.35">
      <c r="B4845" s="222">
        <v>492200</v>
      </c>
      <c r="C4845" s="208">
        <v>202019</v>
      </c>
      <c r="D4845" s="309">
        <v>11111.04</v>
      </c>
      <c r="E4845" s="206">
        <v>16161.52</v>
      </c>
      <c r="F4845" s="206">
        <v>18181.71</v>
      </c>
      <c r="G4845" s="205">
        <f t="shared" si="386"/>
        <v>0.41044087769199511</v>
      </c>
      <c r="H4845" s="207">
        <f t="shared" si="387"/>
        <v>0.45</v>
      </c>
      <c r="I4845" s="213">
        <v>184452</v>
      </c>
      <c r="J4845" s="213">
        <v>10144.86</v>
      </c>
      <c r="K4845" s="212">
        <v>14756.16</v>
      </c>
      <c r="L4845" s="212">
        <v>16600.68</v>
      </c>
      <c r="M4845" s="239">
        <f t="shared" si="384"/>
        <v>0.51520000000000432</v>
      </c>
      <c r="N4845" s="239"/>
      <c r="O4845" s="178"/>
      <c r="P4845" s="178"/>
      <c r="Q4845" s="178"/>
      <c r="R4845" s="178"/>
      <c r="S4845" s="178"/>
      <c r="T4845" s="178"/>
      <c r="U4845" s="178"/>
      <c r="V4845" s="178"/>
      <c r="W4845" s="178"/>
      <c r="X4845" s="178"/>
      <c r="Y4845" s="210">
        <f t="shared" si="383"/>
        <v>0.37475010158472166</v>
      </c>
      <c r="Z4845" s="211">
        <f t="shared" si="385"/>
        <v>0.42</v>
      </c>
      <c r="AA4845" s="178"/>
      <c r="AB4845" s="178"/>
      <c r="AC4845" s="178"/>
    </row>
    <row r="4846" spans="2:29" x14ac:dyDescent="0.35">
      <c r="B4846" s="222">
        <v>492300</v>
      </c>
      <c r="C4846" s="208">
        <v>202064</v>
      </c>
      <c r="D4846" s="309">
        <v>11113.52</v>
      </c>
      <c r="E4846" s="206">
        <v>16165.12</v>
      </c>
      <c r="F4846" s="206">
        <v>18185.759999999998</v>
      </c>
      <c r="G4846" s="205">
        <f t="shared" si="386"/>
        <v>0.41044891326426974</v>
      </c>
      <c r="H4846" s="207">
        <f t="shared" si="387"/>
        <v>0.45</v>
      </c>
      <c r="I4846" s="213">
        <v>184494</v>
      </c>
      <c r="J4846" s="213">
        <v>10147.17</v>
      </c>
      <c r="K4846" s="212">
        <v>14759.52</v>
      </c>
      <c r="L4846" s="212">
        <v>16604.46</v>
      </c>
      <c r="M4846" s="239">
        <f t="shared" si="384"/>
        <v>0.51529999999998832</v>
      </c>
      <c r="N4846" s="239"/>
      <c r="O4846" s="178"/>
      <c r="P4846" s="178"/>
      <c r="Q4846" s="178"/>
      <c r="R4846" s="178"/>
      <c r="S4846" s="178"/>
      <c r="T4846" s="178"/>
      <c r="U4846" s="178"/>
      <c r="V4846" s="178"/>
      <c r="W4846" s="178"/>
      <c r="X4846" s="178"/>
      <c r="Y4846" s="210">
        <f t="shared" si="383"/>
        <v>0.37475929311395489</v>
      </c>
      <c r="Z4846" s="211">
        <f t="shared" si="385"/>
        <v>0.42</v>
      </c>
      <c r="AA4846" s="178"/>
      <c r="AB4846" s="178"/>
      <c r="AC4846" s="178"/>
    </row>
    <row r="4847" spans="2:29" x14ac:dyDescent="0.35">
      <c r="B4847" s="222">
        <v>492400</v>
      </c>
      <c r="C4847" s="208">
        <v>202109</v>
      </c>
      <c r="D4847" s="309">
        <v>11115.99</v>
      </c>
      <c r="E4847" s="206">
        <v>16168.72</v>
      </c>
      <c r="F4847" s="206">
        <v>18189.810000000001</v>
      </c>
      <c r="G4847" s="205">
        <f t="shared" si="386"/>
        <v>0.41045694557270512</v>
      </c>
      <c r="H4847" s="207">
        <f t="shared" si="387"/>
        <v>0.45</v>
      </c>
      <c r="I4847" s="213">
        <v>184536</v>
      </c>
      <c r="J4847" s="213">
        <v>10149.48</v>
      </c>
      <c r="K4847" s="212">
        <v>14762.88</v>
      </c>
      <c r="L4847" s="212">
        <v>16608.240000000002</v>
      </c>
      <c r="M4847" s="239">
        <f t="shared" si="384"/>
        <v>0.51519999999989519</v>
      </c>
      <c r="N4847" s="239"/>
      <c r="O4847" s="178"/>
      <c r="P4847" s="178"/>
      <c r="Q4847" s="178"/>
      <c r="R4847" s="178"/>
      <c r="S4847" s="178"/>
      <c r="T4847" s="178"/>
      <c r="U4847" s="178"/>
      <c r="V4847" s="178"/>
      <c r="W4847" s="178"/>
      <c r="X4847" s="178"/>
      <c r="Y4847" s="210">
        <f t="shared" si="383"/>
        <v>0.37476848090982939</v>
      </c>
      <c r="Z4847" s="211">
        <f t="shared" si="385"/>
        <v>0.42</v>
      </c>
      <c r="AA4847" s="178"/>
      <c r="AB4847" s="178"/>
      <c r="AC4847" s="178"/>
    </row>
    <row r="4848" spans="2:29" x14ac:dyDescent="0.35">
      <c r="B4848" s="222">
        <v>492500</v>
      </c>
      <c r="C4848" s="208">
        <v>202154</v>
      </c>
      <c r="D4848" s="309">
        <v>11118.47</v>
      </c>
      <c r="E4848" s="206">
        <v>16172.32</v>
      </c>
      <c r="F4848" s="206">
        <v>18193.86</v>
      </c>
      <c r="G4848" s="205">
        <f t="shared" si="386"/>
        <v>0.41046497461928932</v>
      </c>
      <c r="H4848" s="207">
        <f t="shared" si="387"/>
        <v>0.45</v>
      </c>
      <c r="I4848" s="213">
        <v>184578</v>
      </c>
      <c r="J4848" s="213">
        <v>10151.790000000001</v>
      </c>
      <c r="K4848" s="212">
        <v>14766.24</v>
      </c>
      <c r="L4848" s="212">
        <v>16612.02</v>
      </c>
      <c r="M4848" s="239">
        <f t="shared" si="384"/>
        <v>0.51530000000017029</v>
      </c>
      <c r="N4848" s="239"/>
      <c r="O4848" s="178"/>
      <c r="P4848" s="178"/>
      <c r="Q4848" s="178"/>
      <c r="R4848" s="178"/>
      <c r="S4848" s="178"/>
      <c r="T4848" s="178"/>
      <c r="U4848" s="178"/>
      <c r="V4848" s="178"/>
      <c r="W4848" s="178"/>
      <c r="X4848" s="178"/>
      <c r="Y4848" s="210">
        <f t="shared" si="383"/>
        <v>0.37477766497461928</v>
      </c>
      <c r="Z4848" s="211">
        <f t="shared" si="385"/>
        <v>0.42</v>
      </c>
      <c r="AA4848" s="178"/>
      <c r="AB4848" s="178"/>
      <c r="AC4848" s="178"/>
    </row>
    <row r="4849" spans="2:29" x14ac:dyDescent="0.35">
      <c r="B4849" s="222">
        <v>492600</v>
      </c>
      <c r="C4849" s="208">
        <v>202199</v>
      </c>
      <c r="D4849" s="309">
        <v>11120.94</v>
      </c>
      <c r="E4849" s="206">
        <v>16175.92</v>
      </c>
      <c r="F4849" s="206">
        <v>18197.91</v>
      </c>
      <c r="G4849" s="205">
        <f t="shared" si="386"/>
        <v>0.41047300040600893</v>
      </c>
      <c r="H4849" s="207">
        <f t="shared" si="387"/>
        <v>0.45</v>
      </c>
      <c r="I4849" s="213">
        <v>184620</v>
      </c>
      <c r="J4849" s="213">
        <v>10154.1</v>
      </c>
      <c r="K4849" s="212">
        <v>14769.6</v>
      </c>
      <c r="L4849" s="212">
        <v>16615.8</v>
      </c>
      <c r="M4849" s="239">
        <f t="shared" si="384"/>
        <v>0.51520000000004074</v>
      </c>
      <c r="N4849" s="239"/>
      <c r="O4849" s="178"/>
      <c r="P4849" s="178"/>
      <c r="Q4849" s="178"/>
      <c r="R4849" s="178"/>
      <c r="S4849" s="178"/>
      <c r="T4849" s="178"/>
      <c r="U4849" s="178"/>
      <c r="V4849" s="178"/>
      <c r="W4849" s="178"/>
      <c r="X4849" s="178"/>
      <c r="Y4849" s="210">
        <f t="shared" si="383"/>
        <v>0.37478684531059681</v>
      </c>
      <c r="Z4849" s="211">
        <f t="shared" si="385"/>
        <v>0.42</v>
      </c>
      <c r="AA4849" s="178"/>
      <c r="AB4849" s="178"/>
      <c r="AC4849" s="178"/>
    </row>
    <row r="4850" spans="2:29" x14ac:dyDescent="0.35">
      <c r="B4850" s="222">
        <v>492700</v>
      </c>
      <c r="C4850" s="208">
        <v>202244</v>
      </c>
      <c r="D4850" s="309">
        <v>11123.42</v>
      </c>
      <c r="E4850" s="206">
        <v>16179.52</v>
      </c>
      <c r="F4850" s="206">
        <v>18201.96</v>
      </c>
      <c r="G4850" s="205">
        <f t="shared" si="386"/>
        <v>0.41048102293484878</v>
      </c>
      <c r="H4850" s="207">
        <f t="shared" si="387"/>
        <v>0.45</v>
      </c>
      <c r="I4850" s="213">
        <v>184662</v>
      </c>
      <c r="J4850" s="213">
        <v>10156.41</v>
      </c>
      <c r="K4850" s="212">
        <v>14772.96</v>
      </c>
      <c r="L4850" s="212">
        <v>16619.580000000002</v>
      </c>
      <c r="M4850" s="239">
        <f t="shared" si="384"/>
        <v>0.51530000000002474</v>
      </c>
      <c r="N4850" s="239"/>
      <c r="O4850" s="178"/>
      <c r="P4850" s="178"/>
      <c r="Q4850" s="178"/>
      <c r="R4850" s="178"/>
      <c r="S4850" s="178"/>
      <c r="T4850" s="178"/>
      <c r="U4850" s="178"/>
      <c r="V4850" s="178"/>
      <c r="W4850" s="178"/>
      <c r="X4850" s="178"/>
      <c r="Y4850" s="210">
        <f t="shared" si="383"/>
        <v>0.37479602192003247</v>
      </c>
      <c r="Z4850" s="211">
        <f t="shared" si="385"/>
        <v>0.42</v>
      </c>
      <c r="AA4850" s="178"/>
      <c r="AB4850" s="178"/>
      <c r="AC4850" s="178"/>
    </row>
    <row r="4851" spans="2:29" x14ac:dyDescent="0.35">
      <c r="B4851" s="222">
        <v>492800</v>
      </c>
      <c r="C4851" s="208">
        <v>202289</v>
      </c>
      <c r="D4851" s="309">
        <v>11125.89</v>
      </c>
      <c r="E4851" s="206">
        <v>16183.12</v>
      </c>
      <c r="F4851" s="206">
        <v>18206.009999999998</v>
      </c>
      <c r="G4851" s="205">
        <f t="shared" si="386"/>
        <v>0.4104890422077922</v>
      </c>
      <c r="H4851" s="207">
        <f t="shared" si="387"/>
        <v>0.45</v>
      </c>
      <c r="I4851" s="213">
        <v>184704</v>
      </c>
      <c r="J4851" s="213">
        <v>10158.719999999999</v>
      </c>
      <c r="K4851" s="212">
        <v>14776.32</v>
      </c>
      <c r="L4851" s="212">
        <v>16623.36</v>
      </c>
      <c r="M4851" s="239">
        <f t="shared" si="384"/>
        <v>0.51520000000025901</v>
      </c>
      <c r="N4851" s="239"/>
      <c r="O4851" s="178"/>
      <c r="P4851" s="178"/>
      <c r="Q4851" s="178"/>
      <c r="R4851" s="178"/>
      <c r="S4851" s="178"/>
      <c r="T4851" s="178"/>
      <c r="U4851" s="178"/>
      <c r="V4851" s="178"/>
      <c r="W4851" s="178"/>
      <c r="X4851" s="178"/>
      <c r="Y4851" s="210">
        <f t="shared" si="383"/>
        <v>0.37480519480519481</v>
      </c>
      <c r="Z4851" s="211">
        <f t="shared" si="385"/>
        <v>0.42</v>
      </c>
      <c r="AA4851" s="178"/>
      <c r="AB4851" s="178"/>
      <c r="AC4851" s="178"/>
    </row>
    <row r="4852" spans="2:29" x14ac:dyDescent="0.35">
      <c r="B4852" s="222">
        <v>492900</v>
      </c>
      <c r="C4852" s="208">
        <v>202334</v>
      </c>
      <c r="D4852" s="309">
        <v>11128.37</v>
      </c>
      <c r="E4852" s="206">
        <v>16186.72</v>
      </c>
      <c r="F4852" s="206">
        <v>18210.060000000001</v>
      </c>
      <c r="G4852" s="205">
        <f t="shared" si="386"/>
        <v>0.41049705822682087</v>
      </c>
      <c r="H4852" s="207">
        <f t="shared" si="387"/>
        <v>0.45</v>
      </c>
      <c r="I4852" s="213">
        <v>184746</v>
      </c>
      <c r="J4852" s="213">
        <v>10161.030000000001</v>
      </c>
      <c r="K4852" s="212">
        <v>14779.68</v>
      </c>
      <c r="L4852" s="212">
        <v>16627.14</v>
      </c>
      <c r="M4852" s="239">
        <f t="shared" si="384"/>
        <v>0.51529999999995202</v>
      </c>
      <c r="N4852" s="239"/>
      <c r="O4852" s="178"/>
      <c r="P4852" s="178"/>
      <c r="Q4852" s="178"/>
      <c r="R4852" s="178"/>
      <c r="S4852" s="178"/>
      <c r="T4852" s="178"/>
      <c r="U4852" s="178"/>
      <c r="V4852" s="178"/>
      <c r="W4852" s="178"/>
      <c r="X4852" s="178"/>
      <c r="Y4852" s="210">
        <f t="shared" si="383"/>
        <v>0.37481436396835061</v>
      </c>
      <c r="Z4852" s="211">
        <f t="shared" si="385"/>
        <v>0.42</v>
      </c>
      <c r="AA4852" s="178"/>
      <c r="AB4852" s="178"/>
      <c r="AC4852" s="178"/>
    </row>
    <row r="4853" spans="2:29" x14ac:dyDescent="0.35">
      <c r="B4853" s="222">
        <v>493000</v>
      </c>
      <c r="C4853" s="208">
        <v>202379</v>
      </c>
      <c r="D4853" s="309">
        <v>11130.84</v>
      </c>
      <c r="E4853" s="206">
        <v>16190.32</v>
      </c>
      <c r="F4853" s="206">
        <v>18214.11</v>
      </c>
      <c r="G4853" s="205">
        <f t="shared" si="386"/>
        <v>0.41050507099391481</v>
      </c>
      <c r="H4853" s="207">
        <f t="shared" si="387"/>
        <v>0.45</v>
      </c>
      <c r="I4853" s="213">
        <v>184788</v>
      </c>
      <c r="J4853" s="213">
        <v>10163.34</v>
      </c>
      <c r="K4853" s="212">
        <v>14783.04</v>
      </c>
      <c r="L4853" s="212">
        <v>16630.919999999998</v>
      </c>
      <c r="M4853" s="239">
        <f t="shared" si="384"/>
        <v>0.51520000000007715</v>
      </c>
      <c r="N4853" s="239"/>
      <c r="O4853" s="178"/>
      <c r="P4853" s="178"/>
      <c r="Q4853" s="178"/>
      <c r="R4853" s="178"/>
      <c r="S4853" s="178"/>
      <c r="T4853" s="178"/>
      <c r="U4853" s="178"/>
      <c r="V4853" s="178"/>
      <c r="W4853" s="178"/>
      <c r="X4853" s="178"/>
      <c r="Y4853" s="210">
        <f t="shared" si="383"/>
        <v>0.37482352941176472</v>
      </c>
      <c r="Z4853" s="211">
        <f t="shared" si="385"/>
        <v>0.42</v>
      </c>
      <c r="AA4853" s="178"/>
      <c r="AB4853" s="178"/>
      <c r="AC4853" s="178"/>
    </row>
    <row r="4854" spans="2:29" x14ac:dyDescent="0.35">
      <c r="B4854" s="222">
        <v>493100</v>
      </c>
      <c r="C4854" s="208">
        <v>202424</v>
      </c>
      <c r="D4854" s="309">
        <v>11133.32</v>
      </c>
      <c r="E4854" s="206">
        <v>16193.92</v>
      </c>
      <c r="F4854" s="206">
        <v>18218.16</v>
      </c>
      <c r="G4854" s="205">
        <f t="shared" si="386"/>
        <v>0.41051308051105251</v>
      </c>
      <c r="H4854" s="207">
        <f t="shared" si="387"/>
        <v>0.45</v>
      </c>
      <c r="I4854" s="213">
        <v>184830</v>
      </c>
      <c r="J4854" s="213">
        <v>10165.65</v>
      </c>
      <c r="K4854" s="212">
        <v>14786.4</v>
      </c>
      <c r="L4854" s="212">
        <v>16634.7</v>
      </c>
      <c r="M4854" s="239">
        <f t="shared" si="384"/>
        <v>0.51530000000009746</v>
      </c>
      <c r="N4854" s="239"/>
      <c r="O4854" s="178"/>
      <c r="P4854" s="178"/>
      <c r="Q4854" s="178"/>
      <c r="R4854" s="178"/>
      <c r="S4854" s="178"/>
      <c r="T4854" s="178"/>
      <c r="U4854" s="178"/>
      <c r="V4854" s="178"/>
      <c r="W4854" s="178"/>
      <c r="X4854" s="178"/>
      <c r="Y4854" s="210">
        <f t="shared" si="383"/>
        <v>0.37483269113770029</v>
      </c>
      <c r="Z4854" s="211">
        <f t="shared" si="385"/>
        <v>0.42</v>
      </c>
      <c r="AA4854" s="178"/>
      <c r="AB4854" s="178"/>
      <c r="AC4854" s="178"/>
    </row>
    <row r="4855" spans="2:29" x14ac:dyDescent="0.35">
      <c r="B4855" s="222">
        <v>493200</v>
      </c>
      <c r="C4855" s="208">
        <v>202469</v>
      </c>
      <c r="D4855" s="309">
        <v>11135.79</v>
      </c>
      <c r="E4855" s="206">
        <v>16197.52</v>
      </c>
      <c r="F4855" s="206">
        <v>18222.21</v>
      </c>
      <c r="G4855" s="205">
        <f t="shared" si="386"/>
        <v>0.41052108678021088</v>
      </c>
      <c r="H4855" s="207">
        <f t="shared" si="387"/>
        <v>0.45</v>
      </c>
      <c r="I4855" s="213">
        <v>184872</v>
      </c>
      <c r="J4855" s="213">
        <v>10167.959999999999</v>
      </c>
      <c r="K4855" s="212">
        <v>14789.76</v>
      </c>
      <c r="L4855" s="212">
        <v>16638.48</v>
      </c>
      <c r="M4855" s="239">
        <f t="shared" si="384"/>
        <v>0.51520000000000432</v>
      </c>
      <c r="N4855" s="239"/>
      <c r="O4855" s="178"/>
      <c r="P4855" s="178"/>
      <c r="Q4855" s="178"/>
      <c r="R4855" s="178"/>
      <c r="S4855" s="178"/>
      <c r="T4855" s="178"/>
      <c r="U4855" s="178"/>
      <c r="V4855" s="178"/>
      <c r="W4855" s="178"/>
      <c r="X4855" s="178"/>
      <c r="Y4855" s="210">
        <f t="shared" si="383"/>
        <v>0.3748418491484185</v>
      </c>
      <c r="Z4855" s="211">
        <f t="shared" si="385"/>
        <v>0.42</v>
      </c>
      <c r="AA4855" s="178"/>
      <c r="AB4855" s="178"/>
      <c r="AC4855" s="178"/>
    </row>
    <row r="4856" spans="2:29" x14ac:dyDescent="0.35">
      <c r="B4856" s="222">
        <v>493300</v>
      </c>
      <c r="C4856" s="208">
        <v>202514</v>
      </c>
      <c r="D4856" s="309">
        <v>11138.27</v>
      </c>
      <c r="E4856" s="206">
        <v>16201.12</v>
      </c>
      <c r="F4856" s="206">
        <v>18226.259999999998</v>
      </c>
      <c r="G4856" s="205">
        <f t="shared" si="386"/>
        <v>0.41052908980336511</v>
      </c>
      <c r="H4856" s="207">
        <f t="shared" si="387"/>
        <v>0.45</v>
      </c>
      <c r="I4856" s="213">
        <v>184914</v>
      </c>
      <c r="J4856" s="213">
        <v>10170.27</v>
      </c>
      <c r="K4856" s="212">
        <v>14793.12</v>
      </c>
      <c r="L4856" s="212">
        <v>16642.259999999998</v>
      </c>
      <c r="M4856" s="239">
        <f t="shared" si="384"/>
        <v>0.51529999999998832</v>
      </c>
      <c r="N4856" s="239"/>
      <c r="O4856" s="178"/>
      <c r="P4856" s="178"/>
      <c r="Q4856" s="178"/>
      <c r="R4856" s="178"/>
      <c r="S4856" s="178"/>
      <c r="T4856" s="178"/>
      <c r="U4856" s="178"/>
      <c r="V4856" s="178"/>
      <c r="W4856" s="178"/>
      <c r="X4856" s="178"/>
      <c r="Y4856" s="210">
        <f t="shared" si="383"/>
        <v>0.37485100344617878</v>
      </c>
      <c r="Z4856" s="211">
        <f t="shared" si="385"/>
        <v>0.42</v>
      </c>
      <c r="AA4856" s="178"/>
      <c r="AB4856" s="178"/>
      <c r="AC4856" s="178"/>
    </row>
    <row r="4857" spans="2:29" x14ac:dyDescent="0.35">
      <c r="B4857" s="222">
        <v>493400</v>
      </c>
      <c r="C4857" s="208">
        <v>202559</v>
      </c>
      <c r="D4857" s="309">
        <v>11140.74</v>
      </c>
      <c r="E4857" s="206">
        <v>16204.72</v>
      </c>
      <c r="F4857" s="206">
        <v>18230.310000000001</v>
      </c>
      <c r="G4857" s="205">
        <f t="shared" si="386"/>
        <v>0.41053708958248886</v>
      </c>
      <c r="H4857" s="207">
        <f t="shared" si="387"/>
        <v>0.45</v>
      </c>
      <c r="I4857" s="213">
        <v>184956</v>
      </c>
      <c r="J4857" s="213">
        <v>10172.58</v>
      </c>
      <c r="K4857" s="212">
        <v>14796.48</v>
      </c>
      <c r="L4857" s="212">
        <v>16646.04</v>
      </c>
      <c r="M4857" s="239">
        <f t="shared" si="384"/>
        <v>0.51519999999989519</v>
      </c>
      <c r="N4857" s="239"/>
      <c r="O4857" s="178"/>
      <c r="P4857" s="178"/>
      <c r="Q4857" s="178"/>
      <c r="R4857" s="178"/>
      <c r="S4857" s="178"/>
      <c r="T4857" s="178"/>
      <c r="U4857" s="178"/>
      <c r="V4857" s="178"/>
      <c r="W4857" s="178"/>
      <c r="X4857" s="178"/>
      <c r="Y4857" s="210">
        <f t="shared" si="383"/>
        <v>0.37486015403323875</v>
      </c>
      <c r="Z4857" s="211">
        <f t="shared" si="385"/>
        <v>0.42</v>
      </c>
      <c r="AA4857" s="178"/>
      <c r="AB4857" s="178"/>
      <c r="AC4857" s="178"/>
    </row>
    <row r="4858" spans="2:29" x14ac:dyDescent="0.35">
      <c r="B4858" s="222">
        <v>493500</v>
      </c>
      <c r="C4858" s="208">
        <v>202604</v>
      </c>
      <c r="D4858" s="309">
        <v>11143.22</v>
      </c>
      <c r="E4858" s="206">
        <v>16208.32</v>
      </c>
      <c r="F4858" s="206">
        <v>18234.36</v>
      </c>
      <c r="G4858" s="205">
        <f t="shared" si="386"/>
        <v>0.4105450861195542</v>
      </c>
      <c r="H4858" s="207">
        <f t="shared" si="387"/>
        <v>0.45</v>
      </c>
      <c r="I4858" s="213">
        <v>184998</v>
      </c>
      <c r="J4858" s="213">
        <v>10174.89</v>
      </c>
      <c r="K4858" s="212">
        <v>14799.84</v>
      </c>
      <c r="L4858" s="212">
        <v>16649.82</v>
      </c>
      <c r="M4858" s="239">
        <f t="shared" si="384"/>
        <v>0.51530000000017029</v>
      </c>
      <c r="N4858" s="239"/>
      <c r="O4858" s="178"/>
      <c r="P4858" s="178"/>
      <c r="Q4858" s="178"/>
      <c r="R4858" s="178"/>
      <c r="S4858" s="178"/>
      <c r="T4858" s="178"/>
      <c r="U4858" s="178"/>
      <c r="V4858" s="178"/>
      <c r="W4858" s="178"/>
      <c r="X4858" s="178"/>
      <c r="Y4858" s="210">
        <f t="shared" si="383"/>
        <v>0.37486930091185411</v>
      </c>
      <c r="Z4858" s="211">
        <f t="shared" si="385"/>
        <v>0.42</v>
      </c>
      <c r="AA4858" s="178"/>
      <c r="AB4858" s="178"/>
      <c r="AC4858" s="178"/>
    </row>
    <row r="4859" spans="2:29" x14ac:dyDescent="0.35">
      <c r="B4859" s="222">
        <v>493600</v>
      </c>
      <c r="C4859" s="208">
        <v>202649</v>
      </c>
      <c r="D4859" s="309">
        <v>11145.69</v>
      </c>
      <c r="E4859" s="206">
        <v>16211.92</v>
      </c>
      <c r="F4859" s="206">
        <v>18238.41</v>
      </c>
      <c r="G4859" s="205">
        <f t="shared" si="386"/>
        <v>0.41055307941653163</v>
      </c>
      <c r="H4859" s="207">
        <f t="shared" si="387"/>
        <v>0.45</v>
      </c>
      <c r="I4859" s="213">
        <v>185040</v>
      </c>
      <c r="J4859" s="213">
        <v>10177.200000000001</v>
      </c>
      <c r="K4859" s="212">
        <v>14803.2</v>
      </c>
      <c r="L4859" s="212">
        <v>16653.599999999999</v>
      </c>
      <c r="M4859" s="239">
        <f t="shared" si="384"/>
        <v>0.51520000000004074</v>
      </c>
      <c r="N4859" s="239"/>
      <c r="O4859" s="178"/>
      <c r="P4859" s="178"/>
      <c r="Q4859" s="178"/>
      <c r="R4859" s="178"/>
      <c r="S4859" s="178"/>
      <c r="T4859" s="178"/>
      <c r="U4859" s="178"/>
      <c r="V4859" s="178"/>
      <c r="W4859" s="178"/>
      <c r="X4859" s="178"/>
      <c r="Y4859" s="210">
        <f t="shared" si="383"/>
        <v>0.37487844408427878</v>
      </c>
      <c r="Z4859" s="211">
        <f t="shared" si="385"/>
        <v>0.42</v>
      </c>
      <c r="AA4859" s="178"/>
      <c r="AB4859" s="178"/>
      <c r="AC4859" s="178"/>
    </row>
    <row r="4860" spans="2:29" x14ac:dyDescent="0.35">
      <c r="B4860" s="222">
        <v>493700</v>
      </c>
      <c r="C4860" s="208">
        <v>202694</v>
      </c>
      <c r="D4860" s="309">
        <v>11148.17</v>
      </c>
      <c r="E4860" s="206">
        <v>16215.52</v>
      </c>
      <c r="F4860" s="206">
        <v>18242.46</v>
      </c>
      <c r="G4860" s="205">
        <f t="shared" si="386"/>
        <v>0.41056106947538989</v>
      </c>
      <c r="H4860" s="207">
        <f t="shared" si="387"/>
        <v>0.45</v>
      </c>
      <c r="I4860" s="213">
        <v>185082</v>
      </c>
      <c r="J4860" s="213">
        <v>10179.51</v>
      </c>
      <c r="K4860" s="212">
        <v>14806.56</v>
      </c>
      <c r="L4860" s="212">
        <v>16657.38</v>
      </c>
      <c r="M4860" s="239">
        <f t="shared" si="384"/>
        <v>0.51530000000002474</v>
      </c>
      <c r="N4860" s="239"/>
      <c r="O4860" s="178"/>
      <c r="P4860" s="178"/>
      <c r="Q4860" s="178"/>
      <c r="R4860" s="178"/>
      <c r="S4860" s="178"/>
      <c r="T4860" s="178"/>
      <c r="U4860" s="178"/>
      <c r="V4860" s="178"/>
      <c r="W4860" s="178"/>
      <c r="X4860" s="178"/>
      <c r="Y4860" s="210">
        <f t="shared" si="383"/>
        <v>0.37488758355276486</v>
      </c>
      <c r="Z4860" s="211">
        <f t="shared" si="385"/>
        <v>0.42</v>
      </c>
      <c r="AA4860" s="178"/>
      <c r="AB4860" s="178"/>
      <c r="AC4860" s="178"/>
    </row>
    <row r="4861" spans="2:29" x14ac:dyDescent="0.35">
      <c r="B4861" s="222">
        <v>493800</v>
      </c>
      <c r="C4861" s="208">
        <v>202739</v>
      </c>
      <c r="D4861" s="309">
        <v>11150.64</v>
      </c>
      <c r="E4861" s="206">
        <v>16219.12</v>
      </c>
      <c r="F4861" s="206">
        <v>18246.509999999998</v>
      </c>
      <c r="G4861" s="205">
        <f t="shared" si="386"/>
        <v>0.41056905629809637</v>
      </c>
      <c r="H4861" s="207">
        <f t="shared" si="387"/>
        <v>0.45</v>
      </c>
      <c r="I4861" s="213">
        <v>185124</v>
      </c>
      <c r="J4861" s="213">
        <v>10181.82</v>
      </c>
      <c r="K4861" s="212">
        <v>14809.92</v>
      </c>
      <c r="L4861" s="212">
        <v>16661.16</v>
      </c>
      <c r="M4861" s="239">
        <f t="shared" si="384"/>
        <v>0.51520000000025901</v>
      </c>
      <c r="N4861" s="239"/>
      <c r="O4861" s="178"/>
      <c r="P4861" s="178"/>
      <c r="Q4861" s="178"/>
      <c r="R4861" s="178"/>
      <c r="S4861" s="178"/>
      <c r="T4861" s="178"/>
      <c r="U4861" s="178"/>
      <c r="V4861" s="178"/>
      <c r="W4861" s="178"/>
      <c r="X4861" s="178"/>
      <c r="Y4861" s="210">
        <f t="shared" si="383"/>
        <v>0.37489671931956259</v>
      </c>
      <c r="Z4861" s="211">
        <f t="shared" si="385"/>
        <v>0.42</v>
      </c>
      <c r="AA4861" s="178"/>
      <c r="AB4861" s="178"/>
      <c r="AC4861" s="178"/>
    </row>
    <row r="4862" spans="2:29" x14ac:dyDescent="0.35">
      <c r="B4862" s="222">
        <v>493900</v>
      </c>
      <c r="C4862" s="208">
        <v>202784</v>
      </c>
      <c r="D4862" s="309">
        <v>11153.12</v>
      </c>
      <c r="E4862" s="206">
        <v>16222.72</v>
      </c>
      <c r="F4862" s="206">
        <v>18250.560000000001</v>
      </c>
      <c r="G4862" s="205">
        <f t="shared" si="386"/>
        <v>0.4105770398866167</v>
      </c>
      <c r="H4862" s="207">
        <f t="shared" si="387"/>
        <v>0.45</v>
      </c>
      <c r="I4862" s="213">
        <v>185166</v>
      </c>
      <c r="J4862" s="213">
        <v>10184.129999999999</v>
      </c>
      <c r="K4862" s="212">
        <v>14813.28</v>
      </c>
      <c r="L4862" s="212">
        <v>16664.939999999999</v>
      </c>
      <c r="M4862" s="239">
        <f t="shared" si="384"/>
        <v>0.51529999999995202</v>
      </c>
      <c r="N4862" s="239"/>
      <c r="O4862" s="178"/>
      <c r="P4862" s="178"/>
      <c r="Q4862" s="178"/>
      <c r="R4862" s="178"/>
      <c r="S4862" s="178"/>
      <c r="T4862" s="178"/>
      <c r="U4862" s="178"/>
      <c r="V4862" s="178"/>
      <c r="W4862" s="178"/>
      <c r="X4862" s="178"/>
      <c r="Y4862" s="210">
        <f t="shared" si="383"/>
        <v>0.37490585138692045</v>
      </c>
      <c r="Z4862" s="211">
        <f t="shared" si="385"/>
        <v>0.42</v>
      </c>
      <c r="AA4862" s="178"/>
      <c r="AB4862" s="178"/>
      <c r="AC4862" s="178"/>
    </row>
    <row r="4863" spans="2:29" x14ac:dyDescent="0.35">
      <c r="B4863" s="222">
        <v>494000</v>
      </c>
      <c r="C4863" s="208">
        <v>202829</v>
      </c>
      <c r="D4863" s="309">
        <v>11155.59</v>
      </c>
      <c r="E4863" s="206">
        <v>16226.32</v>
      </c>
      <c r="F4863" s="206">
        <v>18254.61</v>
      </c>
      <c r="G4863" s="205">
        <f t="shared" si="386"/>
        <v>0.41058502024291499</v>
      </c>
      <c r="H4863" s="207">
        <f t="shared" si="387"/>
        <v>0.45</v>
      </c>
      <c r="I4863" s="213">
        <v>185208</v>
      </c>
      <c r="J4863" s="213">
        <v>10186.44</v>
      </c>
      <c r="K4863" s="212">
        <v>14816.64</v>
      </c>
      <c r="L4863" s="212">
        <v>16668.72</v>
      </c>
      <c r="M4863" s="239">
        <f t="shared" si="384"/>
        <v>0.51520000000007715</v>
      </c>
      <c r="N4863" s="239"/>
      <c r="O4863" s="178"/>
      <c r="P4863" s="178"/>
      <c r="Q4863" s="178"/>
      <c r="R4863" s="178"/>
      <c r="S4863" s="178"/>
      <c r="T4863" s="178"/>
      <c r="U4863" s="178"/>
      <c r="V4863" s="178"/>
      <c r="W4863" s="178"/>
      <c r="X4863" s="178"/>
      <c r="Y4863" s="210">
        <f t="shared" si="383"/>
        <v>0.37491497975708504</v>
      </c>
      <c r="Z4863" s="211">
        <f t="shared" si="385"/>
        <v>0.42</v>
      </c>
      <c r="AA4863" s="178"/>
      <c r="AB4863" s="178"/>
      <c r="AC4863" s="178"/>
    </row>
    <row r="4864" spans="2:29" x14ac:dyDescent="0.35">
      <c r="B4864" s="222">
        <v>494100</v>
      </c>
      <c r="C4864" s="208">
        <v>202874</v>
      </c>
      <c r="D4864" s="309">
        <v>11158.07</v>
      </c>
      <c r="E4864" s="206">
        <v>16229.92</v>
      </c>
      <c r="F4864" s="206">
        <v>18258.66</v>
      </c>
      <c r="G4864" s="205">
        <f t="shared" si="386"/>
        <v>0.41059299736895366</v>
      </c>
      <c r="H4864" s="207">
        <f t="shared" si="387"/>
        <v>0.45</v>
      </c>
      <c r="I4864" s="213">
        <v>185250</v>
      </c>
      <c r="J4864" s="213">
        <v>10188.75</v>
      </c>
      <c r="K4864" s="212">
        <v>14820</v>
      </c>
      <c r="L4864" s="212">
        <v>16672.5</v>
      </c>
      <c r="M4864" s="239">
        <f t="shared" si="384"/>
        <v>0.51530000000009746</v>
      </c>
      <c r="N4864" s="239"/>
      <c r="O4864" s="178"/>
      <c r="P4864" s="178"/>
      <c r="Q4864" s="178"/>
      <c r="R4864" s="178"/>
      <c r="S4864" s="178"/>
      <c r="T4864" s="178"/>
      <c r="U4864" s="178"/>
      <c r="V4864" s="178"/>
      <c r="W4864" s="178"/>
      <c r="X4864" s="178"/>
      <c r="Y4864" s="210">
        <f t="shared" si="383"/>
        <v>0.37492410443230118</v>
      </c>
      <c r="Z4864" s="211">
        <f t="shared" si="385"/>
        <v>0.42</v>
      </c>
      <c r="AA4864" s="178"/>
      <c r="AB4864" s="178"/>
      <c r="AC4864" s="178"/>
    </row>
    <row r="4865" spans="2:29" x14ac:dyDescent="0.35">
      <c r="B4865" s="222">
        <v>494200</v>
      </c>
      <c r="C4865" s="208">
        <v>202919</v>
      </c>
      <c r="D4865" s="309">
        <v>11160.54</v>
      </c>
      <c r="E4865" s="206">
        <v>16233.52</v>
      </c>
      <c r="F4865" s="206">
        <v>18262.71</v>
      </c>
      <c r="G4865" s="205">
        <f t="shared" si="386"/>
        <v>0.41060097126669365</v>
      </c>
      <c r="H4865" s="207">
        <f t="shared" si="387"/>
        <v>0.45</v>
      </c>
      <c r="I4865" s="213">
        <v>185292</v>
      </c>
      <c r="J4865" s="213">
        <v>10191.06</v>
      </c>
      <c r="K4865" s="212">
        <v>14823.36</v>
      </c>
      <c r="L4865" s="212">
        <v>16676.28</v>
      </c>
      <c r="M4865" s="239">
        <f t="shared" si="384"/>
        <v>0.51520000000000432</v>
      </c>
      <c r="N4865" s="239"/>
      <c r="O4865" s="178"/>
      <c r="P4865" s="178"/>
      <c r="Q4865" s="178"/>
      <c r="R4865" s="178"/>
      <c r="S4865" s="178"/>
      <c r="T4865" s="178"/>
      <c r="U4865" s="178"/>
      <c r="V4865" s="178"/>
      <c r="W4865" s="178"/>
      <c r="X4865" s="178"/>
      <c r="Y4865" s="210">
        <f t="shared" si="383"/>
        <v>0.37493322541481183</v>
      </c>
      <c r="Z4865" s="211">
        <f t="shared" si="385"/>
        <v>0.42</v>
      </c>
      <c r="AA4865" s="178"/>
      <c r="AB4865" s="178"/>
      <c r="AC4865" s="178"/>
    </row>
    <row r="4866" spans="2:29" x14ac:dyDescent="0.35">
      <c r="B4866" s="222">
        <v>494300</v>
      </c>
      <c r="C4866" s="208">
        <v>202964</v>
      </c>
      <c r="D4866" s="309">
        <v>11163.02</v>
      </c>
      <c r="E4866" s="206">
        <v>16237.12</v>
      </c>
      <c r="F4866" s="206">
        <v>18266.759999999998</v>
      </c>
      <c r="G4866" s="205">
        <f t="shared" si="386"/>
        <v>0.41060894193809427</v>
      </c>
      <c r="H4866" s="207">
        <f t="shared" si="387"/>
        <v>0.45</v>
      </c>
      <c r="I4866" s="213">
        <v>185334</v>
      </c>
      <c r="J4866" s="213">
        <v>10193.370000000001</v>
      </c>
      <c r="K4866" s="212">
        <v>14826.72</v>
      </c>
      <c r="L4866" s="212">
        <v>16680.060000000001</v>
      </c>
      <c r="M4866" s="239">
        <f t="shared" si="384"/>
        <v>0.51529999999998832</v>
      </c>
      <c r="N4866" s="239"/>
      <c r="O4866" s="178"/>
      <c r="P4866" s="178"/>
      <c r="Q4866" s="178"/>
      <c r="R4866" s="178"/>
      <c r="S4866" s="178"/>
      <c r="T4866" s="178"/>
      <c r="U4866" s="178"/>
      <c r="V4866" s="178"/>
      <c r="W4866" s="178"/>
      <c r="X4866" s="178"/>
      <c r="Y4866" s="210">
        <f t="shared" si="383"/>
        <v>0.37494234270685817</v>
      </c>
      <c r="Z4866" s="211">
        <f t="shared" si="385"/>
        <v>0.42</v>
      </c>
      <c r="AA4866" s="178"/>
      <c r="AB4866" s="178"/>
      <c r="AC4866" s="178"/>
    </row>
    <row r="4867" spans="2:29" x14ac:dyDescent="0.35">
      <c r="B4867" s="222">
        <v>494400</v>
      </c>
      <c r="C4867" s="208">
        <v>203009</v>
      </c>
      <c r="D4867" s="309">
        <v>11165.49</v>
      </c>
      <c r="E4867" s="206">
        <v>16240.72</v>
      </c>
      <c r="F4867" s="206">
        <v>18270.810000000001</v>
      </c>
      <c r="G4867" s="205">
        <f t="shared" si="386"/>
        <v>0.41061690938511325</v>
      </c>
      <c r="H4867" s="207">
        <f t="shared" si="387"/>
        <v>0.45</v>
      </c>
      <c r="I4867" s="213">
        <v>185376</v>
      </c>
      <c r="J4867" s="213">
        <v>10195.68</v>
      </c>
      <c r="K4867" s="212">
        <v>14830.08</v>
      </c>
      <c r="L4867" s="212">
        <v>16683.84</v>
      </c>
      <c r="M4867" s="239">
        <f t="shared" si="384"/>
        <v>0.51519999999989519</v>
      </c>
      <c r="N4867" s="239"/>
      <c r="O4867" s="178"/>
      <c r="P4867" s="178"/>
      <c r="Q4867" s="178"/>
      <c r="R4867" s="178"/>
      <c r="S4867" s="178"/>
      <c r="T4867" s="178"/>
      <c r="U4867" s="178"/>
      <c r="V4867" s="178"/>
      <c r="W4867" s="178"/>
      <c r="X4867" s="178"/>
      <c r="Y4867" s="210">
        <f t="shared" ref="Y4867:Y4930" si="388">I4867/$B4867</f>
        <v>0.37495145631067961</v>
      </c>
      <c r="Z4867" s="211">
        <f t="shared" si="385"/>
        <v>0.42</v>
      </c>
      <c r="AA4867" s="178"/>
      <c r="AB4867" s="178"/>
      <c r="AC4867" s="178"/>
    </row>
    <row r="4868" spans="2:29" x14ac:dyDescent="0.35">
      <c r="B4868" s="222">
        <v>494500</v>
      </c>
      <c r="C4868" s="208">
        <v>203054</v>
      </c>
      <c r="D4868" s="309">
        <v>11167.97</v>
      </c>
      <c r="E4868" s="206">
        <v>16244.32</v>
      </c>
      <c r="F4868" s="206">
        <v>18274.86</v>
      </c>
      <c r="G4868" s="205">
        <f t="shared" si="386"/>
        <v>0.41062487360970679</v>
      </c>
      <c r="H4868" s="207">
        <f t="shared" si="387"/>
        <v>0.45</v>
      </c>
      <c r="I4868" s="213">
        <v>185418</v>
      </c>
      <c r="J4868" s="213">
        <v>10197.99</v>
      </c>
      <c r="K4868" s="212">
        <v>14833.44</v>
      </c>
      <c r="L4868" s="212">
        <v>16687.62</v>
      </c>
      <c r="M4868" s="239">
        <f t="shared" ref="M4868:M4931" si="389">(C4868+D4868+F4868-C4867-D4867-F4867)/100</f>
        <v>0.51530000000017029</v>
      </c>
      <c r="N4868" s="239"/>
      <c r="O4868" s="178"/>
      <c r="P4868" s="178"/>
      <c r="Q4868" s="178"/>
      <c r="R4868" s="178"/>
      <c r="S4868" s="178"/>
      <c r="T4868" s="178"/>
      <c r="U4868" s="178"/>
      <c r="V4868" s="178"/>
      <c r="W4868" s="178"/>
      <c r="X4868" s="178"/>
      <c r="Y4868" s="210">
        <f t="shared" si="388"/>
        <v>0.37496056622851365</v>
      </c>
      <c r="Z4868" s="211">
        <f t="shared" ref="Z4868:Z4931" si="390">(I4868-I4867)/($B4868-$B4867)</f>
        <v>0.42</v>
      </c>
      <c r="AA4868" s="178"/>
      <c r="AB4868" s="178"/>
      <c r="AC4868" s="178"/>
    </row>
    <row r="4869" spans="2:29" x14ac:dyDescent="0.35">
      <c r="B4869" s="222">
        <v>494600</v>
      </c>
      <c r="C4869" s="208">
        <v>203099</v>
      </c>
      <c r="D4869" s="309">
        <v>11170.44</v>
      </c>
      <c r="E4869" s="206">
        <v>16247.92</v>
      </c>
      <c r="F4869" s="206">
        <v>18278.91</v>
      </c>
      <c r="G4869" s="205">
        <f t="shared" ref="G4869:G4932" si="391">C4869/B4869</f>
        <v>0.41063283461382938</v>
      </c>
      <c r="H4869" s="207">
        <f t="shared" ref="H4869:H4932" si="392">(C4869-C4868)/(B4869-B4868)</f>
        <v>0.45</v>
      </c>
      <c r="I4869" s="213">
        <v>185460</v>
      </c>
      <c r="J4869" s="213">
        <v>10200.299999999999</v>
      </c>
      <c r="K4869" s="212">
        <v>14836.8</v>
      </c>
      <c r="L4869" s="212">
        <v>16691.400000000001</v>
      </c>
      <c r="M4869" s="239">
        <f t="shared" si="389"/>
        <v>0.51520000000004074</v>
      </c>
      <c r="N4869" s="239"/>
      <c r="O4869" s="178"/>
      <c r="P4869" s="178"/>
      <c r="Q4869" s="178"/>
      <c r="R4869" s="178"/>
      <c r="S4869" s="178"/>
      <c r="T4869" s="178"/>
      <c r="U4869" s="178"/>
      <c r="V4869" s="178"/>
      <c r="W4869" s="178"/>
      <c r="X4869" s="178"/>
      <c r="Y4869" s="210">
        <f t="shared" si="388"/>
        <v>0.37496967246259605</v>
      </c>
      <c r="Z4869" s="211">
        <f t="shared" si="390"/>
        <v>0.42</v>
      </c>
      <c r="AA4869" s="178"/>
      <c r="AB4869" s="178"/>
      <c r="AC4869" s="178"/>
    </row>
    <row r="4870" spans="2:29" x14ac:dyDescent="0.35">
      <c r="B4870" s="222">
        <v>494700</v>
      </c>
      <c r="C4870" s="208">
        <v>203144</v>
      </c>
      <c r="D4870" s="309">
        <v>11172.92</v>
      </c>
      <c r="E4870" s="206">
        <v>16251.52</v>
      </c>
      <c r="F4870" s="206">
        <v>18282.96</v>
      </c>
      <c r="G4870" s="205">
        <f t="shared" si="391"/>
        <v>0.41064079239943402</v>
      </c>
      <c r="H4870" s="207">
        <f t="shared" si="392"/>
        <v>0.45</v>
      </c>
      <c r="I4870" s="213">
        <v>185502</v>
      </c>
      <c r="J4870" s="213">
        <v>10202.61</v>
      </c>
      <c r="K4870" s="212">
        <v>14840.16</v>
      </c>
      <c r="L4870" s="212">
        <v>16695.18</v>
      </c>
      <c r="M4870" s="239">
        <f t="shared" si="389"/>
        <v>0.51530000000002474</v>
      </c>
      <c r="N4870" s="239"/>
      <c r="O4870" s="178"/>
      <c r="P4870" s="178"/>
      <c r="Q4870" s="178"/>
      <c r="R4870" s="178"/>
      <c r="S4870" s="178"/>
      <c r="T4870" s="178"/>
      <c r="U4870" s="178"/>
      <c r="V4870" s="178"/>
      <c r="W4870" s="178"/>
      <c r="X4870" s="178"/>
      <c r="Y4870" s="210">
        <f t="shared" si="388"/>
        <v>0.37497877501516069</v>
      </c>
      <c r="Z4870" s="211">
        <f t="shared" si="390"/>
        <v>0.42</v>
      </c>
      <c r="AA4870" s="178"/>
      <c r="AB4870" s="178"/>
      <c r="AC4870" s="178"/>
    </row>
    <row r="4871" spans="2:29" x14ac:dyDescent="0.35">
      <c r="B4871" s="222">
        <v>494800</v>
      </c>
      <c r="C4871" s="208">
        <v>203189</v>
      </c>
      <c r="D4871" s="309">
        <v>11175.39</v>
      </c>
      <c r="E4871" s="206">
        <v>16255.12</v>
      </c>
      <c r="F4871" s="206">
        <v>18287.009999999998</v>
      </c>
      <c r="G4871" s="205">
        <f t="shared" si="391"/>
        <v>0.41064874696847209</v>
      </c>
      <c r="H4871" s="207">
        <f t="shared" si="392"/>
        <v>0.45</v>
      </c>
      <c r="I4871" s="213">
        <v>185544</v>
      </c>
      <c r="J4871" s="213">
        <v>10204.92</v>
      </c>
      <c r="K4871" s="212">
        <v>14843.52</v>
      </c>
      <c r="L4871" s="212">
        <v>16698.96</v>
      </c>
      <c r="M4871" s="239">
        <f t="shared" si="389"/>
        <v>0.51520000000025901</v>
      </c>
      <c r="N4871" s="239"/>
      <c r="O4871" s="178"/>
      <c r="P4871" s="178"/>
      <c r="Q4871" s="178"/>
      <c r="R4871" s="178"/>
      <c r="S4871" s="178"/>
      <c r="T4871" s="178"/>
      <c r="U4871" s="178"/>
      <c r="V4871" s="178"/>
      <c r="W4871" s="178"/>
      <c r="X4871" s="178"/>
      <c r="Y4871" s="210">
        <f t="shared" si="388"/>
        <v>0.37498787388843979</v>
      </c>
      <c r="Z4871" s="211">
        <f t="shared" si="390"/>
        <v>0.42</v>
      </c>
      <c r="AA4871" s="178"/>
      <c r="AB4871" s="178"/>
      <c r="AC4871" s="178"/>
    </row>
    <row r="4872" spans="2:29" x14ac:dyDescent="0.35">
      <c r="B4872" s="222">
        <v>494900</v>
      </c>
      <c r="C4872" s="208">
        <v>203234</v>
      </c>
      <c r="D4872" s="309">
        <v>11177.87</v>
      </c>
      <c r="E4872" s="206">
        <v>16258.72</v>
      </c>
      <c r="F4872" s="206">
        <v>18291.060000000001</v>
      </c>
      <c r="G4872" s="205">
        <f t="shared" si="391"/>
        <v>0.41065669832289353</v>
      </c>
      <c r="H4872" s="207">
        <f t="shared" si="392"/>
        <v>0.45</v>
      </c>
      <c r="I4872" s="213">
        <v>185586</v>
      </c>
      <c r="J4872" s="213">
        <v>10207.23</v>
      </c>
      <c r="K4872" s="212">
        <v>14846.88</v>
      </c>
      <c r="L4872" s="212">
        <v>16702.740000000002</v>
      </c>
      <c r="M4872" s="239">
        <f t="shared" si="389"/>
        <v>0.51529999999995202</v>
      </c>
      <c r="N4872" s="239"/>
      <c r="O4872" s="178"/>
      <c r="P4872" s="178"/>
      <c r="Q4872" s="178"/>
      <c r="R4872" s="178"/>
      <c r="S4872" s="178"/>
      <c r="T4872" s="178"/>
      <c r="U4872" s="178"/>
      <c r="V4872" s="178"/>
      <c r="W4872" s="178"/>
      <c r="X4872" s="178"/>
      <c r="Y4872" s="210">
        <f t="shared" si="388"/>
        <v>0.37499696908466357</v>
      </c>
      <c r="Z4872" s="211">
        <f t="shared" si="390"/>
        <v>0.42</v>
      </c>
      <c r="AA4872" s="178"/>
      <c r="AB4872" s="178"/>
      <c r="AC4872" s="178"/>
    </row>
    <row r="4873" spans="2:29" x14ac:dyDescent="0.35">
      <c r="B4873" s="222">
        <v>495000</v>
      </c>
      <c r="C4873" s="208">
        <v>203279</v>
      </c>
      <c r="D4873" s="309">
        <v>11180.34</v>
      </c>
      <c r="E4873" s="206">
        <v>16262.32</v>
      </c>
      <c r="F4873" s="206">
        <v>18295.11</v>
      </c>
      <c r="G4873" s="205">
        <f t="shared" si="391"/>
        <v>0.41066464646464645</v>
      </c>
      <c r="H4873" s="207">
        <f t="shared" si="392"/>
        <v>0.45</v>
      </c>
      <c r="I4873" s="213">
        <v>185628</v>
      </c>
      <c r="J4873" s="213">
        <v>10209.540000000001</v>
      </c>
      <c r="K4873" s="212">
        <v>14850.24</v>
      </c>
      <c r="L4873" s="212">
        <v>16706.52</v>
      </c>
      <c r="M4873" s="239">
        <f t="shared" si="389"/>
        <v>0.51520000000007715</v>
      </c>
      <c r="N4873" s="239"/>
      <c r="O4873" s="178"/>
      <c r="P4873" s="178"/>
      <c r="Q4873" s="178"/>
      <c r="R4873" s="178"/>
      <c r="S4873" s="178"/>
      <c r="T4873" s="178"/>
      <c r="U4873" s="178"/>
      <c r="V4873" s="178"/>
      <c r="W4873" s="178"/>
      <c r="X4873" s="178"/>
      <c r="Y4873" s="210">
        <f t="shared" si="388"/>
        <v>0.37500606060606062</v>
      </c>
      <c r="Z4873" s="211">
        <f t="shared" si="390"/>
        <v>0.42</v>
      </c>
      <c r="AA4873" s="178"/>
      <c r="AB4873" s="178"/>
      <c r="AC4873" s="178"/>
    </row>
    <row r="4874" spans="2:29" x14ac:dyDescent="0.35">
      <c r="B4874" s="222">
        <v>495100</v>
      </c>
      <c r="C4874" s="208">
        <v>203324</v>
      </c>
      <c r="D4874" s="309">
        <v>11182.82</v>
      </c>
      <c r="E4874" s="206">
        <v>16265.92</v>
      </c>
      <c r="F4874" s="206">
        <v>18299.16</v>
      </c>
      <c r="G4874" s="205">
        <f t="shared" si="391"/>
        <v>0.41067259139567763</v>
      </c>
      <c r="H4874" s="207">
        <f t="shared" si="392"/>
        <v>0.45</v>
      </c>
      <c r="I4874" s="213">
        <v>185670</v>
      </c>
      <c r="J4874" s="213">
        <v>10211.85</v>
      </c>
      <c r="K4874" s="212">
        <v>14853.6</v>
      </c>
      <c r="L4874" s="212">
        <v>16710.3</v>
      </c>
      <c r="M4874" s="239">
        <f t="shared" si="389"/>
        <v>0.51530000000009746</v>
      </c>
      <c r="N4874" s="239"/>
      <c r="O4874" s="178"/>
      <c r="P4874" s="178"/>
      <c r="Q4874" s="178"/>
      <c r="R4874" s="178"/>
      <c r="S4874" s="178"/>
      <c r="T4874" s="178"/>
      <c r="U4874" s="178"/>
      <c r="V4874" s="178"/>
      <c r="W4874" s="178"/>
      <c r="X4874" s="178"/>
      <c r="Y4874" s="210">
        <f t="shared" si="388"/>
        <v>0.37501514845485762</v>
      </c>
      <c r="Z4874" s="211">
        <f t="shared" si="390"/>
        <v>0.42</v>
      </c>
      <c r="AA4874" s="178"/>
      <c r="AB4874" s="178"/>
      <c r="AC4874" s="178"/>
    </row>
    <row r="4875" spans="2:29" x14ac:dyDescent="0.35">
      <c r="B4875" s="222">
        <v>495200</v>
      </c>
      <c r="C4875" s="208">
        <v>203369</v>
      </c>
      <c r="D4875" s="309">
        <v>11185.29</v>
      </c>
      <c r="E4875" s="206">
        <v>16269.52</v>
      </c>
      <c r="F4875" s="206">
        <v>18303.21</v>
      </c>
      <c r="G4875" s="205">
        <f t="shared" si="391"/>
        <v>0.41068053311793212</v>
      </c>
      <c r="H4875" s="207">
        <f t="shared" si="392"/>
        <v>0.45</v>
      </c>
      <c r="I4875" s="213">
        <v>185712</v>
      </c>
      <c r="J4875" s="213">
        <v>10214.16</v>
      </c>
      <c r="K4875" s="212">
        <v>14856.96</v>
      </c>
      <c r="L4875" s="212">
        <v>16714.080000000002</v>
      </c>
      <c r="M4875" s="239">
        <f t="shared" si="389"/>
        <v>0.51520000000000432</v>
      </c>
      <c r="N4875" s="239"/>
      <c r="O4875" s="178"/>
      <c r="P4875" s="178"/>
      <c r="Q4875" s="178"/>
      <c r="R4875" s="178"/>
      <c r="S4875" s="178"/>
      <c r="T4875" s="178"/>
      <c r="U4875" s="178"/>
      <c r="V4875" s="178"/>
      <c r="W4875" s="178"/>
      <c r="X4875" s="178"/>
      <c r="Y4875" s="210">
        <f t="shared" si="388"/>
        <v>0.3750242326332795</v>
      </c>
      <c r="Z4875" s="211">
        <f t="shared" si="390"/>
        <v>0.42</v>
      </c>
      <c r="AA4875" s="178"/>
      <c r="AB4875" s="178"/>
      <c r="AC4875" s="178"/>
    </row>
    <row r="4876" spans="2:29" x14ac:dyDescent="0.35">
      <c r="B4876" s="222">
        <v>495300</v>
      </c>
      <c r="C4876" s="208">
        <v>203414</v>
      </c>
      <c r="D4876" s="309">
        <v>11187.77</v>
      </c>
      <c r="E4876" s="206">
        <v>16273.12</v>
      </c>
      <c r="F4876" s="206">
        <v>18307.259999999998</v>
      </c>
      <c r="G4876" s="205">
        <f t="shared" si="391"/>
        <v>0.41068847163335354</v>
      </c>
      <c r="H4876" s="207">
        <f t="shared" si="392"/>
        <v>0.45</v>
      </c>
      <c r="I4876" s="213">
        <v>185754</v>
      </c>
      <c r="J4876" s="213">
        <v>10216.469999999999</v>
      </c>
      <c r="K4876" s="212">
        <v>14860.32</v>
      </c>
      <c r="L4876" s="212">
        <v>16717.86</v>
      </c>
      <c r="M4876" s="239">
        <f t="shared" si="389"/>
        <v>0.51529999999998832</v>
      </c>
      <c r="N4876" s="239"/>
      <c r="O4876" s="178"/>
      <c r="P4876" s="178"/>
      <c r="Q4876" s="178"/>
      <c r="R4876" s="178"/>
      <c r="S4876" s="178"/>
      <c r="T4876" s="178"/>
      <c r="U4876" s="178"/>
      <c r="V4876" s="178"/>
      <c r="W4876" s="178"/>
      <c r="X4876" s="178"/>
      <c r="Y4876" s="210">
        <f t="shared" si="388"/>
        <v>0.37503331314354937</v>
      </c>
      <c r="Z4876" s="211">
        <f t="shared" si="390"/>
        <v>0.42</v>
      </c>
      <c r="AA4876" s="178"/>
      <c r="AB4876" s="178"/>
      <c r="AC4876" s="178"/>
    </row>
    <row r="4877" spans="2:29" x14ac:dyDescent="0.35">
      <c r="B4877" s="222">
        <v>495400</v>
      </c>
      <c r="C4877" s="208">
        <v>203459</v>
      </c>
      <c r="D4877" s="309">
        <v>11190.24</v>
      </c>
      <c r="E4877" s="206">
        <v>16276.72</v>
      </c>
      <c r="F4877" s="206">
        <v>18311.310000000001</v>
      </c>
      <c r="G4877" s="205">
        <f t="shared" si="391"/>
        <v>0.41069640694388371</v>
      </c>
      <c r="H4877" s="207">
        <f t="shared" si="392"/>
        <v>0.45</v>
      </c>
      <c r="I4877" s="213">
        <v>185796</v>
      </c>
      <c r="J4877" s="213">
        <v>10218.780000000001</v>
      </c>
      <c r="K4877" s="212">
        <v>14863.68</v>
      </c>
      <c r="L4877" s="212">
        <v>16721.64</v>
      </c>
      <c r="M4877" s="239">
        <f t="shared" si="389"/>
        <v>0.51519999999989519</v>
      </c>
      <c r="N4877" s="239"/>
      <c r="O4877" s="178"/>
      <c r="P4877" s="178"/>
      <c r="Q4877" s="178"/>
      <c r="R4877" s="178"/>
      <c r="S4877" s="178"/>
      <c r="T4877" s="178"/>
      <c r="U4877" s="178"/>
      <c r="V4877" s="178"/>
      <c r="W4877" s="178"/>
      <c r="X4877" s="178"/>
      <c r="Y4877" s="210">
        <f t="shared" si="388"/>
        <v>0.37504238998788858</v>
      </c>
      <c r="Z4877" s="211">
        <f t="shared" si="390"/>
        <v>0.42</v>
      </c>
      <c r="AA4877" s="178"/>
      <c r="AB4877" s="178"/>
      <c r="AC4877" s="178"/>
    </row>
    <row r="4878" spans="2:29" x14ac:dyDescent="0.35">
      <c r="B4878" s="222">
        <v>495500</v>
      </c>
      <c r="C4878" s="208">
        <v>203504</v>
      </c>
      <c r="D4878" s="309">
        <v>11192.72</v>
      </c>
      <c r="E4878" s="206">
        <v>16280.32</v>
      </c>
      <c r="F4878" s="206">
        <v>18315.36</v>
      </c>
      <c r="G4878" s="205">
        <f t="shared" si="391"/>
        <v>0.41070433905146314</v>
      </c>
      <c r="H4878" s="207">
        <f t="shared" si="392"/>
        <v>0.45</v>
      </c>
      <c r="I4878" s="213">
        <v>185838</v>
      </c>
      <c r="J4878" s="213">
        <v>10221.09</v>
      </c>
      <c r="K4878" s="212">
        <v>14867.04</v>
      </c>
      <c r="L4878" s="212">
        <v>16725.419999999998</v>
      </c>
      <c r="M4878" s="239">
        <f t="shared" si="389"/>
        <v>0.51530000000017029</v>
      </c>
      <c r="N4878" s="239"/>
      <c r="O4878" s="178"/>
      <c r="P4878" s="178"/>
      <c r="Q4878" s="178"/>
      <c r="R4878" s="178"/>
      <c r="S4878" s="178"/>
      <c r="T4878" s="178"/>
      <c r="U4878" s="178"/>
      <c r="V4878" s="178"/>
      <c r="W4878" s="178"/>
      <c r="X4878" s="178"/>
      <c r="Y4878" s="210">
        <f t="shared" si="388"/>
        <v>0.37505146316851667</v>
      </c>
      <c r="Z4878" s="211">
        <f t="shared" si="390"/>
        <v>0.42</v>
      </c>
      <c r="AA4878" s="178"/>
      <c r="AB4878" s="178"/>
      <c r="AC4878" s="178"/>
    </row>
    <row r="4879" spans="2:29" x14ac:dyDescent="0.35">
      <c r="B4879" s="222">
        <v>495600</v>
      </c>
      <c r="C4879" s="208">
        <v>203549</v>
      </c>
      <c r="D4879" s="309">
        <v>11195.19</v>
      </c>
      <c r="E4879" s="206">
        <v>16283.92</v>
      </c>
      <c r="F4879" s="206">
        <v>18319.41</v>
      </c>
      <c r="G4879" s="205">
        <f t="shared" si="391"/>
        <v>0.41071226795803067</v>
      </c>
      <c r="H4879" s="207">
        <f t="shared" si="392"/>
        <v>0.45</v>
      </c>
      <c r="I4879" s="213">
        <v>185880</v>
      </c>
      <c r="J4879" s="213">
        <v>10223.4</v>
      </c>
      <c r="K4879" s="212">
        <v>14870.4</v>
      </c>
      <c r="L4879" s="212">
        <v>16729.2</v>
      </c>
      <c r="M4879" s="239">
        <f t="shared" si="389"/>
        <v>0.51520000000004074</v>
      </c>
      <c r="N4879" s="239"/>
      <c r="O4879" s="178"/>
      <c r="P4879" s="178"/>
      <c r="Q4879" s="178"/>
      <c r="R4879" s="178"/>
      <c r="S4879" s="178"/>
      <c r="T4879" s="178"/>
      <c r="U4879" s="178"/>
      <c r="V4879" s="178"/>
      <c r="W4879" s="178"/>
      <c r="X4879" s="178"/>
      <c r="Y4879" s="210">
        <f t="shared" si="388"/>
        <v>0.37506053268765133</v>
      </c>
      <c r="Z4879" s="211">
        <f t="shared" si="390"/>
        <v>0.42</v>
      </c>
      <c r="AA4879" s="178"/>
      <c r="AB4879" s="178"/>
      <c r="AC4879" s="178"/>
    </row>
    <row r="4880" spans="2:29" x14ac:dyDescent="0.35">
      <c r="B4880" s="222">
        <v>495700</v>
      </c>
      <c r="C4880" s="208">
        <v>203594</v>
      </c>
      <c r="D4880" s="309">
        <v>11197.67</v>
      </c>
      <c r="E4880" s="206">
        <v>16287.52</v>
      </c>
      <c r="F4880" s="206">
        <v>18323.46</v>
      </c>
      <c r="G4880" s="205">
        <f t="shared" si="391"/>
        <v>0.41072019366552348</v>
      </c>
      <c r="H4880" s="207">
        <f t="shared" si="392"/>
        <v>0.45</v>
      </c>
      <c r="I4880" s="213">
        <v>185922</v>
      </c>
      <c r="J4880" s="213">
        <v>10225.709999999999</v>
      </c>
      <c r="K4880" s="212">
        <v>14873.76</v>
      </c>
      <c r="L4880" s="212">
        <v>16732.98</v>
      </c>
      <c r="M4880" s="239">
        <f t="shared" si="389"/>
        <v>0.51530000000002474</v>
      </c>
      <c r="N4880" s="239"/>
      <c r="O4880" s="178"/>
      <c r="P4880" s="178"/>
      <c r="Q4880" s="178"/>
      <c r="R4880" s="178"/>
      <c r="S4880" s="178"/>
      <c r="T4880" s="178"/>
      <c r="U4880" s="178"/>
      <c r="V4880" s="178"/>
      <c r="W4880" s="178"/>
      <c r="X4880" s="178"/>
      <c r="Y4880" s="210">
        <f t="shared" si="388"/>
        <v>0.3750695985475086</v>
      </c>
      <c r="Z4880" s="211">
        <f t="shared" si="390"/>
        <v>0.42</v>
      </c>
      <c r="AA4880" s="178"/>
      <c r="AB4880" s="178"/>
      <c r="AC4880" s="178"/>
    </row>
    <row r="4881" spans="2:29" x14ac:dyDescent="0.35">
      <c r="B4881" s="222">
        <v>495800</v>
      </c>
      <c r="C4881" s="208">
        <v>203639</v>
      </c>
      <c r="D4881" s="309">
        <v>11200.14</v>
      </c>
      <c r="E4881" s="206">
        <v>16291.12</v>
      </c>
      <c r="F4881" s="206">
        <v>18327.509999999998</v>
      </c>
      <c r="G4881" s="205">
        <f t="shared" si="391"/>
        <v>0.41072811617587734</v>
      </c>
      <c r="H4881" s="207">
        <f t="shared" si="392"/>
        <v>0.45</v>
      </c>
      <c r="I4881" s="213">
        <v>185964</v>
      </c>
      <c r="J4881" s="213">
        <v>10228.02</v>
      </c>
      <c r="K4881" s="212">
        <v>14877.12</v>
      </c>
      <c r="L4881" s="212">
        <v>16736.759999999998</v>
      </c>
      <c r="M4881" s="239">
        <f t="shared" si="389"/>
        <v>0.51520000000025901</v>
      </c>
      <c r="N4881" s="239"/>
      <c r="O4881" s="178"/>
      <c r="P4881" s="178"/>
      <c r="Q4881" s="178"/>
      <c r="R4881" s="178"/>
      <c r="S4881" s="178"/>
      <c r="T4881" s="178"/>
      <c r="U4881" s="178"/>
      <c r="V4881" s="178"/>
      <c r="W4881" s="178"/>
      <c r="X4881" s="178"/>
      <c r="Y4881" s="210">
        <f t="shared" si="388"/>
        <v>0.37507866075030255</v>
      </c>
      <c r="Z4881" s="211">
        <f t="shared" si="390"/>
        <v>0.42</v>
      </c>
      <c r="AA4881" s="178"/>
      <c r="AB4881" s="178"/>
      <c r="AC4881" s="178"/>
    </row>
    <row r="4882" spans="2:29" x14ac:dyDescent="0.35">
      <c r="B4882" s="222">
        <v>495900</v>
      </c>
      <c r="C4882" s="208">
        <v>203684</v>
      </c>
      <c r="D4882" s="309">
        <v>11202.62</v>
      </c>
      <c r="E4882" s="206">
        <v>16294.72</v>
      </c>
      <c r="F4882" s="206">
        <v>18331.560000000001</v>
      </c>
      <c r="G4882" s="205">
        <f t="shared" si="391"/>
        <v>0.41073603549102644</v>
      </c>
      <c r="H4882" s="207">
        <f t="shared" si="392"/>
        <v>0.45</v>
      </c>
      <c r="I4882" s="213">
        <v>186006</v>
      </c>
      <c r="J4882" s="213">
        <v>10230.33</v>
      </c>
      <c r="K4882" s="212">
        <v>14880.48</v>
      </c>
      <c r="L4882" s="212">
        <v>16740.54</v>
      </c>
      <c r="M4882" s="239">
        <f t="shared" si="389"/>
        <v>0.51529999999995202</v>
      </c>
      <c r="N4882" s="239"/>
      <c r="O4882" s="178"/>
      <c r="P4882" s="178"/>
      <c r="Q4882" s="178"/>
      <c r="R4882" s="178"/>
      <c r="S4882" s="178"/>
      <c r="T4882" s="178"/>
      <c r="U4882" s="178"/>
      <c r="V4882" s="178"/>
      <c r="W4882" s="178"/>
      <c r="X4882" s="178"/>
      <c r="Y4882" s="210">
        <f t="shared" si="388"/>
        <v>0.37508771929824564</v>
      </c>
      <c r="Z4882" s="211">
        <f t="shared" si="390"/>
        <v>0.42</v>
      </c>
      <c r="AA4882" s="178"/>
      <c r="AB4882" s="178"/>
      <c r="AC4882" s="178"/>
    </row>
    <row r="4883" spans="2:29" x14ac:dyDescent="0.35">
      <c r="B4883" s="222">
        <v>496000</v>
      </c>
      <c r="C4883" s="208">
        <v>203729</v>
      </c>
      <c r="D4883" s="309">
        <v>11205.09</v>
      </c>
      <c r="E4883" s="206">
        <v>16298.32</v>
      </c>
      <c r="F4883" s="206">
        <v>18335.61</v>
      </c>
      <c r="G4883" s="205">
        <f t="shared" si="391"/>
        <v>0.41074395161290322</v>
      </c>
      <c r="H4883" s="207">
        <f t="shared" si="392"/>
        <v>0.45</v>
      </c>
      <c r="I4883" s="213">
        <v>186048</v>
      </c>
      <c r="J4883" s="213">
        <v>10232.64</v>
      </c>
      <c r="K4883" s="212">
        <v>14883.84</v>
      </c>
      <c r="L4883" s="212">
        <v>16744.32</v>
      </c>
      <c r="M4883" s="239">
        <f t="shared" si="389"/>
        <v>0.51520000000007715</v>
      </c>
      <c r="N4883" s="239"/>
      <c r="O4883" s="178"/>
      <c r="P4883" s="178"/>
      <c r="Q4883" s="178"/>
      <c r="R4883" s="178"/>
      <c r="S4883" s="178"/>
      <c r="T4883" s="178"/>
      <c r="U4883" s="178"/>
      <c r="V4883" s="178"/>
      <c r="W4883" s="178"/>
      <c r="X4883" s="178"/>
      <c r="Y4883" s="210">
        <f t="shared" si="388"/>
        <v>0.37509677419354837</v>
      </c>
      <c r="Z4883" s="211">
        <f t="shared" si="390"/>
        <v>0.42</v>
      </c>
      <c r="AA4883" s="178"/>
      <c r="AB4883" s="178"/>
      <c r="AC4883" s="178"/>
    </row>
    <row r="4884" spans="2:29" x14ac:dyDescent="0.35">
      <c r="B4884" s="222">
        <v>496100</v>
      </c>
      <c r="C4884" s="208">
        <v>203774</v>
      </c>
      <c r="D4884" s="309">
        <v>11207.57</v>
      </c>
      <c r="E4884" s="206">
        <v>16301.92</v>
      </c>
      <c r="F4884" s="206">
        <v>18339.66</v>
      </c>
      <c r="G4884" s="205">
        <f t="shared" si="391"/>
        <v>0.41075186454343882</v>
      </c>
      <c r="H4884" s="207">
        <f t="shared" si="392"/>
        <v>0.45</v>
      </c>
      <c r="I4884" s="213">
        <v>186090</v>
      </c>
      <c r="J4884" s="213">
        <v>10234.950000000001</v>
      </c>
      <c r="K4884" s="212">
        <v>14887.2</v>
      </c>
      <c r="L4884" s="212">
        <v>16748.099999999999</v>
      </c>
      <c r="M4884" s="239">
        <f t="shared" si="389"/>
        <v>0.51530000000009746</v>
      </c>
      <c r="N4884" s="239"/>
      <c r="O4884" s="178"/>
      <c r="P4884" s="178"/>
      <c r="Q4884" s="178"/>
      <c r="R4884" s="178"/>
      <c r="S4884" s="178"/>
      <c r="T4884" s="178"/>
      <c r="U4884" s="178"/>
      <c r="V4884" s="178"/>
      <c r="W4884" s="178"/>
      <c r="X4884" s="178"/>
      <c r="Y4884" s="210">
        <f t="shared" si="388"/>
        <v>0.37510582543841969</v>
      </c>
      <c r="Z4884" s="211">
        <f t="shared" si="390"/>
        <v>0.42</v>
      </c>
      <c r="AA4884" s="178"/>
      <c r="AB4884" s="178"/>
      <c r="AC4884" s="178"/>
    </row>
    <row r="4885" spans="2:29" x14ac:dyDescent="0.35">
      <c r="B4885" s="222">
        <v>496200</v>
      </c>
      <c r="C4885" s="208">
        <v>203819</v>
      </c>
      <c r="D4885" s="309">
        <v>11210.04</v>
      </c>
      <c r="E4885" s="206">
        <v>16305.52</v>
      </c>
      <c r="F4885" s="206">
        <v>18343.71</v>
      </c>
      <c r="G4885" s="205">
        <f t="shared" si="391"/>
        <v>0.41075977428456267</v>
      </c>
      <c r="H4885" s="207">
        <f t="shared" si="392"/>
        <v>0.45</v>
      </c>
      <c r="I4885" s="213">
        <v>186132</v>
      </c>
      <c r="J4885" s="213">
        <v>10237.26</v>
      </c>
      <c r="K4885" s="212">
        <v>14890.56</v>
      </c>
      <c r="L4885" s="212">
        <v>16751.88</v>
      </c>
      <c r="M4885" s="239">
        <f t="shared" si="389"/>
        <v>0.51520000000000432</v>
      </c>
      <c r="N4885" s="239"/>
      <c r="O4885" s="178"/>
      <c r="P4885" s="178"/>
      <c r="Q4885" s="178"/>
      <c r="R4885" s="178"/>
      <c r="S4885" s="178"/>
      <c r="T4885" s="178"/>
      <c r="U4885" s="178"/>
      <c r="V4885" s="178"/>
      <c r="W4885" s="178"/>
      <c r="X4885" s="178"/>
      <c r="Y4885" s="210">
        <f t="shared" si="388"/>
        <v>0.37511487303506652</v>
      </c>
      <c r="Z4885" s="211">
        <f t="shared" si="390"/>
        <v>0.42</v>
      </c>
      <c r="AA4885" s="178"/>
      <c r="AB4885" s="178"/>
      <c r="AC4885" s="178"/>
    </row>
    <row r="4886" spans="2:29" x14ac:dyDescent="0.35">
      <c r="B4886" s="222">
        <v>496300</v>
      </c>
      <c r="C4886" s="208">
        <v>203864</v>
      </c>
      <c r="D4886" s="309">
        <v>11212.52</v>
      </c>
      <c r="E4886" s="206">
        <v>16309.12</v>
      </c>
      <c r="F4886" s="206">
        <v>18347.759999999998</v>
      </c>
      <c r="G4886" s="205">
        <f t="shared" si="391"/>
        <v>0.4107676808382027</v>
      </c>
      <c r="H4886" s="207">
        <f t="shared" si="392"/>
        <v>0.45</v>
      </c>
      <c r="I4886" s="213">
        <v>186174</v>
      </c>
      <c r="J4886" s="213">
        <v>10239.57</v>
      </c>
      <c r="K4886" s="212">
        <v>14893.92</v>
      </c>
      <c r="L4886" s="212">
        <v>16755.66</v>
      </c>
      <c r="M4886" s="239">
        <f t="shared" si="389"/>
        <v>0.51529999999998832</v>
      </c>
      <c r="N4886" s="239"/>
      <c r="O4886" s="178"/>
      <c r="P4886" s="178"/>
      <c r="Q4886" s="178"/>
      <c r="R4886" s="178"/>
      <c r="S4886" s="178"/>
      <c r="T4886" s="178"/>
      <c r="U4886" s="178"/>
      <c r="V4886" s="178"/>
      <c r="W4886" s="178"/>
      <c r="X4886" s="178"/>
      <c r="Y4886" s="210">
        <f t="shared" si="388"/>
        <v>0.37512391698569414</v>
      </c>
      <c r="Z4886" s="211">
        <f t="shared" si="390"/>
        <v>0.42</v>
      </c>
      <c r="AA4886" s="178"/>
      <c r="AB4886" s="178"/>
      <c r="AC4886" s="178"/>
    </row>
    <row r="4887" spans="2:29" x14ac:dyDescent="0.35">
      <c r="B4887" s="222">
        <v>496400</v>
      </c>
      <c r="C4887" s="208">
        <v>203909</v>
      </c>
      <c r="D4887" s="309">
        <v>11214.99</v>
      </c>
      <c r="E4887" s="206">
        <v>16312.72</v>
      </c>
      <c r="F4887" s="206">
        <v>18351.810000000001</v>
      </c>
      <c r="G4887" s="205">
        <f t="shared" si="391"/>
        <v>0.41077558420628524</v>
      </c>
      <c r="H4887" s="207">
        <f t="shared" si="392"/>
        <v>0.45</v>
      </c>
      <c r="I4887" s="213">
        <v>186216</v>
      </c>
      <c r="J4887" s="213">
        <v>10241.879999999999</v>
      </c>
      <c r="K4887" s="212">
        <v>14897.28</v>
      </c>
      <c r="L4887" s="212">
        <v>16759.439999999999</v>
      </c>
      <c r="M4887" s="239">
        <f t="shared" si="389"/>
        <v>0.51519999999989519</v>
      </c>
      <c r="N4887" s="239"/>
      <c r="O4887" s="178"/>
      <c r="P4887" s="178"/>
      <c r="Q4887" s="178"/>
      <c r="R4887" s="178"/>
      <c r="S4887" s="178"/>
      <c r="T4887" s="178"/>
      <c r="U4887" s="178"/>
      <c r="V4887" s="178"/>
      <c r="W4887" s="178"/>
      <c r="X4887" s="178"/>
      <c r="Y4887" s="210">
        <f t="shared" si="388"/>
        <v>0.37513295729250606</v>
      </c>
      <c r="Z4887" s="211">
        <f t="shared" si="390"/>
        <v>0.42</v>
      </c>
      <c r="AA4887" s="178"/>
      <c r="AB4887" s="178"/>
      <c r="AC4887" s="178"/>
    </row>
    <row r="4888" spans="2:29" x14ac:dyDescent="0.35">
      <c r="B4888" s="222">
        <v>496500</v>
      </c>
      <c r="C4888" s="208">
        <v>203954</v>
      </c>
      <c r="D4888" s="309">
        <v>11217.47</v>
      </c>
      <c r="E4888" s="206">
        <v>16316.32</v>
      </c>
      <c r="F4888" s="206">
        <v>18355.86</v>
      </c>
      <c r="G4888" s="205">
        <f t="shared" si="391"/>
        <v>0.41078348439073514</v>
      </c>
      <c r="H4888" s="207">
        <f t="shared" si="392"/>
        <v>0.45</v>
      </c>
      <c r="I4888" s="213">
        <v>186258</v>
      </c>
      <c r="J4888" s="213">
        <v>10244.19</v>
      </c>
      <c r="K4888" s="212">
        <v>14900.64</v>
      </c>
      <c r="L4888" s="212">
        <v>16763.22</v>
      </c>
      <c r="M4888" s="239">
        <f t="shared" si="389"/>
        <v>0.51530000000017029</v>
      </c>
      <c r="N4888" s="239"/>
      <c r="O4888" s="178"/>
      <c r="P4888" s="178"/>
      <c r="Q4888" s="178"/>
      <c r="R4888" s="178"/>
      <c r="S4888" s="178"/>
      <c r="T4888" s="178"/>
      <c r="U4888" s="178"/>
      <c r="V4888" s="178"/>
      <c r="W4888" s="178"/>
      <c r="X4888" s="178"/>
      <c r="Y4888" s="210">
        <f t="shared" si="388"/>
        <v>0.37514199395770392</v>
      </c>
      <c r="Z4888" s="211">
        <f t="shared" si="390"/>
        <v>0.42</v>
      </c>
      <c r="AA4888" s="178"/>
      <c r="AB4888" s="178"/>
      <c r="AC4888" s="178"/>
    </row>
    <row r="4889" spans="2:29" x14ac:dyDescent="0.35">
      <c r="B4889" s="222">
        <v>496600</v>
      </c>
      <c r="C4889" s="208">
        <v>203999</v>
      </c>
      <c r="D4889" s="309">
        <v>11219.94</v>
      </c>
      <c r="E4889" s="206">
        <v>16319.92</v>
      </c>
      <c r="F4889" s="206">
        <v>18359.91</v>
      </c>
      <c r="G4889" s="205">
        <f t="shared" si="391"/>
        <v>0.41079138139347565</v>
      </c>
      <c r="H4889" s="207">
        <f t="shared" si="392"/>
        <v>0.45</v>
      </c>
      <c r="I4889" s="213">
        <v>186300</v>
      </c>
      <c r="J4889" s="213">
        <v>10246.5</v>
      </c>
      <c r="K4889" s="212">
        <v>14904</v>
      </c>
      <c r="L4889" s="212">
        <v>16767</v>
      </c>
      <c r="M4889" s="239">
        <f t="shared" si="389"/>
        <v>0.51520000000004074</v>
      </c>
      <c r="N4889" s="239"/>
      <c r="O4889" s="178"/>
      <c r="P4889" s="178"/>
      <c r="Q4889" s="178"/>
      <c r="R4889" s="178"/>
      <c r="S4889" s="178"/>
      <c r="T4889" s="178"/>
      <c r="U4889" s="178"/>
      <c r="V4889" s="178"/>
      <c r="W4889" s="178"/>
      <c r="X4889" s="178"/>
      <c r="Y4889" s="210">
        <f t="shared" si="388"/>
        <v>0.37515102698348773</v>
      </c>
      <c r="Z4889" s="211">
        <f t="shared" si="390"/>
        <v>0.42</v>
      </c>
      <c r="AA4889" s="178"/>
      <c r="AB4889" s="178"/>
      <c r="AC4889" s="178"/>
    </row>
    <row r="4890" spans="2:29" x14ac:dyDescent="0.35">
      <c r="B4890" s="222">
        <v>496700</v>
      </c>
      <c r="C4890" s="208">
        <v>204044</v>
      </c>
      <c r="D4890" s="309">
        <v>11222.42</v>
      </c>
      <c r="E4890" s="206">
        <v>16323.52</v>
      </c>
      <c r="F4890" s="206">
        <v>18363.96</v>
      </c>
      <c r="G4890" s="205">
        <f t="shared" si="391"/>
        <v>0.41079927521642845</v>
      </c>
      <c r="H4890" s="207">
        <f t="shared" si="392"/>
        <v>0.45</v>
      </c>
      <c r="I4890" s="213">
        <v>186342</v>
      </c>
      <c r="J4890" s="213">
        <v>10248.81</v>
      </c>
      <c r="K4890" s="212">
        <v>14907.36</v>
      </c>
      <c r="L4890" s="212">
        <v>16770.78</v>
      </c>
      <c r="M4890" s="239">
        <f t="shared" si="389"/>
        <v>0.51530000000002474</v>
      </c>
      <c r="N4890" s="239"/>
      <c r="O4890" s="178"/>
      <c r="P4890" s="178"/>
      <c r="Q4890" s="178"/>
      <c r="R4890" s="178"/>
      <c r="S4890" s="178"/>
      <c r="T4890" s="178"/>
      <c r="U4890" s="178"/>
      <c r="V4890" s="178"/>
      <c r="W4890" s="178"/>
      <c r="X4890" s="178"/>
      <c r="Y4890" s="210">
        <f t="shared" si="388"/>
        <v>0.37516005637205557</v>
      </c>
      <c r="Z4890" s="211">
        <f t="shared" si="390"/>
        <v>0.42</v>
      </c>
      <c r="AA4890" s="178"/>
      <c r="AB4890" s="178"/>
      <c r="AC4890" s="178"/>
    </row>
    <row r="4891" spans="2:29" x14ac:dyDescent="0.35">
      <c r="B4891" s="222">
        <v>496800</v>
      </c>
      <c r="C4891" s="208">
        <v>204089</v>
      </c>
      <c r="D4891" s="309">
        <v>11224.89</v>
      </c>
      <c r="E4891" s="206">
        <v>16327.12</v>
      </c>
      <c r="F4891" s="206">
        <v>18368.009999999998</v>
      </c>
      <c r="G4891" s="205">
        <f t="shared" si="391"/>
        <v>0.41080716586151367</v>
      </c>
      <c r="H4891" s="207">
        <f t="shared" si="392"/>
        <v>0.45</v>
      </c>
      <c r="I4891" s="213">
        <v>186384</v>
      </c>
      <c r="J4891" s="213">
        <v>10251.120000000001</v>
      </c>
      <c r="K4891" s="212">
        <v>14910.72</v>
      </c>
      <c r="L4891" s="212">
        <v>16774.560000000001</v>
      </c>
      <c r="M4891" s="239">
        <f t="shared" si="389"/>
        <v>0.51520000000025901</v>
      </c>
      <c r="N4891" s="239"/>
      <c r="O4891" s="178"/>
      <c r="P4891" s="178"/>
      <c r="Q4891" s="178"/>
      <c r="R4891" s="178"/>
      <c r="S4891" s="178"/>
      <c r="T4891" s="178"/>
      <c r="U4891" s="178"/>
      <c r="V4891" s="178"/>
      <c r="W4891" s="178"/>
      <c r="X4891" s="178"/>
      <c r="Y4891" s="210">
        <f t="shared" si="388"/>
        <v>0.37516908212560385</v>
      </c>
      <c r="Z4891" s="211">
        <f t="shared" si="390"/>
        <v>0.42</v>
      </c>
      <c r="AA4891" s="178"/>
      <c r="AB4891" s="178"/>
      <c r="AC4891" s="178"/>
    </row>
    <row r="4892" spans="2:29" x14ac:dyDescent="0.35">
      <c r="B4892" s="222">
        <v>496900</v>
      </c>
      <c r="C4892" s="208">
        <v>204134</v>
      </c>
      <c r="D4892" s="309">
        <v>11227.37</v>
      </c>
      <c r="E4892" s="206">
        <v>16330.72</v>
      </c>
      <c r="F4892" s="206">
        <v>18372.060000000001</v>
      </c>
      <c r="G4892" s="205">
        <f t="shared" si="391"/>
        <v>0.41081505333065005</v>
      </c>
      <c r="H4892" s="207">
        <f t="shared" si="392"/>
        <v>0.45</v>
      </c>
      <c r="I4892" s="213">
        <v>186426</v>
      </c>
      <c r="J4892" s="213">
        <v>10253.43</v>
      </c>
      <c r="K4892" s="212">
        <v>14914.08</v>
      </c>
      <c r="L4892" s="212">
        <v>16778.34</v>
      </c>
      <c r="M4892" s="239">
        <f t="shared" si="389"/>
        <v>0.51529999999995202</v>
      </c>
      <c r="N4892" s="239"/>
      <c r="O4892" s="178"/>
      <c r="P4892" s="178"/>
      <c r="Q4892" s="178"/>
      <c r="R4892" s="178"/>
      <c r="S4892" s="178"/>
      <c r="T4892" s="178"/>
      <c r="U4892" s="178"/>
      <c r="V4892" s="178"/>
      <c r="W4892" s="178"/>
      <c r="X4892" s="178"/>
      <c r="Y4892" s="210">
        <f t="shared" si="388"/>
        <v>0.37517810424632725</v>
      </c>
      <c r="Z4892" s="211">
        <f t="shared" si="390"/>
        <v>0.42</v>
      </c>
      <c r="AA4892" s="178"/>
      <c r="AB4892" s="178"/>
      <c r="AC4892" s="178"/>
    </row>
    <row r="4893" spans="2:29" x14ac:dyDescent="0.35">
      <c r="B4893" s="222">
        <v>497000</v>
      </c>
      <c r="C4893" s="208">
        <v>204179</v>
      </c>
      <c r="D4893" s="309">
        <v>11229.84</v>
      </c>
      <c r="E4893" s="206">
        <v>16334.32</v>
      </c>
      <c r="F4893" s="206">
        <v>18376.11</v>
      </c>
      <c r="G4893" s="205">
        <f t="shared" si="391"/>
        <v>0.4108229376257545</v>
      </c>
      <c r="H4893" s="207">
        <f t="shared" si="392"/>
        <v>0.45</v>
      </c>
      <c r="I4893" s="213">
        <v>186468</v>
      </c>
      <c r="J4893" s="213">
        <v>10255.74</v>
      </c>
      <c r="K4893" s="212">
        <v>14917.44</v>
      </c>
      <c r="L4893" s="212">
        <v>16782.12</v>
      </c>
      <c r="M4893" s="239">
        <f t="shared" si="389"/>
        <v>0.51520000000007715</v>
      </c>
      <c r="N4893" s="239"/>
      <c r="O4893" s="178"/>
      <c r="P4893" s="178"/>
      <c r="Q4893" s="178"/>
      <c r="R4893" s="178"/>
      <c r="S4893" s="178"/>
      <c r="T4893" s="178"/>
      <c r="U4893" s="178"/>
      <c r="V4893" s="178"/>
      <c r="W4893" s="178"/>
      <c r="X4893" s="178"/>
      <c r="Y4893" s="210">
        <f t="shared" si="388"/>
        <v>0.37518712273641852</v>
      </c>
      <c r="Z4893" s="211">
        <f t="shared" si="390"/>
        <v>0.42</v>
      </c>
      <c r="AA4893" s="178"/>
      <c r="AB4893" s="178"/>
      <c r="AC4893" s="178"/>
    </row>
    <row r="4894" spans="2:29" x14ac:dyDescent="0.35">
      <c r="B4894" s="222">
        <v>497100</v>
      </c>
      <c r="C4894" s="208">
        <v>204224</v>
      </c>
      <c r="D4894" s="309">
        <v>11232.32</v>
      </c>
      <c r="E4894" s="206">
        <v>16337.92</v>
      </c>
      <c r="F4894" s="206">
        <v>18380.16</v>
      </c>
      <c r="G4894" s="205">
        <f t="shared" si="391"/>
        <v>0.41083081874874272</v>
      </c>
      <c r="H4894" s="207">
        <f t="shared" si="392"/>
        <v>0.45</v>
      </c>
      <c r="I4894" s="213">
        <v>186510</v>
      </c>
      <c r="J4894" s="213">
        <v>10258.049999999999</v>
      </c>
      <c r="K4894" s="212">
        <v>14920.8</v>
      </c>
      <c r="L4894" s="212">
        <v>16785.900000000001</v>
      </c>
      <c r="M4894" s="239">
        <f t="shared" si="389"/>
        <v>0.51530000000009746</v>
      </c>
      <c r="N4894" s="239"/>
      <c r="O4894" s="178"/>
      <c r="P4894" s="178"/>
      <c r="Q4894" s="178"/>
      <c r="R4894" s="178"/>
      <c r="S4894" s="178"/>
      <c r="T4894" s="178"/>
      <c r="U4894" s="178"/>
      <c r="V4894" s="178"/>
      <c r="W4894" s="178"/>
      <c r="X4894" s="178"/>
      <c r="Y4894" s="210">
        <f t="shared" si="388"/>
        <v>0.3751961375980688</v>
      </c>
      <c r="Z4894" s="211">
        <f t="shared" si="390"/>
        <v>0.42</v>
      </c>
      <c r="AA4894" s="178"/>
      <c r="AB4894" s="178"/>
      <c r="AC4894" s="178"/>
    </row>
    <row r="4895" spans="2:29" x14ac:dyDescent="0.35">
      <c r="B4895" s="222">
        <v>497200</v>
      </c>
      <c r="C4895" s="208">
        <v>204269</v>
      </c>
      <c r="D4895" s="309">
        <v>11234.79</v>
      </c>
      <c r="E4895" s="206">
        <v>16341.52</v>
      </c>
      <c r="F4895" s="206">
        <v>18384.21</v>
      </c>
      <c r="G4895" s="205">
        <f t="shared" si="391"/>
        <v>0.41083869670152856</v>
      </c>
      <c r="H4895" s="207">
        <f t="shared" si="392"/>
        <v>0.45</v>
      </c>
      <c r="I4895" s="213">
        <v>186552</v>
      </c>
      <c r="J4895" s="213">
        <v>10260.36</v>
      </c>
      <c r="K4895" s="212">
        <v>14924.16</v>
      </c>
      <c r="L4895" s="212">
        <v>16789.68</v>
      </c>
      <c r="M4895" s="239">
        <f t="shared" si="389"/>
        <v>0.51520000000000432</v>
      </c>
      <c r="N4895" s="239"/>
      <c r="O4895" s="178"/>
      <c r="P4895" s="178"/>
      <c r="Q4895" s="178"/>
      <c r="R4895" s="178"/>
      <c r="S4895" s="178"/>
      <c r="T4895" s="178"/>
      <c r="U4895" s="178"/>
      <c r="V4895" s="178"/>
      <c r="W4895" s="178"/>
      <c r="X4895" s="178"/>
      <c r="Y4895" s="210">
        <f t="shared" si="388"/>
        <v>0.37520514883346739</v>
      </c>
      <c r="Z4895" s="211">
        <f t="shared" si="390"/>
        <v>0.42</v>
      </c>
      <c r="AA4895" s="178"/>
      <c r="AB4895" s="178"/>
      <c r="AC4895" s="178"/>
    </row>
    <row r="4896" spans="2:29" x14ac:dyDescent="0.35">
      <c r="B4896" s="222">
        <v>497300</v>
      </c>
      <c r="C4896" s="208">
        <v>204314</v>
      </c>
      <c r="D4896" s="309">
        <v>11237.27</v>
      </c>
      <c r="E4896" s="206">
        <v>16345.12</v>
      </c>
      <c r="F4896" s="206">
        <v>18388.259999999998</v>
      </c>
      <c r="G4896" s="205">
        <f t="shared" si="391"/>
        <v>0.41084657148602455</v>
      </c>
      <c r="H4896" s="207">
        <f t="shared" si="392"/>
        <v>0.45</v>
      </c>
      <c r="I4896" s="213">
        <v>186594</v>
      </c>
      <c r="J4896" s="213">
        <v>10262.67</v>
      </c>
      <c r="K4896" s="212">
        <v>14927.52</v>
      </c>
      <c r="L4896" s="212">
        <v>16793.46</v>
      </c>
      <c r="M4896" s="239">
        <f t="shared" si="389"/>
        <v>0.51529999999998832</v>
      </c>
      <c r="N4896" s="239"/>
      <c r="O4896" s="178"/>
      <c r="P4896" s="178"/>
      <c r="Q4896" s="178"/>
      <c r="R4896" s="178"/>
      <c r="S4896" s="178"/>
      <c r="T4896" s="178"/>
      <c r="U4896" s="178"/>
      <c r="V4896" s="178"/>
      <c r="W4896" s="178"/>
      <c r="X4896" s="178"/>
      <c r="Y4896" s="210">
        <f t="shared" si="388"/>
        <v>0.37521415644480194</v>
      </c>
      <c r="Z4896" s="211">
        <f t="shared" si="390"/>
        <v>0.42</v>
      </c>
      <c r="AA4896" s="178"/>
      <c r="AB4896" s="178"/>
      <c r="AC4896" s="178"/>
    </row>
    <row r="4897" spans="2:29" x14ac:dyDescent="0.35">
      <c r="B4897" s="222">
        <v>497400</v>
      </c>
      <c r="C4897" s="208">
        <v>204359</v>
      </c>
      <c r="D4897" s="309">
        <v>11239.74</v>
      </c>
      <c r="E4897" s="206">
        <v>16348.72</v>
      </c>
      <c r="F4897" s="206">
        <v>18392.310000000001</v>
      </c>
      <c r="G4897" s="205">
        <f t="shared" si="391"/>
        <v>0.41085444310414154</v>
      </c>
      <c r="H4897" s="207">
        <f t="shared" si="392"/>
        <v>0.45</v>
      </c>
      <c r="I4897" s="213">
        <v>186636</v>
      </c>
      <c r="J4897" s="213">
        <v>10264.98</v>
      </c>
      <c r="K4897" s="212">
        <v>14930.88</v>
      </c>
      <c r="L4897" s="212">
        <v>16797.240000000002</v>
      </c>
      <c r="M4897" s="239">
        <f t="shared" si="389"/>
        <v>0.51519999999989519</v>
      </c>
      <c r="N4897" s="239"/>
      <c r="O4897" s="178"/>
      <c r="P4897" s="178"/>
      <c r="Q4897" s="178"/>
      <c r="R4897" s="178"/>
      <c r="S4897" s="178"/>
      <c r="T4897" s="178"/>
      <c r="U4897" s="178"/>
      <c r="V4897" s="178"/>
      <c r="W4897" s="178"/>
      <c r="X4897" s="178"/>
      <c r="Y4897" s="210">
        <f t="shared" si="388"/>
        <v>0.37522316043425813</v>
      </c>
      <c r="Z4897" s="211">
        <f t="shared" si="390"/>
        <v>0.42</v>
      </c>
      <c r="AA4897" s="178"/>
      <c r="AB4897" s="178"/>
      <c r="AC4897" s="178"/>
    </row>
    <row r="4898" spans="2:29" x14ac:dyDescent="0.35">
      <c r="B4898" s="222">
        <v>497500</v>
      </c>
      <c r="C4898" s="208">
        <v>204404</v>
      </c>
      <c r="D4898" s="309">
        <v>11242.22</v>
      </c>
      <c r="E4898" s="206">
        <v>16352.32</v>
      </c>
      <c r="F4898" s="206">
        <v>18396.36</v>
      </c>
      <c r="G4898" s="205">
        <f t="shared" si="391"/>
        <v>0.41086231155778896</v>
      </c>
      <c r="H4898" s="207">
        <f t="shared" si="392"/>
        <v>0.45</v>
      </c>
      <c r="I4898" s="213">
        <v>186678</v>
      </c>
      <c r="J4898" s="213">
        <v>10267.290000000001</v>
      </c>
      <c r="K4898" s="212">
        <v>14934.24</v>
      </c>
      <c r="L4898" s="212">
        <v>16801.02</v>
      </c>
      <c r="M4898" s="239">
        <f t="shared" si="389"/>
        <v>0.51530000000017029</v>
      </c>
      <c r="N4898" s="239"/>
      <c r="O4898" s="178"/>
      <c r="P4898" s="178"/>
      <c r="Q4898" s="178"/>
      <c r="R4898" s="178"/>
      <c r="S4898" s="178"/>
      <c r="T4898" s="178"/>
      <c r="U4898" s="178"/>
      <c r="V4898" s="178"/>
      <c r="W4898" s="178"/>
      <c r="X4898" s="178"/>
      <c r="Y4898" s="210">
        <f t="shared" si="388"/>
        <v>0.37523216080402011</v>
      </c>
      <c r="Z4898" s="211">
        <f t="shared" si="390"/>
        <v>0.42</v>
      </c>
      <c r="AA4898" s="178"/>
      <c r="AB4898" s="178"/>
      <c r="AC4898" s="178"/>
    </row>
    <row r="4899" spans="2:29" x14ac:dyDescent="0.35">
      <c r="B4899" s="222">
        <v>497600</v>
      </c>
      <c r="C4899" s="208">
        <v>204449</v>
      </c>
      <c r="D4899" s="309">
        <v>11244.69</v>
      </c>
      <c r="E4899" s="206">
        <v>16355.92</v>
      </c>
      <c r="F4899" s="206">
        <v>18400.41</v>
      </c>
      <c r="G4899" s="205">
        <f t="shared" si="391"/>
        <v>0.41087017684887461</v>
      </c>
      <c r="H4899" s="207">
        <f t="shared" si="392"/>
        <v>0.45</v>
      </c>
      <c r="I4899" s="213">
        <v>186720</v>
      </c>
      <c r="J4899" s="213">
        <v>10269.6</v>
      </c>
      <c r="K4899" s="212">
        <v>14937.6</v>
      </c>
      <c r="L4899" s="212">
        <v>16804.8</v>
      </c>
      <c r="M4899" s="239">
        <f t="shared" si="389"/>
        <v>0.51520000000004074</v>
      </c>
      <c r="N4899" s="239"/>
      <c r="O4899" s="178"/>
      <c r="P4899" s="178"/>
      <c r="Q4899" s="178"/>
      <c r="R4899" s="178"/>
      <c r="S4899" s="178"/>
      <c r="T4899" s="178"/>
      <c r="U4899" s="178"/>
      <c r="V4899" s="178"/>
      <c r="W4899" s="178"/>
      <c r="X4899" s="178"/>
      <c r="Y4899" s="210">
        <f t="shared" si="388"/>
        <v>0.37524115755627008</v>
      </c>
      <c r="Z4899" s="211">
        <f t="shared" si="390"/>
        <v>0.42</v>
      </c>
      <c r="AA4899" s="178"/>
      <c r="AB4899" s="178"/>
      <c r="AC4899" s="178"/>
    </row>
    <row r="4900" spans="2:29" x14ac:dyDescent="0.35">
      <c r="B4900" s="222">
        <v>497700</v>
      </c>
      <c r="C4900" s="208">
        <v>204494</v>
      </c>
      <c r="D4900" s="309">
        <v>11247.17</v>
      </c>
      <c r="E4900" s="206">
        <v>16359.52</v>
      </c>
      <c r="F4900" s="206">
        <v>18404.46</v>
      </c>
      <c r="G4900" s="205">
        <f t="shared" si="391"/>
        <v>0.4108780389793048</v>
      </c>
      <c r="H4900" s="207">
        <f t="shared" si="392"/>
        <v>0.45</v>
      </c>
      <c r="I4900" s="213">
        <v>186762</v>
      </c>
      <c r="J4900" s="213">
        <v>10271.91</v>
      </c>
      <c r="K4900" s="212">
        <v>14940.96</v>
      </c>
      <c r="L4900" s="212">
        <v>16808.580000000002</v>
      </c>
      <c r="M4900" s="239">
        <f t="shared" si="389"/>
        <v>0.51530000000002474</v>
      </c>
      <c r="N4900" s="239"/>
      <c r="O4900" s="178"/>
      <c r="P4900" s="178"/>
      <c r="Q4900" s="178"/>
      <c r="R4900" s="178"/>
      <c r="S4900" s="178"/>
      <c r="T4900" s="178"/>
      <c r="U4900" s="178"/>
      <c r="V4900" s="178"/>
      <c r="W4900" s="178"/>
      <c r="X4900" s="178"/>
      <c r="Y4900" s="210">
        <f t="shared" si="388"/>
        <v>0.37525015069318868</v>
      </c>
      <c r="Z4900" s="211">
        <f t="shared" si="390"/>
        <v>0.42</v>
      </c>
      <c r="AA4900" s="178"/>
      <c r="AB4900" s="178"/>
      <c r="AC4900" s="178"/>
    </row>
    <row r="4901" spans="2:29" x14ac:dyDescent="0.35">
      <c r="B4901" s="222">
        <v>497800</v>
      </c>
      <c r="C4901" s="208">
        <v>204539</v>
      </c>
      <c r="D4901" s="309">
        <v>11249.64</v>
      </c>
      <c r="E4901" s="206">
        <v>16363.12</v>
      </c>
      <c r="F4901" s="206">
        <v>18408.509999999998</v>
      </c>
      <c r="G4901" s="205">
        <f t="shared" si="391"/>
        <v>0.41088589795098435</v>
      </c>
      <c r="H4901" s="207">
        <f t="shared" si="392"/>
        <v>0.45</v>
      </c>
      <c r="I4901" s="213">
        <v>186804</v>
      </c>
      <c r="J4901" s="213">
        <v>10274.219999999999</v>
      </c>
      <c r="K4901" s="212">
        <v>14944.32</v>
      </c>
      <c r="L4901" s="212">
        <v>16812.36</v>
      </c>
      <c r="M4901" s="239">
        <f t="shared" si="389"/>
        <v>0.51520000000025901</v>
      </c>
      <c r="N4901" s="239"/>
      <c r="O4901" s="178"/>
      <c r="P4901" s="178"/>
      <c r="Q4901" s="178"/>
      <c r="R4901" s="178"/>
      <c r="S4901" s="178"/>
      <c r="T4901" s="178"/>
      <c r="U4901" s="178"/>
      <c r="V4901" s="178"/>
      <c r="W4901" s="178"/>
      <c r="X4901" s="178"/>
      <c r="Y4901" s="210">
        <f t="shared" si="388"/>
        <v>0.37525914021695461</v>
      </c>
      <c r="Z4901" s="211">
        <f t="shared" si="390"/>
        <v>0.42</v>
      </c>
      <c r="AA4901" s="178"/>
      <c r="AB4901" s="178"/>
      <c r="AC4901" s="178"/>
    </row>
    <row r="4902" spans="2:29" x14ac:dyDescent="0.35">
      <c r="B4902" s="222">
        <v>497900</v>
      </c>
      <c r="C4902" s="208">
        <v>204584</v>
      </c>
      <c r="D4902" s="309">
        <v>11252.12</v>
      </c>
      <c r="E4902" s="206">
        <v>16366.72</v>
      </c>
      <c r="F4902" s="206">
        <v>18412.560000000001</v>
      </c>
      <c r="G4902" s="205">
        <f t="shared" si="391"/>
        <v>0.41089375376581644</v>
      </c>
      <c r="H4902" s="207">
        <f t="shared" si="392"/>
        <v>0.45</v>
      </c>
      <c r="I4902" s="213">
        <v>186846</v>
      </c>
      <c r="J4902" s="213">
        <v>10276.530000000001</v>
      </c>
      <c r="K4902" s="212">
        <v>14947.68</v>
      </c>
      <c r="L4902" s="212">
        <v>16816.14</v>
      </c>
      <c r="M4902" s="239">
        <f t="shared" si="389"/>
        <v>0.51529999999995202</v>
      </c>
      <c r="N4902" s="239"/>
      <c r="O4902" s="178"/>
      <c r="P4902" s="178"/>
      <c r="Q4902" s="178"/>
      <c r="R4902" s="178"/>
      <c r="S4902" s="178"/>
      <c r="T4902" s="178"/>
      <c r="U4902" s="178"/>
      <c r="V4902" s="178"/>
      <c r="W4902" s="178"/>
      <c r="X4902" s="178"/>
      <c r="Y4902" s="210">
        <f t="shared" si="388"/>
        <v>0.37526812612974492</v>
      </c>
      <c r="Z4902" s="211">
        <f t="shared" si="390"/>
        <v>0.42</v>
      </c>
      <c r="AA4902" s="178"/>
      <c r="AB4902" s="178"/>
      <c r="AC4902" s="178"/>
    </row>
    <row r="4903" spans="2:29" x14ac:dyDescent="0.35">
      <c r="B4903" s="222">
        <v>498000</v>
      </c>
      <c r="C4903" s="208">
        <v>204629</v>
      </c>
      <c r="D4903" s="309">
        <v>11254.59</v>
      </c>
      <c r="E4903" s="206">
        <v>16370.32</v>
      </c>
      <c r="F4903" s="206">
        <v>18416.61</v>
      </c>
      <c r="G4903" s="205">
        <f t="shared" si="391"/>
        <v>0.41090160642570284</v>
      </c>
      <c r="H4903" s="207">
        <f t="shared" si="392"/>
        <v>0.45</v>
      </c>
      <c r="I4903" s="213">
        <v>186888</v>
      </c>
      <c r="J4903" s="213">
        <v>10278.84</v>
      </c>
      <c r="K4903" s="212">
        <v>14951.04</v>
      </c>
      <c r="L4903" s="212">
        <v>16819.919999999998</v>
      </c>
      <c r="M4903" s="239">
        <f t="shared" si="389"/>
        <v>0.51520000000007715</v>
      </c>
      <c r="N4903" s="239"/>
      <c r="O4903" s="178"/>
      <c r="P4903" s="178"/>
      <c r="Q4903" s="178"/>
      <c r="R4903" s="178"/>
      <c r="S4903" s="178"/>
      <c r="T4903" s="178"/>
      <c r="U4903" s="178"/>
      <c r="V4903" s="178"/>
      <c r="W4903" s="178"/>
      <c r="X4903" s="178"/>
      <c r="Y4903" s="210">
        <f t="shared" si="388"/>
        <v>0.37527710843373496</v>
      </c>
      <c r="Z4903" s="211">
        <f t="shared" si="390"/>
        <v>0.42</v>
      </c>
      <c r="AA4903" s="178"/>
      <c r="AB4903" s="178"/>
      <c r="AC4903" s="178"/>
    </row>
    <row r="4904" spans="2:29" x14ac:dyDescent="0.35">
      <c r="B4904" s="222">
        <v>498100</v>
      </c>
      <c r="C4904" s="208">
        <v>204674</v>
      </c>
      <c r="D4904" s="309">
        <v>11257.07</v>
      </c>
      <c r="E4904" s="206">
        <v>16373.92</v>
      </c>
      <c r="F4904" s="206">
        <v>18420.66</v>
      </c>
      <c r="G4904" s="205">
        <f t="shared" si="391"/>
        <v>0.41090945593254369</v>
      </c>
      <c r="H4904" s="207">
        <f t="shared" si="392"/>
        <v>0.45</v>
      </c>
      <c r="I4904" s="213">
        <v>186930</v>
      </c>
      <c r="J4904" s="213">
        <v>10281.15</v>
      </c>
      <c r="K4904" s="212">
        <v>14954.4</v>
      </c>
      <c r="L4904" s="212">
        <v>16823.7</v>
      </c>
      <c r="M4904" s="239">
        <f t="shared" si="389"/>
        <v>0.51530000000009746</v>
      </c>
      <c r="N4904" s="239"/>
      <c r="O4904" s="178"/>
      <c r="P4904" s="178"/>
      <c r="Q4904" s="178"/>
      <c r="R4904" s="178"/>
      <c r="S4904" s="178"/>
      <c r="T4904" s="178"/>
      <c r="U4904" s="178"/>
      <c r="V4904" s="178"/>
      <c r="W4904" s="178"/>
      <c r="X4904" s="178"/>
      <c r="Y4904" s="210">
        <f t="shared" si="388"/>
        <v>0.37528608713109818</v>
      </c>
      <c r="Z4904" s="211">
        <f t="shared" si="390"/>
        <v>0.42</v>
      </c>
      <c r="AA4904" s="178"/>
      <c r="AB4904" s="178"/>
      <c r="AC4904" s="178"/>
    </row>
    <row r="4905" spans="2:29" x14ac:dyDescent="0.35">
      <c r="B4905" s="222">
        <v>498200</v>
      </c>
      <c r="C4905" s="208">
        <v>204719</v>
      </c>
      <c r="D4905" s="309">
        <v>11259.54</v>
      </c>
      <c r="E4905" s="206">
        <v>16377.52</v>
      </c>
      <c r="F4905" s="206">
        <v>18424.71</v>
      </c>
      <c r="G4905" s="205">
        <f t="shared" si="391"/>
        <v>0.41091730228823764</v>
      </c>
      <c r="H4905" s="207">
        <f t="shared" si="392"/>
        <v>0.45</v>
      </c>
      <c r="I4905" s="213">
        <v>186972</v>
      </c>
      <c r="J4905" s="213">
        <v>10283.459999999999</v>
      </c>
      <c r="K4905" s="212">
        <v>14957.76</v>
      </c>
      <c r="L4905" s="212">
        <v>16827.48</v>
      </c>
      <c r="M4905" s="239">
        <f t="shared" si="389"/>
        <v>0.51520000000000432</v>
      </c>
      <c r="N4905" s="239"/>
      <c r="O4905" s="178"/>
      <c r="P4905" s="178"/>
      <c r="Q4905" s="178"/>
      <c r="R4905" s="178"/>
      <c r="S4905" s="178"/>
      <c r="T4905" s="178"/>
      <c r="U4905" s="178"/>
      <c r="V4905" s="178"/>
      <c r="W4905" s="178"/>
      <c r="X4905" s="178"/>
      <c r="Y4905" s="210">
        <f t="shared" si="388"/>
        <v>0.37529506222400644</v>
      </c>
      <c r="Z4905" s="211">
        <f t="shared" si="390"/>
        <v>0.42</v>
      </c>
      <c r="AA4905" s="178"/>
      <c r="AB4905" s="178"/>
      <c r="AC4905" s="178"/>
    </row>
    <row r="4906" spans="2:29" x14ac:dyDescent="0.35">
      <c r="B4906" s="222">
        <v>498300</v>
      </c>
      <c r="C4906" s="208">
        <v>204764</v>
      </c>
      <c r="D4906" s="309">
        <v>11262.02</v>
      </c>
      <c r="E4906" s="206">
        <v>16381.12</v>
      </c>
      <c r="F4906" s="206">
        <v>18428.759999999998</v>
      </c>
      <c r="G4906" s="205">
        <f t="shared" si="391"/>
        <v>0.4109251454946819</v>
      </c>
      <c r="H4906" s="207">
        <f t="shared" si="392"/>
        <v>0.45</v>
      </c>
      <c r="I4906" s="213">
        <v>187014</v>
      </c>
      <c r="J4906" s="213">
        <v>10285.77</v>
      </c>
      <c r="K4906" s="212">
        <v>14961.12</v>
      </c>
      <c r="L4906" s="212">
        <v>16831.259999999998</v>
      </c>
      <c r="M4906" s="239">
        <f t="shared" si="389"/>
        <v>0.51529999999998832</v>
      </c>
      <c r="N4906" s="239"/>
      <c r="O4906" s="178"/>
      <c r="P4906" s="178"/>
      <c r="Q4906" s="178"/>
      <c r="R4906" s="178"/>
      <c r="S4906" s="178"/>
      <c r="T4906" s="178"/>
      <c r="U4906" s="178"/>
      <c r="V4906" s="178"/>
      <c r="W4906" s="178"/>
      <c r="X4906" s="178"/>
      <c r="Y4906" s="210">
        <f t="shared" si="388"/>
        <v>0.37530403371462973</v>
      </c>
      <c r="Z4906" s="211">
        <f t="shared" si="390"/>
        <v>0.42</v>
      </c>
      <c r="AA4906" s="178"/>
      <c r="AB4906" s="178"/>
      <c r="AC4906" s="178"/>
    </row>
    <row r="4907" spans="2:29" x14ac:dyDescent="0.35">
      <c r="B4907" s="222">
        <v>498400</v>
      </c>
      <c r="C4907" s="208">
        <v>204809</v>
      </c>
      <c r="D4907" s="309">
        <v>11264.49</v>
      </c>
      <c r="E4907" s="206">
        <v>16384.72</v>
      </c>
      <c r="F4907" s="206">
        <v>18432.810000000001</v>
      </c>
      <c r="G4907" s="205">
        <f t="shared" si="391"/>
        <v>0.41093298555377206</v>
      </c>
      <c r="H4907" s="207">
        <f t="shared" si="392"/>
        <v>0.45</v>
      </c>
      <c r="I4907" s="213">
        <v>187056</v>
      </c>
      <c r="J4907" s="213">
        <v>10288.08</v>
      </c>
      <c r="K4907" s="212">
        <v>14964.48</v>
      </c>
      <c r="L4907" s="212">
        <v>16835.04</v>
      </c>
      <c r="M4907" s="239">
        <f t="shared" si="389"/>
        <v>0.51519999999989519</v>
      </c>
      <c r="N4907" s="239"/>
      <c r="O4907" s="178"/>
      <c r="P4907" s="178"/>
      <c r="Q4907" s="178"/>
      <c r="R4907" s="178"/>
      <c r="S4907" s="178"/>
      <c r="T4907" s="178"/>
      <c r="U4907" s="178"/>
      <c r="V4907" s="178"/>
      <c r="W4907" s="178"/>
      <c r="X4907" s="178"/>
      <c r="Y4907" s="210">
        <f t="shared" si="388"/>
        <v>0.37531300160513642</v>
      </c>
      <c r="Z4907" s="211">
        <f t="shared" si="390"/>
        <v>0.42</v>
      </c>
      <c r="AA4907" s="178"/>
      <c r="AB4907" s="178"/>
      <c r="AC4907" s="178"/>
    </row>
    <row r="4908" spans="2:29" x14ac:dyDescent="0.35">
      <c r="B4908" s="222">
        <v>498500</v>
      </c>
      <c r="C4908" s="208">
        <v>204854</v>
      </c>
      <c r="D4908" s="309">
        <v>11266.97</v>
      </c>
      <c r="E4908" s="206">
        <v>16388.32</v>
      </c>
      <c r="F4908" s="206">
        <v>18436.86</v>
      </c>
      <c r="G4908" s="205">
        <f t="shared" si="391"/>
        <v>0.41094082246740221</v>
      </c>
      <c r="H4908" s="207">
        <f t="shared" si="392"/>
        <v>0.45</v>
      </c>
      <c r="I4908" s="213">
        <v>187098</v>
      </c>
      <c r="J4908" s="213">
        <v>10290.39</v>
      </c>
      <c r="K4908" s="212">
        <v>14967.84</v>
      </c>
      <c r="L4908" s="212">
        <v>16838.82</v>
      </c>
      <c r="M4908" s="239">
        <f t="shared" si="389"/>
        <v>0.51530000000017029</v>
      </c>
      <c r="N4908" s="239"/>
      <c r="O4908" s="178"/>
      <c r="P4908" s="178"/>
      <c r="Q4908" s="178"/>
      <c r="R4908" s="178"/>
      <c r="S4908" s="178"/>
      <c r="T4908" s="178"/>
      <c r="U4908" s="178"/>
      <c r="V4908" s="178"/>
      <c r="W4908" s="178"/>
      <c r="X4908" s="178"/>
      <c r="Y4908" s="210">
        <f t="shared" si="388"/>
        <v>0.37532196589769307</v>
      </c>
      <c r="Z4908" s="211">
        <f t="shared" si="390"/>
        <v>0.42</v>
      </c>
      <c r="AA4908" s="178"/>
      <c r="AB4908" s="178"/>
      <c r="AC4908" s="178"/>
    </row>
    <row r="4909" spans="2:29" x14ac:dyDescent="0.35">
      <c r="B4909" s="222">
        <v>498600</v>
      </c>
      <c r="C4909" s="208">
        <v>204899</v>
      </c>
      <c r="D4909" s="309">
        <v>11269.44</v>
      </c>
      <c r="E4909" s="206">
        <v>16391.919999999998</v>
      </c>
      <c r="F4909" s="206">
        <v>18440.91</v>
      </c>
      <c r="G4909" s="205">
        <f t="shared" si="391"/>
        <v>0.4109486562374649</v>
      </c>
      <c r="H4909" s="207">
        <f t="shared" si="392"/>
        <v>0.45</v>
      </c>
      <c r="I4909" s="213">
        <v>187140</v>
      </c>
      <c r="J4909" s="213">
        <v>10292.700000000001</v>
      </c>
      <c r="K4909" s="212">
        <v>14971.2</v>
      </c>
      <c r="L4909" s="212">
        <v>16842.599999999999</v>
      </c>
      <c r="M4909" s="239">
        <f t="shared" si="389"/>
        <v>0.51520000000004074</v>
      </c>
      <c r="N4909" s="239"/>
      <c r="O4909" s="178"/>
      <c r="P4909" s="178"/>
      <c r="Q4909" s="178"/>
      <c r="R4909" s="178"/>
      <c r="S4909" s="178"/>
      <c r="T4909" s="178"/>
      <c r="U4909" s="178"/>
      <c r="V4909" s="178"/>
      <c r="W4909" s="178"/>
      <c r="X4909" s="178"/>
      <c r="Y4909" s="210">
        <f t="shared" si="388"/>
        <v>0.37533092659446449</v>
      </c>
      <c r="Z4909" s="211">
        <f t="shared" si="390"/>
        <v>0.42</v>
      </c>
      <c r="AA4909" s="178"/>
      <c r="AB4909" s="178"/>
      <c r="AC4909" s="178"/>
    </row>
    <row r="4910" spans="2:29" x14ac:dyDescent="0.35">
      <c r="B4910" s="222">
        <v>498700</v>
      </c>
      <c r="C4910" s="208">
        <v>204944</v>
      </c>
      <c r="D4910" s="309">
        <v>11271.92</v>
      </c>
      <c r="E4910" s="206">
        <v>16395.52</v>
      </c>
      <c r="F4910" s="206">
        <v>18444.96</v>
      </c>
      <c r="G4910" s="205">
        <f t="shared" si="391"/>
        <v>0.41095648686585123</v>
      </c>
      <c r="H4910" s="207">
        <f t="shared" si="392"/>
        <v>0.45</v>
      </c>
      <c r="I4910" s="213">
        <v>187182</v>
      </c>
      <c r="J4910" s="213">
        <v>10295.01</v>
      </c>
      <c r="K4910" s="212">
        <v>14974.56</v>
      </c>
      <c r="L4910" s="212">
        <v>16846.38</v>
      </c>
      <c r="M4910" s="239">
        <f t="shared" si="389"/>
        <v>0.51530000000002474</v>
      </c>
      <c r="N4910" s="239"/>
      <c r="O4910" s="178"/>
      <c r="P4910" s="178"/>
      <c r="Q4910" s="178"/>
      <c r="R4910" s="178"/>
      <c r="S4910" s="178"/>
      <c r="T4910" s="178"/>
      <c r="U4910" s="178"/>
      <c r="V4910" s="178"/>
      <c r="W4910" s="178"/>
      <c r="X4910" s="178"/>
      <c r="Y4910" s="210">
        <f t="shared" si="388"/>
        <v>0.37533988369761379</v>
      </c>
      <c r="Z4910" s="211">
        <f t="shared" si="390"/>
        <v>0.42</v>
      </c>
      <c r="AA4910" s="178"/>
      <c r="AB4910" s="178"/>
      <c r="AC4910" s="178"/>
    </row>
    <row r="4911" spans="2:29" x14ac:dyDescent="0.35">
      <c r="B4911" s="222">
        <v>498800</v>
      </c>
      <c r="C4911" s="208">
        <v>204989</v>
      </c>
      <c r="D4911" s="309">
        <v>11274.39</v>
      </c>
      <c r="E4911" s="206">
        <v>16399.12</v>
      </c>
      <c r="F4911" s="206">
        <v>18449.009999999998</v>
      </c>
      <c r="G4911" s="205">
        <f t="shared" si="391"/>
        <v>0.41096431435445069</v>
      </c>
      <c r="H4911" s="207">
        <f t="shared" si="392"/>
        <v>0.45</v>
      </c>
      <c r="I4911" s="213">
        <v>187224</v>
      </c>
      <c r="J4911" s="213">
        <v>10297.32</v>
      </c>
      <c r="K4911" s="212">
        <v>14977.92</v>
      </c>
      <c r="L4911" s="212">
        <v>16850.16</v>
      </c>
      <c r="M4911" s="239">
        <f t="shared" si="389"/>
        <v>0.51520000000025901</v>
      </c>
      <c r="N4911" s="239"/>
      <c r="O4911" s="178"/>
      <c r="P4911" s="178"/>
      <c r="Q4911" s="178"/>
      <c r="R4911" s="178"/>
      <c r="S4911" s="178"/>
      <c r="T4911" s="178"/>
      <c r="U4911" s="178"/>
      <c r="V4911" s="178"/>
      <c r="W4911" s="178"/>
      <c r="X4911" s="178"/>
      <c r="Y4911" s="210">
        <f t="shared" si="388"/>
        <v>0.37534883720930234</v>
      </c>
      <c r="Z4911" s="211">
        <f t="shared" si="390"/>
        <v>0.42</v>
      </c>
      <c r="AA4911" s="178"/>
      <c r="AB4911" s="178"/>
      <c r="AC4911" s="178"/>
    </row>
    <row r="4912" spans="2:29" x14ac:dyDescent="0.35">
      <c r="B4912" s="222">
        <v>498900</v>
      </c>
      <c r="C4912" s="208">
        <v>205034</v>
      </c>
      <c r="D4912" s="309">
        <v>11276.87</v>
      </c>
      <c r="E4912" s="206">
        <v>16402.72</v>
      </c>
      <c r="F4912" s="206">
        <v>18453.060000000001</v>
      </c>
      <c r="G4912" s="205">
        <f t="shared" si="391"/>
        <v>0.41097213870515131</v>
      </c>
      <c r="H4912" s="207">
        <f t="shared" si="392"/>
        <v>0.45</v>
      </c>
      <c r="I4912" s="213">
        <v>187266</v>
      </c>
      <c r="J4912" s="213">
        <v>10299.629999999999</v>
      </c>
      <c r="K4912" s="212">
        <v>14981.28</v>
      </c>
      <c r="L4912" s="212">
        <v>16853.939999999999</v>
      </c>
      <c r="M4912" s="239">
        <f t="shared" si="389"/>
        <v>0.51529999999995202</v>
      </c>
      <c r="N4912" s="239"/>
      <c r="O4912" s="178"/>
      <c r="P4912" s="178"/>
      <c r="Q4912" s="178"/>
      <c r="R4912" s="178"/>
      <c r="S4912" s="178"/>
      <c r="T4912" s="178"/>
      <c r="U4912" s="178"/>
      <c r="V4912" s="178"/>
      <c r="W4912" s="178"/>
      <c r="X4912" s="178"/>
      <c r="Y4912" s="210">
        <f t="shared" si="388"/>
        <v>0.37535778713168971</v>
      </c>
      <c r="Z4912" s="211">
        <f t="shared" si="390"/>
        <v>0.42</v>
      </c>
      <c r="AA4912" s="178"/>
      <c r="AB4912" s="178"/>
      <c r="AC4912" s="178"/>
    </row>
    <row r="4913" spans="2:29" x14ac:dyDescent="0.35">
      <c r="B4913" s="222">
        <v>499000</v>
      </c>
      <c r="C4913" s="208">
        <v>205079</v>
      </c>
      <c r="D4913" s="309">
        <v>11279.34</v>
      </c>
      <c r="E4913" s="206">
        <v>16406.32</v>
      </c>
      <c r="F4913" s="206">
        <v>18457.11</v>
      </c>
      <c r="G4913" s="205">
        <f t="shared" si="391"/>
        <v>0.41097995991983965</v>
      </c>
      <c r="H4913" s="207">
        <f t="shared" si="392"/>
        <v>0.45</v>
      </c>
      <c r="I4913" s="213">
        <v>187308</v>
      </c>
      <c r="J4913" s="213">
        <v>10301.94</v>
      </c>
      <c r="K4913" s="212">
        <v>14984.64</v>
      </c>
      <c r="L4913" s="212">
        <v>16857.72</v>
      </c>
      <c r="M4913" s="239">
        <f t="shared" si="389"/>
        <v>0.51520000000007715</v>
      </c>
      <c r="N4913" s="239"/>
      <c r="O4913" s="178"/>
      <c r="P4913" s="178"/>
      <c r="Q4913" s="178"/>
      <c r="R4913" s="178"/>
      <c r="S4913" s="178"/>
      <c r="T4913" s="178"/>
      <c r="U4913" s="178"/>
      <c r="V4913" s="178"/>
      <c r="W4913" s="178"/>
      <c r="X4913" s="178"/>
      <c r="Y4913" s="210">
        <f t="shared" si="388"/>
        <v>0.37536673346693389</v>
      </c>
      <c r="Z4913" s="211">
        <f t="shared" si="390"/>
        <v>0.42</v>
      </c>
      <c r="AA4913" s="178"/>
      <c r="AB4913" s="178"/>
      <c r="AC4913" s="178"/>
    </row>
    <row r="4914" spans="2:29" x14ac:dyDescent="0.35">
      <c r="B4914" s="222">
        <v>499100</v>
      </c>
      <c r="C4914" s="208">
        <v>205124</v>
      </c>
      <c r="D4914" s="309">
        <v>11281.82</v>
      </c>
      <c r="E4914" s="206">
        <v>16409.919999999998</v>
      </c>
      <c r="F4914" s="206">
        <v>18461.16</v>
      </c>
      <c r="G4914" s="205">
        <f t="shared" si="391"/>
        <v>0.41098777800040071</v>
      </c>
      <c r="H4914" s="207">
        <f t="shared" si="392"/>
        <v>0.45</v>
      </c>
      <c r="I4914" s="213">
        <v>187350</v>
      </c>
      <c r="J4914" s="213">
        <v>10304.25</v>
      </c>
      <c r="K4914" s="212">
        <v>14988</v>
      </c>
      <c r="L4914" s="212">
        <v>16861.5</v>
      </c>
      <c r="M4914" s="239">
        <f t="shared" si="389"/>
        <v>0.51530000000009746</v>
      </c>
      <c r="N4914" s="239"/>
      <c r="O4914" s="178"/>
      <c r="P4914" s="178"/>
      <c r="Q4914" s="178"/>
      <c r="R4914" s="178"/>
      <c r="S4914" s="178"/>
      <c r="T4914" s="178"/>
      <c r="U4914" s="178"/>
      <c r="V4914" s="178"/>
      <c r="W4914" s="178"/>
      <c r="X4914" s="178"/>
      <c r="Y4914" s="210">
        <f t="shared" si="388"/>
        <v>0.37537567621719092</v>
      </c>
      <c r="Z4914" s="211">
        <f t="shared" si="390"/>
        <v>0.42</v>
      </c>
      <c r="AA4914" s="178"/>
      <c r="AB4914" s="178"/>
      <c r="AC4914" s="178"/>
    </row>
    <row r="4915" spans="2:29" x14ac:dyDescent="0.35">
      <c r="B4915" s="222">
        <v>499200</v>
      </c>
      <c r="C4915" s="208">
        <v>205169</v>
      </c>
      <c r="D4915" s="309">
        <v>11284.29</v>
      </c>
      <c r="E4915" s="206">
        <v>16413.52</v>
      </c>
      <c r="F4915" s="206">
        <v>18465.21</v>
      </c>
      <c r="G4915" s="205">
        <f t="shared" si="391"/>
        <v>0.41099559294871796</v>
      </c>
      <c r="H4915" s="207">
        <f t="shared" si="392"/>
        <v>0.45</v>
      </c>
      <c r="I4915" s="213">
        <v>187392</v>
      </c>
      <c r="J4915" s="213">
        <v>10306.56</v>
      </c>
      <c r="K4915" s="212">
        <v>14991.36</v>
      </c>
      <c r="L4915" s="212">
        <v>16865.28</v>
      </c>
      <c r="M4915" s="239">
        <f t="shared" si="389"/>
        <v>0.51520000000000432</v>
      </c>
      <c r="N4915" s="239"/>
      <c r="O4915" s="178"/>
      <c r="P4915" s="178"/>
      <c r="Q4915" s="178"/>
      <c r="R4915" s="178"/>
      <c r="S4915" s="178"/>
      <c r="T4915" s="178"/>
      <c r="U4915" s="178"/>
      <c r="V4915" s="178"/>
      <c r="W4915" s="178"/>
      <c r="X4915" s="178"/>
      <c r="Y4915" s="210">
        <f t="shared" si="388"/>
        <v>0.37538461538461537</v>
      </c>
      <c r="Z4915" s="211">
        <f t="shared" si="390"/>
        <v>0.42</v>
      </c>
      <c r="AA4915" s="178"/>
      <c r="AB4915" s="178"/>
      <c r="AC4915" s="178"/>
    </row>
    <row r="4916" spans="2:29" x14ac:dyDescent="0.35">
      <c r="B4916" s="222">
        <v>499300</v>
      </c>
      <c r="C4916" s="208">
        <v>205214</v>
      </c>
      <c r="D4916" s="309">
        <v>11286.77</v>
      </c>
      <c r="E4916" s="206">
        <v>16417.12</v>
      </c>
      <c r="F4916" s="206">
        <v>18469.259999999998</v>
      </c>
      <c r="G4916" s="205">
        <f t="shared" si="391"/>
        <v>0.41100340476667335</v>
      </c>
      <c r="H4916" s="207">
        <f t="shared" si="392"/>
        <v>0.45</v>
      </c>
      <c r="I4916" s="213">
        <v>187434</v>
      </c>
      <c r="J4916" s="213">
        <v>10308.870000000001</v>
      </c>
      <c r="K4916" s="212">
        <v>14994.72</v>
      </c>
      <c r="L4916" s="212">
        <v>16869.060000000001</v>
      </c>
      <c r="M4916" s="239">
        <f t="shared" si="389"/>
        <v>0.51529999999998832</v>
      </c>
      <c r="N4916" s="239"/>
      <c r="O4916" s="178"/>
      <c r="P4916" s="178"/>
      <c r="Q4916" s="178"/>
      <c r="R4916" s="178"/>
      <c r="S4916" s="178"/>
      <c r="T4916" s="178"/>
      <c r="U4916" s="178"/>
      <c r="V4916" s="178"/>
      <c r="W4916" s="178"/>
      <c r="X4916" s="178"/>
      <c r="Y4916" s="210">
        <f t="shared" si="388"/>
        <v>0.3753935509713599</v>
      </c>
      <c r="Z4916" s="211">
        <f t="shared" si="390"/>
        <v>0.42</v>
      </c>
      <c r="AA4916" s="178"/>
      <c r="AB4916" s="178"/>
      <c r="AC4916" s="178"/>
    </row>
    <row r="4917" spans="2:29" x14ac:dyDescent="0.35">
      <c r="B4917" s="222">
        <v>499400</v>
      </c>
      <c r="C4917" s="208">
        <v>205259</v>
      </c>
      <c r="D4917" s="309">
        <v>11289.24</v>
      </c>
      <c r="E4917" s="206">
        <v>16420.72</v>
      </c>
      <c r="F4917" s="206">
        <v>18473.310000000001</v>
      </c>
      <c r="G4917" s="205">
        <f t="shared" si="391"/>
        <v>0.41101121345614738</v>
      </c>
      <c r="H4917" s="207">
        <f t="shared" si="392"/>
        <v>0.45</v>
      </c>
      <c r="I4917" s="213">
        <v>187476</v>
      </c>
      <c r="J4917" s="213">
        <v>10311.18</v>
      </c>
      <c r="K4917" s="212">
        <v>14998.08</v>
      </c>
      <c r="L4917" s="212">
        <v>16872.84</v>
      </c>
      <c r="M4917" s="239">
        <f t="shared" si="389"/>
        <v>0.51519999999989519</v>
      </c>
      <c r="N4917" s="239"/>
      <c r="O4917" s="178"/>
      <c r="P4917" s="178"/>
      <c r="Q4917" s="178"/>
      <c r="R4917" s="178"/>
      <c r="S4917" s="178"/>
      <c r="T4917" s="178"/>
      <c r="U4917" s="178"/>
      <c r="V4917" s="178"/>
      <c r="W4917" s="178"/>
      <c r="X4917" s="178"/>
      <c r="Y4917" s="210">
        <f t="shared" si="388"/>
        <v>0.37540248297957551</v>
      </c>
      <c r="Z4917" s="211">
        <f t="shared" si="390"/>
        <v>0.42</v>
      </c>
      <c r="AA4917" s="178"/>
      <c r="AB4917" s="178"/>
      <c r="AC4917" s="178"/>
    </row>
    <row r="4918" spans="2:29" x14ac:dyDescent="0.35">
      <c r="B4918" s="222">
        <v>499500</v>
      </c>
      <c r="C4918" s="208">
        <v>205304</v>
      </c>
      <c r="D4918" s="309">
        <v>11291.72</v>
      </c>
      <c r="E4918" s="206">
        <v>16424.32</v>
      </c>
      <c r="F4918" s="206">
        <v>18477.36</v>
      </c>
      <c r="G4918" s="205">
        <f t="shared" si="391"/>
        <v>0.41101901901901899</v>
      </c>
      <c r="H4918" s="207">
        <f t="shared" si="392"/>
        <v>0.45</v>
      </c>
      <c r="I4918" s="213">
        <v>187518</v>
      </c>
      <c r="J4918" s="213">
        <v>10313.49</v>
      </c>
      <c r="K4918" s="212">
        <v>15001.44</v>
      </c>
      <c r="L4918" s="212">
        <v>16876.62</v>
      </c>
      <c r="M4918" s="239">
        <f t="shared" si="389"/>
        <v>0.51530000000017029</v>
      </c>
      <c r="N4918" s="239"/>
      <c r="O4918" s="178"/>
      <c r="P4918" s="178"/>
      <c r="Q4918" s="178"/>
      <c r="R4918" s="178"/>
      <c r="S4918" s="178"/>
      <c r="T4918" s="178"/>
      <c r="U4918" s="178"/>
      <c r="V4918" s="178"/>
      <c r="W4918" s="178"/>
      <c r="X4918" s="178"/>
      <c r="Y4918" s="210">
        <f t="shared" si="388"/>
        <v>0.37541141141141143</v>
      </c>
      <c r="Z4918" s="211">
        <f t="shared" si="390"/>
        <v>0.42</v>
      </c>
      <c r="AA4918" s="178"/>
      <c r="AB4918" s="178"/>
      <c r="AC4918" s="178"/>
    </row>
    <row r="4919" spans="2:29" x14ac:dyDescent="0.35">
      <c r="B4919" s="222">
        <v>499600</v>
      </c>
      <c r="C4919" s="208">
        <v>205349</v>
      </c>
      <c r="D4919" s="309">
        <v>11294.19</v>
      </c>
      <c r="E4919" s="206">
        <v>16427.919999999998</v>
      </c>
      <c r="F4919" s="206">
        <v>18481.41</v>
      </c>
      <c r="G4919" s="205">
        <f t="shared" si="391"/>
        <v>0.41102682145716574</v>
      </c>
      <c r="H4919" s="207">
        <f t="shared" si="392"/>
        <v>0.45</v>
      </c>
      <c r="I4919" s="213">
        <v>187560</v>
      </c>
      <c r="J4919" s="213">
        <v>10315.799999999999</v>
      </c>
      <c r="K4919" s="212">
        <v>15004.8</v>
      </c>
      <c r="L4919" s="212">
        <v>16880.400000000001</v>
      </c>
      <c r="M4919" s="239">
        <f t="shared" si="389"/>
        <v>0.51520000000004074</v>
      </c>
      <c r="N4919" s="239"/>
      <c r="O4919" s="178"/>
      <c r="P4919" s="178"/>
      <c r="Q4919" s="178"/>
      <c r="R4919" s="178"/>
      <c r="S4919" s="178"/>
      <c r="T4919" s="178"/>
      <c r="U4919" s="178"/>
      <c r="V4919" s="178"/>
      <c r="W4919" s="178"/>
      <c r="X4919" s="178"/>
      <c r="Y4919" s="210">
        <f t="shared" si="388"/>
        <v>0.37542033626901522</v>
      </c>
      <c r="Z4919" s="211">
        <f t="shared" si="390"/>
        <v>0.42</v>
      </c>
      <c r="AA4919" s="178"/>
      <c r="AB4919" s="178"/>
      <c r="AC4919" s="178"/>
    </row>
    <row r="4920" spans="2:29" x14ac:dyDescent="0.35">
      <c r="B4920" s="222">
        <v>499700</v>
      </c>
      <c r="C4920" s="208">
        <v>205394</v>
      </c>
      <c r="D4920" s="309">
        <v>11296.67</v>
      </c>
      <c r="E4920" s="206">
        <v>16431.52</v>
      </c>
      <c r="F4920" s="206">
        <v>18485.46</v>
      </c>
      <c r="G4920" s="205">
        <f t="shared" si="391"/>
        <v>0.4110346207724635</v>
      </c>
      <c r="H4920" s="207">
        <f t="shared" si="392"/>
        <v>0.45</v>
      </c>
      <c r="I4920" s="213">
        <v>187602</v>
      </c>
      <c r="J4920" s="213">
        <v>10318.11</v>
      </c>
      <c r="K4920" s="212">
        <v>15008.16</v>
      </c>
      <c r="L4920" s="212">
        <v>16884.18</v>
      </c>
      <c r="M4920" s="239">
        <f t="shared" si="389"/>
        <v>0.51530000000002474</v>
      </c>
      <c r="N4920" s="239"/>
      <c r="O4920" s="178"/>
      <c r="P4920" s="178"/>
      <c r="Q4920" s="178"/>
      <c r="R4920" s="178"/>
      <c r="S4920" s="178"/>
      <c r="T4920" s="178"/>
      <c r="U4920" s="178"/>
      <c r="V4920" s="178"/>
      <c r="W4920" s="178"/>
      <c r="X4920" s="178"/>
      <c r="Y4920" s="210">
        <f t="shared" si="388"/>
        <v>0.37542925755453271</v>
      </c>
      <c r="Z4920" s="211">
        <f t="shared" si="390"/>
        <v>0.42</v>
      </c>
      <c r="AA4920" s="178"/>
      <c r="AB4920" s="178"/>
      <c r="AC4920" s="178"/>
    </row>
    <row r="4921" spans="2:29" x14ac:dyDescent="0.35">
      <c r="B4921" s="222">
        <v>499800</v>
      </c>
      <c r="C4921" s="208">
        <v>205439</v>
      </c>
      <c r="D4921" s="309">
        <v>11299.14</v>
      </c>
      <c r="E4921" s="206">
        <v>16435.12</v>
      </c>
      <c r="F4921" s="206">
        <v>18489.509999999998</v>
      </c>
      <c r="G4921" s="205">
        <f t="shared" si="391"/>
        <v>0.41104241696678673</v>
      </c>
      <c r="H4921" s="207">
        <f t="shared" si="392"/>
        <v>0.45</v>
      </c>
      <c r="I4921" s="213">
        <v>187644</v>
      </c>
      <c r="J4921" s="213">
        <v>10320.42</v>
      </c>
      <c r="K4921" s="212">
        <v>15011.52</v>
      </c>
      <c r="L4921" s="212">
        <v>16887.96</v>
      </c>
      <c r="M4921" s="239">
        <f t="shared" si="389"/>
        <v>0.51520000000025901</v>
      </c>
      <c r="N4921" s="239"/>
      <c r="O4921" s="178"/>
      <c r="P4921" s="178"/>
      <c r="Q4921" s="178"/>
      <c r="R4921" s="178"/>
      <c r="S4921" s="178"/>
      <c r="T4921" s="178"/>
      <c r="U4921" s="178"/>
      <c r="V4921" s="178"/>
      <c r="W4921" s="178"/>
      <c r="X4921" s="178"/>
      <c r="Y4921" s="210">
        <f t="shared" si="388"/>
        <v>0.37543817527010803</v>
      </c>
      <c r="Z4921" s="211">
        <f t="shared" si="390"/>
        <v>0.42</v>
      </c>
      <c r="AA4921" s="178"/>
      <c r="AB4921" s="178"/>
      <c r="AC4921" s="178"/>
    </row>
    <row r="4922" spans="2:29" x14ac:dyDescent="0.35">
      <c r="B4922" s="222">
        <v>499900</v>
      </c>
      <c r="C4922" s="208">
        <v>205484</v>
      </c>
      <c r="D4922" s="309">
        <v>11301.62</v>
      </c>
      <c r="E4922" s="206">
        <v>16438.72</v>
      </c>
      <c r="F4922" s="206">
        <v>18493.560000000001</v>
      </c>
      <c r="G4922" s="205">
        <f t="shared" si="391"/>
        <v>0.41105021004200842</v>
      </c>
      <c r="H4922" s="207">
        <f t="shared" si="392"/>
        <v>0.45</v>
      </c>
      <c r="I4922" s="213">
        <v>187686</v>
      </c>
      <c r="J4922" s="213">
        <v>10322.73</v>
      </c>
      <c r="K4922" s="212">
        <v>15014.88</v>
      </c>
      <c r="L4922" s="212">
        <v>16891.740000000002</v>
      </c>
      <c r="M4922" s="239">
        <f t="shared" si="389"/>
        <v>0.51529999999995202</v>
      </c>
      <c r="N4922" s="239"/>
      <c r="O4922" s="178"/>
      <c r="P4922" s="178"/>
      <c r="Q4922" s="178"/>
      <c r="R4922" s="178"/>
      <c r="S4922" s="178"/>
      <c r="T4922" s="178"/>
      <c r="U4922" s="178"/>
      <c r="V4922" s="178"/>
      <c r="W4922" s="178"/>
      <c r="X4922" s="178"/>
      <c r="Y4922" s="210">
        <f t="shared" si="388"/>
        <v>0.37544708941788357</v>
      </c>
      <c r="Z4922" s="211">
        <f t="shared" si="390"/>
        <v>0.42</v>
      </c>
      <c r="AA4922" s="178"/>
      <c r="AB4922" s="178"/>
      <c r="AC4922" s="178"/>
    </row>
    <row r="4923" spans="2:29" x14ac:dyDescent="0.35">
      <c r="B4923" s="222">
        <v>500000</v>
      </c>
      <c r="C4923" s="208">
        <v>205529</v>
      </c>
      <c r="D4923" s="309">
        <v>11304.09</v>
      </c>
      <c r="E4923" s="206">
        <v>16442.32</v>
      </c>
      <c r="F4923" s="206">
        <v>18497.61</v>
      </c>
      <c r="G4923" s="205">
        <f t="shared" si="391"/>
        <v>0.41105799999999998</v>
      </c>
      <c r="H4923" s="207">
        <f t="shared" si="392"/>
        <v>0.45</v>
      </c>
      <c r="I4923" s="213">
        <v>187728</v>
      </c>
      <c r="J4923" s="213">
        <v>10325.040000000001</v>
      </c>
      <c r="K4923" s="212">
        <v>15018.24</v>
      </c>
      <c r="L4923" s="212">
        <v>16895.52</v>
      </c>
      <c r="M4923" s="239">
        <f t="shared" si="389"/>
        <v>0.51520000000007715</v>
      </c>
      <c r="N4923" s="239"/>
      <c r="O4923" s="178"/>
      <c r="P4923" s="178"/>
      <c r="Q4923" s="178"/>
      <c r="R4923" s="178"/>
      <c r="S4923" s="178"/>
      <c r="T4923" s="178"/>
      <c r="U4923" s="178"/>
      <c r="V4923" s="178"/>
      <c r="W4923" s="178"/>
      <c r="X4923" s="178"/>
      <c r="Y4923" s="210">
        <f t="shared" si="388"/>
        <v>0.37545600000000001</v>
      </c>
      <c r="Z4923" s="211">
        <f t="shared" si="390"/>
        <v>0.42</v>
      </c>
      <c r="AA4923" s="178"/>
      <c r="AB4923" s="178"/>
      <c r="AC4923" s="178"/>
    </row>
    <row r="4924" spans="2:29" x14ac:dyDescent="0.35">
      <c r="B4924" s="222">
        <v>500100</v>
      </c>
      <c r="C4924" s="208">
        <v>205574</v>
      </c>
      <c r="D4924" s="309">
        <v>11306.57</v>
      </c>
      <c r="E4924" s="206">
        <v>16445.919999999998</v>
      </c>
      <c r="F4924" s="206">
        <v>18501.66</v>
      </c>
      <c r="G4924" s="205">
        <f t="shared" si="391"/>
        <v>0.41106578684263145</v>
      </c>
      <c r="H4924" s="207">
        <f t="shared" si="392"/>
        <v>0.45</v>
      </c>
      <c r="I4924" s="213">
        <v>187770</v>
      </c>
      <c r="J4924" s="213">
        <v>10327.35</v>
      </c>
      <c r="K4924" s="212">
        <v>15021.6</v>
      </c>
      <c r="L4924" s="212">
        <v>16899.3</v>
      </c>
      <c r="M4924" s="239">
        <f t="shared" si="389"/>
        <v>0.51530000000009746</v>
      </c>
      <c r="N4924" s="239"/>
      <c r="O4924" s="178"/>
      <c r="P4924" s="178"/>
      <c r="Q4924" s="178"/>
      <c r="R4924" s="178"/>
      <c r="S4924" s="178"/>
      <c r="T4924" s="178"/>
      <c r="U4924" s="178"/>
      <c r="V4924" s="178"/>
      <c r="W4924" s="178"/>
      <c r="X4924" s="178"/>
      <c r="Y4924" s="210">
        <f t="shared" si="388"/>
        <v>0.37546490701859631</v>
      </c>
      <c r="Z4924" s="211">
        <f t="shared" si="390"/>
        <v>0.42</v>
      </c>
      <c r="AA4924" s="178"/>
      <c r="AB4924" s="178"/>
      <c r="AC4924" s="178"/>
    </row>
    <row r="4925" spans="2:29" x14ac:dyDescent="0.35">
      <c r="B4925" s="222">
        <v>500200</v>
      </c>
      <c r="C4925" s="208">
        <v>205619</v>
      </c>
      <c r="D4925" s="309">
        <v>11309.04</v>
      </c>
      <c r="E4925" s="206">
        <v>16449.52</v>
      </c>
      <c r="F4925" s="206">
        <v>18505.71</v>
      </c>
      <c r="G4925" s="205">
        <f t="shared" si="391"/>
        <v>0.4110735705717713</v>
      </c>
      <c r="H4925" s="207">
        <f t="shared" si="392"/>
        <v>0.45</v>
      </c>
      <c r="I4925" s="213">
        <v>187812</v>
      </c>
      <c r="J4925" s="213">
        <v>10329.66</v>
      </c>
      <c r="K4925" s="212">
        <v>15024.96</v>
      </c>
      <c r="L4925" s="212">
        <v>16903.080000000002</v>
      </c>
      <c r="M4925" s="239">
        <f t="shared" si="389"/>
        <v>0.51520000000000432</v>
      </c>
      <c r="N4925" s="239"/>
      <c r="O4925" s="178"/>
      <c r="P4925" s="178"/>
      <c r="Q4925" s="178"/>
      <c r="R4925" s="178"/>
      <c r="S4925" s="178"/>
      <c r="T4925" s="178"/>
      <c r="U4925" s="178"/>
      <c r="V4925" s="178"/>
      <c r="W4925" s="178"/>
      <c r="X4925" s="178"/>
      <c r="Y4925" s="210">
        <f t="shared" si="388"/>
        <v>0.37547381047580969</v>
      </c>
      <c r="Z4925" s="211">
        <f t="shared" si="390"/>
        <v>0.42</v>
      </c>
      <c r="AA4925" s="178"/>
      <c r="AB4925" s="178"/>
      <c r="AC4925" s="178"/>
    </row>
    <row r="4926" spans="2:29" x14ac:dyDescent="0.35">
      <c r="B4926" s="222">
        <v>500300</v>
      </c>
      <c r="C4926" s="208">
        <v>205664</v>
      </c>
      <c r="D4926" s="309">
        <v>11311.52</v>
      </c>
      <c r="E4926" s="206">
        <v>16453.12</v>
      </c>
      <c r="F4926" s="206">
        <v>18509.759999999998</v>
      </c>
      <c r="G4926" s="205">
        <f t="shared" si="391"/>
        <v>0.4110813511892864</v>
      </c>
      <c r="H4926" s="207">
        <f t="shared" si="392"/>
        <v>0.45</v>
      </c>
      <c r="I4926" s="213">
        <v>187854</v>
      </c>
      <c r="J4926" s="213">
        <v>10331.969999999999</v>
      </c>
      <c r="K4926" s="212">
        <v>15028.32</v>
      </c>
      <c r="L4926" s="212">
        <v>16906.86</v>
      </c>
      <c r="M4926" s="239">
        <f t="shared" si="389"/>
        <v>0.51529999999998832</v>
      </c>
      <c r="N4926" s="239"/>
      <c r="O4926" s="178"/>
      <c r="P4926" s="178"/>
      <c r="Q4926" s="178"/>
      <c r="R4926" s="178"/>
      <c r="S4926" s="178"/>
      <c r="T4926" s="178"/>
      <c r="U4926" s="178"/>
      <c r="V4926" s="178"/>
      <c r="W4926" s="178"/>
      <c r="X4926" s="178"/>
      <c r="Y4926" s="210">
        <f t="shared" si="388"/>
        <v>0.37548271037377573</v>
      </c>
      <c r="Z4926" s="211">
        <f t="shared" si="390"/>
        <v>0.42</v>
      </c>
      <c r="AA4926" s="178"/>
      <c r="AB4926" s="178"/>
      <c r="AC4926" s="178"/>
    </row>
    <row r="4927" spans="2:29" x14ac:dyDescent="0.35">
      <c r="B4927" s="222">
        <v>500400</v>
      </c>
      <c r="C4927" s="208">
        <v>205709</v>
      </c>
      <c r="D4927" s="309">
        <v>11313.99</v>
      </c>
      <c r="E4927" s="206">
        <v>16456.72</v>
      </c>
      <c r="F4927" s="206">
        <v>18513.810000000001</v>
      </c>
      <c r="G4927" s="205">
        <f t="shared" si="391"/>
        <v>0.41108912869704234</v>
      </c>
      <c r="H4927" s="207">
        <f t="shared" si="392"/>
        <v>0.45</v>
      </c>
      <c r="I4927" s="213">
        <v>187896</v>
      </c>
      <c r="J4927" s="213">
        <v>10334.280000000001</v>
      </c>
      <c r="K4927" s="212">
        <v>15031.68</v>
      </c>
      <c r="L4927" s="212">
        <v>16910.64</v>
      </c>
      <c r="M4927" s="239">
        <f t="shared" si="389"/>
        <v>0.51519999999989519</v>
      </c>
      <c r="N4927" s="239"/>
      <c r="O4927" s="178"/>
      <c r="P4927" s="178"/>
      <c r="Q4927" s="178"/>
      <c r="R4927" s="178"/>
      <c r="S4927" s="178"/>
      <c r="T4927" s="178"/>
      <c r="U4927" s="178"/>
      <c r="V4927" s="178"/>
      <c r="W4927" s="178"/>
      <c r="X4927" s="178"/>
      <c r="Y4927" s="210">
        <f t="shared" si="388"/>
        <v>0.37549160671462828</v>
      </c>
      <c r="Z4927" s="211">
        <f t="shared" si="390"/>
        <v>0.42</v>
      </c>
      <c r="AA4927" s="178"/>
      <c r="AB4927" s="178"/>
      <c r="AC4927" s="178"/>
    </row>
    <row r="4928" spans="2:29" x14ac:dyDescent="0.35">
      <c r="B4928" s="222">
        <v>500500</v>
      </c>
      <c r="C4928" s="208">
        <v>205754</v>
      </c>
      <c r="D4928" s="309">
        <v>11316.47</v>
      </c>
      <c r="E4928" s="206">
        <v>16460.32</v>
      </c>
      <c r="F4928" s="206">
        <v>18517.86</v>
      </c>
      <c r="G4928" s="205">
        <f t="shared" si="391"/>
        <v>0.41109690309690311</v>
      </c>
      <c r="H4928" s="207">
        <f t="shared" si="392"/>
        <v>0.45</v>
      </c>
      <c r="I4928" s="213">
        <v>187938</v>
      </c>
      <c r="J4928" s="213">
        <v>10336.59</v>
      </c>
      <c r="K4928" s="212">
        <v>15035.04</v>
      </c>
      <c r="L4928" s="212">
        <v>16914.419999999998</v>
      </c>
      <c r="M4928" s="239">
        <f t="shared" si="389"/>
        <v>0.51530000000017029</v>
      </c>
      <c r="N4928" s="239"/>
      <c r="O4928" s="178"/>
      <c r="P4928" s="178"/>
      <c r="Q4928" s="178"/>
      <c r="R4928" s="178"/>
      <c r="S4928" s="178"/>
      <c r="T4928" s="178"/>
      <c r="U4928" s="178"/>
      <c r="V4928" s="178"/>
      <c r="W4928" s="178"/>
      <c r="X4928" s="178"/>
      <c r="Y4928" s="210">
        <f t="shared" si="388"/>
        <v>0.37550049950049952</v>
      </c>
      <c r="Z4928" s="211">
        <f t="shared" si="390"/>
        <v>0.42</v>
      </c>
      <c r="AA4928" s="178"/>
      <c r="AB4928" s="178"/>
      <c r="AC4928" s="178"/>
    </row>
    <row r="4929" spans="2:29" x14ac:dyDescent="0.35">
      <c r="B4929" s="222">
        <v>500600</v>
      </c>
      <c r="C4929" s="208">
        <v>205799</v>
      </c>
      <c r="D4929" s="309">
        <v>11318.94</v>
      </c>
      <c r="E4929" s="206">
        <v>16463.919999999998</v>
      </c>
      <c r="F4929" s="206">
        <v>18521.91</v>
      </c>
      <c r="G4929" s="205">
        <f t="shared" si="391"/>
        <v>0.41110467439073112</v>
      </c>
      <c r="H4929" s="207">
        <f t="shared" si="392"/>
        <v>0.45</v>
      </c>
      <c r="I4929" s="213">
        <v>187980</v>
      </c>
      <c r="J4929" s="213">
        <v>10338.9</v>
      </c>
      <c r="K4929" s="212">
        <v>15038.4</v>
      </c>
      <c r="L4929" s="212">
        <v>16918.2</v>
      </c>
      <c r="M4929" s="239">
        <f t="shared" si="389"/>
        <v>0.51520000000004074</v>
      </c>
      <c r="N4929" s="239"/>
      <c r="O4929" s="178"/>
      <c r="P4929" s="178"/>
      <c r="Q4929" s="178"/>
      <c r="R4929" s="178"/>
      <c r="S4929" s="178"/>
      <c r="T4929" s="178"/>
      <c r="U4929" s="178"/>
      <c r="V4929" s="178"/>
      <c r="W4929" s="178"/>
      <c r="X4929" s="178"/>
      <c r="Y4929" s="210">
        <f t="shared" si="388"/>
        <v>0.3755093887335198</v>
      </c>
      <c r="Z4929" s="211">
        <f t="shared" si="390"/>
        <v>0.42</v>
      </c>
      <c r="AA4929" s="178"/>
      <c r="AB4929" s="178"/>
      <c r="AC4929" s="178"/>
    </row>
    <row r="4930" spans="2:29" x14ac:dyDescent="0.35">
      <c r="B4930" s="222">
        <v>500700</v>
      </c>
      <c r="C4930" s="208">
        <v>205844</v>
      </c>
      <c r="D4930" s="309">
        <v>11321.42</v>
      </c>
      <c r="E4930" s="206">
        <v>16467.52</v>
      </c>
      <c r="F4930" s="206">
        <v>18525.96</v>
      </c>
      <c r="G4930" s="205">
        <f t="shared" si="391"/>
        <v>0.41111244258038748</v>
      </c>
      <c r="H4930" s="207">
        <f t="shared" si="392"/>
        <v>0.45</v>
      </c>
      <c r="I4930" s="213">
        <v>188022</v>
      </c>
      <c r="J4930" s="213">
        <v>10341.209999999999</v>
      </c>
      <c r="K4930" s="212">
        <v>15041.76</v>
      </c>
      <c r="L4930" s="212">
        <v>16921.98</v>
      </c>
      <c r="M4930" s="239">
        <f t="shared" si="389"/>
        <v>0.51530000000002474</v>
      </c>
      <c r="N4930" s="239"/>
      <c r="O4930" s="178"/>
      <c r="P4930" s="178"/>
      <c r="Q4930" s="178"/>
      <c r="R4930" s="178"/>
      <c r="S4930" s="178"/>
      <c r="T4930" s="178"/>
      <c r="U4930" s="178"/>
      <c r="V4930" s="178"/>
      <c r="W4930" s="178"/>
      <c r="X4930" s="178"/>
      <c r="Y4930" s="210">
        <f t="shared" si="388"/>
        <v>0.37551827441581787</v>
      </c>
      <c r="Z4930" s="211">
        <f t="shared" si="390"/>
        <v>0.42</v>
      </c>
      <c r="AA4930" s="178"/>
      <c r="AB4930" s="178"/>
      <c r="AC4930" s="178"/>
    </row>
    <row r="4931" spans="2:29" x14ac:dyDescent="0.35">
      <c r="B4931" s="222">
        <v>500800</v>
      </c>
      <c r="C4931" s="208">
        <v>205889</v>
      </c>
      <c r="D4931" s="309">
        <v>11323.89</v>
      </c>
      <c r="E4931" s="206">
        <v>16471.12</v>
      </c>
      <c r="F4931" s="206">
        <v>18530.009999999998</v>
      </c>
      <c r="G4931" s="205">
        <f t="shared" si="391"/>
        <v>0.41112020766773161</v>
      </c>
      <c r="H4931" s="207">
        <f t="shared" si="392"/>
        <v>0.45</v>
      </c>
      <c r="I4931" s="213">
        <v>188064</v>
      </c>
      <c r="J4931" s="213">
        <v>10343.52</v>
      </c>
      <c r="K4931" s="212">
        <v>15045.12</v>
      </c>
      <c r="L4931" s="212">
        <v>16925.759999999998</v>
      </c>
      <c r="M4931" s="239">
        <f t="shared" si="389"/>
        <v>0.51520000000025901</v>
      </c>
      <c r="N4931" s="239"/>
      <c r="O4931" s="178"/>
      <c r="P4931" s="178"/>
      <c r="Q4931" s="178"/>
      <c r="R4931" s="178"/>
      <c r="S4931" s="178"/>
      <c r="T4931" s="178"/>
      <c r="U4931" s="178"/>
      <c r="V4931" s="178"/>
      <c r="W4931" s="178"/>
      <c r="X4931" s="178"/>
      <c r="Y4931" s="210">
        <f t="shared" ref="Y4931:Y4994" si="393">I4931/$B4931</f>
        <v>0.37552715654952079</v>
      </c>
      <c r="Z4931" s="211">
        <f t="shared" si="390"/>
        <v>0.42</v>
      </c>
      <c r="AA4931" s="178"/>
      <c r="AB4931" s="178"/>
      <c r="AC4931" s="178"/>
    </row>
    <row r="4932" spans="2:29" x14ac:dyDescent="0.35">
      <c r="B4932" s="222">
        <v>500900</v>
      </c>
      <c r="C4932" s="208">
        <v>205934</v>
      </c>
      <c r="D4932" s="309">
        <v>11326.37</v>
      </c>
      <c r="E4932" s="206">
        <v>16474.72</v>
      </c>
      <c r="F4932" s="206">
        <v>18534.060000000001</v>
      </c>
      <c r="G4932" s="205">
        <f t="shared" si="391"/>
        <v>0.41112796965462167</v>
      </c>
      <c r="H4932" s="207">
        <f t="shared" si="392"/>
        <v>0.45</v>
      </c>
      <c r="I4932" s="213">
        <v>188106</v>
      </c>
      <c r="J4932" s="213">
        <v>10345.83</v>
      </c>
      <c r="K4932" s="212">
        <v>15048.48</v>
      </c>
      <c r="L4932" s="212">
        <v>16929.54</v>
      </c>
      <c r="M4932" s="239">
        <f t="shared" ref="M4932:M4995" si="394">(C4932+D4932+F4932-C4931-D4931-F4931)/100</f>
        <v>0.51529999999995202</v>
      </c>
      <c r="N4932" s="239"/>
      <c r="O4932" s="178"/>
      <c r="P4932" s="178"/>
      <c r="Q4932" s="178"/>
      <c r="R4932" s="178"/>
      <c r="S4932" s="178"/>
      <c r="T4932" s="178"/>
      <c r="U4932" s="178"/>
      <c r="V4932" s="178"/>
      <c r="W4932" s="178"/>
      <c r="X4932" s="178"/>
      <c r="Y4932" s="210">
        <f t="shared" si="393"/>
        <v>0.37553603513675382</v>
      </c>
      <c r="Z4932" s="211">
        <f t="shared" ref="Z4932:Z4995" si="395">(I4932-I4931)/($B4932-$B4931)</f>
        <v>0.42</v>
      </c>
      <c r="AA4932" s="178"/>
      <c r="AB4932" s="178"/>
      <c r="AC4932" s="178"/>
    </row>
    <row r="4933" spans="2:29" x14ac:dyDescent="0.35">
      <c r="B4933" s="222">
        <v>501000</v>
      </c>
      <c r="C4933" s="208">
        <v>205979</v>
      </c>
      <c r="D4933" s="309">
        <v>11328.84</v>
      </c>
      <c r="E4933" s="206">
        <v>16478.32</v>
      </c>
      <c r="F4933" s="206">
        <v>18538.11</v>
      </c>
      <c r="G4933" s="205">
        <f t="shared" ref="G4933:G4996" si="396">C4933/B4933</f>
        <v>0.41113572854291419</v>
      </c>
      <c r="H4933" s="207">
        <f t="shared" ref="H4933:H4996" si="397">(C4933-C4932)/(B4933-B4932)</f>
        <v>0.45</v>
      </c>
      <c r="I4933" s="213">
        <v>188148</v>
      </c>
      <c r="J4933" s="213">
        <v>10348.14</v>
      </c>
      <c r="K4933" s="212">
        <v>15051.84</v>
      </c>
      <c r="L4933" s="212">
        <v>16933.32</v>
      </c>
      <c r="M4933" s="239">
        <f t="shared" si="394"/>
        <v>0.51520000000007715</v>
      </c>
      <c r="N4933" s="239"/>
      <c r="O4933" s="178"/>
      <c r="P4933" s="178"/>
      <c r="Q4933" s="178"/>
      <c r="R4933" s="178"/>
      <c r="S4933" s="178"/>
      <c r="T4933" s="178"/>
      <c r="U4933" s="178"/>
      <c r="V4933" s="178"/>
      <c r="W4933" s="178"/>
      <c r="X4933" s="178"/>
      <c r="Y4933" s="210">
        <f t="shared" si="393"/>
        <v>0.3755449101796407</v>
      </c>
      <c r="Z4933" s="211">
        <f t="shared" si="395"/>
        <v>0.42</v>
      </c>
      <c r="AA4933" s="178"/>
      <c r="AB4933" s="178"/>
      <c r="AC4933" s="178"/>
    </row>
    <row r="4934" spans="2:29" x14ac:dyDescent="0.35">
      <c r="B4934" s="222">
        <v>501100</v>
      </c>
      <c r="C4934" s="208">
        <v>206024</v>
      </c>
      <c r="D4934" s="309">
        <v>11331.32</v>
      </c>
      <c r="E4934" s="206">
        <v>16481.919999999998</v>
      </c>
      <c r="F4934" s="206">
        <v>18542.16</v>
      </c>
      <c r="G4934" s="205">
        <f t="shared" si="396"/>
        <v>0.41114348433446418</v>
      </c>
      <c r="H4934" s="207">
        <f t="shared" si="397"/>
        <v>0.45</v>
      </c>
      <c r="I4934" s="213">
        <v>188190</v>
      </c>
      <c r="J4934" s="213">
        <v>10350.450000000001</v>
      </c>
      <c r="K4934" s="212">
        <v>15055.2</v>
      </c>
      <c r="L4934" s="212">
        <v>16937.099999999999</v>
      </c>
      <c r="M4934" s="239">
        <f t="shared" si="394"/>
        <v>0.51530000000009746</v>
      </c>
      <c r="N4934" s="239"/>
      <c r="O4934" s="178"/>
      <c r="P4934" s="178"/>
      <c r="Q4934" s="178"/>
      <c r="R4934" s="178"/>
      <c r="S4934" s="178"/>
      <c r="T4934" s="178"/>
      <c r="U4934" s="178"/>
      <c r="V4934" s="178"/>
      <c r="W4934" s="178"/>
      <c r="X4934" s="178"/>
      <c r="Y4934" s="210">
        <f t="shared" si="393"/>
        <v>0.37555378168030334</v>
      </c>
      <c r="Z4934" s="211">
        <f t="shared" si="395"/>
        <v>0.42</v>
      </c>
      <c r="AA4934" s="178"/>
      <c r="AB4934" s="178"/>
      <c r="AC4934" s="178"/>
    </row>
    <row r="4935" spans="2:29" x14ac:dyDescent="0.35">
      <c r="B4935" s="222">
        <v>501200</v>
      </c>
      <c r="C4935" s="208">
        <v>206069</v>
      </c>
      <c r="D4935" s="309">
        <v>11333.79</v>
      </c>
      <c r="E4935" s="206">
        <v>16485.52</v>
      </c>
      <c r="F4935" s="206">
        <v>18546.21</v>
      </c>
      <c r="G4935" s="205">
        <f t="shared" si="396"/>
        <v>0.41115123703112527</v>
      </c>
      <c r="H4935" s="207">
        <f t="shared" si="397"/>
        <v>0.45</v>
      </c>
      <c r="I4935" s="213">
        <v>188232</v>
      </c>
      <c r="J4935" s="213">
        <v>10352.76</v>
      </c>
      <c r="K4935" s="212">
        <v>15058.56</v>
      </c>
      <c r="L4935" s="212">
        <v>16940.88</v>
      </c>
      <c r="M4935" s="239">
        <f t="shared" si="394"/>
        <v>0.51520000000000432</v>
      </c>
      <c r="N4935" s="239"/>
      <c r="O4935" s="178"/>
      <c r="P4935" s="178"/>
      <c r="Q4935" s="178"/>
      <c r="R4935" s="178"/>
      <c r="S4935" s="178"/>
      <c r="T4935" s="178"/>
      <c r="U4935" s="178"/>
      <c r="V4935" s="178"/>
      <c r="W4935" s="178"/>
      <c r="X4935" s="178"/>
      <c r="Y4935" s="210">
        <f t="shared" si="393"/>
        <v>0.37556264964086195</v>
      </c>
      <c r="Z4935" s="211">
        <f t="shared" si="395"/>
        <v>0.42</v>
      </c>
      <c r="AA4935" s="178"/>
      <c r="AB4935" s="178"/>
      <c r="AC4935" s="178"/>
    </row>
    <row r="4936" spans="2:29" x14ac:dyDescent="0.35">
      <c r="B4936" s="222">
        <v>501300</v>
      </c>
      <c r="C4936" s="208">
        <v>206114</v>
      </c>
      <c r="D4936" s="309">
        <v>11336.27</v>
      </c>
      <c r="E4936" s="206">
        <v>16489.12</v>
      </c>
      <c r="F4936" s="206">
        <v>18550.259999999998</v>
      </c>
      <c r="G4936" s="205">
        <f t="shared" si="396"/>
        <v>0.41115898663474965</v>
      </c>
      <c r="H4936" s="207">
        <f t="shared" si="397"/>
        <v>0.45</v>
      </c>
      <c r="I4936" s="213">
        <v>188274</v>
      </c>
      <c r="J4936" s="213">
        <v>10355.07</v>
      </c>
      <c r="K4936" s="212">
        <v>15061.92</v>
      </c>
      <c r="L4936" s="212">
        <v>16944.66</v>
      </c>
      <c r="M4936" s="239">
        <f t="shared" si="394"/>
        <v>0.51529999999998832</v>
      </c>
      <c r="N4936" s="239"/>
      <c r="O4936" s="178"/>
      <c r="P4936" s="178"/>
      <c r="Q4936" s="178"/>
      <c r="R4936" s="178"/>
      <c r="S4936" s="178"/>
      <c r="T4936" s="178"/>
      <c r="U4936" s="178"/>
      <c r="V4936" s="178"/>
      <c r="W4936" s="178"/>
      <c r="X4936" s="178"/>
      <c r="Y4936" s="210">
        <f t="shared" si="393"/>
        <v>0.37557151406343509</v>
      </c>
      <c r="Z4936" s="211">
        <f t="shared" si="395"/>
        <v>0.42</v>
      </c>
      <c r="AA4936" s="178"/>
      <c r="AB4936" s="178"/>
      <c r="AC4936" s="178"/>
    </row>
    <row r="4937" spans="2:29" x14ac:dyDescent="0.35">
      <c r="B4937" s="222">
        <v>501400</v>
      </c>
      <c r="C4937" s="208">
        <v>206159</v>
      </c>
      <c r="D4937" s="309">
        <v>11338.74</v>
      </c>
      <c r="E4937" s="206">
        <v>16492.72</v>
      </c>
      <c r="F4937" s="206">
        <v>18554.310000000001</v>
      </c>
      <c r="G4937" s="205">
        <f t="shared" si="396"/>
        <v>0.41116673314718788</v>
      </c>
      <c r="H4937" s="207">
        <f t="shared" si="397"/>
        <v>0.45</v>
      </c>
      <c r="I4937" s="213">
        <v>188316</v>
      </c>
      <c r="J4937" s="213">
        <v>10357.379999999999</v>
      </c>
      <c r="K4937" s="212">
        <v>15065.28</v>
      </c>
      <c r="L4937" s="212">
        <v>16948.439999999999</v>
      </c>
      <c r="M4937" s="239">
        <f t="shared" si="394"/>
        <v>0.51519999999989519</v>
      </c>
      <c r="N4937" s="239"/>
      <c r="O4937" s="178"/>
      <c r="P4937" s="178"/>
      <c r="Q4937" s="178"/>
      <c r="R4937" s="178"/>
      <c r="S4937" s="178"/>
      <c r="T4937" s="178"/>
      <c r="U4937" s="178"/>
      <c r="V4937" s="178"/>
      <c r="W4937" s="178"/>
      <c r="X4937" s="178"/>
      <c r="Y4937" s="210">
        <f t="shared" si="393"/>
        <v>0.37558037495013963</v>
      </c>
      <c r="Z4937" s="211">
        <f t="shared" si="395"/>
        <v>0.42</v>
      </c>
      <c r="AA4937" s="178"/>
      <c r="AB4937" s="178"/>
      <c r="AC4937" s="178"/>
    </row>
    <row r="4938" spans="2:29" x14ac:dyDescent="0.35">
      <c r="B4938" s="222">
        <v>501500</v>
      </c>
      <c r="C4938" s="208">
        <v>206204</v>
      </c>
      <c r="D4938" s="309">
        <v>11341.22</v>
      </c>
      <c r="E4938" s="206">
        <v>16496.32</v>
      </c>
      <c r="F4938" s="206">
        <v>18558.36</v>
      </c>
      <c r="G4938" s="205">
        <f t="shared" si="396"/>
        <v>0.41117447657028916</v>
      </c>
      <c r="H4938" s="207">
        <f t="shared" si="397"/>
        <v>0.45</v>
      </c>
      <c r="I4938" s="213">
        <v>188358</v>
      </c>
      <c r="J4938" s="213">
        <v>10359.69</v>
      </c>
      <c r="K4938" s="212">
        <v>15068.64</v>
      </c>
      <c r="L4938" s="212">
        <v>16952.22</v>
      </c>
      <c r="M4938" s="239">
        <f t="shared" si="394"/>
        <v>0.51530000000017029</v>
      </c>
      <c r="N4938" s="239"/>
      <c r="O4938" s="178"/>
      <c r="P4938" s="178"/>
      <c r="Q4938" s="178"/>
      <c r="R4938" s="178"/>
      <c r="S4938" s="178"/>
      <c r="T4938" s="178"/>
      <c r="U4938" s="178"/>
      <c r="V4938" s="178"/>
      <c r="W4938" s="178"/>
      <c r="X4938" s="178"/>
      <c r="Y4938" s="210">
        <f t="shared" si="393"/>
        <v>0.37558923230309071</v>
      </c>
      <c r="Z4938" s="211">
        <f t="shared" si="395"/>
        <v>0.42</v>
      </c>
      <c r="AA4938" s="178"/>
      <c r="AB4938" s="178"/>
      <c r="AC4938" s="178"/>
    </row>
    <row r="4939" spans="2:29" x14ac:dyDescent="0.35">
      <c r="B4939" s="222">
        <v>501600</v>
      </c>
      <c r="C4939" s="208">
        <v>206249</v>
      </c>
      <c r="D4939" s="309">
        <v>11343.69</v>
      </c>
      <c r="E4939" s="206">
        <v>16499.919999999998</v>
      </c>
      <c r="F4939" s="206">
        <v>18562.41</v>
      </c>
      <c r="G4939" s="205">
        <f t="shared" si="396"/>
        <v>0.41118221690590112</v>
      </c>
      <c r="H4939" s="207">
        <f t="shared" si="397"/>
        <v>0.45</v>
      </c>
      <c r="I4939" s="213">
        <v>188400</v>
      </c>
      <c r="J4939" s="213">
        <v>10362</v>
      </c>
      <c r="K4939" s="212">
        <v>15072</v>
      </c>
      <c r="L4939" s="212">
        <v>16956</v>
      </c>
      <c r="M4939" s="239">
        <f t="shared" si="394"/>
        <v>0.51520000000004074</v>
      </c>
      <c r="N4939" s="239"/>
      <c r="O4939" s="178"/>
      <c r="P4939" s="178"/>
      <c r="Q4939" s="178"/>
      <c r="R4939" s="178"/>
      <c r="S4939" s="178"/>
      <c r="T4939" s="178"/>
      <c r="U4939" s="178"/>
      <c r="V4939" s="178"/>
      <c r="W4939" s="178"/>
      <c r="X4939" s="178"/>
      <c r="Y4939" s="210">
        <f t="shared" si="393"/>
        <v>0.37559808612440193</v>
      </c>
      <c r="Z4939" s="211">
        <f t="shared" si="395"/>
        <v>0.42</v>
      </c>
      <c r="AA4939" s="178"/>
      <c r="AB4939" s="178"/>
      <c r="AC4939" s="178"/>
    </row>
    <row r="4940" spans="2:29" x14ac:dyDescent="0.35">
      <c r="B4940" s="222">
        <v>501700</v>
      </c>
      <c r="C4940" s="208">
        <v>206294</v>
      </c>
      <c r="D4940" s="309">
        <v>11346.17</v>
      </c>
      <c r="E4940" s="206">
        <v>16503.52</v>
      </c>
      <c r="F4940" s="206">
        <v>18566.46</v>
      </c>
      <c r="G4940" s="205">
        <f t="shared" si="396"/>
        <v>0.41118995415587006</v>
      </c>
      <c r="H4940" s="207">
        <f t="shared" si="397"/>
        <v>0.45</v>
      </c>
      <c r="I4940" s="213">
        <v>188442</v>
      </c>
      <c r="J4940" s="213">
        <v>10364.31</v>
      </c>
      <c r="K4940" s="212">
        <v>15075.36</v>
      </c>
      <c r="L4940" s="212">
        <v>16959.78</v>
      </c>
      <c r="M4940" s="239">
        <f t="shared" si="394"/>
        <v>0.51530000000002474</v>
      </c>
      <c r="N4940" s="239"/>
      <c r="O4940" s="178"/>
      <c r="P4940" s="178"/>
      <c r="Q4940" s="178"/>
      <c r="R4940" s="178"/>
      <c r="S4940" s="178"/>
      <c r="T4940" s="178"/>
      <c r="U4940" s="178"/>
      <c r="V4940" s="178"/>
      <c r="W4940" s="178"/>
      <c r="X4940" s="178"/>
      <c r="Y4940" s="210">
        <f t="shared" si="393"/>
        <v>0.37560693641618498</v>
      </c>
      <c r="Z4940" s="211">
        <f t="shared" si="395"/>
        <v>0.42</v>
      </c>
      <c r="AA4940" s="178"/>
      <c r="AB4940" s="178"/>
      <c r="AC4940" s="178"/>
    </row>
    <row r="4941" spans="2:29" x14ac:dyDescent="0.35">
      <c r="B4941" s="222">
        <v>501800</v>
      </c>
      <c r="C4941" s="208">
        <v>206339</v>
      </c>
      <c r="D4941" s="309">
        <v>11348.64</v>
      </c>
      <c r="E4941" s="206">
        <v>16507.12</v>
      </c>
      <c r="F4941" s="206">
        <v>18570.509999999998</v>
      </c>
      <c r="G4941" s="205">
        <f t="shared" si="396"/>
        <v>0.41119768832204068</v>
      </c>
      <c r="H4941" s="207">
        <f t="shared" si="397"/>
        <v>0.45</v>
      </c>
      <c r="I4941" s="213">
        <v>188484</v>
      </c>
      <c r="J4941" s="213">
        <v>10366.620000000001</v>
      </c>
      <c r="K4941" s="212">
        <v>15078.72</v>
      </c>
      <c r="L4941" s="212">
        <v>16963.560000000001</v>
      </c>
      <c r="M4941" s="239">
        <f t="shared" si="394"/>
        <v>0.51520000000025901</v>
      </c>
      <c r="N4941" s="239"/>
      <c r="O4941" s="178"/>
      <c r="P4941" s="178"/>
      <c r="Q4941" s="178"/>
      <c r="R4941" s="178"/>
      <c r="S4941" s="178"/>
      <c r="T4941" s="178"/>
      <c r="U4941" s="178"/>
      <c r="V4941" s="178"/>
      <c r="W4941" s="178"/>
      <c r="X4941" s="178"/>
      <c r="Y4941" s="210">
        <f t="shared" si="393"/>
        <v>0.37561578318055</v>
      </c>
      <c r="Z4941" s="211">
        <f t="shared" si="395"/>
        <v>0.42</v>
      </c>
      <c r="AA4941" s="178"/>
      <c r="AB4941" s="178"/>
      <c r="AC4941" s="178"/>
    </row>
    <row r="4942" spans="2:29" x14ac:dyDescent="0.35">
      <c r="B4942" s="222">
        <v>501900</v>
      </c>
      <c r="C4942" s="208">
        <v>206384</v>
      </c>
      <c r="D4942" s="309">
        <v>11351.12</v>
      </c>
      <c r="E4942" s="206">
        <v>16510.72</v>
      </c>
      <c r="F4942" s="206">
        <v>18574.560000000001</v>
      </c>
      <c r="G4942" s="205">
        <f t="shared" si="396"/>
        <v>0.41120541940625621</v>
      </c>
      <c r="H4942" s="207">
        <f t="shared" si="397"/>
        <v>0.45</v>
      </c>
      <c r="I4942" s="213">
        <v>188526</v>
      </c>
      <c r="J4942" s="213">
        <v>10368.93</v>
      </c>
      <c r="K4942" s="212">
        <v>15082.08</v>
      </c>
      <c r="L4942" s="212">
        <v>16967.34</v>
      </c>
      <c r="M4942" s="239">
        <f t="shared" si="394"/>
        <v>0.51529999999995202</v>
      </c>
      <c r="N4942" s="239"/>
      <c r="O4942" s="178"/>
      <c r="P4942" s="178"/>
      <c r="Q4942" s="178"/>
      <c r="R4942" s="178"/>
      <c r="S4942" s="178"/>
      <c r="T4942" s="178"/>
      <c r="U4942" s="178"/>
      <c r="V4942" s="178"/>
      <c r="W4942" s="178"/>
      <c r="X4942" s="178"/>
      <c r="Y4942" s="210">
        <f t="shared" si="393"/>
        <v>0.37562462641960548</v>
      </c>
      <c r="Z4942" s="211">
        <f t="shared" si="395"/>
        <v>0.42</v>
      </c>
      <c r="AA4942" s="178"/>
      <c r="AB4942" s="178"/>
      <c r="AC4942" s="178"/>
    </row>
    <row r="4943" spans="2:29" x14ac:dyDescent="0.35">
      <c r="B4943" s="222">
        <v>502000</v>
      </c>
      <c r="C4943" s="208">
        <v>206429</v>
      </c>
      <c r="D4943" s="309">
        <v>11353.59</v>
      </c>
      <c r="E4943" s="206">
        <v>16514.32</v>
      </c>
      <c r="F4943" s="206">
        <v>18578.61</v>
      </c>
      <c r="G4943" s="205">
        <f t="shared" si="396"/>
        <v>0.41121314741035858</v>
      </c>
      <c r="H4943" s="207">
        <f t="shared" si="397"/>
        <v>0.45</v>
      </c>
      <c r="I4943" s="213">
        <v>188568</v>
      </c>
      <c r="J4943" s="213">
        <v>10371.24</v>
      </c>
      <c r="K4943" s="212">
        <v>15085.44</v>
      </c>
      <c r="L4943" s="212">
        <v>16971.12</v>
      </c>
      <c r="M4943" s="239">
        <f t="shared" si="394"/>
        <v>0.51520000000007715</v>
      </c>
      <c r="N4943" s="239"/>
      <c r="O4943" s="178"/>
      <c r="P4943" s="178"/>
      <c r="Q4943" s="178"/>
      <c r="R4943" s="178"/>
      <c r="S4943" s="178"/>
      <c r="T4943" s="178"/>
      <c r="U4943" s="178"/>
      <c r="V4943" s="178"/>
      <c r="W4943" s="178"/>
      <c r="X4943" s="178"/>
      <c r="Y4943" s="210">
        <f t="shared" si="393"/>
        <v>0.37563346613545817</v>
      </c>
      <c r="Z4943" s="211">
        <f t="shared" si="395"/>
        <v>0.42</v>
      </c>
      <c r="AA4943" s="178"/>
      <c r="AB4943" s="178"/>
      <c r="AC4943" s="178"/>
    </row>
    <row r="4944" spans="2:29" x14ac:dyDescent="0.35">
      <c r="B4944" s="222">
        <v>502100</v>
      </c>
      <c r="C4944" s="208">
        <v>206474</v>
      </c>
      <c r="D4944" s="309">
        <v>11356.07</v>
      </c>
      <c r="E4944" s="206">
        <v>16517.919999999998</v>
      </c>
      <c r="F4944" s="206">
        <v>18582.66</v>
      </c>
      <c r="G4944" s="205">
        <f t="shared" si="396"/>
        <v>0.41122087233618804</v>
      </c>
      <c r="H4944" s="207">
        <f t="shared" si="397"/>
        <v>0.45</v>
      </c>
      <c r="I4944" s="213">
        <v>188610</v>
      </c>
      <c r="J4944" s="213">
        <v>10373.549999999999</v>
      </c>
      <c r="K4944" s="212">
        <v>15088.8</v>
      </c>
      <c r="L4944" s="212">
        <v>16974.900000000001</v>
      </c>
      <c r="M4944" s="239">
        <f t="shared" si="394"/>
        <v>0.51530000000009746</v>
      </c>
      <c r="N4944" s="239"/>
      <c r="O4944" s="178"/>
      <c r="P4944" s="178"/>
      <c r="Q4944" s="178"/>
      <c r="R4944" s="178"/>
      <c r="S4944" s="178"/>
      <c r="T4944" s="178"/>
      <c r="U4944" s="178"/>
      <c r="V4944" s="178"/>
      <c r="W4944" s="178"/>
      <c r="X4944" s="178"/>
      <c r="Y4944" s="210">
        <f t="shared" si="393"/>
        <v>0.37564230233021312</v>
      </c>
      <c r="Z4944" s="211">
        <f t="shared" si="395"/>
        <v>0.42</v>
      </c>
      <c r="AA4944" s="178"/>
      <c r="AB4944" s="178"/>
      <c r="AC4944" s="178"/>
    </row>
    <row r="4945" spans="2:29" x14ac:dyDescent="0.35">
      <c r="B4945" s="222">
        <v>502200</v>
      </c>
      <c r="C4945" s="208">
        <v>206519</v>
      </c>
      <c r="D4945" s="309">
        <v>11358.54</v>
      </c>
      <c r="E4945" s="206">
        <v>16521.52</v>
      </c>
      <c r="F4945" s="206">
        <v>18586.71</v>
      </c>
      <c r="G4945" s="205">
        <f t="shared" si="396"/>
        <v>0.41122859418558344</v>
      </c>
      <c r="H4945" s="207">
        <f t="shared" si="397"/>
        <v>0.45</v>
      </c>
      <c r="I4945" s="213">
        <v>188652</v>
      </c>
      <c r="J4945" s="213">
        <v>10375.86</v>
      </c>
      <c r="K4945" s="212">
        <v>15092.16</v>
      </c>
      <c r="L4945" s="212">
        <v>16978.68</v>
      </c>
      <c r="M4945" s="239">
        <f t="shared" si="394"/>
        <v>0.51520000000000432</v>
      </c>
      <c r="N4945" s="239"/>
      <c r="O4945" s="178"/>
      <c r="P4945" s="178"/>
      <c r="Q4945" s="178"/>
      <c r="R4945" s="178"/>
      <c r="S4945" s="178"/>
      <c r="T4945" s="178"/>
      <c r="U4945" s="178"/>
      <c r="V4945" s="178"/>
      <c r="W4945" s="178"/>
      <c r="X4945" s="178"/>
      <c r="Y4945" s="210">
        <f t="shared" si="393"/>
        <v>0.37565113500597369</v>
      </c>
      <c r="Z4945" s="211">
        <f t="shared" si="395"/>
        <v>0.42</v>
      </c>
      <c r="AA4945" s="178"/>
      <c r="AB4945" s="178"/>
      <c r="AC4945" s="178"/>
    </row>
    <row r="4946" spans="2:29" x14ac:dyDescent="0.35">
      <c r="B4946" s="222">
        <v>502300</v>
      </c>
      <c r="C4946" s="208">
        <v>206564</v>
      </c>
      <c r="D4946" s="309">
        <v>11361.02</v>
      </c>
      <c r="E4946" s="206">
        <v>16525.12</v>
      </c>
      <c r="F4946" s="206">
        <v>18590.759999999998</v>
      </c>
      <c r="G4946" s="205">
        <f t="shared" si="396"/>
        <v>0.41123631296038227</v>
      </c>
      <c r="H4946" s="207">
        <f t="shared" si="397"/>
        <v>0.45</v>
      </c>
      <c r="I4946" s="213">
        <v>188694</v>
      </c>
      <c r="J4946" s="213">
        <v>10378.17</v>
      </c>
      <c r="K4946" s="212">
        <v>15095.52</v>
      </c>
      <c r="L4946" s="212">
        <v>16982.46</v>
      </c>
      <c r="M4946" s="239">
        <f t="shared" si="394"/>
        <v>0.51529999999998832</v>
      </c>
      <c r="N4946" s="239"/>
      <c r="O4946" s="178"/>
      <c r="P4946" s="178"/>
      <c r="Q4946" s="178"/>
      <c r="R4946" s="178"/>
      <c r="S4946" s="178"/>
      <c r="T4946" s="178"/>
      <c r="U4946" s="178"/>
      <c r="V4946" s="178"/>
      <c r="W4946" s="178"/>
      <c r="X4946" s="178"/>
      <c r="Y4946" s="210">
        <f t="shared" si="393"/>
        <v>0.37565996416484171</v>
      </c>
      <c r="Z4946" s="211">
        <f t="shared" si="395"/>
        <v>0.42</v>
      </c>
      <c r="AA4946" s="178"/>
      <c r="AB4946" s="178"/>
      <c r="AC4946" s="178"/>
    </row>
    <row r="4947" spans="2:29" x14ac:dyDescent="0.35">
      <c r="B4947" s="222">
        <v>502400</v>
      </c>
      <c r="C4947" s="208">
        <v>206609</v>
      </c>
      <c r="D4947" s="309">
        <v>11363.49</v>
      </c>
      <c r="E4947" s="206">
        <v>16528.72</v>
      </c>
      <c r="F4947" s="206">
        <v>18594.810000000001</v>
      </c>
      <c r="G4947" s="205">
        <f t="shared" si="396"/>
        <v>0.41124402866242038</v>
      </c>
      <c r="H4947" s="207">
        <f t="shared" si="397"/>
        <v>0.45</v>
      </c>
      <c r="I4947" s="213">
        <v>188736</v>
      </c>
      <c r="J4947" s="213">
        <v>10380.48</v>
      </c>
      <c r="K4947" s="212">
        <v>15098.88</v>
      </c>
      <c r="L4947" s="212">
        <v>16986.240000000002</v>
      </c>
      <c r="M4947" s="239">
        <f t="shared" si="394"/>
        <v>0.51519999999989519</v>
      </c>
      <c r="N4947" s="239"/>
      <c r="O4947" s="178"/>
      <c r="P4947" s="178"/>
      <c r="Q4947" s="178"/>
      <c r="R4947" s="178"/>
      <c r="S4947" s="178"/>
      <c r="T4947" s="178"/>
      <c r="U4947" s="178"/>
      <c r="V4947" s="178"/>
      <c r="W4947" s="178"/>
      <c r="X4947" s="178"/>
      <c r="Y4947" s="210">
        <f t="shared" si="393"/>
        <v>0.37566878980891721</v>
      </c>
      <c r="Z4947" s="211">
        <f t="shared" si="395"/>
        <v>0.42</v>
      </c>
      <c r="AA4947" s="178"/>
      <c r="AB4947" s="178"/>
      <c r="AC4947" s="178"/>
    </row>
    <row r="4948" spans="2:29" x14ac:dyDescent="0.35">
      <c r="B4948" s="222">
        <v>502500</v>
      </c>
      <c r="C4948" s="208">
        <v>206654</v>
      </c>
      <c r="D4948" s="309">
        <v>11365.97</v>
      </c>
      <c r="E4948" s="206">
        <v>16532.32</v>
      </c>
      <c r="F4948" s="206">
        <v>18598.86</v>
      </c>
      <c r="G4948" s="205">
        <f t="shared" si="396"/>
        <v>0.41125174129353231</v>
      </c>
      <c r="H4948" s="207">
        <f t="shared" si="397"/>
        <v>0.45</v>
      </c>
      <c r="I4948" s="213">
        <v>188778</v>
      </c>
      <c r="J4948" s="213">
        <v>10382.790000000001</v>
      </c>
      <c r="K4948" s="212">
        <v>15102.24</v>
      </c>
      <c r="L4948" s="212">
        <v>16990.02</v>
      </c>
      <c r="M4948" s="239">
        <f t="shared" si="394"/>
        <v>0.51530000000017029</v>
      </c>
      <c r="N4948" s="239"/>
      <c r="O4948" s="178"/>
      <c r="P4948" s="178"/>
      <c r="Q4948" s="178"/>
      <c r="R4948" s="178"/>
      <c r="S4948" s="178"/>
      <c r="T4948" s="178"/>
      <c r="U4948" s="178"/>
      <c r="V4948" s="178"/>
      <c r="W4948" s="178"/>
      <c r="X4948" s="178"/>
      <c r="Y4948" s="210">
        <f t="shared" si="393"/>
        <v>0.37567761194029853</v>
      </c>
      <c r="Z4948" s="211">
        <f t="shared" si="395"/>
        <v>0.42</v>
      </c>
      <c r="AA4948" s="178"/>
      <c r="AB4948" s="178"/>
      <c r="AC4948" s="178"/>
    </row>
    <row r="4949" spans="2:29" x14ac:dyDescent="0.35">
      <c r="B4949" s="222">
        <v>502600</v>
      </c>
      <c r="C4949" s="208">
        <v>206699</v>
      </c>
      <c r="D4949" s="309">
        <v>11368.44</v>
      </c>
      <c r="E4949" s="206">
        <v>16535.919999999998</v>
      </c>
      <c r="F4949" s="206">
        <v>18602.91</v>
      </c>
      <c r="G4949" s="205">
        <f t="shared" si="396"/>
        <v>0.41125945085555116</v>
      </c>
      <c r="H4949" s="207">
        <f t="shared" si="397"/>
        <v>0.45</v>
      </c>
      <c r="I4949" s="213">
        <v>188820</v>
      </c>
      <c r="J4949" s="213">
        <v>10385.1</v>
      </c>
      <c r="K4949" s="212">
        <v>15105.6</v>
      </c>
      <c r="L4949" s="212">
        <v>16993.8</v>
      </c>
      <c r="M4949" s="239">
        <f t="shared" si="394"/>
        <v>0.51520000000004074</v>
      </c>
      <c r="N4949" s="239"/>
      <c r="O4949" s="178"/>
      <c r="P4949" s="178"/>
      <c r="Q4949" s="178"/>
      <c r="R4949" s="178"/>
      <c r="S4949" s="178"/>
      <c r="T4949" s="178"/>
      <c r="U4949" s="178"/>
      <c r="V4949" s="178"/>
      <c r="W4949" s="178"/>
      <c r="X4949" s="178"/>
      <c r="Y4949" s="210">
        <f t="shared" si="393"/>
        <v>0.37568643056108236</v>
      </c>
      <c r="Z4949" s="211">
        <f t="shared" si="395"/>
        <v>0.42</v>
      </c>
      <c r="AA4949" s="178"/>
      <c r="AB4949" s="178"/>
      <c r="AC4949" s="178"/>
    </row>
    <row r="4950" spans="2:29" x14ac:dyDescent="0.35">
      <c r="B4950" s="222">
        <v>502700</v>
      </c>
      <c r="C4950" s="208">
        <v>206744</v>
      </c>
      <c r="D4950" s="309">
        <v>11370.92</v>
      </c>
      <c r="E4950" s="206">
        <v>16539.52</v>
      </c>
      <c r="F4950" s="206">
        <v>18606.96</v>
      </c>
      <c r="G4950" s="205">
        <f t="shared" si="396"/>
        <v>0.41126715735030833</v>
      </c>
      <c r="H4950" s="207">
        <f t="shared" si="397"/>
        <v>0.45</v>
      </c>
      <c r="I4950" s="213">
        <v>188862</v>
      </c>
      <c r="J4950" s="213">
        <v>10387.41</v>
      </c>
      <c r="K4950" s="212">
        <v>15108.96</v>
      </c>
      <c r="L4950" s="212">
        <v>16997.580000000002</v>
      </c>
      <c r="M4950" s="239">
        <f t="shared" si="394"/>
        <v>0.51530000000002474</v>
      </c>
      <c r="N4950" s="239"/>
      <c r="O4950" s="178"/>
      <c r="P4950" s="178"/>
      <c r="Q4950" s="178"/>
      <c r="R4950" s="178"/>
      <c r="S4950" s="178"/>
      <c r="T4950" s="178"/>
      <c r="U4950" s="178"/>
      <c r="V4950" s="178"/>
      <c r="W4950" s="178"/>
      <c r="X4950" s="178"/>
      <c r="Y4950" s="210">
        <f t="shared" si="393"/>
        <v>0.37569524567336382</v>
      </c>
      <c r="Z4950" s="211">
        <f t="shared" si="395"/>
        <v>0.42</v>
      </c>
      <c r="AA4950" s="178"/>
      <c r="AB4950" s="178"/>
      <c r="AC4950" s="178"/>
    </row>
    <row r="4951" spans="2:29" x14ac:dyDescent="0.35">
      <c r="B4951" s="222">
        <v>502800</v>
      </c>
      <c r="C4951" s="208">
        <v>206789</v>
      </c>
      <c r="D4951" s="309">
        <v>11373.39</v>
      </c>
      <c r="E4951" s="206">
        <v>16543.12</v>
      </c>
      <c r="F4951" s="206">
        <v>18611.009999999998</v>
      </c>
      <c r="G4951" s="205">
        <f t="shared" si="396"/>
        <v>0.41127486077963404</v>
      </c>
      <c r="H4951" s="207">
        <f t="shared" si="397"/>
        <v>0.45</v>
      </c>
      <c r="I4951" s="213">
        <v>188904</v>
      </c>
      <c r="J4951" s="213">
        <v>10389.719999999999</v>
      </c>
      <c r="K4951" s="212">
        <v>15112.32</v>
      </c>
      <c r="L4951" s="212">
        <v>17001.36</v>
      </c>
      <c r="M4951" s="239">
        <f t="shared" si="394"/>
        <v>0.51520000000025901</v>
      </c>
      <c r="N4951" s="239"/>
      <c r="O4951" s="178"/>
      <c r="P4951" s="178"/>
      <c r="Q4951" s="178"/>
      <c r="R4951" s="178"/>
      <c r="S4951" s="178"/>
      <c r="T4951" s="178"/>
      <c r="U4951" s="178"/>
      <c r="V4951" s="178"/>
      <c r="W4951" s="178"/>
      <c r="X4951" s="178"/>
      <c r="Y4951" s="210">
        <f t="shared" si="393"/>
        <v>0.37570405727923628</v>
      </c>
      <c r="Z4951" s="211">
        <f t="shared" si="395"/>
        <v>0.42</v>
      </c>
      <c r="AA4951" s="178"/>
      <c r="AB4951" s="178"/>
      <c r="AC4951" s="178"/>
    </row>
    <row r="4952" spans="2:29" x14ac:dyDescent="0.35">
      <c r="B4952" s="222">
        <v>502900</v>
      </c>
      <c r="C4952" s="208">
        <v>206834</v>
      </c>
      <c r="D4952" s="309">
        <v>11375.87</v>
      </c>
      <c r="E4952" s="206">
        <v>16546.72</v>
      </c>
      <c r="F4952" s="206">
        <v>18615.060000000001</v>
      </c>
      <c r="G4952" s="205">
        <f t="shared" si="396"/>
        <v>0.41128256114535694</v>
      </c>
      <c r="H4952" s="207">
        <f t="shared" si="397"/>
        <v>0.45</v>
      </c>
      <c r="I4952" s="213">
        <v>188946</v>
      </c>
      <c r="J4952" s="213">
        <v>10392.030000000001</v>
      </c>
      <c r="K4952" s="212">
        <v>15115.68</v>
      </c>
      <c r="L4952" s="212">
        <v>17005.14</v>
      </c>
      <c r="M4952" s="239">
        <f t="shared" si="394"/>
        <v>0.51529999999995202</v>
      </c>
      <c r="N4952" s="239"/>
      <c r="O4952" s="178"/>
      <c r="P4952" s="178"/>
      <c r="Q4952" s="178"/>
      <c r="R4952" s="178"/>
      <c r="S4952" s="178"/>
      <c r="T4952" s="178"/>
      <c r="U4952" s="178"/>
      <c r="V4952" s="178"/>
      <c r="W4952" s="178"/>
      <c r="X4952" s="178"/>
      <c r="Y4952" s="210">
        <f t="shared" si="393"/>
        <v>0.37571286538079141</v>
      </c>
      <c r="Z4952" s="211">
        <f t="shared" si="395"/>
        <v>0.42</v>
      </c>
      <c r="AA4952" s="178"/>
      <c r="AB4952" s="178"/>
      <c r="AC4952" s="178"/>
    </row>
    <row r="4953" spans="2:29" x14ac:dyDescent="0.35">
      <c r="B4953" s="222">
        <v>503000</v>
      </c>
      <c r="C4953" s="208">
        <v>206879</v>
      </c>
      <c r="D4953" s="309">
        <v>11378.34</v>
      </c>
      <c r="E4953" s="206">
        <v>16550.32</v>
      </c>
      <c r="F4953" s="206">
        <v>18619.11</v>
      </c>
      <c r="G4953" s="205">
        <f t="shared" si="396"/>
        <v>0.41129025844930417</v>
      </c>
      <c r="H4953" s="207">
        <f t="shared" si="397"/>
        <v>0.45</v>
      </c>
      <c r="I4953" s="213">
        <v>188988</v>
      </c>
      <c r="J4953" s="213">
        <v>10394.34</v>
      </c>
      <c r="K4953" s="212">
        <v>15119.04</v>
      </c>
      <c r="L4953" s="212">
        <v>17008.919999999998</v>
      </c>
      <c r="M4953" s="239">
        <f t="shared" si="394"/>
        <v>0.51520000000007715</v>
      </c>
      <c r="N4953" s="239"/>
      <c r="O4953" s="178"/>
      <c r="P4953" s="178"/>
      <c r="Q4953" s="178"/>
      <c r="R4953" s="178"/>
      <c r="S4953" s="178"/>
      <c r="T4953" s="178"/>
      <c r="U4953" s="178"/>
      <c r="V4953" s="178"/>
      <c r="W4953" s="178"/>
      <c r="X4953" s="178"/>
      <c r="Y4953" s="210">
        <f t="shared" si="393"/>
        <v>0.3757216699801193</v>
      </c>
      <c r="Z4953" s="211">
        <f t="shared" si="395"/>
        <v>0.42</v>
      </c>
      <c r="AA4953" s="178"/>
      <c r="AB4953" s="178"/>
      <c r="AC4953" s="178"/>
    </row>
    <row r="4954" spans="2:29" x14ac:dyDescent="0.35">
      <c r="B4954" s="222">
        <v>503100</v>
      </c>
      <c r="C4954" s="208">
        <v>206924</v>
      </c>
      <c r="D4954" s="309">
        <v>11380.82</v>
      </c>
      <c r="E4954" s="206">
        <v>16553.919999999998</v>
      </c>
      <c r="F4954" s="206">
        <v>18623.16</v>
      </c>
      <c r="G4954" s="205">
        <f t="shared" si="396"/>
        <v>0.41129795269330155</v>
      </c>
      <c r="H4954" s="207">
        <f t="shared" si="397"/>
        <v>0.45</v>
      </c>
      <c r="I4954" s="213">
        <v>189030</v>
      </c>
      <c r="J4954" s="213">
        <v>10396.65</v>
      </c>
      <c r="K4954" s="212">
        <v>15122.4</v>
      </c>
      <c r="L4954" s="212">
        <v>17012.7</v>
      </c>
      <c r="M4954" s="239">
        <f t="shared" si="394"/>
        <v>0.51530000000009746</v>
      </c>
      <c r="N4954" s="239"/>
      <c r="O4954" s="178"/>
      <c r="P4954" s="178"/>
      <c r="Q4954" s="178"/>
      <c r="R4954" s="178"/>
      <c r="S4954" s="178"/>
      <c r="T4954" s="178"/>
      <c r="U4954" s="178"/>
      <c r="V4954" s="178"/>
      <c r="W4954" s="178"/>
      <c r="X4954" s="178"/>
      <c r="Y4954" s="210">
        <f t="shared" si="393"/>
        <v>0.37573047107930829</v>
      </c>
      <c r="Z4954" s="211">
        <f t="shared" si="395"/>
        <v>0.42</v>
      </c>
      <c r="AA4954" s="178"/>
      <c r="AB4954" s="178"/>
      <c r="AC4954" s="178"/>
    </row>
    <row r="4955" spans="2:29" x14ac:dyDescent="0.35">
      <c r="B4955" s="222">
        <v>503200</v>
      </c>
      <c r="C4955" s="208">
        <v>206969</v>
      </c>
      <c r="D4955" s="309">
        <v>11383.29</v>
      </c>
      <c r="E4955" s="206">
        <v>16557.52</v>
      </c>
      <c r="F4955" s="206">
        <v>18627.21</v>
      </c>
      <c r="G4955" s="205">
        <f t="shared" si="396"/>
        <v>0.41130564387917329</v>
      </c>
      <c r="H4955" s="207">
        <f t="shared" si="397"/>
        <v>0.45</v>
      </c>
      <c r="I4955" s="213">
        <v>189072</v>
      </c>
      <c r="J4955" s="213">
        <v>10398.959999999999</v>
      </c>
      <c r="K4955" s="212">
        <v>15125.76</v>
      </c>
      <c r="L4955" s="212">
        <v>17016.48</v>
      </c>
      <c r="M4955" s="239">
        <f t="shared" si="394"/>
        <v>0.51520000000000432</v>
      </c>
      <c r="N4955" s="239"/>
      <c r="O4955" s="178"/>
      <c r="P4955" s="178"/>
      <c r="Q4955" s="178"/>
      <c r="R4955" s="178"/>
      <c r="S4955" s="178"/>
      <c r="T4955" s="178"/>
      <c r="U4955" s="178"/>
      <c r="V4955" s="178"/>
      <c r="W4955" s="178"/>
      <c r="X4955" s="178"/>
      <c r="Y4955" s="210">
        <f t="shared" si="393"/>
        <v>0.37573926868044516</v>
      </c>
      <c r="Z4955" s="211">
        <f t="shared" si="395"/>
        <v>0.42</v>
      </c>
      <c r="AA4955" s="178"/>
      <c r="AB4955" s="178"/>
      <c r="AC4955" s="178"/>
    </row>
    <row r="4956" spans="2:29" x14ac:dyDescent="0.35">
      <c r="B4956" s="222">
        <v>503300</v>
      </c>
      <c r="C4956" s="208">
        <v>207014</v>
      </c>
      <c r="D4956" s="309">
        <v>11385.77</v>
      </c>
      <c r="E4956" s="206">
        <v>16561.12</v>
      </c>
      <c r="F4956" s="206">
        <v>18631.259999999998</v>
      </c>
      <c r="G4956" s="205">
        <f t="shared" si="396"/>
        <v>0.41131333200874232</v>
      </c>
      <c r="H4956" s="207">
        <f t="shared" si="397"/>
        <v>0.45</v>
      </c>
      <c r="I4956" s="213">
        <v>189114</v>
      </c>
      <c r="J4956" s="213">
        <v>10401.27</v>
      </c>
      <c r="K4956" s="212">
        <v>15129.12</v>
      </c>
      <c r="L4956" s="212">
        <v>17020.259999999998</v>
      </c>
      <c r="M4956" s="239">
        <f t="shared" si="394"/>
        <v>0.51529999999998832</v>
      </c>
      <c r="N4956" s="239"/>
      <c r="O4956" s="178"/>
      <c r="P4956" s="178"/>
      <c r="Q4956" s="178"/>
      <c r="R4956" s="178"/>
      <c r="S4956" s="178"/>
      <c r="T4956" s="178"/>
      <c r="U4956" s="178"/>
      <c r="V4956" s="178"/>
      <c r="W4956" s="178"/>
      <c r="X4956" s="178"/>
      <c r="Y4956" s="210">
        <f t="shared" si="393"/>
        <v>0.37574806278561496</v>
      </c>
      <c r="Z4956" s="211">
        <f t="shared" si="395"/>
        <v>0.42</v>
      </c>
      <c r="AA4956" s="178"/>
      <c r="AB4956" s="178"/>
      <c r="AC4956" s="178"/>
    </row>
    <row r="4957" spans="2:29" x14ac:dyDescent="0.35">
      <c r="B4957" s="222">
        <v>503400</v>
      </c>
      <c r="C4957" s="208">
        <v>207059</v>
      </c>
      <c r="D4957" s="309">
        <v>11388.24</v>
      </c>
      <c r="E4957" s="206">
        <v>16564.72</v>
      </c>
      <c r="F4957" s="206">
        <v>18635.310000000001</v>
      </c>
      <c r="G4957" s="205">
        <f t="shared" si="396"/>
        <v>0.41132101708382995</v>
      </c>
      <c r="H4957" s="207">
        <f t="shared" si="397"/>
        <v>0.45</v>
      </c>
      <c r="I4957" s="213">
        <v>189156</v>
      </c>
      <c r="J4957" s="213">
        <v>10403.58</v>
      </c>
      <c r="K4957" s="212">
        <v>15132.48</v>
      </c>
      <c r="L4957" s="212">
        <v>17024.04</v>
      </c>
      <c r="M4957" s="239">
        <f t="shared" si="394"/>
        <v>0.51519999999989519</v>
      </c>
      <c r="N4957" s="239"/>
      <c r="O4957" s="178"/>
      <c r="P4957" s="178"/>
      <c r="Q4957" s="178"/>
      <c r="R4957" s="178"/>
      <c r="S4957" s="178"/>
      <c r="T4957" s="178"/>
      <c r="U4957" s="178"/>
      <c r="V4957" s="178"/>
      <c r="W4957" s="178"/>
      <c r="X4957" s="178"/>
      <c r="Y4957" s="210">
        <f t="shared" si="393"/>
        <v>0.37575685339690107</v>
      </c>
      <c r="Z4957" s="211">
        <f t="shared" si="395"/>
        <v>0.42</v>
      </c>
      <c r="AA4957" s="178"/>
      <c r="AB4957" s="178"/>
      <c r="AC4957" s="178"/>
    </row>
    <row r="4958" spans="2:29" x14ac:dyDescent="0.35">
      <c r="B4958" s="222">
        <v>503500</v>
      </c>
      <c r="C4958" s="208">
        <v>207104</v>
      </c>
      <c r="D4958" s="309">
        <v>11390.72</v>
      </c>
      <c r="E4958" s="206">
        <v>16568.32</v>
      </c>
      <c r="F4958" s="206">
        <v>18639.36</v>
      </c>
      <c r="G4958" s="205">
        <f t="shared" si="396"/>
        <v>0.41132869910625619</v>
      </c>
      <c r="H4958" s="207">
        <f t="shared" si="397"/>
        <v>0.45</v>
      </c>
      <c r="I4958" s="213">
        <v>189198</v>
      </c>
      <c r="J4958" s="213">
        <v>10405.89</v>
      </c>
      <c r="K4958" s="212">
        <v>15135.84</v>
      </c>
      <c r="L4958" s="212">
        <v>17027.82</v>
      </c>
      <c r="M4958" s="239">
        <f t="shared" si="394"/>
        <v>0.51530000000017029</v>
      </c>
      <c r="N4958" s="239"/>
      <c r="O4958" s="178"/>
      <c r="P4958" s="178"/>
      <c r="Q4958" s="178"/>
      <c r="R4958" s="178"/>
      <c r="S4958" s="178"/>
      <c r="T4958" s="178"/>
      <c r="U4958" s="178"/>
      <c r="V4958" s="178"/>
      <c r="W4958" s="178"/>
      <c r="X4958" s="178"/>
      <c r="Y4958" s="210">
        <f t="shared" si="393"/>
        <v>0.37576564051638528</v>
      </c>
      <c r="Z4958" s="211">
        <f t="shared" si="395"/>
        <v>0.42</v>
      </c>
      <c r="AA4958" s="178"/>
      <c r="AB4958" s="178"/>
      <c r="AC4958" s="178"/>
    </row>
    <row r="4959" spans="2:29" x14ac:dyDescent="0.35">
      <c r="B4959" s="222">
        <v>503600</v>
      </c>
      <c r="C4959" s="208">
        <v>207149</v>
      </c>
      <c r="D4959" s="309">
        <v>11393.19</v>
      </c>
      <c r="E4959" s="206">
        <v>16571.919999999998</v>
      </c>
      <c r="F4959" s="206">
        <v>18643.41</v>
      </c>
      <c r="G4959" s="205">
        <f t="shared" si="396"/>
        <v>0.41133637807783957</v>
      </c>
      <c r="H4959" s="207">
        <f t="shared" si="397"/>
        <v>0.45</v>
      </c>
      <c r="I4959" s="213">
        <v>189240</v>
      </c>
      <c r="J4959" s="213">
        <v>10408.200000000001</v>
      </c>
      <c r="K4959" s="212">
        <v>15139.2</v>
      </c>
      <c r="L4959" s="212">
        <v>17031.599999999999</v>
      </c>
      <c r="M4959" s="239">
        <f t="shared" si="394"/>
        <v>0.51520000000004074</v>
      </c>
      <c r="N4959" s="239"/>
      <c r="O4959" s="178"/>
      <c r="P4959" s="178"/>
      <c r="Q4959" s="178"/>
      <c r="R4959" s="178"/>
      <c r="S4959" s="178"/>
      <c r="T4959" s="178"/>
      <c r="U4959" s="178"/>
      <c r="V4959" s="178"/>
      <c r="W4959" s="178"/>
      <c r="X4959" s="178"/>
      <c r="Y4959" s="210">
        <f t="shared" si="393"/>
        <v>0.37577442414614776</v>
      </c>
      <c r="Z4959" s="211">
        <f t="shared" si="395"/>
        <v>0.42</v>
      </c>
      <c r="AA4959" s="178"/>
      <c r="AB4959" s="178"/>
      <c r="AC4959" s="178"/>
    </row>
    <row r="4960" spans="2:29" x14ac:dyDescent="0.35">
      <c r="B4960" s="222">
        <v>503700</v>
      </c>
      <c r="C4960" s="208">
        <v>207194</v>
      </c>
      <c r="D4960" s="309">
        <v>11395.67</v>
      </c>
      <c r="E4960" s="206">
        <v>16575.52</v>
      </c>
      <c r="F4960" s="206">
        <v>18647.46</v>
      </c>
      <c r="G4960" s="205">
        <f t="shared" si="396"/>
        <v>0.41134405400039709</v>
      </c>
      <c r="H4960" s="207">
        <f t="shared" si="397"/>
        <v>0.45</v>
      </c>
      <c r="I4960" s="213">
        <v>189282</v>
      </c>
      <c r="J4960" s="213">
        <v>10410.51</v>
      </c>
      <c r="K4960" s="212">
        <v>15142.56</v>
      </c>
      <c r="L4960" s="212">
        <v>17035.38</v>
      </c>
      <c r="M4960" s="239">
        <f t="shared" si="394"/>
        <v>0.51530000000002474</v>
      </c>
      <c r="N4960" s="239"/>
      <c r="O4960" s="178"/>
      <c r="P4960" s="178"/>
      <c r="Q4960" s="178"/>
      <c r="R4960" s="178"/>
      <c r="S4960" s="178"/>
      <c r="T4960" s="178"/>
      <c r="U4960" s="178"/>
      <c r="V4960" s="178"/>
      <c r="W4960" s="178"/>
      <c r="X4960" s="178"/>
      <c r="Y4960" s="210">
        <f t="shared" si="393"/>
        <v>0.37578320428826684</v>
      </c>
      <c r="Z4960" s="211">
        <f t="shared" si="395"/>
        <v>0.42</v>
      </c>
      <c r="AA4960" s="178"/>
      <c r="AB4960" s="178"/>
      <c r="AC4960" s="178"/>
    </row>
    <row r="4961" spans="2:29" x14ac:dyDescent="0.35">
      <c r="B4961" s="222">
        <v>503800</v>
      </c>
      <c r="C4961" s="208">
        <v>207239</v>
      </c>
      <c r="D4961" s="309">
        <v>11398.14</v>
      </c>
      <c r="E4961" s="206">
        <v>16579.12</v>
      </c>
      <c r="F4961" s="206">
        <v>18651.509999999998</v>
      </c>
      <c r="G4961" s="205">
        <f t="shared" si="396"/>
        <v>0.41135172687574434</v>
      </c>
      <c r="H4961" s="207">
        <f t="shared" si="397"/>
        <v>0.45</v>
      </c>
      <c r="I4961" s="213">
        <v>189324</v>
      </c>
      <c r="J4961" s="213">
        <v>10412.82</v>
      </c>
      <c r="K4961" s="212">
        <v>15145.92</v>
      </c>
      <c r="L4961" s="212">
        <v>17039.16</v>
      </c>
      <c r="M4961" s="239">
        <f t="shared" si="394"/>
        <v>0.51520000000025901</v>
      </c>
      <c r="N4961" s="239"/>
      <c r="O4961" s="178"/>
      <c r="P4961" s="178"/>
      <c r="Q4961" s="178"/>
      <c r="R4961" s="178"/>
      <c r="S4961" s="178"/>
      <c r="T4961" s="178"/>
      <c r="U4961" s="178"/>
      <c r="V4961" s="178"/>
      <c r="W4961" s="178"/>
      <c r="X4961" s="178"/>
      <c r="Y4961" s="210">
        <f t="shared" si="393"/>
        <v>0.37579198094481936</v>
      </c>
      <c r="Z4961" s="211">
        <f t="shared" si="395"/>
        <v>0.42</v>
      </c>
      <c r="AA4961" s="178"/>
      <c r="AB4961" s="178"/>
      <c r="AC4961" s="178"/>
    </row>
    <row r="4962" spans="2:29" x14ac:dyDescent="0.35">
      <c r="B4962" s="222">
        <v>503900</v>
      </c>
      <c r="C4962" s="208">
        <v>207284</v>
      </c>
      <c r="D4962" s="309">
        <v>11400.62</v>
      </c>
      <c r="E4962" s="206">
        <v>16582.72</v>
      </c>
      <c r="F4962" s="206">
        <v>18655.560000000001</v>
      </c>
      <c r="G4962" s="205">
        <f t="shared" si="396"/>
        <v>0.4113593967056956</v>
      </c>
      <c r="H4962" s="207">
        <f t="shared" si="397"/>
        <v>0.45</v>
      </c>
      <c r="I4962" s="213">
        <v>189366</v>
      </c>
      <c r="J4962" s="213">
        <v>10415.129999999999</v>
      </c>
      <c r="K4962" s="212">
        <v>15149.28</v>
      </c>
      <c r="L4962" s="212">
        <v>17042.939999999999</v>
      </c>
      <c r="M4962" s="239">
        <f t="shared" si="394"/>
        <v>0.51529999999995202</v>
      </c>
      <c r="N4962" s="239"/>
      <c r="O4962" s="178"/>
      <c r="P4962" s="178"/>
      <c r="Q4962" s="178"/>
      <c r="R4962" s="178"/>
      <c r="S4962" s="178"/>
      <c r="T4962" s="178"/>
      <c r="U4962" s="178"/>
      <c r="V4962" s="178"/>
      <c r="W4962" s="178"/>
      <c r="X4962" s="178"/>
      <c r="Y4962" s="210">
        <f t="shared" si="393"/>
        <v>0.37580075411788055</v>
      </c>
      <c r="Z4962" s="211">
        <f t="shared" si="395"/>
        <v>0.42</v>
      </c>
      <c r="AA4962" s="178"/>
      <c r="AB4962" s="178"/>
      <c r="AC4962" s="178"/>
    </row>
    <row r="4963" spans="2:29" x14ac:dyDescent="0.35">
      <c r="B4963" s="222">
        <v>504000</v>
      </c>
      <c r="C4963" s="208">
        <v>207329</v>
      </c>
      <c r="D4963" s="309">
        <v>11403.09</v>
      </c>
      <c r="E4963" s="206">
        <v>16586.32</v>
      </c>
      <c r="F4963" s="206">
        <v>18659.61</v>
      </c>
      <c r="G4963" s="205">
        <f t="shared" si="396"/>
        <v>0.41136706349206348</v>
      </c>
      <c r="H4963" s="207">
        <f t="shared" si="397"/>
        <v>0.45</v>
      </c>
      <c r="I4963" s="213">
        <v>189408</v>
      </c>
      <c r="J4963" s="213">
        <v>10417.44</v>
      </c>
      <c r="K4963" s="212">
        <v>15152.64</v>
      </c>
      <c r="L4963" s="212">
        <v>17046.72</v>
      </c>
      <c r="M4963" s="239">
        <f t="shared" si="394"/>
        <v>0.51520000000007715</v>
      </c>
      <c r="N4963" s="239"/>
      <c r="O4963" s="178"/>
      <c r="P4963" s="178"/>
      <c r="Q4963" s="178"/>
      <c r="R4963" s="178"/>
      <c r="S4963" s="178"/>
      <c r="T4963" s="178"/>
      <c r="U4963" s="178"/>
      <c r="V4963" s="178"/>
      <c r="W4963" s="178"/>
      <c r="X4963" s="178"/>
      <c r="Y4963" s="210">
        <f t="shared" si="393"/>
        <v>0.37580952380952382</v>
      </c>
      <c r="Z4963" s="211">
        <f t="shared" si="395"/>
        <v>0.42</v>
      </c>
      <c r="AA4963" s="178"/>
      <c r="AB4963" s="178"/>
      <c r="AC4963" s="178"/>
    </row>
    <row r="4964" spans="2:29" x14ac:dyDescent="0.35">
      <c r="B4964" s="222">
        <v>504100</v>
      </c>
      <c r="C4964" s="208">
        <v>207374</v>
      </c>
      <c r="D4964" s="309">
        <v>11405.57</v>
      </c>
      <c r="E4964" s="206">
        <v>16589.919999999998</v>
      </c>
      <c r="F4964" s="206">
        <v>18663.66</v>
      </c>
      <c r="G4964" s="205">
        <f t="shared" si="396"/>
        <v>0.41137472723665941</v>
      </c>
      <c r="H4964" s="207">
        <f t="shared" si="397"/>
        <v>0.45</v>
      </c>
      <c r="I4964" s="213">
        <v>189450</v>
      </c>
      <c r="J4964" s="213">
        <v>10419.75</v>
      </c>
      <c r="K4964" s="212">
        <v>15156</v>
      </c>
      <c r="L4964" s="212">
        <v>17050.5</v>
      </c>
      <c r="M4964" s="239">
        <f t="shared" si="394"/>
        <v>0.51530000000009746</v>
      </c>
      <c r="N4964" s="239"/>
      <c r="O4964" s="178"/>
      <c r="P4964" s="178"/>
      <c r="Q4964" s="178"/>
      <c r="R4964" s="178"/>
      <c r="S4964" s="178"/>
      <c r="T4964" s="178"/>
      <c r="U4964" s="178"/>
      <c r="V4964" s="178"/>
      <c r="W4964" s="178"/>
      <c r="X4964" s="178"/>
      <c r="Y4964" s="210">
        <f t="shared" si="393"/>
        <v>0.37581829002182104</v>
      </c>
      <c r="Z4964" s="211">
        <f t="shared" si="395"/>
        <v>0.42</v>
      </c>
      <c r="AA4964" s="178"/>
      <c r="AB4964" s="178"/>
      <c r="AC4964" s="178"/>
    </row>
    <row r="4965" spans="2:29" x14ac:dyDescent="0.35">
      <c r="B4965" s="222">
        <v>504200</v>
      </c>
      <c r="C4965" s="208">
        <v>207419</v>
      </c>
      <c r="D4965" s="309">
        <v>11408.04</v>
      </c>
      <c r="E4965" s="206">
        <v>16593.52</v>
      </c>
      <c r="F4965" s="206">
        <v>18667.71</v>
      </c>
      <c r="G4965" s="205">
        <f t="shared" si="396"/>
        <v>0.41138238794129312</v>
      </c>
      <c r="H4965" s="207">
        <f t="shared" si="397"/>
        <v>0.45</v>
      </c>
      <c r="I4965" s="213">
        <v>189492</v>
      </c>
      <c r="J4965" s="213">
        <v>10422.06</v>
      </c>
      <c r="K4965" s="212">
        <v>15159.36</v>
      </c>
      <c r="L4965" s="212">
        <v>17054.28</v>
      </c>
      <c r="M4965" s="239">
        <f t="shared" si="394"/>
        <v>0.51520000000000432</v>
      </c>
      <c r="N4965" s="239"/>
      <c r="O4965" s="178"/>
      <c r="P4965" s="178"/>
      <c r="Q4965" s="178"/>
      <c r="R4965" s="178"/>
      <c r="S4965" s="178"/>
      <c r="T4965" s="178"/>
      <c r="U4965" s="178"/>
      <c r="V4965" s="178"/>
      <c r="W4965" s="178"/>
      <c r="X4965" s="178"/>
      <c r="Y4965" s="210">
        <f t="shared" si="393"/>
        <v>0.37582705275684253</v>
      </c>
      <c r="Z4965" s="211">
        <f t="shared" si="395"/>
        <v>0.42</v>
      </c>
      <c r="AA4965" s="178"/>
      <c r="AB4965" s="178"/>
      <c r="AC4965" s="178"/>
    </row>
    <row r="4966" spans="2:29" x14ac:dyDescent="0.35">
      <c r="B4966" s="222">
        <v>504300</v>
      </c>
      <c r="C4966" s="208">
        <v>207464</v>
      </c>
      <c r="D4966" s="309">
        <v>11410.52</v>
      </c>
      <c r="E4966" s="206">
        <v>16597.12</v>
      </c>
      <c r="F4966" s="206">
        <v>18671.759999999998</v>
      </c>
      <c r="G4966" s="205">
        <f t="shared" si="396"/>
        <v>0.41139004560777315</v>
      </c>
      <c r="H4966" s="207">
        <f t="shared" si="397"/>
        <v>0.45</v>
      </c>
      <c r="I4966" s="213">
        <v>189534</v>
      </c>
      <c r="J4966" s="213">
        <v>10424.370000000001</v>
      </c>
      <c r="K4966" s="212">
        <v>15162.72</v>
      </c>
      <c r="L4966" s="212">
        <v>17058.060000000001</v>
      </c>
      <c r="M4966" s="239">
        <f t="shared" si="394"/>
        <v>0.51529999999998832</v>
      </c>
      <c r="N4966" s="239"/>
      <c r="O4966" s="178"/>
      <c r="P4966" s="178"/>
      <c r="Q4966" s="178"/>
      <c r="R4966" s="178"/>
      <c r="S4966" s="178"/>
      <c r="T4966" s="178"/>
      <c r="U4966" s="178"/>
      <c r="V4966" s="178"/>
      <c r="W4966" s="178"/>
      <c r="X4966" s="178"/>
      <c r="Y4966" s="210">
        <f t="shared" si="393"/>
        <v>0.37583581201665678</v>
      </c>
      <c r="Z4966" s="211">
        <f t="shared" si="395"/>
        <v>0.42</v>
      </c>
      <c r="AA4966" s="178"/>
      <c r="AB4966" s="178"/>
      <c r="AC4966" s="178"/>
    </row>
    <row r="4967" spans="2:29" x14ac:dyDescent="0.35">
      <c r="B4967" s="222">
        <v>504400</v>
      </c>
      <c r="C4967" s="208">
        <v>207509</v>
      </c>
      <c r="D4967" s="309">
        <v>11412.99</v>
      </c>
      <c r="E4967" s="206">
        <v>16600.72</v>
      </c>
      <c r="F4967" s="206">
        <v>18675.810000000001</v>
      </c>
      <c r="G4967" s="205">
        <f t="shared" si="396"/>
        <v>0.41139770023790645</v>
      </c>
      <c r="H4967" s="207">
        <f t="shared" si="397"/>
        <v>0.45</v>
      </c>
      <c r="I4967" s="213">
        <v>189576</v>
      </c>
      <c r="J4967" s="213">
        <v>10426.68</v>
      </c>
      <c r="K4967" s="212">
        <v>15166.08</v>
      </c>
      <c r="L4967" s="212">
        <v>17061.84</v>
      </c>
      <c r="M4967" s="239">
        <f t="shared" si="394"/>
        <v>0.51519999999989519</v>
      </c>
      <c r="N4967" s="239"/>
      <c r="O4967" s="178"/>
      <c r="P4967" s="178"/>
      <c r="Q4967" s="178"/>
      <c r="R4967" s="178"/>
      <c r="S4967" s="178"/>
      <c r="T4967" s="178"/>
      <c r="U4967" s="178"/>
      <c r="V4967" s="178"/>
      <c r="W4967" s="178"/>
      <c r="X4967" s="178"/>
      <c r="Y4967" s="210">
        <f t="shared" si="393"/>
        <v>0.3758445678033307</v>
      </c>
      <c r="Z4967" s="211">
        <f t="shared" si="395"/>
        <v>0.42</v>
      </c>
      <c r="AA4967" s="178"/>
      <c r="AB4967" s="178"/>
      <c r="AC4967" s="178"/>
    </row>
    <row r="4968" spans="2:29" x14ac:dyDescent="0.35">
      <c r="B4968" s="222">
        <v>504500</v>
      </c>
      <c r="C4968" s="208">
        <v>207554</v>
      </c>
      <c r="D4968" s="309">
        <v>11415.47</v>
      </c>
      <c r="E4968" s="206">
        <v>16604.32</v>
      </c>
      <c r="F4968" s="206">
        <v>18679.86</v>
      </c>
      <c r="G4968" s="205">
        <f t="shared" si="396"/>
        <v>0.41140535183349852</v>
      </c>
      <c r="H4968" s="207">
        <f t="shared" si="397"/>
        <v>0.45</v>
      </c>
      <c r="I4968" s="213">
        <v>189618</v>
      </c>
      <c r="J4968" s="213">
        <v>10428.99</v>
      </c>
      <c r="K4968" s="212">
        <v>15169.44</v>
      </c>
      <c r="L4968" s="212">
        <v>17065.62</v>
      </c>
      <c r="M4968" s="239">
        <f t="shared" si="394"/>
        <v>0.51530000000017029</v>
      </c>
      <c r="N4968" s="239"/>
      <c r="O4968" s="178"/>
      <c r="P4968" s="178"/>
      <c r="Q4968" s="178"/>
      <c r="R4968" s="178"/>
      <c r="S4968" s="178"/>
      <c r="T4968" s="178"/>
      <c r="U4968" s="178"/>
      <c r="V4968" s="178"/>
      <c r="W4968" s="178"/>
      <c r="X4968" s="178"/>
      <c r="Y4968" s="210">
        <f t="shared" si="393"/>
        <v>0.37585332011892963</v>
      </c>
      <c r="Z4968" s="211">
        <f t="shared" si="395"/>
        <v>0.42</v>
      </c>
      <c r="AA4968" s="178"/>
      <c r="AB4968" s="178"/>
      <c r="AC4968" s="178"/>
    </row>
    <row r="4969" spans="2:29" x14ac:dyDescent="0.35">
      <c r="B4969" s="222">
        <v>504600</v>
      </c>
      <c r="C4969" s="208">
        <v>207599</v>
      </c>
      <c r="D4969" s="309">
        <v>11417.94</v>
      </c>
      <c r="E4969" s="206">
        <v>16607.919999999998</v>
      </c>
      <c r="F4969" s="206">
        <v>18683.91</v>
      </c>
      <c r="G4969" s="205">
        <f t="shared" si="396"/>
        <v>0.41141300039635353</v>
      </c>
      <c r="H4969" s="207">
        <f t="shared" si="397"/>
        <v>0.45</v>
      </c>
      <c r="I4969" s="213">
        <v>189660</v>
      </c>
      <c r="J4969" s="213">
        <v>10431.299999999999</v>
      </c>
      <c r="K4969" s="212">
        <v>15172.8</v>
      </c>
      <c r="L4969" s="212">
        <v>17069.400000000001</v>
      </c>
      <c r="M4969" s="239">
        <f t="shared" si="394"/>
        <v>0.51520000000004074</v>
      </c>
      <c r="N4969" s="239"/>
      <c r="O4969" s="178"/>
      <c r="P4969" s="178"/>
      <c r="Q4969" s="178"/>
      <c r="R4969" s="178"/>
      <c r="S4969" s="178"/>
      <c r="T4969" s="178"/>
      <c r="U4969" s="178"/>
      <c r="V4969" s="178"/>
      <c r="W4969" s="178"/>
      <c r="X4969" s="178"/>
      <c r="Y4969" s="210">
        <f t="shared" si="393"/>
        <v>0.37586206896551722</v>
      </c>
      <c r="Z4969" s="211">
        <f t="shared" si="395"/>
        <v>0.42</v>
      </c>
      <c r="AA4969" s="178"/>
      <c r="AB4969" s="178"/>
      <c r="AC4969" s="178"/>
    </row>
    <row r="4970" spans="2:29" x14ac:dyDescent="0.35">
      <c r="B4970" s="222">
        <v>504700</v>
      </c>
      <c r="C4970" s="208">
        <v>207644</v>
      </c>
      <c r="D4970" s="309">
        <v>11420.42</v>
      </c>
      <c r="E4970" s="206">
        <v>16611.52</v>
      </c>
      <c r="F4970" s="206">
        <v>18687.96</v>
      </c>
      <c r="G4970" s="205">
        <f t="shared" si="396"/>
        <v>0.41142064592827421</v>
      </c>
      <c r="H4970" s="207">
        <f t="shared" si="397"/>
        <v>0.45</v>
      </c>
      <c r="I4970" s="213">
        <v>189702</v>
      </c>
      <c r="J4970" s="213">
        <v>10433.61</v>
      </c>
      <c r="K4970" s="212">
        <v>15176.16</v>
      </c>
      <c r="L4970" s="212">
        <v>17073.18</v>
      </c>
      <c r="M4970" s="239">
        <f t="shared" si="394"/>
        <v>0.51530000000002474</v>
      </c>
      <c r="N4970" s="239"/>
      <c r="O4970" s="178"/>
      <c r="P4970" s="178"/>
      <c r="Q4970" s="178"/>
      <c r="R4970" s="178"/>
      <c r="S4970" s="178"/>
      <c r="T4970" s="178"/>
      <c r="U4970" s="178"/>
      <c r="V4970" s="178"/>
      <c r="W4970" s="178"/>
      <c r="X4970" s="178"/>
      <c r="Y4970" s="210">
        <f t="shared" si="393"/>
        <v>0.37587081434515551</v>
      </c>
      <c r="Z4970" s="211">
        <f t="shared" si="395"/>
        <v>0.42</v>
      </c>
      <c r="AA4970" s="178"/>
      <c r="AB4970" s="178"/>
      <c r="AC4970" s="178"/>
    </row>
    <row r="4971" spans="2:29" x14ac:dyDescent="0.35">
      <c r="B4971" s="222">
        <v>504800</v>
      </c>
      <c r="C4971" s="208">
        <v>207689</v>
      </c>
      <c r="D4971" s="309">
        <v>11422.89</v>
      </c>
      <c r="E4971" s="206">
        <v>16615.12</v>
      </c>
      <c r="F4971" s="206">
        <v>18692.009999999998</v>
      </c>
      <c r="G4971" s="205">
        <f t="shared" si="396"/>
        <v>0.41142828843106183</v>
      </c>
      <c r="H4971" s="207">
        <f t="shared" si="397"/>
        <v>0.45</v>
      </c>
      <c r="I4971" s="213">
        <v>189744</v>
      </c>
      <c r="J4971" s="213">
        <v>10435.92</v>
      </c>
      <c r="K4971" s="212">
        <v>15179.52</v>
      </c>
      <c r="L4971" s="212">
        <v>17076.96</v>
      </c>
      <c r="M4971" s="239">
        <f t="shared" si="394"/>
        <v>0.51520000000025901</v>
      </c>
      <c r="N4971" s="239"/>
      <c r="O4971" s="178"/>
      <c r="P4971" s="178"/>
      <c r="Q4971" s="178"/>
      <c r="R4971" s="178"/>
      <c r="S4971" s="178"/>
      <c r="T4971" s="178"/>
      <c r="U4971" s="178"/>
      <c r="V4971" s="178"/>
      <c r="W4971" s="178"/>
      <c r="X4971" s="178"/>
      <c r="Y4971" s="210">
        <f t="shared" si="393"/>
        <v>0.37587955625990493</v>
      </c>
      <c r="Z4971" s="211">
        <f t="shared" si="395"/>
        <v>0.42</v>
      </c>
      <c r="AA4971" s="178"/>
      <c r="AB4971" s="178"/>
      <c r="AC4971" s="178"/>
    </row>
    <row r="4972" spans="2:29" x14ac:dyDescent="0.35">
      <c r="B4972" s="222">
        <v>504900</v>
      </c>
      <c r="C4972" s="208">
        <v>207734</v>
      </c>
      <c r="D4972" s="309">
        <v>11425.37</v>
      </c>
      <c r="E4972" s="206">
        <v>16618.72</v>
      </c>
      <c r="F4972" s="206">
        <v>18696.060000000001</v>
      </c>
      <c r="G4972" s="205">
        <f t="shared" si="396"/>
        <v>0.41143592790651612</v>
      </c>
      <c r="H4972" s="207">
        <f t="shared" si="397"/>
        <v>0.45</v>
      </c>
      <c r="I4972" s="213">
        <v>189786</v>
      </c>
      <c r="J4972" s="213">
        <v>10438.23</v>
      </c>
      <c r="K4972" s="212">
        <v>15182.88</v>
      </c>
      <c r="L4972" s="212">
        <v>17080.740000000002</v>
      </c>
      <c r="M4972" s="239">
        <f t="shared" si="394"/>
        <v>0.51529999999995202</v>
      </c>
      <c r="N4972" s="239"/>
      <c r="O4972" s="178"/>
      <c r="P4972" s="178"/>
      <c r="Q4972" s="178"/>
      <c r="R4972" s="178"/>
      <c r="S4972" s="178"/>
      <c r="T4972" s="178"/>
      <c r="U4972" s="178"/>
      <c r="V4972" s="178"/>
      <c r="W4972" s="178"/>
      <c r="X4972" s="178"/>
      <c r="Y4972" s="210">
        <f t="shared" si="393"/>
        <v>0.37588829471182411</v>
      </c>
      <c r="Z4972" s="211">
        <f t="shared" si="395"/>
        <v>0.42</v>
      </c>
      <c r="AA4972" s="178"/>
      <c r="AB4972" s="178"/>
      <c r="AC4972" s="178"/>
    </row>
    <row r="4973" spans="2:29" x14ac:dyDescent="0.35">
      <c r="B4973" s="222">
        <v>505000</v>
      </c>
      <c r="C4973" s="208">
        <v>207779</v>
      </c>
      <c r="D4973" s="309">
        <v>11427.84</v>
      </c>
      <c r="E4973" s="206">
        <v>16622.32</v>
      </c>
      <c r="F4973" s="206">
        <v>18700.11</v>
      </c>
      <c r="G4973" s="205">
        <f t="shared" si="396"/>
        <v>0.41144356435643564</v>
      </c>
      <c r="H4973" s="207">
        <f t="shared" si="397"/>
        <v>0.45</v>
      </c>
      <c r="I4973" s="213">
        <v>189828</v>
      </c>
      <c r="J4973" s="213">
        <v>10440.540000000001</v>
      </c>
      <c r="K4973" s="212">
        <v>15186.24</v>
      </c>
      <c r="L4973" s="212">
        <v>17084.52</v>
      </c>
      <c r="M4973" s="239">
        <f t="shared" si="394"/>
        <v>0.51520000000007715</v>
      </c>
      <c r="N4973" s="239"/>
      <c r="O4973" s="178"/>
      <c r="P4973" s="178"/>
      <c r="Q4973" s="178"/>
      <c r="R4973" s="178"/>
      <c r="S4973" s="178"/>
      <c r="T4973" s="178"/>
      <c r="U4973" s="178"/>
      <c r="V4973" s="178"/>
      <c r="W4973" s="178"/>
      <c r="X4973" s="178"/>
      <c r="Y4973" s="210">
        <f t="shared" si="393"/>
        <v>0.37589702970297029</v>
      </c>
      <c r="Z4973" s="211">
        <f t="shared" si="395"/>
        <v>0.42</v>
      </c>
      <c r="AA4973" s="178"/>
      <c r="AB4973" s="178"/>
      <c r="AC4973" s="178"/>
    </row>
    <row r="4974" spans="2:29" x14ac:dyDescent="0.35">
      <c r="B4974" s="222">
        <v>505100</v>
      </c>
      <c r="C4974" s="208">
        <v>207824</v>
      </c>
      <c r="D4974" s="309">
        <v>11430.32</v>
      </c>
      <c r="E4974" s="206">
        <v>16625.919999999998</v>
      </c>
      <c r="F4974" s="206">
        <v>18704.16</v>
      </c>
      <c r="G4974" s="205">
        <f t="shared" si="396"/>
        <v>0.4114511977826173</v>
      </c>
      <c r="H4974" s="207">
        <f t="shared" si="397"/>
        <v>0.45</v>
      </c>
      <c r="I4974" s="213">
        <v>189870</v>
      </c>
      <c r="J4974" s="213">
        <v>10442.85</v>
      </c>
      <c r="K4974" s="212">
        <v>15189.6</v>
      </c>
      <c r="L4974" s="212">
        <v>17088.3</v>
      </c>
      <c r="M4974" s="239">
        <f t="shared" si="394"/>
        <v>0.51530000000009746</v>
      </c>
      <c r="N4974" s="239"/>
      <c r="O4974" s="178"/>
      <c r="P4974" s="178"/>
      <c r="Q4974" s="178"/>
      <c r="R4974" s="178"/>
      <c r="S4974" s="178"/>
      <c r="T4974" s="178"/>
      <c r="U4974" s="178"/>
      <c r="V4974" s="178"/>
      <c r="W4974" s="178"/>
      <c r="X4974" s="178"/>
      <c r="Y4974" s="210">
        <f t="shared" si="393"/>
        <v>0.37590576123539893</v>
      </c>
      <c r="Z4974" s="211">
        <f t="shared" si="395"/>
        <v>0.42</v>
      </c>
      <c r="AA4974" s="178"/>
      <c r="AB4974" s="178"/>
      <c r="AC4974" s="178"/>
    </row>
    <row r="4975" spans="2:29" x14ac:dyDescent="0.35">
      <c r="B4975" s="222">
        <v>505200</v>
      </c>
      <c r="C4975" s="208">
        <v>207869</v>
      </c>
      <c r="D4975" s="309">
        <v>11432.79</v>
      </c>
      <c r="E4975" s="206">
        <v>16629.52</v>
      </c>
      <c r="F4975" s="206">
        <v>18708.21</v>
      </c>
      <c r="G4975" s="205">
        <f t="shared" si="396"/>
        <v>0.4114588281868567</v>
      </c>
      <c r="H4975" s="207">
        <f t="shared" si="397"/>
        <v>0.45</v>
      </c>
      <c r="I4975" s="213">
        <v>189912</v>
      </c>
      <c r="J4975" s="213">
        <v>10445.16</v>
      </c>
      <c r="K4975" s="212">
        <v>15192.96</v>
      </c>
      <c r="L4975" s="212">
        <v>17092.080000000002</v>
      </c>
      <c r="M4975" s="239">
        <f t="shared" si="394"/>
        <v>0.51520000000000432</v>
      </c>
      <c r="N4975" s="239"/>
      <c r="O4975" s="178"/>
      <c r="P4975" s="178"/>
      <c r="Q4975" s="178"/>
      <c r="R4975" s="178"/>
      <c r="S4975" s="178"/>
      <c r="T4975" s="178"/>
      <c r="U4975" s="178"/>
      <c r="V4975" s="178"/>
      <c r="W4975" s="178"/>
      <c r="X4975" s="178"/>
      <c r="Y4975" s="210">
        <f t="shared" si="393"/>
        <v>0.37591448931116389</v>
      </c>
      <c r="Z4975" s="211">
        <f t="shared" si="395"/>
        <v>0.42</v>
      </c>
      <c r="AA4975" s="178"/>
      <c r="AB4975" s="178"/>
      <c r="AC4975" s="178"/>
    </row>
    <row r="4976" spans="2:29" x14ac:dyDescent="0.35">
      <c r="B4976" s="222">
        <v>505300</v>
      </c>
      <c r="C4976" s="208">
        <v>207914</v>
      </c>
      <c r="D4976" s="309">
        <v>11435.27</v>
      </c>
      <c r="E4976" s="206">
        <v>16633.12</v>
      </c>
      <c r="F4976" s="206">
        <v>18712.259999999998</v>
      </c>
      <c r="G4976" s="205">
        <f t="shared" si="396"/>
        <v>0.41146645557094796</v>
      </c>
      <c r="H4976" s="207">
        <f t="shared" si="397"/>
        <v>0.45</v>
      </c>
      <c r="I4976" s="213">
        <v>189954</v>
      </c>
      <c r="J4976" s="213">
        <v>10447.469999999999</v>
      </c>
      <c r="K4976" s="212">
        <v>15196.32</v>
      </c>
      <c r="L4976" s="212">
        <v>17095.86</v>
      </c>
      <c r="M4976" s="239">
        <f t="shared" si="394"/>
        <v>0.51529999999998832</v>
      </c>
      <c r="N4976" s="239"/>
      <c r="O4976" s="178"/>
      <c r="P4976" s="178"/>
      <c r="Q4976" s="178"/>
      <c r="R4976" s="178"/>
      <c r="S4976" s="178"/>
      <c r="T4976" s="178"/>
      <c r="U4976" s="178"/>
      <c r="V4976" s="178"/>
      <c r="W4976" s="178"/>
      <c r="X4976" s="178"/>
      <c r="Y4976" s="210">
        <f t="shared" si="393"/>
        <v>0.37592321393231742</v>
      </c>
      <c r="Z4976" s="211">
        <f t="shared" si="395"/>
        <v>0.42</v>
      </c>
      <c r="AA4976" s="178"/>
      <c r="AB4976" s="178"/>
      <c r="AC4976" s="178"/>
    </row>
    <row r="4977" spans="2:29" x14ac:dyDescent="0.35">
      <c r="B4977" s="222">
        <v>505400</v>
      </c>
      <c r="C4977" s="208">
        <v>207959</v>
      </c>
      <c r="D4977" s="309">
        <v>11437.74</v>
      </c>
      <c r="E4977" s="206">
        <v>16636.72</v>
      </c>
      <c r="F4977" s="206">
        <v>18716.310000000001</v>
      </c>
      <c r="G4977" s="205">
        <f t="shared" si="396"/>
        <v>0.41147407993668383</v>
      </c>
      <c r="H4977" s="207">
        <f t="shared" si="397"/>
        <v>0.45</v>
      </c>
      <c r="I4977" s="213">
        <v>189996</v>
      </c>
      <c r="J4977" s="213">
        <v>10449.780000000001</v>
      </c>
      <c r="K4977" s="212">
        <v>15199.68</v>
      </c>
      <c r="L4977" s="212">
        <v>17099.64</v>
      </c>
      <c r="M4977" s="239">
        <f t="shared" si="394"/>
        <v>0.51519999999989519</v>
      </c>
      <c r="N4977" s="239"/>
      <c r="O4977" s="178"/>
      <c r="P4977" s="178"/>
      <c r="Q4977" s="178"/>
      <c r="R4977" s="178"/>
      <c r="S4977" s="178"/>
      <c r="T4977" s="178"/>
      <c r="U4977" s="178"/>
      <c r="V4977" s="178"/>
      <c r="W4977" s="178"/>
      <c r="X4977" s="178"/>
      <c r="Y4977" s="210">
        <f t="shared" si="393"/>
        <v>0.37593193510091016</v>
      </c>
      <c r="Z4977" s="211">
        <f t="shared" si="395"/>
        <v>0.42</v>
      </c>
      <c r="AA4977" s="178"/>
      <c r="AB4977" s="178"/>
      <c r="AC4977" s="178"/>
    </row>
    <row r="4978" spans="2:29" x14ac:dyDescent="0.35">
      <c r="B4978" s="222">
        <v>505500</v>
      </c>
      <c r="C4978" s="208">
        <v>208004</v>
      </c>
      <c r="D4978" s="309">
        <v>11440.22</v>
      </c>
      <c r="E4978" s="206">
        <v>16640.32</v>
      </c>
      <c r="F4978" s="206">
        <v>18720.36</v>
      </c>
      <c r="G4978" s="205">
        <f t="shared" si="396"/>
        <v>0.41148170128585559</v>
      </c>
      <c r="H4978" s="207">
        <f t="shared" si="397"/>
        <v>0.45</v>
      </c>
      <c r="I4978" s="213">
        <v>190038</v>
      </c>
      <c r="J4978" s="213">
        <v>10452.09</v>
      </c>
      <c r="K4978" s="212">
        <v>15203.04</v>
      </c>
      <c r="L4978" s="212">
        <v>17103.419999999998</v>
      </c>
      <c r="M4978" s="239">
        <f t="shared" si="394"/>
        <v>0.51530000000017029</v>
      </c>
      <c r="N4978" s="239"/>
      <c r="O4978" s="178"/>
      <c r="P4978" s="178"/>
      <c r="Q4978" s="178"/>
      <c r="R4978" s="178"/>
      <c r="S4978" s="178"/>
      <c r="T4978" s="178"/>
      <c r="U4978" s="178"/>
      <c r="V4978" s="178"/>
      <c r="W4978" s="178"/>
      <c r="X4978" s="178"/>
      <c r="Y4978" s="210">
        <f t="shared" si="393"/>
        <v>0.37594065281899108</v>
      </c>
      <c r="Z4978" s="211">
        <f t="shared" si="395"/>
        <v>0.42</v>
      </c>
      <c r="AA4978" s="178"/>
      <c r="AB4978" s="178"/>
      <c r="AC4978" s="178"/>
    </row>
    <row r="4979" spans="2:29" x14ac:dyDescent="0.35">
      <c r="B4979" s="222">
        <v>505600</v>
      </c>
      <c r="C4979" s="208">
        <v>208049</v>
      </c>
      <c r="D4979" s="309">
        <v>11442.69</v>
      </c>
      <c r="E4979" s="206">
        <v>16643.919999999998</v>
      </c>
      <c r="F4979" s="206">
        <v>18724.41</v>
      </c>
      <c r="G4979" s="205">
        <f t="shared" si="396"/>
        <v>0.41148931962025315</v>
      </c>
      <c r="H4979" s="207">
        <f t="shared" si="397"/>
        <v>0.45</v>
      </c>
      <c r="I4979" s="213">
        <v>190080</v>
      </c>
      <c r="J4979" s="213">
        <v>10454.4</v>
      </c>
      <c r="K4979" s="212">
        <v>15206.4</v>
      </c>
      <c r="L4979" s="212">
        <v>17107.2</v>
      </c>
      <c r="M4979" s="239">
        <f t="shared" si="394"/>
        <v>0.51520000000004074</v>
      </c>
      <c r="N4979" s="239"/>
      <c r="O4979" s="178"/>
      <c r="P4979" s="178"/>
      <c r="Q4979" s="178"/>
      <c r="R4979" s="178"/>
      <c r="S4979" s="178"/>
      <c r="T4979" s="178"/>
      <c r="U4979" s="178"/>
      <c r="V4979" s="178"/>
      <c r="W4979" s="178"/>
      <c r="X4979" s="178"/>
      <c r="Y4979" s="210">
        <f t="shared" si="393"/>
        <v>0.3759493670886076</v>
      </c>
      <c r="Z4979" s="211">
        <f t="shared" si="395"/>
        <v>0.42</v>
      </c>
      <c r="AA4979" s="178"/>
      <c r="AB4979" s="178"/>
      <c r="AC4979" s="178"/>
    </row>
    <row r="4980" spans="2:29" x14ac:dyDescent="0.35">
      <c r="B4980" s="222">
        <v>505700</v>
      </c>
      <c r="C4980" s="208">
        <v>208094</v>
      </c>
      <c r="D4980" s="309">
        <v>11445.17</v>
      </c>
      <c r="E4980" s="206">
        <v>16647.52</v>
      </c>
      <c r="F4980" s="206">
        <v>18728.46</v>
      </c>
      <c r="G4980" s="205">
        <f t="shared" si="396"/>
        <v>0.411496934941665</v>
      </c>
      <c r="H4980" s="207">
        <f t="shared" si="397"/>
        <v>0.45</v>
      </c>
      <c r="I4980" s="213">
        <v>190122</v>
      </c>
      <c r="J4980" s="213">
        <v>10456.709999999999</v>
      </c>
      <c r="K4980" s="212">
        <v>15209.76</v>
      </c>
      <c r="L4980" s="212">
        <v>17110.98</v>
      </c>
      <c r="M4980" s="239">
        <f t="shared" si="394"/>
        <v>0.51530000000002474</v>
      </c>
      <c r="N4980" s="239"/>
      <c r="O4980" s="178"/>
      <c r="P4980" s="178"/>
      <c r="Q4980" s="178"/>
      <c r="R4980" s="178"/>
      <c r="S4980" s="178"/>
      <c r="T4980" s="178"/>
      <c r="U4980" s="178"/>
      <c r="V4980" s="178"/>
      <c r="W4980" s="178"/>
      <c r="X4980" s="178"/>
      <c r="Y4980" s="210">
        <f t="shared" si="393"/>
        <v>0.37595807791180541</v>
      </c>
      <c r="Z4980" s="211">
        <f t="shared" si="395"/>
        <v>0.42</v>
      </c>
      <c r="AA4980" s="178"/>
      <c r="AB4980" s="178"/>
      <c r="AC4980" s="178"/>
    </row>
    <row r="4981" spans="2:29" x14ac:dyDescent="0.35">
      <c r="B4981" s="222">
        <v>505800</v>
      </c>
      <c r="C4981" s="208">
        <v>208139</v>
      </c>
      <c r="D4981" s="309">
        <v>11447.64</v>
      </c>
      <c r="E4981" s="206">
        <v>16651.12</v>
      </c>
      <c r="F4981" s="206">
        <v>18732.509999999998</v>
      </c>
      <c r="G4981" s="205">
        <f t="shared" si="396"/>
        <v>0.41150454725187824</v>
      </c>
      <c r="H4981" s="207">
        <f t="shared" si="397"/>
        <v>0.45</v>
      </c>
      <c r="I4981" s="213">
        <v>190164</v>
      </c>
      <c r="J4981" s="213">
        <v>10459.02</v>
      </c>
      <c r="K4981" s="212">
        <v>15213.12</v>
      </c>
      <c r="L4981" s="212">
        <v>17114.759999999998</v>
      </c>
      <c r="M4981" s="239">
        <f t="shared" si="394"/>
        <v>0.51520000000025901</v>
      </c>
      <c r="N4981" s="239"/>
      <c r="O4981" s="178"/>
      <c r="P4981" s="178"/>
      <c r="Q4981" s="178"/>
      <c r="R4981" s="178"/>
      <c r="S4981" s="178"/>
      <c r="T4981" s="178"/>
      <c r="U4981" s="178"/>
      <c r="V4981" s="178"/>
      <c r="W4981" s="178"/>
      <c r="X4981" s="178"/>
      <c r="Y4981" s="210">
        <f t="shared" si="393"/>
        <v>0.37596678529062871</v>
      </c>
      <c r="Z4981" s="211">
        <f t="shared" si="395"/>
        <v>0.42</v>
      </c>
      <c r="AA4981" s="178"/>
      <c r="AB4981" s="178"/>
      <c r="AC4981" s="178"/>
    </row>
    <row r="4982" spans="2:29" x14ac:dyDescent="0.35">
      <c r="B4982" s="222">
        <v>505900</v>
      </c>
      <c r="C4982" s="208">
        <v>208184</v>
      </c>
      <c r="D4982" s="309">
        <v>11450.12</v>
      </c>
      <c r="E4982" s="206">
        <v>16654.72</v>
      </c>
      <c r="F4982" s="206">
        <v>18736.560000000001</v>
      </c>
      <c r="G4982" s="205">
        <f t="shared" si="396"/>
        <v>0.41151215655267842</v>
      </c>
      <c r="H4982" s="207">
        <f t="shared" si="397"/>
        <v>0.45</v>
      </c>
      <c r="I4982" s="213">
        <v>190206</v>
      </c>
      <c r="J4982" s="213">
        <v>10461.33</v>
      </c>
      <c r="K4982" s="212">
        <v>15216.48</v>
      </c>
      <c r="L4982" s="212">
        <v>17118.54</v>
      </c>
      <c r="M4982" s="239">
        <f t="shared" si="394"/>
        <v>0.51529999999995202</v>
      </c>
      <c r="N4982" s="239"/>
      <c r="O4982" s="178"/>
      <c r="P4982" s="178"/>
      <c r="Q4982" s="178"/>
      <c r="R4982" s="178"/>
      <c r="S4982" s="178"/>
      <c r="T4982" s="178"/>
      <c r="U4982" s="178"/>
      <c r="V4982" s="178"/>
      <c r="W4982" s="178"/>
      <c r="X4982" s="178"/>
      <c r="Y4982" s="210">
        <f t="shared" si="393"/>
        <v>0.37597548922711999</v>
      </c>
      <c r="Z4982" s="211">
        <f t="shared" si="395"/>
        <v>0.42</v>
      </c>
      <c r="AA4982" s="178"/>
      <c r="AB4982" s="178"/>
      <c r="AC4982" s="178"/>
    </row>
    <row r="4983" spans="2:29" x14ac:dyDescent="0.35">
      <c r="B4983" s="222">
        <v>506000</v>
      </c>
      <c r="C4983" s="208">
        <v>208229</v>
      </c>
      <c r="D4983" s="309">
        <v>11452.59</v>
      </c>
      <c r="E4983" s="206">
        <v>16658.32</v>
      </c>
      <c r="F4983" s="206">
        <v>18740.61</v>
      </c>
      <c r="G4983" s="205">
        <f t="shared" si="396"/>
        <v>0.41151976284584979</v>
      </c>
      <c r="H4983" s="207">
        <f t="shared" si="397"/>
        <v>0.45</v>
      </c>
      <c r="I4983" s="213">
        <v>190248</v>
      </c>
      <c r="J4983" s="213">
        <v>10463.64</v>
      </c>
      <c r="K4983" s="212">
        <v>15219.84</v>
      </c>
      <c r="L4983" s="212">
        <v>17122.32</v>
      </c>
      <c r="M4983" s="239">
        <f t="shared" si="394"/>
        <v>0.51520000000007715</v>
      </c>
      <c r="N4983" s="239"/>
      <c r="O4983" s="178"/>
      <c r="P4983" s="178"/>
      <c r="Q4983" s="178"/>
      <c r="R4983" s="178"/>
      <c r="S4983" s="178"/>
      <c r="T4983" s="178"/>
      <c r="U4983" s="178"/>
      <c r="V4983" s="178"/>
      <c r="W4983" s="178"/>
      <c r="X4983" s="178"/>
      <c r="Y4983" s="210">
        <f t="shared" si="393"/>
        <v>0.37598418972332015</v>
      </c>
      <c r="Z4983" s="211">
        <f t="shared" si="395"/>
        <v>0.42</v>
      </c>
      <c r="AA4983" s="178"/>
      <c r="AB4983" s="178"/>
      <c r="AC4983" s="178"/>
    </row>
    <row r="4984" spans="2:29" x14ac:dyDescent="0.35">
      <c r="B4984" s="222">
        <v>506100</v>
      </c>
      <c r="C4984" s="208">
        <v>208274</v>
      </c>
      <c r="D4984" s="309">
        <v>11455.07</v>
      </c>
      <c r="E4984" s="206">
        <v>16661.919999999998</v>
      </c>
      <c r="F4984" s="206">
        <v>18744.66</v>
      </c>
      <c r="G4984" s="205">
        <f t="shared" si="396"/>
        <v>0.41152736613317525</v>
      </c>
      <c r="H4984" s="207">
        <f t="shared" si="397"/>
        <v>0.45</v>
      </c>
      <c r="I4984" s="213">
        <v>190290</v>
      </c>
      <c r="J4984" s="213">
        <v>10465.950000000001</v>
      </c>
      <c r="K4984" s="212">
        <v>15223.2</v>
      </c>
      <c r="L4984" s="212">
        <v>17126.099999999999</v>
      </c>
      <c r="M4984" s="239">
        <f t="shared" si="394"/>
        <v>0.51530000000009746</v>
      </c>
      <c r="N4984" s="239"/>
      <c r="O4984" s="178"/>
      <c r="P4984" s="178"/>
      <c r="Q4984" s="178"/>
      <c r="R4984" s="178"/>
      <c r="S4984" s="178"/>
      <c r="T4984" s="178"/>
      <c r="U4984" s="178"/>
      <c r="V4984" s="178"/>
      <c r="W4984" s="178"/>
      <c r="X4984" s="178"/>
      <c r="Y4984" s="210">
        <f t="shared" si="393"/>
        <v>0.37599288678126852</v>
      </c>
      <c r="Z4984" s="211">
        <f t="shared" si="395"/>
        <v>0.42</v>
      </c>
      <c r="AA4984" s="178"/>
      <c r="AB4984" s="178"/>
      <c r="AC4984" s="178"/>
    </row>
    <row r="4985" spans="2:29" x14ac:dyDescent="0.35">
      <c r="B4985" s="222">
        <v>506200</v>
      </c>
      <c r="C4985" s="208">
        <v>208319</v>
      </c>
      <c r="D4985" s="309">
        <v>11457.54</v>
      </c>
      <c r="E4985" s="206">
        <v>16665.52</v>
      </c>
      <c r="F4985" s="206">
        <v>18748.71</v>
      </c>
      <c r="G4985" s="205">
        <f t="shared" si="396"/>
        <v>0.41153496641643617</v>
      </c>
      <c r="H4985" s="207">
        <f t="shared" si="397"/>
        <v>0.45</v>
      </c>
      <c r="I4985" s="213">
        <v>190332</v>
      </c>
      <c r="J4985" s="213">
        <v>10468.26</v>
      </c>
      <c r="K4985" s="212">
        <v>15226.56</v>
      </c>
      <c r="L4985" s="212">
        <v>17129.88</v>
      </c>
      <c r="M4985" s="239">
        <f t="shared" si="394"/>
        <v>0.51520000000000432</v>
      </c>
      <c r="N4985" s="239"/>
      <c r="O4985" s="178"/>
      <c r="P4985" s="178"/>
      <c r="Q4985" s="178"/>
      <c r="R4985" s="178"/>
      <c r="S4985" s="178"/>
      <c r="T4985" s="178"/>
      <c r="U4985" s="178"/>
      <c r="V4985" s="178"/>
      <c r="W4985" s="178"/>
      <c r="X4985" s="178"/>
      <c r="Y4985" s="210">
        <f t="shared" si="393"/>
        <v>0.37600158040300274</v>
      </c>
      <c r="Z4985" s="211">
        <f t="shared" si="395"/>
        <v>0.42</v>
      </c>
      <c r="AA4985" s="178"/>
      <c r="AB4985" s="178"/>
      <c r="AC4985" s="178"/>
    </row>
    <row r="4986" spans="2:29" x14ac:dyDescent="0.35">
      <c r="B4986" s="222">
        <v>506300</v>
      </c>
      <c r="C4986" s="208">
        <v>208364</v>
      </c>
      <c r="D4986" s="309">
        <v>11460.02</v>
      </c>
      <c r="E4986" s="206">
        <v>16669.12</v>
      </c>
      <c r="F4986" s="206">
        <v>18752.759999999998</v>
      </c>
      <c r="G4986" s="205">
        <f t="shared" si="396"/>
        <v>0.4115425636974126</v>
      </c>
      <c r="H4986" s="207">
        <f t="shared" si="397"/>
        <v>0.45</v>
      </c>
      <c r="I4986" s="213">
        <v>190374</v>
      </c>
      <c r="J4986" s="213">
        <v>10470.57</v>
      </c>
      <c r="K4986" s="212">
        <v>15229.92</v>
      </c>
      <c r="L4986" s="212">
        <v>17133.66</v>
      </c>
      <c r="M4986" s="239">
        <f t="shared" si="394"/>
        <v>0.51529999999998832</v>
      </c>
      <c r="N4986" s="239"/>
      <c r="O4986" s="178"/>
      <c r="P4986" s="178"/>
      <c r="Q4986" s="178"/>
      <c r="R4986" s="178"/>
      <c r="S4986" s="178"/>
      <c r="T4986" s="178"/>
      <c r="U4986" s="178"/>
      <c r="V4986" s="178"/>
      <c r="W4986" s="178"/>
      <c r="X4986" s="178"/>
      <c r="Y4986" s="210">
        <f t="shared" si="393"/>
        <v>0.37601027059055897</v>
      </c>
      <c r="Z4986" s="211">
        <f t="shared" si="395"/>
        <v>0.42</v>
      </c>
      <c r="AA4986" s="178"/>
      <c r="AB4986" s="178"/>
      <c r="AC4986" s="178"/>
    </row>
    <row r="4987" spans="2:29" x14ac:dyDescent="0.35">
      <c r="B4987" s="222">
        <v>506400</v>
      </c>
      <c r="C4987" s="208">
        <v>208409</v>
      </c>
      <c r="D4987" s="309">
        <v>11462.49</v>
      </c>
      <c r="E4987" s="206">
        <v>16672.72</v>
      </c>
      <c r="F4987" s="206">
        <v>18756.810000000001</v>
      </c>
      <c r="G4987" s="205">
        <f t="shared" si="396"/>
        <v>0.41155015797788308</v>
      </c>
      <c r="H4987" s="207">
        <f t="shared" si="397"/>
        <v>0.45</v>
      </c>
      <c r="I4987" s="213">
        <v>190416</v>
      </c>
      <c r="J4987" s="213">
        <v>10472.879999999999</v>
      </c>
      <c r="K4987" s="212">
        <v>15233.28</v>
      </c>
      <c r="L4987" s="212">
        <v>17137.439999999999</v>
      </c>
      <c r="M4987" s="239">
        <f t="shared" si="394"/>
        <v>0.51519999999989519</v>
      </c>
      <c r="N4987" s="239"/>
      <c r="O4987" s="178"/>
      <c r="P4987" s="178"/>
      <c r="Q4987" s="178"/>
      <c r="R4987" s="178"/>
      <c r="S4987" s="178"/>
      <c r="T4987" s="178"/>
      <c r="U4987" s="178"/>
      <c r="V4987" s="178"/>
      <c r="W4987" s="178"/>
      <c r="X4987" s="178"/>
      <c r="Y4987" s="210">
        <f t="shared" si="393"/>
        <v>0.37601895734597157</v>
      </c>
      <c r="Z4987" s="211">
        <f t="shared" si="395"/>
        <v>0.42</v>
      </c>
      <c r="AA4987" s="178"/>
      <c r="AB4987" s="178"/>
      <c r="AC4987" s="178"/>
    </row>
    <row r="4988" spans="2:29" x14ac:dyDescent="0.35">
      <c r="B4988" s="222">
        <v>506500</v>
      </c>
      <c r="C4988" s="208">
        <v>208454</v>
      </c>
      <c r="D4988" s="309">
        <v>11464.97</v>
      </c>
      <c r="E4988" s="206">
        <v>16676.32</v>
      </c>
      <c r="F4988" s="206">
        <v>18760.86</v>
      </c>
      <c r="G4988" s="205">
        <f t="shared" si="396"/>
        <v>0.41155774925962485</v>
      </c>
      <c r="H4988" s="207">
        <f t="shared" si="397"/>
        <v>0.45</v>
      </c>
      <c r="I4988" s="213">
        <v>190458</v>
      </c>
      <c r="J4988" s="213">
        <v>10475.19</v>
      </c>
      <c r="K4988" s="212">
        <v>15236.64</v>
      </c>
      <c r="L4988" s="212">
        <v>17141.22</v>
      </c>
      <c r="M4988" s="239">
        <f t="shared" si="394"/>
        <v>0.51530000000017029</v>
      </c>
      <c r="N4988" s="239"/>
      <c r="O4988" s="178"/>
      <c r="P4988" s="178"/>
      <c r="Q4988" s="178"/>
      <c r="R4988" s="178"/>
      <c r="S4988" s="178"/>
      <c r="T4988" s="178"/>
      <c r="U4988" s="178"/>
      <c r="V4988" s="178"/>
      <c r="W4988" s="178"/>
      <c r="X4988" s="178"/>
      <c r="Y4988" s="210">
        <f t="shared" si="393"/>
        <v>0.37602764067127342</v>
      </c>
      <c r="Z4988" s="211">
        <f t="shared" si="395"/>
        <v>0.42</v>
      </c>
      <c r="AA4988" s="178"/>
      <c r="AB4988" s="178"/>
      <c r="AC4988" s="178"/>
    </row>
    <row r="4989" spans="2:29" x14ac:dyDescent="0.35">
      <c r="B4989" s="222">
        <v>506600</v>
      </c>
      <c r="C4989" s="208">
        <v>208499</v>
      </c>
      <c r="D4989" s="309">
        <v>11467.44</v>
      </c>
      <c r="E4989" s="206">
        <v>16679.919999999998</v>
      </c>
      <c r="F4989" s="206">
        <v>18764.91</v>
      </c>
      <c r="G4989" s="205">
        <f t="shared" si="396"/>
        <v>0.41156533754441371</v>
      </c>
      <c r="H4989" s="207">
        <f t="shared" si="397"/>
        <v>0.45</v>
      </c>
      <c r="I4989" s="213">
        <v>190500</v>
      </c>
      <c r="J4989" s="213">
        <v>10477.5</v>
      </c>
      <c r="K4989" s="212">
        <v>15240</v>
      </c>
      <c r="L4989" s="212">
        <v>17145</v>
      </c>
      <c r="M4989" s="239">
        <f t="shared" si="394"/>
        <v>0.51520000000004074</v>
      </c>
      <c r="N4989" s="239"/>
      <c r="O4989" s="178"/>
      <c r="P4989" s="178"/>
      <c r="Q4989" s="178"/>
      <c r="R4989" s="178"/>
      <c r="S4989" s="178"/>
      <c r="T4989" s="178"/>
      <c r="U4989" s="178"/>
      <c r="V4989" s="178"/>
      <c r="W4989" s="178"/>
      <c r="X4989" s="178"/>
      <c r="Y4989" s="210">
        <f t="shared" si="393"/>
        <v>0.37603632056849584</v>
      </c>
      <c r="Z4989" s="211">
        <f t="shared" si="395"/>
        <v>0.42</v>
      </c>
      <c r="AA4989" s="178"/>
      <c r="AB4989" s="178"/>
      <c r="AC4989" s="178"/>
    </row>
    <row r="4990" spans="2:29" x14ac:dyDescent="0.35">
      <c r="B4990" s="222">
        <v>506700</v>
      </c>
      <c r="C4990" s="208">
        <v>208544</v>
      </c>
      <c r="D4990" s="309">
        <v>11469.92</v>
      </c>
      <c r="E4990" s="206">
        <v>16683.52</v>
      </c>
      <c r="F4990" s="206">
        <v>18768.96</v>
      </c>
      <c r="G4990" s="205">
        <f t="shared" si="396"/>
        <v>0.41157292283402408</v>
      </c>
      <c r="H4990" s="207">
        <f t="shared" si="397"/>
        <v>0.45</v>
      </c>
      <c r="I4990" s="213">
        <v>190542</v>
      </c>
      <c r="J4990" s="213">
        <v>10479.81</v>
      </c>
      <c r="K4990" s="212">
        <v>15243.36</v>
      </c>
      <c r="L4990" s="212">
        <v>17148.78</v>
      </c>
      <c r="M4990" s="239">
        <f t="shared" si="394"/>
        <v>0.51530000000002474</v>
      </c>
      <c r="N4990" s="239"/>
      <c r="O4990" s="178"/>
      <c r="P4990" s="178"/>
      <c r="Q4990" s="178"/>
      <c r="R4990" s="178"/>
      <c r="S4990" s="178"/>
      <c r="T4990" s="178"/>
      <c r="U4990" s="178"/>
      <c r="V4990" s="178"/>
      <c r="W4990" s="178"/>
      <c r="X4990" s="178"/>
      <c r="Y4990" s="210">
        <f t="shared" si="393"/>
        <v>0.37604499703966843</v>
      </c>
      <c r="Z4990" s="211">
        <f t="shared" si="395"/>
        <v>0.42</v>
      </c>
      <c r="AA4990" s="178"/>
      <c r="AB4990" s="178"/>
      <c r="AC4990" s="178"/>
    </row>
    <row r="4991" spans="2:29" x14ac:dyDescent="0.35">
      <c r="B4991" s="222">
        <v>506800</v>
      </c>
      <c r="C4991" s="208">
        <v>208589</v>
      </c>
      <c r="D4991" s="309">
        <v>11472.39</v>
      </c>
      <c r="E4991" s="206">
        <v>16687.12</v>
      </c>
      <c r="F4991" s="206">
        <v>18773.009999999998</v>
      </c>
      <c r="G4991" s="205">
        <f t="shared" si="396"/>
        <v>0.41158050513022887</v>
      </c>
      <c r="H4991" s="207">
        <f t="shared" si="397"/>
        <v>0.45</v>
      </c>
      <c r="I4991" s="213">
        <v>190584</v>
      </c>
      <c r="J4991" s="213">
        <v>10482.120000000001</v>
      </c>
      <c r="K4991" s="212">
        <v>15246.72</v>
      </c>
      <c r="L4991" s="212">
        <v>17152.560000000001</v>
      </c>
      <c r="M4991" s="239">
        <f t="shared" si="394"/>
        <v>0.51520000000025901</v>
      </c>
      <c r="N4991" s="239"/>
      <c r="O4991" s="178"/>
      <c r="P4991" s="178"/>
      <c r="Q4991" s="178"/>
      <c r="R4991" s="178"/>
      <c r="S4991" s="178"/>
      <c r="T4991" s="178"/>
      <c r="U4991" s="178"/>
      <c r="V4991" s="178"/>
      <c r="W4991" s="178"/>
      <c r="X4991" s="178"/>
      <c r="Y4991" s="210">
        <f t="shared" si="393"/>
        <v>0.37605367008681928</v>
      </c>
      <c r="Z4991" s="211">
        <f t="shared" si="395"/>
        <v>0.42</v>
      </c>
      <c r="AA4991" s="178"/>
      <c r="AB4991" s="178"/>
      <c r="AC4991" s="178"/>
    </row>
    <row r="4992" spans="2:29" x14ac:dyDescent="0.35">
      <c r="B4992" s="222">
        <v>506900</v>
      </c>
      <c r="C4992" s="208">
        <v>208634</v>
      </c>
      <c r="D4992" s="309">
        <v>11474.87</v>
      </c>
      <c r="E4992" s="206">
        <v>16690.72</v>
      </c>
      <c r="F4992" s="206">
        <v>18777.060000000001</v>
      </c>
      <c r="G4992" s="205">
        <f t="shared" si="396"/>
        <v>0.41158808443479977</v>
      </c>
      <c r="H4992" s="207">
        <f t="shared" si="397"/>
        <v>0.45</v>
      </c>
      <c r="I4992" s="213">
        <v>190626</v>
      </c>
      <c r="J4992" s="213">
        <v>10484.43</v>
      </c>
      <c r="K4992" s="212">
        <v>15250.08</v>
      </c>
      <c r="L4992" s="212">
        <v>17156.34</v>
      </c>
      <c r="M4992" s="239">
        <f t="shared" si="394"/>
        <v>0.51529999999995202</v>
      </c>
      <c r="N4992" s="239"/>
      <c r="O4992" s="178"/>
      <c r="P4992" s="178"/>
      <c r="Q4992" s="178"/>
      <c r="R4992" s="178"/>
      <c r="S4992" s="178"/>
      <c r="T4992" s="178"/>
      <c r="U4992" s="178"/>
      <c r="V4992" s="178"/>
      <c r="W4992" s="178"/>
      <c r="X4992" s="178"/>
      <c r="Y4992" s="210">
        <f t="shared" si="393"/>
        <v>0.37606233971197472</v>
      </c>
      <c r="Z4992" s="211">
        <f t="shared" si="395"/>
        <v>0.42</v>
      </c>
      <c r="AA4992" s="178"/>
      <c r="AB4992" s="178"/>
      <c r="AC4992" s="178"/>
    </row>
    <row r="4993" spans="2:29" x14ac:dyDescent="0.35">
      <c r="B4993" s="222">
        <v>507000</v>
      </c>
      <c r="C4993" s="208">
        <v>208679</v>
      </c>
      <c r="D4993" s="309">
        <v>11477.34</v>
      </c>
      <c r="E4993" s="206">
        <v>16694.32</v>
      </c>
      <c r="F4993" s="206">
        <v>18781.11</v>
      </c>
      <c r="G4993" s="205">
        <f t="shared" si="396"/>
        <v>0.41159566074950693</v>
      </c>
      <c r="H4993" s="207">
        <f t="shared" si="397"/>
        <v>0.45</v>
      </c>
      <c r="I4993" s="213">
        <v>190668</v>
      </c>
      <c r="J4993" s="213">
        <v>10486.74</v>
      </c>
      <c r="K4993" s="212">
        <v>15253.44</v>
      </c>
      <c r="L4993" s="212">
        <v>17160.12</v>
      </c>
      <c r="M4993" s="239">
        <f t="shared" si="394"/>
        <v>0.51520000000007715</v>
      </c>
      <c r="N4993" s="239"/>
      <c r="O4993" s="178"/>
      <c r="P4993" s="178"/>
      <c r="Q4993" s="178"/>
      <c r="R4993" s="178"/>
      <c r="S4993" s="178"/>
      <c r="T4993" s="178"/>
      <c r="U4993" s="178"/>
      <c r="V4993" s="178"/>
      <c r="W4993" s="178"/>
      <c r="X4993" s="178"/>
      <c r="Y4993" s="210">
        <f t="shared" si="393"/>
        <v>0.37607100591715975</v>
      </c>
      <c r="Z4993" s="211">
        <f t="shared" si="395"/>
        <v>0.42</v>
      </c>
      <c r="AA4993" s="178"/>
      <c r="AB4993" s="178"/>
      <c r="AC4993" s="178"/>
    </row>
    <row r="4994" spans="2:29" x14ac:dyDescent="0.35">
      <c r="B4994" s="222">
        <v>507100</v>
      </c>
      <c r="C4994" s="208">
        <v>208724</v>
      </c>
      <c r="D4994" s="309">
        <v>11479.82</v>
      </c>
      <c r="E4994" s="206">
        <v>16697.919999999998</v>
      </c>
      <c r="F4994" s="206">
        <v>18785.16</v>
      </c>
      <c r="G4994" s="205">
        <f t="shared" si="396"/>
        <v>0.4116032340761191</v>
      </c>
      <c r="H4994" s="207">
        <f t="shared" si="397"/>
        <v>0.45</v>
      </c>
      <c r="I4994" s="213">
        <v>190710</v>
      </c>
      <c r="J4994" s="213">
        <v>10489.05</v>
      </c>
      <c r="K4994" s="212">
        <v>15256.8</v>
      </c>
      <c r="L4994" s="212">
        <v>17163.900000000001</v>
      </c>
      <c r="M4994" s="239">
        <f t="shared" si="394"/>
        <v>0.51530000000009746</v>
      </c>
      <c r="N4994" s="239"/>
      <c r="O4994" s="178"/>
      <c r="P4994" s="178"/>
      <c r="Q4994" s="178"/>
      <c r="R4994" s="178"/>
      <c r="S4994" s="178"/>
      <c r="T4994" s="178"/>
      <c r="U4994" s="178"/>
      <c r="V4994" s="178"/>
      <c r="W4994" s="178"/>
      <c r="X4994" s="178"/>
      <c r="Y4994" s="210">
        <f t="shared" si="393"/>
        <v>0.37607966870439757</v>
      </c>
      <c r="Z4994" s="211">
        <f t="shared" si="395"/>
        <v>0.42</v>
      </c>
      <c r="AA4994" s="178"/>
      <c r="AB4994" s="178"/>
      <c r="AC4994" s="178"/>
    </row>
    <row r="4995" spans="2:29" x14ac:dyDescent="0.35">
      <c r="B4995" s="222">
        <v>507200</v>
      </c>
      <c r="C4995" s="208">
        <v>208769</v>
      </c>
      <c r="D4995" s="309">
        <v>11482.29</v>
      </c>
      <c r="E4995" s="206">
        <v>16701.52</v>
      </c>
      <c r="F4995" s="206">
        <v>18789.21</v>
      </c>
      <c r="G4995" s="205">
        <f t="shared" si="396"/>
        <v>0.4116108044164038</v>
      </c>
      <c r="H4995" s="207">
        <f t="shared" si="397"/>
        <v>0.45</v>
      </c>
      <c r="I4995" s="213">
        <v>190752</v>
      </c>
      <c r="J4995" s="213">
        <v>10491.36</v>
      </c>
      <c r="K4995" s="212">
        <v>15260.16</v>
      </c>
      <c r="L4995" s="212">
        <v>17167.68</v>
      </c>
      <c r="M4995" s="239">
        <f t="shared" si="394"/>
        <v>0.51520000000000432</v>
      </c>
      <c r="N4995" s="239"/>
      <c r="O4995" s="178"/>
      <c r="P4995" s="178"/>
      <c r="Q4995" s="178"/>
      <c r="R4995" s="178"/>
      <c r="S4995" s="178"/>
      <c r="T4995" s="178"/>
      <c r="U4995" s="178"/>
      <c r="V4995" s="178"/>
      <c r="W4995" s="178"/>
      <c r="X4995" s="178"/>
      <c r="Y4995" s="210">
        <f t="shared" ref="Y4995:Y5058" si="398">I4995/$B4995</f>
        <v>0.3760883280757098</v>
      </c>
      <c r="Z4995" s="211">
        <f t="shared" si="395"/>
        <v>0.42</v>
      </c>
      <c r="AA4995" s="178"/>
      <c r="AB4995" s="178"/>
      <c r="AC4995" s="178"/>
    </row>
    <row r="4996" spans="2:29" x14ac:dyDescent="0.35">
      <c r="B4996" s="222">
        <v>507300</v>
      </c>
      <c r="C4996" s="208">
        <v>208814</v>
      </c>
      <c r="D4996" s="309">
        <v>11484.77</v>
      </c>
      <c r="E4996" s="206">
        <v>16705.12</v>
      </c>
      <c r="F4996" s="206">
        <v>18793.259999999998</v>
      </c>
      <c r="G4996" s="205">
        <f t="shared" si="396"/>
        <v>0.41161837177212696</v>
      </c>
      <c r="H4996" s="207">
        <f t="shared" si="397"/>
        <v>0.45</v>
      </c>
      <c r="I4996" s="213">
        <v>190794</v>
      </c>
      <c r="J4996" s="213">
        <v>10493.67</v>
      </c>
      <c r="K4996" s="212">
        <v>15263.52</v>
      </c>
      <c r="L4996" s="212">
        <v>17171.46</v>
      </c>
      <c r="M4996" s="239">
        <f t="shared" ref="M4996:M5059" si="399">(C4996+D4996+F4996-C4995-D4995-F4995)/100</f>
        <v>0.51529999999998832</v>
      </c>
      <c r="N4996" s="239"/>
      <c r="O4996" s="178"/>
      <c r="P4996" s="178"/>
      <c r="Q4996" s="178"/>
      <c r="R4996" s="178"/>
      <c r="S4996" s="178"/>
      <c r="T4996" s="178"/>
      <c r="U4996" s="178"/>
      <c r="V4996" s="178"/>
      <c r="W4996" s="178"/>
      <c r="X4996" s="178"/>
      <c r="Y4996" s="210">
        <f t="shared" si="398"/>
        <v>0.37609698403311648</v>
      </c>
      <c r="Z4996" s="211">
        <f t="shared" ref="Z4996:Z5059" si="400">(I4996-I4995)/($B4996-$B4995)</f>
        <v>0.42</v>
      </c>
      <c r="AA4996" s="178"/>
      <c r="AB4996" s="178"/>
      <c r="AC4996" s="178"/>
    </row>
    <row r="4997" spans="2:29" x14ac:dyDescent="0.35">
      <c r="B4997" s="222">
        <v>507400</v>
      </c>
      <c r="C4997" s="208">
        <v>208859</v>
      </c>
      <c r="D4997" s="309">
        <v>11487.24</v>
      </c>
      <c r="E4997" s="206">
        <v>16708.72</v>
      </c>
      <c r="F4997" s="206">
        <v>18797.310000000001</v>
      </c>
      <c r="G4997" s="205">
        <f t="shared" ref="G4997:G5060" si="401">C4997/B4997</f>
        <v>0.41162593614505322</v>
      </c>
      <c r="H4997" s="207">
        <f t="shared" ref="H4997:H5060" si="402">(C4997-C4996)/(B4997-B4996)</f>
        <v>0.45</v>
      </c>
      <c r="I4997" s="213">
        <v>190836</v>
      </c>
      <c r="J4997" s="213">
        <v>10495.98</v>
      </c>
      <c r="K4997" s="212">
        <v>15266.88</v>
      </c>
      <c r="L4997" s="212">
        <v>17175.240000000002</v>
      </c>
      <c r="M4997" s="239">
        <f t="shared" si="399"/>
        <v>0.51519999999989519</v>
      </c>
      <c r="N4997" s="239"/>
      <c r="O4997" s="178"/>
      <c r="P4997" s="178"/>
      <c r="Q4997" s="178"/>
      <c r="R4997" s="178"/>
      <c r="S4997" s="178"/>
      <c r="T4997" s="178"/>
      <c r="U4997" s="178"/>
      <c r="V4997" s="178"/>
      <c r="W4997" s="178"/>
      <c r="X4997" s="178"/>
      <c r="Y4997" s="210">
        <f t="shared" si="398"/>
        <v>0.37610563657863616</v>
      </c>
      <c r="Z4997" s="211">
        <f t="shared" si="400"/>
        <v>0.42</v>
      </c>
      <c r="AA4997" s="178"/>
      <c r="AB4997" s="178"/>
      <c r="AC4997" s="178"/>
    </row>
    <row r="4998" spans="2:29" x14ac:dyDescent="0.35">
      <c r="B4998" s="222">
        <v>507500</v>
      </c>
      <c r="C4998" s="208">
        <v>208904</v>
      </c>
      <c r="D4998" s="309">
        <v>11489.72</v>
      </c>
      <c r="E4998" s="206">
        <v>16712.32</v>
      </c>
      <c r="F4998" s="206">
        <v>18801.36</v>
      </c>
      <c r="G4998" s="205">
        <f t="shared" si="401"/>
        <v>0.41163349753694584</v>
      </c>
      <c r="H4998" s="207">
        <f t="shared" si="402"/>
        <v>0.45</v>
      </c>
      <c r="I4998" s="213">
        <v>190878</v>
      </c>
      <c r="J4998" s="213">
        <v>10498.29</v>
      </c>
      <c r="K4998" s="212">
        <v>15270.24</v>
      </c>
      <c r="L4998" s="212">
        <v>17179.02</v>
      </c>
      <c r="M4998" s="239">
        <f t="shared" si="399"/>
        <v>0.51530000000017029</v>
      </c>
      <c r="N4998" s="239"/>
      <c r="O4998" s="178"/>
      <c r="P4998" s="178"/>
      <c r="Q4998" s="178"/>
      <c r="R4998" s="178"/>
      <c r="S4998" s="178"/>
      <c r="T4998" s="178"/>
      <c r="U4998" s="178"/>
      <c r="V4998" s="178"/>
      <c r="W4998" s="178"/>
      <c r="X4998" s="178"/>
      <c r="Y4998" s="210">
        <f t="shared" si="398"/>
        <v>0.37611428571428573</v>
      </c>
      <c r="Z4998" s="211">
        <f t="shared" si="400"/>
        <v>0.42</v>
      </c>
      <c r="AA4998" s="178"/>
      <c r="AB4998" s="178"/>
      <c r="AC4998" s="178"/>
    </row>
    <row r="4999" spans="2:29" x14ac:dyDescent="0.35">
      <c r="B4999" s="222">
        <v>507600</v>
      </c>
      <c r="C4999" s="208">
        <v>208949</v>
      </c>
      <c r="D4999" s="309">
        <v>11492.19</v>
      </c>
      <c r="E4999" s="206">
        <v>16715.919999999998</v>
      </c>
      <c r="F4999" s="206">
        <v>18805.41</v>
      </c>
      <c r="G4999" s="205">
        <f t="shared" si="401"/>
        <v>0.41164105594956657</v>
      </c>
      <c r="H4999" s="207">
        <f t="shared" si="402"/>
        <v>0.45</v>
      </c>
      <c r="I4999" s="213">
        <v>190920</v>
      </c>
      <c r="J4999" s="213">
        <v>10500.6</v>
      </c>
      <c r="K4999" s="212">
        <v>15273.6</v>
      </c>
      <c r="L4999" s="212">
        <v>17182.8</v>
      </c>
      <c r="M4999" s="239">
        <f t="shared" si="399"/>
        <v>0.51520000000004074</v>
      </c>
      <c r="N4999" s="239"/>
      <c r="O4999" s="178"/>
      <c r="P4999" s="178"/>
      <c r="Q4999" s="178"/>
      <c r="R4999" s="178"/>
      <c r="S4999" s="178"/>
      <c r="T4999" s="178"/>
      <c r="U4999" s="178"/>
      <c r="V4999" s="178"/>
      <c r="W4999" s="178"/>
      <c r="X4999" s="178"/>
      <c r="Y4999" s="210">
        <f t="shared" si="398"/>
        <v>0.37612293144208037</v>
      </c>
      <c r="Z4999" s="211">
        <f t="shared" si="400"/>
        <v>0.42</v>
      </c>
      <c r="AA4999" s="178"/>
      <c r="AB4999" s="178"/>
      <c r="AC4999" s="178"/>
    </row>
    <row r="5000" spans="2:29" x14ac:dyDescent="0.35">
      <c r="B5000" s="222">
        <v>507700</v>
      </c>
      <c r="C5000" s="208">
        <v>208994</v>
      </c>
      <c r="D5000" s="309">
        <v>11494.67</v>
      </c>
      <c r="E5000" s="206">
        <v>16719.52</v>
      </c>
      <c r="F5000" s="206">
        <v>18809.46</v>
      </c>
      <c r="G5000" s="205">
        <f t="shared" si="401"/>
        <v>0.41164861138467601</v>
      </c>
      <c r="H5000" s="207">
        <f t="shared" si="402"/>
        <v>0.45</v>
      </c>
      <c r="I5000" s="213">
        <v>190962</v>
      </c>
      <c r="J5000" s="213">
        <v>10502.91</v>
      </c>
      <c r="K5000" s="212">
        <v>15276.96</v>
      </c>
      <c r="L5000" s="212">
        <v>17186.580000000002</v>
      </c>
      <c r="M5000" s="239">
        <f t="shared" si="399"/>
        <v>0.51530000000002474</v>
      </c>
      <c r="N5000" s="239"/>
      <c r="O5000" s="178"/>
      <c r="P5000" s="178"/>
      <c r="Q5000" s="178"/>
      <c r="R5000" s="178"/>
      <c r="S5000" s="178"/>
      <c r="T5000" s="178"/>
      <c r="U5000" s="178"/>
      <c r="V5000" s="178"/>
      <c r="W5000" s="178"/>
      <c r="X5000" s="178"/>
      <c r="Y5000" s="210">
        <f t="shared" si="398"/>
        <v>0.37613157376403389</v>
      </c>
      <c r="Z5000" s="211">
        <f t="shared" si="400"/>
        <v>0.42</v>
      </c>
      <c r="AA5000" s="178"/>
      <c r="AB5000" s="178"/>
      <c r="AC5000" s="178"/>
    </row>
    <row r="5001" spans="2:29" x14ac:dyDescent="0.35">
      <c r="B5001" s="222">
        <v>507800</v>
      </c>
      <c r="C5001" s="208">
        <v>209039</v>
      </c>
      <c r="D5001" s="309">
        <v>11497.14</v>
      </c>
      <c r="E5001" s="206">
        <v>16723.12</v>
      </c>
      <c r="F5001" s="206">
        <v>18813.509999999998</v>
      </c>
      <c r="G5001" s="205">
        <f t="shared" si="401"/>
        <v>0.41165616384403309</v>
      </c>
      <c r="H5001" s="207">
        <f t="shared" si="402"/>
        <v>0.45</v>
      </c>
      <c r="I5001" s="213">
        <v>191004</v>
      </c>
      <c r="J5001" s="213">
        <v>10505.22</v>
      </c>
      <c r="K5001" s="212">
        <v>15280.32</v>
      </c>
      <c r="L5001" s="212">
        <v>17190.36</v>
      </c>
      <c r="M5001" s="239">
        <f t="shared" si="399"/>
        <v>0.51520000000025901</v>
      </c>
      <c r="N5001" s="239"/>
      <c r="O5001" s="178"/>
      <c r="P5001" s="178"/>
      <c r="Q5001" s="178"/>
      <c r="R5001" s="178"/>
      <c r="S5001" s="178"/>
      <c r="T5001" s="178"/>
      <c r="U5001" s="178"/>
      <c r="V5001" s="178"/>
      <c r="W5001" s="178"/>
      <c r="X5001" s="178"/>
      <c r="Y5001" s="210">
        <f t="shared" si="398"/>
        <v>0.3761402126821583</v>
      </c>
      <c r="Z5001" s="211">
        <f t="shared" si="400"/>
        <v>0.42</v>
      </c>
      <c r="AA5001" s="178"/>
      <c r="AB5001" s="178"/>
      <c r="AC5001" s="178"/>
    </row>
    <row r="5002" spans="2:29" x14ac:dyDescent="0.35">
      <c r="B5002" s="222">
        <v>507900</v>
      </c>
      <c r="C5002" s="208">
        <v>209084</v>
      </c>
      <c r="D5002" s="309">
        <v>11499.62</v>
      </c>
      <c r="E5002" s="206">
        <v>16726.72</v>
      </c>
      <c r="F5002" s="206">
        <v>18817.560000000001</v>
      </c>
      <c r="G5002" s="205">
        <f t="shared" si="401"/>
        <v>0.41166371332939555</v>
      </c>
      <c r="H5002" s="207">
        <f t="shared" si="402"/>
        <v>0.45</v>
      </c>
      <c r="I5002" s="213">
        <v>191046</v>
      </c>
      <c r="J5002" s="213">
        <v>10507.53</v>
      </c>
      <c r="K5002" s="212">
        <v>15283.68</v>
      </c>
      <c r="L5002" s="212">
        <v>17194.14</v>
      </c>
      <c r="M5002" s="239">
        <f t="shared" si="399"/>
        <v>0.51529999999995202</v>
      </c>
      <c r="N5002" s="239"/>
      <c r="O5002" s="178"/>
      <c r="P5002" s="178"/>
      <c r="Q5002" s="178"/>
      <c r="R5002" s="178"/>
      <c r="S5002" s="178"/>
      <c r="T5002" s="178"/>
      <c r="U5002" s="178"/>
      <c r="V5002" s="178"/>
      <c r="W5002" s="178"/>
      <c r="X5002" s="178"/>
      <c r="Y5002" s="210">
        <f t="shared" si="398"/>
        <v>0.37614884819846428</v>
      </c>
      <c r="Z5002" s="211">
        <f t="shared" si="400"/>
        <v>0.42</v>
      </c>
      <c r="AA5002" s="178"/>
      <c r="AB5002" s="178"/>
      <c r="AC5002" s="178"/>
    </row>
    <row r="5003" spans="2:29" x14ac:dyDescent="0.35">
      <c r="B5003" s="222">
        <v>508000</v>
      </c>
      <c r="C5003" s="208">
        <v>209129</v>
      </c>
      <c r="D5003" s="309">
        <v>11502.09</v>
      </c>
      <c r="E5003" s="206">
        <v>16730.32</v>
      </c>
      <c r="F5003" s="206">
        <v>18821.61</v>
      </c>
      <c r="G5003" s="205">
        <f t="shared" si="401"/>
        <v>0.41167125984251968</v>
      </c>
      <c r="H5003" s="207">
        <f t="shared" si="402"/>
        <v>0.45</v>
      </c>
      <c r="I5003" s="213">
        <v>191088</v>
      </c>
      <c r="J5003" s="213">
        <v>10509.84</v>
      </c>
      <c r="K5003" s="212">
        <v>15287.04</v>
      </c>
      <c r="L5003" s="212">
        <v>17197.919999999998</v>
      </c>
      <c r="M5003" s="239">
        <f t="shared" si="399"/>
        <v>0.51520000000007715</v>
      </c>
      <c r="N5003" s="239"/>
      <c r="O5003" s="178"/>
      <c r="P5003" s="178"/>
      <c r="Q5003" s="178"/>
      <c r="R5003" s="178"/>
      <c r="S5003" s="178"/>
      <c r="T5003" s="178"/>
      <c r="U5003" s="178"/>
      <c r="V5003" s="178"/>
      <c r="W5003" s="178"/>
      <c r="X5003" s="178"/>
      <c r="Y5003" s="210">
        <f t="shared" si="398"/>
        <v>0.37615748031496066</v>
      </c>
      <c r="Z5003" s="211">
        <f t="shared" si="400"/>
        <v>0.42</v>
      </c>
      <c r="AA5003" s="178"/>
      <c r="AB5003" s="178"/>
      <c r="AC5003" s="178"/>
    </row>
    <row r="5004" spans="2:29" x14ac:dyDescent="0.35">
      <c r="B5004" s="222">
        <v>508100</v>
      </c>
      <c r="C5004" s="208">
        <v>209174</v>
      </c>
      <c r="D5004" s="309">
        <v>11504.57</v>
      </c>
      <c r="E5004" s="206">
        <v>16733.919999999998</v>
      </c>
      <c r="F5004" s="206">
        <v>18825.66</v>
      </c>
      <c r="G5004" s="205">
        <f t="shared" si="401"/>
        <v>0.41167880338516039</v>
      </c>
      <c r="H5004" s="207">
        <f t="shared" si="402"/>
        <v>0.45</v>
      </c>
      <c r="I5004" s="213">
        <v>191130</v>
      </c>
      <c r="J5004" s="213">
        <v>10512.15</v>
      </c>
      <c r="K5004" s="212">
        <v>15290.4</v>
      </c>
      <c r="L5004" s="212">
        <v>17201.7</v>
      </c>
      <c r="M5004" s="239">
        <f t="shared" si="399"/>
        <v>0.51530000000009746</v>
      </c>
      <c r="N5004" s="239"/>
      <c r="O5004" s="178"/>
      <c r="P5004" s="178"/>
      <c r="Q5004" s="178"/>
      <c r="R5004" s="178"/>
      <c r="S5004" s="178"/>
      <c r="T5004" s="178"/>
      <c r="U5004" s="178"/>
      <c r="V5004" s="178"/>
      <c r="W5004" s="178"/>
      <c r="X5004" s="178"/>
      <c r="Y5004" s="210">
        <f t="shared" si="398"/>
        <v>0.37616610903365477</v>
      </c>
      <c r="Z5004" s="211">
        <f t="shared" si="400"/>
        <v>0.42</v>
      </c>
      <c r="AA5004" s="178"/>
      <c r="AB5004" s="178"/>
      <c r="AC5004" s="178"/>
    </row>
    <row r="5005" spans="2:29" x14ac:dyDescent="0.35">
      <c r="B5005" s="222">
        <v>508200</v>
      </c>
      <c r="C5005" s="208">
        <v>209219</v>
      </c>
      <c r="D5005" s="309">
        <v>11507.04</v>
      </c>
      <c r="E5005" s="206">
        <v>16737.52</v>
      </c>
      <c r="F5005" s="206">
        <v>18829.71</v>
      </c>
      <c r="G5005" s="205">
        <f t="shared" si="401"/>
        <v>0.41168634395907122</v>
      </c>
      <c r="H5005" s="207">
        <f t="shared" si="402"/>
        <v>0.45</v>
      </c>
      <c r="I5005" s="213">
        <v>191172</v>
      </c>
      <c r="J5005" s="213">
        <v>10514.46</v>
      </c>
      <c r="K5005" s="212">
        <v>15293.76</v>
      </c>
      <c r="L5005" s="212">
        <v>17205.48</v>
      </c>
      <c r="M5005" s="239">
        <f t="shared" si="399"/>
        <v>0.51520000000000432</v>
      </c>
      <c r="N5005" s="239"/>
      <c r="O5005" s="178"/>
      <c r="P5005" s="178"/>
      <c r="Q5005" s="178"/>
      <c r="R5005" s="178"/>
      <c r="S5005" s="178"/>
      <c r="T5005" s="178"/>
      <c r="U5005" s="178"/>
      <c r="V5005" s="178"/>
      <c r="W5005" s="178"/>
      <c r="X5005" s="178"/>
      <c r="Y5005" s="210">
        <f t="shared" si="398"/>
        <v>0.37617473435655252</v>
      </c>
      <c r="Z5005" s="211">
        <f t="shared" si="400"/>
        <v>0.42</v>
      </c>
      <c r="AA5005" s="178"/>
      <c r="AB5005" s="178"/>
      <c r="AC5005" s="178"/>
    </row>
    <row r="5006" spans="2:29" x14ac:dyDescent="0.35">
      <c r="B5006" s="222">
        <v>508300</v>
      </c>
      <c r="C5006" s="208">
        <v>209264</v>
      </c>
      <c r="D5006" s="309">
        <v>11509.52</v>
      </c>
      <c r="E5006" s="206">
        <v>16741.12</v>
      </c>
      <c r="F5006" s="206">
        <v>18833.759999999998</v>
      </c>
      <c r="G5006" s="205">
        <f t="shared" si="401"/>
        <v>0.41169388156600434</v>
      </c>
      <c r="H5006" s="207">
        <f t="shared" si="402"/>
        <v>0.45</v>
      </c>
      <c r="I5006" s="213">
        <v>191214</v>
      </c>
      <c r="J5006" s="213">
        <v>10516.77</v>
      </c>
      <c r="K5006" s="212">
        <v>15297.12</v>
      </c>
      <c r="L5006" s="212">
        <v>17209.259999999998</v>
      </c>
      <c r="M5006" s="239">
        <f t="shared" si="399"/>
        <v>0.51529999999998832</v>
      </c>
      <c r="N5006" s="239"/>
      <c r="O5006" s="178"/>
      <c r="P5006" s="178"/>
      <c r="Q5006" s="178"/>
      <c r="R5006" s="178"/>
      <c r="S5006" s="178"/>
      <c r="T5006" s="178"/>
      <c r="U5006" s="178"/>
      <c r="V5006" s="178"/>
      <c r="W5006" s="178"/>
      <c r="X5006" s="178"/>
      <c r="Y5006" s="210">
        <f t="shared" si="398"/>
        <v>0.37618335628565808</v>
      </c>
      <c r="Z5006" s="211">
        <f t="shared" si="400"/>
        <v>0.42</v>
      </c>
      <c r="AA5006" s="178"/>
      <c r="AB5006" s="178"/>
      <c r="AC5006" s="178"/>
    </row>
    <row r="5007" spans="2:29" x14ac:dyDescent="0.35">
      <c r="B5007" s="222">
        <v>508400</v>
      </c>
      <c r="C5007" s="208">
        <v>209309</v>
      </c>
      <c r="D5007" s="309">
        <v>11511.99</v>
      </c>
      <c r="E5007" s="206">
        <v>16744.72</v>
      </c>
      <c r="F5007" s="206">
        <v>18837.810000000001</v>
      </c>
      <c r="G5007" s="205">
        <f t="shared" si="401"/>
        <v>0.41170141620771045</v>
      </c>
      <c r="H5007" s="207">
        <f t="shared" si="402"/>
        <v>0.45</v>
      </c>
      <c r="I5007" s="213">
        <v>191256</v>
      </c>
      <c r="J5007" s="213">
        <v>10519.08</v>
      </c>
      <c r="K5007" s="212">
        <v>15300.48</v>
      </c>
      <c r="L5007" s="212">
        <v>17213.04</v>
      </c>
      <c r="M5007" s="239">
        <f t="shared" si="399"/>
        <v>0.51519999999989519</v>
      </c>
      <c r="N5007" s="239"/>
      <c r="O5007" s="178"/>
      <c r="P5007" s="178"/>
      <c r="Q5007" s="178"/>
      <c r="R5007" s="178"/>
      <c r="S5007" s="178"/>
      <c r="T5007" s="178"/>
      <c r="U5007" s="178"/>
      <c r="V5007" s="178"/>
      <c r="W5007" s="178"/>
      <c r="X5007" s="178"/>
      <c r="Y5007" s="210">
        <f t="shared" si="398"/>
        <v>0.37619197482297406</v>
      </c>
      <c r="Z5007" s="211">
        <f t="shared" si="400"/>
        <v>0.42</v>
      </c>
      <c r="AA5007" s="178"/>
      <c r="AB5007" s="178"/>
      <c r="AC5007" s="178"/>
    </row>
    <row r="5008" spans="2:29" x14ac:dyDescent="0.35">
      <c r="B5008" s="222">
        <v>508500</v>
      </c>
      <c r="C5008" s="208">
        <v>209354</v>
      </c>
      <c r="D5008" s="309">
        <v>11514.47</v>
      </c>
      <c r="E5008" s="206">
        <v>16748.32</v>
      </c>
      <c r="F5008" s="206">
        <v>18841.86</v>
      </c>
      <c r="G5008" s="205">
        <f t="shared" si="401"/>
        <v>0.41170894788593904</v>
      </c>
      <c r="H5008" s="207">
        <f t="shared" si="402"/>
        <v>0.45</v>
      </c>
      <c r="I5008" s="213">
        <v>191298</v>
      </c>
      <c r="J5008" s="213">
        <v>10521.39</v>
      </c>
      <c r="K5008" s="212">
        <v>15303.84</v>
      </c>
      <c r="L5008" s="212">
        <v>17216.82</v>
      </c>
      <c r="M5008" s="239">
        <f t="shared" si="399"/>
        <v>0.51530000000017029</v>
      </c>
      <c r="N5008" s="239"/>
      <c r="O5008" s="178"/>
      <c r="P5008" s="178"/>
      <c r="Q5008" s="178"/>
      <c r="R5008" s="178"/>
      <c r="S5008" s="178"/>
      <c r="T5008" s="178"/>
      <c r="U5008" s="178"/>
      <c r="V5008" s="178"/>
      <c r="W5008" s="178"/>
      <c r="X5008" s="178"/>
      <c r="Y5008" s="210">
        <f t="shared" si="398"/>
        <v>0.37620058997050149</v>
      </c>
      <c r="Z5008" s="211">
        <f t="shared" si="400"/>
        <v>0.42</v>
      </c>
      <c r="AA5008" s="178"/>
      <c r="AB5008" s="178"/>
      <c r="AC5008" s="178"/>
    </row>
    <row r="5009" spans="2:29" x14ac:dyDescent="0.35">
      <c r="B5009" s="222">
        <v>508600</v>
      </c>
      <c r="C5009" s="208">
        <v>209399</v>
      </c>
      <c r="D5009" s="309">
        <v>11516.94</v>
      </c>
      <c r="E5009" s="206">
        <v>16751.919999999998</v>
      </c>
      <c r="F5009" s="206">
        <v>18845.91</v>
      </c>
      <c r="G5009" s="205">
        <f t="shared" si="401"/>
        <v>0.41171647660243804</v>
      </c>
      <c r="H5009" s="207">
        <f t="shared" si="402"/>
        <v>0.45</v>
      </c>
      <c r="I5009" s="213">
        <v>191340</v>
      </c>
      <c r="J5009" s="213">
        <v>10523.7</v>
      </c>
      <c r="K5009" s="212">
        <v>15307.2</v>
      </c>
      <c r="L5009" s="212">
        <v>17220.599999999999</v>
      </c>
      <c r="M5009" s="239">
        <f t="shared" si="399"/>
        <v>0.51520000000004074</v>
      </c>
      <c r="N5009" s="239"/>
      <c r="O5009" s="178"/>
      <c r="P5009" s="178"/>
      <c r="Q5009" s="178"/>
      <c r="R5009" s="178"/>
      <c r="S5009" s="178"/>
      <c r="T5009" s="178"/>
      <c r="U5009" s="178"/>
      <c r="V5009" s="178"/>
      <c r="W5009" s="178"/>
      <c r="X5009" s="178"/>
      <c r="Y5009" s="210">
        <f t="shared" si="398"/>
        <v>0.37620920173023986</v>
      </c>
      <c r="Z5009" s="211">
        <f t="shared" si="400"/>
        <v>0.42</v>
      </c>
      <c r="AA5009" s="178"/>
      <c r="AB5009" s="178"/>
      <c r="AC5009" s="178"/>
    </row>
    <row r="5010" spans="2:29" x14ac:dyDescent="0.35">
      <c r="B5010" s="222">
        <v>508700</v>
      </c>
      <c r="C5010" s="208">
        <v>209444</v>
      </c>
      <c r="D5010" s="309">
        <v>11519.42</v>
      </c>
      <c r="E5010" s="206">
        <v>16755.52</v>
      </c>
      <c r="F5010" s="206">
        <v>18849.96</v>
      </c>
      <c r="G5010" s="205">
        <f t="shared" si="401"/>
        <v>0.41172400235895418</v>
      </c>
      <c r="H5010" s="207">
        <f t="shared" si="402"/>
        <v>0.45</v>
      </c>
      <c r="I5010" s="213">
        <v>191382</v>
      </c>
      <c r="J5010" s="213">
        <v>10526.01</v>
      </c>
      <c r="K5010" s="212">
        <v>15310.56</v>
      </c>
      <c r="L5010" s="212">
        <v>17224.38</v>
      </c>
      <c r="M5010" s="239">
        <f t="shared" si="399"/>
        <v>0.51530000000002474</v>
      </c>
      <c r="N5010" s="239"/>
      <c r="O5010" s="178"/>
      <c r="P5010" s="178"/>
      <c r="Q5010" s="178"/>
      <c r="R5010" s="178"/>
      <c r="S5010" s="178"/>
      <c r="T5010" s="178"/>
      <c r="U5010" s="178"/>
      <c r="V5010" s="178"/>
      <c r="W5010" s="178"/>
      <c r="X5010" s="178"/>
      <c r="Y5010" s="210">
        <f t="shared" si="398"/>
        <v>0.37621781010418714</v>
      </c>
      <c r="Z5010" s="211">
        <f t="shared" si="400"/>
        <v>0.42</v>
      </c>
      <c r="AA5010" s="178"/>
      <c r="AB5010" s="178"/>
      <c r="AC5010" s="178"/>
    </row>
    <row r="5011" spans="2:29" x14ac:dyDescent="0.35">
      <c r="B5011" s="222">
        <v>508800</v>
      </c>
      <c r="C5011" s="208">
        <v>209489</v>
      </c>
      <c r="D5011" s="309">
        <v>11521.89</v>
      </c>
      <c r="E5011" s="206">
        <v>16759.12</v>
      </c>
      <c r="F5011" s="206">
        <v>18854.009999999998</v>
      </c>
      <c r="G5011" s="205">
        <f t="shared" si="401"/>
        <v>0.41173152515723271</v>
      </c>
      <c r="H5011" s="207">
        <f t="shared" si="402"/>
        <v>0.45</v>
      </c>
      <c r="I5011" s="213">
        <v>191424</v>
      </c>
      <c r="J5011" s="213">
        <v>10528.32</v>
      </c>
      <c r="K5011" s="212">
        <v>15313.92</v>
      </c>
      <c r="L5011" s="212">
        <v>17228.16</v>
      </c>
      <c r="M5011" s="239">
        <f t="shared" si="399"/>
        <v>0.51520000000025901</v>
      </c>
      <c r="N5011" s="239"/>
      <c r="O5011" s="178"/>
      <c r="P5011" s="178"/>
      <c r="Q5011" s="178"/>
      <c r="R5011" s="178"/>
      <c r="S5011" s="178"/>
      <c r="T5011" s="178"/>
      <c r="U5011" s="178"/>
      <c r="V5011" s="178"/>
      <c r="W5011" s="178"/>
      <c r="X5011" s="178"/>
      <c r="Y5011" s="210">
        <f t="shared" si="398"/>
        <v>0.37622641509433963</v>
      </c>
      <c r="Z5011" s="211">
        <f t="shared" si="400"/>
        <v>0.42</v>
      </c>
      <c r="AA5011" s="178"/>
      <c r="AB5011" s="178"/>
      <c r="AC5011" s="178"/>
    </row>
    <row r="5012" spans="2:29" x14ac:dyDescent="0.35">
      <c r="B5012" s="222">
        <v>508900</v>
      </c>
      <c r="C5012" s="208">
        <v>209534</v>
      </c>
      <c r="D5012" s="309">
        <v>11524.37</v>
      </c>
      <c r="E5012" s="206">
        <v>16762.72</v>
      </c>
      <c r="F5012" s="206">
        <v>18858.060000000001</v>
      </c>
      <c r="G5012" s="205">
        <f t="shared" si="401"/>
        <v>0.41173904499901748</v>
      </c>
      <c r="H5012" s="207">
        <f t="shared" si="402"/>
        <v>0.45</v>
      </c>
      <c r="I5012" s="213">
        <v>191466</v>
      </c>
      <c r="J5012" s="213">
        <v>10530.63</v>
      </c>
      <c r="K5012" s="212">
        <v>15317.28</v>
      </c>
      <c r="L5012" s="212">
        <v>17231.939999999999</v>
      </c>
      <c r="M5012" s="239">
        <f t="shared" si="399"/>
        <v>0.51529999999995202</v>
      </c>
      <c r="N5012" s="239"/>
      <c r="O5012" s="178"/>
      <c r="P5012" s="178"/>
      <c r="Q5012" s="178"/>
      <c r="R5012" s="178"/>
      <c r="S5012" s="178"/>
      <c r="T5012" s="178"/>
      <c r="U5012" s="178"/>
      <c r="V5012" s="178"/>
      <c r="W5012" s="178"/>
      <c r="X5012" s="178"/>
      <c r="Y5012" s="210">
        <f t="shared" si="398"/>
        <v>0.3762350167026921</v>
      </c>
      <c r="Z5012" s="211">
        <f t="shared" si="400"/>
        <v>0.42</v>
      </c>
      <c r="AA5012" s="178"/>
      <c r="AB5012" s="178"/>
      <c r="AC5012" s="178"/>
    </row>
    <row r="5013" spans="2:29" x14ac:dyDescent="0.35">
      <c r="B5013" s="222">
        <v>509000</v>
      </c>
      <c r="C5013" s="208">
        <v>209579</v>
      </c>
      <c r="D5013" s="309">
        <v>11526.84</v>
      </c>
      <c r="E5013" s="206">
        <v>16766.32</v>
      </c>
      <c r="F5013" s="206">
        <v>18862.11</v>
      </c>
      <c r="G5013" s="205">
        <f t="shared" si="401"/>
        <v>0.41174656188605108</v>
      </c>
      <c r="H5013" s="207">
        <f t="shared" si="402"/>
        <v>0.45</v>
      </c>
      <c r="I5013" s="213">
        <v>191508</v>
      </c>
      <c r="J5013" s="213">
        <v>10532.94</v>
      </c>
      <c r="K5013" s="212">
        <v>15320.64</v>
      </c>
      <c r="L5013" s="212">
        <v>17235.72</v>
      </c>
      <c r="M5013" s="239">
        <f t="shared" si="399"/>
        <v>0.51520000000007715</v>
      </c>
      <c r="N5013" s="239"/>
      <c r="O5013" s="178"/>
      <c r="P5013" s="178"/>
      <c r="Q5013" s="178"/>
      <c r="R5013" s="178"/>
      <c r="S5013" s="178"/>
      <c r="T5013" s="178"/>
      <c r="U5013" s="178"/>
      <c r="V5013" s="178"/>
      <c r="W5013" s="178"/>
      <c r="X5013" s="178"/>
      <c r="Y5013" s="210">
        <f t="shared" si="398"/>
        <v>0.3762436149312377</v>
      </c>
      <c r="Z5013" s="211">
        <f t="shared" si="400"/>
        <v>0.42</v>
      </c>
      <c r="AA5013" s="178"/>
      <c r="AB5013" s="178"/>
      <c r="AC5013" s="178"/>
    </row>
    <row r="5014" spans="2:29" x14ac:dyDescent="0.35">
      <c r="B5014" s="222">
        <v>509100</v>
      </c>
      <c r="C5014" s="208">
        <v>209624</v>
      </c>
      <c r="D5014" s="309">
        <v>11529.32</v>
      </c>
      <c r="E5014" s="206">
        <v>16769.919999999998</v>
      </c>
      <c r="F5014" s="206">
        <v>18866.16</v>
      </c>
      <c r="G5014" s="205">
        <f t="shared" si="401"/>
        <v>0.41175407582007462</v>
      </c>
      <c r="H5014" s="207">
        <f t="shared" si="402"/>
        <v>0.45</v>
      </c>
      <c r="I5014" s="213">
        <v>191550</v>
      </c>
      <c r="J5014" s="213">
        <v>10535.25</v>
      </c>
      <c r="K5014" s="212">
        <v>15324</v>
      </c>
      <c r="L5014" s="212">
        <v>17239.5</v>
      </c>
      <c r="M5014" s="239">
        <f t="shared" si="399"/>
        <v>0.51530000000009746</v>
      </c>
      <c r="N5014" s="239"/>
      <c r="O5014" s="178"/>
      <c r="P5014" s="178"/>
      <c r="Q5014" s="178"/>
      <c r="R5014" s="178"/>
      <c r="S5014" s="178"/>
      <c r="T5014" s="178"/>
      <c r="U5014" s="178"/>
      <c r="V5014" s="178"/>
      <c r="W5014" s="178"/>
      <c r="X5014" s="178"/>
      <c r="Y5014" s="210">
        <f t="shared" si="398"/>
        <v>0.37625220978196816</v>
      </c>
      <c r="Z5014" s="211">
        <f t="shared" si="400"/>
        <v>0.42</v>
      </c>
      <c r="AA5014" s="178"/>
      <c r="AB5014" s="178"/>
      <c r="AC5014" s="178"/>
    </row>
    <row r="5015" spans="2:29" x14ac:dyDescent="0.35">
      <c r="B5015" s="222">
        <v>509200</v>
      </c>
      <c r="C5015" s="208">
        <v>209669</v>
      </c>
      <c r="D5015" s="309">
        <v>11531.79</v>
      </c>
      <c r="E5015" s="206">
        <v>16773.52</v>
      </c>
      <c r="F5015" s="206">
        <v>18870.21</v>
      </c>
      <c r="G5015" s="205">
        <f t="shared" si="401"/>
        <v>0.41176158680282798</v>
      </c>
      <c r="H5015" s="207">
        <f t="shared" si="402"/>
        <v>0.45</v>
      </c>
      <c r="I5015" s="213">
        <v>191592</v>
      </c>
      <c r="J5015" s="213">
        <v>10537.56</v>
      </c>
      <c r="K5015" s="212">
        <v>15327.36</v>
      </c>
      <c r="L5015" s="212">
        <v>17243.28</v>
      </c>
      <c r="M5015" s="239">
        <f t="shared" si="399"/>
        <v>0.51520000000000432</v>
      </c>
      <c r="N5015" s="239"/>
      <c r="O5015" s="178"/>
      <c r="P5015" s="178"/>
      <c r="Q5015" s="178"/>
      <c r="R5015" s="178"/>
      <c r="S5015" s="178"/>
      <c r="T5015" s="178"/>
      <c r="U5015" s="178"/>
      <c r="V5015" s="178"/>
      <c r="W5015" s="178"/>
      <c r="X5015" s="178"/>
      <c r="Y5015" s="210">
        <f t="shared" si="398"/>
        <v>0.3762608012568735</v>
      </c>
      <c r="Z5015" s="211">
        <f t="shared" si="400"/>
        <v>0.42</v>
      </c>
      <c r="AA5015" s="178"/>
      <c r="AB5015" s="178"/>
      <c r="AC5015" s="178"/>
    </row>
    <row r="5016" spans="2:29" x14ac:dyDescent="0.35">
      <c r="B5016" s="222">
        <v>509300</v>
      </c>
      <c r="C5016" s="208">
        <v>209714</v>
      </c>
      <c r="D5016" s="309">
        <v>11534.27</v>
      </c>
      <c r="E5016" s="206">
        <v>16777.12</v>
      </c>
      <c r="F5016" s="206">
        <v>18874.259999999998</v>
      </c>
      <c r="G5016" s="205">
        <f t="shared" si="401"/>
        <v>0.41176909483604945</v>
      </c>
      <c r="H5016" s="207">
        <f t="shared" si="402"/>
        <v>0.45</v>
      </c>
      <c r="I5016" s="213">
        <v>191634</v>
      </c>
      <c r="J5016" s="213">
        <v>10539.87</v>
      </c>
      <c r="K5016" s="212">
        <v>15330.72</v>
      </c>
      <c r="L5016" s="212">
        <v>17247.060000000001</v>
      </c>
      <c r="M5016" s="239">
        <f t="shared" si="399"/>
        <v>0.51529999999998832</v>
      </c>
      <c r="N5016" s="239"/>
      <c r="O5016" s="178"/>
      <c r="P5016" s="178"/>
      <c r="Q5016" s="178"/>
      <c r="R5016" s="178"/>
      <c r="S5016" s="178"/>
      <c r="T5016" s="178"/>
      <c r="U5016" s="178"/>
      <c r="V5016" s="178"/>
      <c r="W5016" s="178"/>
      <c r="X5016" s="178"/>
      <c r="Y5016" s="210">
        <f t="shared" si="398"/>
        <v>0.3762693893579423</v>
      </c>
      <c r="Z5016" s="211">
        <f t="shared" si="400"/>
        <v>0.42</v>
      </c>
      <c r="AA5016" s="178"/>
      <c r="AB5016" s="178"/>
      <c r="AC5016" s="178"/>
    </row>
    <row r="5017" spans="2:29" x14ac:dyDescent="0.35">
      <c r="B5017" s="222">
        <v>509400</v>
      </c>
      <c r="C5017" s="208">
        <v>209759</v>
      </c>
      <c r="D5017" s="309">
        <v>11536.74</v>
      </c>
      <c r="E5017" s="206">
        <v>16780.72</v>
      </c>
      <c r="F5017" s="206">
        <v>18878.310000000001</v>
      </c>
      <c r="G5017" s="205">
        <f t="shared" si="401"/>
        <v>0.41177659992147625</v>
      </c>
      <c r="H5017" s="207">
        <f t="shared" si="402"/>
        <v>0.45</v>
      </c>
      <c r="I5017" s="213">
        <v>191676</v>
      </c>
      <c r="J5017" s="213">
        <v>10542.18</v>
      </c>
      <c r="K5017" s="212">
        <v>15334.08</v>
      </c>
      <c r="L5017" s="212">
        <v>17250.84</v>
      </c>
      <c r="M5017" s="239">
        <f t="shared" si="399"/>
        <v>0.51519999999989519</v>
      </c>
      <c r="N5017" s="239"/>
      <c r="O5017" s="178"/>
      <c r="P5017" s="178"/>
      <c r="Q5017" s="178"/>
      <c r="R5017" s="178"/>
      <c r="S5017" s="178"/>
      <c r="T5017" s="178"/>
      <c r="U5017" s="178"/>
      <c r="V5017" s="178"/>
      <c r="W5017" s="178"/>
      <c r="X5017" s="178"/>
      <c r="Y5017" s="210">
        <f t="shared" si="398"/>
        <v>0.37627797408716135</v>
      </c>
      <c r="Z5017" s="211">
        <f t="shared" si="400"/>
        <v>0.42</v>
      </c>
      <c r="AA5017" s="178"/>
      <c r="AB5017" s="178"/>
      <c r="AC5017" s="178"/>
    </row>
    <row r="5018" spans="2:29" x14ac:dyDescent="0.35">
      <c r="B5018" s="222">
        <v>509500</v>
      </c>
      <c r="C5018" s="208">
        <v>209804</v>
      </c>
      <c r="D5018" s="309">
        <v>11539.22</v>
      </c>
      <c r="E5018" s="206">
        <v>16784.32</v>
      </c>
      <c r="F5018" s="206">
        <v>18882.36</v>
      </c>
      <c r="G5018" s="205">
        <f t="shared" si="401"/>
        <v>0.41178410206084398</v>
      </c>
      <c r="H5018" s="207">
        <f t="shared" si="402"/>
        <v>0.45</v>
      </c>
      <c r="I5018" s="213">
        <v>191718</v>
      </c>
      <c r="J5018" s="213">
        <v>10544.49</v>
      </c>
      <c r="K5018" s="212">
        <v>15337.44</v>
      </c>
      <c r="L5018" s="212">
        <v>17254.62</v>
      </c>
      <c r="M5018" s="239">
        <f t="shared" si="399"/>
        <v>0.51530000000017029</v>
      </c>
      <c r="N5018" s="239"/>
      <c r="O5018" s="178"/>
      <c r="P5018" s="178"/>
      <c r="Q5018" s="178"/>
      <c r="R5018" s="178"/>
      <c r="S5018" s="178"/>
      <c r="T5018" s="178"/>
      <c r="U5018" s="178"/>
      <c r="V5018" s="178"/>
      <c r="W5018" s="178"/>
      <c r="X5018" s="178"/>
      <c r="Y5018" s="210">
        <f t="shared" si="398"/>
        <v>0.37628655544651618</v>
      </c>
      <c r="Z5018" s="211">
        <f t="shared" si="400"/>
        <v>0.42</v>
      </c>
      <c r="AA5018" s="178"/>
      <c r="AB5018" s="178"/>
      <c r="AC5018" s="178"/>
    </row>
    <row r="5019" spans="2:29" x14ac:dyDescent="0.35">
      <c r="B5019" s="222">
        <v>509600</v>
      </c>
      <c r="C5019" s="208">
        <v>209849</v>
      </c>
      <c r="D5019" s="309">
        <v>11541.69</v>
      </c>
      <c r="E5019" s="206">
        <v>16787.919999999998</v>
      </c>
      <c r="F5019" s="206">
        <v>18886.41</v>
      </c>
      <c r="G5019" s="205">
        <f t="shared" si="401"/>
        <v>0.41179160125588699</v>
      </c>
      <c r="H5019" s="207">
        <f t="shared" si="402"/>
        <v>0.45</v>
      </c>
      <c r="I5019" s="213">
        <v>191760</v>
      </c>
      <c r="J5019" s="213">
        <v>10546.8</v>
      </c>
      <c r="K5019" s="212">
        <v>15340.8</v>
      </c>
      <c r="L5019" s="212">
        <v>17258.400000000001</v>
      </c>
      <c r="M5019" s="239">
        <f t="shared" si="399"/>
        <v>0.51520000000004074</v>
      </c>
      <c r="N5019" s="239"/>
      <c r="O5019" s="178"/>
      <c r="P5019" s="178"/>
      <c r="Q5019" s="178"/>
      <c r="R5019" s="178"/>
      <c r="S5019" s="178"/>
      <c r="T5019" s="178"/>
      <c r="U5019" s="178"/>
      <c r="V5019" s="178"/>
      <c r="W5019" s="178"/>
      <c r="X5019" s="178"/>
      <c r="Y5019" s="210">
        <f t="shared" si="398"/>
        <v>0.37629513343799059</v>
      </c>
      <c r="Z5019" s="211">
        <f t="shared" si="400"/>
        <v>0.42</v>
      </c>
      <c r="AA5019" s="178"/>
      <c r="AB5019" s="178"/>
      <c r="AC5019" s="178"/>
    </row>
    <row r="5020" spans="2:29" x14ac:dyDescent="0.35">
      <c r="B5020" s="222">
        <v>509700</v>
      </c>
      <c r="C5020" s="208">
        <v>209894</v>
      </c>
      <c r="D5020" s="309">
        <v>11544.17</v>
      </c>
      <c r="E5020" s="206">
        <v>16791.52</v>
      </c>
      <c r="F5020" s="206">
        <v>18890.46</v>
      </c>
      <c r="G5020" s="205">
        <f t="shared" si="401"/>
        <v>0.41179909750833826</v>
      </c>
      <c r="H5020" s="207">
        <f t="shared" si="402"/>
        <v>0.45</v>
      </c>
      <c r="I5020" s="213">
        <v>191802</v>
      </c>
      <c r="J5020" s="213">
        <v>10549.11</v>
      </c>
      <c r="K5020" s="212">
        <v>15344.16</v>
      </c>
      <c r="L5020" s="212">
        <v>17262.18</v>
      </c>
      <c r="M5020" s="239">
        <f t="shared" si="399"/>
        <v>0.51530000000002474</v>
      </c>
      <c r="N5020" s="239"/>
      <c r="O5020" s="178"/>
      <c r="P5020" s="178"/>
      <c r="Q5020" s="178"/>
      <c r="R5020" s="178"/>
      <c r="S5020" s="178"/>
      <c r="T5020" s="178"/>
      <c r="U5020" s="178"/>
      <c r="V5020" s="178"/>
      <c r="W5020" s="178"/>
      <c r="X5020" s="178"/>
      <c r="Y5020" s="210">
        <f t="shared" si="398"/>
        <v>0.37630370806356678</v>
      </c>
      <c r="Z5020" s="211">
        <f t="shared" si="400"/>
        <v>0.42</v>
      </c>
      <c r="AA5020" s="178"/>
      <c r="AB5020" s="178"/>
      <c r="AC5020" s="178"/>
    </row>
    <row r="5021" spans="2:29" x14ac:dyDescent="0.35">
      <c r="B5021" s="222">
        <v>509800</v>
      </c>
      <c r="C5021" s="208">
        <v>209939</v>
      </c>
      <c r="D5021" s="309">
        <v>11546.64</v>
      </c>
      <c r="E5021" s="206">
        <v>16795.12</v>
      </c>
      <c r="F5021" s="206">
        <v>18894.509999999998</v>
      </c>
      <c r="G5021" s="205">
        <f t="shared" si="401"/>
        <v>0.41180659081992937</v>
      </c>
      <c r="H5021" s="207">
        <f t="shared" si="402"/>
        <v>0.45</v>
      </c>
      <c r="I5021" s="213">
        <v>191844</v>
      </c>
      <c r="J5021" s="213">
        <v>10551.42</v>
      </c>
      <c r="K5021" s="212">
        <v>15347.52</v>
      </c>
      <c r="L5021" s="212">
        <v>17265.96</v>
      </c>
      <c r="M5021" s="239">
        <f t="shared" si="399"/>
        <v>0.51520000000025901</v>
      </c>
      <c r="N5021" s="239"/>
      <c r="O5021" s="178"/>
      <c r="P5021" s="178"/>
      <c r="Q5021" s="178"/>
      <c r="R5021" s="178"/>
      <c r="S5021" s="178"/>
      <c r="T5021" s="178"/>
      <c r="U5021" s="178"/>
      <c r="V5021" s="178"/>
      <c r="W5021" s="178"/>
      <c r="X5021" s="178"/>
      <c r="Y5021" s="210">
        <f t="shared" si="398"/>
        <v>0.3763122793252256</v>
      </c>
      <c r="Z5021" s="211">
        <f t="shared" si="400"/>
        <v>0.42</v>
      </c>
      <c r="AA5021" s="178"/>
      <c r="AB5021" s="178"/>
      <c r="AC5021" s="178"/>
    </row>
    <row r="5022" spans="2:29" x14ac:dyDescent="0.35">
      <c r="B5022" s="222">
        <v>509900</v>
      </c>
      <c r="C5022" s="208">
        <v>209984</v>
      </c>
      <c r="D5022" s="309">
        <v>11549.12</v>
      </c>
      <c r="E5022" s="206">
        <v>16798.72</v>
      </c>
      <c r="F5022" s="206">
        <v>18898.560000000001</v>
      </c>
      <c r="G5022" s="205">
        <f t="shared" si="401"/>
        <v>0.41181408119239066</v>
      </c>
      <c r="H5022" s="207">
        <f t="shared" si="402"/>
        <v>0.45</v>
      </c>
      <c r="I5022" s="213">
        <v>191886</v>
      </c>
      <c r="J5022" s="213">
        <v>10553.73</v>
      </c>
      <c r="K5022" s="212">
        <v>15350.88</v>
      </c>
      <c r="L5022" s="212">
        <v>17269.740000000002</v>
      </c>
      <c r="M5022" s="239">
        <f t="shared" si="399"/>
        <v>0.51529999999995202</v>
      </c>
      <c r="N5022" s="239"/>
      <c r="O5022" s="178"/>
      <c r="P5022" s="178"/>
      <c r="Q5022" s="178"/>
      <c r="R5022" s="178"/>
      <c r="S5022" s="178"/>
      <c r="T5022" s="178"/>
      <c r="U5022" s="178"/>
      <c r="V5022" s="178"/>
      <c r="W5022" s="178"/>
      <c r="X5022" s="178"/>
      <c r="Y5022" s="210">
        <f t="shared" si="398"/>
        <v>0.37632084722494608</v>
      </c>
      <c r="Z5022" s="211">
        <f t="shared" si="400"/>
        <v>0.42</v>
      </c>
      <c r="AA5022" s="178"/>
      <c r="AB5022" s="178"/>
      <c r="AC5022" s="178"/>
    </row>
    <row r="5023" spans="2:29" x14ac:dyDescent="0.35">
      <c r="B5023" s="222">
        <v>510000</v>
      </c>
      <c r="C5023" s="208">
        <v>210029</v>
      </c>
      <c r="D5023" s="309">
        <v>11551.59</v>
      </c>
      <c r="E5023" s="206">
        <v>16802.32</v>
      </c>
      <c r="F5023" s="206">
        <v>18902.61</v>
      </c>
      <c r="G5023" s="205">
        <f t="shared" si="401"/>
        <v>0.41182156862745101</v>
      </c>
      <c r="H5023" s="207">
        <f t="shared" si="402"/>
        <v>0.45</v>
      </c>
      <c r="I5023" s="213">
        <v>191928</v>
      </c>
      <c r="J5023" s="213">
        <v>10556.04</v>
      </c>
      <c r="K5023" s="212">
        <v>15354.24</v>
      </c>
      <c r="L5023" s="212">
        <v>17273.52</v>
      </c>
      <c r="M5023" s="239">
        <f t="shared" si="399"/>
        <v>0.51520000000007715</v>
      </c>
      <c r="N5023" s="239"/>
      <c r="O5023" s="178"/>
      <c r="P5023" s="178"/>
      <c r="Q5023" s="178"/>
      <c r="R5023" s="178"/>
      <c r="S5023" s="178"/>
      <c r="T5023" s="178"/>
      <c r="U5023" s="178"/>
      <c r="V5023" s="178"/>
      <c r="W5023" s="178"/>
      <c r="X5023" s="178"/>
      <c r="Y5023" s="210">
        <f t="shared" si="398"/>
        <v>0.37632941176470586</v>
      </c>
      <c r="Z5023" s="211">
        <f t="shared" si="400"/>
        <v>0.42</v>
      </c>
      <c r="AA5023" s="178"/>
      <c r="AB5023" s="178"/>
      <c r="AC5023" s="178"/>
    </row>
    <row r="5024" spans="2:29" x14ac:dyDescent="0.35">
      <c r="B5024" s="222">
        <v>510100</v>
      </c>
      <c r="C5024" s="208">
        <v>210074</v>
      </c>
      <c r="D5024" s="309">
        <v>11554.07</v>
      </c>
      <c r="E5024" s="206">
        <v>16805.919999999998</v>
      </c>
      <c r="F5024" s="206">
        <v>18906.66</v>
      </c>
      <c r="G5024" s="205">
        <f t="shared" si="401"/>
        <v>0.41182905312683787</v>
      </c>
      <c r="H5024" s="207">
        <f t="shared" si="402"/>
        <v>0.45</v>
      </c>
      <c r="I5024" s="213">
        <v>191970</v>
      </c>
      <c r="J5024" s="213">
        <v>10558.35</v>
      </c>
      <c r="K5024" s="212">
        <v>15357.6</v>
      </c>
      <c r="L5024" s="212">
        <v>17277.3</v>
      </c>
      <c r="M5024" s="239">
        <f t="shared" si="399"/>
        <v>0.51530000000009746</v>
      </c>
      <c r="N5024" s="239"/>
      <c r="O5024" s="178"/>
      <c r="P5024" s="178"/>
      <c r="Q5024" s="178"/>
      <c r="R5024" s="178"/>
      <c r="S5024" s="178"/>
      <c r="T5024" s="178"/>
      <c r="U5024" s="178"/>
      <c r="V5024" s="178"/>
      <c r="W5024" s="178"/>
      <c r="X5024" s="178"/>
      <c r="Y5024" s="210">
        <f t="shared" si="398"/>
        <v>0.37633797294648108</v>
      </c>
      <c r="Z5024" s="211">
        <f t="shared" si="400"/>
        <v>0.42</v>
      </c>
      <c r="AA5024" s="178"/>
      <c r="AB5024" s="178"/>
      <c r="AC5024" s="178"/>
    </row>
    <row r="5025" spans="2:29" x14ac:dyDescent="0.35">
      <c r="B5025" s="222">
        <v>510200</v>
      </c>
      <c r="C5025" s="208">
        <v>210119</v>
      </c>
      <c r="D5025" s="309">
        <v>11556.54</v>
      </c>
      <c r="E5025" s="206">
        <v>16809.52</v>
      </c>
      <c r="F5025" s="206">
        <v>18910.71</v>
      </c>
      <c r="G5025" s="205">
        <f t="shared" si="401"/>
        <v>0.41183653469227754</v>
      </c>
      <c r="H5025" s="207">
        <f t="shared" si="402"/>
        <v>0.45</v>
      </c>
      <c r="I5025" s="213">
        <v>192012</v>
      </c>
      <c r="J5025" s="213">
        <v>10560.66</v>
      </c>
      <c r="K5025" s="212">
        <v>15360.96</v>
      </c>
      <c r="L5025" s="212">
        <v>17281.080000000002</v>
      </c>
      <c r="M5025" s="239">
        <f t="shared" si="399"/>
        <v>0.51520000000000432</v>
      </c>
      <c r="N5025" s="239"/>
      <c r="O5025" s="178"/>
      <c r="P5025" s="178"/>
      <c r="Q5025" s="178"/>
      <c r="R5025" s="178"/>
      <c r="S5025" s="178"/>
      <c r="T5025" s="178"/>
      <c r="U5025" s="178"/>
      <c r="V5025" s="178"/>
      <c r="W5025" s="178"/>
      <c r="X5025" s="178"/>
      <c r="Y5025" s="210">
        <f t="shared" si="398"/>
        <v>0.37634653077224617</v>
      </c>
      <c r="Z5025" s="211">
        <f t="shared" si="400"/>
        <v>0.42</v>
      </c>
      <c r="AA5025" s="178"/>
      <c r="AB5025" s="178"/>
      <c r="AC5025" s="178"/>
    </row>
    <row r="5026" spans="2:29" x14ac:dyDescent="0.35">
      <c r="B5026" s="222">
        <v>510300</v>
      </c>
      <c r="C5026" s="208">
        <v>210164</v>
      </c>
      <c r="D5026" s="309">
        <v>11559.02</v>
      </c>
      <c r="E5026" s="206">
        <v>16813.12</v>
      </c>
      <c r="F5026" s="206">
        <v>18914.759999999998</v>
      </c>
      <c r="G5026" s="205">
        <f t="shared" si="401"/>
        <v>0.41184401332549481</v>
      </c>
      <c r="H5026" s="207">
        <f t="shared" si="402"/>
        <v>0.45</v>
      </c>
      <c r="I5026" s="213">
        <v>192054</v>
      </c>
      <c r="J5026" s="213">
        <v>10562.97</v>
      </c>
      <c r="K5026" s="212">
        <v>15364.32</v>
      </c>
      <c r="L5026" s="212">
        <v>17284.86</v>
      </c>
      <c r="M5026" s="239">
        <f t="shared" si="399"/>
        <v>0.51529999999998832</v>
      </c>
      <c r="N5026" s="239"/>
      <c r="O5026" s="178"/>
      <c r="P5026" s="178"/>
      <c r="Q5026" s="178"/>
      <c r="R5026" s="178"/>
      <c r="S5026" s="178"/>
      <c r="T5026" s="178"/>
      <c r="U5026" s="178"/>
      <c r="V5026" s="178"/>
      <c r="W5026" s="178"/>
      <c r="X5026" s="178"/>
      <c r="Y5026" s="210">
        <f t="shared" si="398"/>
        <v>0.37635508524397415</v>
      </c>
      <c r="Z5026" s="211">
        <f t="shared" si="400"/>
        <v>0.42</v>
      </c>
      <c r="AA5026" s="178"/>
      <c r="AB5026" s="178"/>
      <c r="AC5026" s="178"/>
    </row>
    <row r="5027" spans="2:29" x14ac:dyDescent="0.35">
      <c r="B5027" s="222">
        <v>510400</v>
      </c>
      <c r="C5027" s="208">
        <v>210209</v>
      </c>
      <c r="D5027" s="309">
        <v>11561.49</v>
      </c>
      <c r="E5027" s="206">
        <v>16816.72</v>
      </c>
      <c r="F5027" s="206">
        <v>18918.810000000001</v>
      </c>
      <c r="G5027" s="205">
        <f t="shared" si="401"/>
        <v>0.41185148902821317</v>
      </c>
      <c r="H5027" s="207">
        <f t="shared" si="402"/>
        <v>0.45</v>
      </c>
      <c r="I5027" s="213">
        <v>192096</v>
      </c>
      <c r="J5027" s="213">
        <v>10565.28</v>
      </c>
      <c r="K5027" s="212">
        <v>15367.68</v>
      </c>
      <c r="L5027" s="212">
        <v>17288.64</v>
      </c>
      <c r="M5027" s="239">
        <f t="shared" si="399"/>
        <v>0.51519999999989519</v>
      </c>
      <c r="N5027" s="239"/>
      <c r="O5027" s="178"/>
      <c r="P5027" s="178"/>
      <c r="Q5027" s="178"/>
      <c r="R5027" s="178"/>
      <c r="S5027" s="178"/>
      <c r="T5027" s="178"/>
      <c r="U5027" s="178"/>
      <c r="V5027" s="178"/>
      <c r="W5027" s="178"/>
      <c r="X5027" s="178"/>
      <c r="Y5027" s="210">
        <f t="shared" si="398"/>
        <v>0.37636363636363634</v>
      </c>
      <c r="Z5027" s="211">
        <f t="shared" si="400"/>
        <v>0.42</v>
      </c>
      <c r="AA5027" s="178"/>
      <c r="AB5027" s="178"/>
      <c r="AC5027" s="178"/>
    </row>
    <row r="5028" spans="2:29" x14ac:dyDescent="0.35">
      <c r="B5028" s="222">
        <v>510500</v>
      </c>
      <c r="C5028" s="208">
        <v>210254</v>
      </c>
      <c r="D5028" s="309">
        <v>11563.97</v>
      </c>
      <c r="E5028" s="206">
        <v>16820.32</v>
      </c>
      <c r="F5028" s="206">
        <v>18922.86</v>
      </c>
      <c r="G5028" s="205">
        <f t="shared" si="401"/>
        <v>0.41185896180215475</v>
      </c>
      <c r="H5028" s="207">
        <f t="shared" si="402"/>
        <v>0.45</v>
      </c>
      <c r="I5028" s="213">
        <v>192138</v>
      </c>
      <c r="J5028" s="213">
        <v>10567.59</v>
      </c>
      <c r="K5028" s="212">
        <v>15371.04</v>
      </c>
      <c r="L5028" s="212">
        <v>17292.419999999998</v>
      </c>
      <c r="M5028" s="239">
        <f t="shared" si="399"/>
        <v>0.51530000000017029</v>
      </c>
      <c r="N5028" s="239"/>
      <c r="O5028" s="178"/>
      <c r="P5028" s="178"/>
      <c r="Q5028" s="178"/>
      <c r="R5028" s="178"/>
      <c r="S5028" s="178"/>
      <c r="T5028" s="178"/>
      <c r="U5028" s="178"/>
      <c r="V5028" s="178"/>
      <c r="W5028" s="178"/>
      <c r="X5028" s="178"/>
      <c r="Y5028" s="210">
        <f t="shared" si="398"/>
        <v>0.37637218413320273</v>
      </c>
      <c r="Z5028" s="211">
        <f t="shared" si="400"/>
        <v>0.42</v>
      </c>
      <c r="AA5028" s="178"/>
      <c r="AB5028" s="178"/>
      <c r="AC5028" s="178"/>
    </row>
    <row r="5029" spans="2:29" x14ac:dyDescent="0.35">
      <c r="B5029" s="222">
        <v>510600</v>
      </c>
      <c r="C5029" s="208">
        <v>210299</v>
      </c>
      <c r="D5029" s="309">
        <v>11566.44</v>
      </c>
      <c r="E5029" s="206">
        <v>16823.919999999998</v>
      </c>
      <c r="F5029" s="206">
        <v>18926.91</v>
      </c>
      <c r="G5029" s="205">
        <f t="shared" si="401"/>
        <v>0.41186643164904035</v>
      </c>
      <c r="H5029" s="207">
        <f t="shared" si="402"/>
        <v>0.45</v>
      </c>
      <c r="I5029" s="213">
        <v>192180</v>
      </c>
      <c r="J5029" s="213">
        <v>10569.9</v>
      </c>
      <c r="K5029" s="212">
        <v>15374.4</v>
      </c>
      <c r="L5029" s="212">
        <v>17296.2</v>
      </c>
      <c r="M5029" s="239">
        <f t="shared" si="399"/>
        <v>0.51520000000004074</v>
      </c>
      <c r="N5029" s="239"/>
      <c r="O5029" s="178"/>
      <c r="P5029" s="178"/>
      <c r="Q5029" s="178"/>
      <c r="R5029" s="178"/>
      <c r="S5029" s="178"/>
      <c r="T5029" s="178"/>
      <c r="U5029" s="178"/>
      <c r="V5029" s="178"/>
      <c r="W5029" s="178"/>
      <c r="X5029" s="178"/>
      <c r="Y5029" s="210">
        <f t="shared" si="398"/>
        <v>0.37638072855464161</v>
      </c>
      <c r="Z5029" s="211">
        <f t="shared" si="400"/>
        <v>0.42</v>
      </c>
      <c r="AA5029" s="178"/>
      <c r="AB5029" s="178"/>
      <c r="AC5029" s="178"/>
    </row>
    <row r="5030" spans="2:29" x14ac:dyDescent="0.35">
      <c r="B5030" s="222">
        <v>510700</v>
      </c>
      <c r="C5030" s="208">
        <v>210344</v>
      </c>
      <c r="D5030" s="309">
        <v>11568.92</v>
      </c>
      <c r="E5030" s="206">
        <v>16827.52</v>
      </c>
      <c r="F5030" s="206">
        <v>18930.96</v>
      </c>
      <c r="G5030" s="205">
        <f t="shared" si="401"/>
        <v>0.41187389857058937</v>
      </c>
      <c r="H5030" s="207">
        <f t="shared" si="402"/>
        <v>0.45</v>
      </c>
      <c r="I5030" s="213">
        <v>192222</v>
      </c>
      <c r="J5030" s="213">
        <v>10572.21</v>
      </c>
      <c r="K5030" s="212">
        <v>15377.76</v>
      </c>
      <c r="L5030" s="212">
        <v>17299.98</v>
      </c>
      <c r="M5030" s="239">
        <f t="shared" si="399"/>
        <v>0.51530000000002474</v>
      </c>
      <c r="N5030" s="239"/>
      <c r="O5030" s="178"/>
      <c r="P5030" s="178"/>
      <c r="Q5030" s="178"/>
      <c r="R5030" s="178"/>
      <c r="S5030" s="178"/>
      <c r="T5030" s="178"/>
      <c r="U5030" s="178"/>
      <c r="V5030" s="178"/>
      <c r="W5030" s="178"/>
      <c r="X5030" s="178"/>
      <c r="Y5030" s="210">
        <f t="shared" si="398"/>
        <v>0.3763892696299197</v>
      </c>
      <c r="Z5030" s="211">
        <f t="shared" si="400"/>
        <v>0.42</v>
      </c>
      <c r="AA5030" s="178"/>
      <c r="AB5030" s="178"/>
      <c r="AC5030" s="178"/>
    </row>
    <row r="5031" spans="2:29" x14ac:dyDescent="0.35">
      <c r="B5031" s="222">
        <v>510800</v>
      </c>
      <c r="C5031" s="208">
        <v>210389</v>
      </c>
      <c r="D5031" s="309">
        <v>11571.39</v>
      </c>
      <c r="E5031" s="206">
        <v>16831.12</v>
      </c>
      <c r="F5031" s="206">
        <v>18935.009999999998</v>
      </c>
      <c r="G5031" s="205">
        <f t="shared" si="401"/>
        <v>0.41188136256851998</v>
      </c>
      <c r="H5031" s="207">
        <f t="shared" si="402"/>
        <v>0.45</v>
      </c>
      <c r="I5031" s="213">
        <v>192264</v>
      </c>
      <c r="J5031" s="213">
        <v>10574.52</v>
      </c>
      <c r="K5031" s="212">
        <v>15381.12</v>
      </c>
      <c r="L5031" s="212">
        <v>17303.759999999998</v>
      </c>
      <c r="M5031" s="239">
        <f t="shared" si="399"/>
        <v>0.51520000000025901</v>
      </c>
      <c r="N5031" s="239"/>
      <c r="O5031" s="178"/>
      <c r="P5031" s="178"/>
      <c r="Q5031" s="178"/>
      <c r="R5031" s="178"/>
      <c r="S5031" s="178"/>
      <c r="T5031" s="178"/>
      <c r="U5031" s="178"/>
      <c r="V5031" s="178"/>
      <c r="W5031" s="178"/>
      <c r="X5031" s="178"/>
      <c r="Y5031" s="210">
        <f t="shared" si="398"/>
        <v>0.37639780736100237</v>
      </c>
      <c r="Z5031" s="211">
        <f t="shared" si="400"/>
        <v>0.42</v>
      </c>
      <c r="AA5031" s="178"/>
      <c r="AB5031" s="178"/>
      <c r="AC5031" s="178"/>
    </row>
    <row r="5032" spans="2:29" x14ac:dyDescent="0.35">
      <c r="B5032" s="222">
        <v>510900</v>
      </c>
      <c r="C5032" s="208">
        <v>210434</v>
      </c>
      <c r="D5032" s="309">
        <v>11573.87</v>
      </c>
      <c r="E5032" s="206">
        <v>16834.72</v>
      </c>
      <c r="F5032" s="206">
        <v>18939.060000000001</v>
      </c>
      <c r="G5032" s="205">
        <f t="shared" si="401"/>
        <v>0.41188882364454882</v>
      </c>
      <c r="H5032" s="207">
        <f t="shared" si="402"/>
        <v>0.45</v>
      </c>
      <c r="I5032" s="213">
        <v>192306</v>
      </c>
      <c r="J5032" s="213">
        <v>10576.83</v>
      </c>
      <c r="K5032" s="212">
        <v>15384.48</v>
      </c>
      <c r="L5032" s="212">
        <v>17307.54</v>
      </c>
      <c r="M5032" s="239">
        <f t="shared" si="399"/>
        <v>0.51529999999995202</v>
      </c>
      <c r="N5032" s="239"/>
      <c r="O5032" s="178"/>
      <c r="P5032" s="178"/>
      <c r="Q5032" s="178"/>
      <c r="R5032" s="178"/>
      <c r="S5032" s="178"/>
      <c r="T5032" s="178"/>
      <c r="U5032" s="178"/>
      <c r="V5032" s="178"/>
      <c r="W5032" s="178"/>
      <c r="X5032" s="178"/>
      <c r="Y5032" s="210">
        <f t="shared" si="398"/>
        <v>0.37640634174985321</v>
      </c>
      <c r="Z5032" s="211">
        <f t="shared" si="400"/>
        <v>0.42</v>
      </c>
      <c r="AA5032" s="178"/>
      <c r="AB5032" s="178"/>
      <c r="AC5032" s="178"/>
    </row>
    <row r="5033" spans="2:29" x14ac:dyDescent="0.35">
      <c r="B5033" s="222">
        <v>511000</v>
      </c>
      <c r="C5033" s="208">
        <v>210479</v>
      </c>
      <c r="D5033" s="309">
        <v>11576.34</v>
      </c>
      <c r="E5033" s="206">
        <v>16838.32</v>
      </c>
      <c r="F5033" s="206">
        <v>18943.11</v>
      </c>
      <c r="G5033" s="205">
        <f t="shared" si="401"/>
        <v>0.4118962818003914</v>
      </c>
      <c r="H5033" s="207">
        <f t="shared" si="402"/>
        <v>0.45</v>
      </c>
      <c r="I5033" s="213">
        <v>192348</v>
      </c>
      <c r="J5033" s="213">
        <v>10579.14</v>
      </c>
      <c r="K5033" s="212">
        <v>15387.84</v>
      </c>
      <c r="L5033" s="212">
        <v>17311.32</v>
      </c>
      <c r="M5033" s="239">
        <f t="shared" si="399"/>
        <v>0.51520000000007715</v>
      </c>
      <c r="N5033" s="239"/>
      <c r="O5033" s="178"/>
      <c r="P5033" s="178"/>
      <c r="Q5033" s="178"/>
      <c r="R5033" s="178"/>
      <c r="S5033" s="178"/>
      <c r="T5033" s="178"/>
      <c r="U5033" s="178"/>
      <c r="V5033" s="178"/>
      <c r="W5033" s="178"/>
      <c r="X5033" s="178"/>
      <c r="Y5033" s="210">
        <f t="shared" si="398"/>
        <v>0.37641487279843444</v>
      </c>
      <c r="Z5033" s="211">
        <f t="shared" si="400"/>
        <v>0.42</v>
      </c>
      <c r="AA5033" s="178"/>
      <c r="AB5033" s="178"/>
      <c r="AC5033" s="178"/>
    </row>
    <row r="5034" spans="2:29" x14ac:dyDescent="0.35">
      <c r="B5034" s="222">
        <v>511100</v>
      </c>
      <c r="C5034" s="208">
        <v>210524</v>
      </c>
      <c r="D5034" s="309">
        <v>11578.82</v>
      </c>
      <c r="E5034" s="206">
        <v>16841.919999999998</v>
      </c>
      <c r="F5034" s="206">
        <v>18947.16</v>
      </c>
      <c r="G5034" s="205">
        <f t="shared" si="401"/>
        <v>0.41190373703776167</v>
      </c>
      <c r="H5034" s="207">
        <f t="shared" si="402"/>
        <v>0.45</v>
      </c>
      <c r="I5034" s="213">
        <v>192390</v>
      </c>
      <c r="J5034" s="213">
        <v>10581.45</v>
      </c>
      <c r="K5034" s="212">
        <v>15391.2</v>
      </c>
      <c r="L5034" s="212">
        <v>17315.099999999999</v>
      </c>
      <c r="M5034" s="239">
        <f t="shared" si="399"/>
        <v>0.51530000000009746</v>
      </c>
      <c r="N5034" s="239"/>
      <c r="O5034" s="178"/>
      <c r="P5034" s="178"/>
      <c r="Q5034" s="178"/>
      <c r="R5034" s="178"/>
      <c r="S5034" s="178"/>
      <c r="T5034" s="178"/>
      <c r="U5034" s="178"/>
      <c r="V5034" s="178"/>
      <c r="W5034" s="178"/>
      <c r="X5034" s="178"/>
      <c r="Y5034" s="210">
        <f t="shared" si="398"/>
        <v>0.37642340050870671</v>
      </c>
      <c r="Z5034" s="211">
        <f t="shared" si="400"/>
        <v>0.42</v>
      </c>
      <c r="AA5034" s="178"/>
      <c r="AB5034" s="178"/>
      <c r="AC5034" s="178"/>
    </row>
    <row r="5035" spans="2:29" x14ac:dyDescent="0.35">
      <c r="B5035" s="222">
        <v>511200</v>
      </c>
      <c r="C5035" s="208">
        <v>210569</v>
      </c>
      <c r="D5035" s="309">
        <v>11581.29</v>
      </c>
      <c r="E5035" s="206">
        <v>16845.52</v>
      </c>
      <c r="F5035" s="206">
        <v>18951.21</v>
      </c>
      <c r="G5035" s="205">
        <f t="shared" si="401"/>
        <v>0.41191118935837245</v>
      </c>
      <c r="H5035" s="207">
        <f t="shared" si="402"/>
        <v>0.45</v>
      </c>
      <c r="I5035" s="213">
        <v>192432</v>
      </c>
      <c r="J5035" s="213">
        <v>10583.76</v>
      </c>
      <c r="K5035" s="212">
        <v>15394.56</v>
      </c>
      <c r="L5035" s="212">
        <v>17318.88</v>
      </c>
      <c r="M5035" s="239">
        <f t="shared" si="399"/>
        <v>0.51520000000000432</v>
      </c>
      <c r="N5035" s="239"/>
      <c r="O5035" s="178"/>
      <c r="P5035" s="178"/>
      <c r="Q5035" s="178"/>
      <c r="R5035" s="178"/>
      <c r="S5035" s="178"/>
      <c r="T5035" s="178"/>
      <c r="U5035" s="178"/>
      <c r="V5035" s="178"/>
      <c r="W5035" s="178"/>
      <c r="X5035" s="178"/>
      <c r="Y5035" s="210">
        <f t="shared" si="398"/>
        <v>0.37643192488262911</v>
      </c>
      <c r="Z5035" s="211">
        <f t="shared" si="400"/>
        <v>0.42</v>
      </c>
      <c r="AA5035" s="178"/>
      <c r="AB5035" s="178"/>
      <c r="AC5035" s="178"/>
    </row>
    <row r="5036" spans="2:29" x14ac:dyDescent="0.35">
      <c r="B5036" s="222">
        <v>511300</v>
      </c>
      <c r="C5036" s="208">
        <v>210614</v>
      </c>
      <c r="D5036" s="309">
        <v>11583.77</v>
      </c>
      <c r="E5036" s="206">
        <v>16849.12</v>
      </c>
      <c r="F5036" s="206">
        <v>18955.259999999998</v>
      </c>
      <c r="G5036" s="205">
        <f t="shared" si="401"/>
        <v>0.41191863876393509</v>
      </c>
      <c r="H5036" s="207">
        <f t="shared" si="402"/>
        <v>0.45</v>
      </c>
      <c r="I5036" s="213">
        <v>192474</v>
      </c>
      <c r="J5036" s="213">
        <v>10586.07</v>
      </c>
      <c r="K5036" s="212">
        <v>15397.92</v>
      </c>
      <c r="L5036" s="212">
        <v>17322.66</v>
      </c>
      <c r="M5036" s="239">
        <f t="shared" si="399"/>
        <v>0.51529999999998832</v>
      </c>
      <c r="N5036" s="239"/>
      <c r="O5036" s="178"/>
      <c r="P5036" s="178"/>
      <c r="Q5036" s="178"/>
      <c r="R5036" s="178"/>
      <c r="S5036" s="178"/>
      <c r="T5036" s="178"/>
      <c r="U5036" s="178"/>
      <c r="V5036" s="178"/>
      <c r="W5036" s="178"/>
      <c r="X5036" s="178"/>
      <c r="Y5036" s="210">
        <f t="shared" si="398"/>
        <v>0.37644044592215919</v>
      </c>
      <c r="Z5036" s="211">
        <f t="shared" si="400"/>
        <v>0.42</v>
      </c>
      <c r="AA5036" s="178"/>
      <c r="AB5036" s="178"/>
      <c r="AC5036" s="178"/>
    </row>
    <row r="5037" spans="2:29" x14ac:dyDescent="0.35">
      <c r="B5037" s="222">
        <v>511400</v>
      </c>
      <c r="C5037" s="208">
        <v>210659</v>
      </c>
      <c r="D5037" s="309">
        <v>11586.24</v>
      </c>
      <c r="E5037" s="206">
        <v>16852.72</v>
      </c>
      <c r="F5037" s="206">
        <v>18959.310000000001</v>
      </c>
      <c r="G5037" s="205">
        <f t="shared" si="401"/>
        <v>0.41192608525615954</v>
      </c>
      <c r="H5037" s="207">
        <f t="shared" si="402"/>
        <v>0.45</v>
      </c>
      <c r="I5037" s="213">
        <v>192516</v>
      </c>
      <c r="J5037" s="213">
        <v>10588.38</v>
      </c>
      <c r="K5037" s="212">
        <v>15401.28</v>
      </c>
      <c r="L5037" s="212">
        <v>17326.439999999999</v>
      </c>
      <c r="M5037" s="239">
        <f t="shared" si="399"/>
        <v>0.51519999999989519</v>
      </c>
      <c r="N5037" s="239"/>
      <c r="O5037" s="178"/>
      <c r="P5037" s="178"/>
      <c r="Q5037" s="178"/>
      <c r="R5037" s="178"/>
      <c r="S5037" s="178"/>
      <c r="T5037" s="178"/>
      <c r="U5037" s="178"/>
      <c r="V5037" s="178"/>
      <c r="W5037" s="178"/>
      <c r="X5037" s="178"/>
      <c r="Y5037" s="210">
        <f t="shared" si="398"/>
        <v>0.37644896362925301</v>
      </c>
      <c r="Z5037" s="211">
        <f t="shared" si="400"/>
        <v>0.42</v>
      </c>
      <c r="AA5037" s="178"/>
      <c r="AB5037" s="178"/>
      <c r="AC5037" s="178"/>
    </row>
    <row r="5038" spans="2:29" x14ac:dyDescent="0.35">
      <c r="B5038" s="222">
        <v>511500</v>
      </c>
      <c r="C5038" s="208">
        <v>210704</v>
      </c>
      <c r="D5038" s="309">
        <v>11588.72</v>
      </c>
      <c r="E5038" s="206">
        <v>16856.32</v>
      </c>
      <c r="F5038" s="206">
        <v>18963.36</v>
      </c>
      <c r="G5038" s="205">
        <f t="shared" si="401"/>
        <v>0.41193352883675466</v>
      </c>
      <c r="H5038" s="207">
        <f t="shared" si="402"/>
        <v>0.45</v>
      </c>
      <c r="I5038" s="213">
        <v>192558</v>
      </c>
      <c r="J5038" s="213">
        <v>10590.69</v>
      </c>
      <c r="K5038" s="212">
        <v>15404.64</v>
      </c>
      <c r="L5038" s="212">
        <v>17330.22</v>
      </c>
      <c r="M5038" s="239">
        <f t="shared" si="399"/>
        <v>0.51530000000017029</v>
      </c>
      <c r="N5038" s="239"/>
      <c r="O5038" s="178"/>
      <c r="P5038" s="178"/>
      <c r="Q5038" s="178"/>
      <c r="R5038" s="178"/>
      <c r="S5038" s="178"/>
      <c r="T5038" s="178"/>
      <c r="U5038" s="178"/>
      <c r="V5038" s="178"/>
      <c r="W5038" s="178"/>
      <c r="X5038" s="178"/>
      <c r="Y5038" s="210">
        <f t="shared" si="398"/>
        <v>0.3764574780058651</v>
      </c>
      <c r="Z5038" s="211">
        <f t="shared" si="400"/>
        <v>0.42</v>
      </c>
      <c r="AA5038" s="178"/>
      <c r="AB5038" s="178"/>
      <c r="AC5038" s="178"/>
    </row>
    <row r="5039" spans="2:29" x14ac:dyDescent="0.35">
      <c r="B5039" s="222">
        <v>511600</v>
      </c>
      <c r="C5039" s="208">
        <v>210749</v>
      </c>
      <c r="D5039" s="309">
        <v>11591.19</v>
      </c>
      <c r="E5039" s="206">
        <v>16859.919999999998</v>
      </c>
      <c r="F5039" s="206">
        <v>18967.41</v>
      </c>
      <c r="G5039" s="205">
        <f t="shared" si="401"/>
        <v>0.4119409695074277</v>
      </c>
      <c r="H5039" s="207">
        <f t="shared" si="402"/>
        <v>0.45</v>
      </c>
      <c r="I5039" s="213">
        <v>192600</v>
      </c>
      <c r="J5039" s="213">
        <v>10593</v>
      </c>
      <c r="K5039" s="212">
        <v>15408</v>
      </c>
      <c r="L5039" s="212">
        <v>17334</v>
      </c>
      <c r="M5039" s="239">
        <f t="shared" si="399"/>
        <v>0.51520000000004074</v>
      </c>
      <c r="N5039" s="239"/>
      <c r="O5039" s="178"/>
      <c r="P5039" s="178"/>
      <c r="Q5039" s="178"/>
      <c r="R5039" s="178"/>
      <c r="S5039" s="178"/>
      <c r="T5039" s="178"/>
      <c r="U5039" s="178"/>
      <c r="V5039" s="178"/>
      <c r="W5039" s="178"/>
      <c r="X5039" s="178"/>
      <c r="Y5039" s="210">
        <f t="shared" si="398"/>
        <v>0.3764659890539484</v>
      </c>
      <c r="Z5039" s="211">
        <f t="shared" si="400"/>
        <v>0.42</v>
      </c>
      <c r="AA5039" s="178"/>
      <c r="AB5039" s="178"/>
      <c r="AC5039" s="178"/>
    </row>
    <row r="5040" spans="2:29" x14ac:dyDescent="0.35">
      <c r="B5040" s="222">
        <v>511700</v>
      </c>
      <c r="C5040" s="208">
        <v>210794</v>
      </c>
      <c r="D5040" s="309">
        <v>11593.67</v>
      </c>
      <c r="E5040" s="206">
        <v>16863.52</v>
      </c>
      <c r="F5040" s="206">
        <v>18971.46</v>
      </c>
      <c r="G5040" s="205">
        <f t="shared" si="401"/>
        <v>0.41194840726988469</v>
      </c>
      <c r="H5040" s="207">
        <f t="shared" si="402"/>
        <v>0.45</v>
      </c>
      <c r="I5040" s="213">
        <v>192642</v>
      </c>
      <c r="J5040" s="213">
        <v>10595.31</v>
      </c>
      <c r="K5040" s="212">
        <v>15411.36</v>
      </c>
      <c r="L5040" s="212">
        <v>17337.78</v>
      </c>
      <c r="M5040" s="239">
        <f t="shared" si="399"/>
        <v>0.51530000000002474</v>
      </c>
      <c r="N5040" s="239"/>
      <c r="O5040" s="178"/>
      <c r="P5040" s="178"/>
      <c r="Q5040" s="178"/>
      <c r="R5040" s="178"/>
      <c r="S5040" s="178"/>
      <c r="T5040" s="178"/>
      <c r="U5040" s="178"/>
      <c r="V5040" s="178"/>
      <c r="W5040" s="178"/>
      <c r="X5040" s="178"/>
      <c r="Y5040" s="210">
        <f t="shared" si="398"/>
        <v>0.37647449677545436</v>
      </c>
      <c r="Z5040" s="211">
        <f t="shared" si="400"/>
        <v>0.42</v>
      </c>
      <c r="AA5040" s="178"/>
      <c r="AB5040" s="178"/>
      <c r="AC5040" s="178"/>
    </row>
    <row r="5041" spans="2:29" x14ac:dyDescent="0.35">
      <c r="B5041" s="222">
        <v>511800</v>
      </c>
      <c r="C5041" s="208">
        <v>210839</v>
      </c>
      <c r="D5041" s="309">
        <v>11596.14</v>
      </c>
      <c r="E5041" s="206">
        <v>16867.12</v>
      </c>
      <c r="F5041" s="206">
        <v>18975.509999999998</v>
      </c>
      <c r="G5041" s="205">
        <f t="shared" si="401"/>
        <v>0.41195584212583042</v>
      </c>
      <c r="H5041" s="207">
        <f t="shared" si="402"/>
        <v>0.45</v>
      </c>
      <c r="I5041" s="213">
        <v>192684</v>
      </c>
      <c r="J5041" s="213">
        <v>10597.62</v>
      </c>
      <c r="K5041" s="212">
        <v>15414.72</v>
      </c>
      <c r="L5041" s="212">
        <v>17341.560000000001</v>
      </c>
      <c r="M5041" s="239">
        <f t="shared" si="399"/>
        <v>0.51520000000025901</v>
      </c>
      <c r="N5041" s="239"/>
      <c r="O5041" s="178"/>
      <c r="P5041" s="178"/>
      <c r="Q5041" s="178"/>
      <c r="R5041" s="178"/>
      <c r="S5041" s="178"/>
      <c r="T5041" s="178"/>
      <c r="U5041" s="178"/>
      <c r="V5041" s="178"/>
      <c r="W5041" s="178"/>
      <c r="X5041" s="178"/>
      <c r="Y5041" s="210">
        <f t="shared" si="398"/>
        <v>0.37648300117233297</v>
      </c>
      <c r="Z5041" s="211">
        <f t="shared" si="400"/>
        <v>0.42</v>
      </c>
      <c r="AA5041" s="178"/>
      <c r="AB5041" s="178"/>
      <c r="AC5041" s="178"/>
    </row>
    <row r="5042" spans="2:29" x14ac:dyDescent="0.35">
      <c r="B5042" s="222">
        <v>511900</v>
      </c>
      <c r="C5042" s="208">
        <v>210884</v>
      </c>
      <c r="D5042" s="309">
        <v>11598.62</v>
      </c>
      <c r="E5042" s="206">
        <v>16870.72</v>
      </c>
      <c r="F5042" s="206">
        <v>18979.560000000001</v>
      </c>
      <c r="G5042" s="205">
        <f t="shared" si="401"/>
        <v>0.41196327407696814</v>
      </c>
      <c r="H5042" s="207">
        <f t="shared" si="402"/>
        <v>0.45</v>
      </c>
      <c r="I5042" s="213">
        <v>192726</v>
      </c>
      <c r="J5042" s="213">
        <v>10599.93</v>
      </c>
      <c r="K5042" s="212">
        <v>15418.08</v>
      </c>
      <c r="L5042" s="212">
        <v>17345.34</v>
      </c>
      <c r="M5042" s="239">
        <f t="shared" si="399"/>
        <v>0.51529999999995202</v>
      </c>
      <c r="N5042" s="239"/>
      <c r="O5042" s="178"/>
      <c r="P5042" s="178"/>
      <c r="Q5042" s="178"/>
      <c r="R5042" s="178"/>
      <c r="S5042" s="178"/>
      <c r="T5042" s="178"/>
      <c r="U5042" s="178"/>
      <c r="V5042" s="178"/>
      <c r="W5042" s="178"/>
      <c r="X5042" s="178"/>
      <c r="Y5042" s="210">
        <f t="shared" si="398"/>
        <v>0.37649150224653255</v>
      </c>
      <c r="Z5042" s="211">
        <f t="shared" si="400"/>
        <v>0.42</v>
      </c>
      <c r="AA5042" s="178"/>
      <c r="AB5042" s="178"/>
      <c r="AC5042" s="178"/>
    </row>
    <row r="5043" spans="2:29" x14ac:dyDescent="0.35">
      <c r="B5043" s="222">
        <v>512000</v>
      </c>
      <c r="C5043" s="208">
        <v>210929</v>
      </c>
      <c r="D5043" s="309">
        <v>11601.09</v>
      </c>
      <c r="E5043" s="206">
        <v>16874.32</v>
      </c>
      <c r="F5043" s="206">
        <v>18983.61</v>
      </c>
      <c r="G5043" s="205">
        <f t="shared" si="401"/>
        <v>0.411970703125</v>
      </c>
      <c r="H5043" s="207">
        <f t="shared" si="402"/>
        <v>0.45</v>
      </c>
      <c r="I5043" s="213">
        <v>192768</v>
      </c>
      <c r="J5043" s="213">
        <v>10602.24</v>
      </c>
      <c r="K5043" s="212">
        <v>15421.44</v>
      </c>
      <c r="L5043" s="212">
        <v>17349.12</v>
      </c>
      <c r="M5043" s="239">
        <f t="shared" si="399"/>
        <v>0.51520000000007715</v>
      </c>
      <c r="N5043" s="239"/>
      <c r="O5043" s="178"/>
      <c r="P5043" s="178"/>
      <c r="Q5043" s="178"/>
      <c r="R5043" s="178"/>
      <c r="S5043" s="178"/>
      <c r="T5043" s="178"/>
      <c r="U5043" s="178"/>
      <c r="V5043" s="178"/>
      <c r="W5043" s="178"/>
      <c r="X5043" s="178"/>
      <c r="Y5043" s="210">
        <f t="shared" si="398"/>
        <v>0.3765</v>
      </c>
      <c r="Z5043" s="211">
        <f t="shared" si="400"/>
        <v>0.42</v>
      </c>
      <c r="AA5043" s="178"/>
      <c r="AB5043" s="178"/>
      <c r="AC5043" s="178"/>
    </row>
    <row r="5044" spans="2:29" x14ac:dyDescent="0.35">
      <c r="B5044" s="222">
        <v>512100</v>
      </c>
      <c r="C5044" s="208">
        <v>210974</v>
      </c>
      <c r="D5044" s="309">
        <v>11603.57</v>
      </c>
      <c r="E5044" s="206">
        <v>16877.919999999998</v>
      </c>
      <c r="F5044" s="206">
        <v>18987.66</v>
      </c>
      <c r="G5044" s="205">
        <f t="shared" si="401"/>
        <v>0.41197812927162664</v>
      </c>
      <c r="H5044" s="207">
        <f t="shared" si="402"/>
        <v>0.45</v>
      </c>
      <c r="I5044" s="213">
        <v>192810</v>
      </c>
      <c r="J5044" s="213">
        <v>10604.55</v>
      </c>
      <c r="K5044" s="212">
        <v>15424.8</v>
      </c>
      <c r="L5044" s="212">
        <v>17352.900000000001</v>
      </c>
      <c r="M5044" s="239">
        <f t="shared" si="399"/>
        <v>0.51530000000009746</v>
      </c>
      <c r="N5044" s="239"/>
      <c r="O5044" s="178"/>
      <c r="P5044" s="178"/>
      <c r="Q5044" s="178"/>
      <c r="R5044" s="178"/>
      <c r="S5044" s="178"/>
      <c r="T5044" s="178"/>
      <c r="U5044" s="178"/>
      <c r="V5044" s="178"/>
      <c r="W5044" s="178"/>
      <c r="X5044" s="178"/>
      <c r="Y5044" s="210">
        <f t="shared" si="398"/>
        <v>0.37650849443468071</v>
      </c>
      <c r="Z5044" s="211">
        <f t="shared" si="400"/>
        <v>0.42</v>
      </c>
      <c r="AA5044" s="178"/>
      <c r="AB5044" s="178"/>
      <c r="AC5044" s="178"/>
    </row>
    <row r="5045" spans="2:29" x14ac:dyDescent="0.35">
      <c r="B5045" s="222">
        <v>512200</v>
      </c>
      <c r="C5045" s="208">
        <v>211019</v>
      </c>
      <c r="D5045" s="309">
        <v>11606.04</v>
      </c>
      <c r="E5045" s="206">
        <v>16881.52</v>
      </c>
      <c r="F5045" s="206">
        <v>18991.71</v>
      </c>
      <c r="G5045" s="205">
        <f t="shared" si="401"/>
        <v>0.41198555251854746</v>
      </c>
      <c r="H5045" s="207">
        <f t="shared" si="402"/>
        <v>0.45</v>
      </c>
      <c r="I5045" s="213">
        <v>192852</v>
      </c>
      <c r="J5045" s="213">
        <v>10606.86</v>
      </c>
      <c r="K5045" s="212">
        <v>15428.16</v>
      </c>
      <c r="L5045" s="212">
        <v>17356.68</v>
      </c>
      <c r="M5045" s="239">
        <f t="shared" si="399"/>
        <v>0.51520000000000432</v>
      </c>
      <c r="N5045" s="239"/>
      <c r="O5045" s="178"/>
      <c r="P5045" s="178"/>
      <c r="Q5045" s="178"/>
      <c r="R5045" s="178"/>
      <c r="S5045" s="178"/>
      <c r="T5045" s="178"/>
      <c r="U5045" s="178"/>
      <c r="V5045" s="178"/>
      <c r="W5045" s="178"/>
      <c r="X5045" s="178"/>
      <c r="Y5045" s="210">
        <f t="shared" si="398"/>
        <v>0.37651698555251856</v>
      </c>
      <c r="Z5045" s="211">
        <f t="shared" si="400"/>
        <v>0.42</v>
      </c>
      <c r="AA5045" s="178"/>
      <c r="AB5045" s="178"/>
      <c r="AC5045" s="178"/>
    </row>
    <row r="5046" spans="2:29" x14ac:dyDescent="0.35">
      <c r="B5046" s="222">
        <v>512300</v>
      </c>
      <c r="C5046" s="208">
        <v>211064</v>
      </c>
      <c r="D5046" s="309">
        <v>11608.52</v>
      </c>
      <c r="E5046" s="206">
        <v>16885.12</v>
      </c>
      <c r="F5046" s="206">
        <v>18995.759999999998</v>
      </c>
      <c r="G5046" s="205">
        <f t="shared" si="401"/>
        <v>0.41199297286746045</v>
      </c>
      <c r="H5046" s="207">
        <f t="shared" si="402"/>
        <v>0.45</v>
      </c>
      <c r="I5046" s="213">
        <v>192894</v>
      </c>
      <c r="J5046" s="213">
        <v>10609.17</v>
      </c>
      <c r="K5046" s="212">
        <v>15431.52</v>
      </c>
      <c r="L5046" s="212">
        <v>17360.46</v>
      </c>
      <c r="M5046" s="239">
        <f t="shared" si="399"/>
        <v>0.51529999999998832</v>
      </c>
      <c r="N5046" s="239"/>
      <c r="O5046" s="178"/>
      <c r="P5046" s="178"/>
      <c r="Q5046" s="178"/>
      <c r="R5046" s="178"/>
      <c r="S5046" s="178"/>
      <c r="T5046" s="178"/>
      <c r="U5046" s="178"/>
      <c r="V5046" s="178"/>
      <c r="W5046" s="178"/>
      <c r="X5046" s="178"/>
      <c r="Y5046" s="210">
        <f t="shared" si="398"/>
        <v>0.37652547335545578</v>
      </c>
      <c r="Z5046" s="211">
        <f t="shared" si="400"/>
        <v>0.42</v>
      </c>
      <c r="AA5046" s="178"/>
      <c r="AB5046" s="178"/>
      <c r="AC5046" s="178"/>
    </row>
    <row r="5047" spans="2:29" x14ac:dyDescent="0.35">
      <c r="B5047" s="222">
        <v>512400</v>
      </c>
      <c r="C5047" s="208">
        <v>211109</v>
      </c>
      <c r="D5047" s="309">
        <v>11610.99</v>
      </c>
      <c r="E5047" s="206">
        <v>16888.72</v>
      </c>
      <c r="F5047" s="206">
        <v>18999.810000000001</v>
      </c>
      <c r="G5047" s="205">
        <f t="shared" si="401"/>
        <v>0.41200039032006247</v>
      </c>
      <c r="H5047" s="207">
        <f t="shared" si="402"/>
        <v>0.45</v>
      </c>
      <c r="I5047" s="213">
        <v>192936</v>
      </c>
      <c r="J5047" s="213">
        <v>10611.48</v>
      </c>
      <c r="K5047" s="212">
        <v>15434.88</v>
      </c>
      <c r="L5047" s="212">
        <v>17364.240000000002</v>
      </c>
      <c r="M5047" s="239">
        <f t="shared" si="399"/>
        <v>0.51519999999989519</v>
      </c>
      <c r="N5047" s="239"/>
      <c r="O5047" s="178"/>
      <c r="P5047" s="178"/>
      <c r="Q5047" s="178"/>
      <c r="R5047" s="178"/>
      <c r="S5047" s="178"/>
      <c r="T5047" s="178"/>
      <c r="U5047" s="178"/>
      <c r="V5047" s="178"/>
      <c r="W5047" s="178"/>
      <c r="X5047" s="178"/>
      <c r="Y5047" s="210">
        <f t="shared" si="398"/>
        <v>0.37653395784543325</v>
      </c>
      <c r="Z5047" s="211">
        <f t="shared" si="400"/>
        <v>0.42</v>
      </c>
      <c r="AA5047" s="178"/>
      <c r="AB5047" s="178"/>
      <c r="AC5047" s="178"/>
    </row>
    <row r="5048" spans="2:29" x14ac:dyDescent="0.35">
      <c r="B5048" s="222">
        <v>512500</v>
      </c>
      <c r="C5048" s="208">
        <v>211154</v>
      </c>
      <c r="D5048" s="309">
        <v>11613.47</v>
      </c>
      <c r="E5048" s="206">
        <v>16892.32</v>
      </c>
      <c r="F5048" s="206">
        <v>19003.86</v>
      </c>
      <c r="G5048" s="205">
        <f t="shared" si="401"/>
        <v>0.41200780487804878</v>
      </c>
      <c r="H5048" s="207">
        <f t="shared" si="402"/>
        <v>0.45</v>
      </c>
      <c r="I5048" s="213">
        <v>192978</v>
      </c>
      <c r="J5048" s="213">
        <v>10613.79</v>
      </c>
      <c r="K5048" s="212">
        <v>15438.24</v>
      </c>
      <c r="L5048" s="212">
        <v>17368.02</v>
      </c>
      <c r="M5048" s="239">
        <f t="shared" si="399"/>
        <v>0.51530000000017029</v>
      </c>
      <c r="N5048" s="239"/>
      <c r="O5048" s="178"/>
      <c r="P5048" s="178"/>
      <c r="Q5048" s="178"/>
      <c r="R5048" s="178"/>
      <c r="S5048" s="178"/>
      <c r="T5048" s="178"/>
      <c r="U5048" s="178"/>
      <c r="V5048" s="178"/>
      <c r="W5048" s="178"/>
      <c r="X5048" s="178"/>
      <c r="Y5048" s="210">
        <f t="shared" si="398"/>
        <v>0.37654243902439022</v>
      </c>
      <c r="Z5048" s="211">
        <f t="shared" si="400"/>
        <v>0.42</v>
      </c>
      <c r="AA5048" s="178"/>
      <c r="AB5048" s="178"/>
      <c r="AC5048" s="178"/>
    </row>
    <row r="5049" spans="2:29" x14ac:dyDescent="0.35">
      <c r="B5049" s="222">
        <v>512600</v>
      </c>
      <c r="C5049" s="208">
        <v>211199</v>
      </c>
      <c r="D5049" s="309">
        <v>11615.94</v>
      </c>
      <c r="E5049" s="206">
        <v>16895.919999999998</v>
      </c>
      <c r="F5049" s="206">
        <v>19007.91</v>
      </c>
      <c r="G5049" s="205">
        <f t="shared" si="401"/>
        <v>0.41201521654311352</v>
      </c>
      <c r="H5049" s="207">
        <f t="shared" si="402"/>
        <v>0.45</v>
      </c>
      <c r="I5049" s="213">
        <v>193020</v>
      </c>
      <c r="J5049" s="213">
        <v>10616.1</v>
      </c>
      <c r="K5049" s="212">
        <v>15441.6</v>
      </c>
      <c r="L5049" s="212">
        <v>17371.8</v>
      </c>
      <c r="M5049" s="239">
        <f t="shared" si="399"/>
        <v>0.51520000000004074</v>
      </c>
      <c r="N5049" s="239"/>
      <c r="O5049" s="178"/>
      <c r="P5049" s="178"/>
      <c r="Q5049" s="178"/>
      <c r="R5049" s="178"/>
      <c r="S5049" s="178"/>
      <c r="T5049" s="178"/>
      <c r="U5049" s="178"/>
      <c r="V5049" s="178"/>
      <c r="W5049" s="178"/>
      <c r="X5049" s="178"/>
      <c r="Y5049" s="210">
        <f t="shared" si="398"/>
        <v>0.37655091689426451</v>
      </c>
      <c r="Z5049" s="211">
        <f t="shared" si="400"/>
        <v>0.42</v>
      </c>
      <c r="AA5049" s="178"/>
      <c r="AB5049" s="178"/>
      <c r="AC5049" s="178"/>
    </row>
    <row r="5050" spans="2:29" x14ac:dyDescent="0.35">
      <c r="B5050" s="222">
        <v>512700</v>
      </c>
      <c r="C5050" s="208">
        <v>211244</v>
      </c>
      <c r="D5050" s="309">
        <v>11618.42</v>
      </c>
      <c r="E5050" s="206">
        <v>16899.52</v>
      </c>
      <c r="F5050" s="206">
        <v>19011.96</v>
      </c>
      <c r="G5050" s="205">
        <f t="shared" si="401"/>
        <v>0.4120226253169495</v>
      </c>
      <c r="H5050" s="207">
        <f t="shared" si="402"/>
        <v>0.45</v>
      </c>
      <c r="I5050" s="213">
        <v>193062</v>
      </c>
      <c r="J5050" s="213">
        <v>10618.41</v>
      </c>
      <c r="K5050" s="212">
        <v>15444.96</v>
      </c>
      <c r="L5050" s="212">
        <v>17375.580000000002</v>
      </c>
      <c r="M5050" s="239">
        <f t="shared" si="399"/>
        <v>0.51530000000002474</v>
      </c>
      <c r="N5050" s="239"/>
      <c r="O5050" s="178"/>
      <c r="P5050" s="178"/>
      <c r="Q5050" s="178"/>
      <c r="R5050" s="178"/>
      <c r="S5050" s="178"/>
      <c r="T5050" s="178"/>
      <c r="U5050" s="178"/>
      <c r="V5050" s="178"/>
      <c r="W5050" s="178"/>
      <c r="X5050" s="178"/>
      <c r="Y5050" s="210">
        <f t="shared" si="398"/>
        <v>0.37655939145699241</v>
      </c>
      <c r="Z5050" s="211">
        <f t="shared" si="400"/>
        <v>0.42</v>
      </c>
      <c r="AA5050" s="178"/>
      <c r="AB5050" s="178"/>
      <c r="AC5050" s="178"/>
    </row>
    <row r="5051" spans="2:29" x14ac:dyDescent="0.35">
      <c r="B5051" s="222">
        <v>512800</v>
      </c>
      <c r="C5051" s="208">
        <v>211289</v>
      </c>
      <c r="D5051" s="309">
        <v>11620.89</v>
      </c>
      <c r="E5051" s="206">
        <v>16903.12</v>
      </c>
      <c r="F5051" s="206">
        <v>19016.009999999998</v>
      </c>
      <c r="G5051" s="205">
        <f t="shared" si="401"/>
        <v>0.41203003120124804</v>
      </c>
      <c r="H5051" s="207">
        <f t="shared" si="402"/>
        <v>0.45</v>
      </c>
      <c r="I5051" s="213">
        <v>193104</v>
      </c>
      <c r="J5051" s="213">
        <v>10620.72</v>
      </c>
      <c r="K5051" s="212">
        <v>15448.32</v>
      </c>
      <c r="L5051" s="212">
        <v>17379.36</v>
      </c>
      <c r="M5051" s="239">
        <f t="shared" si="399"/>
        <v>0.51520000000025901</v>
      </c>
      <c r="N5051" s="239"/>
      <c r="O5051" s="178"/>
      <c r="P5051" s="178"/>
      <c r="Q5051" s="178"/>
      <c r="R5051" s="178"/>
      <c r="S5051" s="178"/>
      <c r="T5051" s="178"/>
      <c r="U5051" s="178"/>
      <c r="V5051" s="178"/>
      <c r="W5051" s="178"/>
      <c r="X5051" s="178"/>
      <c r="Y5051" s="210">
        <f t="shared" si="398"/>
        <v>0.37656786271450859</v>
      </c>
      <c r="Z5051" s="211">
        <f t="shared" si="400"/>
        <v>0.42</v>
      </c>
      <c r="AA5051" s="178"/>
      <c r="AB5051" s="178"/>
      <c r="AC5051" s="178"/>
    </row>
    <row r="5052" spans="2:29" x14ac:dyDescent="0.35">
      <c r="B5052" s="222">
        <v>512900</v>
      </c>
      <c r="C5052" s="208">
        <v>211334</v>
      </c>
      <c r="D5052" s="309">
        <v>11623.37</v>
      </c>
      <c r="E5052" s="206">
        <v>16906.72</v>
      </c>
      <c r="F5052" s="206">
        <v>19020.060000000001</v>
      </c>
      <c r="G5052" s="205">
        <f t="shared" si="401"/>
        <v>0.41203743419769934</v>
      </c>
      <c r="H5052" s="207">
        <f t="shared" si="402"/>
        <v>0.45</v>
      </c>
      <c r="I5052" s="213">
        <v>193146</v>
      </c>
      <c r="J5052" s="213">
        <v>10623.03</v>
      </c>
      <c r="K5052" s="212">
        <v>15451.68</v>
      </c>
      <c r="L5052" s="212">
        <v>17383.14</v>
      </c>
      <c r="M5052" s="239">
        <f t="shared" si="399"/>
        <v>0.51529999999995202</v>
      </c>
      <c r="N5052" s="239"/>
      <c r="O5052" s="178"/>
      <c r="P5052" s="178"/>
      <c r="Q5052" s="178"/>
      <c r="R5052" s="178"/>
      <c r="S5052" s="178"/>
      <c r="T5052" s="178"/>
      <c r="U5052" s="178"/>
      <c r="V5052" s="178"/>
      <c r="W5052" s="178"/>
      <c r="X5052" s="178"/>
      <c r="Y5052" s="210">
        <f t="shared" si="398"/>
        <v>0.37657633066874635</v>
      </c>
      <c r="Z5052" s="211">
        <f t="shared" si="400"/>
        <v>0.42</v>
      </c>
      <c r="AA5052" s="178"/>
      <c r="AB5052" s="178"/>
      <c r="AC5052" s="178"/>
    </row>
    <row r="5053" spans="2:29" x14ac:dyDescent="0.35">
      <c r="B5053" s="222">
        <v>513000</v>
      </c>
      <c r="C5053" s="208">
        <v>211379</v>
      </c>
      <c r="D5053" s="309">
        <v>11625.84</v>
      </c>
      <c r="E5053" s="206">
        <v>16910.32</v>
      </c>
      <c r="F5053" s="206">
        <v>19024.11</v>
      </c>
      <c r="G5053" s="205">
        <f t="shared" si="401"/>
        <v>0.41204483430799221</v>
      </c>
      <c r="H5053" s="207">
        <f t="shared" si="402"/>
        <v>0.45</v>
      </c>
      <c r="I5053" s="213">
        <v>193188</v>
      </c>
      <c r="J5053" s="213">
        <v>10625.34</v>
      </c>
      <c r="K5053" s="212">
        <v>15455.04</v>
      </c>
      <c r="L5053" s="212">
        <v>17386.919999999998</v>
      </c>
      <c r="M5053" s="239">
        <f t="shared" si="399"/>
        <v>0.51520000000007715</v>
      </c>
      <c r="N5053" s="239"/>
      <c r="O5053" s="178"/>
      <c r="P5053" s="178"/>
      <c r="Q5053" s="178"/>
      <c r="R5053" s="178"/>
      <c r="S5053" s="178"/>
      <c r="T5053" s="178"/>
      <c r="U5053" s="178"/>
      <c r="V5053" s="178"/>
      <c r="W5053" s="178"/>
      <c r="X5053" s="178"/>
      <c r="Y5053" s="210">
        <f t="shared" si="398"/>
        <v>0.37658479532163741</v>
      </c>
      <c r="Z5053" s="211">
        <f t="shared" si="400"/>
        <v>0.42</v>
      </c>
      <c r="AA5053" s="178"/>
      <c r="AB5053" s="178"/>
      <c r="AC5053" s="178"/>
    </row>
    <row r="5054" spans="2:29" x14ac:dyDescent="0.35">
      <c r="B5054" s="222">
        <v>513100</v>
      </c>
      <c r="C5054" s="208">
        <v>211424</v>
      </c>
      <c r="D5054" s="309">
        <v>11628.32</v>
      </c>
      <c r="E5054" s="206">
        <v>16913.919999999998</v>
      </c>
      <c r="F5054" s="206">
        <v>19028.16</v>
      </c>
      <c r="G5054" s="205">
        <f t="shared" si="401"/>
        <v>0.4120522315338141</v>
      </c>
      <c r="H5054" s="207">
        <f t="shared" si="402"/>
        <v>0.45</v>
      </c>
      <c r="I5054" s="213">
        <v>193230</v>
      </c>
      <c r="J5054" s="213">
        <v>10627.65</v>
      </c>
      <c r="K5054" s="212">
        <v>15458.4</v>
      </c>
      <c r="L5054" s="212">
        <v>17390.7</v>
      </c>
      <c r="M5054" s="239">
        <f t="shared" si="399"/>
        <v>0.51530000000009746</v>
      </c>
      <c r="N5054" s="239"/>
      <c r="O5054" s="178"/>
      <c r="P5054" s="178"/>
      <c r="Q5054" s="178"/>
      <c r="R5054" s="178"/>
      <c r="S5054" s="178"/>
      <c r="T5054" s="178"/>
      <c r="U5054" s="178"/>
      <c r="V5054" s="178"/>
      <c r="W5054" s="178"/>
      <c r="X5054" s="178"/>
      <c r="Y5054" s="210">
        <f t="shared" si="398"/>
        <v>0.37659325667511206</v>
      </c>
      <c r="Z5054" s="211">
        <f t="shared" si="400"/>
        <v>0.42</v>
      </c>
      <c r="AA5054" s="178"/>
      <c r="AB5054" s="178"/>
      <c r="AC5054" s="178"/>
    </row>
    <row r="5055" spans="2:29" x14ac:dyDescent="0.35">
      <c r="B5055" s="222">
        <v>513200</v>
      </c>
      <c r="C5055" s="208">
        <v>211469</v>
      </c>
      <c r="D5055" s="309">
        <v>11630.79</v>
      </c>
      <c r="E5055" s="206">
        <v>16917.52</v>
      </c>
      <c r="F5055" s="206">
        <v>19032.21</v>
      </c>
      <c r="G5055" s="205">
        <f t="shared" si="401"/>
        <v>0.41205962587685113</v>
      </c>
      <c r="H5055" s="207">
        <f t="shared" si="402"/>
        <v>0.45</v>
      </c>
      <c r="I5055" s="213">
        <v>193272</v>
      </c>
      <c r="J5055" s="213">
        <v>10629.96</v>
      </c>
      <c r="K5055" s="212">
        <v>15461.76</v>
      </c>
      <c r="L5055" s="212">
        <v>17394.48</v>
      </c>
      <c r="M5055" s="239">
        <f t="shared" si="399"/>
        <v>0.51520000000000432</v>
      </c>
      <c r="N5055" s="239"/>
      <c r="O5055" s="178"/>
      <c r="P5055" s="178"/>
      <c r="Q5055" s="178"/>
      <c r="R5055" s="178"/>
      <c r="S5055" s="178"/>
      <c r="T5055" s="178"/>
      <c r="U5055" s="178"/>
      <c r="V5055" s="178"/>
      <c r="W5055" s="178"/>
      <c r="X5055" s="178"/>
      <c r="Y5055" s="210">
        <f t="shared" si="398"/>
        <v>0.37660171473109899</v>
      </c>
      <c r="Z5055" s="211">
        <f t="shared" si="400"/>
        <v>0.42</v>
      </c>
      <c r="AA5055" s="178"/>
      <c r="AB5055" s="178"/>
      <c r="AC5055" s="178"/>
    </row>
    <row r="5056" spans="2:29" x14ac:dyDescent="0.35">
      <c r="B5056" s="222">
        <v>513300</v>
      </c>
      <c r="C5056" s="208">
        <v>211514</v>
      </c>
      <c r="D5056" s="309">
        <v>11633.27</v>
      </c>
      <c r="E5056" s="206">
        <v>16921.12</v>
      </c>
      <c r="F5056" s="206">
        <v>19036.259999999998</v>
      </c>
      <c r="G5056" s="205">
        <f t="shared" si="401"/>
        <v>0.41206701733878826</v>
      </c>
      <c r="H5056" s="207">
        <f t="shared" si="402"/>
        <v>0.45</v>
      </c>
      <c r="I5056" s="213">
        <v>193314</v>
      </c>
      <c r="J5056" s="213">
        <v>10632.27</v>
      </c>
      <c r="K5056" s="212">
        <v>15465.12</v>
      </c>
      <c r="L5056" s="212">
        <v>17398.259999999998</v>
      </c>
      <c r="M5056" s="239">
        <f t="shared" si="399"/>
        <v>0.51529999999998832</v>
      </c>
      <c r="N5056" s="239"/>
      <c r="O5056" s="178"/>
      <c r="P5056" s="178"/>
      <c r="Q5056" s="178"/>
      <c r="R5056" s="178"/>
      <c r="S5056" s="178"/>
      <c r="T5056" s="178"/>
      <c r="U5056" s="178"/>
      <c r="V5056" s="178"/>
      <c r="W5056" s="178"/>
      <c r="X5056" s="178"/>
      <c r="Y5056" s="210">
        <f t="shared" si="398"/>
        <v>0.37661016949152543</v>
      </c>
      <c r="Z5056" s="211">
        <f t="shared" si="400"/>
        <v>0.42</v>
      </c>
      <c r="AA5056" s="178"/>
      <c r="AB5056" s="178"/>
      <c r="AC5056" s="178"/>
    </row>
    <row r="5057" spans="2:29" x14ac:dyDescent="0.35">
      <c r="B5057" s="222">
        <v>513400</v>
      </c>
      <c r="C5057" s="208">
        <v>211559</v>
      </c>
      <c r="D5057" s="309">
        <v>11635.74</v>
      </c>
      <c r="E5057" s="206">
        <v>16924.72</v>
      </c>
      <c r="F5057" s="206">
        <v>19040.310000000001</v>
      </c>
      <c r="G5057" s="205">
        <f t="shared" si="401"/>
        <v>0.4120744059213089</v>
      </c>
      <c r="H5057" s="207">
        <f t="shared" si="402"/>
        <v>0.45</v>
      </c>
      <c r="I5057" s="213">
        <v>193356</v>
      </c>
      <c r="J5057" s="213">
        <v>10634.58</v>
      </c>
      <c r="K5057" s="212">
        <v>15468.48</v>
      </c>
      <c r="L5057" s="212">
        <v>17402.04</v>
      </c>
      <c r="M5057" s="239">
        <f t="shared" si="399"/>
        <v>0.51519999999989519</v>
      </c>
      <c r="N5057" s="239"/>
      <c r="O5057" s="178"/>
      <c r="P5057" s="178"/>
      <c r="Q5057" s="178"/>
      <c r="R5057" s="178"/>
      <c r="S5057" s="178"/>
      <c r="T5057" s="178"/>
      <c r="U5057" s="178"/>
      <c r="V5057" s="178"/>
      <c r="W5057" s="178"/>
      <c r="X5057" s="178"/>
      <c r="Y5057" s="210">
        <f t="shared" si="398"/>
        <v>0.37661862095831711</v>
      </c>
      <c r="Z5057" s="211">
        <f t="shared" si="400"/>
        <v>0.42</v>
      </c>
      <c r="AA5057" s="178"/>
      <c r="AB5057" s="178"/>
      <c r="AC5057" s="178"/>
    </row>
    <row r="5058" spans="2:29" x14ac:dyDescent="0.35">
      <c r="B5058" s="222">
        <v>513500</v>
      </c>
      <c r="C5058" s="208">
        <v>211604</v>
      </c>
      <c r="D5058" s="309">
        <v>11638.22</v>
      </c>
      <c r="E5058" s="206">
        <v>16928.32</v>
      </c>
      <c r="F5058" s="206">
        <v>19044.36</v>
      </c>
      <c r="G5058" s="205">
        <f t="shared" si="401"/>
        <v>0.41208179162609543</v>
      </c>
      <c r="H5058" s="207">
        <f t="shared" si="402"/>
        <v>0.45</v>
      </c>
      <c r="I5058" s="213">
        <v>193398</v>
      </c>
      <c r="J5058" s="213">
        <v>10636.89</v>
      </c>
      <c r="K5058" s="212">
        <v>15471.84</v>
      </c>
      <c r="L5058" s="212">
        <v>17405.82</v>
      </c>
      <c r="M5058" s="239">
        <f t="shared" si="399"/>
        <v>0.51530000000017029</v>
      </c>
      <c r="N5058" s="239"/>
      <c r="O5058" s="178"/>
      <c r="P5058" s="178"/>
      <c r="Q5058" s="178"/>
      <c r="R5058" s="178"/>
      <c r="S5058" s="178"/>
      <c r="T5058" s="178"/>
      <c r="U5058" s="178"/>
      <c r="V5058" s="178"/>
      <c r="W5058" s="178"/>
      <c r="X5058" s="178"/>
      <c r="Y5058" s="210">
        <f t="shared" si="398"/>
        <v>0.37662706913339827</v>
      </c>
      <c r="Z5058" s="211">
        <f t="shared" si="400"/>
        <v>0.42</v>
      </c>
      <c r="AA5058" s="178"/>
      <c r="AB5058" s="178"/>
      <c r="AC5058" s="178"/>
    </row>
    <row r="5059" spans="2:29" x14ac:dyDescent="0.35">
      <c r="B5059" s="222">
        <v>513600</v>
      </c>
      <c r="C5059" s="208">
        <v>211649</v>
      </c>
      <c r="D5059" s="309">
        <v>11640.69</v>
      </c>
      <c r="E5059" s="206">
        <v>16931.919999999998</v>
      </c>
      <c r="F5059" s="206">
        <v>19048.41</v>
      </c>
      <c r="G5059" s="205">
        <f t="shared" si="401"/>
        <v>0.41208917445482868</v>
      </c>
      <c r="H5059" s="207">
        <f t="shared" si="402"/>
        <v>0.45</v>
      </c>
      <c r="I5059" s="213">
        <v>193440</v>
      </c>
      <c r="J5059" s="213">
        <v>10639.2</v>
      </c>
      <c r="K5059" s="212">
        <v>15475.2</v>
      </c>
      <c r="L5059" s="212">
        <v>17409.599999999999</v>
      </c>
      <c r="M5059" s="239">
        <f t="shared" si="399"/>
        <v>0.51520000000004074</v>
      </c>
      <c r="N5059" s="239"/>
      <c r="O5059" s="178"/>
      <c r="P5059" s="178"/>
      <c r="Q5059" s="178"/>
      <c r="R5059" s="178"/>
      <c r="S5059" s="178"/>
      <c r="T5059" s="178"/>
      <c r="U5059" s="178"/>
      <c r="V5059" s="178"/>
      <c r="W5059" s="178"/>
      <c r="X5059" s="178"/>
      <c r="Y5059" s="210">
        <f t="shared" ref="Y5059:Y5122" si="403">I5059/$B5059</f>
        <v>0.37663551401869161</v>
      </c>
      <c r="Z5059" s="211">
        <f t="shared" si="400"/>
        <v>0.42</v>
      </c>
      <c r="AA5059" s="178"/>
      <c r="AB5059" s="178"/>
      <c r="AC5059" s="178"/>
    </row>
    <row r="5060" spans="2:29" x14ac:dyDescent="0.35">
      <c r="B5060" s="222">
        <v>513700</v>
      </c>
      <c r="C5060" s="208">
        <v>211694</v>
      </c>
      <c r="D5060" s="309">
        <v>11643.17</v>
      </c>
      <c r="E5060" s="206">
        <v>16935.52</v>
      </c>
      <c r="F5060" s="206">
        <v>19052.46</v>
      </c>
      <c r="G5060" s="205">
        <f t="shared" si="401"/>
        <v>0.41209655440918824</v>
      </c>
      <c r="H5060" s="207">
        <f t="shared" si="402"/>
        <v>0.45</v>
      </c>
      <c r="I5060" s="213">
        <v>193482</v>
      </c>
      <c r="J5060" s="213">
        <v>10641.51</v>
      </c>
      <c r="K5060" s="212">
        <v>15478.56</v>
      </c>
      <c r="L5060" s="212">
        <v>17413.38</v>
      </c>
      <c r="M5060" s="239">
        <f t="shared" ref="M5060:M5123" si="404">(C5060+D5060+F5060-C5059-D5059-F5059)/100</f>
        <v>0.51530000000002474</v>
      </c>
      <c r="N5060" s="239"/>
      <c r="O5060" s="178"/>
      <c r="P5060" s="178"/>
      <c r="Q5060" s="178"/>
      <c r="R5060" s="178"/>
      <c r="S5060" s="178"/>
      <c r="T5060" s="178"/>
      <c r="U5060" s="178"/>
      <c r="V5060" s="178"/>
      <c r="W5060" s="178"/>
      <c r="X5060" s="178"/>
      <c r="Y5060" s="210">
        <f t="shared" si="403"/>
        <v>0.37664395561611835</v>
      </c>
      <c r="Z5060" s="211">
        <f t="shared" ref="Z5060:Z5123" si="405">(I5060-I5059)/($B5060-$B5059)</f>
        <v>0.42</v>
      </c>
      <c r="AA5060" s="178"/>
      <c r="AB5060" s="178"/>
      <c r="AC5060" s="178"/>
    </row>
    <row r="5061" spans="2:29" x14ac:dyDescent="0.35">
      <c r="B5061" s="222">
        <v>513800</v>
      </c>
      <c r="C5061" s="208">
        <v>211739</v>
      </c>
      <c r="D5061" s="309">
        <v>11645.64</v>
      </c>
      <c r="E5061" s="206">
        <v>16939.12</v>
      </c>
      <c r="F5061" s="206">
        <v>19056.509999999998</v>
      </c>
      <c r="G5061" s="205">
        <f t="shared" ref="G5061:G5124" si="406">C5061/B5061</f>
        <v>0.41210393149085245</v>
      </c>
      <c r="H5061" s="207">
        <f t="shared" ref="H5061:H5124" si="407">(C5061-C5060)/(B5061-B5060)</f>
        <v>0.45</v>
      </c>
      <c r="I5061" s="213">
        <v>193524</v>
      </c>
      <c r="J5061" s="213">
        <v>10643.82</v>
      </c>
      <c r="K5061" s="212">
        <v>15481.92</v>
      </c>
      <c r="L5061" s="212">
        <v>17417.16</v>
      </c>
      <c r="M5061" s="239">
        <f t="shared" si="404"/>
        <v>0.51520000000025901</v>
      </c>
      <c r="N5061" s="239"/>
      <c r="O5061" s="178"/>
      <c r="P5061" s="178"/>
      <c r="Q5061" s="178"/>
      <c r="R5061" s="178"/>
      <c r="S5061" s="178"/>
      <c r="T5061" s="178"/>
      <c r="U5061" s="178"/>
      <c r="V5061" s="178"/>
      <c r="W5061" s="178"/>
      <c r="X5061" s="178"/>
      <c r="Y5061" s="210">
        <f t="shared" si="403"/>
        <v>0.37665239392759831</v>
      </c>
      <c r="Z5061" s="211">
        <f t="shared" si="405"/>
        <v>0.42</v>
      </c>
      <c r="AA5061" s="178"/>
      <c r="AB5061" s="178"/>
      <c r="AC5061" s="178"/>
    </row>
    <row r="5062" spans="2:29" x14ac:dyDescent="0.35">
      <c r="B5062" s="222">
        <v>513900</v>
      </c>
      <c r="C5062" s="208">
        <v>211784</v>
      </c>
      <c r="D5062" s="309">
        <v>11648.12</v>
      </c>
      <c r="E5062" s="206">
        <v>16942.72</v>
      </c>
      <c r="F5062" s="206">
        <v>19060.560000000001</v>
      </c>
      <c r="G5062" s="205">
        <f t="shared" si="406"/>
        <v>0.41211130570149834</v>
      </c>
      <c r="H5062" s="207">
        <f t="shared" si="407"/>
        <v>0.45</v>
      </c>
      <c r="I5062" s="213">
        <v>193566</v>
      </c>
      <c r="J5062" s="213">
        <v>10646.13</v>
      </c>
      <c r="K5062" s="212">
        <v>15485.28</v>
      </c>
      <c r="L5062" s="212">
        <v>17420.939999999999</v>
      </c>
      <c r="M5062" s="239">
        <f t="shared" si="404"/>
        <v>0.51529999999995202</v>
      </c>
      <c r="N5062" s="239"/>
      <c r="O5062" s="178"/>
      <c r="P5062" s="178"/>
      <c r="Q5062" s="178"/>
      <c r="R5062" s="178"/>
      <c r="S5062" s="178"/>
      <c r="T5062" s="178"/>
      <c r="U5062" s="178"/>
      <c r="V5062" s="178"/>
      <c r="W5062" s="178"/>
      <c r="X5062" s="178"/>
      <c r="Y5062" s="210">
        <f t="shared" si="403"/>
        <v>0.3766608289550496</v>
      </c>
      <c r="Z5062" s="211">
        <f t="shared" si="405"/>
        <v>0.42</v>
      </c>
      <c r="AA5062" s="178"/>
      <c r="AB5062" s="178"/>
      <c r="AC5062" s="178"/>
    </row>
    <row r="5063" spans="2:29" x14ac:dyDescent="0.35">
      <c r="B5063" s="222">
        <v>514000</v>
      </c>
      <c r="C5063" s="208">
        <v>211829</v>
      </c>
      <c r="D5063" s="309">
        <v>11650.59</v>
      </c>
      <c r="E5063" s="206">
        <v>16946.32</v>
      </c>
      <c r="F5063" s="206">
        <v>19064.61</v>
      </c>
      <c r="G5063" s="205">
        <f t="shared" si="406"/>
        <v>0.41211867704280153</v>
      </c>
      <c r="H5063" s="207">
        <f t="shared" si="407"/>
        <v>0.45</v>
      </c>
      <c r="I5063" s="213">
        <v>193608</v>
      </c>
      <c r="J5063" s="213">
        <v>10648.44</v>
      </c>
      <c r="K5063" s="212">
        <v>15488.64</v>
      </c>
      <c r="L5063" s="212">
        <v>17424.72</v>
      </c>
      <c r="M5063" s="239">
        <f t="shared" si="404"/>
        <v>0.51520000000007715</v>
      </c>
      <c r="N5063" s="239"/>
      <c r="O5063" s="178"/>
      <c r="P5063" s="178"/>
      <c r="Q5063" s="178"/>
      <c r="R5063" s="178"/>
      <c r="S5063" s="178"/>
      <c r="T5063" s="178"/>
      <c r="U5063" s="178"/>
      <c r="V5063" s="178"/>
      <c r="W5063" s="178"/>
      <c r="X5063" s="178"/>
      <c r="Y5063" s="210">
        <f t="shared" si="403"/>
        <v>0.37666926070038909</v>
      </c>
      <c r="Z5063" s="211">
        <f t="shared" si="405"/>
        <v>0.42</v>
      </c>
      <c r="AA5063" s="178"/>
      <c r="AB5063" s="178"/>
      <c r="AC5063" s="178"/>
    </row>
    <row r="5064" spans="2:29" x14ac:dyDescent="0.35">
      <c r="B5064" s="222">
        <v>514100</v>
      </c>
      <c r="C5064" s="208">
        <v>211874</v>
      </c>
      <c r="D5064" s="309">
        <v>11653.07</v>
      </c>
      <c r="E5064" s="206">
        <v>16949.919999999998</v>
      </c>
      <c r="F5064" s="206">
        <v>19068.66</v>
      </c>
      <c r="G5064" s="205">
        <f t="shared" si="406"/>
        <v>0.4121260455164365</v>
      </c>
      <c r="H5064" s="207">
        <f t="shared" si="407"/>
        <v>0.45</v>
      </c>
      <c r="I5064" s="213">
        <v>193650</v>
      </c>
      <c r="J5064" s="213">
        <v>10650.75</v>
      </c>
      <c r="K5064" s="212">
        <v>15492</v>
      </c>
      <c r="L5064" s="212">
        <v>17428.5</v>
      </c>
      <c r="M5064" s="239">
        <f t="shared" si="404"/>
        <v>0.51530000000009746</v>
      </c>
      <c r="N5064" s="239"/>
      <c r="O5064" s="178"/>
      <c r="P5064" s="178"/>
      <c r="Q5064" s="178"/>
      <c r="R5064" s="178"/>
      <c r="S5064" s="178"/>
      <c r="T5064" s="178"/>
      <c r="U5064" s="178"/>
      <c r="V5064" s="178"/>
      <c r="W5064" s="178"/>
      <c r="X5064" s="178"/>
      <c r="Y5064" s="210">
        <f t="shared" si="403"/>
        <v>0.37667768916553201</v>
      </c>
      <c r="Z5064" s="211">
        <f t="shared" si="405"/>
        <v>0.42</v>
      </c>
      <c r="AA5064" s="178"/>
      <c r="AB5064" s="178"/>
      <c r="AC5064" s="178"/>
    </row>
    <row r="5065" spans="2:29" x14ac:dyDescent="0.35">
      <c r="B5065" s="222">
        <v>514200</v>
      </c>
      <c r="C5065" s="208">
        <v>211919</v>
      </c>
      <c r="D5065" s="309">
        <v>11655.54</v>
      </c>
      <c r="E5065" s="206">
        <v>16953.52</v>
      </c>
      <c r="F5065" s="206">
        <v>19072.71</v>
      </c>
      <c r="G5065" s="205">
        <f t="shared" si="406"/>
        <v>0.41213341112407625</v>
      </c>
      <c r="H5065" s="207">
        <f t="shared" si="407"/>
        <v>0.45</v>
      </c>
      <c r="I5065" s="213">
        <v>193692</v>
      </c>
      <c r="J5065" s="213">
        <v>10653.06</v>
      </c>
      <c r="K5065" s="212">
        <v>15495.36</v>
      </c>
      <c r="L5065" s="212">
        <v>17432.28</v>
      </c>
      <c r="M5065" s="239">
        <f t="shared" si="404"/>
        <v>0.51520000000000432</v>
      </c>
      <c r="N5065" s="239"/>
      <c r="O5065" s="178"/>
      <c r="P5065" s="178"/>
      <c r="Q5065" s="178"/>
      <c r="R5065" s="178"/>
      <c r="S5065" s="178"/>
      <c r="T5065" s="178"/>
      <c r="U5065" s="178"/>
      <c r="V5065" s="178"/>
      <c r="W5065" s="178"/>
      <c r="X5065" s="178"/>
      <c r="Y5065" s="210">
        <f t="shared" si="403"/>
        <v>0.37668611435239208</v>
      </c>
      <c r="Z5065" s="211">
        <f t="shared" si="405"/>
        <v>0.42</v>
      </c>
      <c r="AA5065" s="178"/>
      <c r="AB5065" s="178"/>
      <c r="AC5065" s="178"/>
    </row>
    <row r="5066" spans="2:29" x14ac:dyDescent="0.35">
      <c r="B5066" s="222">
        <v>514300</v>
      </c>
      <c r="C5066" s="208">
        <v>211964</v>
      </c>
      <c r="D5066" s="309">
        <v>11658.02</v>
      </c>
      <c r="E5066" s="206">
        <v>16957.12</v>
      </c>
      <c r="F5066" s="206">
        <v>19076.759999999998</v>
      </c>
      <c r="G5066" s="205">
        <f t="shared" si="406"/>
        <v>0.41214077386739256</v>
      </c>
      <c r="H5066" s="207">
        <f t="shared" si="407"/>
        <v>0.45</v>
      </c>
      <c r="I5066" s="213">
        <v>193734</v>
      </c>
      <c r="J5066" s="213">
        <v>10655.37</v>
      </c>
      <c r="K5066" s="212">
        <v>15498.72</v>
      </c>
      <c r="L5066" s="212">
        <v>17436.060000000001</v>
      </c>
      <c r="M5066" s="239">
        <f t="shared" si="404"/>
        <v>0.51529999999998832</v>
      </c>
      <c r="N5066" s="239"/>
      <c r="O5066" s="178"/>
      <c r="P5066" s="178"/>
      <c r="Q5066" s="178"/>
      <c r="R5066" s="178"/>
      <c r="S5066" s="178"/>
      <c r="T5066" s="178"/>
      <c r="U5066" s="178"/>
      <c r="V5066" s="178"/>
      <c r="W5066" s="178"/>
      <c r="X5066" s="178"/>
      <c r="Y5066" s="210">
        <f t="shared" si="403"/>
        <v>0.37669453626288157</v>
      </c>
      <c r="Z5066" s="211">
        <f t="shared" si="405"/>
        <v>0.42</v>
      </c>
      <c r="AA5066" s="178"/>
      <c r="AB5066" s="178"/>
      <c r="AC5066" s="178"/>
    </row>
    <row r="5067" spans="2:29" x14ac:dyDescent="0.35">
      <c r="B5067" s="222">
        <v>514400</v>
      </c>
      <c r="C5067" s="208">
        <v>212009</v>
      </c>
      <c r="D5067" s="309">
        <v>11660.49</v>
      </c>
      <c r="E5067" s="206">
        <v>16960.72</v>
      </c>
      <c r="F5067" s="206">
        <v>19080.810000000001</v>
      </c>
      <c r="G5067" s="205">
        <f t="shared" si="406"/>
        <v>0.41214813374805598</v>
      </c>
      <c r="H5067" s="207">
        <f t="shared" si="407"/>
        <v>0.45</v>
      </c>
      <c r="I5067" s="213">
        <v>193776</v>
      </c>
      <c r="J5067" s="213">
        <v>10657.68</v>
      </c>
      <c r="K5067" s="212">
        <v>15502.08</v>
      </c>
      <c r="L5067" s="212">
        <v>17439.84</v>
      </c>
      <c r="M5067" s="239">
        <f t="shared" si="404"/>
        <v>0.51519999999989519</v>
      </c>
      <c r="N5067" s="239"/>
      <c r="O5067" s="178"/>
      <c r="P5067" s="178"/>
      <c r="Q5067" s="178"/>
      <c r="R5067" s="178"/>
      <c r="S5067" s="178"/>
      <c r="T5067" s="178"/>
      <c r="U5067" s="178"/>
      <c r="V5067" s="178"/>
      <c r="W5067" s="178"/>
      <c r="X5067" s="178"/>
      <c r="Y5067" s="210">
        <f t="shared" si="403"/>
        <v>0.37670295489891137</v>
      </c>
      <c r="Z5067" s="211">
        <f t="shared" si="405"/>
        <v>0.42</v>
      </c>
      <c r="AA5067" s="178"/>
      <c r="AB5067" s="178"/>
      <c r="AC5067" s="178"/>
    </row>
    <row r="5068" spans="2:29" x14ac:dyDescent="0.35">
      <c r="B5068" s="222">
        <v>514500</v>
      </c>
      <c r="C5068" s="208">
        <v>212054</v>
      </c>
      <c r="D5068" s="309">
        <v>11662.97</v>
      </c>
      <c r="E5068" s="206">
        <v>16964.32</v>
      </c>
      <c r="F5068" s="206">
        <v>19084.86</v>
      </c>
      <c r="G5068" s="205">
        <f t="shared" si="406"/>
        <v>0.41215549076773567</v>
      </c>
      <c r="H5068" s="207">
        <f t="shared" si="407"/>
        <v>0.45</v>
      </c>
      <c r="I5068" s="213">
        <v>193818</v>
      </c>
      <c r="J5068" s="213">
        <v>10659.99</v>
      </c>
      <c r="K5068" s="212">
        <v>15505.44</v>
      </c>
      <c r="L5068" s="212">
        <v>17443.62</v>
      </c>
      <c r="M5068" s="239">
        <f t="shared" si="404"/>
        <v>0.51530000000017029</v>
      </c>
      <c r="N5068" s="239"/>
      <c r="O5068" s="178"/>
      <c r="P5068" s="178"/>
      <c r="Q5068" s="178"/>
      <c r="R5068" s="178"/>
      <c r="S5068" s="178"/>
      <c r="T5068" s="178"/>
      <c r="U5068" s="178"/>
      <c r="V5068" s="178"/>
      <c r="W5068" s="178"/>
      <c r="X5068" s="178"/>
      <c r="Y5068" s="210">
        <f t="shared" si="403"/>
        <v>0.37671137026239065</v>
      </c>
      <c r="Z5068" s="211">
        <f t="shared" si="405"/>
        <v>0.42</v>
      </c>
      <c r="AA5068" s="178"/>
      <c r="AB5068" s="178"/>
      <c r="AC5068" s="178"/>
    </row>
    <row r="5069" spans="2:29" x14ac:dyDescent="0.35">
      <c r="B5069" s="222">
        <v>514600</v>
      </c>
      <c r="C5069" s="208">
        <v>212099</v>
      </c>
      <c r="D5069" s="309">
        <v>11665.44</v>
      </c>
      <c r="E5069" s="206">
        <v>16967.919999999998</v>
      </c>
      <c r="F5069" s="206">
        <v>19088.91</v>
      </c>
      <c r="G5069" s="205">
        <f t="shared" si="406"/>
        <v>0.41216284492809951</v>
      </c>
      <c r="H5069" s="207">
        <f t="shared" si="407"/>
        <v>0.45</v>
      </c>
      <c r="I5069" s="213">
        <v>193860</v>
      </c>
      <c r="J5069" s="213">
        <v>10662.3</v>
      </c>
      <c r="K5069" s="212">
        <v>15508.8</v>
      </c>
      <c r="L5069" s="212">
        <v>17447.400000000001</v>
      </c>
      <c r="M5069" s="239">
        <f t="shared" si="404"/>
        <v>0.51520000000004074</v>
      </c>
      <c r="N5069" s="239"/>
      <c r="O5069" s="178"/>
      <c r="P5069" s="178"/>
      <c r="Q5069" s="178"/>
      <c r="R5069" s="178"/>
      <c r="S5069" s="178"/>
      <c r="T5069" s="178"/>
      <c r="U5069" s="178"/>
      <c r="V5069" s="178"/>
      <c r="W5069" s="178"/>
      <c r="X5069" s="178"/>
      <c r="Y5069" s="210">
        <f t="shared" si="403"/>
        <v>0.37671978235522735</v>
      </c>
      <c r="Z5069" s="211">
        <f t="shared" si="405"/>
        <v>0.42</v>
      </c>
      <c r="AA5069" s="178"/>
      <c r="AB5069" s="178"/>
      <c r="AC5069" s="178"/>
    </row>
    <row r="5070" spans="2:29" x14ac:dyDescent="0.35">
      <c r="B5070" s="222">
        <v>514700</v>
      </c>
      <c r="C5070" s="208">
        <v>212144</v>
      </c>
      <c r="D5070" s="309">
        <v>11667.92</v>
      </c>
      <c r="E5070" s="206">
        <v>16971.52</v>
      </c>
      <c r="F5070" s="206">
        <v>19092.96</v>
      </c>
      <c r="G5070" s="205">
        <f t="shared" si="406"/>
        <v>0.41217019623081408</v>
      </c>
      <c r="H5070" s="207">
        <f t="shared" si="407"/>
        <v>0.45</v>
      </c>
      <c r="I5070" s="213">
        <v>193902</v>
      </c>
      <c r="J5070" s="213">
        <v>10664.61</v>
      </c>
      <c r="K5070" s="212">
        <v>15512.16</v>
      </c>
      <c r="L5070" s="212">
        <v>17451.18</v>
      </c>
      <c r="M5070" s="239">
        <f t="shared" si="404"/>
        <v>0.51530000000002474</v>
      </c>
      <c r="N5070" s="239"/>
      <c r="O5070" s="178"/>
      <c r="P5070" s="178"/>
      <c r="Q5070" s="178"/>
      <c r="R5070" s="178"/>
      <c r="S5070" s="178"/>
      <c r="T5070" s="178"/>
      <c r="U5070" s="178"/>
      <c r="V5070" s="178"/>
      <c r="W5070" s="178"/>
      <c r="X5070" s="178"/>
      <c r="Y5070" s="210">
        <f t="shared" si="403"/>
        <v>0.37672819117932776</v>
      </c>
      <c r="Z5070" s="211">
        <f t="shared" si="405"/>
        <v>0.42</v>
      </c>
      <c r="AA5070" s="178"/>
      <c r="AB5070" s="178"/>
      <c r="AC5070" s="178"/>
    </row>
    <row r="5071" spans="2:29" x14ac:dyDescent="0.35">
      <c r="B5071" s="222">
        <v>514800</v>
      </c>
      <c r="C5071" s="208">
        <v>212189</v>
      </c>
      <c r="D5071" s="309">
        <v>11670.39</v>
      </c>
      <c r="E5071" s="206">
        <v>16975.12</v>
      </c>
      <c r="F5071" s="206">
        <v>19097.009999999998</v>
      </c>
      <c r="G5071" s="205">
        <f t="shared" si="406"/>
        <v>0.41217754467754469</v>
      </c>
      <c r="H5071" s="207">
        <f t="shared" si="407"/>
        <v>0.45</v>
      </c>
      <c r="I5071" s="213">
        <v>193944</v>
      </c>
      <c r="J5071" s="213">
        <v>10666.92</v>
      </c>
      <c r="K5071" s="212">
        <v>15515.52</v>
      </c>
      <c r="L5071" s="212">
        <v>17454.96</v>
      </c>
      <c r="M5071" s="239">
        <f t="shared" si="404"/>
        <v>0.51520000000025901</v>
      </c>
      <c r="N5071" s="239"/>
      <c r="O5071" s="178"/>
      <c r="P5071" s="178"/>
      <c r="Q5071" s="178"/>
      <c r="R5071" s="178"/>
      <c r="S5071" s="178"/>
      <c r="T5071" s="178"/>
      <c r="U5071" s="178"/>
      <c r="V5071" s="178"/>
      <c r="W5071" s="178"/>
      <c r="X5071" s="178"/>
      <c r="Y5071" s="210">
        <f t="shared" si="403"/>
        <v>0.37673659673659676</v>
      </c>
      <c r="Z5071" s="211">
        <f t="shared" si="405"/>
        <v>0.42</v>
      </c>
      <c r="AA5071" s="178"/>
      <c r="AB5071" s="178"/>
      <c r="AC5071" s="178"/>
    </row>
    <row r="5072" spans="2:29" x14ac:dyDescent="0.35">
      <c r="B5072" s="222">
        <v>514900</v>
      </c>
      <c r="C5072" s="208">
        <v>212234</v>
      </c>
      <c r="D5072" s="309">
        <v>11672.87</v>
      </c>
      <c r="E5072" s="206">
        <v>16978.72</v>
      </c>
      <c r="F5072" s="206">
        <v>19101.060000000001</v>
      </c>
      <c r="G5072" s="205">
        <f t="shared" si="406"/>
        <v>0.41218489026995531</v>
      </c>
      <c r="H5072" s="207">
        <f t="shared" si="407"/>
        <v>0.45</v>
      </c>
      <c r="I5072" s="213">
        <v>193986</v>
      </c>
      <c r="J5072" s="213">
        <v>10669.23</v>
      </c>
      <c r="K5072" s="212">
        <v>15518.88</v>
      </c>
      <c r="L5072" s="212">
        <v>17458.740000000002</v>
      </c>
      <c r="M5072" s="239">
        <f t="shared" si="404"/>
        <v>0.51529999999995202</v>
      </c>
      <c r="N5072" s="239"/>
      <c r="O5072" s="178"/>
      <c r="P5072" s="178"/>
      <c r="Q5072" s="178"/>
      <c r="R5072" s="178"/>
      <c r="S5072" s="178"/>
      <c r="T5072" s="178"/>
      <c r="U5072" s="178"/>
      <c r="V5072" s="178"/>
      <c r="W5072" s="178"/>
      <c r="X5072" s="178"/>
      <c r="Y5072" s="210">
        <f t="shared" si="403"/>
        <v>0.37674499902893765</v>
      </c>
      <c r="Z5072" s="211">
        <f t="shared" si="405"/>
        <v>0.42</v>
      </c>
      <c r="AA5072" s="178"/>
      <c r="AB5072" s="178"/>
      <c r="AC5072" s="178"/>
    </row>
    <row r="5073" spans="2:29" x14ac:dyDescent="0.35">
      <c r="B5073" s="222">
        <v>515000</v>
      </c>
      <c r="C5073" s="208">
        <v>212279</v>
      </c>
      <c r="D5073" s="309">
        <v>11675.34</v>
      </c>
      <c r="E5073" s="206">
        <v>16982.32</v>
      </c>
      <c r="F5073" s="206">
        <v>19105.11</v>
      </c>
      <c r="G5073" s="205">
        <f t="shared" si="406"/>
        <v>0.41219223300970875</v>
      </c>
      <c r="H5073" s="207">
        <f t="shared" si="407"/>
        <v>0.45</v>
      </c>
      <c r="I5073" s="213">
        <v>194028</v>
      </c>
      <c r="J5073" s="213">
        <v>10671.54</v>
      </c>
      <c r="K5073" s="212">
        <v>15522.24</v>
      </c>
      <c r="L5073" s="212">
        <v>17462.52</v>
      </c>
      <c r="M5073" s="239">
        <f t="shared" si="404"/>
        <v>0.51520000000007715</v>
      </c>
      <c r="N5073" s="239"/>
      <c r="O5073" s="178"/>
      <c r="P5073" s="178"/>
      <c r="Q5073" s="178"/>
      <c r="R5073" s="178"/>
      <c r="S5073" s="178"/>
      <c r="T5073" s="178"/>
      <c r="U5073" s="178"/>
      <c r="V5073" s="178"/>
      <c r="W5073" s="178"/>
      <c r="X5073" s="178"/>
      <c r="Y5073" s="210">
        <f t="shared" si="403"/>
        <v>0.37675339805825242</v>
      </c>
      <c r="Z5073" s="211">
        <f t="shared" si="405"/>
        <v>0.42</v>
      </c>
      <c r="AA5073" s="178"/>
      <c r="AB5073" s="178"/>
      <c r="AC5073" s="178"/>
    </row>
    <row r="5074" spans="2:29" x14ac:dyDescent="0.35">
      <c r="B5074" s="222">
        <v>515100</v>
      </c>
      <c r="C5074" s="208">
        <v>212324</v>
      </c>
      <c r="D5074" s="309">
        <v>11677.82</v>
      </c>
      <c r="E5074" s="206">
        <v>16985.919999999998</v>
      </c>
      <c r="F5074" s="206">
        <v>19109.16</v>
      </c>
      <c r="G5074" s="205">
        <f t="shared" si="406"/>
        <v>0.41219957289846632</v>
      </c>
      <c r="H5074" s="207">
        <f t="shared" si="407"/>
        <v>0.45</v>
      </c>
      <c r="I5074" s="213">
        <v>194070</v>
      </c>
      <c r="J5074" s="213">
        <v>10673.85</v>
      </c>
      <c r="K5074" s="212">
        <v>15525.6</v>
      </c>
      <c r="L5074" s="212">
        <v>17466.3</v>
      </c>
      <c r="M5074" s="239">
        <f t="shared" si="404"/>
        <v>0.51530000000009746</v>
      </c>
      <c r="N5074" s="239"/>
      <c r="O5074" s="178"/>
      <c r="P5074" s="178"/>
      <c r="Q5074" s="178"/>
      <c r="R5074" s="178"/>
      <c r="S5074" s="178"/>
      <c r="T5074" s="178"/>
      <c r="U5074" s="178"/>
      <c r="V5074" s="178"/>
      <c r="W5074" s="178"/>
      <c r="X5074" s="178"/>
      <c r="Y5074" s="210">
        <f t="shared" si="403"/>
        <v>0.37676179382644148</v>
      </c>
      <c r="Z5074" s="211">
        <f t="shared" si="405"/>
        <v>0.42</v>
      </c>
      <c r="AA5074" s="178"/>
      <c r="AB5074" s="178"/>
      <c r="AC5074" s="178"/>
    </row>
    <row r="5075" spans="2:29" x14ac:dyDescent="0.35">
      <c r="B5075" s="222">
        <v>515200</v>
      </c>
      <c r="C5075" s="208">
        <v>212369</v>
      </c>
      <c r="D5075" s="309">
        <v>11680.29</v>
      </c>
      <c r="E5075" s="206">
        <v>16989.52</v>
      </c>
      <c r="F5075" s="206">
        <v>19113.21</v>
      </c>
      <c r="G5075" s="205">
        <f t="shared" si="406"/>
        <v>0.41220690993788822</v>
      </c>
      <c r="H5075" s="207">
        <f t="shared" si="407"/>
        <v>0.45</v>
      </c>
      <c r="I5075" s="213">
        <v>194112</v>
      </c>
      <c r="J5075" s="213">
        <v>10676.16</v>
      </c>
      <c r="K5075" s="212">
        <v>15528.96</v>
      </c>
      <c r="L5075" s="212">
        <v>17470.080000000002</v>
      </c>
      <c r="M5075" s="239">
        <f t="shared" si="404"/>
        <v>0.51520000000000432</v>
      </c>
      <c r="N5075" s="239"/>
      <c r="O5075" s="178"/>
      <c r="P5075" s="178"/>
      <c r="Q5075" s="178"/>
      <c r="R5075" s="178"/>
      <c r="S5075" s="178"/>
      <c r="T5075" s="178"/>
      <c r="U5075" s="178"/>
      <c r="V5075" s="178"/>
      <c r="W5075" s="178"/>
      <c r="X5075" s="178"/>
      <c r="Y5075" s="210">
        <f t="shared" si="403"/>
        <v>0.37677018633540371</v>
      </c>
      <c r="Z5075" s="211">
        <f t="shared" si="405"/>
        <v>0.42</v>
      </c>
      <c r="AA5075" s="178"/>
      <c r="AB5075" s="178"/>
      <c r="AC5075" s="178"/>
    </row>
    <row r="5076" spans="2:29" x14ac:dyDescent="0.35">
      <c r="B5076" s="222">
        <v>515300</v>
      </c>
      <c r="C5076" s="208">
        <v>212414</v>
      </c>
      <c r="D5076" s="309">
        <v>11682.77</v>
      </c>
      <c r="E5076" s="206">
        <v>16993.12</v>
      </c>
      <c r="F5076" s="206">
        <v>19117.259999999998</v>
      </c>
      <c r="G5076" s="205">
        <f t="shared" si="406"/>
        <v>0.4122142441296332</v>
      </c>
      <c r="H5076" s="207">
        <f t="shared" si="407"/>
        <v>0.45</v>
      </c>
      <c r="I5076" s="213">
        <v>194154</v>
      </c>
      <c r="J5076" s="213">
        <v>10678.47</v>
      </c>
      <c r="K5076" s="212">
        <v>15532.32</v>
      </c>
      <c r="L5076" s="212">
        <v>17473.86</v>
      </c>
      <c r="M5076" s="239">
        <f t="shared" si="404"/>
        <v>0.51529999999998832</v>
      </c>
      <c r="N5076" s="239"/>
      <c r="O5076" s="178"/>
      <c r="P5076" s="178"/>
      <c r="Q5076" s="178"/>
      <c r="R5076" s="178"/>
      <c r="S5076" s="178"/>
      <c r="T5076" s="178"/>
      <c r="U5076" s="178"/>
      <c r="V5076" s="178"/>
      <c r="W5076" s="178"/>
      <c r="X5076" s="178"/>
      <c r="Y5076" s="210">
        <f t="shared" si="403"/>
        <v>0.3767785755870367</v>
      </c>
      <c r="Z5076" s="211">
        <f t="shared" si="405"/>
        <v>0.42</v>
      </c>
      <c r="AA5076" s="178"/>
      <c r="AB5076" s="178"/>
      <c r="AC5076" s="178"/>
    </row>
    <row r="5077" spans="2:29" x14ac:dyDescent="0.35">
      <c r="B5077" s="222">
        <v>515400</v>
      </c>
      <c r="C5077" s="208">
        <v>212459</v>
      </c>
      <c r="D5077" s="309">
        <v>11685.24</v>
      </c>
      <c r="E5077" s="206">
        <v>16996.72</v>
      </c>
      <c r="F5077" s="206">
        <v>19121.310000000001</v>
      </c>
      <c r="G5077" s="205">
        <f t="shared" si="406"/>
        <v>0.41222157547535893</v>
      </c>
      <c r="H5077" s="207">
        <f t="shared" si="407"/>
        <v>0.45</v>
      </c>
      <c r="I5077" s="213">
        <v>194196</v>
      </c>
      <c r="J5077" s="213">
        <v>10680.78</v>
      </c>
      <c r="K5077" s="212">
        <v>15535.68</v>
      </c>
      <c r="L5077" s="212">
        <v>17477.64</v>
      </c>
      <c r="M5077" s="239">
        <f t="shared" si="404"/>
        <v>0.51519999999989519</v>
      </c>
      <c r="N5077" s="239"/>
      <c r="O5077" s="178"/>
      <c r="P5077" s="178"/>
      <c r="Q5077" s="178"/>
      <c r="R5077" s="178"/>
      <c r="S5077" s="178"/>
      <c r="T5077" s="178"/>
      <c r="U5077" s="178"/>
      <c r="V5077" s="178"/>
      <c r="W5077" s="178"/>
      <c r="X5077" s="178"/>
      <c r="Y5077" s="210">
        <f t="shared" si="403"/>
        <v>0.37678696158323632</v>
      </c>
      <c r="Z5077" s="211">
        <f t="shared" si="405"/>
        <v>0.42</v>
      </c>
      <c r="AA5077" s="178"/>
      <c r="AB5077" s="178"/>
      <c r="AC5077" s="178"/>
    </row>
    <row r="5078" spans="2:29" x14ac:dyDescent="0.35">
      <c r="B5078" s="222">
        <v>515500</v>
      </c>
      <c r="C5078" s="208">
        <v>212504</v>
      </c>
      <c r="D5078" s="309">
        <v>11687.72</v>
      </c>
      <c r="E5078" s="206">
        <v>17000.32</v>
      </c>
      <c r="F5078" s="206">
        <v>19125.36</v>
      </c>
      <c r="G5078" s="205">
        <f t="shared" si="406"/>
        <v>0.41222890397672163</v>
      </c>
      <c r="H5078" s="207">
        <f t="shared" si="407"/>
        <v>0.45</v>
      </c>
      <c r="I5078" s="213">
        <v>194238</v>
      </c>
      <c r="J5078" s="213">
        <v>10683.09</v>
      </c>
      <c r="K5078" s="212">
        <v>15539.04</v>
      </c>
      <c r="L5078" s="212">
        <v>17481.419999999998</v>
      </c>
      <c r="M5078" s="239">
        <f t="shared" si="404"/>
        <v>0.51530000000017029</v>
      </c>
      <c r="N5078" s="239"/>
      <c r="O5078" s="178"/>
      <c r="P5078" s="178"/>
      <c r="Q5078" s="178"/>
      <c r="R5078" s="178"/>
      <c r="S5078" s="178"/>
      <c r="T5078" s="178"/>
      <c r="U5078" s="178"/>
      <c r="V5078" s="178"/>
      <c r="W5078" s="178"/>
      <c r="X5078" s="178"/>
      <c r="Y5078" s="210">
        <f t="shared" si="403"/>
        <v>0.37679534432589717</v>
      </c>
      <c r="Z5078" s="211">
        <f t="shared" si="405"/>
        <v>0.42</v>
      </c>
      <c r="AA5078" s="178"/>
      <c r="AB5078" s="178"/>
      <c r="AC5078" s="178"/>
    </row>
    <row r="5079" spans="2:29" x14ac:dyDescent="0.35">
      <c r="B5079" s="222">
        <v>515600</v>
      </c>
      <c r="C5079" s="208">
        <v>212549</v>
      </c>
      <c r="D5079" s="309">
        <v>11690.19</v>
      </c>
      <c r="E5079" s="206">
        <v>17003.919999999998</v>
      </c>
      <c r="F5079" s="206">
        <v>19129.41</v>
      </c>
      <c r="G5079" s="205">
        <f t="shared" si="406"/>
        <v>0.41223622963537626</v>
      </c>
      <c r="H5079" s="207">
        <f t="shared" si="407"/>
        <v>0.45</v>
      </c>
      <c r="I5079" s="213">
        <v>194280</v>
      </c>
      <c r="J5079" s="213">
        <v>10685.4</v>
      </c>
      <c r="K5079" s="212">
        <v>15542.4</v>
      </c>
      <c r="L5079" s="212">
        <v>17485.2</v>
      </c>
      <c r="M5079" s="239">
        <f t="shared" si="404"/>
        <v>0.51520000000004074</v>
      </c>
      <c r="N5079" s="239"/>
      <c r="O5079" s="178"/>
      <c r="P5079" s="178"/>
      <c r="Q5079" s="178"/>
      <c r="R5079" s="178"/>
      <c r="S5079" s="178"/>
      <c r="T5079" s="178"/>
      <c r="U5079" s="178"/>
      <c r="V5079" s="178"/>
      <c r="W5079" s="178"/>
      <c r="X5079" s="178"/>
      <c r="Y5079" s="210">
        <f t="shared" si="403"/>
        <v>0.37680372381691235</v>
      </c>
      <c r="Z5079" s="211">
        <f t="shared" si="405"/>
        <v>0.42</v>
      </c>
      <c r="AA5079" s="178"/>
      <c r="AB5079" s="178"/>
      <c r="AC5079" s="178"/>
    </row>
    <row r="5080" spans="2:29" x14ac:dyDescent="0.35">
      <c r="B5080" s="222">
        <v>515700</v>
      </c>
      <c r="C5080" s="208">
        <v>212594</v>
      </c>
      <c r="D5080" s="309">
        <v>11692.67</v>
      </c>
      <c r="E5080" s="206">
        <v>17007.52</v>
      </c>
      <c r="F5080" s="206">
        <v>19133.46</v>
      </c>
      <c r="G5080" s="205">
        <f t="shared" si="406"/>
        <v>0.41224355245297656</v>
      </c>
      <c r="H5080" s="207">
        <f t="shared" si="407"/>
        <v>0.45</v>
      </c>
      <c r="I5080" s="213">
        <v>194322</v>
      </c>
      <c r="J5080" s="213">
        <v>10687.71</v>
      </c>
      <c r="K5080" s="212">
        <v>15545.76</v>
      </c>
      <c r="L5080" s="212">
        <v>17488.98</v>
      </c>
      <c r="M5080" s="239">
        <f t="shared" si="404"/>
        <v>0.51530000000002474</v>
      </c>
      <c r="N5080" s="239"/>
      <c r="O5080" s="178"/>
      <c r="P5080" s="178"/>
      <c r="Q5080" s="178"/>
      <c r="R5080" s="178"/>
      <c r="S5080" s="178"/>
      <c r="T5080" s="178"/>
      <c r="U5080" s="178"/>
      <c r="V5080" s="178"/>
      <c r="W5080" s="178"/>
      <c r="X5080" s="178"/>
      <c r="Y5080" s="210">
        <f t="shared" si="403"/>
        <v>0.37681210005817334</v>
      </c>
      <c r="Z5080" s="211">
        <f t="shared" si="405"/>
        <v>0.42</v>
      </c>
      <c r="AA5080" s="178"/>
      <c r="AB5080" s="178"/>
      <c r="AC5080" s="178"/>
    </row>
    <row r="5081" spans="2:29" x14ac:dyDescent="0.35">
      <c r="B5081" s="222">
        <v>515800</v>
      </c>
      <c r="C5081" s="208">
        <v>212639</v>
      </c>
      <c r="D5081" s="309">
        <v>11695.14</v>
      </c>
      <c r="E5081" s="206">
        <v>17011.12</v>
      </c>
      <c r="F5081" s="206">
        <v>19137.509999999998</v>
      </c>
      <c r="G5081" s="205">
        <f t="shared" si="406"/>
        <v>0.41225087243117486</v>
      </c>
      <c r="H5081" s="207">
        <f t="shared" si="407"/>
        <v>0.45</v>
      </c>
      <c r="I5081" s="213">
        <v>194364</v>
      </c>
      <c r="J5081" s="213">
        <v>10690.02</v>
      </c>
      <c r="K5081" s="212">
        <v>15549.12</v>
      </c>
      <c r="L5081" s="212">
        <v>17492.759999999998</v>
      </c>
      <c r="M5081" s="239">
        <f t="shared" si="404"/>
        <v>0.51520000000025901</v>
      </c>
      <c r="N5081" s="239"/>
      <c r="O5081" s="178"/>
      <c r="P5081" s="178"/>
      <c r="Q5081" s="178"/>
      <c r="R5081" s="178"/>
      <c r="S5081" s="178"/>
      <c r="T5081" s="178"/>
      <c r="U5081" s="178"/>
      <c r="V5081" s="178"/>
      <c r="W5081" s="178"/>
      <c r="X5081" s="178"/>
      <c r="Y5081" s="210">
        <f t="shared" si="403"/>
        <v>0.3768204730515704</v>
      </c>
      <c r="Z5081" s="211">
        <f t="shared" si="405"/>
        <v>0.42</v>
      </c>
      <c r="AA5081" s="178"/>
      <c r="AB5081" s="178"/>
      <c r="AC5081" s="178"/>
    </row>
    <row r="5082" spans="2:29" x14ac:dyDescent="0.35">
      <c r="B5082" s="222">
        <v>515900</v>
      </c>
      <c r="C5082" s="208">
        <v>212684</v>
      </c>
      <c r="D5082" s="309">
        <v>11697.62</v>
      </c>
      <c r="E5082" s="206">
        <v>17014.72</v>
      </c>
      <c r="F5082" s="206">
        <v>19141.560000000001</v>
      </c>
      <c r="G5082" s="205">
        <f t="shared" si="406"/>
        <v>0.41225818957162241</v>
      </c>
      <c r="H5082" s="207">
        <f t="shared" si="407"/>
        <v>0.45</v>
      </c>
      <c r="I5082" s="213">
        <v>194406</v>
      </c>
      <c r="J5082" s="213">
        <v>10692.33</v>
      </c>
      <c r="K5082" s="212">
        <v>15552.48</v>
      </c>
      <c r="L5082" s="212">
        <v>17496.54</v>
      </c>
      <c r="M5082" s="239">
        <f t="shared" si="404"/>
        <v>0.51529999999995202</v>
      </c>
      <c r="N5082" s="239"/>
      <c r="O5082" s="178"/>
      <c r="P5082" s="178"/>
      <c r="Q5082" s="178"/>
      <c r="R5082" s="178"/>
      <c r="S5082" s="178"/>
      <c r="T5082" s="178"/>
      <c r="U5082" s="178"/>
      <c r="V5082" s="178"/>
      <c r="W5082" s="178"/>
      <c r="X5082" s="178"/>
      <c r="Y5082" s="210">
        <f t="shared" si="403"/>
        <v>0.37682884279899204</v>
      </c>
      <c r="Z5082" s="211">
        <f t="shared" si="405"/>
        <v>0.42</v>
      </c>
      <c r="AA5082" s="178"/>
      <c r="AB5082" s="178"/>
      <c r="AC5082" s="178"/>
    </row>
    <row r="5083" spans="2:29" x14ac:dyDescent="0.35">
      <c r="B5083" s="222">
        <v>516000</v>
      </c>
      <c r="C5083" s="208">
        <v>212729</v>
      </c>
      <c r="D5083" s="309">
        <v>11700.09</v>
      </c>
      <c r="E5083" s="206">
        <v>17018.32</v>
      </c>
      <c r="F5083" s="206">
        <v>19145.61</v>
      </c>
      <c r="G5083" s="205">
        <f t="shared" si="406"/>
        <v>0.412265503875969</v>
      </c>
      <c r="H5083" s="207">
        <f t="shared" si="407"/>
        <v>0.45</v>
      </c>
      <c r="I5083" s="213">
        <v>194448</v>
      </c>
      <c r="J5083" s="213">
        <v>10694.64</v>
      </c>
      <c r="K5083" s="212">
        <v>15555.84</v>
      </c>
      <c r="L5083" s="212">
        <v>17500.32</v>
      </c>
      <c r="M5083" s="239">
        <f t="shared" si="404"/>
        <v>0.51520000000007715</v>
      </c>
      <c r="N5083" s="239"/>
      <c r="O5083" s="178"/>
      <c r="P5083" s="178"/>
      <c r="Q5083" s="178"/>
      <c r="R5083" s="178"/>
      <c r="S5083" s="178"/>
      <c r="T5083" s="178"/>
      <c r="U5083" s="178"/>
      <c r="V5083" s="178"/>
      <c r="W5083" s="178"/>
      <c r="X5083" s="178"/>
      <c r="Y5083" s="210">
        <f t="shared" si="403"/>
        <v>0.37683720930232556</v>
      </c>
      <c r="Z5083" s="211">
        <f t="shared" si="405"/>
        <v>0.42</v>
      </c>
      <c r="AA5083" s="178"/>
      <c r="AB5083" s="178"/>
      <c r="AC5083" s="178"/>
    </row>
    <row r="5084" spans="2:29" x14ac:dyDescent="0.35">
      <c r="B5084" s="222">
        <v>516100</v>
      </c>
      <c r="C5084" s="208">
        <v>212774</v>
      </c>
      <c r="D5084" s="309">
        <v>11702.57</v>
      </c>
      <c r="E5084" s="206">
        <v>17021.919999999998</v>
      </c>
      <c r="F5084" s="206">
        <v>19149.66</v>
      </c>
      <c r="G5084" s="205">
        <f t="shared" si="406"/>
        <v>0.41227281534586319</v>
      </c>
      <c r="H5084" s="207">
        <f t="shared" si="407"/>
        <v>0.45</v>
      </c>
      <c r="I5084" s="213">
        <v>194490</v>
      </c>
      <c r="J5084" s="213">
        <v>10696.95</v>
      </c>
      <c r="K5084" s="212">
        <v>15559.2</v>
      </c>
      <c r="L5084" s="212">
        <v>17504.099999999999</v>
      </c>
      <c r="M5084" s="239">
        <f t="shared" si="404"/>
        <v>0.51530000000009746</v>
      </c>
      <c r="N5084" s="239"/>
      <c r="O5084" s="178"/>
      <c r="P5084" s="178"/>
      <c r="Q5084" s="178"/>
      <c r="R5084" s="178"/>
      <c r="S5084" s="178"/>
      <c r="T5084" s="178"/>
      <c r="U5084" s="178"/>
      <c r="V5084" s="178"/>
      <c r="W5084" s="178"/>
      <c r="X5084" s="178"/>
      <c r="Y5084" s="210">
        <f t="shared" si="403"/>
        <v>0.37684557256345669</v>
      </c>
      <c r="Z5084" s="211">
        <f t="shared" si="405"/>
        <v>0.42</v>
      </c>
      <c r="AA5084" s="178"/>
      <c r="AB5084" s="178"/>
      <c r="AC5084" s="178"/>
    </row>
    <row r="5085" spans="2:29" x14ac:dyDescent="0.35">
      <c r="B5085" s="222">
        <v>516200</v>
      </c>
      <c r="C5085" s="208">
        <v>212819</v>
      </c>
      <c r="D5085" s="309">
        <v>11705.04</v>
      </c>
      <c r="E5085" s="206">
        <v>17025.52</v>
      </c>
      <c r="F5085" s="206">
        <v>19153.71</v>
      </c>
      <c r="G5085" s="205">
        <f t="shared" si="406"/>
        <v>0.41228012398295233</v>
      </c>
      <c r="H5085" s="207">
        <f t="shared" si="407"/>
        <v>0.45</v>
      </c>
      <c r="I5085" s="213">
        <v>194532</v>
      </c>
      <c r="J5085" s="213">
        <v>10699.26</v>
      </c>
      <c r="K5085" s="212">
        <v>15562.56</v>
      </c>
      <c r="L5085" s="212">
        <v>17507.88</v>
      </c>
      <c r="M5085" s="239">
        <f t="shared" si="404"/>
        <v>0.51520000000000432</v>
      </c>
      <c r="N5085" s="239"/>
      <c r="O5085" s="178"/>
      <c r="P5085" s="178"/>
      <c r="Q5085" s="178"/>
      <c r="R5085" s="178"/>
      <c r="S5085" s="178"/>
      <c r="T5085" s="178"/>
      <c r="U5085" s="178"/>
      <c r="V5085" s="178"/>
      <c r="W5085" s="178"/>
      <c r="X5085" s="178"/>
      <c r="Y5085" s="210">
        <f t="shared" si="403"/>
        <v>0.37685393258426964</v>
      </c>
      <c r="Z5085" s="211">
        <f t="shared" si="405"/>
        <v>0.42</v>
      </c>
      <c r="AA5085" s="178"/>
      <c r="AB5085" s="178"/>
      <c r="AC5085" s="178"/>
    </row>
    <row r="5086" spans="2:29" x14ac:dyDescent="0.35">
      <c r="B5086" s="222">
        <v>516300</v>
      </c>
      <c r="C5086" s="208">
        <v>212864</v>
      </c>
      <c r="D5086" s="309">
        <v>11707.52</v>
      </c>
      <c r="E5086" s="206">
        <v>17029.12</v>
      </c>
      <c r="F5086" s="206">
        <v>19157.759999999998</v>
      </c>
      <c r="G5086" s="205">
        <f t="shared" si="406"/>
        <v>0.41228742978888244</v>
      </c>
      <c r="H5086" s="207">
        <f t="shared" si="407"/>
        <v>0.45</v>
      </c>
      <c r="I5086" s="213">
        <v>194574</v>
      </c>
      <c r="J5086" s="213">
        <v>10701.57</v>
      </c>
      <c r="K5086" s="212">
        <v>15565.92</v>
      </c>
      <c r="L5086" s="212">
        <v>17511.66</v>
      </c>
      <c r="M5086" s="239">
        <f t="shared" si="404"/>
        <v>0.51529999999998832</v>
      </c>
      <c r="N5086" s="239"/>
      <c r="O5086" s="178"/>
      <c r="P5086" s="178"/>
      <c r="Q5086" s="178"/>
      <c r="R5086" s="178"/>
      <c r="S5086" s="178"/>
      <c r="T5086" s="178"/>
      <c r="U5086" s="178"/>
      <c r="V5086" s="178"/>
      <c r="W5086" s="178"/>
      <c r="X5086" s="178"/>
      <c r="Y5086" s="210">
        <f t="shared" si="403"/>
        <v>0.37686228936664729</v>
      </c>
      <c r="Z5086" s="211">
        <f t="shared" si="405"/>
        <v>0.42</v>
      </c>
      <c r="AA5086" s="178"/>
      <c r="AB5086" s="178"/>
      <c r="AC5086" s="178"/>
    </row>
    <row r="5087" spans="2:29" x14ac:dyDescent="0.35">
      <c r="B5087" s="222">
        <v>516400</v>
      </c>
      <c r="C5087" s="208">
        <v>212909</v>
      </c>
      <c r="D5087" s="309">
        <v>11709.99</v>
      </c>
      <c r="E5087" s="206">
        <v>17032.72</v>
      </c>
      <c r="F5087" s="206">
        <v>19161.810000000001</v>
      </c>
      <c r="G5087" s="205">
        <f t="shared" si="406"/>
        <v>0.41229473276529821</v>
      </c>
      <c r="H5087" s="207">
        <f t="shared" si="407"/>
        <v>0.45</v>
      </c>
      <c r="I5087" s="213">
        <v>194616</v>
      </c>
      <c r="J5087" s="213">
        <v>10703.88</v>
      </c>
      <c r="K5087" s="212">
        <v>15569.28</v>
      </c>
      <c r="L5087" s="212">
        <v>17515.439999999999</v>
      </c>
      <c r="M5087" s="239">
        <f t="shared" si="404"/>
        <v>0.51519999999989519</v>
      </c>
      <c r="N5087" s="239"/>
      <c r="O5087" s="178"/>
      <c r="P5087" s="178"/>
      <c r="Q5087" s="178"/>
      <c r="R5087" s="178"/>
      <c r="S5087" s="178"/>
      <c r="T5087" s="178"/>
      <c r="U5087" s="178"/>
      <c r="V5087" s="178"/>
      <c r="W5087" s="178"/>
      <c r="X5087" s="178"/>
      <c r="Y5087" s="210">
        <f t="shared" si="403"/>
        <v>0.37687064291247097</v>
      </c>
      <c r="Z5087" s="211">
        <f t="shared" si="405"/>
        <v>0.42</v>
      </c>
      <c r="AA5087" s="178"/>
      <c r="AB5087" s="178"/>
      <c r="AC5087" s="178"/>
    </row>
    <row r="5088" spans="2:29" x14ac:dyDescent="0.35">
      <c r="B5088" s="222">
        <v>516500</v>
      </c>
      <c r="C5088" s="208">
        <v>212954</v>
      </c>
      <c r="D5088" s="309">
        <v>11712.47</v>
      </c>
      <c r="E5088" s="206">
        <v>17036.32</v>
      </c>
      <c r="F5088" s="206">
        <v>19165.86</v>
      </c>
      <c r="G5088" s="205">
        <f t="shared" si="406"/>
        <v>0.41230203291384315</v>
      </c>
      <c r="H5088" s="207">
        <f t="shared" si="407"/>
        <v>0.45</v>
      </c>
      <c r="I5088" s="213">
        <v>194658</v>
      </c>
      <c r="J5088" s="213">
        <v>10706.19</v>
      </c>
      <c r="K5088" s="212">
        <v>15572.64</v>
      </c>
      <c r="L5088" s="212">
        <v>17519.22</v>
      </c>
      <c r="M5088" s="239">
        <f t="shared" si="404"/>
        <v>0.51530000000017029</v>
      </c>
      <c r="N5088" s="239"/>
      <c r="O5088" s="178"/>
      <c r="P5088" s="178"/>
      <c r="Q5088" s="178"/>
      <c r="R5088" s="178"/>
      <c r="S5088" s="178"/>
      <c r="T5088" s="178"/>
      <c r="U5088" s="178"/>
      <c r="V5088" s="178"/>
      <c r="W5088" s="178"/>
      <c r="X5088" s="178"/>
      <c r="Y5088" s="210">
        <f t="shared" si="403"/>
        <v>0.37687899322362051</v>
      </c>
      <c r="Z5088" s="211">
        <f t="shared" si="405"/>
        <v>0.42</v>
      </c>
      <c r="AA5088" s="178"/>
      <c r="AB5088" s="178"/>
      <c r="AC5088" s="178"/>
    </row>
    <row r="5089" spans="2:29" x14ac:dyDescent="0.35">
      <c r="B5089" s="222">
        <v>516600</v>
      </c>
      <c r="C5089" s="208">
        <v>212999</v>
      </c>
      <c r="D5089" s="309">
        <v>11714.94</v>
      </c>
      <c r="E5089" s="206">
        <v>17039.919999999998</v>
      </c>
      <c r="F5089" s="206">
        <v>19169.91</v>
      </c>
      <c r="G5089" s="205">
        <f t="shared" si="406"/>
        <v>0.41230933023615951</v>
      </c>
      <c r="H5089" s="207">
        <f t="shared" si="407"/>
        <v>0.45</v>
      </c>
      <c r="I5089" s="213">
        <v>194700</v>
      </c>
      <c r="J5089" s="213">
        <v>10708.5</v>
      </c>
      <c r="K5089" s="212">
        <v>15576</v>
      </c>
      <c r="L5089" s="212">
        <v>17523</v>
      </c>
      <c r="M5089" s="239">
        <f t="shared" si="404"/>
        <v>0.51520000000004074</v>
      </c>
      <c r="N5089" s="239"/>
      <c r="O5089" s="178"/>
      <c r="P5089" s="178"/>
      <c r="Q5089" s="178"/>
      <c r="R5089" s="178"/>
      <c r="S5089" s="178"/>
      <c r="T5089" s="178"/>
      <c r="U5089" s="178"/>
      <c r="V5089" s="178"/>
      <c r="W5089" s="178"/>
      <c r="X5089" s="178"/>
      <c r="Y5089" s="210">
        <f t="shared" si="403"/>
        <v>0.37688734030197446</v>
      </c>
      <c r="Z5089" s="211">
        <f t="shared" si="405"/>
        <v>0.42</v>
      </c>
      <c r="AA5089" s="178"/>
      <c r="AB5089" s="178"/>
      <c r="AC5089" s="178"/>
    </row>
    <row r="5090" spans="2:29" x14ac:dyDescent="0.35">
      <c r="B5090" s="222">
        <v>516700</v>
      </c>
      <c r="C5090" s="208">
        <v>213044</v>
      </c>
      <c r="D5090" s="309">
        <v>11717.42</v>
      </c>
      <c r="E5090" s="206">
        <v>17043.52</v>
      </c>
      <c r="F5090" s="206">
        <v>19173.96</v>
      </c>
      <c r="G5090" s="205">
        <f t="shared" si="406"/>
        <v>0.41231662473388814</v>
      </c>
      <c r="H5090" s="207">
        <f t="shared" si="407"/>
        <v>0.45</v>
      </c>
      <c r="I5090" s="213">
        <v>194742</v>
      </c>
      <c r="J5090" s="213">
        <v>10710.81</v>
      </c>
      <c r="K5090" s="212">
        <v>15579.36</v>
      </c>
      <c r="L5090" s="212">
        <v>17526.78</v>
      </c>
      <c r="M5090" s="239">
        <f t="shared" si="404"/>
        <v>0.51530000000002474</v>
      </c>
      <c r="N5090" s="239"/>
      <c r="O5090" s="178"/>
      <c r="P5090" s="178"/>
      <c r="Q5090" s="178"/>
      <c r="R5090" s="178"/>
      <c r="S5090" s="178"/>
      <c r="T5090" s="178"/>
      <c r="U5090" s="178"/>
      <c r="V5090" s="178"/>
      <c r="W5090" s="178"/>
      <c r="X5090" s="178"/>
      <c r="Y5090" s="210">
        <f t="shared" si="403"/>
        <v>0.37689568414940972</v>
      </c>
      <c r="Z5090" s="211">
        <f t="shared" si="405"/>
        <v>0.42</v>
      </c>
      <c r="AA5090" s="178"/>
      <c r="AB5090" s="178"/>
      <c r="AC5090" s="178"/>
    </row>
    <row r="5091" spans="2:29" x14ac:dyDescent="0.35">
      <c r="B5091" s="222">
        <v>516800</v>
      </c>
      <c r="C5091" s="208">
        <v>213089</v>
      </c>
      <c r="D5091" s="309">
        <v>11719.89</v>
      </c>
      <c r="E5091" s="206">
        <v>17047.12</v>
      </c>
      <c r="F5091" s="206">
        <v>19178.009999999998</v>
      </c>
      <c r="G5091" s="205">
        <f t="shared" si="406"/>
        <v>0.41232391640866872</v>
      </c>
      <c r="H5091" s="207">
        <f t="shared" si="407"/>
        <v>0.45</v>
      </c>
      <c r="I5091" s="213">
        <v>194784</v>
      </c>
      <c r="J5091" s="213">
        <v>10713.12</v>
      </c>
      <c r="K5091" s="212">
        <v>15582.72</v>
      </c>
      <c r="L5091" s="212">
        <v>17530.560000000001</v>
      </c>
      <c r="M5091" s="239">
        <f t="shared" si="404"/>
        <v>0.51520000000025901</v>
      </c>
      <c r="N5091" s="239"/>
      <c r="O5091" s="178"/>
      <c r="P5091" s="178"/>
      <c r="Q5091" s="178"/>
      <c r="R5091" s="178"/>
      <c r="S5091" s="178"/>
      <c r="T5091" s="178"/>
      <c r="U5091" s="178"/>
      <c r="V5091" s="178"/>
      <c r="W5091" s="178"/>
      <c r="X5091" s="178"/>
      <c r="Y5091" s="210">
        <f t="shared" si="403"/>
        <v>0.37690402476780188</v>
      </c>
      <c r="Z5091" s="211">
        <f t="shared" si="405"/>
        <v>0.42</v>
      </c>
      <c r="AA5091" s="178"/>
      <c r="AB5091" s="178"/>
      <c r="AC5091" s="178"/>
    </row>
    <row r="5092" spans="2:29" x14ac:dyDescent="0.35">
      <c r="B5092" s="222">
        <v>516900</v>
      </c>
      <c r="C5092" s="208">
        <v>213134</v>
      </c>
      <c r="D5092" s="309">
        <v>11722.37</v>
      </c>
      <c r="E5092" s="206">
        <v>17050.72</v>
      </c>
      <c r="F5092" s="206">
        <v>19182.060000000001</v>
      </c>
      <c r="G5092" s="205">
        <f t="shared" si="406"/>
        <v>0.41233120526213968</v>
      </c>
      <c r="H5092" s="207">
        <f t="shared" si="407"/>
        <v>0.45</v>
      </c>
      <c r="I5092" s="213">
        <v>194826</v>
      </c>
      <c r="J5092" s="213">
        <v>10715.43</v>
      </c>
      <c r="K5092" s="212">
        <v>15586.08</v>
      </c>
      <c r="L5092" s="212">
        <v>17534.34</v>
      </c>
      <c r="M5092" s="239">
        <f t="shared" si="404"/>
        <v>0.51529999999995202</v>
      </c>
      <c r="N5092" s="239"/>
      <c r="O5092" s="178"/>
      <c r="P5092" s="178"/>
      <c r="Q5092" s="178"/>
      <c r="R5092" s="178"/>
      <c r="S5092" s="178"/>
      <c r="T5092" s="178"/>
      <c r="U5092" s="178"/>
      <c r="V5092" s="178"/>
      <c r="W5092" s="178"/>
      <c r="X5092" s="178"/>
      <c r="Y5092" s="210">
        <f t="shared" si="403"/>
        <v>0.37691236215902496</v>
      </c>
      <c r="Z5092" s="211">
        <f t="shared" si="405"/>
        <v>0.42</v>
      </c>
      <c r="AA5092" s="178"/>
      <c r="AB5092" s="178"/>
      <c r="AC5092" s="178"/>
    </row>
    <row r="5093" spans="2:29" x14ac:dyDescent="0.35">
      <c r="B5093" s="222">
        <v>517000</v>
      </c>
      <c r="C5093" s="208">
        <v>213179</v>
      </c>
      <c r="D5093" s="309">
        <v>11724.84</v>
      </c>
      <c r="E5093" s="206">
        <v>17054.32</v>
      </c>
      <c r="F5093" s="206">
        <v>19186.11</v>
      </c>
      <c r="G5093" s="205">
        <f t="shared" si="406"/>
        <v>0.41233849129593808</v>
      </c>
      <c r="H5093" s="207">
        <f t="shared" si="407"/>
        <v>0.45</v>
      </c>
      <c r="I5093" s="213">
        <v>194868</v>
      </c>
      <c r="J5093" s="213">
        <v>10717.74</v>
      </c>
      <c r="K5093" s="212">
        <v>15589.44</v>
      </c>
      <c r="L5093" s="212">
        <v>17538.12</v>
      </c>
      <c r="M5093" s="239">
        <f t="shared" si="404"/>
        <v>0.51520000000007715</v>
      </c>
      <c r="N5093" s="239"/>
      <c r="O5093" s="178"/>
      <c r="P5093" s="178"/>
      <c r="Q5093" s="178"/>
      <c r="R5093" s="178"/>
      <c r="S5093" s="178"/>
      <c r="T5093" s="178"/>
      <c r="U5093" s="178"/>
      <c r="V5093" s="178"/>
      <c r="W5093" s="178"/>
      <c r="X5093" s="178"/>
      <c r="Y5093" s="210">
        <f t="shared" si="403"/>
        <v>0.37692069632495162</v>
      </c>
      <c r="Z5093" s="211">
        <f t="shared" si="405"/>
        <v>0.42</v>
      </c>
      <c r="AA5093" s="178"/>
      <c r="AB5093" s="178"/>
      <c r="AC5093" s="178"/>
    </row>
    <row r="5094" spans="2:29" x14ac:dyDescent="0.35">
      <c r="B5094" s="222">
        <v>517100</v>
      </c>
      <c r="C5094" s="208">
        <v>213224</v>
      </c>
      <c r="D5094" s="309">
        <v>11727.32</v>
      </c>
      <c r="E5094" s="206">
        <v>17057.919999999998</v>
      </c>
      <c r="F5094" s="206">
        <v>19190.16</v>
      </c>
      <c r="G5094" s="205">
        <f t="shared" si="406"/>
        <v>0.41234577451169985</v>
      </c>
      <c r="H5094" s="207">
        <f t="shared" si="407"/>
        <v>0.45</v>
      </c>
      <c r="I5094" s="213">
        <v>194910</v>
      </c>
      <c r="J5094" s="213">
        <v>10720.05</v>
      </c>
      <c r="K5094" s="212">
        <v>15592.8</v>
      </c>
      <c r="L5094" s="212">
        <v>17541.900000000001</v>
      </c>
      <c r="M5094" s="239">
        <f t="shared" si="404"/>
        <v>0.51530000000009746</v>
      </c>
      <c r="N5094" s="239"/>
      <c r="O5094" s="178"/>
      <c r="P5094" s="178"/>
      <c r="Q5094" s="178"/>
      <c r="R5094" s="178"/>
      <c r="S5094" s="178"/>
      <c r="T5094" s="178"/>
      <c r="U5094" s="178"/>
      <c r="V5094" s="178"/>
      <c r="W5094" s="178"/>
      <c r="X5094" s="178"/>
      <c r="Y5094" s="210">
        <f t="shared" si="403"/>
        <v>0.37692902726745309</v>
      </c>
      <c r="Z5094" s="211">
        <f t="shared" si="405"/>
        <v>0.42</v>
      </c>
      <c r="AA5094" s="178"/>
      <c r="AB5094" s="178"/>
      <c r="AC5094" s="178"/>
    </row>
    <row r="5095" spans="2:29" x14ac:dyDescent="0.35">
      <c r="B5095" s="222">
        <v>517200</v>
      </c>
      <c r="C5095" s="208">
        <v>213269</v>
      </c>
      <c r="D5095" s="309">
        <v>11729.79</v>
      </c>
      <c r="E5095" s="206">
        <v>17061.52</v>
      </c>
      <c r="F5095" s="206">
        <v>19194.21</v>
      </c>
      <c r="G5095" s="205">
        <f t="shared" si="406"/>
        <v>0.41235305491105956</v>
      </c>
      <c r="H5095" s="207">
        <f t="shared" si="407"/>
        <v>0.45</v>
      </c>
      <c r="I5095" s="213">
        <v>194952</v>
      </c>
      <c r="J5095" s="213">
        <v>10722.36</v>
      </c>
      <c r="K5095" s="212">
        <v>15596.16</v>
      </c>
      <c r="L5095" s="212">
        <v>17545.68</v>
      </c>
      <c r="M5095" s="239">
        <f t="shared" si="404"/>
        <v>0.51520000000000432</v>
      </c>
      <c r="N5095" s="239"/>
      <c r="O5095" s="178"/>
      <c r="P5095" s="178"/>
      <c r="Q5095" s="178"/>
      <c r="R5095" s="178"/>
      <c r="S5095" s="178"/>
      <c r="T5095" s="178"/>
      <c r="U5095" s="178"/>
      <c r="V5095" s="178"/>
      <c r="W5095" s="178"/>
      <c r="X5095" s="178"/>
      <c r="Y5095" s="210">
        <f t="shared" si="403"/>
        <v>0.37693735498839909</v>
      </c>
      <c r="Z5095" s="211">
        <f t="shared" si="405"/>
        <v>0.42</v>
      </c>
      <c r="AA5095" s="178"/>
      <c r="AB5095" s="178"/>
      <c r="AC5095" s="178"/>
    </row>
    <row r="5096" spans="2:29" x14ac:dyDescent="0.35">
      <c r="B5096" s="222">
        <v>517300</v>
      </c>
      <c r="C5096" s="208">
        <v>213314</v>
      </c>
      <c r="D5096" s="309">
        <v>11732.27</v>
      </c>
      <c r="E5096" s="206">
        <v>17065.12</v>
      </c>
      <c r="F5096" s="206">
        <v>19198.259999999998</v>
      </c>
      <c r="G5096" s="205">
        <f t="shared" si="406"/>
        <v>0.41236033249565052</v>
      </c>
      <c r="H5096" s="207">
        <f t="shared" si="407"/>
        <v>0.45</v>
      </c>
      <c r="I5096" s="213">
        <v>194994</v>
      </c>
      <c r="J5096" s="213">
        <v>10724.67</v>
      </c>
      <c r="K5096" s="212">
        <v>15599.52</v>
      </c>
      <c r="L5096" s="212">
        <v>17549.46</v>
      </c>
      <c r="M5096" s="239">
        <f t="shared" si="404"/>
        <v>0.51529999999998832</v>
      </c>
      <c r="N5096" s="239"/>
      <c r="O5096" s="178"/>
      <c r="P5096" s="178"/>
      <c r="Q5096" s="178"/>
      <c r="R5096" s="178"/>
      <c r="S5096" s="178"/>
      <c r="T5096" s="178"/>
      <c r="U5096" s="178"/>
      <c r="V5096" s="178"/>
      <c r="W5096" s="178"/>
      <c r="X5096" s="178"/>
      <c r="Y5096" s="210">
        <f t="shared" si="403"/>
        <v>0.37694567948965785</v>
      </c>
      <c r="Z5096" s="211">
        <f t="shared" si="405"/>
        <v>0.42</v>
      </c>
      <c r="AA5096" s="178"/>
      <c r="AB5096" s="178"/>
      <c r="AC5096" s="178"/>
    </row>
    <row r="5097" spans="2:29" x14ac:dyDescent="0.35">
      <c r="B5097" s="222">
        <v>517400</v>
      </c>
      <c r="C5097" s="208">
        <v>213359</v>
      </c>
      <c r="D5097" s="309">
        <v>11734.74</v>
      </c>
      <c r="E5097" s="206">
        <v>17068.72</v>
      </c>
      <c r="F5097" s="206">
        <v>19202.310000000001</v>
      </c>
      <c r="G5097" s="205">
        <f t="shared" si="406"/>
        <v>0.41236760726710475</v>
      </c>
      <c r="H5097" s="207">
        <f t="shared" si="407"/>
        <v>0.45</v>
      </c>
      <c r="I5097" s="213">
        <v>195036</v>
      </c>
      <c r="J5097" s="213">
        <v>10726.98</v>
      </c>
      <c r="K5097" s="212">
        <v>15602.88</v>
      </c>
      <c r="L5097" s="212">
        <v>17553.240000000002</v>
      </c>
      <c r="M5097" s="239">
        <f t="shared" si="404"/>
        <v>0.51519999999989519</v>
      </c>
      <c r="N5097" s="239"/>
      <c r="O5097" s="178"/>
      <c r="P5097" s="178"/>
      <c r="Q5097" s="178"/>
      <c r="R5097" s="178"/>
      <c r="S5097" s="178"/>
      <c r="T5097" s="178"/>
      <c r="U5097" s="178"/>
      <c r="V5097" s="178"/>
      <c r="W5097" s="178"/>
      <c r="X5097" s="178"/>
      <c r="Y5097" s="210">
        <f t="shared" si="403"/>
        <v>0.37695400077309626</v>
      </c>
      <c r="Z5097" s="211">
        <f t="shared" si="405"/>
        <v>0.42</v>
      </c>
      <c r="AA5097" s="178"/>
      <c r="AB5097" s="178"/>
      <c r="AC5097" s="178"/>
    </row>
    <row r="5098" spans="2:29" x14ac:dyDescent="0.35">
      <c r="B5098" s="222">
        <v>517500</v>
      </c>
      <c r="C5098" s="208">
        <v>213404</v>
      </c>
      <c r="D5098" s="309">
        <v>11737.22</v>
      </c>
      <c r="E5098" s="206">
        <v>17072.32</v>
      </c>
      <c r="F5098" s="206">
        <v>19206.36</v>
      </c>
      <c r="G5098" s="205">
        <f t="shared" si="406"/>
        <v>0.41237487922705313</v>
      </c>
      <c r="H5098" s="207">
        <f t="shared" si="407"/>
        <v>0.45</v>
      </c>
      <c r="I5098" s="213">
        <v>195078</v>
      </c>
      <c r="J5098" s="213">
        <v>10729.29</v>
      </c>
      <c r="K5098" s="212">
        <v>15606.24</v>
      </c>
      <c r="L5098" s="212">
        <v>17557.02</v>
      </c>
      <c r="M5098" s="239">
        <f t="shared" si="404"/>
        <v>0.51530000000017029</v>
      </c>
      <c r="N5098" s="239"/>
      <c r="O5098" s="178"/>
      <c r="P5098" s="178"/>
      <c r="Q5098" s="178"/>
      <c r="R5098" s="178"/>
      <c r="S5098" s="178"/>
      <c r="T5098" s="178"/>
      <c r="U5098" s="178"/>
      <c r="V5098" s="178"/>
      <c r="W5098" s="178"/>
      <c r="X5098" s="178"/>
      <c r="Y5098" s="210">
        <f t="shared" si="403"/>
        <v>0.37696231884057974</v>
      </c>
      <c r="Z5098" s="211">
        <f t="shared" si="405"/>
        <v>0.42</v>
      </c>
      <c r="AA5098" s="178"/>
      <c r="AB5098" s="178"/>
      <c r="AC5098" s="178"/>
    </row>
    <row r="5099" spans="2:29" x14ac:dyDescent="0.35">
      <c r="B5099" s="222">
        <v>517600</v>
      </c>
      <c r="C5099" s="208">
        <v>213449</v>
      </c>
      <c r="D5099" s="309">
        <v>11739.69</v>
      </c>
      <c r="E5099" s="206">
        <v>17075.919999999998</v>
      </c>
      <c r="F5099" s="206">
        <v>19210.41</v>
      </c>
      <c r="G5099" s="205">
        <f t="shared" si="406"/>
        <v>0.41238214837712517</v>
      </c>
      <c r="H5099" s="207">
        <f t="shared" si="407"/>
        <v>0.45</v>
      </c>
      <c r="I5099" s="213">
        <v>195120</v>
      </c>
      <c r="J5099" s="213">
        <v>10731.6</v>
      </c>
      <c r="K5099" s="212">
        <v>15609.6</v>
      </c>
      <c r="L5099" s="212">
        <v>17560.8</v>
      </c>
      <c r="M5099" s="239">
        <f t="shared" si="404"/>
        <v>0.51520000000004074</v>
      </c>
      <c r="N5099" s="239"/>
      <c r="O5099" s="178"/>
      <c r="P5099" s="178"/>
      <c r="Q5099" s="178"/>
      <c r="R5099" s="178"/>
      <c r="S5099" s="178"/>
      <c r="T5099" s="178"/>
      <c r="U5099" s="178"/>
      <c r="V5099" s="178"/>
      <c r="W5099" s="178"/>
      <c r="X5099" s="178"/>
      <c r="Y5099" s="210">
        <f t="shared" si="403"/>
        <v>0.37697063369397216</v>
      </c>
      <c r="Z5099" s="211">
        <f t="shared" si="405"/>
        <v>0.42</v>
      </c>
      <c r="AA5099" s="178"/>
      <c r="AB5099" s="178"/>
      <c r="AC5099" s="178"/>
    </row>
    <row r="5100" spans="2:29" x14ac:dyDescent="0.35">
      <c r="B5100" s="222">
        <v>517700</v>
      </c>
      <c r="C5100" s="208">
        <v>213494</v>
      </c>
      <c r="D5100" s="309">
        <v>11742.17</v>
      </c>
      <c r="E5100" s="206">
        <v>17079.52</v>
      </c>
      <c r="F5100" s="206">
        <v>19214.46</v>
      </c>
      <c r="G5100" s="205">
        <f t="shared" si="406"/>
        <v>0.41238941471894919</v>
      </c>
      <c r="H5100" s="207">
        <f t="shared" si="407"/>
        <v>0.45</v>
      </c>
      <c r="I5100" s="213">
        <v>195162</v>
      </c>
      <c r="J5100" s="213">
        <v>10733.91</v>
      </c>
      <c r="K5100" s="212">
        <v>15612.96</v>
      </c>
      <c r="L5100" s="212">
        <v>17564.580000000002</v>
      </c>
      <c r="M5100" s="239">
        <f t="shared" si="404"/>
        <v>0.51530000000002474</v>
      </c>
      <c r="N5100" s="239"/>
      <c r="O5100" s="178"/>
      <c r="P5100" s="178"/>
      <c r="Q5100" s="178"/>
      <c r="R5100" s="178"/>
      <c r="S5100" s="178"/>
      <c r="T5100" s="178"/>
      <c r="U5100" s="178"/>
      <c r="V5100" s="178"/>
      <c r="W5100" s="178"/>
      <c r="X5100" s="178"/>
      <c r="Y5100" s="210">
        <f t="shared" si="403"/>
        <v>0.37697894533513621</v>
      </c>
      <c r="Z5100" s="211">
        <f t="shared" si="405"/>
        <v>0.42</v>
      </c>
      <c r="AA5100" s="178"/>
      <c r="AB5100" s="178"/>
      <c r="AC5100" s="178"/>
    </row>
    <row r="5101" spans="2:29" x14ac:dyDescent="0.35">
      <c r="B5101" s="222">
        <v>517800</v>
      </c>
      <c r="C5101" s="208">
        <v>213539</v>
      </c>
      <c r="D5101" s="309">
        <v>11744.64</v>
      </c>
      <c r="E5101" s="206">
        <v>17083.12</v>
      </c>
      <c r="F5101" s="206">
        <v>19218.509999999998</v>
      </c>
      <c r="G5101" s="205">
        <f t="shared" si="406"/>
        <v>0.41239667825415216</v>
      </c>
      <c r="H5101" s="207">
        <f t="shared" si="407"/>
        <v>0.45</v>
      </c>
      <c r="I5101" s="213">
        <v>195204</v>
      </c>
      <c r="J5101" s="213">
        <v>10736.22</v>
      </c>
      <c r="K5101" s="212">
        <v>15616.32</v>
      </c>
      <c r="L5101" s="212">
        <v>17568.36</v>
      </c>
      <c r="M5101" s="239">
        <f t="shared" si="404"/>
        <v>0.51520000000025901</v>
      </c>
      <c r="N5101" s="239"/>
      <c r="O5101" s="178"/>
      <c r="P5101" s="178"/>
      <c r="Q5101" s="178"/>
      <c r="R5101" s="178"/>
      <c r="S5101" s="178"/>
      <c r="T5101" s="178"/>
      <c r="U5101" s="178"/>
      <c r="V5101" s="178"/>
      <c r="W5101" s="178"/>
      <c r="X5101" s="178"/>
      <c r="Y5101" s="210">
        <f t="shared" si="403"/>
        <v>0.37698725376593278</v>
      </c>
      <c r="Z5101" s="211">
        <f t="shared" si="405"/>
        <v>0.42</v>
      </c>
      <c r="AA5101" s="178"/>
      <c r="AB5101" s="178"/>
      <c r="AC5101" s="178"/>
    </row>
    <row r="5102" spans="2:29" x14ac:dyDescent="0.35">
      <c r="B5102" s="222">
        <v>517900</v>
      </c>
      <c r="C5102" s="208">
        <v>213584</v>
      </c>
      <c r="D5102" s="309">
        <v>11747.12</v>
      </c>
      <c r="E5102" s="206">
        <v>17086.72</v>
      </c>
      <c r="F5102" s="206">
        <v>19222.560000000001</v>
      </c>
      <c r="G5102" s="205">
        <f t="shared" si="406"/>
        <v>0.4124039389843599</v>
      </c>
      <c r="H5102" s="207">
        <f t="shared" si="407"/>
        <v>0.45</v>
      </c>
      <c r="I5102" s="213">
        <v>195246</v>
      </c>
      <c r="J5102" s="213">
        <v>10738.53</v>
      </c>
      <c r="K5102" s="212">
        <v>15619.68</v>
      </c>
      <c r="L5102" s="212">
        <v>17572.14</v>
      </c>
      <c r="M5102" s="239">
        <f t="shared" si="404"/>
        <v>0.51529999999995202</v>
      </c>
      <c r="N5102" s="239"/>
      <c r="O5102" s="178"/>
      <c r="P5102" s="178"/>
      <c r="Q5102" s="178"/>
      <c r="R5102" s="178"/>
      <c r="S5102" s="178"/>
      <c r="T5102" s="178"/>
      <c r="U5102" s="178"/>
      <c r="V5102" s="178"/>
      <c r="W5102" s="178"/>
      <c r="X5102" s="178"/>
      <c r="Y5102" s="210">
        <f t="shared" si="403"/>
        <v>0.37699555898822168</v>
      </c>
      <c r="Z5102" s="211">
        <f t="shared" si="405"/>
        <v>0.42</v>
      </c>
      <c r="AA5102" s="178"/>
      <c r="AB5102" s="178"/>
      <c r="AC5102" s="178"/>
    </row>
    <row r="5103" spans="2:29" x14ac:dyDescent="0.35">
      <c r="B5103" s="222">
        <v>518000</v>
      </c>
      <c r="C5103" s="208">
        <v>213629</v>
      </c>
      <c r="D5103" s="309">
        <v>11749.59</v>
      </c>
      <c r="E5103" s="206">
        <v>17090.32</v>
      </c>
      <c r="F5103" s="206">
        <v>19226.61</v>
      </c>
      <c r="G5103" s="205">
        <f t="shared" si="406"/>
        <v>0.41241119691119693</v>
      </c>
      <c r="H5103" s="207">
        <f t="shared" si="407"/>
        <v>0.45</v>
      </c>
      <c r="I5103" s="213">
        <v>195288</v>
      </c>
      <c r="J5103" s="213">
        <v>10740.84</v>
      </c>
      <c r="K5103" s="212">
        <v>15623.04</v>
      </c>
      <c r="L5103" s="212">
        <v>17575.919999999998</v>
      </c>
      <c r="M5103" s="239">
        <f t="shared" si="404"/>
        <v>0.51520000000007715</v>
      </c>
      <c r="N5103" s="239"/>
      <c r="O5103" s="178"/>
      <c r="P5103" s="178"/>
      <c r="Q5103" s="178"/>
      <c r="R5103" s="178"/>
      <c r="S5103" s="178"/>
      <c r="T5103" s="178"/>
      <c r="U5103" s="178"/>
      <c r="V5103" s="178"/>
      <c r="W5103" s="178"/>
      <c r="X5103" s="178"/>
      <c r="Y5103" s="210">
        <f t="shared" si="403"/>
        <v>0.37700386100386102</v>
      </c>
      <c r="Z5103" s="211">
        <f t="shared" si="405"/>
        <v>0.42</v>
      </c>
      <c r="AA5103" s="178"/>
      <c r="AB5103" s="178"/>
      <c r="AC5103" s="178"/>
    </row>
    <row r="5104" spans="2:29" x14ac:dyDescent="0.35">
      <c r="B5104" s="222">
        <v>518100</v>
      </c>
      <c r="C5104" s="208">
        <v>213674</v>
      </c>
      <c r="D5104" s="309">
        <v>11752.07</v>
      </c>
      <c r="E5104" s="206">
        <v>17093.919999999998</v>
      </c>
      <c r="F5104" s="206">
        <v>19230.66</v>
      </c>
      <c r="G5104" s="205">
        <f t="shared" si="406"/>
        <v>0.41241845203628641</v>
      </c>
      <c r="H5104" s="207">
        <f t="shared" si="407"/>
        <v>0.45</v>
      </c>
      <c r="I5104" s="213">
        <v>195330</v>
      </c>
      <c r="J5104" s="213">
        <v>10743.15</v>
      </c>
      <c r="K5104" s="212">
        <v>15626.4</v>
      </c>
      <c r="L5104" s="212">
        <v>17579.7</v>
      </c>
      <c r="M5104" s="239">
        <f t="shared" si="404"/>
        <v>0.51530000000009746</v>
      </c>
      <c r="N5104" s="239"/>
      <c r="O5104" s="178"/>
      <c r="P5104" s="178"/>
      <c r="Q5104" s="178"/>
      <c r="R5104" s="178"/>
      <c r="S5104" s="178"/>
      <c r="T5104" s="178"/>
      <c r="U5104" s="178"/>
      <c r="V5104" s="178"/>
      <c r="W5104" s="178"/>
      <c r="X5104" s="178"/>
      <c r="Y5104" s="210">
        <f t="shared" si="403"/>
        <v>0.37701215981470759</v>
      </c>
      <c r="Z5104" s="211">
        <f t="shared" si="405"/>
        <v>0.42</v>
      </c>
      <c r="AA5104" s="178"/>
      <c r="AB5104" s="178"/>
      <c r="AC5104" s="178"/>
    </row>
    <row r="5105" spans="2:29" x14ac:dyDescent="0.35">
      <c r="B5105" s="222">
        <v>518200</v>
      </c>
      <c r="C5105" s="208">
        <v>213719</v>
      </c>
      <c r="D5105" s="309">
        <v>11754.54</v>
      </c>
      <c r="E5105" s="206">
        <v>17097.52</v>
      </c>
      <c r="F5105" s="206">
        <v>19234.71</v>
      </c>
      <c r="G5105" s="205">
        <f t="shared" si="406"/>
        <v>0.41242570436125048</v>
      </c>
      <c r="H5105" s="207">
        <f t="shared" si="407"/>
        <v>0.45</v>
      </c>
      <c r="I5105" s="213">
        <v>195372</v>
      </c>
      <c r="J5105" s="213">
        <v>10745.46</v>
      </c>
      <c r="K5105" s="212">
        <v>15629.76</v>
      </c>
      <c r="L5105" s="212">
        <v>17583.48</v>
      </c>
      <c r="M5105" s="239">
        <f t="shared" si="404"/>
        <v>0.51520000000000432</v>
      </c>
      <c r="N5105" s="239"/>
      <c r="O5105" s="178"/>
      <c r="P5105" s="178"/>
      <c r="Q5105" s="178"/>
      <c r="R5105" s="178"/>
      <c r="S5105" s="178"/>
      <c r="T5105" s="178"/>
      <c r="U5105" s="178"/>
      <c r="V5105" s="178"/>
      <c r="W5105" s="178"/>
      <c r="X5105" s="178"/>
      <c r="Y5105" s="210">
        <f t="shared" si="403"/>
        <v>0.37702045542261675</v>
      </c>
      <c r="Z5105" s="211">
        <f t="shared" si="405"/>
        <v>0.42</v>
      </c>
      <c r="AA5105" s="178"/>
      <c r="AB5105" s="178"/>
      <c r="AC5105" s="178"/>
    </row>
    <row r="5106" spans="2:29" x14ac:dyDescent="0.35">
      <c r="B5106" s="222">
        <v>518300</v>
      </c>
      <c r="C5106" s="208">
        <v>213764</v>
      </c>
      <c r="D5106" s="309">
        <v>11757.02</v>
      </c>
      <c r="E5106" s="206">
        <v>17101.12</v>
      </c>
      <c r="F5106" s="206">
        <v>19238.759999999998</v>
      </c>
      <c r="G5106" s="205">
        <f t="shared" si="406"/>
        <v>0.41243295388770984</v>
      </c>
      <c r="H5106" s="207">
        <f t="shared" si="407"/>
        <v>0.45</v>
      </c>
      <c r="I5106" s="213">
        <v>195414</v>
      </c>
      <c r="J5106" s="213">
        <v>10747.77</v>
      </c>
      <c r="K5106" s="212">
        <v>15633.12</v>
      </c>
      <c r="L5106" s="212">
        <v>17587.259999999998</v>
      </c>
      <c r="M5106" s="239">
        <f t="shared" si="404"/>
        <v>0.51529999999998832</v>
      </c>
      <c r="N5106" s="239"/>
      <c r="O5106" s="178"/>
      <c r="P5106" s="178"/>
      <c r="Q5106" s="178"/>
      <c r="R5106" s="178"/>
      <c r="S5106" s="178"/>
      <c r="T5106" s="178"/>
      <c r="U5106" s="178"/>
      <c r="V5106" s="178"/>
      <c r="W5106" s="178"/>
      <c r="X5106" s="178"/>
      <c r="Y5106" s="210">
        <f t="shared" si="403"/>
        <v>0.3770287478294424</v>
      </c>
      <c r="Z5106" s="211">
        <f t="shared" si="405"/>
        <v>0.42</v>
      </c>
      <c r="AA5106" s="178"/>
      <c r="AB5106" s="178"/>
      <c r="AC5106" s="178"/>
    </row>
    <row r="5107" spans="2:29" x14ac:dyDescent="0.35">
      <c r="B5107" s="222">
        <v>518400</v>
      </c>
      <c r="C5107" s="208">
        <v>213809</v>
      </c>
      <c r="D5107" s="309">
        <v>11759.49</v>
      </c>
      <c r="E5107" s="206">
        <v>17104.72</v>
      </c>
      <c r="F5107" s="206">
        <v>19242.810000000001</v>
      </c>
      <c r="G5107" s="205">
        <f t="shared" si="406"/>
        <v>0.41244020061728393</v>
      </c>
      <c r="H5107" s="207">
        <f t="shared" si="407"/>
        <v>0.45</v>
      </c>
      <c r="I5107" s="213">
        <v>195456</v>
      </c>
      <c r="J5107" s="213">
        <v>10750.08</v>
      </c>
      <c r="K5107" s="212">
        <v>15636.48</v>
      </c>
      <c r="L5107" s="212">
        <v>17591.04</v>
      </c>
      <c r="M5107" s="239">
        <f t="shared" si="404"/>
        <v>0.51519999999989519</v>
      </c>
      <c r="N5107" s="239"/>
      <c r="O5107" s="178"/>
      <c r="P5107" s="178"/>
      <c r="Q5107" s="178"/>
      <c r="R5107" s="178"/>
      <c r="S5107" s="178"/>
      <c r="T5107" s="178"/>
      <c r="U5107" s="178"/>
      <c r="V5107" s="178"/>
      <c r="W5107" s="178"/>
      <c r="X5107" s="178"/>
      <c r="Y5107" s="210">
        <f t="shared" si="403"/>
        <v>0.37703703703703706</v>
      </c>
      <c r="Z5107" s="211">
        <f t="shared" si="405"/>
        <v>0.42</v>
      </c>
      <c r="AA5107" s="178"/>
      <c r="AB5107" s="178"/>
      <c r="AC5107" s="178"/>
    </row>
    <row r="5108" spans="2:29" x14ac:dyDescent="0.35">
      <c r="B5108" s="222">
        <v>518500</v>
      </c>
      <c r="C5108" s="208">
        <v>213854</v>
      </c>
      <c r="D5108" s="309">
        <v>11761.97</v>
      </c>
      <c r="E5108" s="206">
        <v>17108.32</v>
      </c>
      <c r="F5108" s="206">
        <v>19246.86</v>
      </c>
      <c r="G5108" s="205">
        <f t="shared" si="406"/>
        <v>0.4124474445515911</v>
      </c>
      <c r="H5108" s="207">
        <f t="shared" si="407"/>
        <v>0.45</v>
      </c>
      <c r="I5108" s="213">
        <v>195498</v>
      </c>
      <c r="J5108" s="213">
        <v>10752.39</v>
      </c>
      <c r="K5108" s="212">
        <v>15639.84</v>
      </c>
      <c r="L5108" s="212">
        <v>17594.82</v>
      </c>
      <c r="M5108" s="239">
        <f t="shared" si="404"/>
        <v>0.51530000000017029</v>
      </c>
      <c r="N5108" s="239"/>
      <c r="O5108" s="178"/>
      <c r="P5108" s="178"/>
      <c r="Q5108" s="178"/>
      <c r="R5108" s="178"/>
      <c r="S5108" s="178"/>
      <c r="T5108" s="178"/>
      <c r="U5108" s="178"/>
      <c r="V5108" s="178"/>
      <c r="W5108" s="178"/>
      <c r="X5108" s="178"/>
      <c r="Y5108" s="210">
        <f t="shared" si="403"/>
        <v>0.37704532304725169</v>
      </c>
      <c r="Z5108" s="211">
        <f t="shared" si="405"/>
        <v>0.42</v>
      </c>
      <c r="AA5108" s="178"/>
      <c r="AB5108" s="178"/>
      <c r="AC5108" s="178"/>
    </row>
    <row r="5109" spans="2:29" x14ac:dyDescent="0.35">
      <c r="B5109" s="222">
        <v>518600</v>
      </c>
      <c r="C5109" s="208">
        <v>213899</v>
      </c>
      <c r="D5109" s="309">
        <v>11764.44</v>
      </c>
      <c r="E5109" s="206">
        <v>17111.919999999998</v>
      </c>
      <c r="F5109" s="206">
        <v>19250.91</v>
      </c>
      <c r="G5109" s="205">
        <f t="shared" si="406"/>
        <v>0.41245468569224836</v>
      </c>
      <c r="H5109" s="207">
        <f t="shared" si="407"/>
        <v>0.45</v>
      </c>
      <c r="I5109" s="213">
        <v>195540</v>
      </c>
      <c r="J5109" s="213">
        <v>10754.7</v>
      </c>
      <c r="K5109" s="212">
        <v>15643.2</v>
      </c>
      <c r="L5109" s="212">
        <v>17598.599999999999</v>
      </c>
      <c r="M5109" s="239">
        <f t="shared" si="404"/>
        <v>0.51520000000004074</v>
      </c>
      <c r="N5109" s="239"/>
      <c r="O5109" s="178"/>
      <c r="P5109" s="178"/>
      <c r="Q5109" s="178"/>
      <c r="R5109" s="178"/>
      <c r="S5109" s="178"/>
      <c r="T5109" s="178"/>
      <c r="U5109" s="178"/>
      <c r="V5109" s="178"/>
      <c r="W5109" s="178"/>
      <c r="X5109" s="178"/>
      <c r="Y5109" s="210">
        <f t="shared" si="403"/>
        <v>0.37705360586193598</v>
      </c>
      <c r="Z5109" s="211">
        <f t="shared" si="405"/>
        <v>0.42</v>
      </c>
      <c r="AA5109" s="178"/>
      <c r="AB5109" s="178"/>
      <c r="AC5109" s="178"/>
    </row>
    <row r="5110" spans="2:29" x14ac:dyDescent="0.35">
      <c r="B5110" s="222">
        <v>518700</v>
      </c>
      <c r="C5110" s="208">
        <v>213944</v>
      </c>
      <c r="D5110" s="309">
        <v>11766.92</v>
      </c>
      <c r="E5110" s="206">
        <v>17115.52</v>
      </c>
      <c r="F5110" s="206">
        <v>19254.96</v>
      </c>
      <c r="G5110" s="205">
        <f t="shared" si="406"/>
        <v>0.4124619240408714</v>
      </c>
      <c r="H5110" s="207">
        <f t="shared" si="407"/>
        <v>0.45</v>
      </c>
      <c r="I5110" s="213">
        <v>195582</v>
      </c>
      <c r="J5110" s="213">
        <v>10757.01</v>
      </c>
      <c r="K5110" s="212">
        <v>15646.56</v>
      </c>
      <c r="L5110" s="212">
        <v>17602.38</v>
      </c>
      <c r="M5110" s="239">
        <f t="shared" si="404"/>
        <v>0.51530000000002474</v>
      </c>
      <c r="N5110" s="239"/>
      <c r="O5110" s="178"/>
      <c r="P5110" s="178"/>
      <c r="Q5110" s="178"/>
      <c r="R5110" s="178"/>
      <c r="S5110" s="178"/>
      <c r="T5110" s="178"/>
      <c r="U5110" s="178"/>
      <c r="V5110" s="178"/>
      <c r="W5110" s="178"/>
      <c r="X5110" s="178"/>
      <c r="Y5110" s="210">
        <f t="shared" si="403"/>
        <v>0.37706188548293812</v>
      </c>
      <c r="Z5110" s="211">
        <f t="shared" si="405"/>
        <v>0.42</v>
      </c>
      <c r="AA5110" s="178"/>
      <c r="AB5110" s="178"/>
      <c r="AC5110" s="178"/>
    </row>
    <row r="5111" spans="2:29" x14ac:dyDescent="0.35">
      <c r="B5111" s="222">
        <v>518800</v>
      </c>
      <c r="C5111" s="208">
        <v>213989</v>
      </c>
      <c r="D5111" s="309">
        <v>11769.39</v>
      </c>
      <c r="E5111" s="206">
        <v>17119.12</v>
      </c>
      <c r="F5111" s="206">
        <v>19259.009999999998</v>
      </c>
      <c r="G5111" s="205">
        <f t="shared" si="406"/>
        <v>0.41246915959907476</v>
      </c>
      <c r="H5111" s="207">
        <f t="shared" si="407"/>
        <v>0.45</v>
      </c>
      <c r="I5111" s="213">
        <v>195624</v>
      </c>
      <c r="J5111" s="213">
        <v>10759.32</v>
      </c>
      <c r="K5111" s="212">
        <v>15649.92</v>
      </c>
      <c r="L5111" s="212">
        <v>17606.16</v>
      </c>
      <c r="M5111" s="239">
        <f t="shared" si="404"/>
        <v>0.51520000000025901</v>
      </c>
      <c r="N5111" s="239"/>
      <c r="O5111" s="178"/>
      <c r="P5111" s="178"/>
      <c r="Q5111" s="178"/>
      <c r="R5111" s="178"/>
      <c r="S5111" s="178"/>
      <c r="T5111" s="178"/>
      <c r="U5111" s="178"/>
      <c r="V5111" s="178"/>
      <c r="W5111" s="178"/>
      <c r="X5111" s="178"/>
      <c r="Y5111" s="210">
        <f t="shared" si="403"/>
        <v>0.37707016191210485</v>
      </c>
      <c r="Z5111" s="211">
        <f t="shared" si="405"/>
        <v>0.42</v>
      </c>
      <c r="AA5111" s="178"/>
      <c r="AB5111" s="178"/>
      <c r="AC5111" s="178"/>
    </row>
    <row r="5112" spans="2:29" x14ac:dyDescent="0.35">
      <c r="B5112" s="222">
        <v>518900</v>
      </c>
      <c r="C5112" s="208">
        <v>214034</v>
      </c>
      <c r="D5112" s="309">
        <v>11771.87</v>
      </c>
      <c r="E5112" s="206">
        <v>17122.72</v>
      </c>
      <c r="F5112" s="206">
        <v>19263.060000000001</v>
      </c>
      <c r="G5112" s="205">
        <f t="shared" si="406"/>
        <v>0.41247639236847178</v>
      </c>
      <c r="H5112" s="207">
        <f t="shared" si="407"/>
        <v>0.45</v>
      </c>
      <c r="I5112" s="213">
        <v>195666</v>
      </c>
      <c r="J5112" s="213">
        <v>10761.63</v>
      </c>
      <c r="K5112" s="212">
        <v>15653.28</v>
      </c>
      <c r="L5112" s="212">
        <v>17609.939999999999</v>
      </c>
      <c r="M5112" s="239">
        <f t="shared" si="404"/>
        <v>0.51529999999995202</v>
      </c>
      <c r="N5112" s="239"/>
      <c r="O5112" s="178"/>
      <c r="P5112" s="178"/>
      <c r="Q5112" s="178"/>
      <c r="R5112" s="178"/>
      <c r="S5112" s="178"/>
      <c r="T5112" s="178"/>
      <c r="U5112" s="178"/>
      <c r="V5112" s="178"/>
      <c r="W5112" s="178"/>
      <c r="X5112" s="178"/>
      <c r="Y5112" s="210">
        <f t="shared" si="403"/>
        <v>0.37707843515128153</v>
      </c>
      <c r="Z5112" s="211">
        <f t="shared" si="405"/>
        <v>0.42</v>
      </c>
      <c r="AA5112" s="178"/>
      <c r="AB5112" s="178"/>
      <c r="AC5112" s="178"/>
    </row>
    <row r="5113" spans="2:29" x14ac:dyDescent="0.35">
      <c r="B5113" s="222">
        <v>519000</v>
      </c>
      <c r="C5113" s="208">
        <v>214079</v>
      </c>
      <c r="D5113" s="309">
        <v>11774.34</v>
      </c>
      <c r="E5113" s="206">
        <v>17126.32</v>
      </c>
      <c r="F5113" s="206">
        <v>19267.11</v>
      </c>
      <c r="G5113" s="205">
        <f t="shared" si="406"/>
        <v>0.41248362235067437</v>
      </c>
      <c r="H5113" s="207">
        <f t="shared" si="407"/>
        <v>0.45</v>
      </c>
      <c r="I5113" s="213">
        <v>195708</v>
      </c>
      <c r="J5113" s="213">
        <v>10763.94</v>
      </c>
      <c r="K5113" s="212">
        <v>15656.64</v>
      </c>
      <c r="L5113" s="212">
        <v>17613.72</v>
      </c>
      <c r="M5113" s="239">
        <f t="shared" si="404"/>
        <v>0.51520000000007715</v>
      </c>
      <c r="N5113" s="239"/>
      <c r="O5113" s="178"/>
      <c r="P5113" s="178"/>
      <c r="Q5113" s="178"/>
      <c r="R5113" s="178"/>
      <c r="S5113" s="178"/>
      <c r="T5113" s="178"/>
      <c r="U5113" s="178"/>
      <c r="V5113" s="178"/>
      <c r="W5113" s="178"/>
      <c r="X5113" s="178"/>
      <c r="Y5113" s="210">
        <f t="shared" si="403"/>
        <v>0.37708670520231213</v>
      </c>
      <c r="Z5113" s="211">
        <f t="shared" si="405"/>
        <v>0.42</v>
      </c>
      <c r="AA5113" s="178"/>
      <c r="AB5113" s="178"/>
      <c r="AC5113" s="178"/>
    </row>
    <row r="5114" spans="2:29" x14ac:dyDescent="0.35">
      <c r="B5114" s="222">
        <v>519100</v>
      </c>
      <c r="C5114" s="208">
        <v>214124</v>
      </c>
      <c r="D5114" s="309">
        <v>11776.82</v>
      </c>
      <c r="E5114" s="206">
        <v>17129.919999999998</v>
      </c>
      <c r="F5114" s="206">
        <v>19271.16</v>
      </c>
      <c r="G5114" s="205">
        <f t="shared" si="406"/>
        <v>0.41249084954729337</v>
      </c>
      <c r="H5114" s="207">
        <f t="shared" si="407"/>
        <v>0.45</v>
      </c>
      <c r="I5114" s="213">
        <v>195750</v>
      </c>
      <c r="J5114" s="213">
        <v>10766.25</v>
      </c>
      <c r="K5114" s="212">
        <v>15660</v>
      </c>
      <c r="L5114" s="212">
        <v>17617.5</v>
      </c>
      <c r="M5114" s="239">
        <f t="shared" si="404"/>
        <v>0.51530000000009746</v>
      </c>
      <c r="N5114" s="239"/>
      <c r="O5114" s="178"/>
      <c r="P5114" s="178"/>
      <c r="Q5114" s="178"/>
      <c r="R5114" s="178"/>
      <c r="S5114" s="178"/>
      <c r="T5114" s="178"/>
      <c r="U5114" s="178"/>
      <c r="V5114" s="178"/>
      <c r="W5114" s="178"/>
      <c r="X5114" s="178"/>
      <c r="Y5114" s="210">
        <f t="shared" si="403"/>
        <v>0.37709497206703912</v>
      </c>
      <c r="Z5114" s="211">
        <f t="shared" si="405"/>
        <v>0.42</v>
      </c>
      <c r="AA5114" s="178"/>
      <c r="AB5114" s="178"/>
      <c r="AC5114" s="178"/>
    </row>
    <row r="5115" spans="2:29" x14ac:dyDescent="0.35">
      <c r="B5115" s="222">
        <v>519200</v>
      </c>
      <c r="C5115" s="208">
        <v>214169</v>
      </c>
      <c r="D5115" s="309">
        <v>11779.29</v>
      </c>
      <c r="E5115" s="206">
        <v>17133.52</v>
      </c>
      <c r="F5115" s="206">
        <v>19275.21</v>
      </c>
      <c r="G5115" s="205">
        <f t="shared" si="406"/>
        <v>0.41249807395993837</v>
      </c>
      <c r="H5115" s="207">
        <f t="shared" si="407"/>
        <v>0.45</v>
      </c>
      <c r="I5115" s="213">
        <v>195792</v>
      </c>
      <c r="J5115" s="213">
        <v>10768.56</v>
      </c>
      <c r="K5115" s="212">
        <v>15663.36</v>
      </c>
      <c r="L5115" s="212">
        <v>17621.28</v>
      </c>
      <c r="M5115" s="239">
        <f t="shared" si="404"/>
        <v>0.51520000000000432</v>
      </c>
      <c r="N5115" s="239"/>
      <c r="O5115" s="178"/>
      <c r="P5115" s="178"/>
      <c r="Q5115" s="178"/>
      <c r="R5115" s="178"/>
      <c r="S5115" s="178"/>
      <c r="T5115" s="178"/>
      <c r="U5115" s="178"/>
      <c r="V5115" s="178"/>
      <c r="W5115" s="178"/>
      <c r="X5115" s="178"/>
      <c r="Y5115" s="210">
        <f t="shared" si="403"/>
        <v>0.37710323574730353</v>
      </c>
      <c r="Z5115" s="211">
        <f t="shared" si="405"/>
        <v>0.42</v>
      </c>
      <c r="AA5115" s="178"/>
      <c r="AB5115" s="178"/>
      <c r="AC5115" s="178"/>
    </row>
    <row r="5116" spans="2:29" x14ac:dyDescent="0.35">
      <c r="B5116" s="222">
        <v>519300</v>
      </c>
      <c r="C5116" s="208">
        <v>214214</v>
      </c>
      <c r="D5116" s="309">
        <v>11781.77</v>
      </c>
      <c r="E5116" s="206">
        <v>17137.12</v>
      </c>
      <c r="F5116" s="206">
        <v>19279.259999999998</v>
      </c>
      <c r="G5116" s="205">
        <f t="shared" si="406"/>
        <v>0.41250529559021759</v>
      </c>
      <c r="H5116" s="207">
        <f t="shared" si="407"/>
        <v>0.45</v>
      </c>
      <c r="I5116" s="213">
        <v>195834</v>
      </c>
      <c r="J5116" s="213">
        <v>10770.87</v>
      </c>
      <c r="K5116" s="212">
        <v>15666.72</v>
      </c>
      <c r="L5116" s="212">
        <v>17625.060000000001</v>
      </c>
      <c r="M5116" s="239">
        <f t="shared" si="404"/>
        <v>0.51529999999998832</v>
      </c>
      <c r="N5116" s="239"/>
      <c r="O5116" s="178"/>
      <c r="P5116" s="178"/>
      <c r="Q5116" s="178"/>
      <c r="R5116" s="178"/>
      <c r="S5116" s="178"/>
      <c r="T5116" s="178"/>
      <c r="U5116" s="178"/>
      <c r="V5116" s="178"/>
      <c r="W5116" s="178"/>
      <c r="X5116" s="178"/>
      <c r="Y5116" s="210">
        <f t="shared" si="403"/>
        <v>0.37711149624494511</v>
      </c>
      <c r="Z5116" s="211">
        <f t="shared" si="405"/>
        <v>0.42</v>
      </c>
      <c r="AA5116" s="178"/>
      <c r="AB5116" s="178"/>
      <c r="AC5116" s="178"/>
    </row>
    <row r="5117" spans="2:29" x14ac:dyDescent="0.35">
      <c r="B5117" s="222">
        <v>519400</v>
      </c>
      <c r="C5117" s="208">
        <v>214259</v>
      </c>
      <c r="D5117" s="309">
        <v>11784.24</v>
      </c>
      <c r="E5117" s="206">
        <v>17140.72</v>
      </c>
      <c r="F5117" s="206">
        <v>19283.310000000001</v>
      </c>
      <c r="G5117" s="205">
        <f t="shared" si="406"/>
        <v>0.41251251443973819</v>
      </c>
      <c r="H5117" s="207">
        <f t="shared" si="407"/>
        <v>0.45</v>
      </c>
      <c r="I5117" s="213">
        <v>195876</v>
      </c>
      <c r="J5117" s="213">
        <v>10773.18</v>
      </c>
      <c r="K5117" s="212">
        <v>15670.08</v>
      </c>
      <c r="L5117" s="212">
        <v>17628.84</v>
      </c>
      <c r="M5117" s="239">
        <f t="shared" si="404"/>
        <v>0.51519999999989519</v>
      </c>
      <c r="N5117" s="239"/>
      <c r="O5117" s="178"/>
      <c r="P5117" s="178"/>
      <c r="Q5117" s="178"/>
      <c r="R5117" s="178"/>
      <c r="S5117" s="178"/>
      <c r="T5117" s="178"/>
      <c r="U5117" s="178"/>
      <c r="V5117" s="178"/>
      <c r="W5117" s="178"/>
      <c r="X5117" s="178"/>
      <c r="Y5117" s="210">
        <f t="shared" si="403"/>
        <v>0.37711975356180211</v>
      </c>
      <c r="Z5117" s="211">
        <f t="shared" si="405"/>
        <v>0.42</v>
      </c>
      <c r="AA5117" s="178"/>
      <c r="AB5117" s="178"/>
      <c r="AC5117" s="178"/>
    </row>
    <row r="5118" spans="2:29" x14ac:dyDescent="0.35">
      <c r="B5118" s="222">
        <v>519500</v>
      </c>
      <c r="C5118" s="208">
        <v>214304</v>
      </c>
      <c r="D5118" s="309">
        <v>11786.72</v>
      </c>
      <c r="E5118" s="206">
        <v>17144.32</v>
      </c>
      <c r="F5118" s="206">
        <v>19287.36</v>
      </c>
      <c r="G5118" s="205">
        <f t="shared" si="406"/>
        <v>0.41251973051010588</v>
      </c>
      <c r="H5118" s="207">
        <f t="shared" si="407"/>
        <v>0.45</v>
      </c>
      <c r="I5118" s="213">
        <v>195918</v>
      </c>
      <c r="J5118" s="213">
        <v>10775.49</v>
      </c>
      <c r="K5118" s="212">
        <v>15673.44</v>
      </c>
      <c r="L5118" s="212">
        <v>17632.62</v>
      </c>
      <c r="M5118" s="239">
        <f t="shared" si="404"/>
        <v>0.51530000000017029</v>
      </c>
      <c r="N5118" s="239"/>
      <c r="O5118" s="178"/>
      <c r="P5118" s="178"/>
      <c r="Q5118" s="178"/>
      <c r="R5118" s="178"/>
      <c r="S5118" s="178"/>
      <c r="T5118" s="178"/>
      <c r="U5118" s="178"/>
      <c r="V5118" s="178"/>
      <c r="W5118" s="178"/>
      <c r="X5118" s="178"/>
      <c r="Y5118" s="210">
        <f t="shared" si="403"/>
        <v>0.37712800769971128</v>
      </c>
      <c r="Z5118" s="211">
        <f t="shared" si="405"/>
        <v>0.42</v>
      </c>
      <c r="AA5118" s="178"/>
      <c r="AB5118" s="178"/>
      <c r="AC5118" s="178"/>
    </row>
    <row r="5119" spans="2:29" x14ac:dyDescent="0.35">
      <c r="B5119" s="222">
        <v>519600</v>
      </c>
      <c r="C5119" s="208">
        <v>214349</v>
      </c>
      <c r="D5119" s="309">
        <v>11789.19</v>
      </c>
      <c r="E5119" s="206">
        <v>17147.919999999998</v>
      </c>
      <c r="F5119" s="206">
        <v>19291.41</v>
      </c>
      <c r="G5119" s="205">
        <f t="shared" si="406"/>
        <v>0.41252694380292532</v>
      </c>
      <c r="H5119" s="207">
        <f t="shared" si="407"/>
        <v>0.45</v>
      </c>
      <c r="I5119" s="213">
        <v>195960</v>
      </c>
      <c r="J5119" s="213">
        <v>10777.8</v>
      </c>
      <c r="K5119" s="212">
        <v>15676.8</v>
      </c>
      <c r="L5119" s="212">
        <v>17636.400000000001</v>
      </c>
      <c r="M5119" s="239">
        <f t="shared" si="404"/>
        <v>0.51520000000004074</v>
      </c>
      <c r="N5119" s="239"/>
      <c r="O5119" s="178"/>
      <c r="P5119" s="178"/>
      <c r="Q5119" s="178"/>
      <c r="R5119" s="178"/>
      <c r="S5119" s="178"/>
      <c r="T5119" s="178"/>
      <c r="U5119" s="178"/>
      <c r="V5119" s="178"/>
      <c r="W5119" s="178"/>
      <c r="X5119" s="178"/>
      <c r="Y5119" s="210">
        <f t="shared" si="403"/>
        <v>0.37713625866050809</v>
      </c>
      <c r="Z5119" s="211">
        <f t="shared" si="405"/>
        <v>0.42</v>
      </c>
      <c r="AA5119" s="178"/>
      <c r="AB5119" s="178"/>
      <c r="AC5119" s="178"/>
    </row>
    <row r="5120" spans="2:29" x14ac:dyDescent="0.35">
      <c r="B5120" s="222">
        <v>519700</v>
      </c>
      <c r="C5120" s="208">
        <v>214394</v>
      </c>
      <c r="D5120" s="309">
        <v>11791.67</v>
      </c>
      <c r="E5120" s="206">
        <v>17151.52</v>
      </c>
      <c r="F5120" s="206">
        <v>19295.46</v>
      </c>
      <c r="G5120" s="205">
        <f t="shared" si="406"/>
        <v>0.4125341543197999</v>
      </c>
      <c r="H5120" s="207">
        <f t="shared" si="407"/>
        <v>0.45</v>
      </c>
      <c r="I5120" s="213">
        <v>196002</v>
      </c>
      <c r="J5120" s="213">
        <v>10780.11</v>
      </c>
      <c r="K5120" s="212">
        <v>15680.16</v>
      </c>
      <c r="L5120" s="212">
        <v>17640.18</v>
      </c>
      <c r="M5120" s="239">
        <f t="shared" si="404"/>
        <v>0.51530000000002474</v>
      </c>
      <c r="N5120" s="239"/>
      <c r="O5120" s="178"/>
      <c r="P5120" s="178"/>
      <c r="Q5120" s="178"/>
      <c r="R5120" s="178"/>
      <c r="S5120" s="178"/>
      <c r="T5120" s="178"/>
      <c r="U5120" s="178"/>
      <c r="V5120" s="178"/>
      <c r="W5120" s="178"/>
      <c r="X5120" s="178"/>
      <c r="Y5120" s="210">
        <f t="shared" si="403"/>
        <v>0.37714450644602654</v>
      </c>
      <c r="Z5120" s="211">
        <f t="shared" si="405"/>
        <v>0.42</v>
      </c>
      <c r="AA5120" s="178"/>
      <c r="AB5120" s="178"/>
      <c r="AC5120" s="178"/>
    </row>
    <row r="5121" spans="2:29" x14ac:dyDescent="0.35">
      <c r="B5121" s="222">
        <v>519800</v>
      </c>
      <c r="C5121" s="208">
        <v>214439</v>
      </c>
      <c r="D5121" s="309">
        <v>11794.14</v>
      </c>
      <c r="E5121" s="206">
        <v>17155.12</v>
      </c>
      <c r="F5121" s="206">
        <v>19299.509999999998</v>
      </c>
      <c r="G5121" s="205">
        <f t="shared" si="406"/>
        <v>0.41254136206233166</v>
      </c>
      <c r="H5121" s="207">
        <f t="shared" si="407"/>
        <v>0.45</v>
      </c>
      <c r="I5121" s="213">
        <v>196044</v>
      </c>
      <c r="J5121" s="213">
        <v>10782.42</v>
      </c>
      <c r="K5121" s="212">
        <v>15683.52</v>
      </c>
      <c r="L5121" s="212">
        <v>17643.96</v>
      </c>
      <c r="M5121" s="239">
        <f t="shared" si="404"/>
        <v>0.51520000000025901</v>
      </c>
      <c r="N5121" s="239"/>
      <c r="O5121" s="178"/>
      <c r="P5121" s="178"/>
      <c r="Q5121" s="178"/>
      <c r="R5121" s="178"/>
      <c r="S5121" s="178"/>
      <c r="T5121" s="178"/>
      <c r="U5121" s="178"/>
      <c r="V5121" s="178"/>
      <c r="W5121" s="178"/>
      <c r="X5121" s="178"/>
      <c r="Y5121" s="210">
        <f t="shared" si="403"/>
        <v>0.37715275105809926</v>
      </c>
      <c r="Z5121" s="211">
        <f t="shared" si="405"/>
        <v>0.42</v>
      </c>
      <c r="AA5121" s="178"/>
      <c r="AB5121" s="178"/>
      <c r="AC5121" s="178"/>
    </row>
    <row r="5122" spans="2:29" x14ac:dyDescent="0.35">
      <c r="B5122" s="222">
        <v>519900</v>
      </c>
      <c r="C5122" s="208">
        <v>214484</v>
      </c>
      <c r="D5122" s="309">
        <v>11796.62</v>
      </c>
      <c r="E5122" s="206">
        <v>17158.72</v>
      </c>
      <c r="F5122" s="206">
        <v>19303.560000000001</v>
      </c>
      <c r="G5122" s="205">
        <f t="shared" si="406"/>
        <v>0.41254856703212156</v>
      </c>
      <c r="H5122" s="207">
        <f t="shared" si="407"/>
        <v>0.45</v>
      </c>
      <c r="I5122" s="213">
        <v>196086</v>
      </c>
      <c r="J5122" s="213">
        <v>10784.73</v>
      </c>
      <c r="K5122" s="212">
        <v>15686.88</v>
      </c>
      <c r="L5122" s="212">
        <v>17647.740000000002</v>
      </c>
      <c r="M5122" s="239">
        <f t="shared" si="404"/>
        <v>0.51529999999995202</v>
      </c>
      <c r="N5122" s="239"/>
      <c r="O5122" s="178"/>
      <c r="P5122" s="178"/>
      <c r="Q5122" s="178"/>
      <c r="R5122" s="178"/>
      <c r="S5122" s="178"/>
      <c r="T5122" s="178"/>
      <c r="U5122" s="178"/>
      <c r="V5122" s="178"/>
      <c r="W5122" s="178"/>
      <c r="X5122" s="178"/>
      <c r="Y5122" s="210">
        <f t="shared" si="403"/>
        <v>0.37716099249855739</v>
      </c>
      <c r="Z5122" s="211">
        <f t="shared" si="405"/>
        <v>0.42</v>
      </c>
      <c r="AA5122" s="178"/>
      <c r="AB5122" s="178"/>
      <c r="AC5122" s="178"/>
    </row>
    <row r="5123" spans="2:29" x14ac:dyDescent="0.35">
      <c r="B5123" s="222">
        <v>520000</v>
      </c>
      <c r="C5123" s="208">
        <v>214529</v>
      </c>
      <c r="D5123" s="309">
        <v>11799.09</v>
      </c>
      <c r="E5123" s="206">
        <v>17162.32</v>
      </c>
      <c r="F5123" s="206">
        <v>19307.61</v>
      </c>
      <c r="G5123" s="205">
        <f t="shared" si="406"/>
        <v>0.41255576923076925</v>
      </c>
      <c r="H5123" s="207">
        <f t="shared" si="407"/>
        <v>0.45</v>
      </c>
      <c r="I5123" s="213">
        <v>196128</v>
      </c>
      <c r="J5123" s="213">
        <v>10787.04</v>
      </c>
      <c r="K5123" s="212">
        <v>15690.24</v>
      </c>
      <c r="L5123" s="212">
        <v>17651.52</v>
      </c>
      <c r="M5123" s="239">
        <f t="shared" si="404"/>
        <v>0.51520000000007715</v>
      </c>
      <c r="N5123" s="239"/>
      <c r="O5123" s="178"/>
      <c r="P5123" s="178"/>
      <c r="Q5123" s="178"/>
      <c r="R5123" s="178"/>
      <c r="S5123" s="178"/>
      <c r="T5123" s="178"/>
      <c r="U5123" s="178"/>
      <c r="V5123" s="178"/>
      <c r="W5123" s="178"/>
      <c r="X5123" s="178"/>
      <c r="Y5123" s="210">
        <f t="shared" ref="Y5123:Y5186" si="408">I5123/$B5123</f>
        <v>0.37716923076923076</v>
      </c>
      <c r="Z5123" s="211">
        <f t="shared" si="405"/>
        <v>0.42</v>
      </c>
      <c r="AA5123" s="178"/>
      <c r="AB5123" s="178"/>
      <c r="AC5123" s="178"/>
    </row>
    <row r="5124" spans="2:29" x14ac:dyDescent="0.35">
      <c r="B5124" s="222">
        <v>520100</v>
      </c>
      <c r="C5124" s="208">
        <v>214574</v>
      </c>
      <c r="D5124" s="309">
        <v>11801.57</v>
      </c>
      <c r="E5124" s="206">
        <v>17165.919999999998</v>
      </c>
      <c r="F5124" s="206">
        <v>19311.66</v>
      </c>
      <c r="G5124" s="205">
        <f t="shared" si="406"/>
        <v>0.41256296865987307</v>
      </c>
      <c r="H5124" s="207">
        <f t="shared" si="407"/>
        <v>0.45</v>
      </c>
      <c r="I5124" s="213">
        <v>196170</v>
      </c>
      <c r="J5124" s="213">
        <v>10789.35</v>
      </c>
      <c r="K5124" s="212">
        <v>15693.6</v>
      </c>
      <c r="L5124" s="212">
        <v>17655.3</v>
      </c>
      <c r="M5124" s="239">
        <f t="shared" ref="M5124:M5187" si="409">(C5124+D5124+F5124-C5123-D5123-F5123)/100</f>
        <v>0.51530000000009746</v>
      </c>
      <c r="N5124" s="239"/>
      <c r="O5124" s="178"/>
      <c r="P5124" s="178"/>
      <c r="Q5124" s="178"/>
      <c r="R5124" s="178"/>
      <c r="S5124" s="178"/>
      <c r="T5124" s="178"/>
      <c r="U5124" s="178"/>
      <c r="V5124" s="178"/>
      <c r="W5124" s="178"/>
      <c r="X5124" s="178"/>
      <c r="Y5124" s="210">
        <f t="shared" si="408"/>
        <v>0.37717746587194773</v>
      </c>
      <c r="Z5124" s="211">
        <f t="shared" ref="Z5124:Z5187" si="410">(I5124-I5123)/($B5124-$B5123)</f>
        <v>0.42</v>
      </c>
      <c r="AA5124" s="178"/>
      <c r="AB5124" s="178"/>
      <c r="AC5124" s="178"/>
    </row>
    <row r="5125" spans="2:29" x14ac:dyDescent="0.35">
      <c r="B5125" s="222">
        <v>520200</v>
      </c>
      <c r="C5125" s="208">
        <v>214619</v>
      </c>
      <c r="D5125" s="309">
        <v>11804.04</v>
      </c>
      <c r="E5125" s="206">
        <v>17169.52</v>
      </c>
      <c r="F5125" s="206">
        <v>19315.71</v>
      </c>
      <c r="G5125" s="205">
        <f t="shared" ref="G5125:G5188" si="411">C5125/B5125</f>
        <v>0.41257016532103036</v>
      </c>
      <c r="H5125" s="207">
        <f t="shared" ref="H5125:H5188" si="412">(C5125-C5124)/(B5125-B5124)</f>
        <v>0.45</v>
      </c>
      <c r="I5125" s="213">
        <v>196212</v>
      </c>
      <c r="J5125" s="213">
        <v>10791.66</v>
      </c>
      <c r="K5125" s="212">
        <v>15696.96</v>
      </c>
      <c r="L5125" s="212">
        <v>17659.080000000002</v>
      </c>
      <c r="M5125" s="239">
        <f t="shared" si="409"/>
        <v>0.51520000000000432</v>
      </c>
      <c r="N5125" s="239"/>
      <c r="O5125" s="178"/>
      <c r="P5125" s="178"/>
      <c r="Q5125" s="178"/>
      <c r="R5125" s="178"/>
      <c r="S5125" s="178"/>
      <c r="T5125" s="178"/>
      <c r="U5125" s="178"/>
      <c r="V5125" s="178"/>
      <c r="W5125" s="178"/>
      <c r="X5125" s="178"/>
      <c r="Y5125" s="210">
        <f t="shared" si="408"/>
        <v>0.37718569780853517</v>
      </c>
      <c r="Z5125" s="211">
        <f t="shared" si="410"/>
        <v>0.42</v>
      </c>
      <c r="AA5125" s="178"/>
      <c r="AB5125" s="178"/>
      <c r="AC5125" s="178"/>
    </row>
    <row r="5126" spans="2:29" x14ac:dyDescent="0.35">
      <c r="B5126" s="222">
        <v>520300</v>
      </c>
      <c r="C5126" s="208">
        <v>214664</v>
      </c>
      <c r="D5126" s="309">
        <v>11806.52</v>
      </c>
      <c r="E5126" s="206">
        <v>17173.12</v>
      </c>
      <c r="F5126" s="206">
        <v>19319.759999999998</v>
      </c>
      <c r="G5126" s="205">
        <f t="shared" si="411"/>
        <v>0.41257735921583699</v>
      </c>
      <c r="H5126" s="207">
        <f t="shared" si="412"/>
        <v>0.45</v>
      </c>
      <c r="I5126" s="213">
        <v>196254</v>
      </c>
      <c r="J5126" s="213">
        <v>10793.97</v>
      </c>
      <c r="K5126" s="212">
        <v>15700.32</v>
      </c>
      <c r="L5126" s="212">
        <v>17662.86</v>
      </c>
      <c r="M5126" s="239">
        <f t="shared" si="409"/>
        <v>0.51529999999998832</v>
      </c>
      <c r="N5126" s="239"/>
      <c r="O5126" s="178"/>
      <c r="P5126" s="178"/>
      <c r="Q5126" s="178"/>
      <c r="R5126" s="178"/>
      <c r="S5126" s="178"/>
      <c r="T5126" s="178"/>
      <c r="U5126" s="178"/>
      <c r="V5126" s="178"/>
      <c r="W5126" s="178"/>
      <c r="X5126" s="178"/>
      <c r="Y5126" s="210">
        <f t="shared" si="408"/>
        <v>0.37719392658081874</v>
      </c>
      <c r="Z5126" s="211">
        <f t="shared" si="410"/>
        <v>0.42</v>
      </c>
      <c r="AA5126" s="178"/>
      <c r="AB5126" s="178"/>
      <c r="AC5126" s="178"/>
    </row>
    <row r="5127" spans="2:29" x14ac:dyDescent="0.35">
      <c r="B5127" s="222">
        <v>520400</v>
      </c>
      <c r="C5127" s="208">
        <v>214709</v>
      </c>
      <c r="D5127" s="309">
        <v>11808.99</v>
      </c>
      <c r="E5127" s="206">
        <v>17176.72</v>
      </c>
      <c r="F5127" s="206">
        <v>19323.810000000001</v>
      </c>
      <c r="G5127" s="205">
        <f t="shared" si="411"/>
        <v>0.41258455034588776</v>
      </c>
      <c r="H5127" s="207">
        <f t="shared" si="412"/>
        <v>0.45</v>
      </c>
      <c r="I5127" s="213">
        <v>196296</v>
      </c>
      <c r="J5127" s="213">
        <v>10796.28</v>
      </c>
      <c r="K5127" s="212">
        <v>15703.68</v>
      </c>
      <c r="L5127" s="212">
        <v>17666.64</v>
      </c>
      <c r="M5127" s="239">
        <f t="shared" si="409"/>
        <v>0.51519999999989519</v>
      </c>
      <c r="N5127" s="239"/>
      <c r="O5127" s="178"/>
      <c r="P5127" s="178"/>
      <c r="Q5127" s="178"/>
      <c r="R5127" s="178"/>
      <c r="S5127" s="178"/>
      <c r="T5127" s="178"/>
      <c r="U5127" s="178"/>
      <c r="V5127" s="178"/>
      <c r="W5127" s="178"/>
      <c r="X5127" s="178"/>
      <c r="Y5127" s="210">
        <f t="shared" si="408"/>
        <v>0.37720215219062259</v>
      </c>
      <c r="Z5127" s="211">
        <f t="shared" si="410"/>
        <v>0.42</v>
      </c>
      <c r="AA5127" s="178"/>
      <c r="AB5127" s="178"/>
      <c r="AC5127" s="178"/>
    </row>
    <row r="5128" spans="2:29" x14ac:dyDescent="0.35">
      <c r="B5128" s="222">
        <v>520500</v>
      </c>
      <c r="C5128" s="208">
        <v>214754</v>
      </c>
      <c r="D5128" s="309">
        <v>11811.47</v>
      </c>
      <c r="E5128" s="206">
        <v>17180.32</v>
      </c>
      <c r="F5128" s="206">
        <v>19327.86</v>
      </c>
      <c r="G5128" s="205">
        <f t="shared" si="411"/>
        <v>0.41259173871277616</v>
      </c>
      <c r="H5128" s="207">
        <f t="shared" si="412"/>
        <v>0.45</v>
      </c>
      <c r="I5128" s="213">
        <v>196338</v>
      </c>
      <c r="J5128" s="213">
        <v>10798.59</v>
      </c>
      <c r="K5128" s="212">
        <v>15707.04</v>
      </c>
      <c r="L5128" s="212">
        <v>17670.419999999998</v>
      </c>
      <c r="M5128" s="239">
        <f t="shared" si="409"/>
        <v>0.51530000000017029</v>
      </c>
      <c r="N5128" s="239"/>
      <c r="O5128" s="178"/>
      <c r="P5128" s="178"/>
      <c r="Q5128" s="178"/>
      <c r="R5128" s="178"/>
      <c r="S5128" s="178"/>
      <c r="T5128" s="178"/>
      <c r="U5128" s="178"/>
      <c r="V5128" s="178"/>
      <c r="W5128" s="178"/>
      <c r="X5128" s="178"/>
      <c r="Y5128" s="210">
        <f t="shared" si="408"/>
        <v>0.37721037463976947</v>
      </c>
      <c r="Z5128" s="211">
        <f t="shared" si="410"/>
        <v>0.42</v>
      </c>
      <c r="AA5128" s="178"/>
      <c r="AB5128" s="178"/>
      <c r="AC5128" s="178"/>
    </row>
    <row r="5129" spans="2:29" x14ac:dyDescent="0.35">
      <c r="B5129" s="222">
        <v>520600</v>
      </c>
      <c r="C5129" s="208">
        <v>214799</v>
      </c>
      <c r="D5129" s="309">
        <v>11813.94</v>
      </c>
      <c r="E5129" s="206">
        <v>17183.919999999998</v>
      </c>
      <c r="F5129" s="206">
        <v>19331.91</v>
      </c>
      <c r="G5129" s="205">
        <f t="shared" si="411"/>
        <v>0.41259892431809453</v>
      </c>
      <c r="H5129" s="207">
        <f t="shared" si="412"/>
        <v>0.45</v>
      </c>
      <c r="I5129" s="213">
        <v>196380</v>
      </c>
      <c r="J5129" s="213">
        <v>10800.9</v>
      </c>
      <c r="K5129" s="212">
        <v>15710.4</v>
      </c>
      <c r="L5129" s="212">
        <v>17674.2</v>
      </c>
      <c r="M5129" s="239">
        <f t="shared" si="409"/>
        <v>0.51520000000004074</v>
      </c>
      <c r="N5129" s="239"/>
      <c r="O5129" s="178"/>
      <c r="P5129" s="178"/>
      <c r="Q5129" s="178"/>
      <c r="R5129" s="178"/>
      <c r="S5129" s="178"/>
      <c r="T5129" s="178"/>
      <c r="U5129" s="178"/>
      <c r="V5129" s="178"/>
      <c r="W5129" s="178"/>
      <c r="X5129" s="178"/>
      <c r="Y5129" s="210">
        <f t="shared" si="408"/>
        <v>0.37721859393008067</v>
      </c>
      <c r="Z5129" s="211">
        <f t="shared" si="410"/>
        <v>0.42</v>
      </c>
      <c r="AA5129" s="178"/>
      <c r="AB5129" s="178"/>
      <c r="AC5129" s="178"/>
    </row>
    <row r="5130" spans="2:29" x14ac:dyDescent="0.35">
      <c r="B5130" s="222">
        <v>520700</v>
      </c>
      <c r="C5130" s="208">
        <v>214844</v>
      </c>
      <c r="D5130" s="309">
        <v>11816.42</v>
      </c>
      <c r="E5130" s="206">
        <v>17187.52</v>
      </c>
      <c r="F5130" s="206">
        <v>19335.96</v>
      </c>
      <c r="G5130" s="205">
        <f t="shared" si="411"/>
        <v>0.41260610716343382</v>
      </c>
      <c r="H5130" s="207">
        <f t="shared" si="412"/>
        <v>0.45</v>
      </c>
      <c r="I5130" s="213">
        <v>196422</v>
      </c>
      <c r="J5130" s="213">
        <v>10803.21</v>
      </c>
      <c r="K5130" s="212">
        <v>15713.76</v>
      </c>
      <c r="L5130" s="212">
        <v>17677.98</v>
      </c>
      <c r="M5130" s="239">
        <f t="shared" si="409"/>
        <v>0.51530000000002474</v>
      </c>
      <c r="N5130" s="239"/>
      <c r="O5130" s="178"/>
      <c r="P5130" s="178"/>
      <c r="Q5130" s="178"/>
      <c r="R5130" s="178"/>
      <c r="S5130" s="178"/>
      <c r="T5130" s="178"/>
      <c r="U5130" s="178"/>
      <c r="V5130" s="178"/>
      <c r="W5130" s="178"/>
      <c r="X5130" s="178"/>
      <c r="Y5130" s="210">
        <f t="shared" si="408"/>
        <v>0.37722681006337622</v>
      </c>
      <c r="Z5130" s="211">
        <f t="shared" si="410"/>
        <v>0.42</v>
      </c>
      <c r="AA5130" s="178"/>
      <c r="AB5130" s="178"/>
      <c r="AC5130" s="178"/>
    </row>
    <row r="5131" spans="2:29" x14ac:dyDescent="0.35">
      <c r="B5131" s="222">
        <v>520800</v>
      </c>
      <c r="C5131" s="208">
        <v>214889</v>
      </c>
      <c r="D5131" s="309">
        <v>11818.89</v>
      </c>
      <c r="E5131" s="206">
        <v>17191.12</v>
      </c>
      <c r="F5131" s="206">
        <v>19340.009999999998</v>
      </c>
      <c r="G5131" s="205">
        <f t="shared" si="411"/>
        <v>0.41261328725038404</v>
      </c>
      <c r="H5131" s="207">
        <f t="shared" si="412"/>
        <v>0.45</v>
      </c>
      <c r="I5131" s="213">
        <v>196464</v>
      </c>
      <c r="J5131" s="213">
        <v>10805.52</v>
      </c>
      <c r="K5131" s="212">
        <v>15717.12</v>
      </c>
      <c r="L5131" s="212">
        <v>17681.759999999998</v>
      </c>
      <c r="M5131" s="239">
        <f t="shared" si="409"/>
        <v>0.51520000000025901</v>
      </c>
      <c r="N5131" s="239"/>
      <c r="O5131" s="178"/>
      <c r="P5131" s="178"/>
      <c r="Q5131" s="178"/>
      <c r="R5131" s="178"/>
      <c r="S5131" s="178"/>
      <c r="T5131" s="178"/>
      <c r="U5131" s="178"/>
      <c r="V5131" s="178"/>
      <c r="W5131" s="178"/>
      <c r="X5131" s="178"/>
      <c r="Y5131" s="210">
        <f t="shared" si="408"/>
        <v>0.37723502304147466</v>
      </c>
      <c r="Z5131" s="211">
        <f t="shared" si="410"/>
        <v>0.42</v>
      </c>
      <c r="AA5131" s="178"/>
      <c r="AB5131" s="178"/>
      <c r="AC5131" s="178"/>
    </row>
    <row r="5132" spans="2:29" x14ac:dyDescent="0.35">
      <c r="B5132" s="222">
        <v>520900</v>
      </c>
      <c r="C5132" s="208">
        <v>214934</v>
      </c>
      <c r="D5132" s="309">
        <v>11821.37</v>
      </c>
      <c r="E5132" s="206">
        <v>17194.72</v>
      </c>
      <c r="F5132" s="206">
        <v>19344.060000000001</v>
      </c>
      <c r="G5132" s="205">
        <f t="shared" si="411"/>
        <v>0.4126204645805337</v>
      </c>
      <c r="H5132" s="207">
        <f t="shared" si="412"/>
        <v>0.45</v>
      </c>
      <c r="I5132" s="213">
        <v>196506</v>
      </c>
      <c r="J5132" s="213">
        <v>10807.83</v>
      </c>
      <c r="K5132" s="212">
        <v>15720.48</v>
      </c>
      <c r="L5132" s="212">
        <v>17685.54</v>
      </c>
      <c r="M5132" s="239">
        <f t="shared" si="409"/>
        <v>0.51529999999995202</v>
      </c>
      <c r="N5132" s="239"/>
      <c r="O5132" s="178"/>
      <c r="P5132" s="178"/>
      <c r="Q5132" s="178"/>
      <c r="R5132" s="178"/>
      <c r="S5132" s="178"/>
      <c r="T5132" s="178"/>
      <c r="U5132" s="178"/>
      <c r="V5132" s="178"/>
      <c r="W5132" s="178"/>
      <c r="X5132" s="178"/>
      <c r="Y5132" s="210">
        <f t="shared" si="408"/>
        <v>0.3772432328661931</v>
      </c>
      <c r="Z5132" s="211">
        <f t="shared" si="410"/>
        <v>0.42</v>
      </c>
      <c r="AA5132" s="178"/>
      <c r="AB5132" s="178"/>
      <c r="AC5132" s="178"/>
    </row>
    <row r="5133" spans="2:29" x14ac:dyDescent="0.35">
      <c r="B5133" s="222">
        <v>521000</v>
      </c>
      <c r="C5133" s="208">
        <v>214979</v>
      </c>
      <c r="D5133" s="309">
        <v>11823.84</v>
      </c>
      <c r="E5133" s="206">
        <v>17198.32</v>
      </c>
      <c r="F5133" s="206">
        <v>19348.11</v>
      </c>
      <c r="G5133" s="205">
        <f t="shared" si="411"/>
        <v>0.41262763915547024</v>
      </c>
      <c r="H5133" s="207">
        <f t="shared" si="412"/>
        <v>0.45</v>
      </c>
      <c r="I5133" s="213">
        <v>196548</v>
      </c>
      <c r="J5133" s="213">
        <v>10810.14</v>
      </c>
      <c r="K5133" s="212">
        <v>15723.84</v>
      </c>
      <c r="L5133" s="212">
        <v>17689.32</v>
      </c>
      <c r="M5133" s="239">
        <f t="shared" si="409"/>
        <v>0.51520000000007715</v>
      </c>
      <c r="N5133" s="239"/>
      <c r="O5133" s="178"/>
      <c r="P5133" s="178"/>
      <c r="Q5133" s="178"/>
      <c r="R5133" s="178"/>
      <c r="S5133" s="178"/>
      <c r="T5133" s="178"/>
      <c r="U5133" s="178"/>
      <c r="V5133" s="178"/>
      <c r="W5133" s="178"/>
      <c r="X5133" s="178"/>
      <c r="Y5133" s="210">
        <f t="shared" si="408"/>
        <v>0.37725143953934742</v>
      </c>
      <c r="Z5133" s="211">
        <f t="shared" si="410"/>
        <v>0.42</v>
      </c>
      <c r="AA5133" s="178"/>
      <c r="AB5133" s="178"/>
      <c r="AC5133" s="178"/>
    </row>
    <row r="5134" spans="2:29" x14ac:dyDescent="0.35">
      <c r="B5134" s="222">
        <v>521100</v>
      </c>
      <c r="C5134" s="208">
        <v>215024</v>
      </c>
      <c r="D5134" s="309">
        <v>11826.32</v>
      </c>
      <c r="E5134" s="206">
        <v>17201.919999999998</v>
      </c>
      <c r="F5134" s="206">
        <v>19352.16</v>
      </c>
      <c r="G5134" s="205">
        <f t="shared" si="411"/>
        <v>0.4126348109767799</v>
      </c>
      <c r="H5134" s="207">
        <f t="shared" si="412"/>
        <v>0.45</v>
      </c>
      <c r="I5134" s="213">
        <v>196590</v>
      </c>
      <c r="J5134" s="213">
        <v>10812.45</v>
      </c>
      <c r="K5134" s="212">
        <v>15727.2</v>
      </c>
      <c r="L5134" s="212">
        <v>17693.099999999999</v>
      </c>
      <c r="M5134" s="239">
        <f t="shared" si="409"/>
        <v>0.51530000000009746</v>
      </c>
      <c r="N5134" s="239"/>
      <c r="O5134" s="178"/>
      <c r="P5134" s="178"/>
      <c r="Q5134" s="178"/>
      <c r="R5134" s="178"/>
      <c r="S5134" s="178"/>
      <c r="T5134" s="178"/>
      <c r="U5134" s="178"/>
      <c r="V5134" s="178"/>
      <c r="W5134" s="178"/>
      <c r="X5134" s="178"/>
      <c r="Y5134" s="210">
        <f t="shared" si="408"/>
        <v>0.37725964306275189</v>
      </c>
      <c r="Z5134" s="211">
        <f t="shared" si="410"/>
        <v>0.42</v>
      </c>
      <c r="AA5134" s="178"/>
      <c r="AB5134" s="178"/>
      <c r="AC5134" s="178"/>
    </row>
    <row r="5135" spans="2:29" x14ac:dyDescent="0.35">
      <c r="B5135" s="222">
        <v>521200</v>
      </c>
      <c r="C5135" s="208">
        <v>215069</v>
      </c>
      <c r="D5135" s="309">
        <v>11828.79</v>
      </c>
      <c r="E5135" s="206">
        <v>17205.52</v>
      </c>
      <c r="F5135" s="206">
        <v>19356.21</v>
      </c>
      <c r="G5135" s="205">
        <f t="shared" si="411"/>
        <v>0.41264198004604757</v>
      </c>
      <c r="H5135" s="207">
        <f t="shared" si="412"/>
        <v>0.45</v>
      </c>
      <c r="I5135" s="213">
        <v>196632</v>
      </c>
      <c r="J5135" s="213">
        <v>10814.76</v>
      </c>
      <c r="K5135" s="212">
        <v>15730.56</v>
      </c>
      <c r="L5135" s="212">
        <v>17696.88</v>
      </c>
      <c r="M5135" s="239">
        <f t="shared" si="409"/>
        <v>0.51520000000000432</v>
      </c>
      <c r="N5135" s="239"/>
      <c r="O5135" s="178"/>
      <c r="P5135" s="178"/>
      <c r="Q5135" s="178"/>
      <c r="R5135" s="178"/>
      <c r="S5135" s="178"/>
      <c r="T5135" s="178"/>
      <c r="U5135" s="178"/>
      <c r="V5135" s="178"/>
      <c r="W5135" s="178"/>
      <c r="X5135" s="178"/>
      <c r="Y5135" s="210">
        <f t="shared" si="408"/>
        <v>0.37726784343821951</v>
      </c>
      <c r="Z5135" s="211">
        <f t="shared" si="410"/>
        <v>0.42</v>
      </c>
      <c r="AA5135" s="178"/>
      <c r="AB5135" s="178"/>
      <c r="AC5135" s="178"/>
    </row>
    <row r="5136" spans="2:29" x14ac:dyDescent="0.35">
      <c r="B5136" s="222">
        <v>521300</v>
      </c>
      <c r="C5136" s="208">
        <v>215114</v>
      </c>
      <c r="D5136" s="309">
        <v>11831.27</v>
      </c>
      <c r="E5136" s="206">
        <v>17209.12</v>
      </c>
      <c r="F5136" s="206">
        <v>19360.259999999998</v>
      </c>
      <c r="G5136" s="205">
        <f t="shared" si="411"/>
        <v>0.41264914636485711</v>
      </c>
      <c r="H5136" s="207">
        <f t="shared" si="412"/>
        <v>0.45</v>
      </c>
      <c r="I5136" s="213">
        <v>196674</v>
      </c>
      <c r="J5136" s="213">
        <v>10817.07</v>
      </c>
      <c r="K5136" s="212">
        <v>15733.92</v>
      </c>
      <c r="L5136" s="212">
        <v>17700.66</v>
      </c>
      <c r="M5136" s="239">
        <f t="shared" si="409"/>
        <v>0.51529999999998832</v>
      </c>
      <c r="N5136" s="239"/>
      <c r="O5136" s="178"/>
      <c r="P5136" s="178"/>
      <c r="Q5136" s="178"/>
      <c r="R5136" s="178"/>
      <c r="S5136" s="178"/>
      <c r="T5136" s="178"/>
      <c r="U5136" s="178"/>
      <c r="V5136" s="178"/>
      <c r="W5136" s="178"/>
      <c r="X5136" s="178"/>
      <c r="Y5136" s="210">
        <f t="shared" si="408"/>
        <v>0.37727604066756187</v>
      </c>
      <c r="Z5136" s="211">
        <f t="shared" si="410"/>
        <v>0.42</v>
      </c>
      <c r="AA5136" s="178"/>
      <c r="AB5136" s="178"/>
      <c r="AC5136" s="178"/>
    </row>
    <row r="5137" spans="2:29" x14ac:dyDescent="0.35">
      <c r="B5137" s="222">
        <v>521400</v>
      </c>
      <c r="C5137" s="208">
        <v>215159</v>
      </c>
      <c r="D5137" s="309">
        <v>11833.74</v>
      </c>
      <c r="E5137" s="206">
        <v>17212.72</v>
      </c>
      <c r="F5137" s="206">
        <v>19364.310000000001</v>
      </c>
      <c r="G5137" s="205">
        <f t="shared" si="411"/>
        <v>0.41265630993479097</v>
      </c>
      <c r="H5137" s="207">
        <f t="shared" si="412"/>
        <v>0.45</v>
      </c>
      <c r="I5137" s="213">
        <v>196716</v>
      </c>
      <c r="J5137" s="213">
        <v>10819.38</v>
      </c>
      <c r="K5137" s="212">
        <v>15737.28</v>
      </c>
      <c r="L5137" s="212">
        <v>17704.439999999999</v>
      </c>
      <c r="M5137" s="239">
        <f t="shared" si="409"/>
        <v>0.51519999999989519</v>
      </c>
      <c r="N5137" s="239"/>
      <c r="O5137" s="178"/>
      <c r="P5137" s="178"/>
      <c r="Q5137" s="178"/>
      <c r="R5137" s="178"/>
      <c r="S5137" s="178"/>
      <c r="T5137" s="178"/>
      <c r="U5137" s="178"/>
      <c r="V5137" s="178"/>
      <c r="W5137" s="178"/>
      <c r="X5137" s="178"/>
      <c r="Y5137" s="210">
        <f t="shared" si="408"/>
        <v>0.37728423475258921</v>
      </c>
      <c r="Z5137" s="211">
        <f t="shared" si="410"/>
        <v>0.42</v>
      </c>
      <c r="AA5137" s="178"/>
      <c r="AB5137" s="178"/>
      <c r="AC5137" s="178"/>
    </row>
    <row r="5138" spans="2:29" x14ac:dyDescent="0.35">
      <c r="B5138" s="222">
        <v>521500</v>
      </c>
      <c r="C5138" s="208">
        <v>215204</v>
      </c>
      <c r="D5138" s="309">
        <v>11836.22</v>
      </c>
      <c r="E5138" s="206">
        <v>17216.32</v>
      </c>
      <c r="F5138" s="206">
        <v>19368.36</v>
      </c>
      <c r="G5138" s="205">
        <f t="shared" si="411"/>
        <v>0.41266347075743048</v>
      </c>
      <c r="H5138" s="207">
        <f t="shared" si="412"/>
        <v>0.45</v>
      </c>
      <c r="I5138" s="213">
        <v>196758</v>
      </c>
      <c r="J5138" s="213">
        <v>10821.69</v>
      </c>
      <c r="K5138" s="212">
        <v>15740.64</v>
      </c>
      <c r="L5138" s="212">
        <v>17708.22</v>
      </c>
      <c r="M5138" s="239">
        <f t="shared" si="409"/>
        <v>0.51530000000017029</v>
      </c>
      <c r="N5138" s="239"/>
      <c r="O5138" s="178"/>
      <c r="P5138" s="178"/>
      <c r="Q5138" s="178"/>
      <c r="R5138" s="178"/>
      <c r="S5138" s="178"/>
      <c r="T5138" s="178"/>
      <c r="U5138" s="178"/>
      <c r="V5138" s="178"/>
      <c r="W5138" s="178"/>
      <c r="X5138" s="178"/>
      <c r="Y5138" s="210">
        <f t="shared" si="408"/>
        <v>0.37729242569511023</v>
      </c>
      <c r="Z5138" s="211">
        <f t="shared" si="410"/>
        <v>0.42</v>
      </c>
      <c r="AA5138" s="178"/>
      <c r="AB5138" s="178"/>
      <c r="AC5138" s="178"/>
    </row>
    <row r="5139" spans="2:29" x14ac:dyDescent="0.35">
      <c r="B5139" s="222">
        <v>521600</v>
      </c>
      <c r="C5139" s="208">
        <v>215249</v>
      </c>
      <c r="D5139" s="309">
        <v>11838.69</v>
      </c>
      <c r="E5139" s="206">
        <v>17219.919999999998</v>
      </c>
      <c r="F5139" s="206">
        <v>19372.41</v>
      </c>
      <c r="G5139" s="205">
        <f t="shared" si="411"/>
        <v>0.41267062883435585</v>
      </c>
      <c r="H5139" s="207">
        <f t="shared" si="412"/>
        <v>0.45</v>
      </c>
      <c r="I5139" s="213">
        <v>196800</v>
      </c>
      <c r="J5139" s="213">
        <v>10824</v>
      </c>
      <c r="K5139" s="212">
        <v>15744</v>
      </c>
      <c r="L5139" s="212">
        <v>17712</v>
      </c>
      <c r="M5139" s="239">
        <f t="shared" si="409"/>
        <v>0.51520000000004074</v>
      </c>
      <c r="N5139" s="239"/>
      <c r="O5139" s="178"/>
      <c r="P5139" s="178"/>
      <c r="Q5139" s="178"/>
      <c r="R5139" s="178"/>
      <c r="S5139" s="178"/>
      <c r="T5139" s="178"/>
      <c r="U5139" s="178"/>
      <c r="V5139" s="178"/>
      <c r="W5139" s="178"/>
      <c r="X5139" s="178"/>
      <c r="Y5139" s="210">
        <f t="shared" si="408"/>
        <v>0.3773006134969325</v>
      </c>
      <c r="Z5139" s="211">
        <f t="shared" si="410"/>
        <v>0.42</v>
      </c>
      <c r="AA5139" s="178"/>
      <c r="AB5139" s="178"/>
      <c r="AC5139" s="178"/>
    </row>
    <row r="5140" spans="2:29" x14ac:dyDescent="0.35">
      <c r="B5140" s="222">
        <v>521700</v>
      </c>
      <c r="C5140" s="208">
        <v>215294</v>
      </c>
      <c r="D5140" s="309">
        <v>11841.17</v>
      </c>
      <c r="E5140" s="206">
        <v>17223.52</v>
      </c>
      <c r="F5140" s="206">
        <v>19376.46</v>
      </c>
      <c r="G5140" s="205">
        <f t="shared" si="411"/>
        <v>0.41267778416714584</v>
      </c>
      <c r="H5140" s="207">
        <f t="shared" si="412"/>
        <v>0.45</v>
      </c>
      <c r="I5140" s="213">
        <v>196842</v>
      </c>
      <c r="J5140" s="213">
        <v>10826.31</v>
      </c>
      <c r="K5140" s="212">
        <v>15747.36</v>
      </c>
      <c r="L5140" s="212">
        <v>17715.78</v>
      </c>
      <c r="M5140" s="239">
        <f t="shared" si="409"/>
        <v>0.51530000000002474</v>
      </c>
      <c r="N5140" s="239"/>
      <c r="O5140" s="178"/>
      <c r="P5140" s="178"/>
      <c r="Q5140" s="178"/>
      <c r="R5140" s="178"/>
      <c r="S5140" s="178"/>
      <c r="T5140" s="178"/>
      <c r="U5140" s="178"/>
      <c r="V5140" s="178"/>
      <c r="W5140" s="178"/>
      <c r="X5140" s="178"/>
      <c r="Y5140" s="210">
        <f t="shared" si="408"/>
        <v>0.37730879815986201</v>
      </c>
      <c r="Z5140" s="211">
        <f t="shared" si="410"/>
        <v>0.42</v>
      </c>
      <c r="AA5140" s="178"/>
      <c r="AB5140" s="178"/>
      <c r="AC5140" s="178"/>
    </row>
    <row r="5141" spans="2:29" x14ac:dyDescent="0.35">
      <c r="B5141" s="222">
        <v>521800</v>
      </c>
      <c r="C5141" s="208">
        <v>215339</v>
      </c>
      <c r="D5141" s="309">
        <v>11843.64</v>
      </c>
      <c r="E5141" s="206">
        <v>17227.12</v>
      </c>
      <c r="F5141" s="206">
        <v>19380.509999999998</v>
      </c>
      <c r="G5141" s="205">
        <f t="shared" si="411"/>
        <v>0.41268493675737833</v>
      </c>
      <c r="H5141" s="207">
        <f t="shared" si="412"/>
        <v>0.45</v>
      </c>
      <c r="I5141" s="213">
        <v>196884</v>
      </c>
      <c r="J5141" s="213">
        <v>10828.62</v>
      </c>
      <c r="K5141" s="212">
        <v>15750.72</v>
      </c>
      <c r="L5141" s="212">
        <v>17719.560000000001</v>
      </c>
      <c r="M5141" s="239">
        <f t="shared" si="409"/>
        <v>0.51520000000025901</v>
      </c>
      <c r="N5141" s="239"/>
      <c r="O5141" s="178"/>
      <c r="P5141" s="178"/>
      <c r="Q5141" s="178"/>
      <c r="R5141" s="178"/>
      <c r="S5141" s="178"/>
      <c r="T5141" s="178"/>
      <c r="U5141" s="178"/>
      <c r="V5141" s="178"/>
      <c r="W5141" s="178"/>
      <c r="X5141" s="178"/>
      <c r="Y5141" s="210">
        <f t="shared" si="408"/>
        <v>0.37731697968570332</v>
      </c>
      <c r="Z5141" s="211">
        <f t="shared" si="410"/>
        <v>0.42</v>
      </c>
      <c r="AA5141" s="178"/>
      <c r="AB5141" s="178"/>
      <c r="AC5141" s="178"/>
    </row>
    <row r="5142" spans="2:29" x14ac:dyDescent="0.35">
      <c r="B5142" s="222">
        <v>521900</v>
      </c>
      <c r="C5142" s="208">
        <v>215384</v>
      </c>
      <c r="D5142" s="309">
        <v>11846.12</v>
      </c>
      <c r="E5142" s="206">
        <v>17230.72</v>
      </c>
      <c r="F5142" s="206">
        <v>19384.560000000001</v>
      </c>
      <c r="G5142" s="205">
        <f t="shared" si="411"/>
        <v>0.41269208660662965</v>
      </c>
      <c r="H5142" s="207">
        <f t="shared" si="412"/>
        <v>0.45</v>
      </c>
      <c r="I5142" s="213">
        <v>196926</v>
      </c>
      <c r="J5142" s="213">
        <v>10830.93</v>
      </c>
      <c r="K5142" s="212">
        <v>15754.08</v>
      </c>
      <c r="L5142" s="212">
        <v>17723.34</v>
      </c>
      <c r="M5142" s="239">
        <f t="shared" si="409"/>
        <v>0.51529999999995202</v>
      </c>
      <c r="N5142" s="239"/>
      <c r="O5142" s="178"/>
      <c r="P5142" s="178"/>
      <c r="Q5142" s="178"/>
      <c r="R5142" s="178"/>
      <c r="S5142" s="178"/>
      <c r="T5142" s="178"/>
      <c r="U5142" s="178"/>
      <c r="V5142" s="178"/>
      <c r="W5142" s="178"/>
      <c r="X5142" s="178"/>
      <c r="Y5142" s="210">
        <f t="shared" si="408"/>
        <v>0.37732515807625983</v>
      </c>
      <c r="Z5142" s="211">
        <f t="shared" si="410"/>
        <v>0.42</v>
      </c>
      <c r="AA5142" s="178"/>
      <c r="AB5142" s="178"/>
      <c r="AC5142" s="178"/>
    </row>
    <row r="5143" spans="2:29" x14ac:dyDescent="0.35">
      <c r="B5143" s="222">
        <v>522000</v>
      </c>
      <c r="C5143" s="208">
        <v>215429</v>
      </c>
      <c r="D5143" s="309">
        <v>11848.59</v>
      </c>
      <c r="E5143" s="206">
        <v>17234.32</v>
      </c>
      <c r="F5143" s="206">
        <v>19388.61</v>
      </c>
      <c r="G5143" s="205">
        <f t="shared" si="411"/>
        <v>0.4126992337164751</v>
      </c>
      <c r="H5143" s="207">
        <f t="shared" si="412"/>
        <v>0.45</v>
      </c>
      <c r="I5143" s="213">
        <v>196968</v>
      </c>
      <c r="J5143" s="213">
        <v>10833.24</v>
      </c>
      <c r="K5143" s="212">
        <v>15757.44</v>
      </c>
      <c r="L5143" s="212">
        <v>17727.12</v>
      </c>
      <c r="M5143" s="239">
        <f t="shared" si="409"/>
        <v>0.51520000000007715</v>
      </c>
      <c r="N5143" s="239"/>
      <c r="O5143" s="178"/>
      <c r="P5143" s="178"/>
      <c r="Q5143" s="178"/>
      <c r="R5143" s="178"/>
      <c r="S5143" s="178"/>
      <c r="T5143" s="178"/>
      <c r="U5143" s="178"/>
      <c r="V5143" s="178"/>
      <c r="W5143" s="178"/>
      <c r="X5143" s="178"/>
      <c r="Y5143" s="210">
        <f t="shared" si="408"/>
        <v>0.37733333333333335</v>
      </c>
      <c r="Z5143" s="211">
        <f t="shared" si="410"/>
        <v>0.42</v>
      </c>
      <c r="AA5143" s="178"/>
      <c r="AB5143" s="178"/>
      <c r="AC5143" s="178"/>
    </row>
    <row r="5144" spans="2:29" x14ac:dyDescent="0.35">
      <c r="B5144" s="222">
        <v>522100</v>
      </c>
      <c r="C5144" s="208">
        <v>215474</v>
      </c>
      <c r="D5144" s="309">
        <v>11851.07</v>
      </c>
      <c r="E5144" s="206">
        <v>17237.919999999998</v>
      </c>
      <c r="F5144" s="206">
        <v>19392.66</v>
      </c>
      <c r="G5144" s="205">
        <f t="shared" si="411"/>
        <v>0.41270637808848881</v>
      </c>
      <c r="H5144" s="207">
        <f t="shared" si="412"/>
        <v>0.45</v>
      </c>
      <c r="I5144" s="213">
        <v>197010</v>
      </c>
      <c r="J5144" s="213">
        <v>10835.55</v>
      </c>
      <c r="K5144" s="212">
        <v>15760.8</v>
      </c>
      <c r="L5144" s="212">
        <v>17730.900000000001</v>
      </c>
      <c r="M5144" s="239">
        <f t="shared" si="409"/>
        <v>0.51530000000009746</v>
      </c>
      <c r="N5144" s="239"/>
      <c r="O5144" s="178"/>
      <c r="P5144" s="178"/>
      <c r="Q5144" s="178"/>
      <c r="R5144" s="178"/>
      <c r="S5144" s="178"/>
      <c r="T5144" s="178"/>
      <c r="U5144" s="178"/>
      <c r="V5144" s="178"/>
      <c r="W5144" s="178"/>
      <c r="X5144" s="178"/>
      <c r="Y5144" s="210">
        <f t="shared" si="408"/>
        <v>0.37734150545872436</v>
      </c>
      <c r="Z5144" s="211">
        <f t="shared" si="410"/>
        <v>0.42</v>
      </c>
      <c r="AA5144" s="178"/>
      <c r="AB5144" s="178"/>
      <c r="AC5144" s="178"/>
    </row>
    <row r="5145" spans="2:29" x14ac:dyDescent="0.35">
      <c r="B5145" s="222">
        <v>522200</v>
      </c>
      <c r="C5145" s="208">
        <v>215519</v>
      </c>
      <c r="D5145" s="309">
        <v>11853.54</v>
      </c>
      <c r="E5145" s="206">
        <v>17241.52</v>
      </c>
      <c r="F5145" s="206">
        <v>19396.71</v>
      </c>
      <c r="G5145" s="205">
        <f t="shared" si="411"/>
        <v>0.41271351972424358</v>
      </c>
      <c r="H5145" s="207">
        <f t="shared" si="412"/>
        <v>0.45</v>
      </c>
      <c r="I5145" s="213">
        <v>197052</v>
      </c>
      <c r="J5145" s="213">
        <v>10837.86</v>
      </c>
      <c r="K5145" s="212">
        <v>15764.16</v>
      </c>
      <c r="L5145" s="212">
        <v>17734.68</v>
      </c>
      <c r="M5145" s="239">
        <f t="shared" si="409"/>
        <v>0.51520000000000432</v>
      </c>
      <c r="N5145" s="239"/>
      <c r="O5145" s="178"/>
      <c r="P5145" s="178"/>
      <c r="Q5145" s="178"/>
      <c r="R5145" s="178"/>
      <c r="S5145" s="178"/>
      <c r="T5145" s="178"/>
      <c r="U5145" s="178"/>
      <c r="V5145" s="178"/>
      <c r="W5145" s="178"/>
      <c r="X5145" s="178"/>
      <c r="Y5145" s="210">
        <f t="shared" si="408"/>
        <v>0.37734967445423212</v>
      </c>
      <c r="Z5145" s="211">
        <f t="shared" si="410"/>
        <v>0.42</v>
      </c>
      <c r="AA5145" s="178"/>
      <c r="AB5145" s="178"/>
      <c r="AC5145" s="178"/>
    </row>
    <row r="5146" spans="2:29" x14ac:dyDescent="0.35">
      <c r="B5146" s="222">
        <v>522300</v>
      </c>
      <c r="C5146" s="208">
        <v>215564</v>
      </c>
      <c r="D5146" s="309">
        <v>11856.02</v>
      </c>
      <c r="E5146" s="206">
        <v>17245.12</v>
      </c>
      <c r="F5146" s="206">
        <v>19400.759999999998</v>
      </c>
      <c r="G5146" s="205">
        <f t="shared" si="411"/>
        <v>0.4127206586253111</v>
      </c>
      <c r="H5146" s="207">
        <f t="shared" si="412"/>
        <v>0.45</v>
      </c>
      <c r="I5146" s="213">
        <v>197094</v>
      </c>
      <c r="J5146" s="213">
        <v>10840.17</v>
      </c>
      <c r="K5146" s="212">
        <v>15767.52</v>
      </c>
      <c r="L5146" s="212">
        <v>17738.46</v>
      </c>
      <c r="M5146" s="239">
        <f t="shared" si="409"/>
        <v>0.51529999999998832</v>
      </c>
      <c r="N5146" s="239"/>
      <c r="O5146" s="178"/>
      <c r="P5146" s="178"/>
      <c r="Q5146" s="178"/>
      <c r="R5146" s="178"/>
      <c r="S5146" s="178"/>
      <c r="T5146" s="178"/>
      <c r="U5146" s="178"/>
      <c r="V5146" s="178"/>
      <c r="W5146" s="178"/>
      <c r="X5146" s="178"/>
      <c r="Y5146" s="210">
        <f t="shared" si="408"/>
        <v>0.3773578403216542</v>
      </c>
      <c r="Z5146" s="211">
        <f t="shared" si="410"/>
        <v>0.42</v>
      </c>
      <c r="AA5146" s="178"/>
      <c r="AB5146" s="178"/>
      <c r="AC5146" s="178"/>
    </row>
    <row r="5147" spans="2:29" x14ac:dyDescent="0.35">
      <c r="B5147" s="222">
        <v>522400</v>
      </c>
      <c r="C5147" s="208">
        <v>215609</v>
      </c>
      <c r="D5147" s="309">
        <v>11858.49</v>
      </c>
      <c r="E5147" s="206">
        <v>17248.72</v>
      </c>
      <c r="F5147" s="206">
        <v>19404.810000000001</v>
      </c>
      <c r="G5147" s="205">
        <f t="shared" si="411"/>
        <v>0.41272779479326188</v>
      </c>
      <c r="H5147" s="207">
        <f t="shared" si="412"/>
        <v>0.45</v>
      </c>
      <c r="I5147" s="213">
        <v>197136</v>
      </c>
      <c r="J5147" s="213">
        <v>10842.48</v>
      </c>
      <c r="K5147" s="212">
        <v>15770.88</v>
      </c>
      <c r="L5147" s="212">
        <v>17742.240000000002</v>
      </c>
      <c r="M5147" s="239">
        <f t="shared" si="409"/>
        <v>0.51519999999989519</v>
      </c>
      <c r="N5147" s="239"/>
      <c r="O5147" s="178"/>
      <c r="P5147" s="178"/>
      <c r="Q5147" s="178"/>
      <c r="R5147" s="178"/>
      <c r="S5147" s="178"/>
      <c r="T5147" s="178"/>
      <c r="U5147" s="178"/>
      <c r="V5147" s="178"/>
      <c r="W5147" s="178"/>
      <c r="X5147" s="178"/>
      <c r="Y5147" s="210">
        <f t="shared" si="408"/>
        <v>0.37736600306278711</v>
      </c>
      <c r="Z5147" s="211">
        <f t="shared" si="410"/>
        <v>0.42</v>
      </c>
      <c r="AA5147" s="178"/>
      <c r="AB5147" s="178"/>
      <c r="AC5147" s="178"/>
    </row>
    <row r="5148" spans="2:29" x14ac:dyDescent="0.35">
      <c r="B5148" s="222">
        <v>522500</v>
      </c>
      <c r="C5148" s="208">
        <v>215654</v>
      </c>
      <c r="D5148" s="309">
        <v>11860.97</v>
      </c>
      <c r="E5148" s="206">
        <v>17252.32</v>
      </c>
      <c r="F5148" s="206">
        <v>19408.86</v>
      </c>
      <c r="G5148" s="205">
        <f t="shared" si="411"/>
        <v>0.41273492822966507</v>
      </c>
      <c r="H5148" s="207">
        <f t="shared" si="412"/>
        <v>0.45</v>
      </c>
      <c r="I5148" s="213">
        <v>197178</v>
      </c>
      <c r="J5148" s="213">
        <v>10844.79</v>
      </c>
      <c r="K5148" s="212">
        <v>15774.24</v>
      </c>
      <c r="L5148" s="212">
        <v>17746.02</v>
      </c>
      <c r="M5148" s="239">
        <f t="shared" si="409"/>
        <v>0.51530000000017029</v>
      </c>
      <c r="N5148" s="239"/>
      <c r="O5148" s="178"/>
      <c r="P5148" s="178"/>
      <c r="Q5148" s="178"/>
      <c r="R5148" s="178"/>
      <c r="S5148" s="178"/>
      <c r="T5148" s="178"/>
      <c r="U5148" s="178"/>
      <c r="V5148" s="178"/>
      <c r="W5148" s="178"/>
      <c r="X5148" s="178"/>
      <c r="Y5148" s="210">
        <f t="shared" si="408"/>
        <v>0.37737416267942586</v>
      </c>
      <c r="Z5148" s="211">
        <f t="shared" si="410"/>
        <v>0.42</v>
      </c>
      <c r="AA5148" s="178"/>
      <c r="AB5148" s="178"/>
      <c r="AC5148" s="178"/>
    </row>
    <row r="5149" spans="2:29" x14ac:dyDescent="0.35">
      <c r="B5149" s="222">
        <v>522600</v>
      </c>
      <c r="C5149" s="208">
        <v>215699</v>
      </c>
      <c r="D5149" s="309">
        <v>11863.44</v>
      </c>
      <c r="E5149" s="206">
        <v>17255.919999999998</v>
      </c>
      <c r="F5149" s="206">
        <v>19412.91</v>
      </c>
      <c r="G5149" s="205">
        <f t="shared" si="411"/>
        <v>0.41274205893608878</v>
      </c>
      <c r="H5149" s="207">
        <f t="shared" si="412"/>
        <v>0.45</v>
      </c>
      <c r="I5149" s="213">
        <v>197220</v>
      </c>
      <c r="J5149" s="213">
        <v>10847.1</v>
      </c>
      <c r="K5149" s="212">
        <v>15777.6</v>
      </c>
      <c r="L5149" s="212">
        <v>17749.8</v>
      </c>
      <c r="M5149" s="239">
        <f t="shared" si="409"/>
        <v>0.51520000000004074</v>
      </c>
      <c r="N5149" s="239"/>
      <c r="O5149" s="178"/>
      <c r="P5149" s="178"/>
      <c r="Q5149" s="178"/>
      <c r="R5149" s="178"/>
      <c r="S5149" s="178"/>
      <c r="T5149" s="178"/>
      <c r="U5149" s="178"/>
      <c r="V5149" s="178"/>
      <c r="W5149" s="178"/>
      <c r="X5149" s="178"/>
      <c r="Y5149" s="210">
        <f t="shared" si="408"/>
        <v>0.37738231917336396</v>
      </c>
      <c r="Z5149" s="211">
        <f t="shared" si="410"/>
        <v>0.42</v>
      </c>
      <c r="AA5149" s="178"/>
      <c r="AB5149" s="178"/>
      <c r="AC5149" s="178"/>
    </row>
    <row r="5150" spans="2:29" x14ac:dyDescent="0.35">
      <c r="B5150" s="222">
        <v>522700</v>
      </c>
      <c r="C5150" s="208">
        <v>215744</v>
      </c>
      <c r="D5150" s="309">
        <v>11865.92</v>
      </c>
      <c r="E5150" s="206">
        <v>17259.52</v>
      </c>
      <c r="F5150" s="206">
        <v>19416.96</v>
      </c>
      <c r="G5150" s="205">
        <f t="shared" si="411"/>
        <v>0.41274918691409984</v>
      </c>
      <c r="H5150" s="207">
        <f t="shared" si="412"/>
        <v>0.45</v>
      </c>
      <c r="I5150" s="213">
        <v>197262</v>
      </c>
      <c r="J5150" s="213">
        <v>10849.41</v>
      </c>
      <c r="K5150" s="212">
        <v>15780.96</v>
      </c>
      <c r="L5150" s="212">
        <v>17753.580000000002</v>
      </c>
      <c r="M5150" s="239">
        <f t="shared" si="409"/>
        <v>0.51530000000002474</v>
      </c>
      <c r="N5150" s="239"/>
      <c r="O5150" s="178"/>
      <c r="P5150" s="178"/>
      <c r="Q5150" s="178"/>
      <c r="R5150" s="178"/>
      <c r="S5150" s="178"/>
      <c r="T5150" s="178"/>
      <c r="U5150" s="178"/>
      <c r="V5150" s="178"/>
      <c r="W5150" s="178"/>
      <c r="X5150" s="178"/>
      <c r="Y5150" s="210">
        <f t="shared" si="408"/>
        <v>0.37739047254639374</v>
      </c>
      <c r="Z5150" s="211">
        <f t="shared" si="410"/>
        <v>0.42</v>
      </c>
      <c r="AA5150" s="178"/>
      <c r="AB5150" s="178"/>
      <c r="AC5150" s="178"/>
    </row>
    <row r="5151" spans="2:29" x14ac:dyDescent="0.35">
      <c r="B5151" s="222">
        <v>522800</v>
      </c>
      <c r="C5151" s="208">
        <v>215789</v>
      </c>
      <c r="D5151" s="309">
        <v>11868.39</v>
      </c>
      <c r="E5151" s="206">
        <v>17263.12</v>
      </c>
      <c r="F5151" s="206">
        <v>19421.009999999998</v>
      </c>
      <c r="G5151" s="205">
        <f t="shared" si="411"/>
        <v>0.41275631216526398</v>
      </c>
      <c r="H5151" s="207">
        <f t="shared" si="412"/>
        <v>0.45</v>
      </c>
      <c r="I5151" s="213">
        <v>197304</v>
      </c>
      <c r="J5151" s="213">
        <v>10851.72</v>
      </c>
      <c r="K5151" s="212">
        <v>15784.32</v>
      </c>
      <c r="L5151" s="212">
        <v>17757.36</v>
      </c>
      <c r="M5151" s="239">
        <f t="shared" si="409"/>
        <v>0.51520000000025901</v>
      </c>
      <c r="N5151" s="239"/>
      <c r="O5151" s="178"/>
      <c r="P5151" s="178"/>
      <c r="Q5151" s="178"/>
      <c r="R5151" s="178"/>
      <c r="S5151" s="178"/>
      <c r="T5151" s="178"/>
      <c r="U5151" s="178"/>
      <c r="V5151" s="178"/>
      <c r="W5151" s="178"/>
      <c r="X5151" s="178"/>
      <c r="Y5151" s="210">
        <f t="shared" si="408"/>
        <v>0.37739862280030606</v>
      </c>
      <c r="Z5151" s="211">
        <f t="shared" si="410"/>
        <v>0.42</v>
      </c>
      <c r="AA5151" s="178"/>
      <c r="AB5151" s="178"/>
      <c r="AC5151" s="178"/>
    </row>
    <row r="5152" spans="2:29" x14ac:dyDescent="0.35">
      <c r="B5152" s="222">
        <v>522900</v>
      </c>
      <c r="C5152" s="208">
        <v>215834</v>
      </c>
      <c r="D5152" s="309">
        <v>11870.87</v>
      </c>
      <c r="E5152" s="206">
        <v>17266.72</v>
      </c>
      <c r="F5152" s="206">
        <v>19425.060000000001</v>
      </c>
      <c r="G5152" s="205">
        <f t="shared" si="411"/>
        <v>0.41276343469114551</v>
      </c>
      <c r="H5152" s="207">
        <f t="shared" si="412"/>
        <v>0.45</v>
      </c>
      <c r="I5152" s="213">
        <v>197346</v>
      </c>
      <c r="J5152" s="213">
        <v>10854.03</v>
      </c>
      <c r="K5152" s="212">
        <v>15787.68</v>
      </c>
      <c r="L5152" s="212">
        <v>17761.14</v>
      </c>
      <c r="M5152" s="239">
        <f t="shared" si="409"/>
        <v>0.51529999999995202</v>
      </c>
      <c r="N5152" s="239"/>
      <c r="O5152" s="178"/>
      <c r="P5152" s="178"/>
      <c r="Q5152" s="178"/>
      <c r="R5152" s="178"/>
      <c r="S5152" s="178"/>
      <c r="T5152" s="178"/>
      <c r="U5152" s="178"/>
      <c r="V5152" s="178"/>
      <c r="W5152" s="178"/>
      <c r="X5152" s="178"/>
      <c r="Y5152" s="210">
        <f t="shared" si="408"/>
        <v>0.37740676993689043</v>
      </c>
      <c r="Z5152" s="211">
        <f t="shared" si="410"/>
        <v>0.42</v>
      </c>
      <c r="AA5152" s="178"/>
      <c r="AB5152" s="178"/>
      <c r="AC5152" s="178"/>
    </row>
    <row r="5153" spans="2:29" x14ac:dyDescent="0.35">
      <c r="B5153" s="222">
        <v>523000</v>
      </c>
      <c r="C5153" s="208">
        <v>215879</v>
      </c>
      <c r="D5153" s="309">
        <v>11873.34</v>
      </c>
      <c r="E5153" s="206">
        <v>17270.32</v>
      </c>
      <c r="F5153" s="206">
        <v>19429.11</v>
      </c>
      <c r="G5153" s="205">
        <f t="shared" si="411"/>
        <v>0.41277055449330785</v>
      </c>
      <c r="H5153" s="207">
        <f t="shared" si="412"/>
        <v>0.45</v>
      </c>
      <c r="I5153" s="213">
        <v>197388</v>
      </c>
      <c r="J5153" s="213">
        <v>10856.34</v>
      </c>
      <c r="K5153" s="212">
        <v>15791.04</v>
      </c>
      <c r="L5153" s="212">
        <v>17764.919999999998</v>
      </c>
      <c r="M5153" s="239">
        <f t="shared" si="409"/>
        <v>0.51520000000007715</v>
      </c>
      <c r="N5153" s="239"/>
      <c r="O5153" s="178"/>
      <c r="P5153" s="178"/>
      <c r="Q5153" s="178"/>
      <c r="R5153" s="178"/>
      <c r="S5153" s="178"/>
      <c r="T5153" s="178"/>
      <c r="U5153" s="178"/>
      <c r="V5153" s="178"/>
      <c r="W5153" s="178"/>
      <c r="X5153" s="178"/>
      <c r="Y5153" s="210">
        <f t="shared" si="408"/>
        <v>0.37741491395793497</v>
      </c>
      <c r="Z5153" s="211">
        <f t="shared" si="410"/>
        <v>0.42</v>
      </c>
      <c r="AA5153" s="178"/>
      <c r="AB5153" s="178"/>
      <c r="AC5153" s="178"/>
    </row>
    <row r="5154" spans="2:29" x14ac:dyDescent="0.35">
      <c r="B5154" s="222">
        <v>523100</v>
      </c>
      <c r="C5154" s="208">
        <v>215924</v>
      </c>
      <c r="D5154" s="309">
        <v>11875.82</v>
      </c>
      <c r="E5154" s="206">
        <v>17273.919999999998</v>
      </c>
      <c r="F5154" s="206">
        <v>19433.16</v>
      </c>
      <c r="G5154" s="205">
        <f t="shared" si="411"/>
        <v>0.41277767157331297</v>
      </c>
      <c r="H5154" s="207">
        <f t="shared" si="412"/>
        <v>0.45</v>
      </c>
      <c r="I5154" s="213">
        <v>197430</v>
      </c>
      <c r="J5154" s="213">
        <v>10858.65</v>
      </c>
      <c r="K5154" s="212">
        <v>15794.4</v>
      </c>
      <c r="L5154" s="212">
        <v>17768.7</v>
      </c>
      <c r="M5154" s="239">
        <f t="shared" si="409"/>
        <v>0.51530000000009746</v>
      </c>
      <c r="N5154" s="239"/>
      <c r="O5154" s="178"/>
      <c r="P5154" s="178"/>
      <c r="Q5154" s="178"/>
      <c r="R5154" s="178"/>
      <c r="S5154" s="178"/>
      <c r="T5154" s="178"/>
      <c r="U5154" s="178"/>
      <c r="V5154" s="178"/>
      <c r="W5154" s="178"/>
      <c r="X5154" s="178"/>
      <c r="Y5154" s="210">
        <f t="shared" si="408"/>
        <v>0.37742305486522654</v>
      </c>
      <c r="Z5154" s="211">
        <f t="shared" si="410"/>
        <v>0.42</v>
      </c>
      <c r="AA5154" s="178"/>
      <c r="AB5154" s="178"/>
      <c r="AC5154" s="178"/>
    </row>
    <row r="5155" spans="2:29" x14ac:dyDescent="0.35">
      <c r="B5155" s="222">
        <v>523200</v>
      </c>
      <c r="C5155" s="208">
        <v>215969</v>
      </c>
      <c r="D5155" s="309">
        <v>11878.29</v>
      </c>
      <c r="E5155" s="206">
        <v>17277.52</v>
      </c>
      <c r="F5155" s="206">
        <v>19437.21</v>
      </c>
      <c r="G5155" s="205">
        <f t="shared" si="411"/>
        <v>0.41278478593272172</v>
      </c>
      <c r="H5155" s="207">
        <f t="shared" si="412"/>
        <v>0.45</v>
      </c>
      <c r="I5155" s="213">
        <v>197472</v>
      </c>
      <c r="J5155" s="213">
        <v>10860.96</v>
      </c>
      <c r="K5155" s="212">
        <v>15797.76</v>
      </c>
      <c r="L5155" s="212">
        <v>17772.48</v>
      </c>
      <c r="M5155" s="239">
        <f t="shared" si="409"/>
        <v>0.51520000000000432</v>
      </c>
      <c r="N5155" s="239"/>
      <c r="O5155" s="178"/>
      <c r="P5155" s="178"/>
      <c r="Q5155" s="178"/>
      <c r="R5155" s="178"/>
      <c r="S5155" s="178"/>
      <c r="T5155" s="178"/>
      <c r="U5155" s="178"/>
      <c r="V5155" s="178"/>
      <c r="W5155" s="178"/>
      <c r="X5155" s="178"/>
      <c r="Y5155" s="210">
        <f t="shared" si="408"/>
        <v>0.37743119266055047</v>
      </c>
      <c r="Z5155" s="211">
        <f t="shared" si="410"/>
        <v>0.42</v>
      </c>
      <c r="AA5155" s="178"/>
      <c r="AB5155" s="178"/>
      <c r="AC5155" s="178"/>
    </row>
    <row r="5156" spans="2:29" x14ac:dyDescent="0.35">
      <c r="B5156" s="222">
        <v>523300</v>
      </c>
      <c r="C5156" s="208">
        <v>216014</v>
      </c>
      <c r="D5156" s="309">
        <v>11880.77</v>
      </c>
      <c r="E5156" s="206">
        <v>17281.12</v>
      </c>
      <c r="F5156" s="206">
        <v>19441.259999999998</v>
      </c>
      <c r="G5156" s="205">
        <f t="shared" si="411"/>
        <v>0.41279189757309381</v>
      </c>
      <c r="H5156" s="207">
        <f t="shared" si="412"/>
        <v>0.45</v>
      </c>
      <c r="I5156" s="213">
        <v>197514</v>
      </c>
      <c r="J5156" s="213">
        <v>10863.27</v>
      </c>
      <c r="K5156" s="212">
        <v>15801.12</v>
      </c>
      <c r="L5156" s="212">
        <v>17776.259999999998</v>
      </c>
      <c r="M5156" s="239">
        <f t="shared" si="409"/>
        <v>0.51529999999998832</v>
      </c>
      <c r="N5156" s="239"/>
      <c r="O5156" s="178"/>
      <c r="P5156" s="178"/>
      <c r="Q5156" s="178"/>
      <c r="R5156" s="178"/>
      <c r="S5156" s="178"/>
      <c r="T5156" s="178"/>
      <c r="U5156" s="178"/>
      <c r="V5156" s="178"/>
      <c r="W5156" s="178"/>
      <c r="X5156" s="178"/>
      <c r="Y5156" s="210">
        <f t="shared" si="408"/>
        <v>0.3774393273456908</v>
      </c>
      <c r="Z5156" s="211">
        <f t="shared" si="410"/>
        <v>0.42</v>
      </c>
      <c r="AA5156" s="178"/>
      <c r="AB5156" s="178"/>
      <c r="AC5156" s="178"/>
    </row>
    <row r="5157" spans="2:29" x14ac:dyDescent="0.35">
      <c r="B5157" s="222">
        <v>523400</v>
      </c>
      <c r="C5157" s="208">
        <v>216059</v>
      </c>
      <c r="D5157" s="309">
        <v>11883.24</v>
      </c>
      <c r="E5157" s="206">
        <v>17284.72</v>
      </c>
      <c r="F5157" s="206">
        <v>19445.310000000001</v>
      </c>
      <c r="G5157" s="205">
        <f t="shared" si="411"/>
        <v>0.41279900649598777</v>
      </c>
      <c r="H5157" s="207">
        <f t="shared" si="412"/>
        <v>0.45</v>
      </c>
      <c r="I5157" s="213">
        <v>197556</v>
      </c>
      <c r="J5157" s="213">
        <v>10865.58</v>
      </c>
      <c r="K5157" s="212">
        <v>15804.48</v>
      </c>
      <c r="L5157" s="212">
        <v>17780.04</v>
      </c>
      <c r="M5157" s="239">
        <f t="shared" si="409"/>
        <v>0.51519999999989519</v>
      </c>
      <c r="N5157" s="239"/>
      <c r="O5157" s="178"/>
      <c r="P5157" s="178"/>
      <c r="Q5157" s="178"/>
      <c r="R5157" s="178"/>
      <c r="S5157" s="178"/>
      <c r="T5157" s="178"/>
      <c r="U5157" s="178"/>
      <c r="V5157" s="178"/>
      <c r="W5157" s="178"/>
      <c r="X5157" s="178"/>
      <c r="Y5157" s="210">
        <f t="shared" si="408"/>
        <v>0.37744745892243026</v>
      </c>
      <c r="Z5157" s="211">
        <f t="shared" si="410"/>
        <v>0.42</v>
      </c>
      <c r="AA5157" s="178"/>
      <c r="AB5157" s="178"/>
      <c r="AC5157" s="178"/>
    </row>
    <row r="5158" spans="2:29" x14ac:dyDescent="0.35">
      <c r="B5158" s="222">
        <v>523500</v>
      </c>
      <c r="C5158" s="208">
        <v>216104</v>
      </c>
      <c r="D5158" s="309">
        <v>11885.72</v>
      </c>
      <c r="E5158" s="206">
        <v>17288.32</v>
      </c>
      <c r="F5158" s="206">
        <v>19449.36</v>
      </c>
      <c r="G5158" s="205">
        <f t="shared" si="411"/>
        <v>0.41280611270296086</v>
      </c>
      <c r="H5158" s="207">
        <f t="shared" si="412"/>
        <v>0.45</v>
      </c>
      <c r="I5158" s="213">
        <v>197598</v>
      </c>
      <c r="J5158" s="213">
        <v>10867.89</v>
      </c>
      <c r="K5158" s="212">
        <v>15807.84</v>
      </c>
      <c r="L5158" s="212">
        <v>17783.82</v>
      </c>
      <c r="M5158" s="239">
        <f t="shared" si="409"/>
        <v>0.51530000000017029</v>
      </c>
      <c r="N5158" s="239"/>
      <c r="O5158" s="178"/>
      <c r="P5158" s="178"/>
      <c r="Q5158" s="178"/>
      <c r="R5158" s="178"/>
      <c r="S5158" s="178"/>
      <c r="T5158" s="178"/>
      <c r="U5158" s="178"/>
      <c r="V5158" s="178"/>
      <c r="W5158" s="178"/>
      <c r="X5158" s="178"/>
      <c r="Y5158" s="210">
        <f t="shared" si="408"/>
        <v>0.37745558739255014</v>
      </c>
      <c r="Z5158" s="211">
        <f t="shared" si="410"/>
        <v>0.42</v>
      </c>
      <c r="AA5158" s="178"/>
      <c r="AB5158" s="178"/>
      <c r="AC5158" s="178"/>
    </row>
    <row r="5159" spans="2:29" x14ac:dyDescent="0.35">
      <c r="B5159" s="222">
        <v>523600</v>
      </c>
      <c r="C5159" s="208">
        <v>216149</v>
      </c>
      <c r="D5159" s="309">
        <v>11888.19</v>
      </c>
      <c r="E5159" s="206">
        <v>17291.919999999998</v>
      </c>
      <c r="F5159" s="206">
        <v>19453.41</v>
      </c>
      <c r="G5159" s="205">
        <f t="shared" si="411"/>
        <v>0.41281321619556915</v>
      </c>
      <c r="H5159" s="207">
        <f t="shared" si="412"/>
        <v>0.45</v>
      </c>
      <c r="I5159" s="213">
        <v>197640</v>
      </c>
      <c r="J5159" s="213">
        <v>10870.2</v>
      </c>
      <c r="K5159" s="212">
        <v>15811.2</v>
      </c>
      <c r="L5159" s="212">
        <v>17787.599999999999</v>
      </c>
      <c r="M5159" s="239">
        <f t="shared" si="409"/>
        <v>0.51520000000004074</v>
      </c>
      <c r="N5159" s="239"/>
      <c r="O5159" s="178"/>
      <c r="P5159" s="178"/>
      <c r="Q5159" s="178"/>
      <c r="R5159" s="178"/>
      <c r="S5159" s="178"/>
      <c r="T5159" s="178"/>
      <c r="U5159" s="178"/>
      <c r="V5159" s="178"/>
      <c r="W5159" s="178"/>
      <c r="X5159" s="178"/>
      <c r="Y5159" s="210">
        <f t="shared" si="408"/>
        <v>0.37746371275783042</v>
      </c>
      <c r="Z5159" s="211">
        <f t="shared" si="410"/>
        <v>0.42</v>
      </c>
      <c r="AA5159" s="178"/>
      <c r="AB5159" s="178"/>
      <c r="AC5159" s="178"/>
    </row>
    <row r="5160" spans="2:29" x14ac:dyDescent="0.35">
      <c r="B5160" s="222">
        <v>523700</v>
      </c>
      <c r="C5160" s="208">
        <v>216194</v>
      </c>
      <c r="D5160" s="309">
        <v>11890.67</v>
      </c>
      <c r="E5160" s="206">
        <v>17295.52</v>
      </c>
      <c r="F5160" s="206">
        <v>19457.46</v>
      </c>
      <c r="G5160" s="205">
        <f t="shared" si="411"/>
        <v>0.41282031697536758</v>
      </c>
      <c r="H5160" s="207">
        <f t="shared" si="412"/>
        <v>0.45</v>
      </c>
      <c r="I5160" s="213">
        <v>197682</v>
      </c>
      <c r="J5160" s="213">
        <v>10872.51</v>
      </c>
      <c r="K5160" s="212">
        <v>15814.56</v>
      </c>
      <c r="L5160" s="212">
        <v>17791.38</v>
      </c>
      <c r="M5160" s="239">
        <f t="shared" si="409"/>
        <v>0.51530000000002474</v>
      </c>
      <c r="N5160" s="239"/>
      <c r="O5160" s="178"/>
      <c r="P5160" s="178"/>
      <c r="Q5160" s="178"/>
      <c r="R5160" s="178"/>
      <c r="S5160" s="178"/>
      <c r="T5160" s="178"/>
      <c r="U5160" s="178"/>
      <c r="V5160" s="178"/>
      <c r="W5160" s="178"/>
      <c r="X5160" s="178"/>
      <c r="Y5160" s="210">
        <f t="shared" si="408"/>
        <v>0.37747183502004966</v>
      </c>
      <c r="Z5160" s="211">
        <f t="shared" si="410"/>
        <v>0.42</v>
      </c>
      <c r="AA5160" s="178"/>
      <c r="AB5160" s="178"/>
      <c r="AC5160" s="178"/>
    </row>
    <row r="5161" spans="2:29" x14ac:dyDescent="0.35">
      <c r="B5161" s="222">
        <v>523800</v>
      </c>
      <c r="C5161" s="208">
        <v>216239</v>
      </c>
      <c r="D5161" s="309">
        <v>11893.14</v>
      </c>
      <c r="E5161" s="206">
        <v>17299.12</v>
      </c>
      <c r="F5161" s="206">
        <v>19461.509999999998</v>
      </c>
      <c r="G5161" s="205">
        <f t="shared" si="411"/>
        <v>0.41282741504390991</v>
      </c>
      <c r="H5161" s="207">
        <f t="shared" si="412"/>
        <v>0.45</v>
      </c>
      <c r="I5161" s="213">
        <v>197724</v>
      </c>
      <c r="J5161" s="213">
        <v>10874.82</v>
      </c>
      <c r="K5161" s="212">
        <v>15817.92</v>
      </c>
      <c r="L5161" s="212">
        <v>17795.16</v>
      </c>
      <c r="M5161" s="239">
        <f t="shared" si="409"/>
        <v>0.51520000000025901</v>
      </c>
      <c r="N5161" s="239"/>
      <c r="O5161" s="178"/>
      <c r="P5161" s="178"/>
      <c r="Q5161" s="178"/>
      <c r="R5161" s="178"/>
      <c r="S5161" s="178"/>
      <c r="T5161" s="178"/>
      <c r="U5161" s="178"/>
      <c r="V5161" s="178"/>
      <c r="W5161" s="178"/>
      <c r="X5161" s="178"/>
      <c r="Y5161" s="210">
        <f t="shared" si="408"/>
        <v>0.37747995418098512</v>
      </c>
      <c r="Z5161" s="211">
        <f t="shared" si="410"/>
        <v>0.42</v>
      </c>
      <c r="AA5161" s="178"/>
      <c r="AB5161" s="178"/>
      <c r="AC5161" s="178"/>
    </row>
    <row r="5162" spans="2:29" x14ac:dyDescent="0.35">
      <c r="B5162" s="222">
        <v>523900</v>
      </c>
      <c r="C5162" s="208">
        <v>216284</v>
      </c>
      <c r="D5162" s="309">
        <v>11895.62</v>
      </c>
      <c r="E5162" s="206">
        <v>17302.72</v>
      </c>
      <c r="F5162" s="206">
        <v>19465.560000000001</v>
      </c>
      <c r="G5162" s="205">
        <f t="shared" si="411"/>
        <v>0.4128345104027486</v>
      </c>
      <c r="H5162" s="207">
        <f t="shared" si="412"/>
        <v>0.45</v>
      </c>
      <c r="I5162" s="213">
        <v>197766</v>
      </c>
      <c r="J5162" s="213">
        <v>10877.13</v>
      </c>
      <c r="K5162" s="212">
        <v>15821.28</v>
      </c>
      <c r="L5162" s="212">
        <v>17798.939999999999</v>
      </c>
      <c r="M5162" s="239">
        <f t="shared" si="409"/>
        <v>0.51529999999995202</v>
      </c>
      <c r="N5162" s="239"/>
      <c r="O5162" s="178"/>
      <c r="P5162" s="178"/>
      <c r="Q5162" s="178"/>
      <c r="R5162" s="178"/>
      <c r="S5162" s="178"/>
      <c r="T5162" s="178"/>
      <c r="U5162" s="178"/>
      <c r="V5162" s="178"/>
      <c r="W5162" s="178"/>
      <c r="X5162" s="178"/>
      <c r="Y5162" s="210">
        <f t="shared" si="408"/>
        <v>0.37748807024241265</v>
      </c>
      <c r="Z5162" s="211">
        <f t="shared" si="410"/>
        <v>0.42</v>
      </c>
      <c r="AA5162" s="178"/>
      <c r="AB5162" s="178"/>
      <c r="AC5162" s="178"/>
    </row>
    <row r="5163" spans="2:29" x14ac:dyDescent="0.35">
      <c r="B5163" s="222">
        <v>524000</v>
      </c>
      <c r="C5163" s="208">
        <v>216329</v>
      </c>
      <c r="D5163" s="309">
        <v>11898.09</v>
      </c>
      <c r="E5163" s="206">
        <v>17306.32</v>
      </c>
      <c r="F5163" s="206">
        <v>19469.61</v>
      </c>
      <c r="G5163" s="205">
        <f t="shared" si="411"/>
        <v>0.41284160305343509</v>
      </c>
      <c r="H5163" s="207">
        <f t="shared" si="412"/>
        <v>0.45</v>
      </c>
      <c r="I5163" s="213">
        <v>197808</v>
      </c>
      <c r="J5163" s="213">
        <v>10879.44</v>
      </c>
      <c r="K5163" s="212">
        <v>15824.64</v>
      </c>
      <c r="L5163" s="212">
        <v>17802.72</v>
      </c>
      <c r="M5163" s="239">
        <f t="shared" si="409"/>
        <v>0.51520000000007715</v>
      </c>
      <c r="N5163" s="239"/>
      <c r="O5163" s="178"/>
      <c r="P5163" s="178"/>
      <c r="Q5163" s="178"/>
      <c r="R5163" s="178"/>
      <c r="S5163" s="178"/>
      <c r="T5163" s="178"/>
      <c r="U5163" s="178"/>
      <c r="V5163" s="178"/>
      <c r="W5163" s="178"/>
      <c r="X5163" s="178"/>
      <c r="Y5163" s="210">
        <f t="shared" si="408"/>
        <v>0.37749618320610689</v>
      </c>
      <c r="Z5163" s="211">
        <f t="shared" si="410"/>
        <v>0.42</v>
      </c>
      <c r="AA5163" s="178"/>
      <c r="AB5163" s="178"/>
      <c r="AC5163" s="178"/>
    </row>
    <row r="5164" spans="2:29" x14ac:dyDescent="0.35">
      <c r="B5164" s="222">
        <v>524100</v>
      </c>
      <c r="C5164" s="208">
        <v>216374</v>
      </c>
      <c r="D5164" s="309">
        <v>11900.57</v>
      </c>
      <c r="E5164" s="206">
        <v>17309.919999999998</v>
      </c>
      <c r="F5164" s="206">
        <v>19473.66</v>
      </c>
      <c r="G5164" s="205">
        <f t="shared" si="411"/>
        <v>0.41284869299751958</v>
      </c>
      <c r="H5164" s="207">
        <f t="shared" si="412"/>
        <v>0.45</v>
      </c>
      <c r="I5164" s="213">
        <v>197850</v>
      </c>
      <c r="J5164" s="213">
        <v>10881.75</v>
      </c>
      <c r="K5164" s="212">
        <v>15828</v>
      </c>
      <c r="L5164" s="212">
        <v>17806.5</v>
      </c>
      <c r="M5164" s="239">
        <f t="shared" si="409"/>
        <v>0.51530000000009746</v>
      </c>
      <c r="N5164" s="239"/>
      <c r="O5164" s="178"/>
      <c r="P5164" s="178"/>
      <c r="Q5164" s="178"/>
      <c r="R5164" s="178"/>
      <c r="S5164" s="178"/>
      <c r="T5164" s="178"/>
      <c r="U5164" s="178"/>
      <c r="V5164" s="178"/>
      <c r="W5164" s="178"/>
      <c r="X5164" s="178"/>
      <c r="Y5164" s="210">
        <f t="shared" si="408"/>
        <v>0.37750429307384087</v>
      </c>
      <c r="Z5164" s="211">
        <f t="shared" si="410"/>
        <v>0.42</v>
      </c>
      <c r="AA5164" s="178"/>
      <c r="AB5164" s="178"/>
      <c r="AC5164" s="178"/>
    </row>
    <row r="5165" spans="2:29" x14ac:dyDescent="0.35">
      <c r="B5165" s="222">
        <v>524200</v>
      </c>
      <c r="C5165" s="208">
        <v>216419</v>
      </c>
      <c r="D5165" s="309">
        <v>11903.04</v>
      </c>
      <c r="E5165" s="206">
        <v>17313.52</v>
      </c>
      <c r="F5165" s="206">
        <v>19477.71</v>
      </c>
      <c r="G5165" s="205">
        <f t="shared" si="411"/>
        <v>0.41285578023655095</v>
      </c>
      <c r="H5165" s="207">
        <f t="shared" si="412"/>
        <v>0.45</v>
      </c>
      <c r="I5165" s="213">
        <v>197892</v>
      </c>
      <c r="J5165" s="213">
        <v>10884.06</v>
      </c>
      <c r="K5165" s="212">
        <v>15831.36</v>
      </c>
      <c r="L5165" s="212">
        <v>17810.28</v>
      </c>
      <c r="M5165" s="239">
        <f t="shared" si="409"/>
        <v>0.51520000000000432</v>
      </c>
      <c r="N5165" s="239"/>
      <c r="O5165" s="178"/>
      <c r="P5165" s="178"/>
      <c r="Q5165" s="178"/>
      <c r="R5165" s="178"/>
      <c r="S5165" s="178"/>
      <c r="T5165" s="178"/>
      <c r="U5165" s="178"/>
      <c r="V5165" s="178"/>
      <c r="W5165" s="178"/>
      <c r="X5165" s="178"/>
      <c r="Y5165" s="210">
        <f t="shared" si="408"/>
        <v>0.37751239984738649</v>
      </c>
      <c r="Z5165" s="211">
        <f t="shared" si="410"/>
        <v>0.42</v>
      </c>
      <c r="AA5165" s="178"/>
      <c r="AB5165" s="178"/>
      <c r="AC5165" s="178"/>
    </row>
    <row r="5166" spans="2:29" x14ac:dyDescent="0.35">
      <c r="B5166" s="222">
        <v>524300</v>
      </c>
      <c r="C5166" s="208">
        <v>216464</v>
      </c>
      <c r="D5166" s="309">
        <v>11905.52</v>
      </c>
      <c r="E5166" s="206">
        <v>17317.12</v>
      </c>
      <c r="F5166" s="206">
        <v>19481.759999999998</v>
      </c>
      <c r="G5166" s="205">
        <f t="shared" si="411"/>
        <v>0.41286286477207707</v>
      </c>
      <c r="H5166" s="207">
        <f t="shared" si="412"/>
        <v>0.45</v>
      </c>
      <c r="I5166" s="213">
        <v>197934</v>
      </c>
      <c r="J5166" s="213">
        <v>10886.37</v>
      </c>
      <c r="K5166" s="212">
        <v>15834.72</v>
      </c>
      <c r="L5166" s="212">
        <v>17814.060000000001</v>
      </c>
      <c r="M5166" s="239">
        <f t="shared" si="409"/>
        <v>0.51529999999998832</v>
      </c>
      <c r="N5166" s="239"/>
      <c r="O5166" s="178"/>
      <c r="P5166" s="178"/>
      <c r="Q5166" s="178"/>
      <c r="R5166" s="178"/>
      <c r="S5166" s="178"/>
      <c r="T5166" s="178"/>
      <c r="U5166" s="178"/>
      <c r="V5166" s="178"/>
      <c r="W5166" s="178"/>
      <c r="X5166" s="178"/>
      <c r="Y5166" s="210">
        <f t="shared" si="408"/>
        <v>0.37752050352851418</v>
      </c>
      <c r="Z5166" s="211">
        <f t="shared" si="410"/>
        <v>0.42</v>
      </c>
      <c r="AA5166" s="178"/>
      <c r="AB5166" s="178"/>
      <c r="AC5166" s="178"/>
    </row>
    <row r="5167" spans="2:29" x14ac:dyDescent="0.35">
      <c r="B5167" s="222">
        <v>524400</v>
      </c>
      <c r="C5167" s="208">
        <v>216509</v>
      </c>
      <c r="D5167" s="309">
        <v>11907.99</v>
      </c>
      <c r="E5167" s="206">
        <v>17320.72</v>
      </c>
      <c r="F5167" s="206">
        <v>19485.810000000001</v>
      </c>
      <c r="G5167" s="205">
        <f t="shared" si="411"/>
        <v>0.41286994660564452</v>
      </c>
      <c r="H5167" s="207">
        <f t="shared" si="412"/>
        <v>0.45</v>
      </c>
      <c r="I5167" s="213">
        <v>197976</v>
      </c>
      <c r="J5167" s="213">
        <v>10888.68</v>
      </c>
      <c r="K5167" s="212">
        <v>15838.08</v>
      </c>
      <c r="L5167" s="212">
        <v>17817.84</v>
      </c>
      <c r="M5167" s="239">
        <f t="shared" si="409"/>
        <v>0.51519999999989519</v>
      </c>
      <c r="N5167" s="239"/>
      <c r="O5167" s="178"/>
      <c r="P5167" s="178"/>
      <c r="Q5167" s="178"/>
      <c r="R5167" s="178"/>
      <c r="S5167" s="178"/>
      <c r="T5167" s="178"/>
      <c r="U5167" s="178"/>
      <c r="V5167" s="178"/>
      <c r="W5167" s="178"/>
      <c r="X5167" s="178"/>
      <c r="Y5167" s="210">
        <f t="shared" si="408"/>
        <v>0.37752860411899314</v>
      </c>
      <c r="Z5167" s="211">
        <f t="shared" si="410"/>
        <v>0.42</v>
      </c>
      <c r="AA5167" s="178"/>
      <c r="AB5167" s="178"/>
      <c r="AC5167" s="178"/>
    </row>
    <row r="5168" spans="2:29" x14ac:dyDescent="0.35">
      <c r="B5168" s="222">
        <v>524500</v>
      </c>
      <c r="C5168" s="208">
        <v>216554</v>
      </c>
      <c r="D5168" s="309">
        <v>11910.47</v>
      </c>
      <c r="E5168" s="206">
        <v>17324.32</v>
      </c>
      <c r="F5168" s="206">
        <v>19489.86</v>
      </c>
      <c r="G5168" s="205">
        <f t="shared" si="411"/>
        <v>0.41287702573879886</v>
      </c>
      <c r="H5168" s="207">
        <f t="shared" si="412"/>
        <v>0.45</v>
      </c>
      <c r="I5168" s="213">
        <v>198018</v>
      </c>
      <c r="J5168" s="213">
        <v>10890.99</v>
      </c>
      <c r="K5168" s="212">
        <v>15841.44</v>
      </c>
      <c r="L5168" s="212">
        <v>17821.62</v>
      </c>
      <c r="M5168" s="239">
        <f t="shared" si="409"/>
        <v>0.51530000000017029</v>
      </c>
      <c r="N5168" s="239"/>
      <c r="O5168" s="178"/>
      <c r="P5168" s="178"/>
      <c r="Q5168" s="178"/>
      <c r="R5168" s="178"/>
      <c r="S5168" s="178"/>
      <c r="T5168" s="178"/>
      <c r="U5168" s="178"/>
      <c r="V5168" s="178"/>
      <c r="W5168" s="178"/>
      <c r="X5168" s="178"/>
      <c r="Y5168" s="210">
        <f t="shared" si="408"/>
        <v>0.37753670162059105</v>
      </c>
      <c r="Z5168" s="211">
        <f t="shared" si="410"/>
        <v>0.42</v>
      </c>
      <c r="AA5168" s="178"/>
      <c r="AB5168" s="178"/>
      <c r="AC5168" s="178"/>
    </row>
    <row r="5169" spans="2:29" x14ac:dyDescent="0.35">
      <c r="B5169" s="222">
        <v>524600</v>
      </c>
      <c r="C5169" s="208">
        <v>216599</v>
      </c>
      <c r="D5169" s="309">
        <v>11912.94</v>
      </c>
      <c r="E5169" s="206">
        <v>17327.919999999998</v>
      </c>
      <c r="F5169" s="206">
        <v>19493.91</v>
      </c>
      <c r="G5169" s="205">
        <f t="shared" si="411"/>
        <v>0.41288410217308424</v>
      </c>
      <c r="H5169" s="207">
        <f t="shared" si="412"/>
        <v>0.45</v>
      </c>
      <c r="I5169" s="213">
        <v>198060</v>
      </c>
      <c r="J5169" s="213">
        <v>10893.3</v>
      </c>
      <c r="K5169" s="212">
        <v>15844.8</v>
      </c>
      <c r="L5169" s="212">
        <v>17825.400000000001</v>
      </c>
      <c r="M5169" s="239">
        <f t="shared" si="409"/>
        <v>0.51520000000004074</v>
      </c>
      <c r="N5169" s="239"/>
      <c r="O5169" s="178"/>
      <c r="P5169" s="178"/>
      <c r="Q5169" s="178"/>
      <c r="R5169" s="178"/>
      <c r="S5169" s="178"/>
      <c r="T5169" s="178"/>
      <c r="U5169" s="178"/>
      <c r="V5169" s="178"/>
      <c r="W5169" s="178"/>
      <c r="X5169" s="178"/>
      <c r="Y5169" s="210">
        <f t="shared" si="408"/>
        <v>0.37754479603507435</v>
      </c>
      <c r="Z5169" s="211">
        <f t="shared" si="410"/>
        <v>0.42</v>
      </c>
      <c r="AA5169" s="178"/>
      <c r="AB5169" s="178"/>
      <c r="AC5169" s="178"/>
    </row>
    <row r="5170" spans="2:29" x14ac:dyDescent="0.35">
      <c r="B5170" s="222">
        <v>524700</v>
      </c>
      <c r="C5170" s="208">
        <v>216644</v>
      </c>
      <c r="D5170" s="309">
        <v>11915.42</v>
      </c>
      <c r="E5170" s="206">
        <v>17331.52</v>
      </c>
      <c r="F5170" s="206">
        <v>19497.96</v>
      </c>
      <c r="G5170" s="205">
        <f t="shared" si="411"/>
        <v>0.41289117591004382</v>
      </c>
      <c r="H5170" s="207">
        <f t="shared" si="412"/>
        <v>0.45</v>
      </c>
      <c r="I5170" s="213">
        <v>198102</v>
      </c>
      <c r="J5170" s="213">
        <v>10895.61</v>
      </c>
      <c r="K5170" s="212">
        <v>15848.16</v>
      </c>
      <c r="L5170" s="212">
        <v>17829.18</v>
      </c>
      <c r="M5170" s="239">
        <f t="shared" si="409"/>
        <v>0.51530000000002474</v>
      </c>
      <c r="N5170" s="239"/>
      <c r="O5170" s="178"/>
      <c r="P5170" s="178"/>
      <c r="Q5170" s="178"/>
      <c r="R5170" s="178"/>
      <c r="S5170" s="178"/>
      <c r="T5170" s="178"/>
      <c r="U5170" s="178"/>
      <c r="V5170" s="178"/>
      <c r="W5170" s="178"/>
      <c r="X5170" s="178"/>
      <c r="Y5170" s="210">
        <f t="shared" si="408"/>
        <v>0.37755288736420811</v>
      </c>
      <c r="Z5170" s="211">
        <f t="shared" si="410"/>
        <v>0.42</v>
      </c>
      <c r="AA5170" s="178"/>
      <c r="AB5170" s="178"/>
      <c r="AC5170" s="178"/>
    </row>
    <row r="5171" spans="2:29" x14ac:dyDescent="0.35">
      <c r="B5171" s="222">
        <v>524800</v>
      </c>
      <c r="C5171" s="208">
        <v>216689</v>
      </c>
      <c r="D5171" s="309">
        <v>11917.89</v>
      </c>
      <c r="E5171" s="206">
        <v>17335.12</v>
      </c>
      <c r="F5171" s="206">
        <v>19502.009999999998</v>
      </c>
      <c r="G5171" s="205">
        <f t="shared" si="411"/>
        <v>0.41289824695121952</v>
      </c>
      <c r="H5171" s="207">
        <f t="shared" si="412"/>
        <v>0.45</v>
      </c>
      <c r="I5171" s="213">
        <v>198144</v>
      </c>
      <c r="J5171" s="213">
        <v>10897.92</v>
      </c>
      <c r="K5171" s="212">
        <v>15851.52</v>
      </c>
      <c r="L5171" s="212">
        <v>17832.96</v>
      </c>
      <c r="M5171" s="239">
        <f t="shared" si="409"/>
        <v>0.51520000000025901</v>
      </c>
      <c r="N5171" s="239"/>
      <c r="O5171" s="178"/>
      <c r="P5171" s="178"/>
      <c r="Q5171" s="178"/>
      <c r="R5171" s="178"/>
      <c r="S5171" s="178"/>
      <c r="T5171" s="178"/>
      <c r="U5171" s="178"/>
      <c r="V5171" s="178"/>
      <c r="W5171" s="178"/>
      <c r="X5171" s="178"/>
      <c r="Y5171" s="210">
        <f t="shared" si="408"/>
        <v>0.3775609756097561</v>
      </c>
      <c r="Z5171" s="211">
        <f t="shared" si="410"/>
        <v>0.42</v>
      </c>
      <c r="AA5171" s="178"/>
      <c r="AB5171" s="178"/>
      <c r="AC5171" s="178"/>
    </row>
    <row r="5172" spans="2:29" x14ac:dyDescent="0.35">
      <c r="B5172" s="222">
        <v>524900</v>
      </c>
      <c r="C5172" s="208">
        <v>216734</v>
      </c>
      <c r="D5172" s="309">
        <v>11920.37</v>
      </c>
      <c r="E5172" s="206">
        <v>17338.72</v>
      </c>
      <c r="F5172" s="206">
        <v>19506.060000000001</v>
      </c>
      <c r="G5172" s="205">
        <f t="shared" si="411"/>
        <v>0.41290531529815205</v>
      </c>
      <c r="H5172" s="207">
        <f t="shared" si="412"/>
        <v>0.45</v>
      </c>
      <c r="I5172" s="213">
        <v>198186</v>
      </c>
      <c r="J5172" s="213">
        <v>10900.23</v>
      </c>
      <c r="K5172" s="212">
        <v>15854.88</v>
      </c>
      <c r="L5172" s="212">
        <v>17836.740000000002</v>
      </c>
      <c r="M5172" s="239">
        <f t="shared" si="409"/>
        <v>0.51529999999995202</v>
      </c>
      <c r="N5172" s="239"/>
      <c r="O5172" s="178"/>
      <c r="P5172" s="178"/>
      <c r="Q5172" s="178"/>
      <c r="R5172" s="178"/>
      <c r="S5172" s="178"/>
      <c r="T5172" s="178"/>
      <c r="U5172" s="178"/>
      <c r="V5172" s="178"/>
      <c r="W5172" s="178"/>
      <c r="X5172" s="178"/>
      <c r="Y5172" s="210">
        <f t="shared" si="408"/>
        <v>0.37756906077348068</v>
      </c>
      <c r="Z5172" s="211">
        <f t="shared" si="410"/>
        <v>0.42</v>
      </c>
      <c r="AA5172" s="178"/>
      <c r="AB5172" s="178"/>
      <c r="AC5172" s="178"/>
    </row>
    <row r="5173" spans="2:29" x14ac:dyDescent="0.35">
      <c r="B5173" s="222">
        <v>525000</v>
      </c>
      <c r="C5173" s="208">
        <v>216779</v>
      </c>
      <c r="D5173" s="309">
        <v>11922.84</v>
      </c>
      <c r="E5173" s="206">
        <v>17342.32</v>
      </c>
      <c r="F5173" s="206">
        <v>19510.11</v>
      </c>
      <c r="G5173" s="205">
        <f t="shared" si="411"/>
        <v>0.41291238095238098</v>
      </c>
      <c r="H5173" s="207">
        <f t="shared" si="412"/>
        <v>0.45</v>
      </c>
      <c r="I5173" s="213">
        <v>198228</v>
      </c>
      <c r="J5173" s="213">
        <v>10902.54</v>
      </c>
      <c r="K5173" s="212">
        <v>15858.24</v>
      </c>
      <c r="L5173" s="212">
        <v>17840.52</v>
      </c>
      <c r="M5173" s="239">
        <f t="shared" si="409"/>
        <v>0.51520000000007715</v>
      </c>
      <c r="N5173" s="239"/>
      <c r="O5173" s="178"/>
      <c r="P5173" s="178"/>
      <c r="Q5173" s="178"/>
      <c r="R5173" s="178"/>
      <c r="S5173" s="178"/>
      <c r="T5173" s="178"/>
      <c r="U5173" s="178"/>
      <c r="V5173" s="178"/>
      <c r="W5173" s="178"/>
      <c r="X5173" s="178"/>
      <c r="Y5173" s="210">
        <f t="shared" si="408"/>
        <v>0.37757714285714283</v>
      </c>
      <c r="Z5173" s="211">
        <f t="shared" si="410"/>
        <v>0.42</v>
      </c>
      <c r="AA5173" s="178"/>
      <c r="AB5173" s="178"/>
      <c r="AC5173" s="178"/>
    </row>
    <row r="5174" spans="2:29" x14ac:dyDescent="0.35">
      <c r="B5174" s="222">
        <v>525100</v>
      </c>
      <c r="C5174" s="208">
        <v>216824</v>
      </c>
      <c r="D5174" s="309">
        <v>11925.32</v>
      </c>
      <c r="E5174" s="206">
        <v>17345.919999999998</v>
      </c>
      <c r="F5174" s="206">
        <v>19514.16</v>
      </c>
      <c r="G5174" s="205">
        <f t="shared" si="411"/>
        <v>0.41291944391544466</v>
      </c>
      <c r="H5174" s="207">
        <f t="shared" si="412"/>
        <v>0.45</v>
      </c>
      <c r="I5174" s="213">
        <v>198270</v>
      </c>
      <c r="J5174" s="213">
        <v>10904.85</v>
      </c>
      <c r="K5174" s="212">
        <v>15861.6</v>
      </c>
      <c r="L5174" s="212">
        <v>17844.3</v>
      </c>
      <c r="M5174" s="239">
        <f t="shared" si="409"/>
        <v>0.51530000000009746</v>
      </c>
      <c r="N5174" s="239"/>
      <c r="O5174" s="178"/>
      <c r="P5174" s="178"/>
      <c r="Q5174" s="178"/>
      <c r="R5174" s="178"/>
      <c r="S5174" s="178"/>
      <c r="T5174" s="178"/>
      <c r="U5174" s="178"/>
      <c r="V5174" s="178"/>
      <c r="W5174" s="178"/>
      <c r="X5174" s="178"/>
      <c r="Y5174" s="210">
        <f t="shared" si="408"/>
        <v>0.37758522186250237</v>
      </c>
      <c r="Z5174" s="211">
        <f t="shared" si="410"/>
        <v>0.42</v>
      </c>
      <c r="AA5174" s="178"/>
      <c r="AB5174" s="178"/>
      <c r="AC5174" s="178"/>
    </row>
    <row r="5175" spans="2:29" x14ac:dyDescent="0.35">
      <c r="B5175" s="222">
        <v>525200</v>
      </c>
      <c r="C5175" s="208">
        <v>216869</v>
      </c>
      <c r="D5175" s="309">
        <v>11927.79</v>
      </c>
      <c r="E5175" s="206">
        <v>17349.52</v>
      </c>
      <c r="F5175" s="206">
        <v>19518.21</v>
      </c>
      <c r="G5175" s="205">
        <f t="shared" si="411"/>
        <v>0.41292650418888044</v>
      </c>
      <c r="H5175" s="207">
        <f t="shared" si="412"/>
        <v>0.45</v>
      </c>
      <c r="I5175" s="213">
        <v>198312</v>
      </c>
      <c r="J5175" s="213">
        <v>10907.16</v>
      </c>
      <c r="K5175" s="212">
        <v>15864.96</v>
      </c>
      <c r="L5175" s="212">
        <v>17848.080000000002</v>
      </c>
      <c r="M5175" s="239">
        <f t="shared" si="409"/>
        <v>0.51520000000000432</v>
      </c>
      <c r="N5175" s="239"/>
      <c r="O5175" s="178"/>
      <c r="P5175" s="178"/>
      <c r="Q5175" s="178"/>
      <c r="R5175" s="178"/>
      <c r="S5175" s="178"/>
      <c r="T5175" s="178"/>
      <c r="U5175" s="178"/>
      <c r="V5175" s="178"/>
      <c r="W5175" s="178"/>
      <c r="X5175" s="178"/>
      <c r="Y5175" s="210">
        <f t="shared" si="408"/>
        <v>0.37759329779131762</v>
      </c>
      <c r="Z5175" s="211">
        <f t="shared" si="410"/>
        <v>0.42</v>
      </c>
      <c r="AA5175" s="178"/>
      <c r="AB5175" s="178"/>
      <c r="AC5175" s="178"/>
    </row>
    <row r="5176" spans="2:29" x14ac:dyDescent="0.35">
      <c r="B5176" s="222">
        <v>525300</v>
      </c>
      <c r="C5176" s="208">
        <v>216914</v>
      </c>
      <c r="D5176" s="309">
        <v>11930.27</v>
      </c>
      <c r="E5176" s="206">
        <v>17353.12</v>
      </c>
      <c r="F5176" s="206">
        <v>19522.259999999998</v>
      </c>
      <c r="G5176" s="205">
        <f t="shared" si="411"/>
        <v>0.41293356177422424</v>
      </c>
      <c r="H5176" s="207">
        <f t="shared" si="412"/>
        <v>0.45</v>
      </c>
      <c r="I5176" s="213">
        <v>198354</v>
      </c>
      <c r="J5176" s="213">
        <v>10909.47</v>
      </c>
      <c r="K5176" s="212">
        <v>15868.32</v>
      </c>
      <c r="L5176" s="212">
        <v>17851.86</v>
      </c>
      <c r="M5176" s="239">
        <f t="shared" si="409"/>
        <v>0.51529999999998832</v>
      </c>
      <c r="N5176" s="239"/>
      <c r="O5176" s="178"/>
      <c r="P5176" s="178"/>
      <c r="Q5176" s="178"/>
      <c r="R5176" s="178"/>
      <c r="S5176" s="178"/>
      <c r="T5176" s="178"/>
      <c r="U5176" s="178"/>
      <c r="V5176" s="178"/>
      <c r="W5176" s="178"/>
      <c r="X5176" s="178"/>
      <c r="Y5176" s="210">
        <f t="shared" si="408"/>
        <v>0.37760137064534549</v>
      </c>
      <c r="Z5176" s="211">
        <f t="shared" si="410"/>
        <v>0.42</v>
      </c>
      <c r="AA5176" s="178"/>
      <c r="AB5176" s="178"/>
      <c r="AC5176" s="178"/>
    </row>
    <row r="5177" spans="2:29" x14ac:dyDescent="0.35">
      <c r="B5177" s="222">
        <v>525400</v>
      </c>
      <c r="C5177" s="208">
        <v>216959</v>
      </c>
      <c r="D5177" s="309">
        <v>11932.74</v>
      </c>
      <c r="E5177" s="206">
        <v>17356.72</v>
      </c>
      <c r="F5177" s="206">
        <v>19526.310000000001</v>
      </c>
      <c r="G5177" s="205">
        <f t="shared" si="411"/>
        <v>0.41294061667301102</v>
      </c>
      <c r="H5177" s="207">
        <f t="shared" si="412"/>
        <v>0.45</v>
      </c>
      <c r="I5177" s="213">
        <v>198396</v>
      </c>
      <c r="J5177" s="213">
        <v>10911.78</v>
      </c>
      <c r="K5177" s="212">
        <v>15871.68</v>
      </c>
      <c r="L5177" s="212">
        <v>17855.64</v>
      </c>
      <c r="M5177" s="239">
        <f t="shared" si="409"/>
        <v>0.51519999999989519</v>
      </c>
      <c r="N5177" s="239"/>
      <c r="O5177" s="178"/>
      <c r="P5177" s="178"/>
      <c r="Q5177" s="178"/>
      <c r="R5177" s="178"/>
      <c r="S5177" s="178"/>
      <c r="T5177" s="178"/>
      <c r="U5177" s="178"/>
      <c r="V5177" s="178"/>
      <c r="W5177" s="178"/>
      <c r="X5177" s="178"/>
      <c r="Y5177" s="210">
        <f t="shared" si="408"/>
        <v>0.37760944042634181</v>
      </c>
      <c r="Z5177" s="211">
        <f t="shared" si="410"/>
        <v>0.42</v>
      </c>
      <c r="AA5177" s="178"/>
      <c r="AB5177" s="178"/>
      <c r="AC5177" s="178"/>
    </row>
    <row r="5178" spans="2:29" x14ac:dyDescent="0.35">
      <c r="B5178" s="222">
        <v>525500</v>
      </c>
      <c r="C5178" s="208">
        <v>217004</v>
      </c>
      <c r="D5178" s="309">
        <v>11935.22</v>
      </c>
      <c r="E5178" s="206">
        <v>17360.32</v>
      </c>
      <c r="F5178" s="206">
        <v>19530.36</v>
      </c>
      <c r="G5178" s="205">
        <f t="shared" si="411"/>
        <v>0.41294766888677448</v>
      </c>
      <c r="H5178" s="207">
        <f t="shared" si="412"/>
        <v>0.45</v>
      </c>
      <c r="I5178" s="213">
        <v>198438</v>
      </c>
      <c r="J5178" s="213">
        <v>10914.09</v>
      </c>
      <c r="K5178" s="212">
        <v>15875.04</v>
      </c>
      <c r="L5178" s="212">
        <v>17859.419999999998</v>
      </c>
      <c r="M5178" s="239">
        <f t="shared" si="409"/>
        <v>0.51530000000017029</v>
      </c>
      <c r="N5178" s="239"/>
      <c r="O5178" s="178"/>
      <c r="P5178" s="178"/>
      <c r="Q5178" s="178"/>
      <c r="R5178" s="178"/>
      <c r="S5178" s="178"/>
      <c r="T5178" s="178"/>
      <c r="U5178" s="178"/>
      <c r="V5178" s="178"/>
      <c r="W5178" s="178"/>
      <c r="X5178" s="178"/>
      <c r="Y5178" s="210">
        <f t="shared" si="408"/>
        <v>0.3776175071360609</v>
      </c>
      <c r="Z5178" s="211">
        <f t="shared" si="410"/>
        <v>0.42</v>
      </c>
      <c r="AA5178" s="178"/>
      <c r="AB5178" s="178"/>
      <c r="AC5178" s="178"/>
    </row>
    <row r="5179" spans="2:29" x14ac:dyDescent="0.35">
      <c r="B5179" s="222">
        <v>525600</v>
      </c>
      <c r="C5179" s="208">
        <v>217049</v>
      </c>
      <c r="D5179" s="309">
        <v>11937.69</v>
      </c>
      <c r="E5179" s="206">
        <v>17363.919999999998</v>
      </c>
      <c r="F5179" s="206">
        <v>19534.41</v>
      </c>
      <c r="G5179" s="205">
        <f t="shared" si="411"/>
        <v>0.41295471841704717</v>
      </c>
      <c r="H5179" s="207">
        <f t="shared" si="412"/>
        <v>0.45</v>
      </c>
      <c r="I5179" s="213">
        <v>198480</v>
      </c>
      <c r="J5179" s="213">
        <v>10916.4</v>
      </c>
      <c r="K5179" s="212">
        <v>15878.4</v>
      </c>
      <c r="L5179" s="212">
        <v>17863.2</v>
      </c>
      <c r="M5179" s="239">
        <f t="shared" si="409"/>
        <v>0.51520000000004074</v>
      </c>
      <c r="N5179" s="239"/>
      <c r="O5179" s="178"/>
      <c r="P5179" s="178"/>
      <c r="Q5179" s="178"/>
      <c r="R5179" s="178"/>
      <c r="S5179" s="178"/>
      <c r="T5179" s="178"/>
      <c r="U5179" s="178"/>
      <c r="V5179" s="178"/>
      <c r="W5179" s="178"/>
      <c r="X5179" s="178"/>
      <c r="Y5179" s="210">
        <f t="shared" si="408"/>
        <v>0.37762557077625569</v>
      </c>
      <c r="Z5179" s="211">
        <f t="shared" si="410"/>
        <v>0.42</v>
      </c>
      <c r="AA5179" s="178"/>
      <c r="AB5179" s="178"/>
      <c r="AC5179" s="178"/>
    </row>
    <row r="5180" spans="2:29" x14ac:dyDescent="0.35">
      <c r="B5180" s="222">
        <v>525700</v>
      </c>
      <c r="C5180" s="208">
        <v>217094</v>
      </c>
      <c r="D5180" s="309">
        <v>11940.17</v>
      </c>
      <c r="E5180" s="206">
        <v>17367.52</v>
      </c>
      <c r="F5180" s="206">
        <v>19538.46</v>
      </c>
      <c r="G5180" s="205">
        <f t="shared" si="411"/>
        <v>0.41296176526536049</v>
      </c>
      <c r="H5180" s="207">
        <f t="shared" si="412"/>
        <v>0.45</v>
      </c>
      <c r="I5180" s="213">
        <v>198522</v>
      </c>
      <c r="J5180" s="213">
        <v>10918.71</v>
      </c>
      <c r="K5180" s="212">
        <v>15881.76</v>
      </c>
      <c r="L5180" s="212">
        <v>17866.98</v>
      </c>
      <c r="M5180" s="239">
        <f t="shared" si="409"/>
        <v>0.51530000000002474</v>
      </c>
      <c r="N5180" s="239"/>
      <c r="O5180" s="178"/>
      <c r="P5180" s="178"/>
      <c r="Q5180" s="178"/>
      <c r="R5180" s="178"/>
      <c r="S5180" s="178"/>
      <c r="T5180" s="178"/>
      <c r="U5180" s="178"/>
      <c r="V5180" s="178"/>
      <c r="W5180" s="178"/>
      <c r="X5180" s="178"/>
      <c r="Y5180" s="210">
        <f t="shared" si="408"/>
        <v>0.37763363134867795</v>
      </c>
      <c r="Z5180" s="211">
        <f t="shared" si="410"/>
        <v>0.42</v>
      </c>
      <c r="AA5180" s="178"/>
      <c r="AB5180" s="178"/>
      <c r="AC5180" s="178"/>
    </row>
    <row r="5181" spans="2:29" x14ac:dyDescent="0.35">
      <c r="B5181" s="222">
        <v>525800</v>
      </c>
      <c r="C5181" s="208">
        <v>217139</v>
      </c>
      <c r="D5181" s="309">
        <v>11942.64</v>
      </c>
      <c r="E5181" s="206">
        <v>17371.12</v>
      </c>
      <c r="F5181" s="206">
        <v>19542.509999999998</v>
      </c>
      <c r="G5181" s="205">
        <f t="shared" si="411"/>
        <v>0.4129688094332446</v>
      </c>
      <c r="H5181" s="207">
        <f t="shared" si="412"/>
        <v>0.45</v>
      </c>
      <c r="I5181" s="213">
        <v>198564</v>
      </c>
      <c r="J5181" s="213">
        <v>10921.02</v>
      </c>
      <c r="K5181" s="212">
        <v>15885.12</v>
      </c>
      <c r="L5181" s="212">
        <v>17870.759999999998</v>
      </c>
      <c r="M5181" s="239">
        <f t="shared" si="409"/>
        <v>0.51520000000025901</v>
      </c>
      <c r="N5181" s="239"/>
      <c r="O5181" s="178"/>
      <c r="P5181" s="178"/>
      <c r="Q5181" s="178"/>
      <c r="R5181" s="178"/>
      <c r="S5181" s="178"/>
      <c r="T5181" s="178"/>
      <c r="U5181" s="178"/>
      <c r="V5181" s="178"/>
      <c r="W5181" s="178"/>
      <c r="X5181" s="178"/>
      <c r="Y5181" s="210">
        <f t="shared" si="408"/>
        <v>0.37764168885507798</v>
      </c>
      <c r="Z5181" s="211">
        <f t="shared" si="410"/>
        <v>0.42</v>
      </c>
      <c r="AA5181" s="178"/>
      <c r="AB5181" s="178"/>
      <c r="AC5181" s="178"/>
    </row>
    <row r="5182" spans="2:29" x14ac:dyDescent="0.35">
      <c r="B5182" s="222">
        <v>525900</v>
      </c>
      <c r="C5182" s="208">
        <v>217184</v>
      </c>
      <c r="D5182" s="309">
        <v>11945.12</v>
      </c>
      <c r="E5182" s="206">
        <v>17374.72</v>
      </c>
      <c r="F5182" s="206">
        <v>19546.560000000001</v>
      </c>
      <c r="G5182" s="205">
        <f t="shared" si="411"/>
        <v>0.41297585092222855</v>
      </c>
      <c r="H5182" s="207">
        <f t="shared" si="412"/>
        <v>0.45</v>
      </c>
      <c r="I5182" s="213">
        <v>198606</v>
      </c>
      <c r="J5182" s="213">
        <v>10923.33</v>
      </c>
      <c r="K5182" s="212">
        <v>15888.48</v>
      </c>
      <c r="L5182" s="212">
        <v>17874.54</v>
      </c>
      <c r="M5182" s="239">
        <f t="shared" si="409"/>
        <v>0.51529999999995202</v>
      </c>
      <c r="N5182" s="239"/>
      <c r="O5182" s="178"/>
      <c r="P5182" s="178"/>
      <c r="Q5182" s="178"/>
      <c r="R5182" s="178"/>
      <c r="S5182" s="178"/>
      <c r="T5182" s="178"/>
      <c r="U5182" s="178"/>
      <c r="V5182" s="178"/>
      <c r="W5182" s="178"/>
      <c r="X5182" s="178"/>
      <c r="Y5182" s="210">
        <f t="shared" si="408"/>
        <v>0.3776497432972048</v>
      </c>
      <c r="Z5182" s="211">
        <f t="shared" si="410"/>
        <v>0.42</v>
      </c>
      <c r="AA5182" s="178"/>
      <c r="AB5182" s="178"/>
      <c r="AC5182" s="178"/>
    </row>
    <row r="5183" spans="2:29" x14ac:dyDescent="0.35">
      <c r="B5183" s="222">
        <v>526000</v>
      </c>
      <c r="C5183" s="208">
        <v>217229</v>
      </c>
      <c r="D5183" s="309">
        <v>11947.59</v>
      </c>
      <c r="E5183" s="206">
        <v>17378.32</v>
      </c>
      <c r="F5183" s="206">
        <v>19550.61</v>
      </c>
      <c r="G5183" s="205">
        <f t="shared" si="411"/>
        <v>0.41298288973384029</v>
      </c>
      <c r="H5183" s="207">
        <f t="shared" si="412"/>
        <v>0.45</v>
      </c>
      <c r="I5183" s="213">
        <v>198648</v>
      </c>
      <c r="J5183" s="213">
        <v>10925.64</v>
      </c>
      <c r="K5183" s="212">
        <v>15891.84</v>
      </c>
      <c r="L5183" s="212">
        <v>17878.32</v>
      </c>
      <c r="M5183" s="239">
        <f t="shared" si="409"/>
        <v>0.51520000000007715</v>
      </c>
      <c r="N5183" s="239"/>
      <c r="O5183" s="178"/>
      <c r="P5183" s="178"/>
      <c r="Q5183" s="178"/>
      <c r="R5183" s="178"/>
      <c r="S5183" s="178"/>
      <c r="T5183" s="178"/>
      <c r="U5183" s="178"/>
      <c r="V5183" s="178"/>
      <c r="W5183" s="178"/>
      <c r="X5183" s="178"/>
      <c r="Y5183" s="210">
        <f t="shared" si="408"/>
        <v>0.3776577946768061</v>
      </c>
      <c r="Z5183" s="211">
        <f t="shared" si="410"/>
        <v>0.42</v>
      </c>
      <c r="AA5183" s="178"/>
      <c r="AB5183" s="178"/>
      <c r="AC5183" s="178"/>
    </row>
    <row r="5184" spans="2:29" x14ac:dyDescent="0.35">
      <c r="B5184" s="222">
        <v>526100</v>
      </c>
      <c r="C5184" s="208">
        <v>217274</v>
      </c>
      <c r="D5184" s="309">
        <v>11950.07</v>
      </c>
      <c r="E5184" s="206">
        <v>17381.919999999998</v>
      </c>
      <c r="F5184" s="206">
        <v>19554.66</v>
      </c>
      <c r="G5184" s="205">
        <f t="shared" si="411"/>
        <v>0.41298992586960653</v>
      </c>
      <c r="H5184" s="207">
        <f t="shared" si="412"/>
        <v>0.45</v>
      </c>
      <c r="I5184" s="213">
        <v>198690</v>
      </c>
      <c r="J5184" s="213">
        <v>10927.95</v>
      </c>
      <c r="K5184" s="212">
        <v>15895.2</v>
      </c>
      <c r="L5184" s="212">
        <v>17882.099999999999</v>
      </c>
      <c r="M5184" s="239">
        <f t="shared" si="409"/>
        <v>0.51530000000009746</v>
      </c>
      <c r="N5184" s="239"/>
      <c r="O5184" s="178"/>
      <c r="P5184" s="178"/>
      <c r="Q5184" s="178"/>
      <c r="R5184" s="178"/>
      <c r="S5184" s="178"/>
      <c r="T5184" s="178"/>
      <c r="U5184" s="178"/>
      <c r="V5184" s="178"/>
      <c r="W5184" s="178"/>
      <c r="X5184" s="178"/>
      <c r="Y5184" s="210">
        <f t="shared" si="408"/>
        <v>0.37766584299562822</v>
      </c>
      <c r="Z5184" s="211">
        <f t="shared" si="410"/>
        <v>0.42</v>
      </c>
      <c r="AA5184" s="178"/>
      <c r="AB5184" s="178"/>
      <c r="AC5184" s="178"/>
    </row>
    <row r="5185" spans="2:29" x14ac:dyDescent="0.35">
      <c r="B5185" s="222">
        <v>526200</v>
      </c>
      <c r="C5185" s="208">
        <v>217319</v>
      </c>
      <c r="D5185" s="309">
        <v>11952.54</v>
      </c>
      <c r="E5185" s="206">
        <v>17385.52</v>
      </c>
      <c r="F5185" s="206">
        <v>19558.71</v>
      </c>
      <c r="G5185" s="205">
        <f t="shared" si="411"/>
        <v>0.41299695933105285</v>
      </c>
      <c r="H5185" s="207">
        <f t="shared" si="412"/>
        <v>0.45</v>
      </c>
      <c r="I5185" s="213">
        <v>198732</v>
      </c>
      <c r="J5185" s="213">
        <v>10930.26</v>
      </c>
      <c r="K5185" s="212">
        <v>15898.56</v>
      </c>
      <c r="L5185" s="212">
        <v>17885.88</v>
      </c>
      <c r="M5185" s="239">
        <f t="shared" si="409"/>
        <v>0.51520000000000432</v>
      </c>
      <c r="N5185" s="239"/>
      <c r="O5185" s="178"/>
      <c r="P5185" s="178"/>
      <c r="Q5185" s="178"/>
      <c r="R5185" s="178"/>
      <c r="S5185" s="178"/>
      <c r="T5185" s="178"/>
      <c r="U5185" s="178"/>
      <c r="V5185" s="178"/>
      <c r="W5185" s="178"/>
      <c r="X5185" s="178"/>
      <c r="Y5185" s="210">
        <f t="shared" si="408"/>
        <v>0.3776738882554162</v>
      </c>
      <c r="Z5185" s="211">
        <f t="shared" si="410"/>
        <v>0.42</v>
      </c>
      <c r="AA5185" s="178"/>
      <c r="AB5185" s="178"/>
      <c r="AC5185" s="178"/>
    </row>
    <row r="5186" spans="2:29" x14ac:dyDescent="0.35">
      <c r="B5186" s="222">
        <v>526300</v>
      </c>
      <c r="C5186" s="208">
        <v>217364</v>
      </c>
      <c r="D5186" s="309">
        <v>11955.02</v>
      </c>
      <c r="E5186" s="206">
        <v>17389.12</v>
      </c>
      <c r="F5186" s="206">
        <v>19562.759999999998</v>
      </c>
      <c r="G5186" s="205">
        <f t="shared" si="411"/>
        <v>0.41300399011970357</v>
      </c>
      <c r="H5186" s="207">
        <f t="shared" si="412"/>
        <v>0.45</v>
      </c>
      <c r="I5186" s="213">
        <v>198774</v>
      </c>
      <c r="J5186" s="213">
        <v>10932.57</v>
      </c>
      <c r="K5186" s="212">
        <v>15901.92</v>
      </c>
      <c r="L5186" s="212">
        <v>17889.66</v>
      </c>
      <c r="M5186" s="239">
        <f t="shared" si="409"/>
        <v>0.51529999999998832</v>
      </c>
      <c r="N5186" s="239"/>
      <c r="O5186" s="178"/>
      <c r="P5186" s="178"/>
      <c r="Q5186" s="178"/>
      <c r="R5186" s="178"/>
      <c r="S5186" s="178"/>
      <c r="T5186" s="178"/>
      <c r="U5186" s="178"/>
      <c r="V5186" s="178"/>
      <c r="W5186" s="178"/>
      <c r="X5186" s="178"/>
      <c r="Y5186" s="210">
        <f t="shared" si="408"/>
        <v>0.37768193045791376</v>
      </c>
      <c r="Z5186" s="211">
        <f t="shared" si="410"/>
        <v>0.42</v>
      </c>
      <c r="AA5186" s="178"/>
      <c r="AB5186" s="178"/>
      <c r="AC5186" s="178"/>
    </row>
    <row r="5187" spans="2:29" x14ac:dyDescent="0.35">
      <c r="B5187" s="222">
        <v>526400</v>
      </c>
      <c r="C5187" s="208">
        <v>217409</v>
      </c>
      <c r="D5187" s="309">
        <v>11957.49</v>
      </c>
      <c r="E5187" s="206">
        <v>17392.72</v>
      </c>
      <c r="F5187" s="206">
        <v>19566.810000000001</v>
      </c>
      <c r="G5187" s="205">
        <f t="shared" si="411"/>
        <v>0.41301101823708208</v>
      </c>
      <c r="H5187" s="207">
        <f t="shared" si="412"/>
        <v>0.45</v>
      </c>
      <c r="I5187" s="213">
        <v>198816</v>
      </c>
      <c r="J5187" s="213">
        <v>10934.88</v>
      </c>
      <c r="K5187" s="212">
        <v>15905.28</v>
      </c>
      <c r="L5187" s="212">
        <v>17893.439999999999</v>
      </c>
      <c r="M5187" s="239">
        <f t="shared" si="409"/>
        <v>0.51519999999989519</v>
      </c>
      <c r="N5187" s="239"/>
      <c r="O5187" s="178"/>
      <c r="P5187" s="178"/>
      <c r="Q5187" s="178"/>
      <c r="R5187" s="178"/>
      <c r="S5187" s="178"/>
      <c r="T5187" s="178"/>
      <c r="U5187" s="178"/>
      <c r="V5187" s="178"/>
      <c r="W5187" s="178"/>
      <c r="X5187" s="178"/>
      <c r="Y5187" s="210">
        <f t="shared" ref="Y5187:Y5250" si="413">I5187/$B5187</f>
        <v>0.37768996960486323</v>
      </c>
      <c r="Z5187" s="211">
        <f t="shared" si="410"/>
        <v>0.42</v>
      </c>
      <c r="AA5187" s="178"/>
      <c r="AB5187" s="178"/>
      <c r="AC5187" s="178"/>
    </row>
    <row r="5188" spans="2:29" x14ac:dyDescent="0.35">
      <c r="B5188" s="222">
        <v>526500</v>
      </c>
      <c r="C5188" s="208">
        <v>217454</v>
      </c>
      <c r="D5188" s="309">
        <v>11959.97</v>
      </c>
      <c r="E5188" s="206">
        <v>17396.32</v>
      </c>
      <c r="F5188" s="206">
        <v>19570.86</v>
      </c>
      <c r="G5188" s="205">
        <f t="shared" si="411"/>
        <v>0.41301804368471035</v>
      </c>
      <c r="H5188" s="207">
        <f t="shared" si="412"/>
        <v>0.45</v>
      </c>
      <c r="I5188" s="213">
        <v>198858</v>
      </c>
      <c r="J5188" s="213">
        <v>10937.19</v>
      </c>
      <c r="K5188" s="212">
        <v>15908.64</v>
      </c>
      <c r="L5188" s="212">
        <v>17897.22</v>
      </c>
      <c r="M5188" s="239">
        <f t="shared" ref="M5188:M5251" si="414">(C5188+D5188+F5188-C5187-D5187-F5187)/100</f>
        <v>0.51530000000017029</v>
      </c>
      <c r="N5188" s="239"/>
      <c r="O5188" s="178"/>
      <c r="P5188" s="178"/>
      <c r="Q5188" s="178"/>
      <c r="R5188" s="178"/>
      <c r="S5188" s="178"/>
      <c r="T5188" s="178"/>
      <c r="U5188" s="178"/>
      <c r="V5188" s="178"/>
      <c r="W5188" s="178"/>
      <c r="X5188" s="178"/>
      <c r="Y5188" s="210">
        <f t="shared" si="413"/>
        <v>0.37769800569800571</v>
      </c>
      <c r="Z5188" s="211">
        <f t="shared" ref="Z5188:Z5251" si="415">(I5188-I5187)/($B5188-$B5187)</f>
        <v>0.42</v>
      </c>
      <c r="AA5188" s="178"/>
      <c r="AB5188" s="178"/>
      <c r="AC5188" s="178"/>
    </row>
    <row r="5189" spans="2:29" x14ac:dyDescent="0.35">
      <c r="B5189" s="222">
        <v>526600</v>
      </c>
      <c r="C5189" s="208">
        <v>217499</v>
      </c>
      <c r="D5189" s="309">
        <v>11962.44</v>
      </c>
      <c r="E5189" s="206">
        <v>17399.919999999998</v>
      </c>
      <c r="F5189" s="206">
        <v>19574.91</v>
      </c>
      <c r="G5189" s="205">
        <f t="shared" ref="G5189:G5252" si="416">C5189/B5189</f>
        <v>0.41302506646410936</v>
      </c>
      <c r="H5189" s="207">
        <f t="shared" ref="H5189:H5252" si="417">(C5189-C5188)/(B5189-B5188)</f>
        <v>0.45</v>
      </c>
      <c r="I5189" s="213">
        <v>198900</v>
      </c>
      <c r="J5189" s="213">
        <v>10939.5</v>
      </c>
      <c r="K5189" s="212">
        <v>15912</v>
      </c>
      <c r="L5189" s="212">
        <v>17901</v>
      </c>
      <c r="M5189" s="239">
        <f t="shared" si="414"/>
        <v>0.51520000000004074</v>
      </c>
      <c r="N5189" s="239"/>
      <c r="O5189" s="178"/>
      <c r="P5189" s="178"/>
      <c r="Q5189" s="178"/>
      <c r="R5189" s="178"/>
      <c r="S5189" s="178"/>
      <c r="T5189" s="178"/>
      <c r="U5189" s="178"/>
      <c r="V5189" s="178"/>
      <c r="W5189" s="178"/>
      <c r="X5189" s="178"/>
      <c r="Y5189" s="210">
        <f t="shared" si="413"/>
        <v>0.37770603873908087</v>
      </c>
      <c r="Z5189" s="211">
        <f t="shared" si="415"/>
        <v>0.42</v>
      </c>
      <c r="AA5189" s="178"/>
      <c r="AB5189" s="178"/>
      <c r="AC5189" s="178"/>
    </row>
    <row r="5190" spans="2:29" x14ac:dyDescent="0.35">
      <c r="B5190" s="222">
        <v>526700</v>
      </c>
      <c r="C5190" s="208">
        <v>217544</v>
      </c>
      <c r="D5190" s="309">
        <v>11964.92</v>
      </c>
      <c r="E5190" s="206">
        <v>17403.52</v>
      </c>
      <c r="F5190" s="206">
        <v>19578.96</v>
      </c>
      <c r="G5190" s="205">
        <f t="shared" si="416"/>
        <v>0.41303208657679896</v>
      </c>
      <c r="H5190" s="207">
        <f t="shared" si="417"/>
        <v>0.45</v>
      </c>
      <c r="I5190" s="213">
        <v>198942</v>
      </c>
      <c r="J5190" s="213">
        <v>10941.81</v>
      </c>
      <c r="K5190" s="212">
        <v>15915.36</v>
      </c>
      <c r="L5190" s="212">
        <v>17904.78</v>
      </c>
      <c r="M5190" s="239">
        <f t="shared" si="414"/>
        <v>0.51530000000002474</v>
      </c>
      <c r="N5190" s="239"/>
      <c r="O5190" s="178"/>
      <c r="P5190" s="178"/>
      <c r="Q5190" s="178"/>
      <c r="R5190" s="178"/>
      <c r="S5190" s="178"/>
      <c r="T5190" s="178"/>
      <c r="U5190" s="178"/>
      <c r="V5190" s="178"/>
      <c r="W5190" s="178"/>
      <c r="X5190" s="178"/>
      <c r="Y5190" s="210">
        <f t="shared" si="413"/>
        <v>0.37771406872982721</v>
      </c>
      <c r="Z5190" s="211">
        <f t="shared" si="415"/>
        <v>0.42</v>
      </c>
      <c r="AA5190" s="178"/>
      <c r="AB5190" s="178"/>
      <c r="AC5190" s="178"/>
    </row>
    <row r="5191" spans="2:29" x14ac:dyDescent="0.35">
      <c r="B5191" s="222">
        <v>526800</v>
      </c>
      <c r="C5191" s="208">
        <v>217589</v>
      </c>
      <c r="D5191" s="309">
        <v>11967.39</v>
      </c>
      <c r="E5191" s="206">
        <v>17407.12</v>
      </c>
      <c r="F5191" s="206">
        <v>19583.009999999998</v>
      </c>
      <c r="G5191" s="205">
        <f t="shared" si="416"/>
        <v>0.41303910402429767</v>
      </c>
      <c r="H5191" s="207">
        <f t="shared" si="417"/>
        <v>0.45</v>
      </c>
      <c r="I5191" s="213">
        <v>198984</v>
      </c>
      <c r="J5191" s="213">
        <v>10944.12</v>
      </c>
      <c r="K5191" s="212">
        <v>15918.72</v>
      </c>
      <c r="L5191" s="212">
        <v>17908.560000000001</v>
      </c>
      <c r="M5191" s="239">
        <f t="shared" si="414"/>
        <v>0.51520000000025901</v>
      </c>
      <c r="N5191" s="239"/>
      <c r="O5191" s="178"/>
      <c r="P5191" s="178"/>
      <c r="Q5191" s="178"/>
      <c r="R5191" s="178"/>
      <c r="S5191" s="178"/>
      <c r="T5191" s="178"/>
      <c r="U5191" s="178"/>
      <c r="V5191" s="178"/>
      <c r="W5191" s="178"/>
      <c r="X5191" s="178"/>
      <c r="Y5191" s="210">
        <f t="shared" si="413"/>
        <v>0.37772209567198178</v>
      </c>
      <c r="Z5191" s="211">
        <f t="shared" si="415"/>
        <v>0.42</v>
      </c>
      <c r="AA5191" s="178"/>
      <c r="AB5191" s="178"/>
      <c r="AC5191" s="178"/>
    </row>
    <row r="5192" spans="2:29" x14ac:dyDescent="0.35">
      <c r="B5192" s="222">
        <v>526900</v>
      </c>
      <c r="C5192" s="208">
        <v>217634</v>
      </c>
      <c r="D5192" s="309">
        <v>11969.87</v>
      </c>
      <c r="E5192" s="206">
        <v>17410.72</v>
      </c>
      <c r="F5192" s="206">
        <v>19587.060000000001</v>
      </c>
      <c r="G5192" s="205">
        <f t="shared" si="416"/>
        <v>0.41304611880812298</v>
      </c>
      <c r="H5192" s="207">
        <f t="shared" si="417"/>
        <v>0.45</v>
      </c>
      <c r="I5192" s="213">
        <v>199026</v>
      </c>
      <c r="J5192" s="213">
        <v>10946.43</v>
      </c>
      <c r="K5192" s="212">
        <v>15922.08</v>
      </c>
      <c r="L5192" s="212">
        <v>17912.34</v>
      </c>
      <c r="M5192" s="239">
        <f t="shared" si="414"/>
        <v>0.51529999999995202</v>
      </c>
      <c r="N5192" s="239"/>
      <c r="O5192" s="178"/>
      <c r="P5192" s="178"/>
      <c r="Q5192" s="178"/>
      <c r="R5192" s="178"/>
      <c r="S5192" s="178"/>
      <c r="T5192" s="178"/>
      <c r="U5192" s="178"/>
      <c r="V5192" s="178"/>
      <c r="W5192" s="178"/>
      <c r="X5192" s="178"/>
      <c r="Y5192" s="210">
        <f t="shared" si="413"/>
        <v>0.37773011956728031</v>
      </c>
      <c r="Z5192" s="211">
        <f t="shared" si="415"/>
        <v>0.42</v>
      </c>
      <c r="AA5192" s="178"/>
      <c r="AB5192" s="178"/>
      <c r="AC5192" s="178"/>
    </row>
    <row r="5193" spans="2:29" x14ac:dyDescent="0.35">
      <c r="B5193" s="222">
        <v>527000</v>
      </c>
      <c r="C5193" s="208">
        <v>217679</v>
      </c>
      <c r="D5193" s="309">
        <v>11972.34</v>
      </c>
      <c r="E5193" s="206">
        <v>17414.32</v>
      </c>
      <c r="F5193" s="206">
        <v>19591.11</v>
      </c>
      <c r="G5193" s="205">
        <f t="shared" si="416"/>
        <v>0.41305313092979129</v>
      </c>
      <c r="H5193" s="207">
        <f t="shared" si="417"/>
        <v>0.45</v>
      </c>
      <c r="I5193" s="213">
        <v>199068</v>
      </c>
      <c r="J5193" s="213">
        <v>10948.74</v>
      </c>
      <c r="K5193" s="212">
        <v>15925.44</v>
      </c>
      <c r="L5193" s="212">
        <v>17916.12</v>
      </c>
      <c r="M5193" s="239">
        <f t="shared" si="414"/>
        <v>0.51520000000007715</v>
      </c>
      <c r="N5193" s="239"/>
      <c r="O5193" s="178"/>
      <c r="P5193" s="178"/>
      <c r="Q5193" s="178"/>
      <c r="R5193" s="178"/>
      <c r="S5193" s="178"/>
      <c r="T5193" s="178"/>
      <c r="U5193" s="178"/>
      <c r="V5193" s="178"/>
      <c r="W5193" s="178"/>
      <c r="X5193" s="178"/>
      <c r="Y5193" s="210">
        <f t="shared" si="413"/>
        <v>0.37773814041745729</v>
      </c>
      <c r="Z5193" s="211">
        <f t="shared" si="415"/>
        <v>0.42</v>
      </c>
      <c r="AA5193" s="178"/>
      <c r="AB5193" s="178"/>
      <c r="AC5193" s="178"/>
    </row>
    <row r="5194" spans="2:29" x14ac:dyDescent="0.35">
      <c r="B5194" s="222">
        <v>527100</v>
      </c>
      <c r="C5194" s="208">
        <v>217724</v>
      </c>
      <c r="D5194" s="309">
        <v>11974.82</v>
      </c>
      <c r="E5194" s="206">
        <v>17417.919999999998</v>
      </c>
      <c r="F5194" s="206">
        <v>19595.16</v>
      </c>
      <c r="G5194" s="205">
        <f t="shared" si="416"/>
        <v>0.41306014039081768</v>
      </c>
      <c r="H5194" s="207">
        <f t="shared" si="417"/>
        <v>0.45</v>
      </c>
      <c r="I5194" s="213">
        <v>199110</v>
      </c>
      <c r="J5194" s="213">
        <v>10951.05</v>
      </c>
      <c r="K5194" s="212">
        <v>15928.8</v>
      </c>
      <c r="L5194" s="212">
        <v>17919.900000000001</v>
      </c>
      <c r="M5194" s="239">
        <f t="shared" si="414"/>
        <v>0.51530000000009746</v>
      </c>
      <c r="N5194" s="239"/>
      <c r="O5194" s="178"/>
      <c r="P5194" s="178"/>
      <c r="Q5194" s="178"/>
      <c r="R5194" s="178"/>
      <c r="S5194" s="178"/>
      <c r="T5194" s="178"/>
      <c r="U5194" s="178"/>
      <c r="V5194" s="178"/>
      <c r="W5194" s="178"/>
      <c r="X5194" s="178"/>
      <c r="Y5194" s="210">
        <f t="shared" si="413"/>
        <v>0.3777461582242459</v>
      </c>
      <c r="Z5194" s="211">
        <f t="shared" si="415"/>
        <v>0.42</v>
      </c>
      <c r="AA5194" s="178"/>
      <c r="AB5194" s="178"/>
      <c r="AC5194" s="178"/>
    </row>
    <row r="5195" spans="2:29" x14ac:dyDescent="0.35">
      <c r="B5195" s="222">
        <v>527200</v>
      </c>
      <c r="C5195" s="208">
        <v>217769</v>
      </c>
      <c r="D5195" s="309">
        <v>11977.29</v>
      </c>
      <c r="E5195" s="206">
        <v>17421.52</v>
      </c>
      <c r="F5195" s="206">
        <v>19599.21</v>
      </c>
      <c r="G5195" s="205">
        <f t="shared" si="416"/>
        <v>0.41306714719271626</v>
      </c>
      <c r="H5195" s="207">
        <f t="shared" si="417"/>
        <v>0.45</v>
      </c>
      <c r="I5195" s="213">
        <v>199152</v>
      </c>
      <c r="J5195" s="213">
        <v>10953.36</v>
      </c>
      <c r="K5195" s="212">
        <v>15932.16</v>
      </c>
      <c r="L5195" s="212">
        <v>17923.68</v>
      </c>
      <c r="M5195" s="239">
        <f t="shared" si="414"/>
        <v>0.51520000000000432</v>
      </c>
      <c r="N5195" s="239"/>
      <c r="O5195" s="178"/>
      <c r="P5195" s="178"/>
      <c r="Q5195" s="178"/>
      <c r="R5195" s="178"/>
      <c r="S5195" s="178"/>
      <c r="T5195" s="178"/>
      <c r="U5195" s="178"/>
      <c r="V5195" s="178"/>
      <c r="W5195" s="178"/>
      <c r="X5195" s="178"/>
      <c r="Y5195" s="210">
        <f t="shared" si="413"/>
        <v>0.37775417298937786</v>
      </c>
      <c r="Z5195" s="211">
        <f t="shared" si="415"/>
        <v>0.42</v>
      </c>
      <c r="AA5195" s="178"/>
      <c r="AB5195" s="178"/>
      <c r="AC5195" s="178"/>
    </row>
    <row r="5196" spans="2:29" x14ac:dyDescent="0.35">
      <c r="B5196" s="222">
        <v>527300</v>
      </c>
      <c r="C5196" s="208">
        <v>217814</v>
      </c>
      <c r="D5196" s="309">
        <v>11979.77</v>
      </c>
      <c r="E5196" s="206">
        <v>17425.12</v>
      </c>
      <c r="F5196" s="206">
        <v>19603.259999999998</v>
      </c>
      <c r="G5196" s="205">
        <f t="shared" si="416"/>
        <v>0.41307415133699982</v>
      </c>
      <c r="H5196" s="207">
        <f t="shared" si="417"/>
        <v>0.45</v>
      </c>
      <c r="I5196" s="213">
        <v>199194</v>
      </c>
      <c r="J5196" s="213">
        <v>10955.67</v>
      </c>
      <c r="K5196" s="212">
        <v>15935.52</v>
      </c>
      <c r="L5196" s="212">
        <v>17927.46</v>
      </c>
      <c r="M5196" s="239">
        <f t="shared" si="414"/>
        <v>0.51529999999998832</v>
      </c>
      <c r="N5196" s="239"/>
      <c r="O5196" s="178"/>
      <c r="P5196" s="178"/>
      <c r="Q5196" s="178"/>
      <c r="R5196" s="178"/>
      <c r="S5196" s="178"/>
      <c r="T5196" s="178"/>
      <c r="U5196" s="178"/>
      <c r="V5196" s="178"/>
      <c r="W5196" s="178"/>
      <c r="X5196" s="178"/>
      <c r="Y5196" s="210">
        <f t="shared" si="413"/>
        <v>0.37776218471458373</v>
      </c>
      <c r="Z5196" s="211">
        <f t="shared" si="415"/>
        <v>0.42</v>
      </c>
      <c r="AA5196" s="178"/>
      <c r="AB5196" s="178"/>
      <c r="AC5196" s="178"/>
    </row>
    <row r="5197" spans="2:29" x14ac:dyDescent="0.35">
      <c r="B5197" s="222">
        <v>527400</v>
      </c>
      <c r="C5197" s="208">
        <v>217859</v>
      </c>
      <c r="D5197" s="309">
        <v>11982.24</v>
      </c>
      <c r="E5197" s="206">
        <v>17428.72</v>
      </c>
      <c r="F5197" s="206">
        <v>19607.310000000001</v>
      </c>
      <c r="G5197" s="205">
        <f t="shared" si="416"/>
        <v>0.41308115282518015</v>
      </c>
      <c r="H5197" s="207">
        <f t="shared" si="417"/>
        <v>0.45</v>
      </c>
      <c r="I5197" s="213">
        <v>199236</v>
      </c>
      <c r="J5197" s="213">
        <v>10957.98</v>
      </c>
      <c r="K5197" s="212">
        <v>15938.88</v>
      </c>
      <c r="L5197" s="212">
        <v>17931.240000000002</v>
      </c>
      <c r="M5197" s="239">
        <f t="shared" si="414"/>
        <v>0.51519999999989519</v>
      </c>
      <c r="N5197" s="239"/>
      <c r="O5197" s="178"/>
      <c r="P5197" s="178"/>
      <c r="Q5197" s="178"/>
      <c r="R5197" s="178"/>
      <c r="S5197" s="178"/>
      <c r="T5197" s="178"/>
      <c r="U5197" s="178"/>
      <c r="V5197" s="178"/>
      <c r="W5197" s="178"/>
      <c r="X5197" s="178"/>
      <c r="Y5197" s="210">
        <f t="shared" si="413"/>
        <v>0.37777019340159274</v>
      </c>
      <c r="Z5197" s="211">
        <f t="shared" si="415"/>
        <v>0.42</v>
      </c>
      <c r="AA5197" s="178"/>
      <c r="AB5197" s="178"/>
      <c r="AC5197" s="178"/>
    </row>
    <row r="5198" spans="2:29" x14ac:dyDescent="0.35">
      <c r="B5198" s="222">
        <v>527500</v>
      </c>
      <c r="C5198" s="208">
        <v>217904</v>
      </c>
      <c r="D5198" s="309">
        <v>11984.72</v>
      </c>
      <c r="E5198" s="206">
        <v>17432.32</v>
      </c>
      <c r="F5198" s="206">
        <v>19611.36</v>
      </c>
      <c r="G5198" s="205">
        <f t="shared" si="416"/>
        <v>0.41308815165876778</v>
      </c>
      <c r="H5198" s="207">
        <f t="shared" si="417"/>
        <v>0.45</v>
      </c>
      <c r="I5198" s="213">
        <v>199278</v>
      </c>
      <c r="J5198" s="213">
        <v>10960.29</v>
      </c>
      <c r="K5198" s="212">
        <v>15942.24</v>
      </c>
      <c r="L5198" s="212">
        <v>17935.02</v>
      </c>
      <c r="M5198" s="239">
        <f t="shared" si="414"/>
        <v>0.51530000000017029</v>
      </c>
      <c r="N5198" s="239"/>
      <c r="O5198" s="178"/>
      <c r="P5198" s="178"/>
      <c r="Q5198" s="178"/>
      <c r="R5198" s="178"/>
      <c r="S5198" s="178"/>
      <c r="T5198" s="178"/>
      <c r="U5198" s="178"/>
      <c r="V5198" s="178"/>
      <c r="W5198" s="178"/>
      <c r="X5198" s="178"/>
      <c r="Y5198" s="210">
        <f t="shared" si="413"/>
        <v>0.37777819905213272</v>
      </c>
      <c r="Z5198" s="211">
        <f t="shared" si="415"/>
        <v>0.42</v>
      </c>
      <c r="AA5198" s="178"/>
      <c r="AB5198" s="178"/>
      <c r="AC5198" s="178"/>
    </row>
    <row r="5199" spans="2:29" x14ac:dyDescent="0.35">
      <c r="B5199" s="222">
        <v>527600</v>
      </c>
      <c r="C5199" s="208">
        <v>217949</v>
      </c>
      <c r="D5199" s="309">
        <v>11987.19</v>
      </c>
      <c r="E5199" s="206">
        <v>17435.919999999998</v>
      </c>
      <c r="F5199" s="206">
        <v>19615.41</v>
      </c>
      <c r="G5199" s="205">
        <f t="shared" si="416"/>
        <v>0.4130951478392722</v>
      </c>
      <c r="H5199" s="207">
        <f t="shared" si="417"/>
        <v>0.45</v>
      </c>
      <c r="I5199" s="213">
        <v>199320</v>
      </c>
      <c r="J5199" s="213">
        <v>10962.6</v>
      </c>
      <c r="K5199" s="212">
        <v>15945.6</v>
      </c>
      <c r="L5199" s="212">
        <v>17938.8</v>
      </c>
      <c r="M5199" s="239">
        <f t="shared" si="414"/>
        <v>0.51520000000004074</v>
      </c>
      <c r="N5199" s="239"/>
      <c r="O5199" s="178"/>
      <c r="P5199" s="178"/>
      <c r="Q5199" s="178"/>
      <c r="R5199" s="178"/>
      <c r="S5199" s="178"/>
      <c r="T5199" s="178"/>
      <c r="U5199" s="178"/>
      <c r="V5199" s="178"/>
      <c r="W5199" s="178"/>
      <c r="X5199" s="178"/>
      <c r="Y5199" s="210">
        <f t="shared" si="413"/>
        <v>0.37778620166793025</v>
      </c>
      <c r="Z5199" s="211">
        <f t="shared" si="415"/>
        <v>0.42</v>
      </c>
      <c r="AA5199" s="178"/>
      <c r="AB5199" s="178"/>
      <c r="AC5199" s="178"/>
    </row>
    <row r="5200" spans="2:29" x14ac:dyDescent="0.35">
      <c r="B5200" s="222">
        <v>527700</v>
      </c>
      <c r="C5200" s="208">
        <v>217994</v>
      </c>
      <c r="D5200" s="309">
        <v>11989.67</v>
      </c>
      <c r="E5200" s="206">
        <v>17439.52</v>
      </c>
      <c r="F5200" s="206">
        <v>19619.46</v>
      </c>
      <c r="G5200" s="205">
        <f t="shared" si="416"/>
        <v>0.41310214136820161</v>
      </c>
      <c r="H5200" s="207">
        <f t="shared" si="417"/>
        <v>0.45</v>
      </c>
      <c r="I5200" s="213">
        <v>199362</v>
      </c>
      <c r="J5200" s="213">
        <v>10964.91</v>
      </c>
      <c r="K5200" s="212">
        <v>15948.96</v>
      </c>
      <c r="L5200" s="212">
        <v>17942.580000000002</v>
      </c>
      <c r="M5200" s="239">
        <f t="shared" si="414"/>
        <v>0.51530000000002474</v>
      </c>
      <c r="N5200" s="239"/>
      <c r="O5200" s="178"/>
      <c r="P5200" s="178"/>
      <c r="Q5200" s="178"/>
      <c r="R5200" s="178"/>
      <c r="S5200" s="178"/>
      <c r="T5200" s="178"/>
      <c r="U5200" s="178"/>
      <c r="V5200" s="178"/>
      <c r="W5200" s="178"/>
      <c r="X5200" s="178"/>
      <c r="Y5200" s="210">
        <f t="shared" si="413"/>
        <v>0.37779420125071062</v>
      </c>
      <c r="Z5200" s="211">
        <f t="shared" si="415"/>
        <v>0.42</v>
      </c>
      <c r="AA5200" s="178"/>
      <c r="AB5200" s="178"/>
      <c r="AC5200" s="178"/>
    </row>
    <row r="5201" spans="2:29" x14ac:dyDescent="0.35">
      <c r="B5201" s="222">
        <v>527800</v>
      </c>
      <c r="C5201" s="208">
        <v>218039</v>
      </c>
      <c r="D5201" s="309">
        <v>11992.14</v>
      </c>
      <c r="E5201" s="206">
        <v>17443.12</v>
      </c>
      <c r="F5201" s="206">
        <v>19623.509999999998</v>
      </c>
      <c r="G5201" s="205">
        <f t="shared" si="416"/>
        <v>0.4131091322470633</v>
      </c>
      <c r="H5201" s="207">
        <f t="shared" si="417"/>
        <v>0.45</v>
      </c>
      <c r="I5201" s="213">
        <v>199404</v>
      </c>
      <c r="J5201" s="213">
        <v>10967.22</v>
      </c>
      <c r="K5201" s="212">
        <v>15952.32</v>
      </c>
      <c r="L5201" s="212">
        <v>17946.36</v>
      </c>
      <c r="M5201" s="239">
        <f t="shared" si="414"/>
        <v>0.51520000000025901</v>
      </c>
      <c r="N5201" s="239"/>
      <c r="O5201" s="178"/>
      <c r="P5201" s="178"/>
      <c r="Q5201" s="178"/>
      <c r="R5201" s="178"/>
      <c r="S5201" s="178"/>
      <c r="T5201" s="178"/>
      <c r="U5201" s="178"/>
      <c r="V5201" s="178"/>
      <c r="W5201" s="178"/>
      <c r="X5201" s="178"/>
      <c r="Y5201" s="210">
        <f t="shared" si="413"/>
        <v>0.37780219780219781</v>
      </c>
      <c r="Z5201" s="211">
        <f t="shared" si="415"/>
        <v>0.42</v>
      </c>
      <c r="AA5201" s="178"/>
      <c r="AB5201" s="178"/>
      <c r="AC5201" s="178"/>
    </row>
    <row r="5202" spans="2:29" x14ac:dyDescent="0.35">
      <c r="B5202" s="222">
        <v>527900</v>
      </c>
      <c r="C5202" s="208">
        <v>218084</v>
      </c>
      <c r="D5202" s="309">
        <v>11994.62</v>
      </c>
      <c r="E5202" s="206">
        <v>17446.72</v>
      </c>
      <c r="F5202" s="206">
        <v>19627.560000000001</v>
      </c>
      <c r="G5202" s="205">
        <f t="shared" si="416"/>
        <v>0.41311612047736312</v>
      </c>
      <c r="H5202" s="207">
        <f t="shared" si="417"/>
        <v>0.45</v>
      </c>
      <c r="I5202" s="213">
        <v>199446</v>
      </c>
      <c r="J5202" s="213">
        <v>10969.53</v>
      </c>
      <c r="K5202" s="212">
        <v>15955.68</v>
      </c>
      <c r="L5202" s="212">
        <v>17950.14</v>
      </c>
      <c r="M5202" s="239">
        <f t="shared" si="414"/>
        <v>0.51529999999995202</v>
      </c>
      <c r="N5202" s="239"/>
      <c r="O5202" s="178"/>
      <c r="P5202" s="178"/>
      <c r="Q5202" s="178"/>
      <c r="R5202" s="178"/>
      <c r="S5202" s="178"/>
      <c r="T5202" s="178"/>
      <c r="U5202" s="178"/>
      <c r="V5202" s="178"/>
      <c r="W5202" s="178"/>
      <c r="X5202" s="178"/>
      <c r="Y5202" s="210">
        <f t="shared" si="413"/>
        <v>0.37781019132411442</v>
      </c>
      <c r="Z5202" s="211">
        <f t="shared" si="415"/>
        <v>0.42</v>
      </c>
      <c r="AA5202" s="178"/>
      <c r="AB5202" s="178"/>
      <c r="AC5202" s="178"/>
    </row>
    <row r="5203" spans="2:29" x14ac:dyDescent="0.35">
      <c r="B5203" s="222">
        <v>528000</v>
      </c>
      <c r="C5203" s="208">
        <v>218129</v>
      </c>
      <c r="D5203" s="309">
        <v>11997.09</v>
      </c>
      <c r="E5203" s="206">
        <v>17450.32</v>
      </c>
      <c r="F5203" s="206">
        <v>19631.61</v>
      </c>
      <c r="G5203" s="205">
        <f t="shared" si="416"/>
        <v>0.41312310606060604</v>
      </c>
      <c r="H5203" s="207">
        <f t="shared" si="417"/>
        <v>0.45</v>
      </c>
      <c r="I5203" s="213">
        <v>199488</v>
      </c>
      <c r="J5203" s="213">
        <v>10971.84</v>
      </c>
      <c r="K5203" s="212">
        <v>15959.04</v>
      </c>
      <c r="L5203" s="212">
        <v>17953.919999999998</v>
      </c>
      <c r="M5203" s="239">
        <f t="shared" si="414"/>
        <v>0.51520000000007715</v>
      </c>
      <c r="N5203" s="239"/>
      <c r="O5203" s="178"/>
      <c r="P5203" s="178"/>
      <c r="Q5203" s="178"/>
      <c r="R5203" s="178"/>
      <c r="S5203" s="178"/>
      <c r="T5203" s="178"/>
      <c r="U5203" s="178"/>
      <c r="V5203" s="178"/>
      <c r="W5203" s="178"/>
      <c r="X5203" s="178"/>
      <c r="Y5203" s="210">
        <f t="shared" si="413"/>
        <v>0.37781818181818183</v>
      </c>
      <c r="Z5203" s="211">
        <f t="shared" si="415"/>
        <v>0.42</v>
      </c>
      <c r="AA5203" s="178"/>
      <c r="AB5203" s="178"/>
      <c r="AC5203" s="178"/>
    </row>
    <row r="5204" spans="2:29" x14ac:dyDescent="0.35">
      <c r="B5204" s="222">
        <v>528100</v>
      </c>
      <c r="C5204" s="208">
        <v>218174</v>
      </c>
      <c r="D5204" s="309">
        <v>11999.57</v>
      </c>
      <c r="E5204" s="206">
        <v>17453.919999999998</v>
      </c>
      <c r="F5204" s="206">
        <v>19635.66</v>
      </c>
      <c r="G5204" s="205">
        <f t="shared" si="416"/>
        <v>0.41313008899829579</v>
      </c>
      <c r="H5204" s="207">
        <f t="shared" si="417"/>
        <v>0.45</v>
      </c>
      <c r="I5204" s="213">
        <v>199530</v>
      </c>
      <c r="J5204" s="213">
        <v>10974.15</v>
      </c>
      <c r="K5204" s="212">
        <v>15962.4</v>
      </c>
      <c r="L5204" s="212">
        <v>17957.7</v>
      </c>
      <c r="M5204" s="239">
        <f t="shared" si="414"/>
        <v>0.51530000000009746</v>
      </c>
      <c r="N5204" s="239"/>
      <c r="O5204" s="178"/>
      <c r="P5204" s="178"/>
      <c r="Q5204" s="178"/>
      <c r="R5204" s="178"/>
      <c r="S5204" s="178"/>
      <c r="T5204" s="178"/>
      <c r="U5204" s="178"/>
      <c r="V5204" s="178"/>
      <c r="W5204" s="178"/>
      <c r="X5204" s="178"/>
      <c r="Y5204" s="210">
        <f t="shared" si="413"/>
        <v>0.37782616928612006</v>
      </c>
      <c r="Z5204" s="211">
        <f t="shared" si="415"/>
        <v>0.42</v>
      </c>
      <c r="AA5204" s="178"/>
      <c r="AB5204" s="178"/>
      <c r="AC5204" s="178"/>
    </row>
    <row r="5205" spans="2:29" x14ac:dyDescent="0.35">
      <c r="B5205" s="222">
        <v>528200</v>
      </c>
      <c r="C5205" s="208">
        <v>218219</v>
      </c>
      <c r="D5205" s="309">
        <v>12002.04</v>
      </c>
      <c r="E5205" s="206">
        <v>17457.52</v>
      </c>
      <c r="F5205" s="206">
        <v>19639.71</v>
      </c>
      <c r="G5205" s="205">
        <f t="shared" si="416"/>
        <v>0.41313706929193489</v>
      </c>
      <c r="H5205" s="207">
        <f t="shared" si="417"/>
        <v>0.45</v>
      </c>
      <c r="I5205" s="213">
        <v>199572</v>
      </c>
      <c r="J5205" s="213">
        <v>10976.46</v>
      </c>
      <c r="K5205" s="212">
        <v>15965.76</v>
      </c>
      <c r="L5205" s="212">
        <v>17961.48</v>
      </c>
      <c r="M5205" s="239">
        <f t="shared" si="414"/>
        <v>0.51520000000000432</v>
      </c>
      <c r="N5205" s="239"/>
      <c r="O5205" s="178"/>
      <c r="P5205" s="178"/>
      <c r="Q5205" s="178"/>
      <c r="R5205" s="178"/>
      <c r="S5205" s="178"/>
      <c r="T5205" s="178"/>
      <c r="U5205" s="178"/>
      <c r="V5205" s="178"/>
      <c r="W5205" s="178"/>
      <c r="X5205" s="178"/>
      <c r="Y5205" s="210">
        <f t="shared" si="413"/>
        <v>0.37783415372964785</v>
      </c>
      <c r="Z5205" s="211">
        <f t="shared" si="415"/>
        <v>0.42</v>
      </c>
      <c r="AA5205" s="178"/>
      <c r="AB5205" s="178"/>
      <c r="AC5205" s="178"/>
    </row>
    <row r="5206" spans="2:29" x14ac:dyDescent="0.35">
      <c r="B5206" s="222">
        <v>528300</v>
      </c>
      <c r="C5206" s="208">
        <v>218264</v>
      </c>
      <c r="D5206" s="309">
        <v>12004.52</v>
      </c>
      <c r="E5206" s="206">
        <v>17461.12</v>
      </c>
      <c r="F5206" s="206">
        <v>19643.759999999998</v>
      </c>
      <c r="G5206" s="205">
        <f t="shared" si="416"/>
        <v>0.41314404694302481</v>
      </c>
      <c r="H5206" s="207">
        <f t="shared" si="417"/>
        <v>0.45</v>
      </c>
      <c r="I5206" s="213">
        <v>199614</v>
      </c>
      <c r="J5206" s="213">
        <v>10978.77</v>
      </c>
      <c r="K5206" s="212">
        <v>15969.12</v>
      </c>
      <c r="L5206" s="212">
        <v>17965.259999999998</v>
      </c>
      <c r="M5206" s="239">
        <f t="shared" si="414"/>
        <v>0.51529999999998832</v>
      </c>
      <c r="N5206" s="239"/>
      <c r="O5206" s="178"/>
      <c r="P5206" s="178"/>
      <c r="Q5206" s="178"/>
      <c r="R5206" s="178"/>
      <c r="S5206" s="178"/>
      <c r="T5206" s="178"/>
      <c r="U5206" s="178"/>
      <c r="V5206" s="178"/>
      <c r="W5206" s="178"/>
      <c r="X5206" s="178"/>
      <c r="Y5206" s="210">
        <f t="shared" si="413"/>
        <v>0.37784213515048271</v>
      </c>
      <c r="Z5206" s="211">
        <f t="shared" si="415"/>
        <v>0.42</v>
      </c>
      <c r="AA5206" s="178"/>
      <c r="AB5206" s="178"/>
      <c r="AC5206" s="178"/>
    </row>
    <row r="5207" spans="2:29" x14ac:dyDescent="0.35">
      <c r="B5207" s="222">
        <v>528400</v>
      </c>
      <c r="C5207" s="208">
        <v>218309</v>
      </c>
      <c r="D5207" s="309">
        <v>12006.99</v>
      </c>
      <c r="E5207" s="206">
        <v>17464.72</v>
      </c>
      <c r="F5207" s="206">
        <v>19647.810000000001</v>
      </c>
      <c r="G5207" s="205">
        <f t="shared" si="416"/>
        <v>0.41315102195306586</v>
      </c>
      <c r="H5207" s="207">
        <f t="shared" si="417"/>
        <v>0.45</v>
      </c>
      <c r="I5207" s="213">
        <v>199656</v>
      </c>
      <c r="J5207" s="213">
        <v>10981.08</v>
      </c>
      <c r="K5207" s="212">
        <v>15972.48</v>
      </c>
      <c r="L5207" s="212">
        <v>17969.04</v>
      </c>
      <c r="M5207" s="239">
        <f t="shared" si="414"/>
        <v>0.51519999999989519</v>
      </c>
      <c r="N5207" s="239"/>
      <c r="O5207" s="178"/>
      <c r="P5207" s="178"/>
      <c r="Q5207" s="178"/>
      <c r="R5207" s="178"/>
      <c r="S5207" s="178"/>
      <c r="T5207" s="178"/>
      <c r="U5207" s="178"/>
      <c r="V5207" s="178"/>
      <c r="W5207" s="178"/>
      <c r="X5207" s="178"/>
      <c r="Y5207" s="210">
        <f t="shared" si="413"/>
        <v>0.37785011355034065</v>
      </c>
      <c r="Z5207" s="211">
        <f t="shared" si="415"/>
        <v>0.42</v>
      </c>
      <c r="AA5207" s="178"/>
      <c r="AB5207" s="178"/>
      <c r="AC5207" s="178"/>
    </row>
    <row r="5208" spans="2:29" x14ac:dyDescent="0.35">
      <c r="B5208" s="222">
        <v>528500</v>
      </c>
      <c r="C5208" s="208">
        <v>218354</v>
      </c>
      <c r="D5208" s="309">
        <v>12009.47</v>
      </c>
      <c r="E5208" s="206">
        <v>17468.32</v>
      </c>
      <c r="F5208" s="206">
        <v>19651.86</v>
      </c>
      <c r="G5208" s="205">
        <f t="shared" si="416"/>
        <v>0.41315799432355726</v>
      </c>
      <c r="H5208" s="207">
        <f t="shared" si="417"/>
        <v>0.45</v>
      </c>
      <c r="I5208" s="213">
        <v>199698</v>
      </c>
      <c r="J5208" s="213">
        <v>10983.39</v>
      </c>
      <c r="K5208" s="212">
        <v>15975.84</v>
      </c>
      <c r="L5208" s="212">
        <v>17972.82</v>
      </c>
      <c r="M5208" s="239">
        <f t="shared" si="414"/>
        <v>0.51530000000017029</v>
      </c>
      <c r="N5208" s="239"/>
      <c r="O5208" s="178"/>
      <c r="P5208" s="178"/>
      <c r="Q5208" s="178"/>
      <c r="R5208" s="178"/>
      <c r="S5208" s="178"/>
      <c r="T5208" s="178"/>
      <c r="U5208" s="178"/>
      <c r="V5208" s="178"/>
      <c r="W5208" s="178"/>
      <c r="X5208" s="178"/>
      <c r="Y5208" s="210">
        <f t="shared" si="413"/>
        <v>0.37785808893093659</v>
      </c>
      <c r="Z5208" s="211">
        <f t="shared" si="415"/>
        <v>0.42</v>
      </c>
      <c r="AA5208" s="178"/>
      <c r="AB5208" s="178"/>
      <c r="AC5208" s="178"/>
    </row>
    <row r="5209" spans="2:29" x14ac:dyDescent="0.35">
      <c r="B5209" s="222">
        <v>528600</v>
      </c>
      <c r="C5209" s="208">
        <v>218399</v>
      </c>
      <c r="D5209" s="309">
        <v>12011.94</v>
      </c>
      <c r="E5209" s="206">
        <v>17471.919999999998</v>
      </c>
      <c r="F5209" s="206">
        <v>19655.91</v>
      </c>
      <c r="G5209" s="205">
        <f t="shared" si="416"/>
        <v>0.41316496405599695</v>
      </c>
      <c r="H5209" s="207">
        <f t="shared" si="417"/>
        <v>0.45</v>
      </c>
      <c r="I5209" s="213">
        <v>199740</v>
      </c>
      <c r="J5209" s="213">
        <v>10985.7</v>
      </c>
      <c r="K5209" s="212">
        <v>15979.2</v>
      </c>
      <c r="L5209" s="212">
        <v>17976.599999999999</v>
      </c>
      <c r="M5209" s="239">
        <f t="shared" si="414"/>
        <v>0.51520000000004074</v>
      </c>
      <c r="N5209" s="239"/>
      <c r="O5209" s="178"/>
      <c r="P5209" s="178"/>
      <c r="Q5209" s="178"/>
      <c r="R5209" s="178"/>
      <c r="S5209" s="178"/>
      <c r="T5209" s="178"/>
      <c r="U5209" s="178"/>
      <c r="V5209" s="178"/>
      <c r="W5209" s="178"/>
      <c r="X5209" s="178"/>
      <c r="Y5209" s="210">
        <f t="shared" si="413"/>
        <v>0.37786606129398409</v>
      </c>
      <c r="Z5209" s="211">
        <f t="shared" si="415"/>
        <v>0.42</v>
      </c>
      <c r="AA5209" s="178"/>
      <c r="AB5209" s="178"/>
      <c r="AC5209" s="178"/>
    </row>
    <row r="5210" spans="2:29" x14ac:dyDescent="0.35">
      <c r="B5210" s="222">
        <v>528700</v>
      </c>
      <c r="C5210" s="208">
        <v>218444</v>
      </c>
      <c r="D5210" s="309">
        <v>12014.42</v>
      </c>
      <c r="E5210" s="206">
        <v>17475.52</v>
      </c>
      <c r="F5210" s="206">
        <v>19659.96</v>
      </c>
      <c r="G5210" s="205">
        <f t="shared" si="416"/>
        <v>0.413171931151882</v>
      </c>
      <c r="H5210" s="207">
        <f t="shared" si="417"/>
        <v>0.45</v>
      </c>
      <c r="I5210" s="213">
        <v>199782</v>
      </c>
      <c r="J5210" s="213">
        <v>10988.01</v>
      </c>
      <c r="K5210" s="212">
        <v>15982.56</v>
      </c>
      <c r="L5210" s="212">
        <v>17980.38</v>
      </c>
      <c r="M5210" s="239">
        <f t="shared" si="414"/>
        <v>0.51530000000002474</v>
      </c>
      <c r="N5210" s="239"/>
      <c r="O5210" s="178"/>
      <c r="P5210" s="178"/>
      <c r="Q5210" s="178"/>
      <c r="R5210" s="178"/>
      <c r="S5210" s="178"/>
      <c r="T5210" s="178"/>
      <c r="U5210" s="178"/>
      <c r="V5210" s="178"/>
      <c r="W5210" s="178"/>
      <c r="X5210" s="178"/>
      <c r="Y5210" s="210">
        <f t="shared" si="413"/>
        <v>0.3778740306411954</v>
      </c>
      <c r="Z5210" s="211">
        <f t="shared" si="415"/>
        <v>0.42</v>
      </c>
      <c r="AA5210" s="178"/>
      <c r="AB5210" s="178"/>
      <c r="AC5210" s="178"/>
    </row>
    <row r="5211" spans="2:29" x14ac:dyDescent="0.35">
      <c r="B5211" s="222">
        <v>528800</v>
      </c>
      <c r="C5211" s="208">
        <v>218489</v>
      </c>
      <c r="D5211" s="309">
        <v>12016.89</v>
      </c>
      <c r="E5211" s="206">
        <v>17479.12</v>
      </c>
      <c r="F5211" s="206">
        <v>19664.009999999998</v>
      </c>
      <c r="G5211" s="205">
        <f t="shared" si="416"/>
        <v>0.41317889561270804</v>
      </c>
      <c r="H5211" s="207">
        <f t="shared" si="417"/>
        <v>0.45</v>
      </c>
      <c r="I5211" s="213">
        <v>199824</v>
      </c>
      <c r="J5211" s="213">
        <v>10990.32</v>
      </c>
      <c r="K5211" s="212">
        <v>15985.92</v>
      </c>
      <c r="L5211" s="212">
        <v>17984.16</v>
      </c>
      <c r="M5211" s="239">
        <f t="shared" si="414"/>
        <v>0.51520000000025901</v>
      </c>
      <c r="N5211" s="239"/>
      <c r="O5211" s="178"/>
      <c r="P5211" s="178"/>
      <c r="Q5211" s="178"/>
      <c r="R5211" s="178"/>
      <c r="S5211" s="178"/>
      <c r="T5211" s="178"/>
      <c r="U5211" s="178"/>
      <c r="V5211" s="178"/>
      <c r="W5211" s="178"/>
      <c r="X5211" s="178"/>
      <c r="Y5211" s="210">
        <f t="shared" si="413"/>
        <v>0.37788199697428138</v>
      </c>
      <c r="Z5211" s="211">
        <f t="shared" si="415"/>
        <v>0.42</v>
      </c>
      <c r="AA5211" s="178"/>
      <c r="AB5211" s="178"/>
      <c r="AC5211" s="178"/>
    </row>
    <row r="5212" spans="2:29" x14ac:dyDescent="0.35">
      <c r="B5212" s="222">
        <v>528900</v>
      </c>
      <c r="C5212" s="208">
        <v>218534</v>
      </c>
      <c r="D5212" s="309">
        <v>12019.37</v>
      </c>
      <c r="E5212" s="206">
        <v>17482.72</v>
      </c>
      <c r="F5212" s="206">
        <v>19668.060000000001</v>
      </c>
      <c r="G5212" s="205">
        <f t="shared" si="416"/>
        <v>0.41318585743996977</v>
      </c>
      <c r="H5212" s="207">
        <f t="shared" si="417"/>
        <v>0.45</v>
      </c>
      <c r="I5212" s="213">
        <v>199866</v>
      </c>
      <c r="J5212" s="213">
        <v>10992.63</v>
      </c>
      <c r="K5212" s="212">
        <v>15989.28</v>
      </c>
      <c r="L5212" s="212">
        <v>17987.939999999999</v>
      </c>
      <c r="M5212" s="239">
        <f t="shared" si="414"/>
        <v>0.51529999999995202</v>
      </c>
      <c r="N5212" s="239"/>
      <c r="O5212" s="178"/>
      <c r="P5212" s="178"/>
      <c r="Q5212" s="178"/>
      <c r="R5212" s="178"/>
      <c r="S5212" s="178"/>
      <c r="T5212" s="178"/>
      <c r="U5212" s="178"/>
      <c r="V5212" s="178"/>
      <c r="W5212" s="178"/>
      <c r="X5212" s="178"/>
      <c r="Y5212" s="210">
        <f t="shared" si="413"/>
        <v>0.37788996029495181</v>
      </c>
      <c r="Z5212" s="211">
        <f t="shared" si="415"/>
        <v>0.42</v>
      </c>
      <c r="AA5212" s="178"/>
      <c r="AB5212" s="178"/>
      <c r="AC5212" s="178"/>
    </row>
    <row r="5213" spans="2:29" x14ac:dyDescent="0.35">
      <c r="B5213" s="222">
        <v>529000</v>
      </c>
      <c r="C5213" s="208">
        <v>218579</v>
      </c>
      <c r="D5213" s="309">
        <v>12021.84</v>
      </c>
      <c r="E5213" s="206">
        <v>17486.32</v>
      </c>
      <c r="F5213" s="206">
        <v>19672.11</v>
      </c>
      <c r="G5213" s="205">
        <f t="shared" si="416"/>
        <v>0.41319281663516066</v>
      </c>
      <c r="H5213" s="207">
        <f t="shared" si="417"/>
        <v>0.45</v>
      </c>
      <c r="I5213" s="213">
        <v>199908</v>
      </c>
      <c r="J5213" s="213">
        <v>10994.94</v>
      </c>
      <c r="K5213" s="212">
        <v>15992.64</v>
      </c>
      <c r="L5213" s="212">
        <v>17991.72</v>
      </c>
      <c r="M5213" s="239">
        <f t="shared" si="414"/>
        <v>0.51520000000007715</v>
      </c>
      <c r="N5213" s="239"/>
      <c r="O5213" s="178"/>
      <c r="P5213" s="178"/>
      <c r="Q5213" s="178"/>
      <c r="R5213" s="178"/>
      <c r="S5213" s="178"/>
      <c r="T5213" s="178"/>
      <c r="U5213" s="178"/>
      <c r="V5213" s="178"/>
      <c r="W5213" s="178"/>
      <c r="X5213" s="178"/>
      <c r="Y5213" s="210">
        <f t="shared" si="413"/>
        <v>0.37789792060491495</v>
      </c>
      <c r="Z5213" s="211">
        <f t="shared" si="415"/>
        <v>0.42</v>
      </c>
      <c r="AA5213" s="178"/>
      <c r="AB5213" s="178"/>
      <c r="AC5213" s="178"/>
    </row>
    <row r="5214" spans="2:29" x14ac:dyDescent="0.35">
      <c r="B5214" s="222">
        <v>529100</v>
      </c>
      <c r="C5214" s="208">
        <v>218624</v>
      </c>
      <c r="D5214" s="309">
        <v>12024.32</v>
      </c>
      <c r="E5214" s="206">
        <v>17489.919999999998</v>
      </c>
      <c r="F5214" s="206">
        <v>19676.16</v>
      </c>
      <c r="G5214" s="205">
        <f t="shared" si="416"/>
        <v>0.41319977319977319</v>
      </c>
      <c r="H5214" s="207">
        <f t="shared" si="417"/>
        <v>0.45</v>
      </c>
      <c r="I5214" s="213">
        <v>199950</v>
      </c>
      <c r="J5214" s="213">
        <v>10997.25</v>
      </c>
      <c r="K5214" s="212">
        <v>15996</v>
      </c>
      <c r="L5214" s="212">
        <v>17995.5</v>
      </c>
      <c r="M5214" s="239">
        <f t="shared" si="414"/>
        <v>0.51530000000009746</v>
      </c>
      <c r="N5214" s="239"/>
      <c r="O5214" s="178"/>
      <c r="P5214" s="178"/>
      <c r="Q5214" s="178"/>
      <c r="R5214" s="178"/>
      <c r="S5214" s="178"/>
      <c r="T5214" s="178"/>
      <c r="U5214" s="178"/>
      <c r="V5214" s="178"/>
      <c r="W5214" s="178"/>
      <c r="X5214" s="178"/>
      <c r="Y5214" s="210">
        <f t="shared" si="413"/>
        <v>0.37790587790587793</v>
      </c>
      <c r="Z5214" s="211">
        <f t="shared" si="415"/>
        <v>0.42</v>
      </c>
      <c r="AA5214" s="178"/>
      <c r="AB5214" s="178"/>
      <c r="AC5214" s="178"/>
    </row>
    <row r="5215" spans="2:29" x14ac:dyDescent="0.35">
      <c r="B5215" s="222">
        <v>529200</v>
      </c>
      <c r="C5215" s="208">
        <v>218669</v>
      </c>
      <c r="D5215" s="309">
        <v>12026.79</v>
      </c>
      <c r="E5215" s="206">
        <v>17493.52</v>
      </c>
      <c r="F5215" s="206">
        <v>19680.21</v>
      </c>
      <c r="G5215" s="205">
        <f t="shared" si="416"/>
        <v>0.41320672713529855</v>
      </c>
      <c r="H5215" s="207">
        <f t="shared" si="417"/>
        <v>0.45</v>
      </c>
      <c r="I5215" s="213">
        <v>199992</v>
      </c>
      <c r="J5215" s="213">
        <v>10999.56</v>
      </c>
      <c r="K5215" s="212">
        <v>15999.36</v>
      </c>
      <c r="L5215" s="212">
        <v>17999.28</v>
      </c>
      <c r="M5215" s="239">
        <f t="shared" si="414"/>
        <v>0.51520000000000432</v>
      </c>
      <c r="N5215" s="239"/>
      <c r="O5215" s="178"/>
      <c r="P5215" s="178"/>
      <c r="Q5215" s="178"/>
      <c r="R5215" s="178"/>
      <c r="S5215" s="178"/>
      <c r="T5215" s="178"/>
      <c r="U5215" s="178"/>
      <c r="V5215" s="178"/>
      <c r="W5215" s="178"/>
      <c r="X5215" s="178"/>
      <c r="Y5215" s="210">
        <f t="shared" si="413"/>
        <v>0.3779138321995465</v>
      </c>
      <c r="Z5215" s="211">
        <f t="shared" si="415"/>
        <v>0.42</v>
      </c>
      <c r="AA5215" s="178"/>
      <c r="AB5215" s="178"/>
      <c r="AC5215" s="178"/>
    </row>
    <row r="5216" spans="2:29" x14ac:dyDescent="0.35">
      <c r="B5216" s="222">
        <v>529300</v>
      </c>
      <c r="C5216" s="208">
        <v>218714</v>
      </c>
      <c r="D5216" s="309">
        <v>12029.27</v>
      </c>
      <c r="E5216" s="206">
        <v>17497.12</v>
      </c>
      <c r="F5216" s="206">
        <v>19684.259999999998</v>
      </c>
      <c r="G5216" s="205">
        <f t="shared" si="416"/>
        <v>0.41321367844322693</v>
      </c>
      <c r="H5216" s="207">
        <f t="shared" si="417"/>
        <v>0.45</v>
      </c>
      <c r="I5216" s="213">
        <v>200034</v>
      </c>
      <c r="J5216" s="213">
        <v>11001.87</v>
      </c>
      <c r="K5216" s="212">
        <v>16002.72</v>
      </c>
      <c r="L5216" s="212">
        <v>18003.060000000001</v>
      </c>
      <c r="M5216" s="239">
        <f t="shared" si="414"/>
        <v>0.51529999999998832</v>
      </c>
      <c r="N5216" s="239"/>
      <c r="O5216" s="178"/>
      <c r="P5216" s="178"/>
      <c r="Q5216" s="178"/>
      <c r="R5216" s="178"/>
      <c r="S5216" s="178"/>
      <c r="T5216" s="178"/>
      <c r="U5216" s="178"/>
      <c r="V5216" s="178"/>
      <c r="W5216" s="178"/>
      <c r="X5216" s="178"/>
      <c r="Y5216" s="210">
        <f t="shared" si="413"/>
        <v>0.37792178348762517</v>
      </c>
      <c r="Z5216" s="211">
        <f t="shared" si="415"/>
        <v>0.42</v>
      </c>
      <c r="AA5216" s="178"/>
      <c r="AB5216" s="178"/>
      <c r="AC5216" s="178"/>
    </row>
    <row r="5217" spans="2:29" x14ac:dyDescent="0.35">
      <c r="B5217" s="222">
        <v>529400</v>
      </c>
      <c r="C5217" s="208">
        <v>218759</v>
      </c>
      <c r="D5217" s="309">
        <v>12031.74</v>
      </c>
      <c r="E5217" s="206">
        <v>17500.72</v>
      </c>
      <c r="F5217" s="206">
        <v>19688.310000000001</v>
      </c>
      <c r="G5217" s="205">
        <f t="shared" si="416"/>
        <v>0.4132206271250472</v>
      </c>
      <c r="H5217" s="207">
        <f t="shared" si="417"/>
        <v>0.45</v>
      </c>
      <c r="I5217" s="213">
        <v>200076</v>
      </c>
      <c r="J5217" s="213">
        <v>11004.18</v>
      </c>
      <c r="K5217" s="212">
        <v>16006.08</v>
      </c>
      <c r="L5217" s="212">
        <v>18006.84</v>
      </c>
      <c r="M5217" s="239">
        <f t="shared" si="414"/>
        <v>0.51519999999989519</v>
      </c>
      <c r="N5217" s="239"/>
      <c r="O5217" s="178"/>
      <c r="P5217" s="178"/>
      <c r="Q5217" s="178"/>
      <c r="R5217" s="178"/>
      <c r="S5217" s="178"/>
      <c r="T5217" s="178"/>
      <c r="U5217" s="178"/>
      <c r="V5217" s="178"/>
      <c r="W5217" s="178"/>
      <c r="X5217" s="178"/>
      <c r="Y5217" s="210">
        <f t="shared" si="413"/>
        <v>0.37792973177181716</v>
      </c>
      <c r="Z5217" s="211">
        <f t="shared" si="415"/>
        <v>0.42</v>
      </c>
      <c r="AA5217" s="178"/>
      <c r="AB5217" s="178"/>
      <c r="AC5217" s="178"/>
    </row>
    <row r="5218" spans="2:29" x14ac:dyDescent="0.35">
      <c r="B5218" s="222">
        <v>529500</v>
      </c>
      <c r="C5218" s="208">
        <v>218804</v>
      </c>
      <c r="D5218" s="309">
        <v>12034.22</v>
      </c>
      <c r="E5218" s="206">
        <v>17504.32</v>
      </c>
      <c r="F5218" s="206">
        <v>19692.36</v>
      </c>
      <c r="G5218" s="205">
        <f t="shared" si="416"/>
        <v>0.4132275731822474</v>
      </c>
      <c r="H5218" s="207">
        <f t="shared" si="417"/>
        <v>0.45</v>
      </c>
      <c r="I5218" s="213">
        <v>200118</v>
      </c>
      <c r="J5218" s="213">
        <v>11006.49</v>
      </c>
      <c r="K5218" s="212">
        <v>16009.44</v>
      </c>
      <c r="L5218" s="212">
        <v>18010.62</v>
      </c>
      <c r="M5218" s="239">
        <f t="shared" si="414"/>
        <v>0.51530000000017029</v>
      </c>
      <c r="N5218" s="239"/>
      <c r="O5218" s="178"/>
      <c r="P5218" s="178"/>
      <c r="Q5218" s="178"/>
      <c r="R5218" s="178"/>
      <c r="S5218" s="178"/>
      <c r="T5218" s="178"/>
      <c r="U5218" s="178"/>
      <c r="V5218" s="178"/>
      <c r="W5218" s="178"/>
      <c r="X5218" s="178"/>
      <c r="Y5218" s="210">
        <f t="shared" si="413"/>
        <v>0.37793767705382436</v>
      </c>
      <c r="Z5218" s="211">
        <f t="shared" si="415"/>
        <v>0.42</v>
      </c>
      <c r="AA5218" s="178"/>
      <c r="AB5218" s="178"/>
      <c r="AC5218" s="178"/>
    </row>
    <row r="5219" spans="2:29" x14ac:dyDescent="0.35">
      <c r="B5219" s="222">
        <v>529600</v>
      </c>
      <c r="C5219" s="208">
        <v>218849</v>
      </c>
      <c r="D5219" s="309">
        <v>12036.69</v>
      </c>
      <c r="E5219" s="206">
        <v>17507.919999999998</v>
      </c>
      <c r="F5219" s="206">
        <v>19696.41</v>
      </c>
      <c r="G5219" s="205">
        <f t="shared" si="416"/>
        <v>0.41323451661631422</v>
      </c>
      <c r="H5219" s="207">
        <f t="shared" si="417"/>
        <v>0.45</v>
      </c>
      <c r="I5219" s="213">
        <v>200160</v>
      </c>
      <c r="J5219" s="213">
        <v>11008.8</v>
      </c>
      <c r="K5219" s="212">
        <v>16012.8</v>
      </c>
      <c r="L5219" s="212">
        <v>18014.400000000001</v>
      </c>
      <c r="M5219" s="239">
        <f t="shared" si="414"/>
        <v>0.51520000000004074</v>
      </c>
      <c r="N5219" s="239"/>
      <c r="O5219" s="178"/>
      <c r="P5219" s="178"/>
      <c r="Q5219" s="178"/>
      <c r="R5219" s="178"/>
      <c r="S5219" s="178"/>
      <c r="T5219" s="178"/>
      <c r="U5219" s="178"/>
      <c r="V5219" s="178"/>
      <c r="W5219" s="178"/>
      <c r="X5219" s="178"/>
      <c r="Y5219" s="210">
        <f t="shared" si="413"/>
        <v>0.37794561933534743</v>
      </c>
      <c r="Z5219" s="211">
        <f t="shared" si="415"/>
        <v>0.42</v>
      </c>
      <c r="AA5219" s="178"/>
      <c r="AB5219" s="178"/>
      <c r="AC5219" s="178"/>
    </row>
    <row r="5220" spans="2:29" x14ac:dyDescent="0.35">
      <c r="B5220" s="222">
        <v>529700</v>
      </c>
      <c r="C5220" s="208">
        <v>218894</v>
      </c>
      <c r="D5220" s="309">
        <v>12039.17</v>
      </c>
      <c r="E5220" s="206">
        <v>17511.52</v>
      </c>
      <c r="F5220" s="206">
        <v>19700.46</v>
      </c>
      <c r="G5220" s="205">
        <f t="shared" si="416"/>
        <v>0.41324145742873325</v>
      </c>
      <c r="H5220" s="207">
        <f t="shared" si="417"/>
        <v>0.45</v>
      </c>
      <c r="I5220" s="213">
        <v>200202</v>
      </c>
      <c r="J5220" s="213">
        <v>11011.11</v>
      </c>
      <c r="K5220" s="212">
        <v>16016.16</v>
      </c>
      <c r="L5220" s="212">
        <v>18018.18</v>
      </c>
      <c r="M5220" s="239">
        <f t="shared" si="414"/>
        <v>0.51530000000002474</v>
      </c>
      <c r="N5220" s="239"/>
      <c r="O5220" s="178"/>
      <c r="P5220" s="178"/>
      <c r="Q5220" s="178"/>
      <c r="R5220" s="178"/>
      <c r="S5220" s="178"/>
      <c r="T5220" s="178"/>
      <c r="U5220" s="178"/>
      <c r="V5220" s="178"/>
      <c r="W5220" s="178"/>
      <c r="X5220" s="178"/>
      <c r="Y5220" s="210">
        <f t="shared" si="413"/>
        <v>0.37795355861808572</v>
      </c>
      <c r="Z5220" s="211">
        <f t="shared" si="415"/>
        <v>0.42</v>
      </c>
      <c r="AA5220" s="178"/>
      <c r="AB5220" s="178"/>
      <c r="AC5220" s="178"/>
    </row>
    <row r="5221" spans="2:29" x14ac:dyDescent="0.35">
      <c r="B5221" s="222">
        <v>529800</v>
      </c>
      <c r="C5221" s="208">
        <v>218939</v>
      </c>
      <c r="D5221" s="309">
        <v>12041.64</v>
      </c>
      <c r="E5221" s="206">
        <v>17515.12</v>
      </c>
      <c r="F5221" s="206">
        <v>19704.509999999998</v>
      </c>
      <c r="G5221" s="205">
        <f t="shared" si="416"/>
        <v>0.41324839562098903</v>
      </c>
      <c r="H5221" s="207">
        <f t="shared" si="417"/>
        <v>0.45</v>
      </c>
      <c r="I5221" s="213">
        <v>200244</v>
      </c>
      <c r="J5221" s="213">
        <v>11013.42</v>
      </c>
      <c r="K5221" s="212">
        <v>16019.52</v>
      </c>
      <c r="L5221" s="212">
        <v>18021.96</v>
      </c>
      <c r="M5221" s="239">
        <f t="shared" si="414"/>
        <v>0.51520000000025901</v>
      </c>
      <c r="N5221" s="239"/>
      <c r="O5221" s="178"/>
      <c r="P5221" s="178"/>
      <c r="Q5221" s="178"/>
      <c r="R5221" s="178"/>
      <c r="S5221" s="178"/>
      <c r="T5221" s="178"/>
      <c r="U5221" s="178"/>
      <c r="V5221" s="178"/>
      <c r="W5221" s="178"/>
      <c r="X5221" s="178"/>
      <c r="Y5221" s="210">
        <f t="shared" si="413"/>
        <v>0.37796149490373726</v>
      </c>
      <c r="Z5221" s="211">
        <f t="shared" si="415"/>
        <v>0.42</v>
      </c>
      <c r="AA5221" s="178"/>
      <c r="AB5221" s="178"/>
      <c r="AC5221" s="178"/>
    </row>
    <row r="5222" spans="2:29" x14ac:dyDescent="0.35">
      <c r="B5222" s="222">
        <v>529900</v>
      </c>
      <c r="C5222" s="208">
        <v>218984</v>
      </c>
      <c r="D5222" s="309">
        <v>12044.12</v>
      </c>
      <c r="E5222" s="206">
        <v>17518.72</v>
      </c>
      <c r="F5222" s="206">
        <v>19708.560000000001</v>
      </c>
      <c r="G5222" s="205">
        <f t="shared" si="416"/>
        <v>0.41325533119456503</v>
      </c>
      <c r="H5222" s="207">
        <f t="shared" si="417"/>
        <v>0.45</v>
      </c>
      <c r="I5222" s="213">
        <v>200286</v>
      </c>
      <c r="J5222" s="213">
        <v>11015.73</v>
      </c>
      <c r="K5222" s="212">
        <v>16022.88</v>
      </c>
      <c r="L5222" s="212">
        <v>18025.740000000002</v>
      </c>
      <c r="M5222" s="239">
        <f t="shared" si="414"/>
        <v>0.51529999999995202</v>
      </c>
      <c r="N5222" s="239"/>
      <c r="O5222" s="178"/>
      <c r="P5222" s="178"/>
      <c r="Q5222" s="178"/>
      <c r="R5222" s="178"/>
      <c r="S5222" s="178"/>
      <c r="T5222" s="178"/>
      <c r="U5222" s="178"/>
      <c r="V5222" s="178"/>
      <c r="W5222" s="178"/>
      <c r="X5222" s="178"/>
      <c r="Y5222" s="210">
        <f t="shared" si="413"/>
        <v>0.37796942819399887</v>
      </c>
      <c r="Z5222" s="211">
        <f t="shared" si="415"/>
        <v>0.42</v>
      </c>
      <c r="AA5222" s="178"/>
      <c r="AB5222" s="178"/>
      <c r="AC5222" s="178"/>
    </row>
    <row r="5223" spans="2:29" x14ac:dyDescent="0.35">
      <c r="B5223" s="222">
        <v>530000</v>
      </c>
      <c r="C5223" s="208">
        <v>219029</v>
      </c>
      <c r="D5223" s="309">
        <v>12046.59</v>
      </c>
      <c r="E5223" s="206">
        <v>17522.32</v>
      </c>
      <c r="F5223" s="206">
        <v>19712.61</v>
      </c>
      <c r="G5223" s="205">
        <f t="shared" si="416"/>
        <v>0.41326226415094341</v>
      </c>
      <c r="H5223" s="207">
        <f t="shared" si="417"/>
        <v>0.45</v>
      </c>
      <c r="I5223" s="213">
        <v>200328</v>
      </c>
      <c r="J5223" s="213">
        <v>11018.04</v>
      </c>
      <c r="K5223" s="212">
        <v>16026.24</v>
      </c>
      <c r="L5223" s="212">
        <v>18029.52</v>
      </c>
      <c r="M5223" s="239">
        <f t="shared" si="414"/>
        <v>0.51520000000007715</v>
      </c>
      <c r="N5223" s="239"/>
      <c r="O5223" s="178"/>
      <c r="P5223" s="178"/>
      <c r="Q5223" s="178"/>
      <c r="R5223" s="178"/>
      <c r="S5223" s="178"/>
      <c r="T5223" s="178"/>
      <c r="U5223" s="178"/>
      <c r="V5223" s="178"/>
      <c r="W5223" s="178"/>
      <c r="X5223" s="178"/>
      <c r="Y5223" s="210">
        <f t="shared" si="413"/>
        <v>0.37797735849056602</v>
      </c>
      <c r="Z5223" s="211">
        <f t="shared" si="415"/>
        <v>0.42</v>
      </c>
      <c r="AA5223" s="178"/>
      <c r="AB5223" s="178"/>
      <c r="AC5223" s="178"/>
    </row>
    <row r="5224" spans="2:29" x14ac:dyDescent="0.35">
      <c r="B5224" s="222">
        <v>530100</v>
      </c>
      <c r="C5224" s="208">
        <v>219074</v>
      </c>
      <c r="D5224" s="309">
        <v>12049.07</v>
      </c>
      <c r="E5224" s="206">
        <v>17525.919999999998</v>
      </c>
      <c r="F5224" s="206">
        <v>19716.66</v>
      </c>
      <c r="G5224" s="205">
        <f t="shared" si="416"/>
        <v>0.41326919449160537</v>
      </c>
      <c r="H5224" s="207">
        <f t="shared" si="417"/>
        <v>0.45</v>
      </c>
      <c r="I5224" s="213">
        <v>200370</v>
      </c>
      <c r="J5224" s="213">
        <v>11020.35</v>
      </c>
      <c r="K5224" s="212">
        <v>16029.6</v>
      </c>
      <c r="L5224" s="212">
        <v>18033.3</v>
      </c>
      <c r="M5224" s="239">
        <f t="shared" si="414"/>
        <v>0.51530000000009746</v>
      </c>
      <c r="N5224" s="239"/>
      <c r="O5224" s="178"/>
      <c r="P5224" s="178"/>
      <c r="Q5224" s="178"/>
      <c r="R5224" s="178"/>
      <c r="S5224" s="178"/>
      <c r="T5224" s="178"/>
      <c r="U5224" s="178"/>
      <c r="V5224" s="178"/>
      <c r="W5224" s="178"/>
      <c r="X5224" s="178"/>
      <c r="Y5224" s="210">
        <f t="shared" si="413"/>
        <v>0.37798528579513302</v>
      </c>
      <c r="Z5224" s="211">
        <f t="shared" si="415"/>
        <v>0.42</v>
      </c>
      <c r="AA5224" s="178"/>
      <c r="AB5224" s="178"/>
      <c r="AC5224" s="178"/>
    </row>
    <row r="5225" spans="2:29" x14ac:dyDescent="0.35">
      <c r="B5225" s="222">
        <v>530200</v>
      </c>
      <c r="C5225" s="208">
        <v>219119</v>
      </c>
      <c r="D5225" s="309">
        <v>12051.54</v>
      </c>
      <c r="E5225" s="206">
        <v>17529.52</v>
      </c>
      <c r="F5225" s="206">
        <v>19720.71</v>
      </c>
      <c r="G5225" s="205">
        <f t="shared" si="416"/>
        <v>0.41327612221803095</v>
      </c>
      <c r="H5225" s="207">
        <f t="shared" si="417"/>
        <v>0.45</v>
      </c>
      <c r="I5225" s="213">
        <v>200412</v>
      </c>
      <c r="J5225" s="213">
        <v>11022.66</v>
      </c>
      <c r="K5225" s="212">
        <v>16032.96</v>
      </c>
      <c r="L5225" s="212">
        <v>18037.080000000002</v>
      </c>
      <c r="M5225" s="239">
        <f t="shared" si="414"/>
        <v>0.51520000000000432</v>
      </c>
      <c r="N5225" s="239"/>
      <c r="O5225" s="178"/>
      <c r="P5225" s="178"/>
      <c r="Q5225" s="178"/>
      <c r="R5225" s="178"/>
      <c r="S5225" s="178"/>
      <c r="T5225" s="178"/>
      <c r="U5225" s="178"/>
      <c r="V5225" s="178"/>
      <c r="W5225" s="178"/>
      <c r="X5225" s="178"/>
      <c r="Y5225" s="210">
        <f t="shared" si="413"/>
        <v>0.37799321010939269</v>
      </c>
      <c r="Z5225" s="211">
        <f t="shared" si="415"/>
        <v>0.42</v>
      </c>
      <c r="AA5225" s="178"/>
      <c r="AB5225" s="178"/>
      <c r="AC5225" s="178"/>
    </row>
    <row r="5226" spans="2:29" x14ac:dyDescent="0.35">
      <c r="B5226" s="222">
        <v>530300</v>
      </c>
      <c r="C5226" s="208">
        <v>219164</v>
      </c>
      <c r="D5226" s="309">
        <v>12054.02</v>
      </c>
      <c r="E5226" s="206">
        <v>17533.12</v>
      </c>
      <c r="F5226" s="206">
        <v>19724.759999999998</v>
      </c>
      <c r="G5226" s="205">
        <f t="shared" si="416"/>
        <v>0.41328304733169902</v>
      </c>
      <c r="H5226" s="207">
        <f t="shared" si="417"/>
        <v>0.45</v>
      </c>
      <c r="I5226" s="213">
        <v>200454</v>
      </c>
      <c r="J5226" s="213">
        <v>11024.97</v>
      </c>
      <c r="K5226" s="212">
        <v>16036.32</v>
      </c>
      <c r="L5226" s="212">
        <v>18040.86</v>
      </c>
      <c r="M5226" s="239">
        <f t="shared" si="414"/>
        <v>0.51529999999998832</v>
      </c>
      <c r="N5226" s="239"/>
      <c r="O5226" s="178"/>
      <c r="P5226" s="178"/>
      <c r="Q5226" s="178"/>
      <c r="R5226" s="178"/>
      <c r="S5226" s="178"/>
      <c r="T5226" s="178"/>
      <c r="U5226" s="178"/>
      <c r="V5226" s="178"/>
      <c r="W5226" s="178"/>
      <c r="X5226" s="178"/>
      <c r="Y5226" s="210">
        <f t="shared" si="413"/>
        <v>0.37800113143503677</v>
      </c>
      <c r="Z5226" s="211">
        <f t="shared" si="415"/>
        <v>0.42</v>
      </c>
      <c r="AA5226" s="178"/>
      <c r="AB5226" s="178"/>
      <c r="AC5226" s="178"/>
    </row>
    <row r="5227" spans="2:29" x14ac:dyDescent="0.35">
      <c r="B5227" s="222">
        <v>530400</v>
      </c>
      <c r="C5227" s="208">
        <v>219209</v>
      </c>
      <c r="D5227" s="309">
        <v>12056.49</v>
      </c>
      <c r="E5227" s="206">
        <v>17536.72</v>
      </c>
      <c r="F5227" s="206">
        <v>19728.810000000001</v>
      </c>
      <c r="G5227" s="205">
        <f t="shared" si="416"/>
        <v>0.4132899698340875</v>
      </c>
      <c r="H5227" s="207">
        <f t="shared" si="417"/>
        <v>0.45</v>
      </c>
      <c r="I5227" s="213">
        <v>200496</v>
      </c>
      <c r="J5227" s="213">
        <v>11027.28</v>
      </c>
      <c r="K5227" s="212">
        <v>16039.68</v>
      </c>
      <c r="L5227" s="212">
        <v>18044.64</v>
      </c>
      <c r="M5227" s="239">
        <f t="shared" si="414"/>
        <v>0.51519999999989519</v>
      </c>
      <c r="N5227" s="239"/>
      <c r="O5227" s="178"/>
      <c r="P5227" s="178"/>
      <c r="Q5227" s="178"/>
      <c r="R5227" s="178"/>
      <c r="S5227" s="178"/>
      <c r="T5227" s="178"/>
      <c r="U5227" s="178"/>
      <c r="V5227" s="178"/>
      <c r="W5227" s="178"/>
      <c r="X5227" s="178"/>
      <c r="Y5227" s="210">
        <f t="shared" si="413"/>
        <v>0.37800904977375566</v>
      </c>
      <c r="Z5227" s="211">
        <f t="shared" si="415"/>
        <v>0.42</v>
      </c>
      <c r="AA5227" s="178"/>
      <c r="AB5227" s="178"/>
      <c r="AC5227" s="178"/>
    </row>
    <row r="5228" spans="2:29" x14ac:dyDescent="0.35">
      <c r="B5228" s="222">
        <v>530500</v>
      </c>
      <c r="C5228" s="208">
        <v>219254</v>
      </c>
      <c r="D5228" s="309">
        <v>12058.97</v>
      </c>
      <c r="E5228" s="206">
        <v>17540.32</v>
      </c>
      <c r="F5228" s="206">
        <v>19732.86</v>
      </c>
      <c r="G5228" s="205">
        <f t="shared" si="416"/>
        <v>0.41329688972667294</v>
      </c>
      <c r="H5228" s="207">
        <f t="shared" si="417"/>
        <v>0.45</v>
      </c>
      <c r="I5228" s="213">
        <v>200538</v>
      </c>
      <c r="J5228" s="213">
        <v>11029.59</v>
      </c>
      <c r="K5228" s="212">
        <v>16043.04</v>
      </c>
      <c r="L5228" s="212">
        <v>18048.419999999998</v>
      </c>
      <c r="M5228" s="239">
        <f t="shared" si="414"/>
        <v>0.51530000000017029</v>
      </c>
      <c r="N5228" s="239"/>
      <c r="O5228" s="178"/>
      <c r="P5228" s="178"/>
      <c r="Q5228" s="178"/>
      <c r="R5228" s="178"/>
      <c r="S5228" s="178"/>
      <c r="T5228" s="178"/>
      <c r="U5228" s="178"/>
      <c r="V5228" s="178"/>
      <c r="W5228" s="178"/>
      <c r="X5228" s="178"/>
      <c r="Y5228" s="210">
        <f t="shared" si="413"/>
        <v>0.37801696512723848</v>
      </c>
      <c r="Z5228" s="211">
        <f t="shared" si="415"/>
        <v>0.42</v>
      </c>
      <c r="AA5228" s="178"/>
      <c r="AB5228" s="178"/>
      <c r="AC5228" s="178"/>
    </row>
    <row r="5229" spans="2:29" x14ac:dyDescent="0.35">
      <c r="B5229" s="222">
        <v>530600</v>
      </c>
      <c r="C5229" s="208">
        <v>219299</v>
      </c>
      <c r="D5229" s="309">
        <v>12061.44</v>
      </c>
      <c r="E5229" s="206">
        <v>17543.919999999998</v>
      </c>
      <c r="F5229" s="206">
        <v>19736.91</v>
      </c>
      <c r="G5229" s="205">
        <f t="shared" si="416"/>
        <v>0.413303807010931</v>
      </c>
      <c r="H5229" s="207">
        <f t="shared" si="417"/>
        <v>0.45</v>
      </c>
      <c r="I5229" s="213">
        <v>200580</v>
      </c>
      <c r="J5229" s="213">
        <v>11031.9</v>
      </c>
      <c r="K5229" s="212">
        <v>16046.4</v>
      </c>
      <c r="L5229" s="212">
        <v>18052.2</v>
      </c>
      <c r="M5229" s="239">
        <f t="shared" si="414"/>
        <v>0.51520000000004074</v>
      </c>
      <c r="N5229" s="239"/>
      <c r="O5229" s="178"/>
      <c r="P5229" s="178"/>
      <c r="Q5229" s="178"/>
      <c r="R5229" s="178"/>
      <c r="S5229" s="178"/>
      <c r="T5229" s="178"/>
      <c r="U5229" s="178"/>
      <c r="V5229" s="178"/>
      <c r="W5229" s="178"/>
      <c r="X5229" s="178"/>
      <c r="Y5229" s="210">
        <f t="shared" si="413"/>
        <v>0.37802487749717301</v>
      </c>
      <c r="Z5229" s="211">
        <f t="shared" si="415"/>
        <v>0.42</v>
      </c>
      <c r="AA5229" s="178"/>
      <c r="AB5229" s="178"/>
      <c r="AC5229" s="178"/>
    </row>
    <row r="5230" spans="2:29" x14ac:dyDescent="0.35">
      <c r="B5230" s="222">
        <v>530700</v>
      </c>
      <c r="C5230" s="208">
        <v>219344</v>
      </c>
      <c r="D5230" s="309">
        <v>12063.92</v>
      </c>
      <c r="E5230" s="206">
        <v>17547.52</v>
      </c>
      <c r="F5230" s="206">
        <v>19740.96</v>
      </c>
      <c r="G5230" s="205">
        <f t="shared" si="416"/>
        <v>0.41331072168833616</v>
      </c>
      <c r="H5230" s="207">
        <f t="shared" si="417"/>
        <v>0.45</v>
      </c>
      <c r="I5230" s="213">
        <v>200622</v>
      </c>
      <c r="J5230" s="213">
        <v>11034.21</v>
      </c>
      <c r="K5230" s="212">
        <v>16049.76</v>
      </c>
      <c r="L5230" s="212">
        <v>18055.98</v>
      </c>
      <c r="M5230" s="239">
        <f t="shared" si="414"/>
        <v>0.51530000000002474</v>
      </c>
      <c r="N5230" s="239"/>
      <c r="O5230" s="178"/>
      <c r="P5230" s="178"/>
      <c r="Q5230" s="178"/>
      <c r="R5230" s="178"/>
      <c r="S5230" s="178"/>
      <c r="T5230" s="178"/>
      <c r="U5230" s="178"/>
      <c r="V5230" s="178"/>
      <c r="W5230" s="178"/>
      <c r="X5230" s="178"/>
      <c r="Y5230" s="210">
        <f t="shared" si="413"/>
        <v>0.37803278688524589</v>
      </c>
      <c r="Z5230" s="211">
        <f t="shared" si="415"/>
        <v>0.42</v>
      </c>
      <c r="AA5230" s="178"/>
      <c r="AB5230" s="178"/>
      <c r="AC5230" s="178"/>
    </row>
    <row r="5231" spans="2:29" x14ac:dyDescent="0.35">
      <c r="B5231" s="222">
        <v>530800</v>
      </c>
      <c r="C5231" s="208">
        <v>219389</v>
      </c>
      <c r="D5231" s="309">
        <v>12066.39</v>
      </c>
      <c r="E5231" s="206">
        <v>17551.12</v>
      </c>
      <c r="F5231" s="206">
        <v>19745.009999999998</v>
      </c>
      <c r="G5231" s="205">
        <f t="shared" si="416"/>
        <v>0.41331763376036174</v>
      </c>
      <c r="H5231" s="207">
        <f t="shared" si="417"/>
        <v>0.45</v>
      </c>
      <c r="I5231" s="213">
        <v>200664</v>
      </c>
      <c r="J5231" s="213">
        <v>11036.52</v>
      </c>
      <c r="K5231" s="212">
        <v>16053.12</v>
      </c>
      <c r="L5231" s="212">
        <v>18059.759999999998</v>
      </c>
      <c r="M5231" s="239">
        <f t="shared" si="414"/>
        <v>0.51520000000025901</v>
      </c>
      <c r="N5231" s="239"/>
      <c r="O5231" s="178"/>
      <c r="P5231" s="178"/>
      <c r="Q5231" s="178"/>
      <c r="R5231" s="178"/>
      <c r="S5231" s="178"/>
      <c r="T5231" s="178"/>
      <c r="U5231" s="178"/>
      <c r="V5231" s="178"/>
      <c r="W5231" s="178"/>
      <c r="X5231" s="178"/>
      <c r="Y5231" s="210">
        <f t="shared" si="413"/>
        <v>0.37804069329314244</v>
      </c>
      <c r="Z5231" s="211">
        <f t="shared" si="415"/>
        <v>0.42</v>
      </c>
      <c r="AA5231" s="178"/>
      <c r="AB5231" s="178"/>
      <c r="AC5231" s="178"/>
    </row>
    <row r="5232" spans="2:29" x14ac:dyDescent="0.35">
      <c r="B5232" s="222">
        <v>530900</v>
      </c>
      <c r="C5232" s="208">
        <v>219434</v>
      </c>
      <c r="D5232" s="309">
        <v>12068.87</v>
      </c>
      <c r="E5232" s="206">
        <v>17554.72</v>
      </c>
      <c r="F5232" s="206">
        <v>19749.060000000001</v>
      </c>
      <c r="G5232" s="205">
        <f t="shared" si="416"/>
        <v>0.41332454322847995</v>
      </c>
      <c r="H5232" s="207">
        <f t="shared" si="417"/>
        <v>0.45</v>
      </c>
      <c r="I5232" s="213">
        <v>200706</v>
      </c>
      <c r="J5232" s="213">
        <v>11038.83</v>
      </c>
      <c r="K5232" s="212">
        <v>16056.48</v>
      </c>
      <c r="L5232" s="212">
        <v>18063.54</v>
      </c>
      <c r="M5232" s="239">
        <f t="shared" si="414"/>
        <v>0.51529999999995202</v>
      </c>
      <c r="N5232" s="239"/>
      <c r="O5232" s="178"/>
      <c r="P5232" s="178"/>
      <c r="Q5232" s="178"/>
      <c r="R5232" s="178"/>
      <c r="S5232" s="178"/>
      <c r="T5232" s="178"/>
      <c r="U5232" s="178"/>
      <c r="V5232" s="178"/>
      <c r="W5232" s="178"/>
      <c r="X5232" s="178"/>
      <c r="Y5232" s="210">
        <f t="shared" si="413"/>
        <v>0.37804859672254659</v>
      </c>
      <c r="Z5232" s="211">
        <f t="shared" si="415"/>
        <v>0.42</v>
      </c>
      <c r="AA5232" s="178"/>
      <c r="AB5232" s="178"/>
      <c r="AC5232" s="178"/>
    </row>
    <row r="5233" spans="2:29" x14ac:dyDescent="0.35">
      <c r="B5233" s="222">
        <v>531000</v>
      </c>
      <c r="C5233" s="208">
        <v>219479</v>
      </c>
      <c r="D5233" s="309">
        <v>12071.34</v>
      </c>
      <c r="E5233" s="206">
        <v>17558.32</v>
      </c>
      <c r="F5233" s="206">
        <v>19753.11</v>
      </c>
      <c r="G5233" s="205">
        <f t="shared" si="416"/>
        <v>0.41333145009416195</v>
      </c>
      <c r="H5233" s="207">
        <f t="shared" si="417"/>
        <v>0.45</v>
      </c>
      <c r="I5233" s="213">
        <v>200748</v>
      </c>
      <c r="J5233" s="213">
        <v>11041.14</v>
      </c>
      <c r="K5233" s="212">
        <v>16059.84</v>
      </c>
      <c r="L5233" s="212">
        <v>18067.32</v>
      </c>
      <c r="M5233" s="239">
        <f t="shared" si="414"/>
        <v>0.51520000000007715</v>
      </c>
      <c r="N5233" s="239"/>
      <c r="O5233" s="178"/>
      <c r="P5233" s="178"/>
      <c r="Q5233" s="178"/>
      <c r="R5233" s="178"/>
      <c r="S5233" s="178"/>
      <c r="T5233" s="178"/>
      <c r="U5233" s="178"/>
      <c r="V5233" s="178"/>
      <c r="W5233" s="178"/>
      <c r="X5233" s="178"/>
      <c r="Y5233" s="210">
        <f t="shared" si="413"/>
        <v>0.37805649717514123</v>
      </c>
      <c r="Z5233" s="211">
        <f t="shared" si="415"/>
        <v>0.42</v>
      </c>
      <c r="AA5233" s="178"/>
      <c r="AB5233" s="178"/>
      <c r="AC5233" s="178"/>
    </row>
    <row r="5234" spans="2:29" x14ac:dyDescent="0.35">
      <c r="B5234" s="222">
        <v>531100</v>
      </c>
      <c r="C5234" s="208">
        <v>219524</v>
      </c>
      <c r="D5234" s="309">
        <v>12073.82</v>
      </c>
      <c r="E5234" s="206">
        <v>17561.919999999998</v>
      </c>
      <c r="F5234" s="206">
        <v>19757.16</v>
      </c>
      <c r="G5234" s="205">
        <f t="shared" si="416"/>
        <v>0.41333835435887778</v>
      </c>
      <c r="H5234" s="207">
        <f t="shared" si="417"/>
        <v>0.45</v>
      </c>
      <c r="I5234" s="213">
        <v>200790</v>
      </c>
      <c r="J5234" s="213">
        <v>11043.45</v>
      </c>
      <c r="K5234" s="212">
        <v>16063.2</v>
      </c>
      <c r="L5234" s="212">
        <v>18071.099999999999</v>
      </c>
      <c r="M5234" s="239">
        <f t="shared" si="414"/>
        <v>0.51530000000009746</v>
      </c>
      <c r="N5234" s="239"/>
      <c r="O5234" s="178"/>
      <c r="P5234" s="178"/>
      <c r="Q5234" s="178"/>
      <c r="R5234" s="178"/>
      <c r="S5234" s="178"/>
      <c r="T5234" s="178"/>
      <c r="U5234" s="178"/>
      <c r="V5234" s="178"/>
      <c r="W5234" s="178"/>
      <c r="X5234" s="178"/>
      <c r="Y5234" s="210">
        <f t="shared" si="413"/>
        <v>0.37806439465260777</v>
      </c>
      <c r="Z5234" s="211">
        <f t="shared" si="415"/>
        <v>0.42</v>
      </c>
      <c r="AA5234" s="178"/>
      <c r="AB5234" s="178"/>
      <c r="AC5234" s="178"/>
    </row>
    <row r="5235" spans="2:29" x14ac:dyDescent="0.35">
      <c r="B5235" s="222">
        <v>531200</v>
      </c>
      <c r="C5235" s="208">
        <v>219569</v>
      </c>
      <c r="D5235" s="309">
        <v>12076.29</v>
      </c>
      <c r="E5235" s="206">
        <v>17565.52</v>
      </c>
      <c r="F5235" s="206">
        <v>19761.21</v>
      </c>
      <c r="G5235" s="205">
        <f t="shared" si="416"/>
        <v>0.41334525602409639</v>
      </c>
      <c r="H5235" s="207">
        <f t="shared" si="417"/>
        <v>0.45</v>
      </c>
      <c r="I5235" s="213">
        <v>200832</v>
      </c>
      <c r="J5235" s="213">
        <v>11045.76</v>
      </c>
      <c r="K5235" s="212">
        <v>16066.56</v>
      </c>
      <c r="L5235" s="212">
        <v>18074.88</v>
      </c>
      <c r="M5235" s="239">
        <f t="shared" si="414"/>
        <v>0.51520000000000432</v>
      </c>
      <c r="N5235" s="239"/>
      <c r="O5235" s="178"/>
      <c r="P5235" s="178"/>
      <c r="Q5235" s="178"/>
      <c r="R5235" s="178"/>
      <c r="S5235" s="178"/>
      <c r="T5235" s="178"/>
      <c r="U5235" s="178"/>
      <c r="V5235" s="178"/>
      <c r="W5235" s="178"/>
      <c r="X5235" s="178"/>
      <c r="Y5235" s="210">
        <f t="shared" si="413"/>
        <v>0.3780722891566265</v>
      </c>
      <c r="Z5235" s="211">
        <f t="shared" si="415"/>
        <v>0.42</v>
      </c>
      <c r="AA5235" s="178"/>
      <c r="AB5235" s="178"/>
      <c r="AC5235" s="178"/>
    </row>
    <row r="5236" spans="2:29" x14ac:dyDescent="0.35">
      <c r="B5236" s="222">
        <v>531300</v>
      </c>
      <c r="C5236" s="208">
        <v>219614</v>
      </c>
      <c r="D5236" s="309">
        <v>12078.77</v>
      </c>
      <c r="E5236" s="206">
        <v>17569.12</v>
      </c>
      <c r="F5236" s="206">
        <v>19765.259999999998</v>
      </c>
      <c r="G5236" s="205">
        <f t="shared" si="416"/>
        <v>0.41335215509128553</v>
      </c>
      <c r="H5236" s="207">
        <f t="shared" si="417"/>
        <v>0.45</v>
      </c>
      <c r="I5236" s="213">
        <v>200874</v>
      </c>
      <c r="J5236" s="213">
        <v>11048.07</v>
      </c>
      <c r="K5236" s="212">
        <v>16069.92</v>
      </c>
      <c r="L5236" s="212">
        <v>18078.66</v>
      </c>
      <c r="M5236" s="239">
        <f t="shared" si="414"/>
        <v>0.51529999999998832</v>
      </c>
      <c r="N5236" s="239"/>
      <c r="O5236" s="178"/>
      <c r="P5236" s="178"/>
      <c r="Q5236" s="178"/>
      <c r="R5236" s="178"/>
      <c r="S5236" s="178"/>
      <c r="T5236" s="178"/>
      <c r="U5236" s="178"/>
      <c r="V5236" s="178"/>
      <c r="W5236" s="178"/>
      <c r="X5236" s="178"/>
      <c r="Y5236" s="210">
        <f t="shared" si="413"/>
        <v>0.37808018068887633</v>
      </c>
      <c r="Z5236" s="211">
        <f t="shared" si="415"/>
        <v>0.42</v>
      </c>
      <c r="AA5236" s="178"/>
      <c r="AB5236" s="178"/>
      <c r="AC5236" s="178"/>
    </row>
    <row r="5237" spans="2:29" x14ac:dyDescent="0.35">
      <c r="B5237" s="222">
        <v>531400</v>
      </c>
      <c r="C5237" s="208">
        <v>219659</v>
      </c>
      <c r="D5237" s="309">
        <v>12081.24</v>
      </c>
      <c r="E5237" s="206">
        <v>17572.72</v>
      </c>
      <c r="F5237" s="206">
        <v>19769.310000000001</v>
      </c>
      <c r="G5237" s="205">
        <f t="shared" si="416"/>
        <v>0.41335905156191194</v>
      </c>
      <c r="H5237" s="207">
        <f t="shared" si="417"/>
        <v>0.45</v>
      </c>
      <c r="I5237" s="213">
        <v>200916</v>
      </c>
      <c r="J5237" s="213">
        <v>11050.38</v>
      </c>
      <c r="K5237" s="212">
        <v>16073.28</v>
      </c>
      <c r="L5237" s="212">
        <v>18082.439999999999</v>
      </c>
      <c r="M5237" s="239">
        <f t="shared" si="414"/>
        <v>0.51519999999989519</v>
      </c>
      <c r="N5237" s="239"/>
      <c r="O5237" s="178"/>
      <c r="P5237" s="178"/>
      <c r="Q5237" s="178"/>
      <c r="R5237" s="178"/>
      <c r="S5237" s="178"/>
      <c r="T5237" s="178"/>
      <c r="U5237" s="178"/>
      <c r="V5237" s="178"/>
      <c r="W5237" s="178"/>
      <c r="X5237" s="178"/>
      <c r="Y5237" s="210">
        <f t="shared" si="413"/>
        <v>0.378088069251035</v>
      </c>
      <c r="Z5237" s="211">
        <f t="shared" si="415"/>
        <v>0.42</v>
      </c>
      <c r="AA5237" s="178"/>
      <c r="AB5237" s="178"/>
      <c r="AC5237" s="178"/>
    </row>
    <row r="5238" spans="2:29" x14ac:dyDescent="0.35">
      <c r="B5238" s="222">
        <v>531500</v>
      </c>
      <c r="C5238" s="208">
        <v>219704</v>
      </c>
      <c r="D5238" s="309">
        <v>12083.72</v>
      </c>
      <c r="E5238" s="206">
        <v>17576.32</v>
      </c>
      <c r="F5238" s="206">
        <v>19773.36</v>
      </c>
      <c r="G5238" s="205">
        <f t="shared" si="416"/>
        <v>0.41336594543744121</v>
      </c>
      <c r="H5238" s="207">
        <f t="shared" si="417"/>
        <v>0.45</v>
      </c>
      <c r="I5238" s="213">
        <v>200958</v>
      </c>
      <c r="J5238" s="213">
        <v>11052.69</v>
      </c>
      <c r="K5238" s="212">
        <v>16076.64</v>
      </c>
      <c r="L5238" s="212">
        <v>18086.22</v>
      </c>
      <c r="M5238" s="239">
        <f t="shared" si="414"/>
        <v>0.51530000000017029</v>
      </c>
      <c r="N5238" s="239"/>
      <c r="O5238" s="178"/>
      <c r="P5238" s="178"/>
      <c r="Q5238" s="178"/>
      <c r="R5238" s="178"/>
      <c r="S5238" s="178"/>
      <c r="T5238" s="178"/>
      <c r="U5238" s="178"/>
      <c r="V5238" s="178"/>
      <c r="W5238" s="178"/>
      <c r="X5238" s="178"/>
      <c r="Y5238" s="210">
        <f t="shared" si="413"/>
        <v>0.37809595484477893</v>
      </c>
      <c r="Z5238" s="211">
        <f t="shared" si="415"/>
        <v>0.42</v>
      </c>
      <c r="AA5238" s="178"/>
      <c r="AB5238" s="178"/>
      <c r="AC5238" s="178"/>
    </row>
    <row r="5239" spans="2:29" x14ac:dyDescent="0.35">
      <c r="B5239" s="222">
        <v>531600</v>
      </c>
      <c r="C5239" s="208">
        <v>219749</v>
      </c>
      <c r="D5239" s="309">
        <v>12086.19</v>
      </c>
      <c r="E5239" s="206">
        <v>17579.919999999998</v>
      </c>
      <c r="F5239" s="206">
        <v>19777.41</v>
      </c>
      <c r="G5239" s="205">
        <f t="shared" si="416"/>
        <v>0.41337283671933783</v>
      </c>
      <c r="H5239" s="207">
        <f t="shared" si="417"/>
        <v>0.45</v>
      </c>
      <c r="I5239" s="213">
        <v>201000</v>
      </c>
      <c r="J5239" s="213">
        <v>11055</v>
      </c>
      <c r="K5239" s="212">
        <v>16080</v>
      </c>
      <c r="L5239" s="212">
        <v>18090</v>
      </c>
      <c r="M5239" s="239">
        <f t="shared" si="414"/>
        <v>0.51520000000004074</v>
      </c>
      <c r="N5239" s="239"/>
      <c r="O5239" s="178"/>
      <c r="P5239" s="178"/>
      <c r="Q5239" s="178"/>
      <c r="R5239" s="178"/>
      <c r="S5239" s="178"/>
      <c r="T5239" s="178"/>
      <c r="U5239" s="178"/>
      <c r="V5239" s="178"/>
      <c r="W5239" s="178"/>
      <c r="X5239" s="178"/>
      <c r="Y5239" s="210">
        <f t="shared" si="413"/>
        <v>0.37810383747178328</v>
      </c>
      <c r="Z5239" s="211">
        <f t="shared" si="415"/>
        <v>0.42</v>
      </c>
      <c r="AA5239" s="178"/>
      <c r="AB5239" s="178"/>
      <c r="AC5239" s="178"/>
    </row>
    <row r="5240" spans="2:29" x14ac:dyDescent="0.35">
      <c r="B5240" s="222">
        <v>531700</v>
      </c>
      <c r="C5240" s="208">
        <v>219794</v>
      </c>
      <c r="D5240" s="309">
        <v>12088.67</v>
      </c>
      <c r="E5240" s="206">
        <v>17583.52</v>
      </c>
      <c r="F5240" s="206">
        <v>19781.46</v>
      </c>
      <c r="G5240" s="205">
        <f t="shared" si="416"/>
        <v>0.41337972540906526</v>
      </c>
      <c r="H5240" s="207">
        <f t="shared" si="417"/>
        <v>0.45</v>
      </c>
      <c r="I5240" s="213">
        <v>201042</v>
      </c>
      <c r="J5240" s="213">
        <v>11057.31</v>
      </c>
      <c r="K5240" s="212">
        <v>16083.36</v>
      </c>
      <c r="L5240" s="212">
        <v>18093.78</v>
      </c>
      <c r="M5240" s="239">
        <f t="shared" si="414"/>
        <v>0.51530000000002474</v>
      </c>
      <c r="N5240" s="239"/>
      <c r="O5240" s="178"/>
      <c r="P5240" s="178"/>
      <c r="Q5240" s="178"/>
      <c r="R5240" s="178"/>
      <c r="S5240" s="178"/>
      <c r="T5240" s="178"/>
      <c r="U5240" s="178"/>
      <c r="V5240" s="178"/>
      <c r="W5240" s="178"/>
      <c r="X5240" s="178"/>
      <c r="Y5240" s="210">
        <f t="shared" si="413"/>
        <v>0.37811171713372205</v>
      </c>
      <c r="Z5240" s="211">
        <f t="shared" si="415"/>
        <v>0.42</v>
      </c>
      <c r="AA5240" s="178"/>
      <c r="AB5240" s="178"/>
      <c r="AC5240" s="178"/>
    </row>
    <row r="5241" spans="2:29" x14ac:dyDescent="0.35">
      <c r="B5241" s="222">
        <v>531800</v>
      </c>
      <c r="C5241" s="208">
        <v>219839</v>
      </c>
      <c r="D5241" s="309">
        <v>12091.14</v>
      </c>
      <c r="E5241" s="206">
        <v>17587.12</v>
      </c>
      <c r="F5241" s="206">
        <v>19785.509999999998</v>
      </c>
      <c r="G5241" s="205">
        <f t="shared" si="416"/>
        <v>0.41338661150808576</v>
      </c>
      <c r="H5241" s="207">
        <f t="shared" si="417"/>
        <v>0.45</v>
      </c>
      <c r="I5241" s="213">
        <v>201084</v>
      </c>
      <c r="J5241" s="213">
        <v>11059.62</v>
      </c>
      <c r="K5241" s="212">
        <v>16086.72</v>
      </c>
      <c r="L5241" s="212">
        <v>18097.560000000001</v>
      </c>
      <c r="M5241" s="239">
        <f t="shared" si="414"/>
        <v>0.51520000000025901</v>
      </c>
      <c r="N5241" s="239"/>
      <c r="O5241" s="178"/>
      <c r="P5241" s="178"/>
      <c r="Q5241" s="178"/>
      <c r="R5241" s="178"/>
      <c r="S5241" s="178"/>
      <c r="T5241" s="178"/>
      <c r="U5241" s="178"/>
      <c r="V5241" s="178"/>
      <c r="W5241" s="178"/>
      <c r="X5241" s="178"/>
      <c r="Y5241" s="210">
        <f t="shared" si="413"/>
        <v>0.37811959383226779</v>
      </c>
      <c r="Z5241" s="211">
        <f t="shared" si="415"/>
        <v>0.42</v>
      </c>
      <c r="AA5241" s="178"/>
      <c r="AB5241" s="178"/>
      <c r="AC5241" s="178"/>
    </row>
    <row r="5242" spans="2:29" x14ac:dyDescent="0.35">
      <c r="B5242" s="222">
        <v>531900</v>
      </c>
      <c r="C5242" s="208">
        <v>219884</v>
      </c>
      <c r="D5242" s="309">
        <v>12093.62</v>
      </c>
      <c r="E5242" s="206">
        <v>17590.72</v>
      </c>
      <c r="F5242" s="206">
        <v>19789.560000000001</v>
      </c>
      <c r="G5242" s="205">
        <f t="shared" si="416"/>
        <v>0.41339349501786049</v>
      </c>
      <c r="H5242" s="207">
        <f t="shared" si="417"/>
        <v>0.45</v>
      </c>
      <c r="I5242" s="213">
        <v>201126</v>
      </c>
      <c r="J5242" s="213">
        <v>11061.93</v>
      </c>
      <c r="K5242" s="212">
        <v>16090.08</v>
      </c>
      <c r="L5242" s="212">
        <v>18101.34</v>
      </c>
      <c r="M5242" s="239">
        <f t="shared" si="414"/>
        <v>0.51529999999995202</v>
      </c>
      <c r="N5242" s="239"/>
      <c r="O5242" s="178"/>
      <c r="P5242" s="178"/>
      <c r="Q5242" s="178"/>
      <c r="R5242" s="178"/>
      <c r="S5242" s="178"/>
      <c r="T5242" s="178"/>
      <c r="U5242" s="178"/>
      <c r="V5242" s="178"/>
      <c r="W5242" s="178"/>
      <c r="X5242" s="178"/>
      <c r="Y5242" s="210">
        <f t="shared" si="413"/>
        <v>0.37812746756909194</v>
      </c>
      <c r="Z5242" s="211">
        <f t="shared" si="415"/>
        <v>0.42</v>
      </c>
      <c r="AA5242" s="178"/>
      <c r="AB5242" s="178"/>
      <c r="AC5242" s="178"/>
    </row>
    <row r="5243" spans="2:29" x14ac:dyDescent="0.35">
      <c r="B5243" s="222">
        <v>532000</v>
      </c>
      <c r="C5243" s="208">
        <v>219929</v>
      </c>
      <c r="D5243" s="309">
        <v>12096.09</v>
      </c>
      <c r="E5243" s="206">
        <v>17594.32</v>
      </c>
      <c r="F5243" s="206">
        <v>19793.61</v>
      </c>
      <c r="G5243" s="205">
        <f t="shared" si="416"/>
        <v>0.41340037593984963</v>
      </c>
      <c r="H5243" s="207">
        <f t="shared" si="417"/>
        <v>0.45</v>
      </c>
      <c r="I5243" s="213">
        <v>201168</v>
      </c>
      <c r="J5243" s="213">
        <v>11064.24</v>
      </c>
      <c r="K5243" s="212">
        <v>16093.44</v>
      </c>
      <c r="L5243" s="212">
        <v>18105.12</v>
      </c>
      <c r="M5243" s="239">
        <f t="shared" si="414"/>
        <v>0.51520000000007715</v>
      </c>
      <c r="N5243" s="239"/>
      <c r="O5243" s="178"/>
      <c r="P5243" s="178"/>
      <c r="Q5243" s="178"/>
      <c r="R5243" s="178"/>
      <c r="S5243" s="178"/>
      <c r="T5243" s="178"/>
      <c r="U5243" s="178"/>
      <c r="V5243" s="178"/>
      <c r="W5243" s="178"/>
      <c r="X5243" s="178"/>
      <c r="Y5243" s="210">
        <f t="shared" si="413"/>
        <v>0.37813533834586466</v>
      </c>
      <c r="Z5243" s="211">
        <f t="shared" si="415"/>
        <v>0.42</v>
      </c>
      <c r="AA5243" s="178"/>
      <c r="AB5243" s="178"/>
      <c r="AC5243" s="178"/>
    </row>
    <row r="5244" spans="2:29" x14ac:dyDescent="0.35">
      <c r="B5244" s="222">
        <v>532100</v>
      </c>
      <c r="C5244" s="208">
        <v>219974</v>
      </c>
      <c r="D5244" s="309">
        <v>12098.57</v>
      </c>
      <c r="E5244" s="206">
        <v>17597.919999999998</v>
      </c>
      <c r="F5244" s="206">
        <v>19797.66</v>
      </c>
      <c r="G5244" s="205">
        <f t="shared" si="416"/>
        <v>0.41340725427551211</v>
      </c>
      <c r="H5244" s="207">
        <f t="shared" si="417"/>
        <v>0.45</v>
      </c>
      <c r="I5244" s="213">
        <v>201210</v>
      </c>
      <c r="J5244" s="213">
        <v>11066.55</v>
      </c>
      <c r="K5244" s="212">
        <v>16096.8</v>
      </c>
      <c r="L5244" s="212">
        <v>18108.900000000001</v>
      </c>
      <c r="M5244" s="239">
        <f t="shared" si="414"/>
        <v>0.51530000000009746</v>
      </c>
      <c r="N5244" s="239"/>
      <c r="O5244" s="178"/>
      <c r="P5244" s="178"/>
      <c r="Q5244" s="178"/>
      <c r="R5244" s="178"/>
      <c r="S5244" s="178"/>
      <c r="T5244" s="178"/>
      <c r="U5244" s="178"/>
      <c r="V5244" s="178"/>
      <c r="W5244" s="178"/>
      <c r="X5244" s="178"/>
      <c r="Y5244" s="210">
        <f t="shared" si="413"/>
        <v>0.37814320616425484</v>
      </c>
      <c r="Z5244" s="211">
        <f t="shared" si="415"/>
        <v>0.42</v>
      </c>
      <c r="AA5244" s="178"/>
      <c r="AB5244" s="178"/>
      <c r="AC5244" s="178"/>
    </row>
    <row r="5245" spans="2:29" x14ac:dyDescent="0.35">
      <c r="B5245" s="222">
        <v>532200</v>
      </c>
      <c r="C5245" s="208">
        <v>220019</v>
      </c>
      <c r="D5245" s="309">
        <v>12101.04</v>
      </c>
      <c r="E5245" s="206">
        <v>17601.52</v>
      </c>
      <c r="F5245" s="206">
        <v>19801.71</v>
      </c>
      <c r="G5245" s="205">
        <f t="shared" si="416"/>
        <v>0.41341413002630589</v>
      </c>
      <c r="H5245" s="207">
        <f t="shared" si="417"/>
        <v>0.45</v>
      </c>
      <c r="I5245" s="213">
        <v>201252</v>
      </c>
      <c r="J5245" s="213">
        <v>11068.86</v>
      </c>
      <c r="K5245" s="212">
        <v>16100.16</v>
      </c>
      <c r="L5245" s="212">
        <v>18112.68</v>
      </c>
      <c r="M5245" s="239">
        <f t="shared" si="414"/>
        <v>0.51520000000000432</v>
      </c>
      <c r="N5245" s="239"/>
      <c r="O5245" s="178"/>
      <c r="P5245" s="178"/>
      <c r="Q5245" s="178"/>
      <c r="R5245" s="178"/>
      <c r="S5245" s="178"/>
      <c r="T5245" s="178"/>
      <c r="U5245" s="178"/>
      <c r="V5245" s="178"/>
      <c r="W5245" s="178"/>
      <c r="X5245" s="178"/>
      <c r="Y5245" s="210">
        <f t="shared" si="413"/>
        <v>0.3781510710259301</v>
      </c>
      <c r="Z5245" s="211">
        <f t="shared" si="415"/>
        <v>0.42</v>
      </c>
      <c r="AA5245" s="178"/>
      <c r="AB5245" s="178"/>
      <c r="AC5245" s="178"/>
    </row>
    <row r="5246" spans="2:29" x14ac:dyDescent="0.35">
      <c r="B5246" s="222">
        <v>532300</v>
      </c>
      <c r="C5246" s="208">
        <v>220064</v>
      </c>
      <c r="D5246" s="309">
        <v>12103.52</v>
      </c>
      <c r="E5246" s="206">
        <v>17605.12</v>
      </c>
      <c r="F5246" s="206">
        <v>19805.759999999998</v>
      </c>
      <c r="G5246" s="205">
        <f t="shared" si="416"/>
        <v>0.4134210031936878</v>
      </c>
      <c r="H5246" s="207">
        <f t="shared" si="417"/>
        <v>0.45</v>
      </c>
      <c r="I5246" s="213">
        <v>201294</v>
      </c>
      <c r="J5246" s="213">
        <v>11071.17</v>
      </c>
      <c r="K5246" s="212">
        <v>16103.52</v>
      </c>
      <c r="L5246" s="212">
        <v>18116.46</v>
      </c>
      <c r="M5246" s="239">
        <f t="shared" si="414"/>
        <v>0.51529999999998832</v>
      </c>
      <c r="N5246" s="239"/>
      <c r="O5246" s="178"/>
      <c r="P5246" s="178"/>
      <c r="Q5246" s="178"/>
      <c r="R5246" s="178"/>
      <c r="S5246" s="178"/>
      <c r="T5246" s="178"/>
      <c r="U5246" s="178"/>
      <c r="V5246" s="178"/>
      <c r="W5246" s="178"/>
      <c r="X5246" s="178"/>
      <c r="Y5246" s="210">
        <f t="shared" si="413"/>
        <v>0.37815893293255681</v>
      </c>
      <c r="Z5246" s="211">
        <f t="shared" si="415"/>
        <v>0.42</v>
      </c>
      <c r="AA5246" s="178"/>
      <c r="AB5246" s="178"/>
      <c r="AC5246" s="178"/>
    </row>
    <row r="5247" spans="2:29" x14ac:dyDescent="0.35">
      <c r="B5247" s="222">
        <v>532400</v>
      </c>
      <c r="C5247" s="208">
        <v>220109</v>
      </c>
      <c r="D5247" s="309">
        <v>12105.99</v>
      </c>
      <c r="E5247" s="206">
        <v>17608.72</v>
      </c>
      <c r="F5247" s="206">
        <v>19809.810000000001</v>
      </c>
      <c r="G5247" s="205">
        <f t="shared" si="416"/>
        <v>0.41342787377911344</v>
      </c>
      <c r="H5247" s="207">
        <f t="shared" si="417"/>
        <v>0.45</v>
      </c>
      <c r="I5247" s="213">
        <v>201336</v>
      </c>
      <c r="J5247" s="213">
        <v>11073.48</v>
      </c>
      <c r="K5247" s="212">
        <v>16106.88</v>
      </c>
      <c r="L5247" s="212">
        <v>18120.240000000002</v>
      </c>
      <c r="M5247" s="239">
        <f t="shared" si="414"/>
        <v>0.51519999999989519</v>
      </c>
      <c r="N5247" s="239"/>
      <c r="O5247" s="178"/>
      <c r="P5247" s="178"/>
      <c r="Q5247" s="178"/>
      <c r="R5247" s="178"/>
      <c r="S5247" s="178"/>
      <c r="T5247" s="178"/>
      <c r="U5247" s="178"/>
      <c r="V5247" s="178"/>
      <c r="W5247" s="178"/>
      <c r="X5247" s="178"/>
      <c r="Y5247" s="210">
        <f t="shared" si="413"/>
        <v>0.37816679188580016</v>
      </c>
      <c r="Z5247" s="211">
        <f t="shared" si="415"/>
        <v>0.42</v>
      </c>
      <c r="AA5247" s="178"/>
      <c r="AB5247" s="178"/>
      <c r="AC5247" s="178"/>
    </row>
    <row r="5248" spans="2:29" x14ac:dyDescent="0.35">
      <c r="B5248" s="222">
        <v>532500</v>
      </c>
      <c r="C5248" s="208">
        <v>220154</v>
      </c>
      <c r="D5248" s="309">
        <v>12108.47</v>
      </c>
      <c r="E5248" s="206">
        <v>17612.32</v>
      </c>
      <c r="F5248" s="206">
        <v>19813.86</v>
      </c>
      <c r="G5248" s="205">
        <f t="shared" si="416"/>
        <v>0.41343474178403755</v>
      </c>
      <c r="H5248" s="207">
        <f t="shared" si="417"/>
        <v>0.45</v>
      </c>
      <c r="I5248" s="213">
        <v>201378</v>
      </c>
      <c r="J5248" s="213">
        <v>11075.79</v>
      </c>
      <c r="K5248" s="212">
        <v>16110.24</v>
      </c>
      <c r="L5248" s="212">
        <v>18124.02</v>
      </c>
      <c r="M5248" s="239">
        <f t="shared" si="414"/>
        <v>0.51530000000017029</v>
      </c>
      <c r="N5248" s="239"/>
      <c r="O5248" s="178"/>
      <c r="P5248" s="178"/>
      <c r="Q5248" s="178"/>
      <c r="R5248" s="178"/>
      <c r="S5248" s="178"/>
      <c r="T5248" s="178"/>
      <c r="U5248" s="178"/>
      <c r="V5248" s="178"/>
      <c r="W5248" s="178"/>
      <c r="X5248" s="178"/>
      <c r="Y5248" s="210">
        <f t="shared" si="413"/>
        <v>0.37817464788732397</v>
      </c>
      <c r="Z5248" s="211">
        <f t="shared" si="415"/>
        <v>0.42</v>
      </c>
      <c r="AA5248" s="178"/>
      <c r="AB5248" s="178"/>
      <c r="AC5248" s="178"/>
    </row>
    <row r="5249" spans="2:29" x14ac:dyDescent="0.35">
      <c r="B5249" s="222">
        <v>532600</v>
      </c>
      <c r="C5249" s="208">
        <v>220199</v>
      </c>
      <c r="D5249" s="309">
        <v>12110.94</v>
      </c>
      <c r="E5249" s="206">
        <v>17615.919999999998</v>
      </c>
      <c r="F5249" s="206">
        <v>19817.91</v>
      </c>
      <c r="G5249" s="205">
        <f t="shared" si="416"/>
        <v>0.41344160720991363</v>
      </c>
      <c r="H5249" s="207">
        <f t="shared" si="417"/>
        <v>0.45</v>
      </c>
      <c r="I5249" s="213">
        <v>201420</v>
      </c>
      <c r="J5249" s="213">
        <v>11078.1</v>
      </c>
      <c r="K5249" s="212">
        <v>16113.6</v>
      </c>
      <c r="L5249" s="212">
        <v>18127.8</v>
      </c>
      <c r="M5249" s="239">
        <f t="shared" si="414"/>
        <v>0.51520000000004074</v>
      </c>
      <c r="N5249" s="239"/>
      <c r="O5249" s="178"/>
      <c r="P5249" s="178"/>
      <c r="Q5249" s="178"/>
      <c r="R5249" s="178"/>
      <c r="S5249" s="178"/>
      <c r="T5249" s="178"/>
      <c r="U5249" s="178"/>
      <c r="V5249" s="178"/>
      <c r="W5249" s="178"/>
      <c r="X5249" s="178"/>
      <c r="Y5249" s="210">
        <f t="shared" si="413"/>
        <v>0.37818250093879086</v>
      </c>
      <c r="Z5249" s="211">
        <f t="shared" si="415"/>
        <v>0.42</v>
      </c>
      <c r="AA5249" s="178"/>
      <c r="AB5249" s="178"/>
      <c r="AC5249" s="178"/>
    </row>
    <row r="5250" spans="2:29" x14ac:dyDescent="0.35">
      <c r="B5250" s="222">
        <v>532700</v>
      </c>
      <c r="C5250" s="208">
        <v>220244</v>
      </c>
      <c r="D5250" s="309">
        <v>12113.42</v>
      </c>
      <c r="E5250" s="206">
        <v>17619.52</v>
      </c>
      <c r="F5250" s="206">
        <v>19821.96</v>
      </c>
      <c r="G5250" s="205">
        <f t="shared" si="416"/>
        <v>0.41344847005819413</v>
      </c>
      <c r="H5250" s="207">
        <f t="shared" si="417"/>
        <v>0.45</v>
      </c>
      <c r="I5250" s="213">
        <v>201462</v>
      </c>
      <c r="J5250" s="213">
        <v>11080.41</v>
      </c>
      <c r="K5250" s="212">
        <v>16116.96</v>
      </c>
      <c r="L5250" s="212">
        <v>18131.580000000002</v>
      </c>
      <c r="M5250" s="239">
        <f t="shared" si="414"/>
        <v>0.51530000000002474</v>
      </c>
      <c r="N5250" s="239"/>
      <c r="O5250" s="178"/>
      <c r="P5250" s="178"/>
      <c r="Q5250" s="178"/>
      <c r="R5250" s="178"/>
      <c r="S5250" s="178"/>
      <c r="T5250" s="178"/>
      <c r="U5250" s="178"/>
      <c r="V5250" s="178"/>
      <c r="W5250" s="178"/>
      <c r="X5250" s="178"/>
      <c r="Y5250" s="210">
        <f t="shared" si="413"/>
        <v>0.37819035104186222</v>
      </c>
      <c r="Z5250" s="211">
        <f t="shared" si="415"/>
        <v>0.42</v>
      </c>
      <c r="AA5250" s="178"/>
      <c r="AB5250" s="178"/>
      <c r="AC5250" s="178"/>
    </row>
    <row r="5251" spans="2:29" x14ac:dyDescent="0.35">
      <c r="B5251" s="222">
        <v>532800</v>
      </c>
      <c r="C5251" s="208">
        <v>220289</v>
      </c>
      <c r="D5251" s="309">
        <v>12115.89</v>
      </c>
      <c r="E5251" s="206">
        <v>17623.12</v>
      </c>
      <c r="F5251" s="206">
        <v>19826.009999999998</v>
      </c>
      <c r="G5251" s="205">
        <f t="shared" si="416"/>
        <v>0.41345533033033033</v>
      </c>
      <c r="H5251" s="207">
        <f t="shared" si="417"/>
        <v>0.45</v>
      </c>
      <c r="I5251" s="213">
        <v>201504</v>
      </c>
      <c r="J5251" s="213">
        <v>11082.72</v>
      </c>
      <c r="K5251" s="212">
        <v>16120.32</v>
      </c>
      <c r="L5251" s="212">
        <v>18135.36</v>
      </c>
      <c r="M5251" s="239">
        <f t="shared" si="414"/>
        <v>0.51520000000025901</v>
      </c>
      <c r="N5251" s="239"/>
      <c r="O5251" s="178"/>
      <c r="P5251" s="178"/>
      <c r="Q5251" s="178"/>
      <c r="R5251" s="178"/>
      <c r="S5251" s="178"/>
      <c r="T5251" s="178"/>
      <c r="U5251" s="178"/>
      <c r="V5251" s="178"/>
      <c r="W5251" s="178"/>
      <c r="X5251" s="178"/>
      <c r="Y5251" s="210">
        <f t="shared" ref="Y5251:Y5314" si="418">I5251/$B5251</f>
        <v>0.37819819819819822</v>
      </c>
      <c r="Z5251" s="211">
        <f t="shared" si="415"/>
        <v>0.42</v>
      </c>
      <c r="AA5251" s="178"/>
      <c r="AB5251" s="178"/>
      <c r="AC5251" s="178"/>
    </row>
    <row r="5252" spans="2:29" x14ac:dyDescent="0.35">
      <c r="B5252" s="222">
        <v>532900</v>
      </c>
      <c r="C5252" s="208">
        <v>220334</v>
      </c>
      <c r="D5252" s="309">
        <v>12118.37</v>
      </c>
      <c r="E5252" s="206">
        <v>17626.72</v>
      </c>
      <c r="F5252" s="206">
        <v>19830.060000000001</v>
      </c>
      <c r="G5252" s="205">
        <f t="shared" si="416"/>
        <v>0.41346218802777257</v>
      </c>
      <c r="H5252" s="207">
        <f t="shared" si="417"/>
        <v>0.45</v>
      </c>
      <c r="I5252" s="213">
        <v>201546</v>
      </c>
      <c r="J5252" s="213">
        <v>11085.03</v>
      </c>
      <c r="K5252" s="212">
        <v>16123.68</v>
      </c>
      <c r="L5252" s="212">
        <v>18139.14</v>
      </c>
      <c r="M5252" s="239">
        <f t="shared" ref="M5252:M5315" si="419">(C5252+D5252+F5252-C5251-D5251-F5251)/100</f>
        <v>0.51529999999995202</v>
      </c>
      <c r="N5252" s="239"/>
      <c r="O5252" s="178"/>
      <c r="P5252" s="178"/>
      <c r="Q5252" s="178"/>
      <c r="R5252" s="178"/>
      <c r="S5252" s="178"/>
      <c r="T5252" s="178"/>
      <c r="U5252" s="178"/>
      <c r="V5252" s="178"/>
      <c r="W5252" s="178"/>
      <c r="X5252" s="178"/>
      <c r="Y5252" s="210">
        <f t="shared" si="418"/>
        <v>0.37820604240945771</v>
      </c>
      <c r="Z5252" s="211">
        <f t="shared" ref="Z5252:Z5315" si="420">(I5252-I5251)/($B5252-$B5251)</f>
        <v>0.42</v>
      </c>
      <c r="AA5252" s="178"/>
      <c r="AB5252" s="178"/>
      <c r="AC5252" s="178"/>
    </row>
    <row r="5253" spans="2:29" x14ac:dyDescent="0.35">
      <c r="B5253" s="222">
        <v>533000</v>
      </c>
      <c r="C5253" s="208">
        <v>220379</v>
      </c>
      <c r="D5253" s="309">
        <v>12120.84</v>
      </c>
      <c r="E5253" s="206">
        <v>17630.32</v>
      </c>
      <c r="F5253" s="206">
        <v>19834.11</v>
      </c>
      <c r="G5253" s="205">
        <f t="shared" ref="G5253:G5316" si="421">C5253/B5253</f>
        <v>0.41346904315196997</v>
      </c>
      <c r="H5253" s="207">
        <f t="shared" ref="H5253:H5316" si="422">(C5253-C5252)/(B5253-B5252)</f>
        <v>0.45</v>
      </c>
      <c r="I5253" s="213">
        <v>201588</v>
      </c>
      <c r="J5253" s="213">
        <v>11087.34</v>
      </c>
      <c r="K5253" s="212">
        <v>16127.04</v>
      </c>
      <c r="L5253" s="212">
        <v>18142.919999999998</v>
      </c>
      <c r="M5253" s="239">
        <f t="shared" si="419"/>
        <v>0.51520000000007715</v>
      </c>
      <c r="N5253" s="239"/>
      <c r="O5253" s="178"/>
      <c r="P5253" s="178"/>
      <c r="Q5253" s="178"/>
      <c r="R5253" s="178"/>
      <c r="S5253" s="178"/>
      <c r="T5253" s="178"/>
      <c r="U5253" s="178"/>
      <c r="V5253" s="178"/>
      <c r="W5253" s="178"/>
      <c r="X5253" s="178"/>
      <c r="Y5253" s="210">
        <f t="shared" si="418"/>
        <v>0.3782138836772983</v>
      </c>
      <c r="Z5253" s="211">
        <f t="shared" si="420"/>
        <v>0.42</v>
      </c>
      <c r="AA5253" s="178"/>
      <c r="AB5253" s="178"/>
      <c r="AC5253" s="178"/>
    </row>
    <row r="5254" spans="2:29" x14ac:dyDescent="0.35">
      <c r="B5254" s="222">
        <v>533100</v>
      </c>
      <c r="C5254" s="208">
        <v>220424</v>
      </c>
      <c r="D5254" s="309">
        <v>12123.32</v>
      </c>
      <c r="E5254" s="206">
        <v>17633.919999999998</v>
      </c>
      <c r="F5254" s="206">
        <v>19838.16</v>
      </c>
      <c r="G5254" s="205">
        <f t="shared" si="421"/>
        <v>0.41347589570437066</v>
      </c>
      <c r="H5254" s="207">
        <f t="shared" si="422"/>
        <v>0.45</v>
      </c>
      <c r="I5254" s="213">
        <v>201630</v>
      </c>
      <c r="J5254" s="213">
        <v>11089.65</v>
      </c>
      <c r="K5254" s="212">
        <v>16130.4</v>
      </c>
      <c r="L5254" s="212">
        <v>18146.7</v>
      </c>
      <c r="M5254" s="239">
        <f t="shared" si="419"/>
        <v>0.51530000000009746</v>
      </c>
      <c r="N5254" s="239"/>
      <c r="O5254" s="178"/>
      <c r="P5254" s="178"/>
      <c r="Q5254" s="178"/>
      <c r="R5254" s="178"/>
      <c r="S5254" s="178"/>
      <c r="T5254" s="178"/>
      <c r="U5254" s="178"/>
      <c r="V5254" s="178"/>
      <c r="W5254" s="178"/>
      <c r="X5254" s="178"/>
      <c r="Y5254" s="210">
        <f t="shared" si="418"/>
        <v>0.3782217220033765</v>
      </c>
      <c r="Z5254" s="211">
        <f t="shared" si="420"/>
        <v>0.42</v>
      </c>
      <c r="AA5254" s="178"/>
      <c r="AB5254" s="178"/>
      <c r="AC5254" s="178"/>
    </row>
    <row r="5255" spans="2:29" x14ac:dyDescent="0.35">
      <c r="B5255" s="222">
        <v>533200</v>
      </c>
      <c r="C5255" s="208">
        <v>220469</v>
      </c>
      <c r="D5255" s="309">
        <v>12125.79</v>
      </c>
      <c r="E5255" s="206">
        <v>17637.52</v>
      </c>
      <c r="F5255" s="206">
        <v>19842.21</v>
      </c>
      <c r="G5255" s="205">
        <f t="shared" si="421"/>
        <v>0.41348274568642163</v>
      </c>
      <c r="H5255" s="207">
        <f t="shared" si="422"/>
        <v>0.45</v>
      </c>
      <c r="I5255" s="213">
        <v>201672</v>
      </c>
      <c r="J5255" s="213">
        <v>11091.96</v>
      </c>
      <c r="K5255" s="212">
        <v>16133.76</v>
      </c>
      <c r="L5255" s="212">
        <v>18150.48</v>
      </c>
      <c r="M5255" s="239">
        <f t="shared" si="419"/>
        <v>0.51520000000000432</v>
      </c>
      <c r="N5255" s="239"/>
      <c r="O5255" s="178"/>
      <c r="P5255" s="178"/>
      <c r="Q5255" s="178"/>
      <c r="R5255" s="178"/>
      <c r="S5255" s="178"/>
      <c r="T5255" s="178"/>
      <c r="U5255" s="178"/>
      <c r="V5255" s="178"/>
      <c r="W5255" s="178"/>
      <c r="X5255" s="178"/>
      <c r="Y5255" s="210">
        <f t="shared" si="418"/>
        <v>0.37822955738934733</v>
      </c>
      <c r="Z5255" s="211">
        <f t="shared" si="420"/>
        <v>0.42</v>
      </c>
      <c r="AA5255" s="178"/>
      <c r="AB5255" s="178"/>
      <c r="AC5255" s="178"/>
    </row>
    <row r="5256" spans="2:29" x14ac:dyDescent="0.35">
      <c r="B5256" s="222">
        <v>533300</v>
      </c>
      <c r="C5256" s="208">
        <v>220514</v>
      </c>
      <c r="D5256" s="309">
        <v>12128.27</v>
      </c>
      <c r="E5256" s="206">
        <v>17641.12</v>
      </c>
      <c r="F5256" s="206">
        <v>19846.259999999998</v>
      </c>
      <c r="G5256" s="205">
        <f t="shared" si="421"/>
        <v>0.41348959309956873</v>
      </c>
      <c r="H5256" s="207">
        <f t="shared" si="422"/>
        <v>0.45</v>
      </c>
      <c r="I5256" s="213">
        <v>201714</v>
      </c>
      <c r="J5256" s="213">
        <v>11094.27</v>
      </c>
      <c r="K5256" s="212">
        <v>16137.12</v>
      </c>
      <c r="L5256" s="212">
        <v>18154.259999999998</v>
      </c>
      <c r="M5256" s="239">
        <f t="shared" si="419"/>
        <v>0.51529999999998832</v>
      </c>
      <c r="N5256" s="239"/>
      <c r="O5256" s="178"/>
      <c r="P5256" s="178"/>
      <c r="Q5256" s="178"/>
      <c r="R5256" s="178"/>
      <c r="S5256" s="178"/>
      <c r="T5256" s="178"/>
      <c r="U5256" s="178"/>
      <c r="V5256" s="178"/>
      <c r="W5256" s="178"/>
      <c r="X5256" s="178"/>
      <c r="Y5256" s="210">
        <f t="shared" si="418"/>
        <v>0.37823738983686478</v>
      </c>
      <c r="Z5256" s="211">
        <f t="shared" si="420"/>
        <v>0.42</v>
      </c>
      <c r="AA5256" s="178"/>
      <c r="AB5256" s="178"/>
      <c r="AC5256" s="178"/>
    </row>
    <row r="5257" spans="2:29" x14ac:dyDescent="0.35">
      <c r="B5257" s="222">
        <v>533400</v>
      </c>
      <c r="C5257" s="208">
        <v>220559</v>
      </c>
      <c r="D5257" s="309">
        <v>12130.74</v>
      </c>
      <c r="E5257" s="206">
        <v>17644.72</v>
      </c>
      <c r="F5257" s="206">
        <v>19850.310000000001</v>
      </c>
      <c r="G5257" s="205">
        <f t="shared" si="421"/>
        <v>0.41349643794525687</v>
      </c>
      <c r="H5257" s="207">
        <f t="shared" si="422"/>
        <v>0.45</v>
      </c>
      <c r="I5257" s="213">
        <v>201756</v>
      </c>
      <c r="J5257" s="213">
        <v>11096.58</v>
      </c>
      <c r="K5257" s="212">
        <v>16140.48</v>
      </c>
      <c r="L5257" s="212">
        <v>18158.04</v>
      </c>
      <c r="M5257" s="239">
        <f t="shared" si="419"/>
        <v>0.51519999999989519</v>
      </c>
      <c r="N5257" s="239"/>
      <c r="O5257" s="178"/>
      <c r="P5257" s="178"/>
      <c r="Q5257" s="178"/>
      <c r="R5257" s="178"/>
      <c r="S5257" s="178"/>
      <c r="T5257" s="178"/>
      <c r="U5257" s="178"/>
      <c r="V5257" s="178"/>
      <c r="W5257" s="178"/>
      <c r="X5257" s="178"/>
      <c r="Y5257" s="210">
        <f t="shared" si="418"/>
        <v>0.37824521934758154</v>
      </c>
      <c r="Z5257" s="211">
        <f t="shared" si="420"/>
        <v>0.42</v>
      </c>
      <c r="AA5257" s="178"/>
      <c r="AB5257" s="178"/>
      <c r="AC5257" s="178"/>
    </row>
    <row r="5258" spans="2:29" x14ac:dyDescent="0.35">
      <c r="B5258" s="222">
        <v>533500</v>
      </c>
      <c r="C5258" s="208">
        <v>220604</v>
      </c>
      <c r="D5258" s="309">
        <v>12133.22</v>
      </c>
      <c r="E5258" s="206">
        <v>17648.32</v>
      </c>
      <c r="F5258" s="206">
        <v>19854.36</v>
      </c>
      <c r="G5258" s="205">
        <f t="shared" si="421"/>
        <v>0.41350328022492971</v>
      </c>
      <c r="H5258" s="207">
        <f t="shared" si="422"/>
        <v>0.45</v>
      </c>
      <c r="I5258" s="213">
        <v>201798</v>
      </c>
      <c r="J5258" s="213">
        <v>11098.89</v>
      </c>
      <c r="K5258" s="212">
        <v>16143.84</v>
      </c>
      <c r="L5258" s="212">
        <v>18161.82</v>
      </c>
      <c r="M5258" s="239">
        <f t="shared" si="419"/>
        <v>0.51530000000017029</v>
      </c>
      <c r="N5258" s="239"/>
      <c r="O5258" s="178"/>
      <c r="P5258" s="178"/>
      <c r="Q5258" s="178"/>
      <c r="R5258" s="178"/>
      <c r="S5258" s="178"/>
      <c r="T5258" s="178"/>
      <c r="U5258" s="178"/>
      <c r="V5258" s="178"/>
      <c r="W5258" s="178"/>
      <c r="X5258" s="178"/>
      <c r="Y5258" s="210">
        <f t="shared" si="418"/>
        <v>0.37825304592314901</v>
      </c>
      <c r="Z5258" s="211">
        <f t="shared" si="420"/>
        <v>0.42</v>
      </c>
      <c r="AA5258" s="178"/>
      <c r="AB5258" s="178"/>
      <c r="AC5258" s="178"/>
    </row>
    <row r="5259" spans="2:29" x14ac:dyDescent="0.35">
      <c r="B5259" s="222">
        <v>533600</v>
      </c>
      <c r="C5259" s="208">
        <v>220649</v>
      </c>
      <c r="D5259" s="309">
        <v>12135.69</v>
      </c>
      <c r="E5259" s="206">
        <v>17651.919999999998</v>
      </c>
      <c r="F5259" s="206">
        <v>19858.41</v>
      </c>
      <c r="G5259" s="205">
        <f t="shared" si="421"/>
        <v>0.41351011994003001</v>
      </c>
      <c r="H5259" s="207">
        <f t="shared" si="422"/>
        <v>0.45</v>
      </c>
      <c r="I5259" s="213">
        <v>201840</v>
      </c>
      <c r="J5259" s="213">
        <v>11101.2</v>
      </c>
      <c r="K5259" s="212">
        <v>16147.2</v>
      </c>
      <c r="L5259" s="212">
        <v>18165.599999999999</v>
      </c>
      <c r="M5259" s="239">
        <f t="shared" si="419"/>
        <v>0.51520000000004074</v>
      </c>
      <c r="N5259" s="239"/>
      <c r="O5259" s="178"/>
      <c r="P5259" s="178"/>
      <c r="Q5259" s="178"/>
      <c r="R5259" s="178"/>
      <c r="S5259" s="178"/>
      <c r="T5259" s="178"/>
      <c r="U5259" s="178"/>
      <c r="V5259" s="178"/>
      <c r="W5259" s="178"/>
      <c r="X5259" s="178"/>
      <c r="Y5259" s="210">
        <f t="shared" si="418"/>
        <v>0.37826086956521737</v>
      </c>
      <c r="Z5259" s="211">
        <f t="shared" si="420"/>
        <v>0.42</v>
      </c>
      <c r="AA5259" s="178"/>
      <c r="AB5259" s="178"/>
      <c r="AC5259" s="178"/>
    </row>
    <row r="5260" spans="2:29" x14ac:dyDescent="0.35">
      <c r="B5260" s="222">
        <v>533700</v>
      </c>
      <c r="C5260" s="208">
        <v>220694</v>
      </c>
      <c r="D5260" s="309">
        <v>12138.17</v>
      </c>
      <c r="E5260" s="206">
        <v>17655.52</v>
      </c>
      <c r="F5260" s="206">
        <v>19862.46</v>
      </c>
      <c r="G5260" s="205">
        <f t="shared" si="421"/>
        <v>0.41351695709199926</v>
      </c>
      <c r="H5260" s="207">
        <f t="shared" si="422"/>
        <v>0.45</v>
      </c>
      <c r="I5260" s="213">
        <v>201882</v>
      </c>
      <c r="J5260" s="213">
        <v>11103.51</v>
      </c>
      <c r="K5260" s="212">
        <v>16150.56</v>
      </c>
      <c r="L5260" s="212">
        <v>18169.38</v>
      </c>
      <c r="M5260" s="239">
        <f t="shared" si="419"/>
        <v>0.51530000000002474</v>
      </c>
      <c r="N5260" s="239"/>
      <c r="O5260" s="178"/>
      <c r="P5260" s="178"/>
      <c r="Q5260" s="178"/>
      <c r="R5260" s="178"/>
      <c r="S5260" s="178"/>
      <c r="T5260" s="178"/>
      <c r="U5260" s="178"/>
      <c r="V5260" s="178"/>
      <c r="W5260" s="178"/>
      <c r="X5260" s="178"/>
      <c r="Y5260" s="210">
        <f t="shared" si="418"/>
        <v>0.37826869027543564</v>
      </c>
      <c r="Z5260" s="211">
        <f t="shared" si="420"/>
        <v>0.42</v>
      </c>
      <c r="AA5260" s="178"/>
      <c r="AB5260" s="178"/>
      <c r="AC5260" s="178"/>
    </row>
    <row r="5261" spans="2:29" x14ac:dyDescent="0.35">
      <c r="B5261" s="222">
        <v>533800</v>
      </c>
      <c r="C5261" s="208">
        <v>220739</v>
      </c>
      <c r="D5261" s="309">
        <v>12140.64</v>
      </c>
      <c r="E5261" s="206">
        <v>17659.12</v>
      </c>
      <c r="F5261" s="206">
        <v>19866.509999999998</v>
      </c>
      <c r="G5261" s="205">
        <f t="shared" si="421"/>
        <v>0.41352379168227799</v>
      </c>
      <c r="H5261" s="207">
        <f t="shared" si="422"/>
        <v>0.45</v>
      </c>
      <c r="I5261" s="213">
        <v>201924</v>
      </c>
      <c r="J5261" s="213">
        <v>11105.82</v>
      </c>
      <c r="K5261" s="212">
        <v>16153.92</v>
      </c>
      <c r="L5261" s="212">
        <v>18173.16</v>
      </c>
      <c r="M5261" s="239">
        <f t="shared" si="419"/>
        <v>0.51520000000025901</v>
      </c>
      <c r="N5261" s="239"/>
      <c r="O5261" s="178"/>
      <c r="P5261" s="178"/>
      <c r="Q5261" s="178"/>
      <c r="R5261" s="178"/>
      <c r="S5261" s="178"/>
      <c r="T5261" s="178"/>
      <c r="U5261" s="178"/>
      <c r="V5261" s="178"/>
      <c r="W5261" s="178"/>
      <c r="X5261" s="178"/>
      <c r="Y5261" s="210">
        <f t="shared" si="418"/>
        <v>0.37827650805545149</v>
      </c>
      <c r="Z5261" s="211">
        <f t="shared" si="420"/>
        <v>0.42</v>
      </c>
      <c r="AA5261" s="178"/>
      <c r="AB5261" s="178"/>
      <c r="AC5261" s="178"/>
    </row>
    <row r="5262" spans="2:29" x14ac:dyDescent="0.35">
      <c r="B5262" s="222">
        <v>533900</v>
      </c>
      <c r="C5262" s="208">
        <v>220784</v>
      </c>
      <c r="D5262" s="309">
        <v>12143.12</v>
      </c>
      <c r="E5262" s="206">
        <v>17662.72</v>
      </c>
      <c r="F5262" s="206">
        <v>19870.560000000001</v>
      </c>
      <c r="G5262" s="205">
        <f t="shared" si="421"/>
        <v>0.4135306237123057</v>
      </c>
      <c r="H5262" s="207">
        <f t="shared" si="422"/>
        <v>0.45</v>
      </c>
      <c r="I5262" s="213">
        <v>201966</v>
      </c>
      <c r="J5262" s="213">
        <v>11108.13</v>
      </c>
      <c r="K5262" s="212">
        <v>16157.28</v>
      </c>
      <c r="L5262" s="212">
        <v>18176.939999999999</v>
      </c>
      <c r="M5262" s="239">
        <f t="shared" si="419"/>
        <v>0.51529999999995202</v>
      </c>
      <c r="N5262" s="239"/>
      <c r="O5262" s="178"/>
      <c r="P5262" s="178"/>
      <c r="Q5262" s="178"/>
      <c r="R5262" s="178"/>
      <c r="S5262" s="178"/>
      <c r="T5262" s="178"/>
      <c r="U5262" s="178"/>
      <c r="V5262" s="178"/>
      <c r="W5262" s="178"/>
      <c r="X5262" s="178"/>
      <c r="Y5262" s="210">
        <f t="shared" si="418"/>
        <v>0.37828432290691139</v>
      </c>
      <c r="Z5262" s="211">
        <f t="shared" si="420"/>
        <v>0.42</v>
      </c>
      <c r="AA5262" s="178"/>
      <c r="AB5262" s="178"/>
      <c r="AC5262" s="178"/>
    </row>
    <row r="5263" spans="2:29" x14ac:dyDescent="0.35">
      <c r="B5263" s="222">
        <v>534000</v>
      </c>
      <c r="C5263" s="208">
        <v>220829</v>
      </c>
      <c r="D5263" s="309">
        <v>12145.59</v>
      </c>
      <c r="E5263" s="206">
        <v>17666.32</v>
      </c>
      <c r="F5263" s="206">
        <v>19874.61</v>
      </c>
      <c r="G5263" s="205">
        <f t="shared" si="421"/>
        <v>0.41353745318352059</v>
      </c>
      <c r="H5263" s="207">
        <f t="shared" si="422"/>
        <v>0.45</v>
      </c>
      <c r="I5263" s="213">
        <v>202008</v>
      </c>
      <c r="J5263" s="213">
        <v>11110.44</v>
      </c>
      <c r="K5263" s="212">
        <v>16160.64</v>
      </c>
      <c r="L5263" s="212">
        <v>18180.72</v>
      </c>
      <c r="M5263" s="239">
        <f t="shared" si="419"/>
        <v>0.51520000000007715</v>
      </c>
      <c r="N5263" s="239"/>
      <c r="O5263" s="178"/>
      <c r="P5263" s="178"/>
      <c r="Q5263" s="178"/>
      <c r="R5263" s="178"/>
      <c r="S5263" s="178"/>
      <c r="T5263" s="178"/>
      <c r="U5263" s="178"/>
      <c r="V5263" s="178"/>
      <c r="W5263" s="178"/>
      <c r="X5263" s="178"/>
      <c r="Y5263" s="210">
        <f t="shared" si="418"/>
        <v>0.37829213483146068</v>
      </c>
      <c r="Z5263" s="211">
        <f t="shared" si="420"/>
        <v>0.42</v>
      </c>
      <c r="AA5263" s="178"/>
      <c r="AB5263" s="178"/>
      <c r="AC5263" s="178"/>
    </row>
    <row r="5264" spans="2:29" x14ac:dyDescent="0.35">
      <c r="B5264" s="222">
        <v>534100</v>
      </c>
      <c r="C5264" s="208">
        <v>220874</v>
      </c>
      <c r="D5264" s="309">
        <v>12148.07</v>
      </c>
      <c r="E5264" s="206">
        <v>17669.919999999998</v>
      </c>
      <c r="F5264" s="206">
        <v>19878.66</v>
      </c>
      <c r="G5264" s="205">
        <f t="shared" si="421"/>
        <v>0.41354428009736005</v>
      </c>
      <c r="H5264" s="207">
        <f t="shared" si="422"/>
        <v>0.45</v>
      </c>
      <c r="I5264" s="213">
        <v>202050</v>
      </c>
      <c r="J5264" s="213">
        <v>11112.75</v>
      </c>
      <c r="K5264" s="212">
        <v>16164</v>
      </c>
      <c r="L5264" s="212">
        <v>18184.5</v>
      </c>
      <c r="M5264" s="239">
        <f t="shared" si="419"/>
        <v>0.51530000000009746</v>
      </c>
      <c r="N5264" s="239"/>
      <c r="O5264" s="178"/>
      <c r="P5264" s="178"/>
      <c r="Q5264" s="178"/>
      <c r="R5264" s="178"/>
      <c r="S5264" s="178"/>
      <c r="T5264" s="178"/>
      <c r="U5264" s="178"/>
      <c r="V5264" s="178"/>
      <c r="W5264" s="178"/>
      <c r="X5264" s="178"/>
      <c r="Y5264" s="210">
        <f t="shared" si="418"/>
        <v>0.37829994383074328</v>
      </c>
      <c r="Z5264" s="211">
        <f t="shared" si="420"/>
        <v>0.42</v>
      </c>
      <c r="AA5264" s="178"/>
      <c r="AB5264" s="178"/>
      <c r="AC5264" s="178"/>
    </row>
    <row r="5265" spans="2:29" x14ac:dyDescent="0.35">
      <c r="B5265" s="222">
        <v>534200</v>
      </c>
      <c r="C5265" s="208">
        <v>220919</v>
      </c>
      <c r="D5265" s="309">
        <v>12150.54</v>
      </c>
      <c r="E5265" s="206">
        <v>17673.52</v>
      </c>
      <c r="F5265" s="206">
        <v>19882.71</v>
      </c>
      <c r="G5265" s="205">
        <f t="shared" si="421"/>
        <v>0.41355110445526022</v>
      </c>
      <c r="H5265" s="207">
        <f t="shared" si="422"/>
        <v>0.45</v>
      </c>
      <c r="I5265" s="213">
        <v>202092</v>
      </c>
      <c r="J5265" s="213">
        <v>11115.06</v>
      </c>
      <c r="K5265" s="212">
        <v>16167.36</v>
      </c>
      <c r="L5265" s="212">
        <v>18188.28</v>
      </c>
      <c r="M5265" s="239">
        <f t="shared" si="419"/>
        <v>0.51520000000000432</v>
      </c>
      <c r="N5265" s="239"/>
      <c r="O5265" s="178"/>
      <c r="P5265" s="178"/>
      <c r="Q5265" s="178"/>
      <c r="R5265" s="178"/>
      <c r="S5265" s="178"/>
      <c r="T5265" s="178"/>
      <c r="U5265" s="178"/>
      <c r="V5265" s="178"/>
      <c r="W5265" s="178"/>
      <c r="X5265" s="178"/>
      <c r="Y5265" s="210">
        <f t="shared" si="418"/>
        <v>0.37830774990640209</v>
      </c>
      <c r="Z5265" s="211">
        <f t="shared" si="420"/>
        <v>0.42</v>
      </c>
      <c r="AA5265" s="178"/>
      <c r="AB5265" s="178"/>
      <c r="AC5265" s="178"/>
    </row>
    <row r="5266" spans="2:29" x14ac:dyDescent="0.35">
      <c r="B5266" s="222">
        <v>534300</v>
      </c>
      <c r="C5266" s="208">
        <v>220964</v>
      </c>
      <c r="D5266" s="309">
        <v>12153.02</v>
      </c>
      <c r="E5266" s="206">
        <v>17677.12</v>
      </c>
      <c r="F5266" s="206">
        <v>19886.759999999998</v>
      </c>
      <c r="G5266" s="205">
        <f t="shared" si="421"/>
        <v>0.41355792625865617</v>
      </c>
      <c r="H5266" s="207">
        <f t="shared" si="422"/>
        <v>0.45</v>
      </c>
      <c r="I5266" s="213">
        <v>202134</v>
      </c>
      <c r="J5266" s="213">
        <v>11117.37</v>
      </c>
      <c r="K5266" s="212">
        <v>16170.72</v>
      </c>
      <c r="L5266" s="212">
        <v>18192.060000000001</v>
      </c>
      <c r="M5266" s="239">
        <f t="shared" si="419"/>
        <v>0.51529999999998832</v>
      </c>
      <c r="N5266" s="239"/>
      <c r="O5266" s="178"/>
      <c r="P5266" s="178"/>
      <c r="Q5266" s="178"/>
      <c r="R5266" s="178"/>
      <c r="S5266" s="178"/>
      <c r="T5266" s="178"/>
      <c r="U5266" s="178"/>
      <c r="V5266" s="178"/>
      <c r="W5266" s="178"/>
      <c r="X5266" s="178"/>
      <c r="Y5266" s="210">
        <f t="shared" si="418"/>
        <v>0.37831555306007858</v>
      </c>
      <c r="Z5266" s="211">
        <f t="shared" si="420"/>
        <v>0.42</v>
      </c>
      <c r="AA5266" s="178"/>
      <c r="AB5266" s="178"/>
      <c r="AC5266" s="178"/>
    </row>
    <row r="5267" spans="2:29" x14ac:dyDescent="0.35">
      <c r="B5267" s="222">
        <v>534400</v>
      </c>
      <c r="C5267" s="208">
        <v>221009</v>
      </c>
      <c r="D5267" s="309">
        <v>12155.49</v>
      </c>
      <c r="E5267" s="206">
        <v>17680.72</v>
      </c>
      <c r="F5267" s="206">
        <v>19890.810000000001</v>
      </c>
      <c r="G5267" s="205">
        <f t="shared" si="421"/>
        <v>0.41356474550898203</v>
      </c>
      <c r="H5267" s="207">
        <f t="shared" si="422"/>
        <v>0.45</v>
      </c>
      <c r="I5267" s="213">
        <v>202176</v>
      </c>
      <c r="J5267" s="213">
        <v>11119.68</v>
      </c>
      <c r="K5267" s="212">
        <v>16174.08</v>
      </c>
      <c r="L5267" s="212">
        <v>18195.84</v>
      </c>
      <c r="M5267" s="239">
        <f t="shared" si="419"/>
        <v>0.51519999999989519</v>
      </c>
      <c r="N5267" s="239"/>
      <c r="O5267" s="178"/>
      <c r="P5267" s="178"/>
      <c r="Q5267" s="178"/>
      <c r="R5267" s="178"/>
      <c r="S5267" s="178"/>
      <c r="T5267" s="178"/>
      <c r="U5267" s="178"/>
      <c r="V5267" s="178"/>
      <c r="W5267" s="178"/>
      <c r="X5267" s="178"/>
      <c r="Y5267" s="210">
        <f t="shared" si="418"/>
        <v>0.37832335329341316</v>
      </c>
      <c r="Z5267" s="211">
        <f t="shared" si="420"/>
        <v>0.42</v>
      </c>
      <c r="AA5267" s="178"/>
      <c r="AB5267" s="178"/>
      <c r="AC5267" s="178"/>
    </row>
    <row r="5268" spans="2:29" x14ac:dyDescent="0.35">
      <c r="B5268" s="222">
        <v>534500</v>
      </c>
      <c r="C5268" s="208">
        <v>221054</v>
      </c>
      <c r="D5268" s="309">
        <v>12157.97</v>
      </c>
      <c r="E5268" s="206">
        <v>17684.32</v>
      </c>
      <c r="F5268" s="206">
        <v>19894.86</v>
      </c>
      <c r="G5268" s="205">
        <f t="shared" si="421"/>
        <v>0.41357156220767072</v>
      </c>
      <c r="H5268" s="207">
        <f t="shared" si="422"/>
        <v>0.45</v>
      </c>
      <c r="I5268" s="213">
        <v>202218</v>
      </c>
      <c r="J5268" s="213">
        <v>11121.99</v>
      </c>
      <c r="K5268" s="212">
        <v>16177.44</v>
      </c>
      <c r="L5268" s="212">
        <v>18199.62</v>
      </c>
      <c r="M5268" s="239">
        <f t="shared" si="419"/>
        <v>0.51530000000017029</v>
      </c>
      <c r="N5268" s="239"/>
      <c r="O5268" s="178"/>
      <c r="P5268" s="178"/>
      <c r="Q5268" s="178"/>
      <c r="R5268" s="178"/>
      <c r="S5268" s="178"/>
      <c r="T5268" s="178"/>
      <c r="U5268" s="178"/>
      <c r="V5268" s="178"/>
      <c r="W5268" s="178"/>
      <c r="X5268" s="178"/>
      <c r="Y5268" s="210">
        <f t="shared" si="418"/>
        <v>0.3783311506080449</v>
      </c>
      <c r="Z5268" s="211">
        <f t="shared" si="420"/>
        <v>0.42</v>
      </c>
      <c r="AA5268" s="178"/>
      <c r="AB5268" s="178"/>
      <c r="AC5268" s="178"/>
    </row>
    <row r="5269" spans="2:29" x14ac:dyDescent="0.35">
      <c r="B5269" s="222">
        <v>534600</v>
      </c>
      <c r="C5269" s="208">
        <v>221099</v>
      </c>
      <c r="D5269" s="309">
        <v>12160.44</v>
      </c>
      <c r="E5269" s="206">
        <v>17687.919999999998</v>
      </c>
      <c r="F5269" s="206">
        <v>19898.91</v>
      </c>
      <c r="G5269" s="205">
        <f t="shared" si="421"/>
        <v>0.41357837635615413</v>
      </c>
      <c r="H5269" s="207">
        <f t="shared" si="422"/>
        <v>0.45</v>
      </c>
      <c r="I5269" s="213">
        <v>202260</v>
      </c>
      <c r="J5269" s="213">
        <v>11124.3</v>
      </c>
      <c r="K5269" s="212">
        <v>16180.8</v>
      </c>
      <c r="L5269" s="212">
        <v>18203.400000000001</v>
      </c>
      <c r="M5269" s="239">
        <f t="shared" si="419"/>
        <v>0.51520000000004074</v>
      </c>
      <c r="N5269" s="239"/>
      <c r="O5269" s="178"/>
      <c r="P5269" s="178"/>
      <c r="Q5269" s="178"/>
      <c r="R5269" s="178"/>
      <c r="S5269" s="178"/>
      <c r="T5269" s="178"/>
      <c r="U5269" s="178"/>
      <c r="V5269" s="178"/>
      <c r="W5269" s="178"/>
      <c r="X5269" s="178"/>
      <c r="Y5269" s="210">
        <f t="shared" si="418"/>
        <v>0.37833894500561166</v>
      </c>
      <c r="Z5269" s="211">
        <f t="shared" si="420"/>
        <v>0.42</v>
      </c>
      <c r="AA5269" s="178"/>
      <c r="AB5269" s="178"/>
      <c r="AC5269" s="178"/>
    </row>
    <row r="5270" spans="2:29" x14ac:dyDescent="0.35">
      <c r="B5270" s="222">
        <v>534700</v>
      </c>
      <c r="C5270" s="208">
        <v>221144</v>
      </c>
      <c r="D5270" s="309">
        <v>12162.92</v>
      </c>
      <c r="E5270" s="206">
        <v>17691.52</v>
      </c>
      <c r="F5270" s="206">
        <v>19902.96</v>
      </c>
      <c r="G5270" s="205">
        <f t="shared" si="421"/>
        <v>0.41358518795586308</v>
      </c>
      <c r="H5270" s="207">
        <f t="shared" si="422"/>
        <v>0.45</v>
      </c>
      <c r="I5270" s="213">
        <v>202302</v>
      </c>
      <c r="J5270" s="213">
        <v>11126.61</v>
      </c>
      <c r="K5270" s="212">
        <v>16184.16</v>
      </c>
      <c r="L5270" s="212">
        <v>18207.18</v>
      </c>
      <c r="M5270" s="239">
        <f t="shared" si="419"/>
        <v>0.51530000000002474</v>
      </c>
      <c r="N5270" s="239"/>
      <c r="O5270" s="178"/>
      <c r="P5270" s="178"/>
      <c r="Q5270" s="178"/>
      <c r="R5270" s="178"/>
      <c r="S5270" s="178"/>
      <c r="T5270" s="178"/>
      <c r="U5270" s="178"/>
      <c r="V5270" s="178"/>
      <c r="W5270" s="178"/>
      <c r="X5270" s="178"/>
      <c r="Y5270" s="210">
        <f t="shared" si="418"/>
        <v>0.37834673648775013</v>
      </c>
      <c r="Z5270" s="211">
        <f t="shared" si="420"/>
        <v>0.42</v>
      </c>
      <c r="AA5270" s="178"/>
      <c r="AB5270" s="178"/>
      <c r="AC5270" s="178"/>
    </row>
    <row r="5271" spans="2:29" x14ac:dyDescent="0.35">
      <c r="B5271" s="222">
        <v>534800</v>
      </c>
      <c r="C5271" s="208">
        <v>221189</v>
      </c>
      <c r="D5271" s="309">
        <v>12165.39</v>
      </c>
      <c r="E5271" s="206">
        <v>17695.12</v>
      </c>
      <c r="F5271" s="206">
        <v>19907.009999999998</v>
      </c>
      <c r="G5271" s="205">
        <f t="shared" si="421"/>
        <v>0.41359199700822735</v>
      </c>
      <c r="H5271" s="207">
        <f t="shared" si="422"/>
        <v>0.45</v>
      </c>
      <c r="I5271" s="213">
        <v>202344</v>
      </c>
      <c r="J5271" s="213">
        <v>11128.92</v>
      </c>
      <c r="K5271" s="212">
        <v>16187.52</v>
      </c>
      <c r="L5271" s="212">
        <v>18210.96</v>
      </c>
      <c r="M5271" s="239">
        <f t="shared" si="419"/>
        <v>0.51520000000025901</v>
      </c>
      <c r="N5271" s="239"/>
      <c r="O5271" s="178"/>
      <c r="P5271" s="178"/>
      <c r="Q5271" s="178"/>
      <c r="R5271" s="178"/>
      <c r="S5271" s="178"/>
      <c r="T5271" s="178"/>
      <c r="U5271" s="178"/>
      <c r="V5271" s="178"/>
      <c r="W5271" s="178"/>
      <c r="X5271" s="178"/>
      <c r="Y5271" s="210">
        <f t="shared" si="418"/>
        <v>0.37835452505609574</v>
      </c>
      <c r="Z5271" s="211">
        <f t="shared" si="420"/>
        <v>0.42</v>
      </c>
      <c r="AA5271" s="178"/>
      <c r="AB5271" s="178"/>
      <c r="AC5271" s="178"/>
    </row>
    <row r="5272" spans="2:29" x14ac:dyDescent="0.35">
      <c r="B5272" s="222">
        <v>534900</v>
      </c>
      <c r="C5272" s="208">
        <v>221234</v>
      </c>
      <c r="D5272" s="309">
        <v>12167.87</v>
      </c>
      <c r="E5272" s="206">
        <v>17698.72</v>
      </c>
      <c r="F5272" s="206">
        <v>19911.060000000001</v>
      </c>
      <c r="G5272" s="205">
        <f t="shared" si="421"/>
        <v>0.41359880351467565</v>
      </c>
      <c r="H5272" s="207">
        <f t="shared" si="422"/>
        <v>0.45</v>
      </c>
      <c r="I5272" s="213">
        <v>202386</v>
      </c>
      <c r="J5272" s="213">
        <v>11131.23</v>
      </c>
      <c r="K5272" s="212">
        <v>16190.88</v>
      </c>
      <c r="L5272" s="212">
        <v>18214.740000000002</v>
      </c>
      <c r="M5272" s="239">
        <f t="shared" si="419"/>
        <v>0.51529999999995202</v>
      </c>
      <c r="N5272" s="239"/>
      <c r="O5272" s="178"/>
      <c r="P5272" s="178"/>
      <c r="Q5272" s="178"/>
      <c r="R5272" s="178"/>
      <c r="S5272" s="178"/>
      <c r="T5272" s="178"/>
      <c r="U5272" s="178"/>
      <c r="V5272" s="178"/>
      <c r="W5272" s="178"/>
      <c r="X5272" s="178"/>
      <c r="Y5272" s="210">
        <f t="shared" si="418"/>
        <v>0.37836231071228266</v>
      </c>
      <c r="Z5272" s="211">
        <f t="shared" si="420"/>
        <v>0.42</v>
      </c>
      <c r="AA5272" s="178"/>
      <c r="AB5272" s="178"/>
      <c r="AC5272" s="178"/>
    </row>
    <row r="5273" spans="2:29" x14ac:dyDescent="0.35">
      <c r="B5273" s="222">
        <v>535000</v>
      </c>
      <c r="C5273" s="208">
        <v>221279</v>
      </c>
      <c r="D5273" s="309">
        <v>12170.34</v>
      </c>
      <c r="E5273" s="206">
        <v>17702.32</v>
      </c>
      <c r="F5273" s="206">
        <v>19915.11</v>
      </c>
      <c r="G5273" s="205">
        <f t="shared" si="421"/>
        <v>0.4136056074766355</v>
      </c>
      <c r="H5273" s="207">
        <f t="shared" si="422"/>
        <v>0.45</v>
      </c>
      <c r="I5273" s="213">
        <v>202428</v>
      </c>
      <c r="J5273" s="213">
        <v>11133.54</v>
      </c>
      <c r="K5273" s="212">
        <v>16194.24</v>
      </c>
      <c r="L5273" s="212">
        <v>18218.52</v>
      </c>
      <c r="M5273" s="239">
        <f t="shared" si="419"/>
        <v>0.51520000000007715</v>
      </c>
      <c r="N5273" s="239"/>
      <c r="O5273" s="178"/>
      <c r="P5273" s="178"/>
      <c r="Q5273" s="178"/>
      <c r="R5273" s="178"/>
      <c r="S5273" s="178"/>
      <c r="T5273" s="178"/>
      <c r="U5273" s="178"/>
      <c r="V5273" s="178"/>
      <c r="W5273" s="178"/>
      <c r="X5273" s="178"/>
      <c r="Y5273" s="210">
        <f t="shared" si="418"/>
        <v>0.37837009345794392</v>
      </c>
      <c r="Z5273" s="211">
        <f t="shared" si="420"/>
        <v>0.42</v>
      </c>
      <c r="AA5273" s="178"/>
      <c r="AB5273" s="178"/>
      <c r="AC5273" s="178"/>
    </row>
    <row r="5274" spans="2:29" x14ac:dyDescent="0.35">
      <c r="B5274" s="222">
        <v>535100</v>
      </c>
      <c r="C5274" s="208">
        <v>221324</v>
      </c>
      <c r="D5274" s="309">
        <v>12172.82</v>
      </c>
      <c r="E5274" s="206">
        <v>17705.919999999998</v>
      </c>
      <c r="F5274" s="206">
        <v>19919.16</v>
      </c>
      <c r="G5274" s="205">
        <f t="shared" si="421"/>
        <v>0.41361240889553352</v>
      </c>
      <c r="H5274" s="207">
        <f t="shared" si="422"/>
        <v>0.45</v>
      </c>
      <c r="I5274" s="213">
        <v>202470</v>
      </c>
      <c r="J5274" s="213">
        <v>11135.85</v>
      </c>
      <c r="K5274" s="212">
        <v>16197.6</v>
      </c>
      <c r="L5274" s="212">
        <v>18222.3</v>
      </c>
      <c r="M5274" s="239">
        <f t="shared" si="419"/>
        <v>0.51530000000009746</v>
      </c>
      <c r="N5274" s="239"/>
      <c r="O5274" s="178"/>
      <c r="P5274" s="178"/>
      <c r="Q5274" s="178"/>
      <c r="R5274" s="178"/>
      <c r="S5274" s="178"/>
      <c r="T5274" s="178"/>
      <c r="U5274" s="178"/>
      <c r="V5274" s="178"/>
      <c r="W5274" s="178"/>
      <c r="X5274" s="178"/>
      <c r="Y5274" s="210">
        <f t="shared" si="418"/>
        <v>0.37837787329471129</v>
      </c>
      <c r="Z5274" s="211">
        <f t="shared" si="420"/>
        <v>0.42</v>
      </c>
      <c r="AA5274" s="178"/>
      <c r="AB5274" s="178"/>
      <c r="AC5274" s="178"/>
    </row>
    <row r="5275" spans="2:29" x14ac:dyDescent="0.35">
      <c r="B5275" s="222">
        <v>535200</v>
      </c>
      <c r="C5275" s="208">
        <v>221369</v>
      </c>
      <c r="D5275" s="309">
        <v>12175.29</v>
      </c>
      <c r="E5275" s="206">
        <v>17709.52</v>
      </c>
      <c r="F5275" s="206">
        <v>19923.21</v>
      </c>
      <c r="G5275" s="205">
        <f t="shared" si="421"/>
        <v>0.41361920777279521</v>
      </c>
      <c r="H5275" s="207">
        <f t="shared" si="422"/>
        <v>0.45</v>
      </c>
      <c r="I5275" s="213">
        <v>202512</v>
      </c>
      <c r="J5275" s="213">
        <v>11138.16</v>
      </c>
      <c r="K5275" s="212">
        <v>16200.96</v>
      </c>
      <c r="L5275" s="212">
        <v>18226.080000000002</v>
      </c>
      <c r="M5275" s="239">
        <f t="shared" si="419"/>
        <v>0.51520000000000432</v>
      </c>
      <c r="N5275" s="239"/>
      <c r="O5275" s="178"/>
      <c r="P5275" s="178"/>
      <c r="Q5275" s="178"/>
      <c r="R5275" s="178"/>
      <c r="S5275" s="178"/>
      <c r="T5275" s="178"/>
      <c r="U5275" s="178"/>
      <c r="V5275" s="178"/>
      <c r="W5275" s="178"/>
      <c r="X5275" s="178"/>
      <c r="Y5275" s="210">
        <f t="shared" si="418"/>
        <v>0.37838565022421522</v>
      </c>
      <c r="Z5275" s="211">
        <f t="shared" si="420"/>
        <v>0.42</v>
      </c>
      <c r="AA5275" s="178"/>
      <c r="AB5275" s="178"/>
      <c r="AC5275" s="178"/>
    </row>
    <row r="5276" spans="2:29" x14ac:dyDescent="0.35">
      <c r="B5276" s="222">
        <v>535300</v>
      </c>
      <c r="C5276" s="208">
        <v>221414</v>
      </c>
      <c r="D5276" s="309">
        <v>12177.77</v>
      </c>
      <c r="E5276" s="206">
        <v>17713.12</v>
      </c>
      <c r="F5276" s="206">
        <v>19927.259999999998</v>
      </c>
      <c r="G5276" s="205">
        <f t="shared" si="421"/>
        <v>0.41362600410984496</v>
      </c>
      <c r="H5276" s="207">
        <f t="shared" si="422"/>
        <v>0.45</v>
      </c>
      <c r="I5276" s="213">
        <v>202554</v>
      </c>
      <c r="J5276" s="213">
        <v>11140.47</v>
      </c>
      <c r="K5276" s="212">
        <v>16204.32</v>
      </c>
      <c r="L5276" s="212">
        <v>18229.86</v>
      </c>
      <c r="M5276" s="239">
        <f t="shared" si="419"/>
        <v>0.51529999999998832</v>
      </c>
      <c r="N5276" s="239"/>
      <c r="O5276" s="178"/>
      <c r="P5276" s="178"/>
      <c r="Q5276" s="178"/>
      <c r="R5276" s="178"/>
      <c r="S5276" s="178"/>
      <c r="T5276" s="178"/>
      <c r="U5276" s="178"/>
      <c r="V5276" s="178"/>
      <c r="W5276" s="178"/>
      <c r="X5276" s="178"/>
      <c r="Y5276" s="210">
        <f t="shared" si="418"/>
        <v>0.3783934242480852</v>
      </c>
      <c r="Z5276" s="211">
        <f t="shared" si="420"/>
        <v>0.42</v>
      </c>
      <c r="AA5276" s="178"/>
      <c r="AB5276" s="178"/>
      <c r="AC5276" s="178"/>
    </row>
    <row r="5277" spans="2:29" x14ac:dyDescent="0.35">
      <c r="B5277" s="222">
        <v>535400</v>
      </c>
      <c r="C5277" s="208">
        <v>221459</v>
      </c>
      <c r="D5277" s="309">
        <v>12180.24</v>
      </c>
      <c r="E5277" s="206">
        <v>17716.72</v>
      </c>
      <c r="F5277" s="206">
        <v>19931.310000000001</v>
      </c>
      <c r="G5277" s="205">
        <f t="shared" si="421"/>
        <v>0.41363279790810609</v>
      </c>
      <c r="H5277" s="207">
        <f t="shared" si="422"/>
        <v>0.45</v>
      </c>
      <c r="I5277" s="213">
        <v>202596</v>
      </c>
      <c r="J5277" s="213">
        <v>11142.78</v>
      </c>
      <c r="K5277" s="212">
        <v>16207.68</v>
      </c>
      <c r="L5277" s="212">
        <v>18233.64</v>
      </c>
      <c r="M5277" s="239">
        <f t="shared" si="419"/>
        <v>0.51519999999989519</v>
      </c>
      <c r="N5277" s="239"/>
      <c r="O5277" s="178"/>
      <c r="P5277" s="178"/>
      <c r="Q5277" s="178"/>
      <c r="R5277" s="178"/>
      <c r="S5277" s="178"/>
      <c r="T5277" s="178"/>
      <c r="U5277" s="178"/>
      <c r="V5277" s="178"/>
      <c r="W5277" s="178"/>
      <c r="X5277" s="178"/>
      <c r="Y5277" s="210">
        <f t="shared" si="418"/>
        <v>0.37840119536794919</v>
      </c>
      <c r="Z5277" s="211">
        <f t="shared" si="420"/>
        <v>0.42</v>
      </c>
      <c r="AA5277" s="178"/>
      <c r="AB5277" s="178"/>
      <c r="AC5277" s="178"/>
    </row>
    <row r="5278" spans="2:29" x14ac:dyDescent="0.35">
      <c r="B5278" s="222">
        <v>535500</v>
      </c>
      <c r="C5278" s="208">
        <v>221504</v>
      </c>
      <c r="D5278" s="309">
        <v>12182.72</v>
      </c>
      <c r="E5278" s="206">
        <v>17720.32</v>
      </c>
      <c r="F5278" s="206">
        <v>19935.36</v>
      </c>
      <c r="G5278" s="205">
        <f t="shared" si="421"/>
        <v>0.41363958916900095</v>
      </c>
      <c r="H5278" s="207">
        <f t="shared" si="422"/>
        <v>0.45</v>
      </c>
      <c r="I5278" s="213">
        <v>202638</v>
      </c>
      <c r="J5278" s="213">
        <v>11145.09</v>
      </c>
      <c r="K5278" s="212">
        <v>16211.04</v>
      </c>
      <c r="L5278" s="212">
        <v>18237.419999999998</v>
      </c>
      <c r="M5278" s="239">
        <f t="shared" si="419"/>
        <v>0.51530000000017029</v>
      </c>
      <c r="N5278" s="239"/>
      <c r="O5278" s="178"/>
      <c r="P5278" s="178"/>
      <c r="Q5278" s="178"/>
      <c r="R5278" s="178"/>
      <c r="S5278" s="178"/>
      <c r="T5278" s="178"/>
      <c r="U5278" s="178"/>
      <c r="V5278" s="178"/>
      <c r="W5278" s="178"/>
      <c r="X5278" s="178"/>
      <c r="Y5278" s="210">
        <f t="shared" si="418"/>
        <v>0.37840896358543419</v>
      </c>
      <c r="Z5278" s="211">
        <f t="shared" si="420"/>
        <v>0.42</v>
      </c>
      <c r="AA5278" s="178"/>
      <c r="AB5278" s="178"/>
      <c r="AC5278" s="178"/>
    </row>
    <row r="5279" spans="2:29" x14ac:dyDescent="0.35">
      <c r="B5279" s="222">
        <v>535600</v>
      </c>
      <c r="C5279" s="208">
        <v>221549</v>
      </c>
      <c r="D5279" s="309">
        <v>12185.19</v>
      </c>
      <c r="E5279" s="206">
        <v>17723.919999999998</v>
      </c>
      <c r="F5279" s="206">
        <v>19939.41</v>
      </c>
      <c r="G5279" s="205">
        <f t="shared" si="421"/>
        <v>0.4136463778939507</v>
      </c>
      <c r="H5279" s="207">
        <f t="shared" si="422"/>
        <v>0.45</v>
      </c>
      <c r="I5279" s="213">
        <v>202680</v>
      </c>
      <c r="J5279" s="213">
        <v>11147.4</v>
      </c>
      <c r="K5279" s="212">
        <v>16214.4</v>
      </c>
      <c r="L5279" s="212">
        <v>18241.2</v>
      </c>
      <c r="M5279" s="239">
        <f t="shared" si="419"/>
        <v>0.51520000000004074</v>
      </c>
      <c r="N5279" s="239"/>
      <c r="O5279" s="178"/>
      <c r="P5279" s="178"/>
      <c r="Q5279" s="178"/>
      <c r="R5279" s="178"/>
      <c r="S5279" s="178"/>
      <c r="T5279" s="178"/>
      <c r="U5279" s="178"/>
      <c r="V5279" s="178"/>
      <c r="W5279" s="178"/>
      <c r="X5279" s="178"/>
      <c r="Y5279" s="210">
        <f t="shared" si="418"/>
        <v>0.37841672890216582</v>
      </c>
      <c r="Z5279" s="211">
        <f t="shared" si="420"/>
        <v>0.42</v>
      </c>
      <c r="AA5279" s="178"/>
      <c r="AB5279" s="178"/>
      <c r="AC5279" s="178"/>
    </row>
    <row r="5280" spans="2:29" x14ac:dyDescent="0.35">
      <c r="B5280" s="222">
        <v>535700</v>
      </c>
      <c r="C5280" s="208">
        <v>221594</v>
      </c>
      <c r="D5280" s="309">
        <v>12187.67</v>
      </c>
      <c r="E5280" s="206">
        <v>17727.52</v>
      </c>
      <c r="F5280" s="206">
        <v>19943.46</v>
      </c>
      <c r="G5280" s="205">
        <f t="shared" si="421"/>
        <v>0.41365316408437558</v>
      </c>
      <c r="H5280" s="207">
        <f t="shared" si="422"/>
        <v>0.45</v>
      </c>
      <c r="I5280" s="213">
        <v>202722</v>
      </c>
      <c r="J5280" s="213">
        <v>11149.71</v>
      </c>
      <c r="K5280" s="212">
        <v>16217.76</v>
      </c>
      <c r="L5280" s="212">
        <v>18244.98</v>
      </c>
      <c r="M5280" s="239">
        <f t="shared" si="419"/>
        <v>0.51530000000002474</v>
      </c>
      <c r="N5280" s="239"/>
      <c r="O5280" s="178"/>
      <c r="P5280" s="178"/>
      <c r="Q5280" s="178"/>
      <c r="R5280" s="178"/>
      <c r="S5280" s="178"/>
      <c r="T5280" s="178"/>
      <c r="U5280" s="178"/>
      <c r="V5280" s="178"/>
      <c r="W5280" s="178"/>
      <c r="X5280" s="178"/>
      <c r="Y5280" s="210">
        <f t="shared" si="418"/>
        <v>0.37842449131976852</v>
      </c>
      <c r="Z5280" s="211">
        <f t="shared" si="420"/>
        <v>0.42</v>
      </c>
      <c r="AA5280" s="178"/>
      <c r="AB5280" s="178"/>
      <c r="AC5280" s="178"/>
    </row>
    <row r="5281" spans="2:29" x14ac:dyDescent="0.35">
      <c r="B5281" s="222">
        <v>535800</v>
      </c>
      <c r="C5281" s="208">
        <v>221639</v>
      </c>
      <c r="D5281" s="309">
        <v>12190.14</v>
      </c>
      <c r="E5281" s="206">
        <v>17731.12</v>
      </c>
      <c r="F5281" s="206">
        <v>19947.509999999998</v>
      </c>
      <c r="G5281" s="205">
        <f t="shared" si="421"/>
        <v>0.41365994774169468</v>
      </c>
      <c r="H5281" s="207">
        <f t="shared" si="422"/>
        <v>0.45</v>
      </c>
      <c r="I5281" s="213">
        <v>202764</v>
      </c>
      <c r="J5281" s="213">
        <v>11152.02</v>
      </c>
      <c r="K5281" s="212">
        <v>16221.12</v>
      </c>
      <c r="L5281" s="212">
        <v>18248.759999999998</v>
      </c>
      <c r="M5281" s="239">
        <f t="shared" si="419"/>
        <v>0.51520000000025901</v>
      </c>
      <c r="N5281" s="239"/>
      <c r="O5281" s="178"/>
      <c r="P5281" s="178"/>
      <c r="Q5281" s="178"/>
      <c r="R5281" s="178"/>
      <c r="S5281" s="178"/>
      <c r="T5281" s="178"/>
      <c r="U5281" s="178"/>
      <c r="V5281" s="178"/>
      <c r="W5281" s="178"/>
      <c r="X5281" s="178"/>
      <c r="Y5281" s="210">
        <f t="shared" si="418"/>
        <v>0.37843225083986565</v>
      </c>
      <c r="Z5281" s="211">
        <f t="shared" si="420"/>
        <v>0.42</v>
      </c>
      <c r="AA5281" s="178"/>
      <c r="AB5281" s="178"/>
      <c r="AC5281" s="178"/>
    </row>
    <row r="5282" spans="2:29" x14ac:dyDescent="0.35">
      <c r="B5282" s="222">
        <v>535900</v>
      </c>
      <c r="C5282" s="208">
        <v>221684</v>
      </c>
      <c r="D5282" s="309">
        <v>12192.62</v>
      </c>
      <c r="E5282" s="206">
        <v>17734.72</v>
      </c>
      <c r="F5282" s="206">
        <v>19951.560000000001</v>
      </c>
      <c r="G5282" s="205">
        <f t="shared" si="421"/>
        <v>0.41366672886732597</v>
      </c>
      <c r="H5282" s="207">
        <f t="shared" si="422"/>
        <v>0.45</v>
      </c>
      <c r="I5282" s="213">
        <v>202806</v>
      </c>
      <c r="J5282" s="213">
        <v>11154.33</v>
      </c>
      <c r="K5282" s="212">
        <v>16224.48</v>
      </c>
      <c r="L5282" s="212">
        <v>18252.54</v>
      </c>
      <c r="M5282" s="239">
        <f t="shared" si="419"/>
        <v>0.51529999999995202</v>
      </c>
      <c r="N5282" s="239"/>
      <c r="O5282" s="178"/>
      <c r="P5282" s="178"/>
      <c r="Q5282" s="178"/>
      <c r="R5282" s="178"/>
      <c r="S5282" s="178"/>
      <c r="T5282" s="178"/>
      <c r="U5282" s="178"/>
      <c r="V5282" s="178"/>
      <c r="W5282" s="178"/>
      <c r="X5282" s="178"/>
      <c r="Y5282" s="210">
        <f t="shared" si="418"/>
        <v>0.37844000746407913</v>
      </c>
      <c r="Z5282" s="211">
        <f t="shared" si="420"/>
        <v>0.42</v>
      </c>
      <c r="AA5282" s="178"/>
      <c r="AB5282" s="178"/>
      <c r="AC5282" s="178"/>
    </row>
    <row r="5283" spans="2:29" x14ac:dyDescent="0.35">
      <c r="B5283" s="222">
        <v>536000</v>
      </c>
      <c r="C5283" s="208">
        <v>221729</v>
      </c>
      <c r="D5283" s="309">
        <v>12195.09</v>
      </c>
      <c r="E5283" s="206">
        <v>17738.32</v>
      </c>
      <c r="F5283" s="206">
        <v>19955.61</v>
      </c>
      <c r="G5283" s="205">
        <f t="shared" si="421"/>
        <v>0.41367350746268655</v>
      </c>
      <c r="H5283" s="207">
        <f t="shared" si="422"/>
        <v>0.45</v>
      </c>
      <c r="I5283" s="213">
        <v>202848</v>
      </c>
      <c r="J5283" s="213">
        <v>11156.64</v>
      </c>
      <c r="K5283" s="212">
        <v>16227.84</v>
      </c>
      <c r="L5283" s="212">
        <v>18256.32</v>
      </c>
      <c r="M5283" s="239">
        <f t="shared" si="419"/>
        <v>0.51520000000007715</v>
      </c>
      <c r="N5283" s="239"/>
      <c r="O5283" s="178"/>
      <c r="P5283" s="178"/>
      <c r="Q5283" s="178"/>
      <c r="R5283" s="178"/>
      <c r="S5283" s="178"/>
      <c r="T5283" s="178"/>
      <c r="U5283" s="178"/>
      <c r="V5283" s="178"/>
      <c r="W5283" s="178"/>
      <c r="X5283" s="178"/>
      <c r="Y5283" s="210">
        <f t="shared" si="418"/>
        <v>0.37844776119402984</v>
      </c>
      <c r="Z5283" s="211">
        <f t="shared" si="420"/>
        <v>0.42</v>
      </c>
      <c r="AA5283" s="178"/>
      <c r="AB5283" s="178"/>
      <c r="AC5283" s="178"/>
    </row>
    <row r="5284" spans="2:29" x14ac:dyDescent="0.35">
      <c r="B5284" s="222">
        <v>536100</v>
      </c>
      <c r="C5284" s="208">
        <v>221774</v>
      </c>
      <c r="D5284" s="309">
        <v>12197.57</v>
      </c>
      <c r="E5284" s="206">
        <v>17741.919999999998</v>
      </c>
      <c r="F5284" s="206">
        <v>19959.66</v>
      </c>
      <c r="G5284" s="205">
        <f t="shared" si="421"/>
        <v>0.41368028352919234</v>
      </c>
      <c r="H5284" s="207">
        <f t="shared" si="422"/>
        <v>0.45</v>
      </c>
      <c r="I5284" s="213">
        <v>202890</v>
      </c>
      <c r="J5284" s="213">
        <v>11158.95</v>
      </c>
      <c r="K5284" s="212">
        <v>16231.2</v>
      </c>
      <c r="L5284" s="212">
        <v>18260.099999999999</v>
      </c>
      <c r="M5284" s="239">
        <f t="shared" si="419"/>
        <v>0.51530000000009746</v>
      </c>
      <c r="N5284" s="239"/>
      <c r="O5284" s="178"/>
      <c r="P5284" s="178"/>
      <c r="Q5284" s="178"/>
      <c r="R5284" s="178"/>
      <c r="S5284" s="178"/>
      <c r="T5284" s="178"/>
      <c r="U5284" s="178"/>
      <c r="V5284" s="178"/>
      <c r="W5284" s="178"/>
      <c r="X5284" s="178"/>
      <c r="Y5284" s="210">
        <f t="shared" si="418"/>
        <v>0.37845551203133743</v>
      </c>
      <c r="Z5284" s="211">
        <f t="shared" si="420"/>
        <v>0.42</v>
      </c>
      <c r="AA5284" s="178"/>
      <c r="AB5284" s="178"/>
      <c r="AC5284" s="178"/>
    </row>
    <row r="5285" spans="2:29" x14ac:dyDescent="0.35">
      <c r="B5285" s="222">
        <v>536200</v>
      </c>
      <c r="C5285" s="208">
        <v>221819</v>
      </c>
      <c r="D5285" s="309">
        <v>12200.04</v>
      </c>
      <c r="E5285" s="206">
        <v>17745.52</v>
      </c>
      <c r="F5285" s="206">
        <v>19963.71</v>
      </c>
      <c r="G5285" s="205">
        <f t="shared" si="421"/>
        <v>0.41368705706825809</v>
      </c>
      <c r="H5285" s="207">
        <f t="shared" si="422"/>
        <v>0.45</v>
      </c>
      <c r="I5285" s="213">
        <v>202932</v>
      </c>
      <c r="J5285" s="213">
        <v>11161.26</v>
      </c>
      <c r="K5285" s="212">
        <v>16234.56</v>
      </c>
      <c r="L5285" s="212">
        <v>18263.88</v>
      </c>
      <c r="M5285" s="239">
        <f t="shared" si="419"/>
        <v>0.51520000000000432</v>
      </c>
      <c r="N5285" s="239"/>
      <c r="O5285" s="178"/>
      <c r="P5285" s="178"/>
      <c r="Q5285" s="178"/>
      <c r="R5285" s="178"/>
      <c r="S5285" s="178"/>
      <c r="T5285" s="178"/>
      <c r="U5285" s="178"/>
      <c r="V5285" s="178"/>
      <c r="W5285" s="178"/>
      <c r="X5285" s="178"/>
      <c r="Y5285" s="210">
        <f t="shared" si="418"/>
        <v>0.37846325997762031</v>
      </c>
      <c r="Z5285" s="211">
        <f t="shared" si="420"/>
        <v>0.42</v>
      </c>
      <c r="AA5285" s="178"/>
      <c r="AB5285" s="178"/>
      <c r="AC5285" s="178"/>
    </row>
    <row r="5286" spans="2:29" x14ac:dyDescent="0.35">
      <c r="B5286" s="222">
        <v>536300</v>
      </c>
      <c r="C5286" s="208">
        <v>221864</v>
      </c>
      <c r="D5286" s="309">
        <v>12202.52</v>
      </c>
      <c r="E5286" s="206">
        <v>17749.12</v>
      </c>
      <c r="F5286" s="206">
        <v>19967.759999999998</v>
      </c>
      <c r="G5286" s="205">
        <f t="shared" si="421"/>
        <v>0.41369382808129779</v>
      </c>
      <c r="H5286" s="207">
        <f t="shared" si="422"/>
        <v>0.45</v>
      </c>
      <c r="I5286" s="213">
        <v>202974</v>
      </c>
      <c r="J5286" s="213">
        <v>11163.57</v>
      </c>
      <c r="K5286" s="212">
        <v>16237.92</v>
      </c>
      <c r="L5286" s="212">
        <v>18267.66</v>
      </c>
      <c r="M5286" s="239">
        <f t="shared" si="419"/>
        <v>0.51529999999998832</v>
      </c>
      <c r="N5286" s="239"/>
      <c r="O5286" s="178"/>
      <c r="P5286" s="178"/>
      <c r="Q5286" s="178"/>
      <c r="R5286" s="178"/>
      <c r="S5286" s="178"/>
      <c r="T5286" s="178"/>
      <c r="U5286" s="178"/>
      <c r="V5286" s="178"/>
      <c r="W5286" s="178"/>
      <c r="X5286" s="178"/>
      <c r="Y5286" s="210">
        <f t="shared" si="418"/>
        <v>0.3784710050344956</v>
      </c>
      <c r="Z5286" s="211">
        <f t="shared" si="420"/>
        <v>0.42</v>
      </c>
      <c r="AA5286" s="178"/>
      <c r="AB5286" s="178"/>
      <c r="AC5286" s="178"/>
    </row>
    <row r="5287" spans="2:29" x14ac:dyDescent="0.35">
      <c r="B5287" s="222">
        <v>536400</v>
      </c>
      <c r="C5287" s="208">
        <v>221909</v>
      </c>
      <c r="D5287" s="309">
        <v>12204.99</v>
      </c>
      <c r="E5287" s="206">
        <v>17752.72</v>
      </c>
      <c r="F5287" s="206">
        <v>19971.810000000001</v>
      </c>
      <c r="G5287" s="205">
        <f t="shared" si="421"/>
        <v>0.41370059656972408</v>
      </c>
      <c r="H5287" s="207">
        <f t="shared" si="422"/>
        <v>0.45</v>
      </c>
      <c r="I5287" s="213">
        <v>203016</v>
      </c>
      <c r="J5287" s="213">
        <v>11165.88</v>
      </c>
      <c r="K5287" s="212">
        <v>16241.28</v>
      </c>
      <c r="L5287" s="212">
        <v>18271.439999999999</v>
      </c>
      <c r="M5287" s="239">
        <f t="shared" si="419"/>
        <v>0.51519999999989519</v>
      </c>
      <c r="N5287" s="239"/>
      <c r="O5287" s="178"/>
      <c r="P5287" s="178"/>
      <c r="Q5287" s="178"/>
      <c r="R5287" s="178"/>
      <c r="S5287" s="178"/>
      <c r="T5287" s="178"/>
      <c r="U5287" s="178"/>
      <c r="V5287" s="178"/>
      <c r="W5287" s="178"/>
      <c r="X5287" s="178"/>
      <c r="Y5287" s="210">
        <f t="shared" si="418"/>
        <v>0.37847874720357944</v>
      </c>
      <c r="Z5287" s="211">
        <f t="shared" si="420"/>
        <v>0.42</v>
      </c>
      <c r="AA5287" s="178"/>
      <c r="AB5287" s="178"/>
      <c r="AC5287" s="178"/>
    </row>
    <row r="5288" spans="2:29" x14ac:dyDescent="0.35">
      <c r="B5288" s="222">
        <v>536500</v>
      </c>
      <c r="C5288" s="208">
        <v>221954</v>
      </c>
      <c r="D5288" s="309">
        <v>12207.47</v>
      </c>
      <c r="E5288" s="206">
        <v>17756.32</v>
      </c>
      <c r="F5288" s="206">
        <v>19975.86</v>
      </c>
      <c r="G5288" s="205">
        <f t="shared" si="421"/>
        <v>0.41370736253494872</v>
      </c>
      <c r="H5288" s="207">
        <f t="shared" si="422"/>
        <v>0.45</v>
      </c>
      <c r="I5288" s="213">
        <v>203058</v>
      </c>
      <c r="J5288" s="213">
        <v>11168.19</v>
      </c>
      <c r="K5288" s="212">
        <v>16244.64</v>
      </c>
      <c r="L5288" s="212">
        <v>18275.22</v>
      </c>
      <c r="M5288" s="239">
        <f t="shared" si="419"/>
        <v>0.51530000000017029</v>
      </c>
      <c r="N5288" s="239"/>
      <c r="O5288" s="178"/>
      <c r="P5288" s="178"/>
      <c r="Q5288" s="178"/>
      <c r="R5288" s="178"/>
      <c r="S5288" s="178"/>
      <c r="T5288" s="178"/>
      <c r="U5288" s="178"/>
      <c r="V5288" s="178"/>
      <c r="W5288" s="178"/>
      <c r="X5288" s="178"/>
      <c r="Y5288" s="210">
        <f t="shared" si="418"/>
        <v>0.37848648648648647</v>
      </c>
      <c r="Z5288" s="211">
        <f t="shared" si="420"/>
        <v>0.42</v>
      </c>
      <c r="AA5288" s="178"/>
      <c r="AB5288" s="178"/>
      <c r="AC5288" s="178"/>
    </row>
    <row r="5289" spans="2:29" x14ac:dyDescent="0.35">
      <c r="B5289" s="222">
        <v>536600</v>
      </c>
      <c r="C5289" s="208">
        <v>221999</v>
      </c>
      <c r="D5289" s="309">
        <v>12209.94</v>
      </c>
      <c r="E5289" s="206">
        <v>17759.919999999998</v>
      </c>
      <c r="F5289" s="206">
        <v>19979.91</v>
      </c>
      <c r="G5289" s="205">
        <f t="shared" si="421"/>
        <v>0.41371412597838242</v>
      </c>
      <c r="H5289" s="207">
        <f t="shared" si="422"/>
        <v>0.45</v>
      </c>
      <c r="I5289" s="213">
        <v>203100</v>
      </c>
      <c r="J5289" s="213">
        <v>11170.5</v>
      </c>
      <c r="K5289" s="212">
        <v>16248</v>
      </c>
      <c r="L5289" s="212">
        <v>18279</v>
      </c>
      <c r="M5289" s="239">
        <f t="shared" si="419"/>
        <v>0.51520000000004074</v>
      </c>
      <c r="N5289" s="239"/>
      <c r="O5289" s="178"/>
      <c r="P5289" s="178"/>
      <c r="Q5289" s="178"/>
      <c r="R5289" s="178"/>
      <c r="S5289" s="178"/>
      <c r="T5289" s="178"/>
      <c r="U5289" s="178"/>
      <c r="V5289" s="178"/>
      <c r="W5289" s="178"/>
      <c r="X5289" s="178"/>
      <c r="Y5289" s="210">
        <f t="shared" si="418"/>
        <v>0.37849422288483042</v>
      </c>
      <c r="Z5289" s="211">
        <f t="shared" si="420"/>
        <v>0.42</v>
      </c>
      <c r="AA5289" s="178"/>
      <c r="AB5289" s="178"/>
      <c r="AC5289" s="178"/>
    </row>
    <row r="5290" spans="2:29" x14ac:dyDescent="0.35">
      <c r="B5290" s="222">
        <v>536700</v>
      </c>
      <c r="C5290" s="208">
        <v>222044</v>
      </c>
      <c r="D5290" s="309">
        <v>12212.42</v>
      </c>
      <c r="E5290" s="206">
        <v>17763.52</v>
      </c>
      <c r="F5290" s="206">
        <v>19983.96</v>
      </c>
      <c r="G5290" s="205">
        <f t="shared" si="421"/>
        <v>0.41372088690143471</v>
      </c>
      <c r="H5290" s="207">
        <f t="shared" si="422"/>
        <v>0.45</v>
      </c>
      <c r="I5290" s="213">
        <v>203142</v>
      </c>
      <c r="J5290" s="213">
        <v>11172.81</v>
      </c>
      <c r="K5290" s="212">
        <v>16251.36</v>
      </c>
      <c r="L5290" s="212">
        <v>18282.78</v>
      </c>
      <c r="M5290" s="239">
        <f t="shared" si="419"/>
        <v>0.51530000000002474</v>
      </c>
      <c r="N5290" s="239"/>
      <c r="O5290" s="178"/>
      <c r="P5290" s="178"/>
      <c r="Q5290" s="178"/>
      <c r="R5290" s="178"/>
      <c r="S5290" s="178"/>
      <c r="T5290" s="178"/>
      <c r="U5290" s="178"/>
      <c r="V5290" s="178"/>
      <c r="W5290" s="178"/>
      <c r="X5290" s="178"/>
      <c r="Y5290" s="210">
        <f t="shared" si="418"/>
        <v>0.3785019564002236</v>
      </c>
      <c r="Z5290" s="211">
        <f t="shared" si="420"/>
        <v>0.42</v>
      </c>
      <c r="AA5290" s="178"/>
      <c r="AB5290" s="178"/>
      <c r="AC5290" s="178"/>
    </row>
    <row r="5291" spans="2:29" x14ac:dyDescent="0.35">
      <c r="B5291" s="222">
        <v>536800</v>
      </c>
      <c r="C5291" s="208">
        <v>222089</v>
      </c>
      <c r="D5291" s="309">
        <v>12214.89</v>
      </c>
      <c r="E5291" s="206">
        <v>17767.12</v>
      </c>
      <c r="F5291" s="206">
        <v>19988.009999999998</v>
      </c>
      <c r="G5291" s="205">
        <f t="shared" si="421"/>
        <v>0.41372764530551415</v>
      </c>
      <c r="H5291" s="207">
        <f t="shared" si="422"/>
        <v>0.45</v>
      </c>
      <c r="I5291" s="213">
        <v>203184</v>
      </c>
      <c r="J5291" s="213">
        <v>11175.12</v>
      </c>
      <c r="K5291" s="212">
        <v>16254.72</v>
      </c>
      <c r="L5291" s="212">
        <v>18286.560000000001</v>
      </c>
      <c r="M5291" s="239">
        <f t="shared" si="419"/>
        <v>0.51520000000025901</v>
      </c>
      <c r="N5291" s="239"/>
      <c r="O5291" s="178"/>
      <c r="P5291" s="178"/>
      <c r="Q5291" s="178"/>
      <c r="R5291" s="178"/>
      <c r="S5291" s="178"/>
      <c r="T5291" s="178"/>
      <c r="U5291" s="178"/>
      <c r="V5291" s="178"/>
      <c r="W5291" s="178"/>
      <c r="X5291" s="178"/>
      <c r="Y5291" s="210">
        <f t="shared" si="418"/>
        <v>0.37850968703427718</v>
      </c>
      <c r="Z5291" s="211">
        <f t="shared" si="420"/>
        <v>0.42</v>
      </c>
      <c r="AA5291" s="178"/>
      <c r="AB5291" s="178"/>
      <c r="AC5291" s="178"/>
    </row>
    <row r="5292" spans="2:29" x14ac:dyDescent="0.35">
      <c r="B5292" s="222">
        <v>536900</v>
      </c>
      <c r="C5292" s="208">
        <v>222134</v>
      </c>
      <c r="D5292" s="309">
        <v>12217.37</v>
      </c>
      <c r="E5292" s="206">
        <v>17770.72</v>
      </c>
      <c r="F5292" s="206">
        <v>19992.060000000001</v>
      </c>
      <c r="G5292" s="205">
        <f t="shared" si="421"/>
        <v>0.41373440119202831</v>
      </c>
      <c r="H5292" s="207">
        <f t="shared" si="422"/>
        <v>0.45</v>
      </c>
      <c r="I5292" s="213">
        <v>203226</v>
      </c>
      <c r="J5292" s="213">
        <v>11177.43</v>
      </c>
      <c r="K5292" s="212">
        <v>16258.08</v>
      </c>
      <c r="L5292" s="212">
        <v>18290.34</v>
      </c>
      <c r="M5292" s="239">
        <f t="shared" si="419"/>
        <v>0.51529999999995202</v>
      </c>
      <c r="N5292" s="239"/>
      <c r="O5292" s="178"/>
      <c r="P5292" s="178"/>
      <c r="Q5292" s="178"/>
      <c r="R5292" s="178"/>
      <c r="S5292" s="178"/>
      <c r="T5292" s="178"/>
      <c r="U5292" s="178"/>
      <c r="V5292" s="178"/>
      <c r="W5292" s="178"/>
      <c r="X5292" s="178"/>
      <c r="Y5292" s="210">
        <f t="shared" si="418"/>
        <v>0.37851741478860124</v>
      </c>
      <c r="Z5292" s="211">
        <f t="shared" si="420"/>
        <v>0.42</v>
      </c>
      <c r="AA5292" s="178"/>
      <c r="AB5292" s="178"/>
      <c r="AC5292" s="178"/>
    </row>
    <row r="5293" spans="2:29" x14ac:dyDescent="0.35">
      <c r="B5293" s="222">
        <v>537000</v>
      </c>
      <c r="C5293" s="208">
        <v>222179</v>
      </c>
      <c r="D5293" s="309">
        <v>12219.84</v>
      </c>
      <c r="E5293" s="206">
        <v>17774.32</v>
      </c>
      <c r="F5293" s="206">
        <v>19996.11</v>
      </c>
      <c r="G5293" s="205">
        <f t="shared" si="421"/>
        <v>0.41374115456238364</v>
      </c>
      <c r="H5293" s="207">
        <f t="shared" si="422"/>
        <v>0.45</v>
      </c>
      <c r="I5293" s="213">
        <v>203268</v>
      </c>
      <c r="J5293" s="213">
        <v>11179.74</v>
      </c>
      <c r="K5293" s="212">
        <v>16261.44</v>
      </c>
      <c r="L5293" s="212">
        <v>18294.12</v>
      </c>
      <c r="M5293" s="239">
        <f t="shared" si="419"/>
        <v>0.51520000000007715</v>
      </c>
      <c r="N5293" s="239"/>
      <c r="O5293" s="178"/>
      <c r="P5293" s="178"/>
      <c r="Q5293" s="178"/>
      <c r="R5293" s="178"/>
      <c r="S5293" s="178"/>
      <c r="T5293" s="178"/>
      <c r="U5293" s="178"/>
      <c r="V5293" s="178"/>
      <c r="W5293" s="178"/>
      <c r="X5293" s="178"/>
      <c r="Y5293" s="210">
        <f t="shared" si="418"/>
        <v>0.37852513966480444</v>
      </c>
      <c r="Z5293" s="211">
        <f t="shared" si="420"/>
        <v>0.42</v>
      </c>
      <c r="AA5293" s="178"/>
      <c r="AB5293" s="178"/>
      <c r="AC5293" s="178"/>
    </row>
    <row r="5294" spans="2:29" x14ac:dyDescent="0.35">
      <c r="B5294" s="222">
        <v>537100</v>
      </c>
      <c r="C5294" s="208">
        <v>222224</v>
      </c>
      <c r="D5294" s="309">
        <v>12222.32</v>
      </c>
      <c r="E5294" s="206">
        <v>17777.919999999998</v>
      </c>
      <c r="F5294" s="206">
        <v>20000.16</v>
      </c>
      <c r="G5294" s="205">
        <f t="shared" si="421"/>
        <v>0.41374790541798545</v>
      </c>
      <c r="H5294" s="207">
        <f t="shared" si="422"/>
        <v>0.45</v>
      </c>
      <c r="I5294" s="213">
        <v>203310</v>
      </c>
      <c r="J5294" s="213">
        <v>11182.05</v>
      </c>
      <c r="K5294" s="212">
        <v>16264.8</v>
      </c>
      <c r="L5294" s="212">
        <v>18297.900000000001</v>
      </c>
      <c r="M5294" s="239">
        <f t="shared" si="419"/>
        <v>0.51530000000009746</v>
      </c>
      <c r="N5294" s="239"/>
      <c r="O5294" s="178"/>
      <c r="P5294" s="178"/>
      <c r="Q5294" s="178"/>
      <c r="R5294" s="178"/>
      <c r="S5294" s="178"/>
      <c r="T5294" s="178"/>
      <c r="U5294" s="178"/>
      <c r="V5294" s="178"/>
      <c r="W5294" s="178"/>
      <c r="X5294" s="178"/>
      <c r="Y5294" s="210">
        <f t="shared" si="418"/>
        <v>0.37853286166449451</v>
      </c>
      <c r="Z5294" s="211">
        <f t="shared" si="420"/>
        <v>0.42</v>
      </c>
      <c r="AA5294" s="178"/>
      <c r="AB5294" s="178"/>
      <c r="AC5294" s="178"/>
    </row>
    <row r="5295" spans="2:29" x14ac:dyDescent="0.35">
      <c r="B5295" s="222">
        <v>537200</v>
      </c>
      <c r="C5295" s="208">
        <v>222269</v>
      </c>
      <c r="D5295" s="309">
        <v>12224.79</v>
      </c>
      <c r="E5295" s="206">
        <v>17781.52</v>
      </c>
      <c r="F5295" s="206">
        <v>20004.21</v>
      </c>
      <c r="G5295" s="205">
        <f t="shared" si="421"/>
        <v>0.41375465376023829</v>
      </c>
      <c r="H5295" s="207">
        <f t="shared" si="422"/>
        <v>0.45</v>
      </c>
      <c r="I5295" s="213">
        <v>203352</v>
      </c>
      <c r="J5295" s="213">
        <v>11184.36</v>
      </c>
      <c r="K5295" s="212">
        <v>16268.16</v>
      </c>
      <c r="L5295" s="212">
        <v>18301.68</v>
      </c>
      <c r="M5295" s="239">
        <f t="shared" si="419"/>
        <v>0.51520000000000432</v>
      </c>
      <c r="N5295" s="239"/>
      <c r="O5295" s="178"/>
      <c r="P5295" s="178"/>
      <c r="Q5295" s="178"/>
      <c r="R5295" s="178"/>
      <c r="S5295" s="178"/>
      <c r="T5295" s="178"/>
      <c r="U5295" s="178"/>
      <c r="V5295" s="178"/>
      <c r="W5295" s="178"/>
      <c r="X5295" s="178"/>
      <c r="Y5295" s="210">
        <f t="shared" si="418"/>
        <v>0.37854058078927771</v>
      </c>
      <c r="Z5295" s="211">
        <f t="shared" si="420"/>
        <v>0.42</v>
      </c>
      <c r="AA5295" s="178"/>
      <c r="AB5295" s="178"/>
      <c r="AC5295" s="178"/>
    </row>
    <row r="5296" spans="2:29" x14ac:dyDescent="0.35">
      <c r="B5296" s="222">
        <v>537300</v>
      </c>
      <c r="C5296" s="208">
        <v>222314</v>
      </c>
      <c r="D5296" s="309">
        <v>12227.27</v>
      </c>
      <c r="E5296" s="206">
        <v>17785.12</v>
      </c>
      <c r="F5296" s="206">
        <v>20008.259999999998</v>
      </c>
      <c r="G5296" s="205">
        <f t="shared" si="421"/>
        <v>0.41376139959054531</v>
      </c>
      <c r="H5296" s="207">
        <f t="shared" si="422"/>
        <v>0.45</v>
      </c>
      <c r="I5296" s="213">
        <v>203394</v>
      </c>
      <c r="J5296" s="213">
        <v>11186.67</v>
      </c>
      <c r="K5296" s="212">
        <v>16271.52</v>
      </c>
      <c r="L5296" s="212">
        <v>18305.46</v>
      </c>
      <c r="M5296" s="239">
        <f t="shared" si="419"/>
        <v>0.51529999999998832</v>
      </c>
      <c r="N5296" s="239"/>
      <c r="O5296" s="178"/>
      <c r="P5296" s="178"/>
      <c r="Q5296" s="178"/>
      <c r="R5296" s="178"/>
      <c r="S5296" s="178"/>
      <c r="T5296" s="178"/>
      <c r="U5296" s="178"/>
      <c r="V5296" s="178"/>
      <c r="W5296" s="178"/>
      <c r="X5296" s="178"/>
      <c r="Y5296" s="210">
        <f t="shared" si="418"/>
        <v>0.37854829704075937</v>
      </c>
      <c r="Z5296" s="211">
        <f t="shared" si="420"/>
        <v>0.42</v>
      </c>
      <c r="AA5296" s="178"/>
      <c r="AB5296" s="178"/>
      <c r="AC5296" s="178"/>
    </row>
    <row r="5297" spans="2:29" x14ac:dyDescent="0.35">
      <c r="B5297" s="222">
        <v>537400</v>
      </c>
      <c r="C5297" s="208">
        <v>222359</v>
      </c>
      <c r="D5297" s="309">
        <v>12229.74</v>
      </c>
      <c r="E5297" s="206">
        <v>17788.72</v>
      </c>
      <c r="F5297" s="206">
        <v>20012.310000000001</v>
      </c>
      <c r="G5297" s="205">
        <f t="shared" si="421"/>
        <v>0.41376814291030889</v>
      </c>
      <c r="H5297" s="207">
        <f t="shared" si="422"/>
        <v>0.45</v>
      </c>
      <c r="I5297" s="213">
        <v>203436</v>
      </c>
      <c r="J5297" s="213">
        <v>11188.98</v>
      </c>
      <c r="K5297" s="212">
        <v>16274.88</v>
      </c>
      <c r="L5297" s="212">
        <v>18309.240000000002</v>
      </c>
      <c r="M5297" s="239">
        <f t="shared" si="419"/>
        <v>0.51519999999989519</v>
      </c>
      <c r="N5297" s="239"/>
      <c r="O5297" s="178"/>
      <c r="P5297" s="178"/>
      <c r="Q5297" s="178"/>
      <c r="R5297" s="178"/>
      <c r="S5297" s="178"/>
      <c r="T5297" s="178"/>
      <c r="U5297" s="178"/>
      <c r="V5297" s="178"/>
      <c r="W5297" s="178"/>
      <c r="X5297" s="178"/>
      <c r="Y5297" s="210">
        <f t="shared" si="418"/>
        <v>0.37855601042054338</v>
      </c>
      <c r="Z5297" s="211">
        <f t="shared" si="420"/>
        <v>0.42</v>
      </c>
      <c r="AA5297" s="178"/>
      <c r="AB5297" s="178"/>
      <c r="AC5297" s="178"/>
    </row>
    <row r="5298" spans="2:29" x14ac:dyDescent="0.35">
      <c r="B5298" s="222">
        <v>537500</v>
      </c>
      <c r="C5298" s="208">
        <v>222404</v>
      </c>
      <c r="D5298" s="309">
        <v>12232.22</v>
      </c>
      <c r="E5298" s="206">
        <v>17792.32</v>
      </c>
      <c r="F5298" s="206">
        <v>20016.36</v>
      </c>
      <c r="G5298" s="205">
        <f t="shared" si="421"/>
        <v>0.41377488372093024</v>
      </c>
      <c r="H5298" s="207">
        <f t="shared" si="422"/>
        <v>0.45</v>
      </c>
      <c r="I5298" s="213">
        <v>203478</v>
      </c>
      <c r="J5298" s="213">
        <v>11191.29</v>
      </c>
      <c r="K5298" s="212">
        <v>16278.24</v>
      </c>
      <c r="L5298" s="212">
        <v>18313.02</v>
      </c>
      <c r="M5298" s="239">
        <f t="shared" si="419"/>
        <v>0.51530000000017029</v>
      </c>
      <c r="N5298" s="239"/>
      <c r="O5298" s="178"/>
      <c r="P5298" s="178"/>
      <c r="Q5298" s="178"/>
      <c r="R5298" s="178"/>
      <c r="S5298" s="178"/>
      <c r="T5298" s="178"/>
      <c r="U5298" s="178"/>
      <c r="V5298" s="178"/>
      <c r="W5298" s="178"/>
      <c r="X5298" s="178"/>
      <c r="Y5298" s="210">
        <f t="shared" si="418"/>
        <v>0.37856372093023255</v>
      </c>
      <c r="Z5298" s="211">
        <f t="shared" si="420"/>
        <v>0.42</v>
      </c>
      <c r="AA5298" s="178"/>
      <c r="AB5298" s="178"/>
      <c r="AC5298" s="178"/>
    </row>
    <row r="5299" spans="2:29" x14ac:dyDescent="0.35">
      <c r="B5299" s="222">
        <v>537600</v>
      </c>
      <c r="C5299" s="208">
        <v>222449</v>
      </c>
      <c r="D5299" s="309">
        <v>12234.69</v>
      </c>
      <c r="E5299" s="206">
        <v>17795.919999999998</v>
      </c>
      <c r="F5299" s="206">
        <v>20020.41</v>
      </c>
      <c r="G5299" s="205">
        <f t="shared" si="421"/>
        <v>0.41378162202380953</v>
      </c>
      <c r="H5299" s="207">
        <f t="shared" si="422"/>
        <v>0.45</v>
      </c>
      <c r="I5299" s="213">
        <v>203520</v>
      </c>
      <c r="J5299" s="213">
        <v>11193.6</v>
      </c>
      <c r="K5299" s="212">
        <v>16281.6</v>
      </c>
      <c r="L5299" s="212">
        <v>18316.8</v>
      </c>
      <c r="M5299" s="239">
        <f t="shared" si="419"/>
        <v>0.51520000000004074</v>
      </c>
      <c r="N5299" s="239"/>
      <c r="O5299" s="178"/>
      <c r="P5299" s="178"/>
      <c r="Q5299" s="178"/>
      <c r="R5299" s="178"/>
      <c r="S5299" s="178"/>
      <c r="T5299" s="178"/>
      <c r="U5299" s="178"/>
      <c r="V5299" s="178"/>
      <c r="W5299" s="178"/>
      <c r="X5299" s="178"/>
      <c r="Y5299" s="210">
        <f t="shared" si="418"/>
        <v>0.37857142857142856</v>
      </c>
      <c r="Z5299" s="211">
        <f t="shared" si="420"/>
        <v>0.42</v>
      </c>
      <c r="AA5299" s="178"/>
      <c r="AB5299" s="178"/>
      <c r="AC5299" s="178"/>
    </row>
    <row r="5300" spans="2:29" x14ac:dyDescent="0.35">
      <c r="B5300" s="222">
        <v>537700</v>
      </c>
      <c r="C5300" s="208">
        <v>222494</v>
      </c>
      <c r="D5300" s="309">
        <v>12237.17</v>
      </c>
      <c r="E5300" s="206">
        <v>17799.52</v>
      </c>
      <c r="F5300" s="206">
        <v>20024.46</v>
      </c>
      <c r="G5300" s="205">
        <f t="shared" si="421"/>
        <v>0.4137883578203459</v>
      </c>
      <c r="H5300" s="207">
        <f t="shared" si="422"/>
        <v>0.45</v>
      </c>
      <c r="I5300" s="213">
        <v>203562</v>
      </c>
      <c r="J5300" s="213">
        <v>11195.91</v>
      </c>
      <c r="K5300" s="212">
        <v>16284.96</v>
      </c>
      <c r="L5300" s="212">
        <v>18320.580000000002</v>
      </c>
      <c r="M5300" s="239">
        <f t="shared" si="419"/>
        <v>0.51530000000002474</v>
      </c>
      <c r="N5300" s="239"/>
      <c r="O5300" s="178"/>
      <c r="P5300" s="178"/>
      <c r="Q5300" s="178"/>
      <c r="R5300" s="178"/>
      <c r="S5300" s="178"/>
      <c r="T5300" s="178"/>
      <c r="U5300" s="178"/>
      <c r="V5300" s="178"/>
      <c r="W5300" s="178"/>
      <c r="X5300" s="178"/>
      <c r="Y5300" s="210">
        <f t="shared" si="418"/>
        <v>0.37857913334573184</v>
      </c>
      <c r="Z5300" s="211">
        <f t="shared" si="420"/>
        <v>0.42</v>
      </c>
      <c r="AA5300" s="178"/>
      <c r="AB5300" s="178"/>
      <c r="AC5300" s="178"/>
    </row>
    <row r="5301" spans="2:29" x14ac:dyDescent="0.35">
      <c r="B5301" s="222">
        <v>537800</v>
      </c>
      <c r="C5301" s="208">
        <v>222539</v>
      </c>
      <c r="D5301" s="309">
        <v>12239.64</v>
      </c>
      <c r="E5301" s="206">
        <v>17803.12</v>
      </c>
      <c r="F5301" s="206">
        <v>20028.509999999998</v>
      </c>
      <c r="G5301" s="205">
        <f t="shared" si="421"/>
        <v>0.41379509111193752</v>
      </c>
      <c r="H5301" s="207">
        <f t="shared" si="422"/>
        <v>0.45</v>
      </c>
      <c r="I5301" s="213">
        <v>203604</v>
      </c>
      <c r="J5301" s="213">
        <v>11198.22</v>
      </c>
      <c r="K5301" s="212">
        <v>16288.32</v>
      </c>
      <c r="L5301" s="212">
        <v>18324.36</v>
      </c>
      <c r="M5301" s="239">
        <f t="shared" si="419"/>
        <v>0.51520000000025901</v>
      </c>
      <c r="N5301" s="239"/>
      <c r="O5301" s="178"/>
      <c r="P5301" s="178"/>
      <c r="Q5301" s="178"/>
      <c r="R5301" s="178"/>
      <c r="S5301" s="178"/>
      <c r="T5301" s="178"/>
      <c r="U5301" s="178"/>
      <c r="V5301" s="178"/>
      <c r="W5301" s="178"/>
      <c r="X5301" s="178"/>
      <c r="Y5301" s="210">
        <f t="shared" si="418"/>
        <v>0.37858683525474152</v>
      </c>
      <c r="Z5301" s="211">
        <f t="shared" si="420"/>
        <v>0.42</v>
      </c>
      <c r="AA5301" s="178"/>
      <c r="AB5301" s="178"/>
      <c r="AC5301" s="178"/>
    </row>
    <row r="5302" spans="2:29" x14ac:dyDescent="0.35">
      <c r="B5302" s="222">
        <v>537900</v>
      </c>
      <c r="C5302" s="208">
        <v>222584</v>
      </c>
      <c r="D5302" s="309">
        <v>12242.12</v>
      </c>
      <c r="E5302" s="206">
        <v>17806.72</v>
      </c>
      <c r="F5302" s="206">
        <v>20032.560000000001</v>
      </c>
      <c r="G5302" s="205">
        <f t="shared" si="421"/>
        <v>0.41380182189998144</v>
      </c>
      <c r="H5302" s="207">
        <f t="shared" si="422"/>
        <v>0.45</v>
      </c>
      <c r="I5302" s="213">
        <v>203646</v>
      </c>
      <c r="J5302" s="213">
        <v>11200.53</v>
      </c>
      <c r="K5302" s="212">
        <v>16291.68</v>
      </c>
      <c r="L5302" s="212">
        <v>18328.14</v>
      </c>
      <c r="M5302" s="239">
        <f t="shared" si="419"/>
        <v>0.51529999999995202</v>
      </c>
      <c r="N5302" s="239"/>
      <c r="O5302" s="178"/>
      <c r="P5302" s="178"/>
      <c r="Q5302" s="178"/>
      <c r="R5302" s="178"/>
      <c r="S5302" s="178"/>
      <c r="T5302" s="178"/>
      <c r="U5302" s="178"/>
      <c r="V5302" s="178"/>
      <c r="W5302" s="178"/>
      <c r="X5302" s="178"/>
      <c r="Y5302" s="210">
        <f t="shared" si="418"/>
        <v>0.3785945343000558</v>
      </c>
      <c r="Z5302" s="211">
        <f t="shared" si="420"/>
        <v>0.42</v>
      </c>
      <c r="AA5302" s="178"/>
      <c r="AB5302" s="178"/>
      <c r="AC5302" s="178"/>
    </row>
    <row r="5303" spans="2:29" x14ac:dyDescent="0.35">
      <c r="B5303" s="222">
        <v>538000</v>
      </c>
      <c r="C5303" s="208">
        <v>222629</v>
      </c>
      <c r="D5303" s="309">
        <v>12244.59</v>
      </c>
      <c r="E5303" s="206">
        <v>17810.32</v>
      </c>
      <c r="F5303" s="206">
        <v>20036.61</v>
      </c>
      <c r="G5303" s="205">
        <f t="shared" si="421"/>
        <v>0.41380855018587359</v>
      </c>
      <c r="H5303" s="207">
        <f t="shared" si="422"/>
        <v>0.45</v>
      </c>
      <c r="I5303" s="213">
        <v>203688</v>
      </c>
      <c r="J5303" s="213">
        <v>11202.84</v>
      </c>
      <c r="K5303" s="212">
        <v>16295.04</v>
      </c>
      <c r="L5303" s="212">
        <v>18331.919999999998</v>
      </c>
      <c r="M5303" s="239">
        <f t="shared" si="419"/>
        <v>0.51520000000007715</v>
      </c>
      <c r="N5303" s="239"/>
      <c r="O5303" s="178"/>
      <c r="P5303" s="178"/>
      <c r="Q5303" s="178"/>
      <c r="R5303" s="178"/>
      <c r="S5303" s="178"/>
      <c r="T5303" s="178"/>
      <c r="U5303" s="178"/>
      <c r="V5303" s="178"/>
      <c r="W5303" s="178"/>
      <c r="X5303" s="178"/>
      <c r="Y5303" s="210">
        <f t="shared" si="418"/>
        <v>0.37860223048327135</v>
      </c>
      <c r="Z5303" s="211">
        <f t="shared" si="420"/>
        <v>0.42</v>
      </c>
      <c r="AA5303" s="178"/>
      <c r="AB5303" s="178"/>
      <c r="AC5303" s="178"/>
    </row>
    <row r="5304" spans="2:29" x14ac:dyDescent="0.35">
      <c r="B5304" s="222">
        <v>538100</v>
      </c>
      <c r="C5304" s="208">
        <v>222674</v>
      </c>
      <c r="D5304" s="309">
        <v>12247.07</v>
      </c>
      <c r="E5304" s="206">
        <v>17813.919999999998</v>
      </c>
      <c r="F5304" s="206">
        <v>20040.66</v>
      </c>
      <c r="G5304" s="205">
        <f t="shared" si="421"/>
        <v>0.41381527597100909</v>
      </c>
      <c r="H5304" s="207">
        <f t="shared" si="422"/>
        <v>0.45</v>
      </c>
      <c r="I5304" s="213">
        <v>203730</v>
      </c>
      <c r="J5304" s="213">
        <v>11205.15</v>
      </c>
      <c r="K5304" s="212">
        <v>16298.4</v>
      </c>
      <c r="L5304" s="212">
        <v>18335.7</v>
      </c>
      <c r="M5304" s="239">
        <f t="shared" si="419"/>
        <v>0.51530000000009746</v>
      </c>
      <c r="N5304" s="239"/>
      <c r="O5304" s="178"/>
      <c r="P5304" s="178"/>
      <c r="Q5304" s="178"/>
      <c r="R5304" s="178"/>
      <c r="S5304" s="178"/>
      <c r="T5304" s="178"/>
      <c r="U5304" s="178"/>
      <c r="V5304" s="178"/>
      <c r="W5304" s="178"/>
      <c r="X5304" s="178"/>
      <c r="Y5304" s="210">
        <f t="shared" si="418"/>
        <v>0.37860992380598402</v>
      </c>
      <c r="Z5304" s="211">
        <f t="shared" si="420"/>
        <v>0.42</v>
      </c>
      <c r="AA5304" s="178"/>
      <c r="AB5304" s="178"/>
      <c r="AC5304" s="178"/>
    </row>
    <row r="5305" spans="2:29" x14ac:dyDescent="0.35">
      <c r="B5305" s="222">
        <v>538200</v>
      </c>
      <c r="C5305" s="208">
        <v>222719</v>
      </c>
      <c r="D5305" s="309">
        <v>12249.54</v>
      </c>
      <c r="E5305" s="206">
        <v>17817.52</v>
      </c>
      <c r="F5305" s="206">
        <v>20044.71</v>
      </c>
      <c r="G5305" s="205">
        <f t="shared" si="421"/>
        <v>0.41382199925678187</v>
      </c>
      <c r="H5305" s="207">
        <f t="shared" si="422"/>
        <v>0.45</v>
      </c>
      <c r="I5305" s="213">
        <v>203772</v>
      </c>
      <c r="J5305" s="213">
        <v>11207.46</v>
      </c>
      <c r="K5305" s="212">
        <v>16301.76</v>
      </c>
      <c r="L5305" s="212">
        <v>18339.48</v>
      </c>
      <c r="M5305" s="239">
        <f t="shared" si="419"/>
        <v>0.51520000000000432</v>
      </c>
      <c r="N5305" s="239"/>
      <c r="O5305" s="178"/>
      <c r="P5305" s="178"/>
      <c r="Q5305" s="178"/>
      <c r="R5305" s="178"/>
      <c r="S5305" s="178"/>
      <c r="T5305" s="178"/>
      <c r="U5305" s="178"/>
      <c r="V5305" s="178"/>
      <c r="W5305" s="178"/>
      <c r="X5305" s="178"/>
      <c r="Y5305" s="210">
        <f t="shared" si="418"/>
        <v>0.37861761426978818</v>
      </c>
      <c r="Z5305" s="211">
        <f t="shared" si="420"/>
        <v>0.42</v>
      </c>
      <c r="AA5305" s="178"/>
      <c r="AB5305" s="178"/>
      <c r="AC5305" s="178"/>
    </row>
    <row r="5306" spans="2:29" x14ac:dyDescent="0.35">
      <c r="B5306" s="222">
        <v>538300</v>
      </c>
      <c r="C5306" s="208">
        <v>222764</v>
      </c>
      <c r="D5306" s="309">
        <v>12252.02</v>
      </c>
      <c r="E5306" s="206">
        <v>17821.12</v>
      </c>
      <c r="F5306" s="206">
        <v>20048.759999999998</v>
      </c>
      <c r="G5306" s="205">
        <f t="shared" si="421"/>
        <v>0.41382872004458482</v>
      </c>
      <c r="H5306" s="207">
        <f t="shared" si="422"/>
        <v>0.45</v>
      </c>
      <c r="I5306" s="213">
        <v>203814</v>
      </c>
      <c r="J5306" s="213">
        <v>11209.77</v>
      </c>
      <c r="K5306" s="212">
        <v>16305.12</v>
      </c>
      <c r="L5306" s="212">
        <v>18343.259999999998</v>
      </c>
      <c r="M5306" s="239">
        <f t="shared" si="419"/>
        <v>0.51529999999998832</v>
      </c>
      <c r="N5306" s="239"/>
      <c r="O5306" s="178"/>
      <c r="P5306" s="178"/>
      <c r="Q5306" s="178"/>
      <c r="R5306" s="178"/>
      <c r="S5306" s="178"/>
      <c r="T5306" s="178"/>
      <c r="U5306" s="178"/>
      <c r="V5306" s="178"/>
      <c r="W5306" s="178"/>
      <c r="X5306" s="178"/>
      <c r="Y5306" s="210">
        <f t="shared" si="418"/>
        <v>0.37862530187627719</v>
      </c>
      <c r="Z5306" s="211">
        <f t="shared" si="420"/>
        <v>0.42</v>
      </c>
      <c r="AA5306" s="178"/>
      <c r="AB5306" s="178"/>
      <c r="AC5306" s="178"/>
    </row>
    <row r="5307" spans="2:29" x14ac:dyDescent="0.35">
      <c r="B5307" s="222">
        <v>538400</v>
      </c>
      <c r="C5307" s="208">
        <v>222809</v>
      </c>
      <c r="D5307" s="309">
        <v>12254.49</v>
      </c>
      <c r="E5307" s="206">
        <v>17824.72</v>
      </c>
      <c r="F5307" s="206">
        <v>20052.810000000001</v>
      </c>
      <c r="G5307" s="205">
        <f t="shared" si="421"/>
        <v>0.41383543833580982</v>
      </c>
      <c r="H5307" s="207">
        <f t="shared" si="422"/>
        <v>0.45</v>
      </c>
      <c r="I5307" s="213">
        <v>203856</v>
      </c>
      <c r="J5307" s="213">
        <v>11212.08</v>
      </c>
      <c r="K5307" s="212">
        <v>16308.48</v>
      </c>
      <c r="L5307" s="212">
        <v>18347.04</v>
      </c>
      <c r="M5307" s="239">
        <f t="shared" si="419"/>
        <v>0.51519999999989519</v>
      </c>
      <c r="N5307" s="239"/>
      <c r="O5307" s="178"/>
      <c r="P5307" s="178"/>
      <c r="Q5307" s="178"/>
      <c r="R5307" s="178"/>
      <c r="S5307" s="178"/>
      <c r="T5307" s="178"/>
      <c r="U5307" s="178"/>
      <c r="V5307" s="178"/>
      <c r="W5307" s="178"/>
      <c r="X5307" s="178"/>
      <c r="Y5307" s="210">
        <f t="shared" si="418"/>
        <v>0.37863298662704309</v>
      </c>
      <c r="Z5307" s="211">
        <f t="shared" si="420"/>
        <v>0.42</v>
      </c>
      <c r="AA5307" s="178"/>
      <c r="AB5307" s="178"/>
      <c r="AC5307" s="178"/>
    </row>
    <row r="5308" spans="2:29" x14ac:dyDescent="0.35">
      <c r="B5308" s="222">
        <v>538500</v>
      </c>
      <c r="C5308" s="208">
        <v>222854</v>
      </c>
      <c r="D5308" s="309">
        <v>12256.97</v>
      </c>
      <c r="E5308" s="206">
        <v>17828.32</v>
      </c>
      <c r="F5308" s="206">
        <v>20056.86</v>
      </c>
      <c r="G5308" s="205">
        <f t="shared" si="421"/>
        <v>0.41384215413184772</v>
      </c>
      <c r="H5308" s="207">
        <f t="shared" si="422"/>
        <v>0.45</v>
      </c>
      <c r="I5308" s="213">
        <v>203898</v>
      </c>
      <c r="J5308" s="213">
        <v>11214.39</v>
      </c>
      <c r="K5308" s="212">
        <v>16311.84</v>
      </c>
      <c r="L5308" s="212">
        <v>18350.82</v>
      </c>
      <c r="M5308" s="239">
        <f t="shared" si="419"/>
        <v>0.51530000000017029</v>
      </c>
      <c r="N5308" s="239"/>
      <c r="O5308" s="178"/>
      <c r="P5308" s="178"/>
      <c r="Q5308" s="178"/>
      <c r="R5308" s="178"/>
      <c r="S5308" s="178"/>
      <c r="T5308" s="178"/>
      <c r="U5308" s="178"/>
      <c r="V5308" s="178"/>
      <c r="W5308" s="178"/>
      <c r="X5308" s="178"/>
      <c r="Y5308" s="210">
        <f t="shared" si="418"/>
        <v>0.37864066852367689</v>
      </c>
      <c r="Z5308" s="211">
        <f t="shared" si="420"/>
        <v>0.42</v>
      </c>
      <c r="AA5308" s="178"/>
      <c r="AB5308" s="178"/>
      <c r="AC5308" s="178"/>
    </row>
    <row r="5309" spans="2:29" x14ac:dyDescent="0.35">
      <c r="B5309" s="222">
        <v>538600</v>
      </c>
      <c r="C5309" s="208">
        <v>222899</v>
      </c>
      <c r="D5309" s="309">
        <v>12259.44</v>
      </c>
      <c r="E5309" s="206">
        <v>17831.919999999998</v>
      </c>
      <c r="F5309" s="206">
        <v>20060.91</v>
      </c>
      <c r="G5309" s="205">
        <f t="shared" si="421"/>
        <v>0.41384886743408839</v>
      </c>
      <c r="H5309" s="207">
        <f t="shared" si="422"/>
        <v>0.45</v>
      </c>
      <c r="I5309" s="213">
        <v>203940</v>
      </c>
      <c r="J5309" s="213">
        <v>11216.7</v>
      </c>
      <c r="K5309" s="212">
        <v>16315.2</v>
      </c>
      <c r="L5309" s="212">
        <v>18354.599999999999</v>
      </c>
      <c r="M5309" s="239">
        <f t="shared" si="419"/>
        <v>0.51520000000004074</v>
      </c>
      <c r="N5309" s="239"/>
      <c r="O5309" s="178"/>
      <c r="P5309" s="178"/>
      <c r="Q5309" s="178"/>
      <c r="R5309" s="178"/>
      <c r="S5309" s="178"/>
      <c r="T5309" s="178"/>
      <c r="U5309" s="178"/>
      <c r="V5309" s="178"/>
      <c r="W5309" s="178"/>
      <c r="X5309" s="178"/>
      <c r="Y5309" s="210">
        <f t="shared" si="418"/>
        <v>0.37864834756776827</v>
      </c>
      <c r="Z5309" s="211">
        <f t="shared" si="420"/>
        <v>0.42</v>
      </c>
      <c r="AA5309" s="178"/>
      <c r="AB5309" s="178"/>
      <c r="AC5309" s="178"/>
    </row>
    <row r="5310" spans="2:29" x14ac:dyDescent="0.35">
      <c r="B5310" s="222">
        <v>538700</v>
      </c>
      <c r="C5310" s="208">
        <v>222944</v>
      </c>
      <c r="D5310" s="309">
        <v>12261.92</v>
      </c>
      <c r="E5310" s="206">
        <v>17835.52</v>
      </c>
      <c r="F5310" s="206">
        <v>20064.96</v>
      </c>
      <c r="G5310" s="205">
        <f t="shared" si="421"/>
        <v>0.41385557824392055</v>
      </c>
      <c r="H5310" s="207">
        <f t="shared" si="422"/>
        <v>0.45</v>
      </c>
      <c r="I5310" s="213">
        <v>203982</v>
      </c>
      <c r="J5310" s="213">
        <v>11219.01</v>
      </c>
      <c r="K5310" s="212">
        <v>16318.56</v>
      </c>
      <c r="L5310" s="212">
        <v>18358.38</v>
      </c>
      <c r="M5310" s="239">
        <f t="shared" si="419"/>
        <v>0.51530000000002474</v>
      </c>
      <c r="N5310" s="239"/>
      <c r="O5310" s="178"/>
      <c r="P5310" s="178"/>
      <c r="Q5310" s="178"/>
      <c r="R5310" s="178"/>
      <c r="S5310" s="178"/>
      <c r="T5310" s="178"/>
      <c r="U5310" s="178"/>
      <c r="V5310" s="178"/>
      <c r="W5310" s="178"/>
      <c r="X5310" s="178"/>
      <c r="Y5310" s="210">
        <f t="shared" si="418"/>
        <v>0.3786560237609059</v>
      </c>
      <c r="Z5310" s="211">
        <f t="shared" si="420"/>
        <v>0.42</v>
      </c>
      <c r="AA5310" s="178"/>
      <c r="AB5310" s="178"/>
      <c r="AC5310" s="178"/>
    </row>
    <row r="5311" spans="2:29" x14ac:dyDescent="0.35">
      <c r="B5311" s="222">
        <v>538800</v>
      </c>
      <c r="C5311" s="208">
        <v>222989</v>
      </c>
      <c r="D5311" s="309">
        <v>12264.39</v>
      </c>
      <c r="E5311" s="206">
        <v>17839.12</v>
      </c>
      <c r="F5311" s="206">
        <v>20069.009999999998</v>
      </c>
      <c r="G5311" s="205">
        <f t="shared" si="421"/>
        <v>0.413862286562732</v>
      </c>
      <c r="H5311" s="207">
        <f t="shared" si="422"/>
        <v>0.45</v>
      </c>
      <c r="I5311" s="213">
        <v>204024</v>
      </c>
      <c r="J5311" s="213">
        <v>11221.32</v>
      </c>
      <c r="K5311" s="212">
        <v>16321.92</v>
      </c>
      <c r="L5311" s="212">
        <v>18362.16</v>
      </c>
      <c r="M5311" s="239">
        <f t="shared" si="419"/>
        <v>0.51520000000025901</v>
      </c>
      <c r="N5311" s="239"/>
      <c r="O5311" s="178"/>
      <c r="P5311" s="178"/>
      <c r="Q5311" s="178"/>
      <c r="R5311" s="178"/>
      <c r="S5311" s="178"/>
      <c r="T5311" s="178"/>
      <c r="U5311" s="178"/>
      <c r="V5311" s="178"/>
      <c r="W5311" s="178"/>
      <c r="X5311" s="178"/>
      <c r="Y5311" s="210">
        <f t="shared" si="418"/>
        <v>0.37866369710467707</v>
      </c>
      <c r="Z5311" s="211">
        <f t="shared" si="420"/>
        <v>0.42</v>
      </c>
      <c r="AA5311" s="178"/>
      <c r="AB5311" s="178"/>
      <c r="AC5311" s="178"/>
    </row>
    <row r="5312" spans="2:29" x14ac:dyDescent="0.35">
      <c r="B5312" s="222">
        <v>538900</v>
      </c>
      <c r="C5312" s="208">
        <v>223034</v>
      </c>
      <c r="D5312" s="309">
        <v>12266.87</v>
      </c>
      <c r="E5312" s="206">
        <v>17842.72</v>
      </c>
      <c r="F5312" s="206">
        <v>20073.060000000001</v>
      </c>
      <c r="G5312" s="205">
        <f t="shared" si="421"/>
        <v>0.41386899239190944</v>
      </c>
      <c r="H5312" s="207">
        <f t="shared" si="422"/>
        <v>0.45</v>
      </c>
      <c r="I5312" s="213">
        <v>204066</v>
      </c>
      <c r="J5312" s="213">
        <v>11223.63</v>
      </c>
      <c r="K5312" s="212">
        <v>16325.28</v>
      </c>
      <c r="L5312" s="212">
        <v>18365.939999999999</v>
      </c>
      <c r="M5312" s="239">
        <f t="shared" si="419"/>
        <v>0.51529999999995202</v>
      </c>
      <c r="N5312" s="239"/>
      <c r="O5312" s="178"/>
      <c r="P5312" s="178"/>
      <c r="Q5312" s="178"/>
      <c r="R5312" s="178"/>
      <c r="S5312" s="178"/>
      <c r="T5312" s="178"/>
      <c r="U5312" s="178"/>
      <c r="V5312" s="178"/>
      <c r="W5312" s="178"/>
      <c r="X5312" s="178"/>
      <c r="Y5312" s="210">
        <f t="shared" si="418"/>
        <v>0.37867136760066805</v>
      </c>
      <c r="Z5312" s="211">
        <f t="shared" si="420"/>
        <v>0.42</v>
      </c>
      <c r="AA5312" s="178"/>
      <c r="AB5312" s="178"/>
      <c r="AC5312" s="178"/>
    </row>
    <row r="5313" spans="2:29" x14ac:dyDescent="0.35">
      <c r="B5313" s="222">
        <v>539000</v>
      </c>
      <c r="C5313" s="208">
        <v>223079</v>
      </c>
      <c r="D5313" s="309">
        <v>12269.34</v>
      </c>
      <c r="E5313" s="206">
        <v>17846.32</v>
      </c>
      <c r="F5313" s="206">
        <v>20077.11</v>
      </c>
      <c r="G5313" s="205">
        <f t="shared" si="421"/>
        <v>0.41387569573283861</v>
      </c>
      <c r="H5313" s="207">
        <f t="shared" si="422"/>
        <v>0.45</v>
      </c>
      <c r="I5313" s="213">
        <v>204108</v>
      </c>
      <c r="J5313" s="213">
        <v>11225.94</v>
      </c>
      <c r="K5313" s="212">
        <v>16328.64</v>
      </c>
      <c r="L5313" s="212">
        <v>18369.72</v>
      </c>
      <c r="M5313" s="239">
        <f t="shared" si="419"/>
        <v>0.51520000000007715</v>
      </c>
      <c r="N5313" s="239"/>
      <c r="O5313" s="178"/>
      <c r="P5313" s="178"/>
      <c r="Q5313" s="178"/>
      <c r="R5313" s="178"/>
      <c r="S5313" s="178"/>
      <c r="T5313" s="178"/>
      <c r="U5313" s="178"/>
      <c r="V5313" s="178"/>
      <c r="W5313" s="178"/>
      <c r="X5313" s="178"/>
      <c r="Y5313" s="210">
        <f t="shared" si="418"/>
        <v>0.37867903525046381</v>
      </c>
      <c r="Z5313" s="211">
        <f t="shared" si="420"/>
        <v>0.42</v>
      </c>
      <c r="AA5313" s="178"/>
      <c r="AB5313" s="178"/>
      <c r="AC5313" s="178"/>
    </row>
    <row r="5314" spans="2:29" x14ac:dyDescent="0.35">
      <c r="B5314" s="222">
        <v>539100</v>
      </c>
      <c r="C5314" s="208">
        <v>223124</v>
      </c>
      <c r="D5314" s="309">
        <v>12271.82</v>
      </c>
      <c r="E5314" s="206">
        <v>17849.919999999998</v>
      </c>
      <c r="F5314" s="206">
        <v>20081.16</v>
      </c>
      <c r="G5314" s="205">
        <f t="shared" si="421"/>
        <v>0.41388239658690412</v>
      </c>
      <c r="H5314" s="207">
        <f t="shared" si="422"/>
        <v>0.45</v>
      </c>
      <c r="I5314" s="213">
        <v>204150</v>
      </c>
      <c r="J5314" s="213">
        <v>11228.25</v>
      </c>
      <c r="K5314" s="212">
        <v>16332</v>
      </c>
      <c r="L5314" s="212">
        <v>18373.5</v>
      </c>
      <c r="M5314" s="239">
        <f t="shared" si="419"/>
        <v>0.51530000000009746</v>
      </c>
      <c r="N5314" s="239"/>
      <c r="O5314" s="178"/>
      <c r="P5314" s="178"/>
      <c r="Q5314" s="178"/>
      <c r="R5314" s="178"/>
      <c r="S5314" s="178"/>
      <c r="T5314" s="178"/>
      <c r="U5314" s="178"/>
      <c r="V5314" s="178"/>
      <c r="W5314" s="178"/>
      <c r="X5314" s="178"/>
      <c r="Y5314" s="210">
        <f t="shared" si="418"/>
        <v>0.37868670005564831</v>
      </c>
      <c r="Z5314" s="211">
        <f t="shared" si="420"/>
        <v>0.42</v>
      </c>
      <c r="AA5314" s="178"/>
      <c r="AB5314" s="178"/>
      <c r="AC5314" s="178"/>
    </row>
    <row r="5315" spans="2:29" x14ac:dyDescent="0.35">
      <c r="B5315" s="222">
        <v>539200</v>
      </c>
      <c r="C5315" s="208">
        <v>223169</v>
      </c>
      <c r="D5315" s="309">
        <v>12274.29</v>
      </c>
      <c r="E5315" s="206">
        <v>17853.52</v>
      </c>
      <c r="F5315" s="206">
        <v>20085.21</v>
      </c>
      <c r="G5315" s="205">
        <f t="shared" si="421"/>
        <v>0.41388909495548959</v>
      </c>
      <c r="H5315" s="207">
        <f t="shared" si="422"/>
        <v>0.45</v>
      </c>
      <c r="I5315" s="213">
        <v>204192</v>
      </c>
      <c r="J5315" s="213">
        <v>11230.56</v>
      </c>
      <c r="K5315" s="212">
        <v>16335.36</v>
      </c>
      <c r="L5315" s="212">
        <v>18377.28</v>
      </c>
      <c r="M5315" s="239">
        <f t="shared" si="419"/>
        <v>0.51520000000000432</v>
      </c>
      <c r="N5315" s="239"/>
      <c r="O5315" s="178"/>
      <c r="P5315" s="178"/>
      <c r="Q5315" s="178"/>
      <c r="R5315" s="178"/>
      <c r="S5315" s="178"/>
      <c r="T5315" s="178"/>
      <c r="U5315" s="178"/>
      <c r="V5315" s="178"/>
      <c r="W5315" s="178"/>
      <c r="X5315" s="178"/>
      <c r="Y5315" s="210">
        <f t="shared" ref="Y5315:Y5378" si="423">I5315/$B5315</f>
        <v>0.37869436201780415</v>
      </c>
      <c r="Z5315" s="211">
        <f t="shared" si="420"/>
        <v>0.42</v>
      </c>
      <c r="AA5315" s="178"/>
      <c r="AB5315" s="178"/>
      <c r="AC5315" s="178"/>
    </row>
    <row r="5316" spans="2:29" x14ac:dyDescent="0.35">
      <c r="B5316" s="222">
        <v>539300</v>
      </c>
      <c r="C5316" s="208">
        <v>223214</v>
      </c>
      <c r="D5316" s="309">
        <v>12276.77</v>
      </c>
      <c r="E5316" s="206">
        <v>17857.12</v>
      </c>
      <c r="F5316" s="206">
        <v>20089.259999999998</v>
      </c>
      <c r="G5316" s="205">
        <f t="shared" si="421"/>
        <v>0.41389579083997774</v>
      </c>
      <c r="H5316" s="207">
        <f t="shared" si="422"/>
        <v>0.45</v>
      </c>
      <c r="I5316" s="213">
        <v>204234</v>
      </c>
      <c r="J5316" s="213">
        <v>11232.87</v>
      </c>
      <c r="K5316" s="212">
        <v>16338.72</v>
      </c>
      <c r="L5316" s="212">
        <v>18381.060000000001</v>
      </c>
      <c r="M5316" s="239">
        <f t="shared" ref="M5316:M5379" si="424">(C5316+D5316+F5316-C5315-D5315-F5315)/100</f>
        <v>0.51529999999998832</v>
      </c>
      <c r="N5316" s="239"/>
      <c r="O5316" s="178"/>
      <c r="P5316" s="178"/>
      <c r="Q5316" s="178"/>
      <c r="R5316" s="178"/>
      <c r="S5316" s="178"/>
      <c r="T5316" s="178"/>
      <c r="U5316" s="178"/>
      <c r="V5316" s="178"/>
      <c r="W5316" s="178"/>
      <c r="X5316" s="178"/>
      <c r="Y5316" s="210">
        <f t="shared" si="423"/>
        <v>0.37870202113851287</v>
      </c>
      <c r="Z5316" s="211">
        <f t="shared" ref="Z5316:Z5379" si="425">(I5316-I5315)/($B5316-$B5315)</f>
        <v>0.42</v>
      </c>
      <c r="AA5316" s="178"/>
      <c r="AB5316" s="178"/>
      <c r="AC5316" s="178"/>
    </row>
    <row r="5317" spans="2:29" x14ac:dyDescent="0.35">
      <c r="B5317" s="222">
        <v>539400</v>
      </c>
      <c r="C5317" s="208">
        <v>223259</v>
      </c>
      <c r="D5317" s="309">
        <v>12279.24</v>
      </c>
      <c r="E5317" s="206">
        <v>17860.72</v>
      </c>
      <c r="F5317" s="206">
        <v>20093.310000000001</v>
      </c>
      <c r="G5317" s="205">
        <f t="shared" ref="G5317:G5380" si="426">C5317/B5317</f>
        <v>0.41390248424175008</v>
      </c>
      <c r="H5317" s="207">
        <f t="shared" ref="H5317:H5380" si="427">(C5317-C5316)/(B5317-B5316)</f>
        <v>0.45</v>
      </c>
      <c r="I5317" s="213">
        <v>204276</v>
      </c>
      <c r="J5317" s="213">
        <v>11235.18</v>
      </c>
      <c r="K5317" s="212">
        <v>16342.08</v>
      </c>
      <c r="L5317" s="212">
        <v>18384.84</v>
      </c>
      <c r="M5317" s="239">
        <f t="shared" si="424"/>
        <v>0.51519999999989519</v>
      </c>
      <c r="N5317" s="239"/>
      <c r="O5317" s="178"/>
      <c r="P5317" s="178"/>
      <c r="Q5317" s="178"/>
      <c r="R5317" s="178"/>
      <c r="S5317" s="178"/>
      <c r="T5317" s="178"/>
      <c r="U5317" s="178"/>
      <c r="V5317" s="178"/>
      <c r="W5317" s="178"/>
      <c r="X5317" s="178"/>
      <c r="Y5317" s="210">
        <f t="shared" si="423"/>
        <v>0.37870967741935485</v>
      </c>
      <c r="Z5317" s="211">
        <f t="shared" si="425"/>
        <v>0.42</v>
      </c>
      <c r="AA5317" s="178"/>
      <c r="AB5317" s="178"/>
      <c r="AC5317" s="178"/>
    </row>
    <row r="5318" spans="2:29" x14ac:dyDescent="0.35">
      <c r="B5318" s="222">
        <v>539500</v>
      </c>
      <c r="C5318" s="208">
        <v>223304</v>
      </c>
      <c r="D5318" s="309">
        <v>12281.72</v>
      </c>
      <c r="E5318" s="206">
        <v>17864.32</v>
      </c>
      <c r="F5318" s="206">
        <v>20097.36</v>
      </c>
      <c r="G5318" s="205">
        <f t="shared" si="426"/>
        <v>0.41390917516218723</v>
      </c>
      <c r="H5318" s="207">
        <f t="shared" si="427"/>
        <v>0.45</v>
      </c>
      <c r="I5318" s="213">
        <v>204318</v>
      </c>
      <c r="J5318" s="213">
        <v>11237.49</v>
      </c>
      <c r="K5318" s="212">
        <v>16345.44</v>
      </c>
      <c r="L5318" s="212">
        <v>18388.62</v>
      </c>
      <c r="M5318" s="239">
        <f t="shared" si="424"/>
        <v>0.51530000000017029</v>
      </c>
      <c r="N5318" s="239"/>
      <c r="O5318" s="178"/>
      <c r="P5318" s="178"/>
      <c r="Q5318" s="178"/>
      <c r="R5318" s="178"/>
      <c r="S5318" s="178"/>
      <c r="T5318" s="178"/>
      <c r="U5318" s="178"/>
      <c r="V5318" s="178"/>
      <c r="W5318" s="178"/>
      <c r="X5318" s="178"/>
      <c r="Y5318" s="210">
        <f t="shared" si="423"/>
        <v>0.37871733086190917</v>
      </c>
      <c r="Z5318" s="211">
        <f t="shared" si="425"/>
        <v>0.42</v>
      </c>
      <c r="AA5318" s="178"/>
      <c r="AB5318" s="178"/>
      <c r="AC5318" s="178"/>
    </row>
    <row r="5319" spans="2:29" x14ac:dyDescent="0.35">
      <c r="B5319" s="222">
        <v>539600</v>
      </c>
      <c r="C5319" s="208">
        <v>223349</v>
      </c>
      <c r="D5319" s="309">
        <v>12284.19</v>
      </c>
      <c r="E5319" s="206">
        <v>17867.919999999998</v>
      </c>
      <c r="F5319" s="206">
        <v>20101.41</v>
      </c>
      <c r="G5319" s="205">
        <f t="shared" si="426"/>
        <v>0.41391586360266863</v>
      </c>
      <c r="H5319" s="207">
        <f t="shared" si="427"/>
        <v>0.45</v>
      </c>
      <c r="I5319" s="213">
        <v>204360</v>
      </c>
      <c r="J5319" s="213">
        <v>11239.8</v>
      </c>
      <c r="K5319" s="212">
        <v>16348.8</v>
      </c>
      <c r="L5319" s="212">
        <v>18392.400000000001</v>
      </c>
      <c r="M5319" s="239">
        <f t="shared" si="424"/>
        <v>0.51520000000004074</v>
      </c>
      <c r="N5319" s="239"/>
      <c r="O5319" s="178"/>
      <c r="P5319" s="178"/>
      <c r="Q5319" s="178"/>
      <c r="R5319" s="178"/>
      <c r="S5319" s="178"/>
      <c r="T5319" s="178"/>
      <c r="U5319" s="178"/>
      <c r="V5319" s="178"/>
      <c r="W5319" s="178"/>
      <c r="X5319" s="178"/>
      <c r="Y5319" s="210">
        <f t="shared" si="423"/>
        <v>0.37872498146775391</v>
      </c>
      <c r="Z5319" s="211">
        <f t="shared" si="425"/>
        <v>0.42</v>
      </c>
      <c r="AA5319" s="178"/>
      <c r="AB5319" s="178"/>
      <c r="AC5319" s="178"/>
    </row>
    <row r="5320" spans="2:29" x14ac:dyDescent="0.35">
      <c r="B5320" s="222">
        <v>539700</v>
      </c>
      <c r="C5320" s="208">
        <v>223394</v>
      </c>
      <c r="D5320" s="309">
        <v>12286.67</v>
      </c>
      <c r="E5320" s="206">
        <v>17871.52</v>
      </c>
      <c r="F5320" s="206">
        <v>20105.46</v>
      </c>
      <c r="G5320" s="205">
        <f t="shared" si="426"/>
        <v>0.41392254956457292</v>
      </c>
      <c r="H5320" s="207">
        <f t="shared" si="427"/>
        <v>0.45</v>
      </c>
      <c r="I5320" s="213">
        <v>204402</v>
      </c>
      <c r="J5320" s="213">
        <v>11242.11</v>
      </c>
      <c r="K5320" s="212">
        <v>16352.16</v>
      </c>
      <c r="L5320" s="212">
        <v>18396.18</v>
      </c>
      <c r="M5320" s="239">
        <f t="shared" si="424"/>
        <v>0.51530000000002474</v>
      </c>
      <c r="N5320" s="239"/>
      <c r="O5320" s="178"/>
      <c r="P5320" s="178"/>
      <c r="Q5320" s="178"/>
      <c r="R5320" s="178"/>
      <c r="S5320" s="178"/>
      <c r="T5320" s="178"/>
      <c r="U5320" s="178"/>
      <c r="V5320" s="178"/>
      <c r="W5320" s="178"/>
      <c r="X5320" s="178"/>
      <c r="Y5320" s="210">
        <f t="shared" si="423"/>
        <v>0.37873262923846579</v>
      </c>
      <c r="Z5320" s="211">
        <f t="shared" si="425"/>
        <v>0.42</v>
      </c>
      <c r="AA5320" s="178"/>
      <c r="AB5320" s="178"/>
      <c r="AC5320" s="178"/>
    </row>
    <row r="5321" spans="2:29" x14ac:dyDescent="0.35">
      <c r="B5321" s="222">
        <v>539800</v>
      </c>
      <c r="C5321" s="208">
        <v>223439</v>
      </c>
      <c r="D5321" s="309">
        <v>12289.14</v>
      </c>
      <c r="E5321" s="206">
        <v>17875.12</v>
      </c>
      <c r="F5321" s="206">
        <v>20109.509999999998</v>
      </c>
      <c r="G5321" s="205">
        <f t="shared" si="426"/>
        <v>0.41392923304927753</v>
      </c>
      <c r="H5321" s="207">
        <f t="shared" si="427"/>
        <v>0.45</v>
      </c>
      <c r="I5321" s="213">
        <v>204444</v>
      </c>
      <c r="J5321" s="213">
        <v>11244.42</v>
      </c>
      <c r="K5321" s="212">
        <v>16355.52</v>
      </c>
      <c r="L5321" s="212">
        <v>18399.96</v>
      </c>
      <c r="M5321" s="239">
        <f t="shared" si="424"/>
        <v>0.51520000000025901</v>
      </c>
      <c r="N5321" s="239"/>
      <c r="O5321" s="178"/>
      <c r="P5321" s="178"/>
      <c r="Q5321" s="178"/>
      <c r="R5321" s="178"/>
      <c r="S5321" s="178"/>
      <c r="T5321" s="178"/>
      <c r="U5321" s="178"/>
      <c r="V5321" s="178"/>
      <c r="W5321" s="178"/>
      <c r="X5321" s="178"/>
      <c r="Y5321" s="210">
        <f t="shared" si="423"/>
        <v>0.37874027417562062</v>
      </c>
      <c r="Z5321" s="211">
        <f t="shared" si="425"/>
        <v>0.42</v>
      </c>
      <c r="AA5321" s="178"/>
      <c r="AB5321" s="178"/>
      <c r="AC5321" s="178"/>
    </row>
    <row r="5322" spans="2:29" x14ac:dyDescent="0.35">
      <c r="B5322" s="222">
        <v>539900</v>
      </c>
      <c r="C5322" s="208">
        <v>223484</v>
      </c>
      <c r="D5322" s="309">
        <v>12291.62</v>
      </c>
      <c r="E5322" s="206">
        <v>17878.72</v>
      </c>
      <c r="F5322" s="206">
        <v>20113.560000000001</v>
      </c>
      <c r="G5322" s="205">
        <f t="shared" si="426"/>
        <v>0.41393591405815894</v>
      </c>
      <c r="H5322" s="207">
        <f t="shared" si="427"/>
        <v>0.45</v>
      </c>
      <c r="I5322" s="213">
        <v>204486</v>
      </c>
      <c r="J5322" s="213">
        <v>11246.73</v>
      </c>
      <c r="K5322" s="212">
        <v>16358.88</v>
      </c>
      <c r="L5322" s="212">
        <v>18403.740000000002</v>
      </c>
      <c r="M5322" s="239">
        <f t="shared" si="424"/>
        <v>0.51529999999995202</v>
      </c>
      <c r="N5322" s="239"/>
      <c r="O5322" s="178"/>
      <c r="P5322" s="178"/>
      <c r="Q5322" s="178"/>
      <c r="R5322" s="178"/>
      <c r="S5322" s="178"/>
      <c r="T5322" s="178"/>
      <c r="U5322" s="178"/>
      <c r="V5322" s="178"/>
      <c r="W5322" s="178"/>
      <c r="X5322" s="178"/>
      <c r="Y5322" s="210">
        <f t="shared" si="423"/>
        <v>0.37874791628079274</v>
      </c>
      <c r="Z5322" s="211">
        <f t="shared" si="425"/>
        <v>0.42</v>
      </c>
      <c r="AA5322" s="178"/>
      <c r="AB5322" s="178"/>
      <c r="AC5322" s="178"/>
    </row>
    <row r="5323" spans="2:29" x14ac:dyDescent="0.35">
      <c r="B5323" s="222">
        <v>540000</v>
      </c>
      <c r="C5323" s="208">
        <v>223529</v>
      </c>
      <c r="D5323" s="309">
        <v>12294.09</v>
      </c>
      <c r="E5323" s="206">
        <v>17882.32</v>
      </c>
      <c r="F5323" s="206">
        <v>20117.61</v>
      </c>
      <c r="G5323" s="205">
        <f t="shared" si="426"/>
        <v>0.41394259259259258</v>
      </c>
      <c r="H5323" s="207">
        <f t="shared" si="427"/>
        <v>0.45</v>
      </c>
      <c r="I5323" s="213">
        <v>204528</v>
      </c>
      <c r="J5323" s="213">
        <v>11249.04</v>
      </c>
      <c r="K5323" s="212">
        <v>16362.24</v>
      </c>
      <c r="L5323" s="212">
        <v>18407.52</v>
      </c>
      <c r="M5323" s="239">
        <f t="shared" si="424"/>
        <v>0.51520000000007715</v>
      </c>
      <c r="N5323" s="239"/>
      <c r="O5323" s="178"/>
      <c r="P5323" s="178"/>
      <c r="Q5323" s="178"/>
      <c r="R5323" s="178"/>
      <c r="S5323" s="178"/>
      <c r="T5323" s="178"/>
      <c r="U5323" s="178"/>
      <c r="V5323" s="178"/>
      <c r="W5323" s="178"/>
      <c r="X5323" s="178"/>
      <c r="Y5323" s="210">
        <f t="shared" si="423"/>
        <v>0.37875555555555557</v>
      </c>
      <c r="Z5323" s="211">
        <f t="shared" si="425"/>
        <v>0.42</v>
      </c>
      <c r="AA5323" s="178"/>
      <c r="AB5323" s="178"/>
      <c r="AC5323" s="178"/>
    </row>
    <row r="5324" spans="2:29" x14ac:dyDescent="0.35">
      <c r="B5324" s="222">
        <v>540100</v>
      </c>
      <c r="C5324" s="208">
        <v>223574</v>
      </c>
      <c r="D5324" s="309">
        <v>12296.57</v>
      </c>
      <c r="E5324" s="206">
        <v>17885.919999999998</v>
      </c>
      <c r="F5324" s="206">
        <v>20121.66</v>
      </c>
      <c r="G5324" s="205">
        <f t="shared" si="426"/>
        <v>0.41394926865395298</v>
      </c>
      <c r="H5324" s="207">
        <f t="shared" si="427"/>
        <v>0.45</v>
      </c>
      <c r="I5324" s="213">
        <v>204570</v>
      </c>
      <c r="J5324" s="213">
        <v>11251.35</v>
      </c>
      <c r="K5324" s="212">
        <v>16365.6</v>
      </c>
      <c r="L5324" s="212">
        <v>18411.3</v>
      </c>
      <c r="M5324" s="239">
        <f t="shared" si="424"/>
        <v>0.51530000000009746</v>
      </c>
      <c r="N5324" s="239"/>
      <c r="O5324" s="178"/>
      <c r="P5324" s="178"/>
      <c r="Q5324" s="178"/>
      <c r="R5324" s="178"/>
      <c r="S5324" s="178"/>
      <c r="T5324" s="178"/>
      <c r="U5324" s="178"/>
      <c r="V5324" s="178"/>
      <c r="W5324" s="178"/>
      <c r="X5324" s="178"/>
      <c r="Y5324" s="210">
        <f t="shared" si="423"/>
        <v>0.37876319200148123</v>
      </c>
      <c r="Z5324" s="211">
        <f t="shared" si="425"/>
        <v>0.42</v>
      </c>
      <c r="AA5324" s="178"/>
      <c r="AB5324" s="178"/>
      <c r="AC5324" s="178"/>
    </row>
    <row r="5325" spans="2:29" x14ac:dyDescent="0.35">
      <c r="B5325" s="222">
        <v>540200</v>
      </c>
      <c r="C5325" s="208">
        <v>223619</v>
      </c>
      <c r="D5325" s="309">
        <v>12299.04</v>
      </c>
      <c r="E5325" s="206">
        <v>17889.52</v>
      </c>
      <c r="F5325" s="206">
        <v>20125.71</v>
      </c>
      <c r="G5325" s="205">
        <f t="shared" si="426"/>
        <v>0.41395594224361348</v>
      </c>
      <c r="H5325" s="207">
        <f t="shared" si="427"/>
        <v>0.45</v>
      </c>
      <c r="I5325" s="213">
        <v>204612</v>
      </c>
      <c r="J5325" s="213">
        <v>11253.66</v>
      </c>
      <c r="K5325" s="212">
        <v>16368.96</v>
      </c>
      <c r="L5325" s="212">
        <v>18415.080000000002</v>
      </c>
      <c r="M5325" s="239">
        <f t="shared" si="424"/>
        <v>0.51520000000000432</v>
      </c>
      <c r="N5325" s="239"/>
      <c r="O5325" s="178"/>
      <c r="P5325" s="178"/>
      <c r="Q5325" s="178"/>
      <c r="R5325" s="178"/>
      <c r="S5325" s="178"/>
      <c r="T5325" s="178"/>
      <c r="U5325" s="178"/>
      <c r="V5325" s="178"/>
      <c r="W5325" s="178"/>
      <c r="X5325" s="178"/>
      <c r="Y5325" s="210">
        <f t="shared" si="423"/>
        <v>0.37877082562014069</v>
      </c>
      <c r="Z5325" s="211">
        <f t="shared" si="425"/>
        <v>0.42</v>
      </c>
      <c r="AA5325" s="178"/>
      <c r="AB5325" s="178"/>
      <c r="AC5325" s="178"/>
    </row>
    <row r="5326" spans="2:29" x14ac:dyDescent="0.35">
      <c r="B5326" s="222">
        <v>540300</v>
      </c>
      <c r="C5326" s="208">
        <v>223664</v>
      </c>
      <c r="D5326" s="309">
        <v>12301.52</v>
      </c>
      <c r="E5326" s="206">
        <v>17893.12</v>
      </c>
      <c r="F5326" s="206">
        <v>20129.759999999998</v>
      </c>
      <c r="G5326" s="205">
        <f t="shared" si="426"/>
        <v>0.41396261336294649</v>
      </c>
      <c r="H5326" s="207">
        <f t="shared" si="427"/>
        <v>0.45</v>
      </c>
      <c r="I5326" s="213">
        <v>204654</v>
      </c>
      <c r="J5326" s="213">
        <v>11255.97</v>
      </c>
      <c r="K5326" s="212">
        <v>16372.32</v>
      </c>
      <c r="L5326" s="212">
        <v>18418.86</v>
      </c>
      <c r="M5326" s="239">
        <f t="shared" si="424"/>
        <v>0.51529999999998832</v>
      </c>
      <c r="N5326" s="239"/>
      <c r="O5326" s="178"/>
      <c r="P5326" s="178"/>
      <c r="Q5326" s="178"/>
      <c r="R5326" s="178"/>
      <c r="S5326" s="178"/>
      <c r="T5326" s="178"/>
      <c r="U5326" s="178"/>
      <c r="V5326" s="178"/>
      <c r="W5326" s="178"/>
      <c r="X5326" s="178"/>
      <c r="Y5326" s="210">
        <f t="shared" si="423"/>
        <v>0.37877845641310381</v>
      </c>
      <c r="Z5326" s="211">
        <f t="shared" si="425"/>
        <v>0.42</v>
      </c>
      <c r="AA5326" s="178"/>
      <c r="AB5326" s="178"/>
      <c r="AC5326" s="178"/>
    </row>
    <row r="5327" spans="2:29" x14ac:dyDescent="0.35">
      <c r="B5327" s="222">
        <v>540400</v>
      </c>
      <c r="C5327" s="208">
        <v>223709</v>
      </c>
      <c r="D5327" s="309">
        <v>12303.99</v>
      </c>
      <c r="E5327" s="206">
        <v>17896.72</v>
      </c>
      <c r="F5327" s="206">
        <v>20133.810000000001</v>
      </c>
      <c r="G5327" s="205">
        <f t="shared" si="426"/>
        <v>0.41396928201332345</v>
      </c>
      <c r="H5327" s="207">
        <f t="shared" si="427"/>
        <v>0.45</v>
      </c>
      <c r="I5327" s="213">
        <v>204696</v>
      </c>
      <c r="J5327" s="213">
        <v>11258.28</v>
      </c>
      <c r="K5327" s="212">
        <v>16375.68</v>
      </c>
      <c r="L5327" s="212">
        <v>18422.64</v>
      </c>
      <c r="M5327" s="239">
        <f t="shared" si="424"/>
        <v>0.51519999999989519</v>
      </c>
      <c r="N5327" s="239"/>
      <c r="O5327" s="178"/>
      <c r="P5327" s="178"/>
      <c r="Q5327" s="178"/>
      <c r="R5327" s="178"/>
      <c r="S5327" s="178"/>
      <c r="T5327" s="178"/>
      <c r="U5327" s="178"/>
      <c r="V5327" s="178"/>
      <c r="W5327" s="178"/>
      <c r="X5327" s="178"/>
      <c r="Y5327" s="210">
        <f t="shared" si="423"/>
        <v>0.37878608438193928</v>
      </c>
      <c r="Z5327" s="211">
        <f t="shared" si="425"/>
        <v>0.42</v>
      </c>
      <c r="AA5327" s="178"/>
      <c r="AB5327" s="178"/>
      <c r="AC5327" s="178"/>
    </row>
    <row r="5328" spans="2:29" x14ac:dyDescent="0.35">
      <c r="B5328" s="222">
        <v>540500</v>
      </c>
      <c r="C5328" s="208">
        <v>223754</v>
      </c>
      <c r="D5328" s="309">
        <v>12306.47</v>
      </c>
      <c r="E5328" s="206">
        <v>17900.32</v>
      </c>
      <c r="F5328" s="206">
        <v>20137.86</v>
      </c>
      <c r="G5328" s="205">
        <f t="shared" si="426"/>
        <v>0.41397594819611472</v>
      </c>
      <c r="H5328" s="207">
        <f t="shared" si="427"/>
        <v>0.45</v>
      </c>
      <c r="I5328" s="213">
        <v>204738</v>
      </c>
      <c r="J5328" s="213">
        <v>11260.59</v>
      </c>
      <c r="K5328" s="212">
        <v>16379.04</v>
      </c>
      <c r="L5328" s="212">
        <v>18426.419999999998</v>
      </c>
      <c r="M5328" s="239">
        <f t="shared" si="424"/>
        <v>0.51530000000017029</v>
      </c>
      <c r="N5328" s="239"/>
      <c r="O5328" s="178"/>
      <c r="P5328" s="178"/>
      <c r="Q5328" s="178"/>
      <c r="R5328" s="178"/>
      <c r="S5328" s="178"/>
      <c r="T5328" s="178"/>
      <c r="U5328" s="178"/>
      <c r="V5328" s="178"/>
      <c r="W5328" s="178"/>
      <c r="X5328" s="178"/>
      <c r="Y5328" s="210">
        <f t="shared" si="423"/>
        <v>0.37879370952821462</v>
      </c>
      <c r="Z5328" s="211">
        <f t="shared" si="425"/>
        <v>0.42</v>
      </c>
      <c r="AA5328" s="178"/>
      <c r="AB5328" s="178"/>
      <c r="AC5328" s="178"/>
    </row>
    <row r="5329" spans="2:29" x14ac:dyDescent="0.35">
      <c r="B5329" s="222">
        <v>540600</v>
      </c>
      <c r="C5329" s="208">
        <v>223799</v>
      </c>
      <c r="D5329" s="309">
        <v>12308.94</v>
      </c>
      <c r="E5329" s="206">
        <v>17903.919999999998</v>
      </c>
      <c r="F5329" s="206">
        <v>20141.91</v>
      </c>
      <c r="G5329" s="205">
        <f t="shared" si="426"/>
        <v>0.41398261191268959</v>
      </c>
      <c r="H5329" s="207">
        <f t="shared" si="427"/>
        <v>0.45</v>
      </c>
      <c r="I5329" s="213">
        <v>204780</v>
      </c>
      <c r="J5329" s="213">
        <v>11262.9</v>
      </c>
      <c r="K5329" s="212">
        <v>16382.4</v>
      </c>
      <c r="L5329" s="212">
        <v>18430.2</v>
      </c>
      <c r="M5329" s="239">
        <f t="shared" si="424"/>
        <v>0.51520000000004074</v>
      </c>
      <c r="N5329" s="239"/>
      <c r="O5329" s="178"/>
      <c r="P5329" s="178"/>
      <c r="Q5329" s="178"/>
      <c r="R5329" s="178"/>
      <c r="S5329" s="178"/>
      <c r="T5329" s="178"/>
      <c r="U5329" s="178"/>
      <c r="V5329" s="178"/>
      <c r="W5329" s="178"/>
      <c r="X5329" s="178"/>
      <c r="Y5329" s="210">
        <f t="shared" si="423"/>
        <v>0.37880133185349613</v>
      </c>
      <c r="Z5329" s="211">
        <f t="shared" si="425"/>
        <v>0.42</v>
      </c>
      <c r="AA5329" s="178"/>
      <c r="AB5329" s="178"/>
      <c r="AC5329" s="178"/>
    </row>
    <row r="5330" spans="2:29" x14ac:dyDescent="0.35">
      <c r="B5330" s="222">
        <v>540700</v>
      </c>
      <c r="C5330" s="208">
        <v>223844</v>
      </c>
      <c r="D5330" s="309">
        <v>12311.42</v>
      </c>
      <c r="E5330" s="206">
        <v>17907.52</v>
      </c>
      <c r="F5330" s="206">
        <v>20145.96</v>
      </c>
      <c r="G5330" s="205">
        <f t="shared" si="426"/>
        <v>0.41398927316441647</v>
      </c>
      <c r="H5330" s="207">
        <f t="shared" si="427"/>
        <v>0.45</v>
      </c>
      <c r="I5330" s="213">
        <v>204822</v>
      </c>
      <c r="J5330" s="213">
        <v>11265.21</v>
      </c>
      <c r="K5330" s="212">
        <v>16385.759999999998</v>
      </c>
      <c r="L5330" s="212">
        <v>18433.98</v>
      </c>
      <c r="M5330" s="239">
        <f t="shared" si="424"/>
        <v>0.51530000000002474</v>
      </c>
      <c r="N5330" s="239"/>
      <c r="O5330" s="178"/>
      <c r="P5330" s="178"/>
      <c r="Q5330" s="178"/>
      <c r="R5330" s="178"/>
      <c r="S5330" s="178"/>
      <c r="T5330" s="178"/>
      <c r="U5330" s="178"/>
      <c r="V5330" s="178"/>
      <c r="W5330" s="178"/>
      <c r="X5330" s="178"/>
      <c r="Y5330" s="210">
        <f t="shared" si="423"/>
        <v>0.378808951359349</v>
      </c>
      <c r="Z5330" s="211">
        <f t="shared" si="425"/>
        <v>0.42</v>
      </c>
      <c r="AA5330" s="178"/>
      <c r="AB5330" s="178"/>
      <c r="AC5330" s="178"/>
    </row>
    <row r="5331" spans="2:29" x14ac:dyDescent="0.35">
      <c r="B5331" s="222">
        <v>540800</v>
      </c>
      <c r="C5331" s="208">
        <v>223889</v>
      </c>
      <c r="D5331" s="309">
        <v>12313.89</v>
      </c>
      <c r="E5331" s="206">
        <v>17911.12</v>
      </c>
      <c r="F5331" s="206">
        <v>20150.009999999998</v>
      </c>
      <c r="G5331" s="205">
        <f t="shared" si="426"/>
        <v>0.41399593195266271</v>
      </c>
      <c r="H5331" s="207">
        <f t="shared" si="427"/>
        <v>0.45</v>
      </c>
      <c r="I5331" s="213">
        <v>204864</v>
      </c>
      <c r="J5331" s="213">
        <v>11267.52</v>
      </c>
      <c r="K5331" s="212">
        <v>16389.12</v>
      </c>
      <c r="L5331" s="212">
        <v>18437.759999999998</v>
      </c>
      <c r="M5331" s="239">
        <f t="shared" si="424"/>
        <v>0.51520000000025901</v>
      </c>
      <c r="N5331" s="239"/>
      <c r="O5331" s="178"/>
      <c r="P5331" s="178"/>
      <c r="Q5331" s="178"/>
      <c r="R5331" s="178"/>
      <c r="S5331" s="178"/>
      <c r="T5331" s="178"/>
      <c r="U5331" s="178"/>
      <c r="V5331" s="178"/>
      <c r="W5331" s="178"/>
      <c r="X5331" s="178"/>
      <c r="Y5331" s="210">
        <f t="shared" si="423"/>
        <v>0.37881656804733727</v>
      </c>
      <c r="Z5331" s="211">
        <f t="shared" si="425"/>
        <v>0.42</v>
      </c>
      <c r="AA5331" s="178"/>
      <c r="AB5331" s="178"/>
      <c r="AC5331" s="178"/>
    </row>
    <row r="5332" spans="2:29" x14ac:dyDescent="0.35">
      <c r="B5332" s="222">
        <v>540900</v>
      </c>
      <c r="C5332" s="208">
        <v>223934</v>
      </c>
      <c r="D5332" s="309">
        <v>12316.37</v>
      </c>
      <c r="E5332" s="206">
        <v>17914.72</v>
      </c>
      <c r="F5332" s="206">
        <v>20154.060000000001</v>
      </c>
      <c r="G5332" s="205">
        <f t="shared" si="426"/>
        <v>0.4140025882787946</v>
      </c>
      <c r="H5332" s="207">
        <f t="shared" si="427"/>
        <v>0.45</v>
      </c>
      <c r="I5332" s="213">
        <v>204906</v>
      </c>
      <c r="J5332" s="213">
        <v>11269.83</v>
      </c>
      <c r="K5332" s="212">
        <v>16392.48</v>
      </c>
      <c r="L5332" s="212">
        <v>18441.54</v>
      </c>
      <c r="M5332" s="239">
        <f t="shared" si="424"/>
        <v>0.51529999999995202</v>
      </c>
      <c r="N5332" s="239"/>
      <c r="O5332" s="178"/>
      <c r="P5332" s="178"/>
      <c r="Q5332" s="178"/>
      <c r="R5332" s="178"/>
      <c r="S5332" s="178"/>
      <c r="T5332" s="178"/>
      <c r="U5332" s="178"/>
      <c r="V5332" s="178"/>
      <c r="W5332" s="178"/>
      <c r="X5332" s="178"/>
      <c r="Y5332" s="210">
        <f t="shared" si="423"/>
        <v>0.37882418191902384</v>
      </c>
      <c r="Z5332" s="211">
        <f t="shared" si="425"/>
        <v>0.42</v>
      </c>
      <c r="AA5332" s="178"/>
      <c r="AB5332" s="178"/>
      <c r="AC5332" s="178"/>
    </row>
    <row r="5333" spans="2:29" x14ac:dyDescent="0.35">
      <c r="B5333" s="222">
        <v>541000</v>
      </c>
      <c r="C5333" s="208">
        <v>223979</v>
      </c>
      <c r="D5333" s="309">
        <v>12318.84</v>
      </c>
      <c r="E5333" s="206">
        <v>17918.32</v>
      </c>
      <c r="F5333" s="206">
        <v>20158.11</v>
      </c>
      <c r="G5333" s="205">
        <f t="shared" si="426"/>
        <v>0.41400924214417745</v>
      </c>
      <c r="H5333" s="207">
        <f t="shared" si="427"/>
        <v>0.45</v>
      </c>
      <c r="I5333" s="213">
        <v>204948</v>
      </c>
      <c r="J5333" s="213">
        <v>11272.14</v>
      </c>
      <c r="K5333" s="212">
        <v>16395.84</v>
      </c>
      <c r="L5333" s="212">
        <v>18445.32</v>
      </c>
      <c r="M5333" s="239">
        <f t="shared" si="424"/>
        <v>0.51520000000007715</v>
      </c>
      <c r="N5333" s="239"/>
      <c r="O5333" s="178"/>
      <c r="P5333" s="178"/>
      <c r="Q5333" s="178"/>
      <c r="R5333" s="178"/>
      <c r="S5333" s="178"/>
      <c r="T5333" s="178"/>
      <c r="U5333" s="178"/>
      <c r="V5333" s="178"/>
      <c r="W5333" s="178"/>
      <c r="X5333" s="178"/>
      <c r="Y5333" s="210">
        <f t="shared" si="423"/>
        <v>0.37883179297597042</v>
      </c>
      <c r="Z5333" s="211">
        <f t="shared" si="425"/>
        <v>0.42</v>
      </c>
      <c r="AA5333" s="178"/>
      <c r="AB5333" s="178"/>
      <c r="AC5333" s="178"/>
    </row>
    <row r="5334" spans="2:29" x14ac:dyDescent="0.35">
      <c r="B5334" s="222">
        <v>541100</v>
      </c>
      <c r="C5334" s="208">
        <v>224024</v>
      </c>
      <c r="D5334" s="309">
        <v>12321.32</v>
      </c>
      <c r="E5334" s="206">
        <v>17921.919999999998</v>
      </c>
      <c r="F5334" s="206">
        <v>20162.16</v>
      </c>
      <c r="G5334" s="205">
        <f t="shared" si="426"/>
        <v>0.4140158935501756</v>
      </c>
      <c r="H5334" s="207">
        <f t="shared" si="427"/>
        <v>0.45</v>
      </c>
      <c r="I5334" s="213">
        <v>204990</v>
      </c>
      <c r="J5334" s="213">
        <v>11274.45</v>
      </c>
      <c r="K5334" s="212">
        <v>16399.2</v>
      </c>
      <c r="L5334" s="212">
        <v>18449.099999999999</v>
      </c>
      <c r="M5334" s="239">
        <f t="shared" si="424"/>
        <v>0.51530000000009746</v>
      </c>
      <c r="N5334" s="239"/>
      <c r="O5334" s="178"/>
      <c r="P5334" s="178"/>
      <c r="Q5334" s="178"/>
      <c r="R5334" s="178"/>
      <c r="S5334" s="178"/>
      <c r="T5334" s="178"/>
      <c r="U5334" s="178"/>
      <c r="V5334" s="178"/>
      <c r="W5334" s="178"/>
      <c r="X5334" s="178"/>
      <c r="Y5334" s="210">
        <f t="shared" si="423"/>
        <v>0.37883940121973758</v>
      </c>
      <c r="Z5334" s="211">
        <f t="shared" si="425"/>
        <v>0.42</v>
      </c>
      <c r="AA5334" s="178"/>
      <c r="AB5334" s="178"/>
      <c r="AC5334" s="178"/>
    </row>
    <row r="5335" spans="2:29" x14ac:dyDescent="0.35">
      <c r="B5335" s="222">
        <v>541200</v>
      </c>
      <c r="C5335" s="208">
        <v>224069</v>
      </c>
      <c r="D5335" s="309">
        <v>12323.79</v>
      </c>
      <c r="E5335" s="206">
        <v>17925.52</v>
      </c>
      <c r="F5335" s="206">
        <v>20166.21</v>
      </c>
      <c r="G5335" s="205">
        <f t="shared" si="426"/>
        <v>0.41402254249815224</v>
      </c>
      <c r="H5335" s="207">
        <f t="shared" si="427"/>
        <v>0.45</v>
      </c>
      <c r="I5335" s="213">
        <v>205032</v>
      </c>
      <c r="J5335" s="213">
        <v>11276.76</v>
      </c>
      <c r="K5335" s="212">
        <v>16402.560000000001</v>
      </c>
      <c r="L5335" s="212">
        <v>18452.88</v>
      </c>
      <c r="M5335" s="239">
        <f t="shared" si="424"/>
        <v>0.51520000000000432</v>
      </c>
      <c r="N5335" s="239"/>
      <c r="O5335" s="178"/>
      <c r="P5335" s="178"/>
      <c r="Q5335" s="178"/>
      <c r="R5335" s="178"/>
      <c r="S5335" s="178"/>
      <c r="T5335" s="178"/>
      <c r="U5335" s="178"/>
      <c r="V5335" s="178"/>
      <c r="W5335" s="178"/>
      <c r="X5335" s="178"/>
      <c r="Y5335" s="210">
        <f t="shared" si="423"/>
        <v>0.3788470066518847</v>
      </c>
      <c r="Z5335" s="211">
        <f t="shared" si="425"/>
        <v>0.42</v>
      </c>
      <c r="AA5335" s="178"/>
      <c r="AB5335" s="178"/>
      <c r="AC5335" s="178"/>
    </row>
    <row r="5336" spans="2:29" x14ac:dyDescent="0.35">
      <c r="B5336" s="222">
        <v>541300</v>
      </c>
      <c r="C5336" s="208">
        <v>224114</v>
      </c>
      <c r="D5336" s="309">
        <v>12326.27</v>
      </c>
      <c r="E5336" s="206">
        <v>17929.12</v>
      </c>
      <c r="F5336" s="206">
        <v>20170.259999999998</v>
      </c>
      <c r="G5336" s="205">
        <f t="shared" si="426"/>
        <v>0.41402918898946978</v>
      </c>
      <c r="H5336" s="207">
        <f t="shared" si="427"/>
        <v>0.45</v>
      </c>
      <c r="I5336" s="213">
        <v>205074</v>
      </c>
      <c r="J5336" s="213">
        <v>11279.07</v>
      </c>
      <c r="K5336" s="212">
        <v>16405.919999999998</v>
      </c>
      <c r="L5336" s="212">
        <v>18456.66</v>
      </c>
      <c r="M5336" s="239">
        <f t="shared" si="424"/>
        <v>0.51529999999998832</v>
      </c>
      <c r="N5336" s="239"/>
      <c r="O5336" s="178"/>
      <c r="P5336" s="178"/>
      <c r="Q5336" s="178"/>
      <c r="R5336" s="178"/>
      <c r="S5336" s="178"/>
      <c r="T5336" s="178"/>
      <c r="U5336" s="178"/>
      <c r="V5336" s="178"/>
      <c r="W5336" s="178"/>
      <c r="X5336" s="178"/>
      <c r="Y5336" s="210">
        <f t="shared" si="423"/>
        <v>0.37885460927397008</v>
      </c>
      <c r="Z5336" s="211">
        <f t="shared" si="425"/>
        <v>0.42</v>
      </c>
      <c r="AA5336" s="178"/>
      <c r="AB5336" s="178"/>
      <c r="AC5336" s="178"/>
    </row>
    <row r="5337" spans="2:29" x14ac:dyDescent="0.35">
      <c r="B5337" s="222">
        <v>541400</v>
      </c>
      <c r="C5337" s="208">
        <v>224159</v>
      </c>
      <c r="D5337" s="309">
        <v>12328.74</v>
      </c>
      <c r="E5337" s="206">
        <v>17932.72</v>
      </c>
      <c r="F5337" s="206">
        <v>20174.310000000001</v>
      </c>
      <c r="G5337" s="205">
        <f t="shared" si="426"/>
        <v>0.41403583302548946</v>
      </c>
      <c r="H5337" s="207">
        <f t="shared" si="427"/>
        <v>0.45</v>
      </c>
      <c r="I5337" s="213">
        <v>205116</v>
      </c>
      <c r="J5337" s="213">
        <v>11281.38</v>
      </c>
      <c r="K5337" s="212">
        <v>16409.28</v>
      </c>
      <c r="L5337" s="212">
        <v>18460.439999999999</v>
      </c>
      <c r="M5337" s="239">
        <f t="shared" si="424"/>
        <v>0.51519999999989519</v>
      </c>
      <c r="N5337" s="239"/>
      <c r="O5337" s="178"/>
      <c r="P5337" s="178"/>
      <c r="Q5337" s="178"/>
      <c r="R5337" s="178"/>
      <c r="S5337" s="178"/>
      <c r="T5337" s="178"/>
      <c r="U5337" s="178"/>
      <c r="V5337" s="178"/>
      <c r="W5337" s="178"/>
      <c r="X5337" s="178"/>
      <c r="Y5337" s="210">
        <f t="shared" si="423"/>
        <v>0.37886220908755081</v>
      </c>
      <c r="Z5337" s="211">
        <f t="shared" si="425"/>
        <v>0.42</v>
      </c>
      <c r="AA5337" s="178"/>
      <c r="AB5337" s="178"/>
      <c r="AC5337" s="178"/>
    </row>
    <row r="5338" spans="2:29" x14ac:dyDescent="0.35">
      <c r="B5338" s="222">
        <v>541500</v>
      </c>
      <c r="C5338" s="208">
        <v>224204</v>
      </c>
      <c r="D5338" s="309">
        <v>12331.22</v>
      </c>
      <c r="E5338" s="206">
        <v>17936.32</v>
      </c>
      <c r="F5338" s="206">
        <v>20178.36</v>
      </c>
      <c r="G5338" s="205">
        <f t="shared" si="426"/>
        <v>0.41404247460757154</v>
      </c>
      <c r="H5338" s="207">
        <f t="shared" si="427"/>
        <v>0.45</v>
      </c>
      <c r="I5338" s="213">
        <v>205158</v>
      </c>
      <c r="J5338" s="213">
        <v>11283.69</v>
      </c>
      <c r="K5338" s="212">
        <v>16412.64</v>
      </c>
      <c r="L5338" s="212">
        <v>18464.22</v>
      </c>
      <c r="M5338" s="239">
        <f t="shared" si="424"/>
        <v>0.51530000000017029</v>
      </c>
      <c r="N5338" s="239"/>
      <c r="O5338" s="178"/>
      <c r="P5338" s="178"/>
      <c r="Q5338" s="178"/>
      <c r="R5338" s="178"/>
      <c r="S5338" s="178"/>
      <c r="T5338" s="178"/>
      <c r="U5338" s="178"/>
      <c r="V5338" s="178"/>
      <c r="W5338" s="178"/>
      <c r="X5338" s="178"/>
      <c r="Y5338" s="210">
        <f t="shared" si="423"/>
        <v>0.3788698060941828</v>
      </c>
      <c r="Z5338" s="211">
        <f t="shared" si="425"/>
        <v>0.42</v>
      </c>
      <c r="AA5338" s="178"/>
      <c r="AB5338" s="178"/>
      <c r="AC5338" s="178"/>
    </row>
    <row r="5339" spans="2:29" x14ac:dyDescent="0.35">
      <c r="B5339" s="222">
        <v>541600</v>
      </c>
      <c r="C5339" s="208">
        <v>224249</v>
      </c>
      <c r="D5339" s="309">
        <v>12333.69</v>
      </c>
      <c r="E5339" s="206">
        <v>17939.919999999998</v>
      </c>
      <c r="F5339" s="206">
        <v>20182.41</v>
      </c>
      <c r="G5339" s="205">
        <f t="shared" si="426"/>
        <v>0.41404911373707531</v>
      </c>
      <c r="H5339" s="207">
        <f t="shared" si="427"/>
        <v>0.45</v>
      </c>
      <c r="I5339" s="213">
        <v>205200</v>
      </c>
      <c r="J5339" s="213">
        <v>11286</v>
      </c>
      <c r="K5339" s="212">
        <v>16416</v>
      </c>
      <c r="L5339" s="212">
        <v>18468</v>
      </c>
      <c r="M5339" s="239">
        <f t="shared" si="424"/>
        <v>0.51520000000004074</v>
      </c>
      <c r="N5339" s="239"/>
      <c r="O5339" s="178"/>
      <c r="P5339" s="178"/>
      <c r="Q5339" s="178"/>
      <c r="R5339" s="178"/>
      <c r="S5339" s="178"/>
      <c r="T5339" s="178"/>
      <c r="U5339" s="178"/>
      <c r="V5339" s="178"/>
      <c r="W5339" s="178"/>
      <c r="X5339" s="178"/>
      <c r="Y5339" s="210">
        <f t="shared" si="423"/>
        <v>0.378877400295421</v>
      </c>
      <c r="Z5339" s="211">
        <f t="shared" si="425"/>
        <v>0.42</v>
      </c>
      <c r="AA5339" s="178"/>
      <c r="AB5339" s="178"/>
      <c r="AC5339" s="178"/>
    </row>
    <row r="5340" spans="2:29" x14ac:dyDescent="0.35">
      <c r="B5340" s="222">
        <v>541700</v>
      </c>
      <c r="C5340" s="208">
        <v>224294</v>
      </c>
      <c r="D5340" s="309">
        <v>12336.17</v>
      </c>
      <c r="E5340" s="206">
        <v>17943.52</v>
      </c>
      <c r="F5340" s="206">
        <v>20186.46</v>
      </c>
      <c r="G5340" s="205">
        <f t="shared" si="426"/>
        <v>0.41405575041535908</v>
      </c>
      <c r="H5340" s="207">
        <f t="shared" si="427"/>
        <v>0.45</v>
      </c>
      <c r="I5340" s="213">
        <v>205242</v>
      </c>
      <c r="J5340" s="213">
        <v>11288.31</v>
      </c>
      <c r="K5340" s="212">
        <v>16419.36</v>
      </c>
      <c r="L5340" s="212">
        <v>18471.78</v>
      </c>
      <c r="M5340" s="239">
        <f t="shared" si="424"/>
        <v>0.51530000000002474</v>
      </c>
      <c r="N5340" s="239"/>
      <c r="O5340" s="178"/>
      <c r="P5340" s="178"/>
      <c r="Q5340" s="178"/>
      <c r="R5340" s="178"/>
      <c r="S5340" s="178"/>
      <c r="T5340" s="178"/>
      <c r="U5340" s="178"/>
      <c r="V5340" s="178"/>
      <c r="W5340" s="178"/>
      <c r="X5340" s="178"/>
      <c r="Y5340" s="210">
        <f t="shared" si="423"/>
        <v>0.37888499169281892</v>
      </c>
      <c r="Z5340" s="211">
        <f t="shared" si="425"/>
        <v>0.42</v>
      </c>
      <c r="AA5340" s="178"/>
      <c r="AB5340" s="178"/>
      <c r="AC5340" s="178"/>
    </row>
    <row r="5341" spans="2:29" x14ac:dyDescent="0.35">
      <c r="B5341" s="222">
        <v>541800</v>
      </c>
      <c r="C5341" s="208">
        <v>224339</v>
      </c>
      <c r="D5341" s="309">
        <v>12338.64</v>
      </c>
      <c r="E5341" s="206">
        <v>17947.12</v>
      </c>
      <c r="F5341" s="206">
        <v>20190.509999999998</v>
      </c>
      <c r="G5341" s="205">
        <f t="shared" si="426"/>
        <v>0.41406238464377998</v>
      </c>
      <c r="H5341" s="207">
        <f t="shared" si="427"/>
        <v>0.45</v>
      </c>
      <c r="I5341" s="213">
        <v>205284</v>
      </c>
      <c r="J5341" s="213">
        <v>11290.62</v>
      </c>
      <c r="K5341" s="212">
        <v>16422.72</v>
      </c>
      <c r="L5341" s="212">
        <v>18475.560000000001</v>
      </c>
      <c r="M5341" s="239">
        <f t="shared" si="424"/>
        <v>0.51520000000025901</v>
      </c>
      <c r="N5341" s="239"/>
      <c r="O5341" s="178"/>
      <c r="P5341" s="178"/>
      <c r="Q5341" s="178"/>
      <c r="R5341" s="178"/>
      <c r="S5341" s="178"/>
      <c r="T5341" s="178"/>
      <c r="U5341" s="178"/>
      <c r="V5341" s="178"/>
      <c r="W5341" s="178"/>
      <c r="X5341" s="178"/>
      <c r="Y5341" s="210">
        <f t="shared" si="423"/>
        <v>0.3788925802879291</v>
      </c>
      <c r="Z5341" s="211">
        <f t="shared" si="425"/>
        <v>0.42</v>
      </c>
      <c r="AA5341" s="178"/>
      <c r="AB5341" s="178"/>
      <c r="AC5341" s="178"/>
    </row>
    <row r="5342" spans="2:29" x14ac:dyDescent="0.35">
      <c r="B5342" s="222">
        <v>541900</v>
      </c>
      <c r="C5342" s="208">
        <v>224384</v>
      </c>
      <c r="D5342" s="309">
        <v>12341.12</v>
      </c>
      <c r="E5342" s="206">
        <v>17950.72</v>
      </c>
      <c r="F5342" s="206">
        <v>20194.560000000001</v>
      </c>
      <c r="G5342" s="205">
        <f t="shared" si="426"/>
        <v>0.41406901642369442</v>
      </c>
      <c r="H5342" s="207">
        <f t="shared" si="427"/>
        <v>0.45</v>
      </c>
      <c r="I5342" s="213">
        <v>205326</v>
      </c>
      <c r="J5342" s="213">
        <v>11292.93</v>
      </c>
      <c r="K5342" s="212">
        <v>16426.080000000002</v>
      </c>
      <c r="L5342" s="212">
        <v>18479.34</v>
      </c>
      <c r="M5342" s="239">
        <f t="shared" si="424"/>
        <v>0.51529999999995202</v>
      </c>
      <c r="N5342" s="239"/>
      <c r="O5342" s="178"/>
      <c r="P5342" s="178"/>
      <c r="Q5342" s="178"/>
      <c r="R5342" s="178"/>
      <c r="S5342" s="178"/>
      <c r="T5342" s="178"/>
      <c r="U5342" s="178"/>
      <c r="V5342" s="178"/>
      <c r="W5342" s="178"/>
      <c r="X5342" s="178"/>
      <c r="Y5342" s="210">
        <f t="shared" si="423"/>
        <v>0.37890016608230298</v>
      </c>
      <c r="Z5342" s="211">
        <f t="shared" si="425"/>
        <v>0.42</v>
      </c>
      <c r="AA5342" s="178"/>
      <c r="AB5342" s="178"/>
      <c r="AC5342" s="178"/>
    </row>
    <row r="5343" spans="2:29" x14ac:dyDescent="0.35">
      <c r="B5343" s="222">
        <v>542000</v>
      </c>
      <c r="C5343" s="208">
        <v>224429</v>
      </c>
      <c r="D5343" s="309">
        <v>12343.59</v>
      </c>
      <c r="E5343" s="206">
        <v>17954.32</v>
      </c>
      <c r="F5343" s="206">
        <v>20198.61</v>
      </c>
      <c r="G5343" s="205">
        <f t="shared" si="426"/>
        <v>0.41407564575645756</v>
      </c>
      <c r="H5343" s="207">
        <f t="shared" si="427"/>
        <v>0.45</v>
      </c>
      <c r="I5343" s="213">
        <v>205368</v>
      </c>
      <c r="J5343" s="213">
        <v>11295.24</v>
      </c>
      <c r="K5343" s="212">
        <v>16429.439999999999</v>
      </c>
      <c r="L5343" s="212">
        <v>18483.12</v>
      </c>
      <c r="M5343" s="239">
        <f t="shared" si="424"/>
        <v>0.51520000000007715</v>
      </c>
      <c r="N5343" s="239"/>
      <c r="O5343" s="178"/>
      <c r="P5343" s="178"/>
      <c r="Q5343" s="178"/>
      <c r="R5343" s="178"/>
      <c r="S5343" s="178"/>
      <c r="T5343" s="178"/>
      <c r="U5343" s="178"/>
      <c r="V5343" s="178"/>
      <c r="W5343" s="178"/>
      <c r="X5343" s="178"/>
      <c r="Y5343" s="210">
        <f t="shared" si="423"/>
        <v>0.37890774907749075</v>
      </c>
      <c r="Z5343" s="211">
        <f t="shared" si="425"/>
        <v>0.42</v>
      </c>
      <c r="AA5343" s="178"/>
      <c r="AB5343" s="178"/>
      <c r="AC5343" s="178"/>
    </row>
    <row r="5344" spans="2:29" x14ac:dyDescent="0.35">
      <c r="B5344" s="222">
        <v>542100</v>
      </c>
      <c r="C5344" s="208">
        <v>224474</v>
      </c>
      <c r="D5344" s="309">
        <v>12346.07</v>
      </c>
      <c r="E5344" s="206">
        <v>17957.919999999998</v>
      </c>
      <c r="F5344" s="206">
        <v>20202.66</v>
      </c>
      <c r="G5344" s="205">
        <f t="shared" si="426"/>
        <v>0.41408227264342373</v>
      </c>
      <c r="H5344" s="207">
        <f t="shared" si="427"/>
        <v>0.45</v>
      </c>
      <c r="I5344" s="213">
        <v>205410</v>
      </c>
      <c r="J5344" s="213">
        <v>11297.55</v>
      </c>
      <c r="K5344" s="212">
        <v>16432.8</v>
      </c>
      <c r="L5344" s="212">
        <v>18486.900000000001</v>
      </c>
      <c r="M5344" s="239">
        <f t="shared" si="424"/>
        <v>0.51530000000009746</v>
      </c>
      <c r="N5344" s="239"/>
      <c r="O5344" s="178"/>
      <c r="P5344" s="178"/>
      <c r="Q5344" s="178"/>
      <c r="R5344" s="178"/>
      <c r="S5344" s="178"/>
      <c r="T5344" s="178"/>
      <c r="U5344" s="178"/>
      <c r="V5344" s="178"/>
      <c r="W5344" s="178"/>
      <c r="X5344" s="178"/>
      <c r="Y5344" s="210">
        <f t="shared" si="423"/>
        <v>0.37891532927504151</v>
      </c>
      <c r="Z5344" s="211">
        <f t="shared" si="425"/>
        <v>0.42</v>
      </c>
      <c r="AA5344" s="178"/>
      <c r="AB5344" s="178"/>
      <c r="AC5344" s="178"/>
    </row>
    <row r="5345" spans="2:29" x14ac:dyDescent="0.35">
      <c r="B5345" s="222">
        <v>542200</v>
      </c>
      <c r="C5345" s="208">
        <v>224519</v>
      </c>
      <c r="D5345" s="309">
        <v>12348.54</v>
      </c>
      <c r="E5345" s="206">
        <v>17961.52</v>
      </c>
      <c r="F5345" s="206">
        <v>20206.71</v>
      </c>
      <c r="G5345" s="205">
        <f t="shared" si="426"/>
        <v>0.41408889708594615</v>
      </c>
      <c r="H5345" s="207">
        <f t="shared" si="427"/>
        <v>0.45</v>
      </c>
      <c r="I5345" s="213">
        <v>205452</v>
      </c>
      <c r="J5345" s="213">
        <v>11299.86</v>
      </c>
      <c r="K5345" s="212">
        <v>16436.16</v>
      </c>
      <c r="L5345" s="212">
        <v>18490.68</v>
      </c>
      <c r="M5345" s="239">
        <f t="shared" si="424"/>
        <v>0.51520000000000432</v>
      </c>
      <c r="N5345" s="239"/>
      <c r="O5345" s="178"/>
      <c r="P5345" s="178"/>
      <c r="Q5345" s="178"/>
      <c r="R5345" s="178"/>
      <c r="S5345" s="178"/>
      <c r="T5345" s="178"/>
      <c r="U5345" s="178"/>
      <c r="V5345" s="178"/>
      <c r="W5345" s="178"/>
      <c r="X5345" s="178"/>
      <c r="Y5345" s="210">
        <f t="shared" si="423"/>
        <v>0.37892290667650314</v>
      </c>
      <c r="Z5345" s="211">
        <f t="shared" si="425"/>
        <v>0.42</v>
      </c>
      <c r="AA5345" s="178"/>
      <c r="AB5345" s="178"/>
      <c r="AC5345" s="178"/>
    </row>
    <row r="5346" spans="2:29" x14ac:dyDescent="0.35">
      <c r="B5346" s="222">
        <v>542300</v>
      </c>
      <c r="C5346" s="208">
        <v>224564</v>
      </c>
      <c r="D5346" s="309">
        <v>12351.02</v>
      </c>
      <c r="E5346" s="206">
        <v>17965.12</v>
      </c>
      <c r="F5346" s="206">
        <v>20210.759999999998</v>
      </c>
      <c r="G5346" s="205">
        <f t="shared" si="426"/>
        <v>0.41409551908537712</v>
      </c>
      <c r="H5346" s="207">
        <f t="shared" si="427"/>
        <v>0.45</v>
      </c>
      <c r="I5346" s="213">
        <v>205494</v>
      </c>
      <c r="J5346" s="213">
        <v>11302.17</v>
      </c>
      <c r="K5346" s="212">
        <v>16439.52</v>
      </c>
      <c r="L5346" s="212">
        <v>18494.46</v>
      </c>
      <c r="M5346" s="239">
        <f t="shared" si="424"/>
        <v>0.51529999999998832</v>
      </c>
      <c r="N5346" s="239"/>
      <c r="O5346" s="178"/>
      <c r="P5346" s="178"/>
      <c r="Q5346" s="178"/>
      <c r="R5346" s="178"/>
      <c r="S5346" s="178"/>
      <c r="T5346" s="178"/>
      <c r="U5346" s="178"/>
      <c r="V5346" s="178"/>
      <c r="W5346" s="178"/>
      <c r="X5346" s="178"/>
      <c r="Y5346" s="210">
        <f t="shared" si="423"/>
        <v>0.37893048128342244</v>
      </c>
      <c r="Z5346" s="211">
        <f t="shared" si="425"/>
        <v>0.42</v>
      </c>
      <c r="AA5346" s="178"/>
      <c r="AB5346" s="178"/>
      <c r="AC5346" s="178"/>
    </row>
    <row r="5347" spans="2:29" x14ac:dyDescent="0.35">
      <c r="B5347" s="222">
        <v>542400</v>
      </c>
      <c r="C5347" s="208">
        <v>224609</v>
      </c>
      <c r="D5347" s="309">
        <v>12353.49</v>
      </c>
      <c r="E5347" s="206">
        <v>17968.72</v>
      </c>
      <c r="F5347" s="206">
        <v>20214.810000000001</v>
      </c>
      <c r="G5347" s="205">
        <f t="shared" si="426"/>
        <v>0.41410213864306783</v>
      </c>
      <c r="H5347" s="207">
        <f t="shared" si="427"/>
        <v>0.45</v>
      </c>
      <c r="I5347" s="213">
        <v>205536</v>
      </c>
      <c r="J5347" s="213">
        <v>11304.48</v>
      </c>
      <c r="K5347" s="212">
        <v>16442.88</v>
      </c>
      <c r="L5347" s="212">
        <v>18498.240000000002</v>
      </c>
      <c r="M5347" s="239">
        <f t="shared" si="424"/>
        <v>0.51519999999989519</v>
      </c>
      <c r="N5347" s="239"/>
      <c r="O5347" s="178"/>
      <c r="P5347" s="178"/>
      <c r="Q5347" s="178"/>
      <c r="R5347" s="178"/>
      <c r="S5347" s="178"/>
      <c r="T5347" s="178"/>
      <c r="U5347" s="178"/>
      <c r="V5347" s="178"/>
      <c r="W5347" s="178"/>
      <c r="X5347" s="178"/>
      <c r="Y5347" s="210">
        <f t="shared" si="423"/>
        <v>0.37893805309734513</v>
      </c>
      <c r="Z5347" s="211">
        <f t="shared" si="425"/>
        <v>0.42</v>
      </c>
      <c r="AA5347" s="178"/>
      <c r="AB5347" s="178"/>
      <c r="AC5347" s="178"/>
    </row>
    <row r="5348" spans="2:29" x14ac:dyDescent="0.35">
      <c r="B5348" s="222">
        <v>542500</v>
      </c>
      <c r="C5348" s="208">
        <v>224654</v>
      </c>
      <c r="D5348" s="309">
        <v>12355.97</v>
      </c>
      <c r="E5348" s="206">
        <v>17972.32</v>
      </c>
      <c r="F5348" s="206">
        <v>20218.86</v>
      </c>
      <c r="G5348" s="205">
        <f t="shared" si="426"/>
        <v>0.41410875576036865</v>
      </c>
      <c r="H5348" s="207">
        <f t="shared" si="427"/>
        <v>0.45</v>
      </c>
      <c r="I5348" s="213">
        <v>205578</v>
      </c>
      <c r="J5348" s="213">
        <v>11306.79</v>
      </c>
      <c r="K5348" s="212">
        <v>16446.240000000002</v>
      </c>
      <c r="L5348" s="212">
        <v>18502.02</v>
      </c>
      <c r="M5348" s="239">
        <f t="shared" si="424"/>
        <v>0.51530000000017029</v>
      </c>
      <c r="N5348" s="239"/>
      <c r="O5348" s="178"/>
      <c r="P5348" s="178"/>
      <c r="Q5348" s="178"/>
      <c r="R5348" s="178"/>
      <c r="S5348" s="178"/>
      <c r="T5348" s="178"/>
      <c r="U5348" s="178"/>
      <c r="V5348" s="178"/>
      <c r="W5348" s="178"/>
      <c r="X5348" s="178"/>
      <c r="Y5348" s="210">
        <f t="shared" si="423"/>
        <v>0.37894562211981569</v>
      </c>
      <c r="Z5348" s="211">
        <f t="shared" si="425"/>
        <v>0.42</v>
      </c>
      <c r="AA5348" s="178"/>
      <c r="AB5348" s="178"/>
      <c r="AC5348" s="178"/>
    </row>
    <row r="5349" spans="2:29" x14ac:dyDescent="0.35">
      <c r="B5349" s="222">
        <v>542600</v>
      </c>
      <c r="C5349" s="208">
        <v>224699</v>
      </c>
      <c r="D5349" s="309">
        <v>12358.44</v>
      </c>
      <c r="E5349" s="206">
        <v>17975.919999999998</v>
      </c>
      <c r="F5349" s="206">
        <v>20222.91</v>
      </c>
      <c r="G5349" s="205">
        <f t="shared" si="426"/>
        <v>0.41411537043862884</v>
      </c>
      <c r="H5349" s="207">
        <f t="shared" si="427"/>
        <v>0.45</v>
      </c>
      <c r="I5349" s="213">
        <v>205620</v>
      </c>
      <c r="J5349" s="213">
        <v>11309.1</v>
      </c>
      <c r="K5349" s="212">
        <v>16449.599999999999</v>
      </c>
      <c r="L5349" s="212">
        <v>18505.8</v>
      </c>
      <c r="M5349" s="239">
        <f t="shared" si="424"/>
        <v>0.51520000000004074</v>
      </c>
      <c r="N5349" s="239"/>
      <c r="O5349" s="178"/>
      <c r="P5349" s="178"/>
      <c r="Q5349" s="178"/>
      <c r="R5349" s="178"/>
      <c r="S5349" s="178"/>
      <c r="T5349" s="178"/>
      <c r="U5349" s="178"/>
      <c r="V5349" s="178"/>
      <c r="W5349" s="178"/>
      <c r="X5349" s="178"/>
      <c r="Y5349" s="210">
        <f t="shared" si="423"/>
        <v>0.37895318835237746</v>
      </c>
      <c r="Z5349" s="211">
        <f t="shared" si="425"/>
        <v>0.42</v>
      </c>
      <c r="AA5349" s="178"/>
      <c r="AB5349" s="178"/>
      <c r="AC5349" s="178"/>
    </row>
    <row r="5350" spans="2:29" x14ac:dyDescent="0.35">
      <c r="B5350" s="222">
        <v>542700</v>
      </c>
      <c r="C5350" s="208">
        <v>224744</v>
      </c>
      <c r="D5350" s="309">
        <v>12360.92</v>
      </c>
      <c r="E5350" s="206">
        <v>17979.52</v>
      </c>
      <c r="F5350" s="206">
        <v>20226.96</v>
      </c>
      <c r="G5350" s="205">
        <f t="shared" si="426"/>
        <v>0.41412198267919659</v>
      </c>
      <c r="H5350" s="207">
        <f t="shared" si="427"/>
        <v>0.45</v>
      </c>
      <c r="I5350" s="213">
        <v>205662</v>
      </c>
      <c r="J5350" s="213">
        <v>11311.41</v>
      </c>
      <c r="K5350" s="212">
        <v>16452.96</v>
      </c>
      <c r="L5350" s="212">
        <v>18509.580000000002</v>
      </c>
      <c r="M5350" s="239">
        <f t="shared" si="424"/>
        <v>0.51530000000002474</v>
      </c>
      <c r="N5350" s="239"/>
      <c r="O5350" s="178"/>
      <c r="P5350" s="178"/>
      <c r="Q5350" s="178"/>
      <c r="R5350" s="178"/>
      <c r="S5350" s="178"/>
      <c r="T5350" s="178"/>
      <c r="U5350" s="178"/>
      <c r="V5350" s="178"/>
      <c r="W5350" s="178"/>
      <c r="X5350" s="178"/>
      <c r="Y5350" s="210">
        <f t="shared" si="423"/>
        <v>0.37896075179657268</v>
      </c>
      <c r="Z5350" s="211">
        <f t="shared" si="425"/>
        <v>0.42</v>
      </c>
      <c r="AA5350" s="178"/>
      <c r="AB5350" s="178"/>
      <c r="AC5350" s="178"/>
    </row>
    <row r="5351" spans="2:29" x14ac:dyDescent="0.35">
      <c r="B5351" s="222">
        <v>542800</v>
      </c>
      <c r="C5351" s="208">
        <v>224789</v>
      </c>
      <c r="D5351" s="309">
        <v>12363.39</v>
      </c>
      <c r="E5351" s="206">
        <v>17983.12</v>
      </c>
      <c r="F5351" s="206">
        <v>20231.009999999998</v>
      </c>
      <c r="G5351" s="205">
        <f t="shared" si="426"/>
        <v>0.41412859248341932</v>
      </c>
      <c r="H5351" s="207">
        <f t="shared" si="427"/>
        <v>0.45</v>
      </c>
      <c r="I5351" s="213">
        <v>205704</v>
      </c>
      <c r="J5351" s="213">
        <v>11313.72</v>
      </c>
      <c r="K5351" s="212">
        <v>16456.32</v>
      </c>
      <c r="L5351" s="212">
        <v>18513.36</v>
      </c>
      <c r="M5351" s="239">
        <f t="shared" si="424"/>
        <v>0.51520000000025901</v>
      </c>
      <c r="N5351" s="239"/>
      <c r="O5351" s="178"/>
      <c r="P5351" s="178"/>
      <c r="Q5351" s="178"/>
      <c r="R5351" s="178"/>
      <c r="S5351" s="178"/>
      <c r="T5351" s="178"/>
      <c r="U5351" s="178"/>
      <c r="V5351" s="178"/>
      <c r="W5351" s="178"/>
      <c r="X5351" s="178"/>
      <c r="Y5351" s="210">
        <f t="shared" si="423"/>
        <v>0.37896831245394252</v>
      </c>
      <c r="Z5351" s="211">
        <f t="shared" si="425"/>
        <v>0.42</v>
      </c>
      <c r="AA5351" s="178"/>
      <c r="AB5351" s="178"/>
      <c r="AC5351" s="178"/>
    </row>
    <row r="5352" spans="2:29" x14ac:dyDescent="0.35">
      <c r="B5352" s="222">
        <v>542900</v>
      </c>
      <c r="C5352" s="208">
        <v>224834</v>
      </c>
      <c r="D5352" s="309">
        <v>12365.87</v>
      </c>
      <c r="E5352" s="206">
        <v>17986.72</v>
      </c>
      <c r="F5352" s="206">
        <v>20235.060000000001</v>
      </c>
      <c r="G5352" s="205">
        <f t="shared" si="426"/>
        <v>0.41413519985264319</v>
      </c>
      <c r="H5352" s="207">
        <f t="shared" si="427"/>
        <v>0.45</v>
      </c>
      <c r="I5352" s="213">
        <v>205746</v>
      </c>
      <c r="J5352" s="213">
        <v>11316.03</v>
      </c>
      <c r="K5352" s="212">
        <v>16459.68</v>
      </c>
      <c r="L5352" s="212">
        <v>18517.14</v>
      </c>
      <c r="M5352" s="239">
        <f t="shared" si="424"/>
        <v>0.51529999999995202</v>
      </c>
      <c r="N5352" s="239"/>
      <c r="O5352" s="178"/>
      <c r="P5352" s="178"/>
      <c r="Q5352" s="178"/>
      <c r="R5352" s="178"/>
      <c r="S5352" s="178"/>
      <c r="T5352" s="178"/>
      <c r="U5352" s="178"/>
      <c r="V5352" s="178"/>
      <c r="W5352" s="178"/>
      <c r="X5352" s="178"/>
      <c r="Y5352" s="210">
        <f t="shared" si="423"/>
        <v>0.37897587032602692</v>
      </c>
      <c r="Z5352" s="211">
        <f t="shared" si="425"/>
        <v>0.42</v>
      </c>
      <c r="AA5352" s="178"/>
      <c r="AB5352" s="178"/>
      <c r="AC5352" s="178"/>
    </row>
    <row r="5353" spans="2:29" x14ac:dyDescent="0.35">
      <c r="B5353" s="222">
        <v>543000</v>
      </c>
      <c r="C5353" s="208">
        <v>224879</v>
      </c>
      <c r="D5353" s="309">
        <v>12368.34</v>
      </c>
      <c r="E5353" s="206">
        <v>17990.32</v>
      </c>
      <c r="F5353" s="206">
        <v>20239.11</v>
      </c>
      <c r="G5353" s="205">
        <f t="shared" si="426"/>
        <v>0.41414180478821361</v>
      </c>
      <c r="H5353" s="207">
        <f t="shared" si="427"/>
        <v>0.45</v>
      </c>
      <c r="I5353" s="213">
        <v>205788</v>
      </c>
      <c r="J5353" s="213">
        <v>11318.34</v>
      </c>
      <c r="K5353" s="212">
        <v>16463.04</v>
      </c>
      <c r="L5353" s="212">
        <v>18520.919999999998</v>
      </c>
      <c r="M5353" s="239">
        <f t="shared" si="424"/>
        <v>0.51520000000007715</v>
      </c>
      <c r="N5353" s="239"/>
      <c r="O5353" s="178"/>
      <c r="P5353" s="178"/>
      <c r="Q5353" s="178"/>
      <c r="R5353" s="178"/>
      <c r="S5353" s="178"/>
      <c r="T5353" s="178"/>
      <c r="U5353" s="178"/>
      <c r="V5353" s="178"/>
      <c r="W5353" s="178"/>
      <c r="X5353" s="178"/>
      <c r="Y5353" s="210">
        <f t="shared" si="423"/>
        <v>0.37898342541436464</v>
      </c>
      <c r="Z5353" s="211">
        <f t="shared" si="425"/>
        <v>0.42</v>
      </c>
      <c r="AA5353" s="178"/>
      <c r="AB5353" s="178"/>
      <c r="AC5353" s="178"/>
    </row>
    <row r="5354" spans="2:29" x14ac:dyDescent="0.35">
      <c r="B5354" s="222">
        <v>543100</v>
      </c>
      <c r="C5354" s="208">
        <v>224924</v>
      </c>
      <c r="D5354" s="309">
        <v>12370.82</v>
      </c>
      <c r="E5354" s="206">
        <v>17993.919999999998</v>
      </c>
      <c r="F5354" s="206">
        <v>20243.16</v>
      </c>
      <c r="G5354" s="205">
        <f t="shared" si="426"/>
        <v>0.41414840729147484</v>
      </c>
      <c r="H5354" s="207">
        <f t="shared" si="427"/>
        <v>0.45</v>
      </c>
      <c r="I5354" s="213">
        <v>205830</v>
      </c>
      <c r="J5354" s="213">
        <v>11320.65</v>
      </c>
      <c r="K5354" s="212">
        <v>16466.400000000001</v>
      </c>
      <c r="L5354" s="212">
        <v>18524.7</v>
      </c>
      <c r="M5354" s="239">
        <f t="shared" si="424"/>
        <v>0.51530000000009746</v>
      </c>
      <c r="N5354" s="239"/>
      <c r="O5354" s="178"/>
      <c r="P5354" s="178"/>
      <c r="Q5354" s="178"/>
      <c r="R5354" s="178"/>
      <c r="S5354" s="178"/>
      <c r="T5354" s="178"/>
      <c r="U5354" s="178"/>
      <c r="V5354" s="178"/>
      <c r="W5354" s="178"/>
      <c r="X5354" s="178"/>
      <c r="Y5354" s="210">
        <f t="shared" si="423"/>
        <v>0.37899097772049345</v>
      </c>
      <c r="Z5354" s="211">
        <f t="shared" si="425"/>
        <v>0.42</v>
      </c>
      <c r="AA5354" s="178"/>
      <c r="AB5354" s="178"/>
      <c r="AC5354" s="178"/>
    </row>
    <row r="5355" spans="2:29" x14ac:dyDescent="0.35">
      <c r="B5355" s="222">
        <v>543200</v>
      </c>
      <c r="C5355" s="208">
        <v>224969</v>
      </c>
      <c r="D5355" s="309">
        <v>12373.29</v>
      </c>
      <c r="E5355" s="206">
        <v>17997.52</v>
      </c>
      <c r="F5355" s="206">
        <v>20247.21</v>
      </c>
      <c r="G5355" s="205">
        <f t="shared" si="426"/>
        <v>0.41415500736377026</v>
      </c>
      <c r="H5355" s="207">
        <f t="shared" si="427"/>
        <v>0.45</v>
      </c>
      <c r="I5355" s="213">
        <v>205872</v>
      </c>
      <c r="J5355" s="213">
        <v>11322.96</v>
      </c>
      <c r="K5355" s="212">
        <v>16469.759999999998</v>
      </c>
      <c r="L5355" s="212">
        <v>18528.48</v>
      </c>
      <c r="M5355" s="239">
        <f t="shared" si="424"/>
        <v>0.51520000000000432</v>
      </c>
      <c r="N5355" s="239"/>
      <c r="O5355" s="178"/>
      <c r="P5355" s="178"/>
      <c r="Q5355" s="178"/>
      <c r="R5355" s="178"/>
      <c r="S5355" s="178"/>
      <c r="T5355" s="178"/>
      <c r="U5355" s="178"/>
      <c r="V5355" s="178"/>
      <c r="W5355" s="178"/>
      <c r="X5355" s="178"/>
      <c r="Y5355" s="210">
        <f t="shared" si="423"/>
        <v>0.3789985272459499</v>
      </c>
      <c r="Z5355" s="211">
        <f t="shared" si="425"/>
        <v>0.42</v>
      </c>
      <c r="AA5355" s="178"/>
      <c r="AB5355" s="178"/>
      <c r="AC5355" s="178"/>
    </row>
    <row r="5356" spans="2:29" x14ac:dyDescent="0.35">
      <c r="B5356" s="222">
        <v>543300</v>
      </c>
      <c r="C5356" s="208">
        <v>225014</v>
      </c>
      <c r="D5356" s="309">
        <v>12375.77</v>
      </c>
      <c r="E5356" s="206">
        <v>18001.12</v>
      </c>
      <c r="F5356" s="206">
        <v>20251.259999999998</v>
      </c>
      <c r="G5356" s="205">
        <f t="shared" si="426"/>
        <v>0.41416160500644211</v>
      </c>
      <c r="H5356" s="207">
        <f t="shared" si="427"/>
        <v>0.45</v>
      </c>
      <c r="I5356" s="213">
        <v>205914</v>
      </c>
      <c r="J5356" s="213">
        <v>11325.27</v>
      </c>
      <c r="K5356" s="212">
        <v>16473.12</v>
      </c>
      <c r="L5356" s="212">
        <v>18532.259999999998</v>
      </c>
      <c r="M5356" s="239">
        <f t="shared" si="424"/>
        <v>0.51529999999998832</v>
      </c>
      <c r="N5356" s="239"/>
      <c r="O5356" s="178"/>
      <c r="P5356" s="178"/>
      <c r="Q5356" s="178"/>
      <c r="R5356" s="178"/>
      <c r="S5356" s="178"/>
      <c r="T5356" s="178"/>
      <c r="U5356" s="178"/>
      <c r="V5356" s="178"/>
      <c r="W5356" s="178"/>
      <c r="X5356" s="178"/>
      <c r="Y5356" s="210">
        <f t="shared" si="423"/>
        <v>0.37900607399226949</v>
      </c>
      <c r="Z5356" s="211">
        <f t="shared" si="425"/>
        <v>0.42</v>
      </c>
      <c r="AA5356" s="178"/>
      <c r="AB5356" s="178"/>
      <c r="AC5356" s="178"/>
    </row>
    <row r="5357" spans="2:29" x14ac:dyDescent="0.35">
      <c r="B5357" s="222">
        <v>543400</v>
      </c>
      <c r="C5357" s="208">
        <v>225059</v>
      </c>
      <c r="D5357" s="309">
        <v>12378.24</v>
      </c>
      <c r="E5357" s="206">
        <v>18004.72</v>
      </c>
      <c r="F5357" s="206">
        <v>20255.310000000001</v>
      </c>
      <c r="G5357" s="205">
        <f t="shared" si="426"/>
        <v>0.41416820022083178</v>
      </c>
      <c r="H5357" s="207">
        <f t="shared" si="427"/>
        <v>0.45</v>
      </c>
      <c r="I5357" s="213">
        <v>205956</v>
      </c>
      <c r="J5357" s="213">
        <v>11327.58</v>
      </c>
      <c r="K5357" s="212">
        <v>16476.48</v>
      </c>
      <c r="L5357" s="212">
        <v>18536.04</v>
      </c>
      <c r="M5357" s="239">
        <f t="shared" si="424"/>
        <v>0.51519999999989519</v>
      </c>
      <c r="N5357" s="239"/>
      <c r="O5357" s="178"/>
      <c r="P5357" s="178"/>
      <c r="Q5357" s="178"/>
      <c r="R5357" s="178"/>
      <c r="S5357" s="178"/>
      <c r="T5357" s="178"/>
      <c r="U5357" s="178"/>
      <c r="V5357" s="178"/>
      <c r="W5357" s="178"/>
      <c r="X5357" s="178"/>
      <c r="Y5357" s="210">
        <f t="shared" si="423"/>
        <v>0.37901361796098637</v>
      </c>
      <c r="Z5357" s="211">
        <f t="shared" si="425"/>
        <v>0.42</v>
      </c>
      <c r="AA5357" s="178"/>
      <c r="AB5357" s="178"/>
      <c r="AC5357" s="178"/>
    </row>
    <row r="5358" spans="2:29" x14ac:dyDescent="0.35">
      <c r="B5358" s="222">
        <v>543500</v>
      </c>
      <c r="C5358" s="208">
        <v>225104</v>
      </c>
      <c r="D5358" s="309">
        <v>12380.72</v>
      </c>
      <c r="E5358" s="206">
        <v>18008.32</v>
      </c>
      <c r="F5358" s="206">
        <v>20259.36</v>
      </c>
      <c r="G5358" s="205">
        <f t="shared" si="426"/>
        <v>0.4141747930082797</v>
      </c>
      <c r="H5358" s="207">
        <f t="shared" si="427"/>
        <v>0.45</v>
      </c>
      <c r="I5358" s="213">
        <v>205998</v>
      </c>
      <c r="J5358" s="213">
        <v>11329.89</v>
      </c>
      <c r="K5358" s="212">
        <v>16479.84</v>
      </c>
      <c r="L5358" s="212">
        <v>18539.82</v>
      </c>
      <c r="M5358" s="239">
        <f t="shared" si="424"/>
        <v>0.51530000000017029</v>
      </c>
      <c r="N5358" s="239"/>
      <c r="O5358" s="178"/>
      <c r="P5358" s="178"/>
      <c r="Q5358" s="178"/>
      <c r="R5358" s="178"/>
      <c r="S5358" s="178"/>
      <c r="T5358" s="178"/>
      <c r="U5358" s="178"/>
      <c r="V5358" s="178"/>
      <c r="W5358" s="178"/>
      <c r="X5358" s="178"/>
      <c r="Y5358" s="210">
        <f t="shared" si="423"/>
        <v>0.37902115915363388</v>
      </c>
      <c r="Z5358" s="211">
        <f t="shared" si="425"/>
        <v>0.42</v>
      </c>
      <c r="AA5358" s="178"/>
      <c r="AB5358" s="178"/>
      <c r="AC5358" s="178"/>
    </row>
    <row r="5359" spans="2:29" x14ac:dyDescent="0.35">
      <c r="B5359" s="222">
        <v>543600</v>
      </c>
      <c r="C5359" s="208">
        <v>225149</v>
      </c>
      <c r="D5359" s="309">
        <v>12383.19</v>
      </c>
      <c r="E5359" s="206">
        <v>18011.919999999998</v>
      </c>
      <c r="F5359" s="206">
        <v>20263.41</v>
      </c>
      <c r="G5359" s="205">
        <f t="shared" si="426"/>
        <v>0.41418138337012511</v>
      </c>
      <c r="H5359" s="207">
        <f t="shared" si="427"/>
        <v>0.45</v>
      </c>
      <c r="I5359" s="213">
        <v>206040</v>
      </c>
      <c r="J5359" s="213">
        <v>11332.2</v>
      </c>
      <c r="K5359" s="212">
        <v>16483.2</v>
      </c>
      <c r="L5359" s="212">
        <v>18543.599999999999</v>
      </c>
      <c r="M5359" s="239">
        <f t="shared" si="424"/>
        <v>0.51520000000004074</v>
      </c>
      <c r="N5359" s="239"/>
      <c r="O5359" s="178"/>
      <c r="P5359" s="178"/>
      <c r="Q5359" s="178"/>
      <c r="R5359" s="178"/>
      <c r="S5359" s="178"/>
      <c r="T5359" s="178"/>
      <c r="U5359" s="178"/>
      <c r="V5359" s="178"/>
      <c r="W5359" s="178"/>
      <c r="X5359" s="178"/>
      <c r="Y5359" s="210">
        <f t="shared" si="423"/>
        <v>0.37902869757174396</v>
      </c>
      <c r="Z5359" s="211">
        <f t="shared" si="425"/>
        <v>0.42</v>
      </c>
      <c r="AA5359" s="178"/>
      <c r="AB5359" s="178"/>
      <c r="AC5359" s="178"/>
    </row>
    <row r="5360" spans="2:29" x14ac:dyDescent="0.35">
      <c r="B5360" s="222">
        <v>543700</v>
      </c>
      <c r="C5360" s="208">
        <v>225194</v>
      </c>
      <c r="D5360" s="309">
        <v>12385.67</v>
      </c>
      <c r="E5360" s="206">
        <v>18015.52</v>
      </c>
      <c r="F5360" s="206">
        <v>20267.46</v>
      </c>
      <c r="G5360" s="205">
        <f t="shared" si="426"/>
        <v>0.41418797130770646</v>
      </c>
      <c r="H5360" s="207">
        <f t="shared" si="427"/>
        <v>0.45</v>
      </c>
      <c r="I5360" s="213">
        <v>206082</v>
      </c>
      <c r="J5360" s="213">
        <v>11334.51</v>
      </c>
      <c r="K5360" s="212">
        <v>16486.560000000001</v>
      </c>
      <c r="L5360" s="212">
        <v>18547.38</v>
      </c>
      <c r="M5360" s="239">
        <f t="shared" si="424"/>
        <v>0.51530000000002474</v>
      </c>
      <c r="N5360" s="239"/>
      <c r="O5360" s="178"/>
      <c r="P5360" s="178"/>
      <c r="Q5360" s="178"/>
      <c r="R5360" s="178"/>
      <c r="S5360" s="178"/>
      <c r="T5360" s="178"/>
      <c r="U5360" s="178"/>
      <c r="V5360" s="178"/>
      <c r="W5360" s="178"/>
      <c r="X5360" s="178"/>
      <c r="Y5360" s="210">
        <f t="shared" si="423"/>
        <v>0.37903623321684754</v>
      </c>
      <c r="Z5360" s="211">
        <f t="shared" si="425"/>
        <v>0.42</v>
      </c>
      <c r="AA5360" s="178"/>
      <c r="AB5360" s="178"/>
      <c r="AC5360" s="178"/>
    </row>
    <row r="5361" spans="2:29" x14ac:dyDescent="0.35">
      <c r="B5361" s="222">
        <v>543800</v>
      </c>
      <c r="C5361" s="208">
        <v>225239</v>
      </c>
      <c r="D5361" s="309">
        <v>12388.14</v>
      </c>
      <c r="E5361" s="206">
        <v>18019.12</v>
      </c>
      <c r="F5361" s="206">
        <v>20271.509999999998</v>
      </c>
      <c r="G5361" s="205">
        <f t="shared" si="426"/>
        <v>0.41419455682236117</v>
      </c>
      <c r="H5361" s="207">
        <f t="shared" si="427"/>
        <v>0.45</v>
      </c>
      <c r="I5361" s="213">
        <v>206124</v>
      </c>
      <c r="J5361" s="213">
        <v>11336.82</v>
      </c>
      <c r="K5361" s="212">
        <v>16489.919999999998</v>
      </c>
      <c r="L5361" s="212">
        <v>18551.16</v>
      </c>
      <c r="M5361" s="239">
        <f t="shared" si="424"/>
        <v>0.51520000000025901</v>
      </c>
      <c r="N5361" s="239"/>
      <c r="O5361" s="178"/>
      <c r="P5361" s="178"/>
      <c r="Q5361" s="178"/>
      <c r="R5361" s="178"/>
      <c r="S5361" s="178"/>
      <c r="T5361" s="178"/>
      <c r="U5361" s="178"/>
      <c r="V5361" s="178"/>
      <c r="W5361" s="178"/>
      <c r="X5361" s="178"/>
      <c r="Y5361" s="210">
        <f t="shared" si="423"/>
        <v>0.37904376609047447</v>
      </c>
      <c r="Z5361" s="211">
        <f t="shared" si="425"/>
        <v>0.42</v>
      </c>
      <c r="AA5361" s="178"/>
      <c r="AB5361" s="178"/>
      <c r="AC5361" s="178"/>
    </row>
    <row r="5362" spans="2:29" x14ac:dyDescent="0.35">
      <c r="B5362" s="222">
        <v>543900</v>
      </c>
      <c r="C5362" s="208">
        <v>225284</v>
      </c>
      <c r="D5362" s="309">
        <v>12390.62</v>
      </c>
      <c r="E5362" s="206">
        <v>18022.72</v>
      </c>
      <c r="F5362" s="206">
        <v>20275.560000000001</v>
      </c>
      <c r="G5362" s="205">
        <f t="shared" si="426"/>
        <v>0.41420113991542562</v>
      </c>
      <c r="H5362" s="207">
        <f t="shared" si="427"/>
        <v>0.45</v>
      </c>
      <c r="I5362" s="213">
        <v>206166</v>
      </c>
      <c r="J5362" s="213">
        <v>11339.13</v>
      </c>
      <c r="K5362" s="212">
        <v>16493.28</v>
      </c>
      <c r="L5362" s="212">
        <v>18554.939999999999</v>
      </c>
      <c r="M5362" s="239">
        <f t="shared" si="424"/>
        <v>0.51529999999995202</v>
      </c>
      <c r="N5362" s="239"/>
      <c r="O5362" s="178"/>
      <c r="P5362" s="178"/>
      <c r="Q5362" s="178"/>
      <c r="R5362" s="178"/>
      <c r="S5362" s="178"/>
      <c r="T5362" s="178"/>
      <c r="U5362" s="178"/>
      <c r="V5362" s="178"/>
      <c r="W5362" s="178"/>
      <c r="X5362" s="178"/>
      <c r="Y5362" s="210">
        <f t="shared" si="423"/>
        <v>0.37905129619415334</v>
      </c>
      <c r="Z5362" s="211">
        <f t="shared" si="425"/>
        <v>0.42</v>
      </c>
      <c r="AA5362" s="178"/>
      <c r="AB5362" s="178"/>
      <c r="AC5362" s="178"/>
    </row>
    <row r="5363" spans="2:29" x14ac:dyDescent="0.35">
      <c r="B5363" s="222">
        <v>544000</v>
      </c>
      <c r="C5363" s="208">
        <v>225329</v>
      </c>
      <c r="D5363" s="309">
        <v>12393.09</v>
      </c>
      <c r="E5363" s="206">
        <v>18026.32</v>
      </c>
      <c r="F5363" s="206">
        <v>20279.61</v>
      </c>
      <c r="G5363" s="205">
        <f t="shared" si="426"/>
        <v>0.4142077205882353</v>
      </c>
      <c r="H5363" s="207">
        <f t="shared" si="427"/>
        <v>0.45</v>
      </c>
      <c r="I5363" s="213">
        <v>206208</v>
      </c>
      <c r="J5363" s="213">
        <v>11341.44</v>
      </c>
      <c r="K5363" s="212">
        <v>16496.64</v>
      </c>
      <c r="L5363" s="212">
        <v>18558.72</v>
      </c>
      <c r="M5363" s="239">
        <f t="shared" si="424"/>
        <v>0.51520000000007715</v>
      </c>
      <c r="N5363" s="239"/>
      <c r="O5363" s="178"/>
      <c r="P5363" s="178"/>
      <c r="Q5363" s="178"/>
      <c r="R5363" s="178"/>
      <c r="S5363" s="178"/>
      <c r="T5363" s="178"/>
      <c r="U5363" s="178"/>
      <c r="V5363" s="178"/>
      <c r="W5363" s="178"/>
      <c r="X5363" s="178"/>
      <c r="Y5363" s="210">
        <f t="shared" si="423"/>
        <v>0.37905882352941178</v>
      </c>
      <c r="Z5363" s="211">
        <f t="shared" si="425"/>
        <v>0.42</v>
      </c>
      <c r="AA5363" s="178"/>
      <c r="AB5363" s="178"/>
      <c r="AC5363" s="178"/>
    </row>
    <row r="5364" spans="2:29" x14ac:dyDescent="0.35">
      <c r="B5364" s="222">
        <v>544100</v>
      </c>
      <c r="C5364" s="208">
        <v>225374</v>
      </c>
      <c r="D5364" s="309">
        <v>12395.57</v>
      </c>
      <c r="E5364" s="206">
        <v>18029.919999999998</v>
      </c>
      <c r="F5364" s="206">
        <v>20283.66</v>
      </c>
      <c r="G5364" s="205">
        <f t="shared" si="426"/>
        <v>0.41421429884212463</v>
      </c>
      <c r="H5364" s="207">
        <f t="shared" si="427"/>
        <v>0.45</v>
      </c>
      <c r="I5364" s="213">
        <v>206250</v>
      </c>
      <c r="J5364" s="213">
        <v>11343.75</v>
      </c>
      <c r="K5364" s="212">
        <v>16500</v>
      </c>
      <c r="L5364" s="212">
        <v>18562.5</v>
      </c>
      <c r="M5364" s="239">
        <f t="shared" si="424"/>
        <v>0.51530000000009746</v>
      </c>
      <c r="N5364" s="239"/>
      <c r="O5364" s="178"/>
      <c r="P5364" s="178"/>
      <c r="Q5364" s="178"/>
      <c r="R5364" s="178"/>
      <c r="S5364" s="178"/>
      <c r="T5364" s="178"/>
      <c r="U5364" s="178"/>
      <c r="V5364" s="178"/>
      <c r="W5364" s="178"/>
      <c r="X5364" s="178"/>
      <c r="Y5364" s="210">
        <f t="shared" si="423"/>
        <v>0.37906634809777612</v>
      </c>
      <c r="Z5364" s="211">
        <f t="shared" si="425"/>
        <v>0.42</v>
      </c>
      <c r="AA5364" s="178"/>
      <c r="AB5364" s="178"/>
      <c r="AC5364" s="178"/>
    </row>
    <row r="5365" spans="2:29" x14ac:dyDescent="0.35">
      <c r="B5365" s="222">
        <v>544200</v>
      </c>
      <c r="C5365" s="208">
        <v>225419</v>
      </c>
      <c r="D5365" s="309">
        <v>12398.04</v>
      </c>
      <c r="E5365" s="206">
        <v>18033.52</v>
      </c>
      <c r="F5365" s="206">
        <v>20287.71</v>
      </c>
      <c r="G5365" s="205">
        <f t="shared" si="426"/>
        <v>0.41422087467842705</v>
      </c>
      <c r="H5365" s="207">
        <f t="shared" si="427"/>
        <v>0.45</v>
      </c>
      <c r="I5365" s="213">
        <v>206292</v>
      </c>
      <c r="J5365" s="213">
        <v>11346.06</v>
      </c>
      <c r="K5365" s="212">
        <v>16503.36</v>
      </c>
      <c r="L5365" s="212">
        <v>18566.28</v>
      </c>
      <c r="M5365" s="239">
        <f t="shared" si="424"/>
        <v>0.51520000000000432</v>
      </c>
      <c r="N5365" s="239"/>
      <c r="O5365" s="178"/>
      <c r="P5365" s="178"/>
      <c r="Q5365" s="178"/>
      <c r="R5365" s="178"/>
      <c r="S5365" s="178"/>
      <c r="T5365" s="178"/>
      <c r="U5365" s="178"/>
      <c r="V5365" s="178"/>
      <c r="W5365" s="178"/>
      <c r="X5365" s="178"/>
      <c r="Y5365" s="210">
        <f t="shared" si="423"/>
        <v>0.3790738699007718</v>
      </c>
      <c r="Z5365" s="211">
        <f t="shared" si="425"/>
        <v>0.42</v>
      </c>
      <c r="AA5365" s="178"/>
      <c r="AB5365" s="178"/>
      <c r="AC5365" s="178"/>
    </row>
    <row r="5366" spans="2:29" x14ac:dyDescent="0.35">
      <c r="B5366" s="222">
        <v>544300</v>
      </c>
      <c r="C5366" s="208">
        <v>225464</v>
      </c>
      <c r="D5366" s="309">
        <v>12400.52</v>
      </c>
      <c r="E5366" s="206">
        <v>18037.12</v>
      </c>
      <c r="F5366" s="206">
        <v>20291.759999999998</v>
      </c>
      <c r="G5366" s="205">
        <f t="shared" si="426"/>
        <v>0.41422744809847512</v>
      </c>
      <c r="H5366" s="207">
        <f t="shared" si="427"/>
        <v>0.45</v>
      </c>
      <c r="I5366" s="213">
        <v>206334</v>
      </c>
      <c r="J5366" s="213">
        <v>11348.37</v>
      </c>
      <c r="K5366" s="212">
        <v>16506.72</v>
      </c>
      <c r="L5366" s="212">
        <v>18570.060000000001</v>
      </c>
      <c r="M5366" s="239">
        <f t="shared" si="424"/>
        <v>0.51529999999998832</v>
      </c>
      <c r="N5366" s="239"/>
      <c r="O5366" s="178"/>
      <c r="P5366" s="178"/>
      <c r="Q5366" s="178"/>
      <c r="R5366" s="178"/>
      <c r="S5366" s="178"/>
      <c r="T5366" s="178"/>
      <c r="U5366" s="178"/>
      <c r="V5366" s="178"/>
      <c r="W5366" s="178"/>
      <c r="X5366" s="178"/>
      <c r="Y5366" s="210">
        <f t="shared" si="423"/>
        <v>0.37908138893992283</v>
      </c>
      <c r="Z5366" s="211">
        <f t="shared" si="425"/>
        <v>0.42</v>
      </c>
      <c r="AA5366" s="178"/>
      <c r="AB5366" s="178"/>
      <c r="AC5366" s="178"/>
    </row>
    <row r="5367" spans="2:29" x14ac:dyDescent="0.35">
      <c r="B5367" s="222">
        <v>544400</v>
      </c>
      <c r="C5367" s="208">
        <v>225509</v>
      </c>
      <c r="D5367" s="309">
        <v>12402.99</v>
      </c>
      <c r="E5367" s="206">
        <v>18040.72</v>
      </c>
      <c r="F5367" s="206">
        <v>20295.810000000001</v>
      </c>
      <c r="G5367" s="205">
        <f t="shared" si="426"/>
        <v>0.4142340191036003</v>
      </c>
      <c r="H5367" s="207">
        <f t="shared" si="427"/>
        <v>0.45</v>
      </c>
      <c r="I5367" s="213">
        <v>206376</v>
      </c>
      <c r="J5367" s="213">
        <v>11350.68</v>
      </c>
      <c r="K5367" s="212">
        <v>16510.080000000002</v>
      </c>
      <c r="L5367" s="212">
        <v>18573.84</v>
      </c>
      <c r="M5367" s="239">
        <f t="shared" si="424"/>
        <v>0.51519999999989519</v>
      </c>
      <c r="N5367" s="239"/>
      <c r="O5367" s="178"/>
      <c r="P5367" s="178"/>
      <c r="Q5367" s="178"/>
      <c r="R5367" s="178"/>
      <c r="S5367" s="178"/>
      <c r="T5367" s="178"/>
      <c r="U5367" s="178"/>
      <c r="V5367" s="178"/>
      <c r="W5367" s="178"/>
      <c r="X5367" s="178"/>
      <c r="Y5367" s="210">
        <f t="shared" si="423"/>
        <v>0.37908890521675237</v>
      </c>
      <c r="Z5367" s="211">
        <f t="shared" si="425"/>
        <v>0.42</v>
      </c>
      <c r="AA5367" s="178"/>
      <c r="AB5367" s="178"/>
      <c r="AC5367" s="178"/>
    </row>
    <row r="5368" spans="2:29" x14ac:dyDescent="0.35">
      <c r="B5368" s="222">
        <v>544500</v>
      </c>
      <c r="C5368" s="208">
        <v>225554</v>
      </c>
      <c r="D5368" s="309">
        <v>12405.47</v>
      </c>
      <c r="E5368" s="206">
        <v>18044.32</v>
      </c>
      <c r="F5368" s="206">
        <v>20299.86</v>
      </c>
      <c r="G5368" s="205">
        <f t="shared" si="426"/>
        <v>0.41424058769513317</v>
      </c>
      <c r="H5368" s="207">
        <f t="shared" si="427"/>
        <v>0.45</v>
      </c>
      <c r="I5368" s="213">
        <v>206418</v>
      </c>
      <c r="J5368" s="213">
        <v>11352.99</v>
      </c>
      <c r="K5368" s="212">
        <v>16513.439999999999</v>
      </c>
      <c r="L5368" s="212">
        <v>18577.62</v>
      </c>
      <c r="M5368" s="239">
        <f t="shared" si="424"/>
        <v>0.51530000000017029</v>
      </c>
      <c r="N5368" s="239"/>
      <c r="O5368" s="178"/>
      <c r="P5368" s="178"/>
      <c r="Q5368" s="178"/>
      <c r="R5368" s="178"/>
      <c r="S5368" s="178"/>
      <c r="T5368" s="178"/>
      <c r="U5368" s="178"/>
      <c r="V5368" s="178"/>
      <c r="W5368" s="178"/>
      <c r="X5368" s="178"/>
      <c r="Y5368" s="210">
        <f t="shared" si="423"/>
        <v>0.37909641873278238</v>
      </c>
      <c r="Z5368" s="211">
        <f t="shared" si="425"/>
        <v>0.42</v>
      </c>
      <c r="AA5368" s="178"/>
      <c r="AB5368" s="178"/>
      <c r="AC5368" s="178"/>
    </row>
    <row r="5369" spans="2:29" x14ac:dyDescent="0.35">
      <c r="B5369" s="222">
        <v>544600</v>
      </c>
      <c r="C5369" s="208">
        <v>225599</v>
      </c>
      <c r="D5369" s="309">
        <v>12407.94</v>
      </c>
      <c r="E5369" s="206">
        <v>18047.919999999998</v>
      </c>
      <c r="F5369" s="206">
        <v>20303.91</v>
      </c>
      <c r="G5369" s="205">
        <f t="shared" si="426"/>
        <v>0.41424715387440325</v>
      </c>
      <c r="H5369" s="207">
        <f t="shared" si="427"/>
        <v>0.45</v>
      </c>
      <c r="I5369" s="213">
        <v>206460</v>
      </c>
      <c r="J5369" s="213">
        <v>11355.3</v>
      </c>
      <c r="K5369" s="212">
        <v>16516.8</v>
      </c>
      <c r="L5369" s="212">
        <v>18581.400000000001</v>
      </c>
      <c r="M5369" s="239">
        <f t="shared" si="424"/>
        <v>0.51520000000004074</v>
      </c>
      <c r="N5369" s="239"/>
      <c r="O5369" s="178"/>
      <c r="P5369" s="178"/>
      <c r="Q5369" s="178"/>
      <c r="R5369" s="178"/>
      <c r="S5369" s="178"/>
      <c r="T5369" s="178"/>
      <c r="U5369" s="178"/>
      <c r="V5369" s="178"/>
      <c r="W5369" s="178"/>
      <c r="X5369" s="178"/>
      <c r="Y5369" s="210">
        <f t="shared" si="423"/>
        <v>0.37910392948953359</v>
      </c>
      <c r="Z5369" s="211">
        <f t="shared" si="425"/>
        <v>0.42</v>
      </c>
      <c r="AA5369" s="178"/>
      <c r="AB5369" s="178"/>
      <c r="AC5369" s="178"/>
    </row>
    <row r="5370" spans="2:29" x14ac:dyDescent="0.35">
      <c r="B5370" s="222">
        <v>544700</v>
      </c>
      <c r="C5370" s="208">
        <v>225644</v>
      </c>
      <c r="D5370" s="309">
        <v>12410.42</v>
      </c>
      <c r="E5370" s="206">
        <v>18051.52</v>
      </c>
      <c r="F5370" s="206">
        <v>20307.96</v>
      </c>
      <c r="G5370" s="205">
        <f t="shared" si="426"/>
        <v>0.41425371764273911</v>
      </c>
      <c r="H5370" s="207">
        <f t="shared" si="427"/>
        <v>0.45</v>
      </c>
      <c r="I5370" s="213">
        <v>206502</v>
      </c>
      <c r="J5370" s="213">
        <v>11357.61</v>
      </c>
      <c r="K5370" s="212">
        <v>16520.16</v>
      </c>
      <c r="L5370" s="212">
        <v>18585.18</v>
      </c>
      <c r="M5370" s="239">
        <f t="shared" si="424"/>
        <v>0.51530000000002474</v>
      </c>
      <c r="N5370" s="239"/>
      <c r="O5370" s="178"/>
      <c r="P5370" s="178"/>
      <c r="Q5370" s="178"/>
      <c r="R5370" s="178"/>
      <c r="S5370" s="178"/>
      <c r="T5370" s="178"/>
      <c r="U5370" s="178"/>
      <c r="V5370" s="178"/>
      <c r="W5370" s="178"/>
      <c r="X5370" s="178"/>
      <c r="Y5370" s="210">
        <f t="shared" si="423"/>
        <v>0.37911143748852577</v>
      </c>
      <c r="Z5370" s="211">
        <f t="shared" si="425"/>
        <v>0.42</v>
      </c>
      <c r="AA5370" s="178"/>
      <c r="AB5370" s="178"/>
      <c r="AC5370" s="178"/>
    </row>
    <row r="5371" spans="2:29" x14ac:dyDescent="0.35">
      <c r="B5371" s="222">
        <v>544800</v>
      </c>
      <c r="C5371" s="208">
        <v>225689</v>
      </c>
      <c r="D5371" s="309">
        <v>12412.89</v>
      </c>
      <c r="E5371" s="206">
        <v>18055.12</v>
      </c>
      <c r="F5371" s="206">
        <v>20312.009999999998</v>
      </c>
      <c r="G5371" s="205">
        <f t="shared" si="426"/>
        <v>0.41426027900146845</v>
      </c>
      <c r="H5371" s="207">
        <f t="shared" si="427"/>
        <v>0.45</v>
      </c>
      <c r="I5371" s="213">
        <v>206544</v>
      </c>
      <c r="J5371" s="213">
        <v>11359.92</v>
      </c>
      <c r="K5371" s="212">
        <v>16523.52</v>
      </c>
      <c r="L5371" s="212">
        <v>18588.96</v>
      </c>
      <c r="M5371" s="239">
        <f t="shared" si="424"/>
        <v>0.51520000000025901</v>
      </c>
      <c r="N5371" s="239"/>
      <c r="O5371" s="178"/>
      <c r="P5371" s="178"/>
      <c r="Q5371" s="178"/>
      <c r="R5371" s="178"/>
      <c r="S5371" s="178"/>
      <c r="T5371" s="178"/>
      <c r="U5371" s="178"/>
      <c r="V5371" s="178"/>
      <c r="W5371" s="178"/>
      <c r="X5371" s="178"/>
      <c r="Y5371" s="210">
        <f t="shared" si="423"/>
        <v>0.37911894273127755</v>
      </c>
      <c r="Z5371" s="211">
        <f t="shared" si="425"/>
        <v>0.42</v>
      </c>
      <c r="AA5371" s="178"/>
      <c r="AB5371" s="178"/>
      <c r="AC5371" s="178"/>
    </row>
    <row r="5372" spans="2:29" x14ac:dyDescent="0.35">
      <c r="B5372" s="222">
        <v>544900</v>
      </c>
      <c r="C5372" s="208">
        <v>225734</v>
      </c>
      <c r="D5372" s="309">
        <v>12415.37</v>
      </c>
      <c r="E5372" s="206">
        <v>18058.72</v>
      </c>
      <c r="F5372" s="206">
        <v>20316.060000000001</v>
      </c>
      <c r="G5372" s="205">
        <f t="shared" si="426"/>
        <v>0.41426683795191777</v>
      </c>
      <c r="H5372" s="207">
        <f t="shared" si="427"/>
        <v>0.45</v>
      </c>
      <c r="I5372" s="213">
        <v>206586</v>
      </c>
      <c r="J5372" s="213">
        <v>11362.23</v>
      </c>
      <c r="K5372" s="212">
        <v>16526.88</v>
      </c>
      <c r="L5372" s="212">
        <v>18592.740000000002</v>
      </c>
      <c r="M5372" s="239">
        <f t="shared" si="424"/>
        <v>0.51529999999995202</v>
      </c>
      <c r="N5372" s="239"/>
      <c r="O5372" s="178"/>
      <c r="P5372" s="178"/>
      <c r="Q5372" s="178"/>
      <c r="R5372" s="178"/>
      <c r="S5372" s="178"/>
      <c r="T5372" s="178"/>
      <c r="U5372" s="178"/>
      <c r="V5372" s="178"/>
      <c r="W5372" s="178"/>
      <c r="X5372" s="178"/>
      <c r="Y5372" s="210">
        <f t="shared" si="423"/>
        <v>0.37912644521930627</v>
      </c>
      <c r="Z5372" s="211">
        <f t="shared" si="425"/>
        <v>0.42</v>
      </c>
      <c r="AA5372" s="178"/>
      <c r="AB5372" s="178"/>
      <c r="AC5372" s="178"/>
    </row>
    <row r="5373" spans="2:29" x14ac:dyDescent="0.35">
      <c r="B5373" s="222">
        <v>545000</v>
      </c>
      <c r="C5373" s="208">
        <v>225779</v>
      </c>
      <c r="D5373" s="309">
        <v>12417.84</v>
      </c>
      <c r="E5373" s="206">
        <v>18062.32</v>
      </c>
      <c r="F5373" s="206">
        <v>20320.11</v>
      </c>
      <c r="G5373" s="205">
        <f t="shared" si="426"/>
        <v>0.41427339449541284</v>
      </c>
      <c r="H5373" s="207">
        <f t="shared" si="427"/>
        <v>0.45</v>
      </c>
      <c r="I5373" s="213">
        <v>206628</v>
      </c>
      <c r="J5373" s="213">
        <v>11364.54</v>
      </c>
      <c r="K5373" s="212">
        <v>16530.240000000002</v>
      </c>
      <c r="L5373" s="212">
        <v>18596.52</v>
      </c>
      <c r="M5373" s="239">
        <f t="shared" si="424"/>
        <v>0.51520000000007715</v>
      </c>
      <c r="N5373" s="239"/>
      <c r="O5373" s="178"/>
      <c r="P5373" s="178"/>
      <c r="Q5373" s="178"/>
      <c r="R5373" s="178"/>
      <c r="S5373" s="178"/>
      <c r="T5373" s="178"/>
      <c r="U5373" s="178"/>
      <c r="V5373" s="178"/>
      <c r="W5373" s="178"/>
      <c r="X5373" s="178"/>
      <c r="Y5373" s="210">
        <f t="shared" si="423"/>
        <v>0.37913394495412844</v>
      </c>
      <c r="Z5373" s="211">
        <f t="shared" si="425"/>
        <v>0.42</v>
      </c>
      <c r="AA5373" s="178"/>
      <c r="AB5373" s="178"/>
      <c r="AC5373" s="178"/>
    </row>
    <row r="5374" spans="2:29" x14ac:dyDescent="0.35">
      <c r="B5374" s="222">
        <v>545100</v>
      </c>
      <c r="C5374" s="208">
        <v>225824</v>
      </c>
      <c r="D5374" s="309">
        <v>12420.32</v>
      </c>
      <c r="E5374" s="206">
        <v>18065.919999999998</v>
      </c>
      <c r="F5374" s="206">
        <v>20324.16</v>
      </c>
      <c r="G5374" s="205">
        <f t="shared" si="426"/>
        <v>0.41427994863327827</v>
      </c>
      <c r="H5374" s="207">
        <f t="shared" si="427"/>
        <v>0.45</v>
      </c>
      <c r="I5374" s="213">
        <v>206670</v>
      </c>
      <c r="J5374" s="213">
        <v>11366.85</v>
      </c>
      <c r="K5374" s="212">
        <v>16533.599999999999</v>
      </c>
      <c r="L5374" s="212">
        <v>18600.3</v>
      </c>
      <c r="M5374" s="239">
        <f t="shared" si="424"/>
        <v>0.51530000000009746</v>
      </c>
      <c r="N5374" s="239"/>
      <c r="O5374" s="178"/>
      <c r="P5374" s="178"/>
      <c r="Q5374" s="178"/>
      <c r="R5374" s="178"/>
      <c r="S5374" s="178"/>
      <c r="T5374" s="178"/>
      <c r="U5374" s="178"/>
      <c r="V5374" s="178"/>
      <c r="W5374" s="178"/>
      <c r="X5374" s="178"/>
      <c r="Y5374" s="210">
        <f t="shared" si="423"/>
        <v>0.37914144193725924</v>
      </c>
      <c r="Z5374" s="211">
        <f t="shared" si="425"/>
        <v>0.42</v>
      </c>
      <c r="AA5374" s="178"/>
      <c r="AB5374" s="178"/>
      <c r="AC5374" s="178"/>
    </row>
    <row r="5375" spans="2:29" x14ac:dyDescent="0.35">
      <c r="B5375" s="222">
        <v>545200</v>
      </c>
      <c r="C5375" s="208">
        <v>225869</v>
      </c>
      <c r="D5375" s="309">
        <v>12422.79</v>
      </c>
      <c r="E5375" s="206">
        <v>18069.52</v>
      </c>
      <c r="F5375" s="206">
        <v>20328.21</v>
      </c>
      <c r="G5375" s="205">
        <f t="shared" si="426"/>
        <v>0.41428650036683784</v>
      </c>
      <c r="H5375" s="207">
        <f t="shared" si="427"/>
        <v>0.45</v>
      </c>
      <c r="I5375" s="213">
        <v>206712</v>
      </c>
      <c r="J5375" s="213">
        <v>11369.16</v>
      </c>
      <c r="K5375" s="212">
        <v>16536.96</v>
      </c>
      <c r="L5375" s="212">
        <v>18604.080000000002</v>
      </c>
      <c r="M5375" s="239">
        <f t="shared" si="424"/>
        <v>0.51520000000000432</v>
      </c>
      <c r="N5375" s="239"/>
      <c r="O5375" s="178"/>
      <c r="P5375" s="178"/>
      <c r="Q5375" s="178"/>
      <c r="R5375" s="178"/>
      <c r="S5375" s="178"/>
      <c r="T5375" s="178"/>
      <c r="U5375" s="178"/>
      <c r="V5375" s="178"/>
      <c r="W5375" s="178"/>
      <c r="X5375" s="178"/>
      <c r="Y5375" s="210">
        <f t="shared" si="423"/>
        <v>0.37914893617021278</v>
      </c>
      <c r="Z5375" s="211">
        <f t="shared" si="425"/>
        <v>0.42</v>
      </c>
      <c r="AA5375" s="178"/>
      <c r="AB5375" s="178"/>
      <c r="AC5375" s="178"/>
    </row>
    <row r="5376" spans="2:29" x14ac:dyDescent="0.35">
      <c r="B5376" s="222">
        <v>545300</v>
      </c>
      <c r="C5376" s="208">
        <v>225914</v>
      </c>
      <c r="D5376" s="309">
        <v>12425.27</v>
      </c>
      <c r="E5376" s="206">
        <v>18073.12</v>
      </c>
      <c r="F5376" s="206">
        <v>20332.259999999998</v>
      </c>
      <c r="G5376" s="205">
        <f t="shared" si="426"/>
        <v>0.41429304969741426</v>
      </c>
      <c r="H5376" s="207">
        <f t="shared" si="427"/>
        <v>0.45</v>
      </c>
      <c r="I5376" s="213">
        <v>206754</v>
      </c>
      <c r="J5376" s="213">
        <v>11371.47</v>
      </c>
      <c r="K5376" s="212">
        <v>16540.32</v>
      </c>
      <c r="L5376" s="212">
        <v>18607.86</v>
      </c>
      <c r="M5376" s="239">
        <f t="shared" si="424"/>
        <v>0.51529999999998832</v>
      </c>
      <c r="N5376" s="239"/>
      <c r="O5376" s="178"/>
      <c r="P5376" s="178"/>
      <c r="Q5376" s="178"/>
      <c r="R5376" s="178"/>
      <c r="S5376" s="178"/>
      <c r="T5376" s="178"/>
      <c r="U5376" s="178"/>
      <c r="V5376" s="178"/>
      <c r="W5376" s="178"/>
      <c r="X5376" s="178"/>
      <c r="Y5376" s="210">
        <f t="shared" si="423"/>
        <v>0.37915642765450208</v>
      </c>
      <c r="Z5376" s="211">
        <f t="shared" si="425"/>
        <v>0.42</v>
      </c>
      <c r="AA5376" s="178"/>
      <c r="AB5376" s="178"/>
      <c r="AC5376" s="178"/>
    </row>
    <row r="5377" spans="2:29" x14ac:dyDescent="0.35">
      <c r="B5377" s="222">
        <v>545400</v>
      </c>
      <c r="C5377" s="208">
        <v>225959</v>
      </c>
      <c r="D5377" s="309">
        <v>12427.74</v>
      </c>
      <c r="E5377" s="206">
        <v>18076.72</v>
      </c>
      <c r="F5377" s="206">
        <v>20336.310000000001</v>
      </c>
      <c r="G5377" s="205">
        <f t="shared" si="426"/>
        <v>0.41429959662632931</v>
      </c>
      <c r="H5377" s="207">
        <f t="shared" si="427"/>
        <v>0.45</v>
      </c>
      <c r="I5377" s="213">
        <v>206796</v>
      </c>
      <c r="J5377" s="213">
        <v>11373.78</v>
      </c>
      <c r="K5377" s="212">
        <v>16543.68</v>
      </c>
      <c r="L5377" s="212">
        <v>18611.64</v>
      </c>
      <c r="M5377" s="239">
        <f t="shared" si="424"/>
        <v>0.51519999999989519</v>
      </c>
      <c r="N5377" s="239"/>
      <c r="O5377" s="178"/>
      <c r="P5377" s="178"/>
      <c r="Q5377" s="178"/>
      <c r="R5377" s="178"/>
      <c r="S5377" s="178"/>
      <c r="T5377" s="178"/>
      <c r="U5377" s="178"/>
      <c r="V5377" s="178"/>
      <c r="W5377" s="178"/>
      <c r="X5377" s="178"/>
      <c r="Y5377" s="210">
        <f t="shared" si="423"/>
        <v>0.37916391639163916</v>
      </c>
      <c r="Z5377" s="211">
        <f t="shared" si="425"/>
        <v>0.42</v>
      </c>
      <c r="AA5377" s="178"/>
      <c r="AB5377" s="178"/>
      <c r="AC5377" s="178"/>
    </row>
    <row r="5378" spans="2:29" x14ac:dyDescent="0.35">
      <c r="B5378" s="222">
        <v>545500</v>
      </c>
      <c r="C5378" s="208">
        <v>226004</v>
      </c>
      <c r="D5378" s="309">
        <v>12430.22</v>
      </c>
      <c r="E5378" s="206">
        <v>18080.32</v>
      </c>
      <c r="F5378" s="206">
        <v>20340.36</v>
      </c>
      <c r="G5378" s="205">
        <f t="shared" si="426"/>
        <v>0.41430614115490377</v>
      </c>
      <c r="H5378" s="207">
        <f t="shared" si="427"/>
        <v>0.45</v>
      </c>
      <c r="I5378" s="213">
        <v>206838</v>
      </c>
      <c r="J5378" s="213">
        <v>11376.09</v>
      </c>
      <c r="K5378" s="212">
        <v>16547.04</v>
      </c>
      <c r="L5378" s="212">
        <v>18615.419999999998</v>
      </c>
      <c r="M5378" s="239">
        <f t="shared" si="424"/>
        <v>0.51530000000017029</v>
      </c>
      <c r="N5378" s="239"/>
      <c r="O5378" s="178"/>
      <c r="P5378" s="178"/>
      <c r="Q5378" s="178"/>
      <c r="R5378" s="178"/>
      <c r="S5378" s="178"/>
      <c r="T5378" s="178"/>
      <c r="U5378" s="178"/>
      <c r="V5378" s="178"/>
      <c r="W5378" s="178"/>
      <c r="X5378" s="178"/>
      <c r="Y5378" s="210">
        <f t="shared" si="423"/>
        <v>0.37917140238313474</v>
      </c>
      <c r="Z5378" s="211">
        <f t="shared" si="425"/>
        <v>0.42</v>
      </c>
      <c r="AA5378" s="178"/>
      <c r="AB5378" s="178"/>
      <c r="AC5378" s="178"/>
    </row>
    <row r="5379" spans="2:29" x14ac:dyDescent="0.35">
      <c r="B5379" s="222">
        <v>545600</v>
      </c>
      <c r="C5379" s="208">
        <v>226049</v>
      </c>
      <c r="D5379" s="309">
        <v>12432.69</v>
      </c>
      <c r="E5379" s="206">
        <v>18083.919999999998</v>
      </c>
      <c r="F5379" s="206">
        <v>20344.41</v>
      </c>
      <c r="G5379" s="205">
        <f t="shared" si="426"/>
        <v>0.41431268328445747</v>
      </c>
      <c r="H5379" s="207">
        <f t="shared" si="427"/>
        <v>0.45</v>
      </c>
      <c r="I5379" s="213">
        <v>206880</v>
      </c>
      <c r="J5379" s="213">
        <v>11378.4</v>
      </c>
      <c r="K5379" s="212">
        <v>16550.400000000001</v>
      </c>
      <c r="L5379" s="212">
        <v>18619.2</v>
      </c>
      <c r="M5379" s="239">
        <f t="shared" si="424"/>
        <v>0.51520000000004074</v>
      </c>
      <c r="N5379" s="239"/>
      <c r="O5379" s="178"/>
      <c r="P5379" s="178"/>
      <c r="Q5379" s="178"/>
      <c r="R5379" s="178"/>
      <c r="S5379" s="178"/>
      <c r="T5379" s="178"/>
      <c r="U5379" s="178"/>
      <c r="V5379" s="178"/>
      <c r="W5379" s="178"/>
      <c r="X5379" s="178"/>
      <c r="Y5379" s="210">
        <f t="shared" ref="Y5379:Y5442" si="428">I5379/$B5379</f>
        <v>0.37917888563049851</v>
      </c>
      <c r="Z5379" s="211">
        <f t="shared" si="425"/>
        <v>0.42</v>
      </c>
      <c r="AA5379" s="178"/>
      <c r="AB5379" s="178"/>
      <c r="AC5379" s="178"/>
    </row>
    <row r="5380" spans="2:29" x14ac:dyDescent="0.35">
      <c r="B5380" s="222">
        <v>545700</v>
      </c>
      <c r="C5380" s="208">
        <v>226094</v>
      </c>
      <c r="D5380" s="309">
        <v>12435.17</v>
      </c>
      <c r="E5380" s="206">
        <v>18087.52</v>
      </c>
      <c r="F5380" s="206">
        <v>20348.46</v>
      </c>
      <c r="G5380" s="205">
        <f t="shared" si="426"/>
        <v>0.4143192230163093</v>
      </c>
      <c r="H5380" s="207">
        <f t="shared" si="427"/>
        <v>0.45</v>
      </c>
      <c r="I5380" s="213">
        <v>206922</v>
      </c>
      <c r="J5380" s="213">
        <v>11380.71</v>
      </c>
      <c r="K5380" s="212">
        <v>16553.759999999998</v>
      </c>
      <c r="L5380" s="212">
        <v>18622.98</v>
      </c>
      <c r="M5380" s="239">
        <f t="shared" ref="M5380:M5443" si="429">(C5380+D5380+F5380-C5379-D5379-F5379)/100</f>
        <v>0.51530000000002474</v>
      </c>
      <c r="N5380" s="239"/>
      <c r="O5380" s="178"/>
      <c r="P5380" s="178"/>
      <c r="Q5380" s="178"/>
      <c r="R5380" s="178"/>
      <c r="S5380" s="178"/>
      <c r="T5380" s="178"/>
      <c r="U5380" s="178"/>
      <c r="V5380" s="178"/>
      <c r="W5380" s="178"/>
      <c r="X5380" s="178"/>
      <c r="Y5380" s="210">
        <f t="shared" si="428"/>
        <v>0.37918636613523915</v>
      </c>
      <c r="Z5380" s="211">
        <f t="shared" ref="Z5380:Z5443" si="430">(I5380-I5379)/($B5380-$B5379)</f>
        <v>0.42</v>
      </c>
      <c r="AA5380" s="178"/>
      <c r="AB5380" s="178"/>
      <c r="AC5380" s="178"/>
    </row>
    <row r="5381" spans="2:29" x14ac:dyDescent="0.35">
      <c r="B5381" s="222">
        <v>545800</v>
      </c>
      <c r="C5381" s="208">
        <v>226139</v>
      </c>
      <c r="D5381" s="309">
        <v>12437.64</v>
      </c>
      <c r="E5381" s="206">
        <v>18091.12</v>
      </c>
      <c r="F5381" s="206">
        <v>20352.509999999998</v>
      </c>
      <c r="G5381" s="205">
        <f t="shared" ref="G5381:G5444" si="431">C5381/B5381</f>
        <v>0.41432576035177721</v>
      </c>
      <c r="H5381" s="207">
        <f t="shared" ref="H5381:H5444" si="432">(C5381-C5380)/(B5381-B5380)</f>
        <v>0.45</v>
      </c>
      <c r="I5381" s="213">
        <v>206964</v>
      </c>
      <c r="J5381" s="213">
        <v>11383.02</v>
      </c>
      <c r="K5381" s="212">
        <v>16557.12</v>
      </c>
      <c r="L5381" s="212">
        <v>18626.759999999998</v>
      </c>
      <c r="M5381" s="239">
        <f t="shared" si="429"/>
        <v>0.51520000000025901</v>
      </c>
      <c r="N5381" s="239"/>
      <c r="O5381" s="178"/>
      <c r="P5381" s="178"/>
      <c r="Q5381" s="178"/>
      <c r="R5381" s="178"/>
      <c r="S5381" s="178"/>
      <c r="T5381" s="178"/>
      <c r="U5381" s="178"/>
      <c r="V5381" s="178"/>
      <c r="W5381" s="178"/>
      <c r="X5381" s="178"/>
      <c r="Y5381" s="210">
        <f t="shared" si="428"/>
        <v>0.37919384389886407</v>
      </c>
      <c r="Z5381" s="211">
        <f t="shared" si="430"/>
        <v>0.42</v>
      </c>
      <c r="AA5381" s="178"/>
      <c r="AB5381" s="178"/>
      <c r="AC5381" s="178"/>
    </row>
    <row r="5382" spans="2:29" x14ac:dyDescent="0.35">
      <c r="B5382" s="222">
        <v>545900</v>
      </c>
      <c r="C5382" s="208">
        <v>226184</v>
      </c>
      <c r="D5382" s="309">
        <v>12440.12</v>
      </c>
      <c r="E5382" s="206">
        <v>18094.72</v>
      </c>
      <c r="F5382" s="206">
        <v>20356.560000000001</v>
      </c>
      <c r="G5382" s="205">
        <f t="shared" si="431"/>
        <v>0.41433229529217808</v>
      </c>
      <c r="H5382" s="207">
        <f t="shared" si="432"/>
        <v>0.45</v>
      </c>
      <c r="I5382" s="213">
        <v>207006</v>
      </c>
      <c r="J5382" s="213">
        <v>11385.33</v>
      </c>
      <c r="K5382" s="212">
        <v>16560.48</v>
      </c>
      <c r="L5382" s="212">
        <v>18630.54</v>
      </c>
      <c r="M5382" s="239">
        <f t="shared" si="429"/>
        <v>0.51529999999995202</v>
      </c>
      <c r="N5382" s="239"/>
      <c r="O5382" s="178"/>
      <c r="P5382" s="178"/>
      <c r="Q5382" s="178"/>
      <c r="R5382" s="178"/>
      <c r="S5382" s="178"/>
      <c r="T5382" s="178"/>
      <c r="U5382" s="178"/>
      <c r="V5382" s="178"/>
      <c r="W5382" s="178"/>
      <c r="X5382" s="178"/>
      <c r="Y5382" s="210">
        <f t="shared" si="428"/>
        <v>0.37920131892287967</v>
      </c>
      <c r="Z5382" s="211">
        <f t="shared" si="430"/>
        <v>0.42</v>
      </c>
      <c r="AA5382" s="178"/>
      <c r="AB5382" s="178"/>
      <c r="AC5382" s="178"/>
    </row>
    <row r="5383" spans="2:29" x14ac:dyDescent="0.35">
      <c r="B5383" s="222">
        <v>546000</v>
      </c>
      <c r="C5383" s="208">
        <v>226229</v>
      </c>
      <c r="D5383" s="309">
        <v>12442.59</v>
      </c>
      <c r="E5383" s="206">
        <v>18098.32</v>
      </c>
      <c r="F5383" s="206">
        <v>20360.61</v>
      </c>
      <c r="G5383" s="205">
        <f t="shared" si="431"/>
        <v>0.41433882783882786</v>
      </c>
      <c r="H5383" s="207">
        <f t="shared" si="432"/>
        <v>0.45</v>
      </c>
      <c r="I5383" s="213">
        <v>207048</v>
      </c>
      <c r="J5383" s="213">
        <v>11387.64</v>
      </c>
      <c r="K5383" s="212">
        <v>16563.84</v>
      </c>
      <c r="L5383" s="212">
        <v>18634.32</v>
      </c>
      <c r="M5383" s="239">
        <f t="shared" si="429"/>
        <v>0.51520000000007715</v>
      </c>
      <c r="N5383" s="239"/>
      <c r="O5383" s="178"/>
      <c r="P5383" s="178"/>
      <c r="Q5383" s="178"/>
      <c r="R5383" s="178"/>
      <c r="S5383" s="178"/>
      <c r="T5383" s="178"/>
      <c r="U5383" s="178"/>
      <c r="V5383" s="178"/>
      <c r="W5383" s="178"/>
      <c r="X5383" s="178"/>
      <c r="Y5383" s="210">
        <f t="shared" si="428"/>
        <v>0.3792087912087912</v>
      </c>
      <c r="Z5383" s="211">
        <f t="shared" si="430"/>
        <v>0.42</v>
      </c>
      <c r="AA5383" s="178"/>
      <c r="AB5383" s="178"/>
      <c r="AC5383" s="178"/>
    </row>
    <row r="5384" spans="2:29" x14ac:dyDescent="0.35">
      <c r="B5384" s="222">
        <v>546100</v>
      </c>
      <c r="C5384" s="208">
        <v>226274</v>
      </c>
      <c r="D5384" s="309">
        <v>12445.07</v>
      </c>
      <c r="E5384" s="206">
        <v>18101.919999999998</v>
      </c>
      <c r="F5384" s="206">
        <v>20364.66</v>
      </c>
      <c r="G5384" s="205">
        <f t="shared" si="431"/>
        <v>0.41434535799304156</v>
      </c>
      <c r="H5384" s="207">
        <f t="shared" si="432"/>
        <v>0.45</v>
      </c>
      <c r="I5384" s="213">
        <v>207090</v>
      </c>
      <c r="J5384" s="213">
        <v>11389.95</v>
      </c>
      <c r="K5384" s="212">
        <v>16567.2</v>
      </c>
      <c r="L5384" s="212">
        <v>18638.099999999999</v>
      </c>
      <c r="M5384" s="239">
        <f t="shared" si="429"/>
        <v>0.51530000000009746</v>
      </c>
      <c r="N5384" s="239"/>
      <c r="O5384" s="178"/>
      <c r="P5384" s="178"/>
      <c r="Q5384" s="178"/>
      <c r="R5384" s="178"/>
      <c r="S5384" s="178"/>
      <c r="T5384" s="178"/>
      <c r="U5384" s="178"/>
      <c r="V5384" s="178"/>
      <c r="W5384" s="178"/>
      <c r="X5384" s="178"/>
      <c r="Y5384" s="210">
        <f t="shared" si="428"/>
        <v>0.37921626075810289</v>
      </c>
      <c r="Z5384" s="211">
        <f t="shared" si="430"/>
        <v>0.42</v>
      </c>
      <c r="AA5384" s="178"/>
      <c r="AB5384" s="178"/>
      <c r="AC5384" s="178"/>
    </row>
    <row r="5385" spans="2:29" x14ac:dyDescent="0.35">
      <c r="B5385" s="222">
        <v>546200</v>
      </c>
      <c r="C5385" s="208">
        <v>226319</v>
      </c>
      <c r="D5385" s="309">
        <v>12447.54</v>
      </c>
      <c r="E5385" s="206">
        <v>18105.52</v>
      </c>
      <c r="F5385" s="206">
        <v>20368.71</v>
      </c>
      <c r="G5385" s="205">
        <f t="shared" si="431"/>
        <v>0.4143518857561333</v>
      </c>
      <c r="H5385" s="207">
        <f t="shared" si="432"/>
        <v>0.45</v>
      </c>
      <c r="I5385" s="213">
        <v>207132</v>
      </c>
      <c r="J5385" s="213">
        <v>11392.26</v>
      </c>
      <c r="K5385" s="212">
        <v>16570.560000000001</v>
      </c>
      <c r="L5385" s="212">
        <v>18641.88</v>
      </c>
      <c r="M5385" s="239">
        <f t="shared" si="429"/>
        <v>0.51520000000000432</v>
      </c>
      <c r="N5385" s="239"/>
      <c r="O5385" s="178"/>
      <c r="P5385" s="178"/>
      <c r="Q5385" s="178"/>
      <c r="R5385" s="178"/>
      <c r="S5385" s="178"/>
      <c r="T5385" s="178"/>
      <c r="U5385" s="178"/>
      <c r="V5385" s="178"/>
      <c r="W5385" s="178"/>
      <c r="X5385" s="178"/>
      <c r="Y5385" s="210">
        <f t="shared" si="428"/>
        <v>0.37922372757231781</v>
      </c>
      <c r="Z5385" s="211">
        <f t="shared" si="430"/>
        <v>0.42</v>
      </c>
      <c r="AA5385" s="178"/>
      <c r="AB5385" s="178"/>
      <c r="AC5385" s="178"/>
    </row>
    <row r="5386" spans="2:29" x14ac:dyDescent="0.35">
      <c r="B5386" s="222">
        <v>546300</v>
      </c>
      <c r="C5386" s="208">
        <v>226364</v>
      </c>
      <c r="D5386" s="309">
        <v>12450.02</v>
      </c>
      <c r="E5386" s="206">
        <v>18109.12</v>
      </c>
      <c r="F5386" s="206">
        <v>20372.759999999998</v>
      </c>
      <c r="G5386" s="205">
        <f t="shared" si="431"/>
        <v>0.41435841112941607</v>
      </c>
      <c r="H5386" s="207">
        <f t="shared" si="432"/>
        <v>0.45</v>
      </c>
      <c r="I5386" s="213">
        <v>207174</v>
      </c>
      <c r="J5386" s="213">
        <v>11394.57</v>
      </c>
      <c r="K5386" s="212">
        <v>16573.919999999998</v>
      </c>
      <c r="L5386" s="212">
        <v>18645.66</v>
      </c>
      <c r="M5386" s="239">
        <f t="shared" si="429"/>
        <v>0.51529999999998832</v>
      </c>
      <c r="N5386" s="239"/>
      <c r="O5386" s="178"/>
      <c r="P5386" s="178"/>
      <c r="Q5386" s="178"/>
      <c r="R5386" s="178"/>
      <c r="S5386" s="178"/>
      <c r="T5386" s="178"/>
      <c r="U5386" s="178"/>
      <c r="V5386" s="178"/>
      <c r="W5386" s="178"/>
      <c r="X5386" s="178"/>
      <c r="Y5386" s="210">
        <f t="shared" si="428"/>
        <v>0.37923119165293795</v>
      </c>
      <c r="Z5386" s="211">
        <f t="shared" si="430"/>
        <v>0.42</v>
      </c>
      <c r="AA5386" s="178"/>
      <c r="AB5386" s="178"/>
      <c r="AC5386" s="178"/>
    </row>
    <row r="5387" spans="2:29" x14ac:dyDescent="0.35">
      <c r="B5387" s="222">
        <v>546400</v>
      </c>
      <c r="C5387" s="208">
        <v>226409</v>
      </c>
      <c r="D5387" s="309">
        <v>12452.49</v>
      </c>
      <c r="E5387" s="206">
        <v>18112.72</v>
      </c>
      <c r="F5387" s="206">
        <v>20376.810000000001</v>
      </c>
      <c r="G5387" s="205">
        <f t="shared" si="431"/>
        <v>0.41436493411420205</v>
      </c>
      <c r="H5387" s="207">
        <f t="shared" si="432"/>
        <v>0.45</v>
      </c>
      <c r="I5387" s="213">
        <v>207216</v>
      </c>
      <c r="J5387" s="213">
        <v>11396.88</v>
      </c>
      <c r="K5387" s="212">
        <v>16577.28</v>
      </c>
      <c r="L5387" s="212">
        <v>18649.439999999999</v>
      </c>
      <c r="M5387" s="239">
        <f t="shared" si="429"/>
        <v>0.51519999999989519</v>
      </c>
      <c r="N5387" s="239"/>
      <c r="O5387" s="178"/>
      <c r="P5387" s="178"/>
      <c r="Q5387" s="178"/>
      <c r="R5387" s="178"/>
      <c r="S5387" s="178"/>
      <c r="T5387" s="178"/>
      <c r="U5387" s="178"/>
      <c r="V5387" s="178"/>
      <c r="W5387" s="178"/>
      <c r="X5387" s="178"/>
      <c r="Y5387" s="210">
        <f t="shared" si="428"/>
        <v>0.37923865300146414</v>
      </c>
      <c r="Z5387" s="211">
        <f t="shared" si="430"/>
        <v>0.42</v>
      </c>
      <c r="AA5387" s="178"/>
      <c r="AB5387" s="178"/>
      <c r="AC5387" s="178"/>
    </row>
    <row r="5388" spans="2:29" x14ac:dyDescent="0.35">
      <c r="B5388" s="222">
        <v>546500</v>
      </c>
      <c r="C5388" s="208">
        <v>226454</v>
      </c>
      <c r="D5388" s="309">
        <v>12454.97</v>
      </c>
      <c r="E5388" s="206">
        <v>18116.32</v>
      </c>
      <c r="F5388" s="206">
        <v>20380.86</v>
      </c>
      <c r="G5388" s="205">
        <f t="shared" si="431"/>
        <v>0.41437145471180237</v>
      </c>
      <c r="H5388" s="207">
        <f t="shared" si="432"/>
        <v>0.45</v>
      </c>
      <c r="I5388" s="213">
        <v>207258</v>
      </c>
      <c r="J5388" s="213">
        <v>11399.19</v>
      </c>
      <c r="K5388" s="212">
        <v>16580.64</v>
      </c>
      <c r="L5388" s="212">
        <v>18653.22</v>
      </c>
      <c r="M5388" s="239">
        <f t="shared" si="429"/>
        <v>0.51530000000017029</v>
      </c>
      <c r="N5388" s="239"/>
      <c r="O5388" s="178"/>
      <c r="P5388" s="178"/>
      <c r="Q5388" s="178"/>
      <c r="R5388" s="178"/>
      <c r="S5388" s="178"/>
      <c r="T5388" s="178"/>
      <c r="U5388" s="178"/>
      <c r="V5388" s="178"/>
      <c r="W5388" s="178"/>
      <c r="X5388" s="178"/>
      <c r="Y5388" s="210">
        <f t="shared" si="428"/>
        <v>0.37924611161939614</v>
      </c>
      <c r="Z5388" s="211">
        <f t="shared" si="430"/>
        <v>0.42</v>
      </c>
      <c r="AA5388" s="178"/>
      <c r="AB5388" s="178"/>
      <c r="AC5388" s="178"/>
    </row>
    <row r="5389" spans="2:29" x14ac:dyDescent="0.35">
      <c r="B5389" s="222">
        <v>546600</v>
      </c>
      <c r="C5389" s="208">
        <v>226499</v>
      </c>
      <c r="D5389" s="309">
        <v>12457.44</v>
      </c>
      <c r="E5389" s="206">
        <v>18119.919999999998</v>
      </c>
      <c r="F5389" s="206">
        <v>20384.91</v>
      </c>
      <c r="G5389" s="205">
        <f t="shared" si="431"/>
        <v>0.41437797292352724</v>
      </c>
      <c r="H5389" s="207">
        <f t="shared" si="432"/>
        <v>0.45</v>
      </c>
      <c r="I5389" s="213">
        <v>207300</v>
      </c>
      <c r="J5389" s="213">
        <v>11401.5</v>
      </c>
      <c r="K5389" s="212">
        <v>16584</v>
      </c>
      <c r="L5389" s="212">
        <v>18657</v>
      </c>
      <c r="M5389" s="239">
        <f t="shared" si="429"/>
        <v>0.51520000000004074</v>
      </c>
      <c r="N5389" s="239"/>
      <c r="O5389" s="178"/>
      <c r="P5389" s="178"/>
      <c r="Q5389" s="178"/>
      <c r="R5389" s="178"/>
      <c r="S5389" s="178"/>
      <c r="T5389" s="178"/>
      <c r="U5389" s="178"/>
      <c r="V5389" s="178"/>
      <c r="W5389" s="178"/>
      <c r="X5389" s="178"/>
      <c r="Y5389" s="210">
        <f t="shared" si="428"/>
        <v>0.37925356750823269</v>
      </c>
      <c r="Z5389" s="211">
        <f t="shared" si="430"/>
        <v>0.42</v>
      </c>
      <c r="AA5389" s="178"/>
      <c r="AB5389" s="178"/>
      <c r="AC5389" s="178"/>
    </row>
    <row r="5390" spans="2:29" x14ac:dyDescent="0.35">
      <c r="B5390" s="222">
        <v>546700</v>
      </c>
      <c r="C5390" s="208">
        <v>226544</v>
      </c>
      <c r="D5390" s="309">
        <v>12459.92</v>
      </c>
      <c r="E5390" s="206">
        <v>18123.52</v>
      </c>
      <c r="F5390" s="206">
        <v>20388.96</v>
      </c>
      <c r="G5390" s="205">
        <f t="shared" si="431"/>
        <v>0.41438448875068595</v>
      </c>
      <c r="H5390" s="207">
        <f t="shared" si="432"/>
        <v>0.45</v>
      </c>
      <c r="I5390" s="213">
        <v>207342</v>
      </c>
      <c r="J5390" s="213">
        <v>11403.81</v>
      </c>
      <c r="K5390" s="212">
        <v>16587.36</v>
      </c>
      <c r="L5390" s="212">
        <v>18660.78</v>
      </c>
      <c r="M5390" s="239">
        <f t="shared" si="429"/>
        <v>0.51530000000002474</v>
      </c>
      <c r="N5390" s="239"/>
      <c r="O5390" s="178"/>
      <c r="P5390" s="178"/>
      <c r="Q5390" s="178"/>
      <c r="R5390" s="178"/>
      <c r="S5390" s="178"/>
      <c r="T5390" s="178"/>
      <c r="U5390" s="178"/>
      <c r="V5390" s="178"/>
      <c r="W5390" s="178"/>
      <c r="X5390" s="178"/>
      <c r="Y5390" s="210">
        <f t="shared" si="428"/>
        <v>0.37926102066947137</v>
      </c>
      <c r="Z5390" s="211">
        <f t="shared" si="430"/>
        <v>0.42</v>
      </c>
      <c r="AA5390" s="178"/>
      <c r="AB5390" s="178"/>
      <c r="AC5390" s="178"/>
    </row>
    <row r="5391" spans="2:29" x14ac:dyDescent="0.35">
      <c r="B5391" s="222">
        <v>546800</v>
      </c>
      <c r="C5391" s="208">
        <v>226589</v>
      </c>
      <c r="D5391" s="309">
        <v>12462.39</v>
      </c>
      <c r="E5391" s="206">
        <v>18127.12</v>
      </c>
      <c r="F5391" s="206">
        <v>20393.009999999998</v>
      </c>
      <c r="G5391" s="205">
        <f t="shared" si="431"/>
        <v>0.41439100219458669</v>
      </c>
      <c r="H5391" s="207">
        <f t="shared" si="432"/>
        <v>0.45</v>
      </c>
      <c r="I5391" s="213">
        <v>207384</v>
      </c>
      <c r="J5391" s="213">
        <v>11406.12</v>
      </c>
      <c r="K5391" s="212">
        <v>16590.72</v>
      </c>
      <c r="L5391" s="212">
        <v>18664.560000000001</v>
      </c>
      <c r="M5391" s="239">
        <f t="shared" si="429"/>
        <v>0.51520000000025901</v>
      </c>
      <c r="N5391" s="239"/>
      <c r="O5391" s="178"/>
      <c r="P5391" s="178"/>
      <c r="Q5391" s="178"/>
      <c r="R5391" s="178"/>
      <c r="S5391" s="178"/>
      <c r="T5391" s="178"/>
      <c r="U5391" s="178"/>
      <c r="V5391" s="178"/>
      <c r="W5391" s="178"/>
      <c r="X5391" s="178"/>
      <c r="Y5391" s="210">
        <f t="shared" si="428"/>
        <v>0.37926847110460865</v>
      </c>
      <c r="Z5391" s="211">
        <f t="shared" si="430"/>
        <v>0.42</v>
      </c>
      <c r="AA5391" s="178"/>
      <c r="AB5391" s="178"/>
      <c r="AC5391" s="178"/>
    </row>
    <row r="5392" spans="2:29" x14ac:dyDescent="0.35">
      <c r="B5392" s="222">
        <v>546900</v>
      </c>
      <c r="C5392" s="208">
        <v>226634</v>
      </c>
      <c r="D5392" s="309">
        <v>12464.87</v>
      </c>
      <c r="E5392" s="206">
        <v>18130.72</v>
      </c>
      <c r="F5392" s="206">
        <v>20397.060000000001</v>
      </c>
      <c r="G5392" s="205">
        <f t="shared" si="431"/>
        <v>0.41439751325653684</v>
      </c>
      <c r="H5392" s="207">
        <f t="shared" si="432"/>
        <v>0.45</v>
      </c>
      <c r="I5392" s="213">
        <v>207426</v>
      </c>
      <c r="J5392" s="213">
        <v>11408.43</v>
      </c>
      <c r="K5392" s="212">
        <v>16594.080000000002</v>
      </c>
      <c r="L5392" s="212">
        <v>18668.34</v>
      </c>
      <c r="M5392" s="239">
        <f t="shared" si="429"/>
        <v>0.51529999999995202</v>
      </c>
      <c r="N5392" s="239"/>
      <c r="O5392" s="178"/>
      <c r="P5392" s="178"/>
      <c r="Q5392" s="178"/>
      <c r="R5392" s="178"/>
      <c r="S5392" s="178"/>
      <c r="T5392" s="178"/>
      <c r="U5392" s="178"/>
      <c r="V5392" s="178"/>
      <c r="W5392" s="178"/>
      <c r="X5392" s="178"/>
      <c r="Y5392" s="210">
        <f t="shared" si="428"/>
        <v>0.37927591881513989</v>
      </c>
      <c r="Z5392" s="211">
        <f t="shared" si="430"/>
        <v>0.42</v>
      </c>
      <c r="AA5392" s="178"/>
      <c r="AB5392" s="178"/>
      <c r="AC5392" s="178"/>
    </row>
    <row r="5393" spans="2:29" x14ac:dyDescent="0.35">
      <c r="B5393" s="222">
        <v>547000</v>
      </c>
      <c r="C5393" s="208">
        <v>226679</v>
      </c>
      <c r="D5393" s="309">
        <v>12467.34</v>
      </c>
      <c r="E5393" s="206">
        <v>18134.32</v>
      </c>
      <c r="F5393" s="206">
        <v>20401.11</v>
      </c>
      <c r="G5393" s="205">
        <f t="shared" si="431"/>
        <v>0.41440402193784276</v>
      </c>
      <c r="H5393" s="207">
        <f t="shared" si="432"/>
        <v>0.45</v>
      </c>
      <c r="I5393" s="213">
        <v>207468</v>
      </c>
      <c r="J5393" s="213">
        <v>11410.74</v>
      </c>
      <c r="K5393" s="212">
        <v>16597.439999999999</v>
      </c>
      <c r="L5393" s="212">
        <v>18672.12</v>
      </c>
      <c r="M5393" s="239">
        <f t="shared" si="429"/>
        <v>0.51520000000007715</v>
      </c>
      <c r="N5393" s="239"/>
      <c r="O5393" s="178"/>
      <c r="P5393" s="178"/>
      <c r="Q5393" s="178"/>
      <c r="R5393" s="178"/>
      <c r="S5393" s="178"/>
      <c r="T5393" s="178"/>
      <c r="U5393" s="178"/>
      <c r="V5393" s="178"/>
      <c r="W5393" s="178"/>
      <c r="X5393" s="178"/>
      <c r="Y5393" s="210">
        <f t="shared" si="428"/>
        <v>0.37928336380255939</v>
      </c>
      <c r="Z5393" s="211">
        <f t="shared" si="430"/>
        <v>0.42</v>
      </c>
      <c r="AA5393" s="178"/>
      <c r="AB5393" s="178"/>
      <c r="AC5393" s="178"/>
    </row>
    <row r="5394" spans="2:29" x14ac:dyDescent="0.35">
      <c r="B5394" s="222">
        <v>547100</v>
      </c>
      <c r="C5394" s="208">
        <v>226724</v>
      </c>
      <c r="D5394" s="309">
        <v>12469.82</v>
      </c>
      <c r="E5394" s="206">
        <v>18137.919999999998</v>
      </c>
      <c r="F5394" s="206">
        <v>20405.16</v>
      </c>
      <c r="G5394" s="205">
        <f t="shared" si="431"/>
        <v>0.41441052823980989</v>
      </c>
      <c r="H5394" s="207">
        <f t="shared" si="432"/>
        <v>0.45</v>
      </c>
      <c r="I5394" s="213">
        <v>207510</v>
      </c>
      <c r="J5394" s="213">
        <v>11413.05</v>
      </c>
      <c r="K5394" s="212">
        <v>16600.8</v>
      </c>
      <c r="L5394" s="212">
        <v>18675.900000000001</v>
      </c>
      <c r="M5394" s="239">
        <f t="shared" si="429"/>
        <v>0.51530000000009746</v>
      </c>
      <c r="N5394" s="239"/>
      <c r="O5394" s="178"/>
      <c r="P5394" s="178"/>
      <c r="Q5394" s="178"/>
      <c r="R5394" s="178"/>
      <c r="S5394" s="178"/>
      <c r="T5394" s="178"/>
      <c r="U5394" s="178"/>
      <c r="V5394" s="178"/>
      <c r="W5394" s="178"/>
      <c r="X5394" s="178"/>
      <c r="Y5394" s="210">
        <f t="shared" si="428"/>
        <v>0.37929080606836046</v>
      </c>
      <c r="Z5394" s="211">
        <f t="shared" si="430"/>
        <v>0.42</v>
      </c>
      <c r="AA5394" s="178"/>
      <c r="AB5394" s="178"/>
      <c r="AC5394" s="178"/>
    </row>
    <row r="5395" spans="2:29" x14ac:dyDescent="0.35">
      <c r="B5395" s="222">
        <v>547200</v>
      </c>
      <c r="C5395" s="208">
        <v>226769</v>
      </c>
      <c r="D5395" s="309">
        <v>12472.29</v>
      </c>
      <c r="E5395" s="206">
        <v>18141.52</v>
      </c>
      <c r="F5395" s="206">
        <v>20409.21</v>
      </c>
      <c r="G5395" s="205">
        <f t="shared" si="431"/>
        <v>0.4144170321637427</v>
      </c>
      <c r="H5395" s="207">
        <f t="shared" si="432"/>
        <v>0.45</v>
      </c>
      <c r="I5395" s="213">
        <v>207552</v>
      </c>
      <c r="J5395" s="213">
        <v>11415.36</v>
      </c>
      <c r="K5395" s="212">
        <v>16604.16</v>
      </c>
      <c r="L5395" s="212">
        <v>18679.68</v>
      </c>
      <c r="M5395" s="239">
        <f t="shared" si="429"/>
        <v>0.51520000000000432</v>
      </c>
      <c r="N5395" s="239"/>
      <c r="O5395" s="178"/>
      <c r="P5395" s="178"/>
      <c r="Q5395" s="178"/>
      <c r="R5395" s="178"/>
      <c r="S5395" s="178"/>
      <c r="T5395" s="178"/>
      <c r="U5395" s="178"/>
      <c r="V5395" s="178"/>
      <c r="W5395" s="178"/>
      <c r="X5395" s="178"/>
      <c r="Y5395" s="210">
        <f t="shared" si="428"/>
        <v>0.37929824561403508</v>
      </c>
      <c r="Z5395" s="211">
        <f t="shared" si="430"/>
        <v>0.42</v>
      </c>
      <c r="AA5395" s="178"/>
      <c r="AB5395" s="178"/>
      <c r="AC5395" s="178"/>
    </row>
    <row r="5396" spans="2:29" x14ac:dyDescent="0.35">
      <c r="B5396" s="222">
        <v>547300</v>
      </c>
      <c r="C5396" s="208">
        <v>226814</v>
      </c>
      <c r="D5396" s="309">
        <v>12474.77</v>
      </c>
      <c r="E5396" s="206">
        <v>18145.12</v>
      </c>
      <c r="F5396" s="206">
        <v>20413.259999999998</v>
      </c>
      <c r="G5396" s="205">
        <f t="shared" si="431"/>
        <v>0.41442353371094465</v>
      </c>
      <c r="H5396" s="207">
        <f t="shared" si="432"/>
        <v>0.45</v>
      </c>
      <c r="I5396" s="213">
        <v>207594</v>
      </c>
      <c r="J5396" s="213">
        <v>11417.67</v>
      </c>
      <c r="K5396" s="212">
        <v>16607.52</v>
      </c>
      <c r="L5396" s="212">
        <v>18683.46</v>
      </c>
      <c r="M5396" s="239">
        <f t="shared" si="429"/>
        <v>0.51529999999998832</v>
      </c>
      <c r="N5396" s="239"/>
      <c r="O5396" s="178"/>
      <c r="P5396" s="178"/>
      <c r="Q5396" s="178"/>
      <c r="R5396" s="178"/>
      <c r="S5396" s="178"/>
      <c r="T5396" s="178"/>
      <c r="U5396" s="178"/>
      <c r="V5396" s="178"/>
      <c r="W5396" s="178"/>
      <c r="X5396" s="178"/>
      <c r="Y5396" s="210">
        <f t="shared" si="428"/>
        <v>0.37930568244107438</v>
      </c>
      <c r="Z5396" s="211">
        <f t="shared" si="430"/>
        <v>0.42</v>
      </c>
      <c r="AA5396" s="178"/>
      <c r="AB5396" s="178"/>
      <c r="AC5396" s="178"/>
    </row>
    <row r="5397" spans="2:29" x14ac:dyDescent="0.35">
      <c r="B5397" s="222">
        <v>547400</v>
      </c>
      <c r="C5397" s="208">
        <v>226859</v>
      </c>
      <c r="D5397" s="309">
        <v>12477.24</v>
      </c>
      <c r="E5397" s="206">
        <v>18148.72</v>
      </c>
      <c r="F5397" s="206">
        <v>20417.310000000001</v>
      </c>
      <c r="G5397" s="205">
        <f t="shared" si="431"/>
        <v>0.41443003288271829</v>
      </c>
      <c r="H5397" s="207">
        <f t="shared" si="432"/>
        <v>0.45</v>
      </c>
      <c r="I5397" s="213">
        <v>207636</v>
      </c>
      <c r="J5397" s="213">
        <v>11419.98</v>
      </c>
      <c r="K5397" s="212">
        <v>16610.88</v>
      </c>
      <c r="L5397" s="212">
        <v>18687.240000000002</v>
      </c>
      <c r="M5397" s="239">
        <f t="shared" si="429"/>
        <v>0.51519999999989519</v>
      </c>
      <c r="N5397" s="239"/>
      <c r="O5397" s="178"/>
      <c r="P5397" s="178"/>
      <c r="Q5397" s="178"/>
      <c r="R5397" s="178"/>
      <c r="S5397" s="178"/>
      <c r="T5397" s="178"/>
      <c r="U5397" s="178"/>
      <c r="V5397" s="178"/>
      <c r="W5397" s="178"/>
      <c r="X5397" s="178"/>
      <c r="Y5397" s="210">
        <f t="shared" si="428"/>
        <v>0.37931311655096822</v>
      </c>
      <c r="Z5397" s="211">
        <f t="shared" si="430"/>
        <v>0.42</v>
      </c>
      <c r="AA5397" s="178"/>
      <c r="AB5397" s="178"/>
      <c r="AC5397" s="178"/>
    </row>
    <row r="5398" spans="2:29" x14ac:dyDescent="0.35">
      <c r="B5398" s="222">
        <v>547500</v>
      </c>
      <c r="C5398" s="208">
        <v>226904</v>
      </c>
      <c r="D5398" s="309">
        <v>12479.72</v>
      </c>
      <c r="E5398" s="206">
        <v>18152.32</v>
      </c>
      <c r="F5398" s="206">
        <v>20421.36</v>
      </c>
      <c r="G5398" s="205">
        <f t="shared" si="431"/>
        <v>0.41443652968036532</v>
      </c>
      <c r="H5398" s="207">
        <f t="shared" si="432"/>
        <v>0.45</v>
      </c>
      <c r="I5398" s="213">
        <v>207678</v>
      </c>
      <c r="J5398" s="213">
        <v>11422.29</v>
      </c>
      <c r="K5398" s="212">
        <v>16614.240000000002</v>
      </c>
      <c r="L5398" s="212">
        <v>18691.02</v>
      </c>
      <c r="M5398" s="239">
        <f t="shared" si="429"/>
        <v>0.51530000000017029</v>
      </c>
      <c r="N5398" s="239"/>
      <c r="O5398" s="178"/>
      <c r="P5398" s="178"/>
      <c r="Q5398" s="178"/>
      <c r="R5398" s="178"/>
      <c r="S5398" s="178"/>
      <c r="T5398" s="178"/>
      <c r="U5398" s="178"/>
      <c r="V5398" s="178"/>
      <c r="W5398" s="178"/>
      <c r="X5398" s="178"/>
      <c r="Y5398" s="210">
        <f t="shared" si="428"/>
        <v>0.37932054794520548</v>
      </c>
      <c r="Z5398" s="211">
        <f t="shared" si="430"/>
        <v>0.42</v>
      </c>
      <c r="AA5398" s="178"/>
      <c r="AB5398" s="178"/>
      <c r="AC5398" s="178"/>
    </row>
    <row r="5399" spans="2:29" x14ac:dyDescent="0.35">
      <c r="B5399" s="222">
        <v>547600</v>
      </c>
      <c r="C5399" s="208">
        <v>226949</v>
      </c>
      <c r="D5399" s="309">
        <v>12482.19</v>
      </c>
      <c r="E5399" s="206">
        <v>18155.919999999998</v>
      </c>
      <c r="F5399" s="206">
        <v>20425.41</v>
      </c>
      <c r="G5399" s="205">
        <f t="shared" si="431"/>
        <v>0.41444302410518624</v>
      </c>
      <c r="H5399" s="207">
        <f t="shared" si="432"/>
        <v>0.45</v>
      </c>
      <c r="I5399" s="213">
        <v>207720</v>
      </c>
      <c r="J5399" s="213">
        <v>11424.6</v>
      </c>
      <c r="K5399" s="212">
        <v>16617.599999999999</v>
      </c>
      <c r="L5399" s="212">
        <v>18694.8</v>
      </c>
      <c r="M5399" s="239">
        <f t="shared" si="429"/>
        <v>0.51520000000004074</v>
      </c>
      <c r="N5399" s="239"/>
      <c r="O5399" s="178"/>
      <c r="P5399" s="178"/>
      <c r="Q5399" s="178"/>
      <c r="R5399" s="178"/>
      <c r="S5399" s="178"/>
      <c r="T5399" s="178"/>
      <c r="U5399" s="178"/>
      <c r="V5399" s="178"/>
      <c r="W5399" s="178"/>
      <c r="X5399" s="178"/>
      <c r="Y5399" s="210">
        <f t="shared" si="428"/>
        <v>0.3793279766252739</v>
      </c>
      <c r="Z5399" s="211">
        <f t="shared" si="430"/>
        <v>0.42</v>
      </c>
      <c r="AA5399" s="178"/>
      <c r="AB5399" s="178"/>
      <c r="AC5399" s="178"/>
    </row>
    <row r="5400" spans="2:29" x14ac:dyDescent="0.35">
      <c r="B5400" s="222">
        <v>547700</v>
      </c>
      <c r="C5400" s="208">
        <v>226994</v>
      </c>
      <c r="D5400" s="309">
        <v>12484.67</v>
      </c>
      <c r="E5400" s="206">
        <v>18159.52</v>
      </c>
      <c r="F5400" s="206">
        <v>20429.46</v>
      </c>
      <c r="G5400" s="205">
        <f t="shared" si="431"/>
        <v>0.41444951615848091</v>
      </c>
      <c r="H5400" s="207">
        <f t="shared" si="432"/>
        <v>0.45</v>
      </c>
      <c r="I5400" s="213">
        <v>207762</v>
      </c>
      <c r="J5400" s="213">
        <v>11426.91</v>
      </c>
      <c r="K5400" s="212">
        <v>16620.96</v>
      </c>
      <c r="L5400" s="212">
        <v>18698.580000000002</v>
      </c>
      <c r="M5400" s="239">
        <f t="shared" si="429"/>
        <v>0.51530000000002474</v>
      </c>
      <c r="N5400" s="239"/>
      <c r="O5400" s="178"/>
      <c r="P5400" s="178"/>
      <c r="Q5400" s="178"/>
      <c r="R5400" s="178"/>
      <c r="S5400" s="178"/>
      <c r="T5400" s="178"/>
      <c r="U5400" s="178"/>
      <c r="V5400" s="178"/>
      <c r="W5400" s="178"/>
      <c r="X5400" s="178"/>
      <c r="Y5400" s="210">
        <f t="shared" si="428"/>
        <v>0.37933540259266024</v>
      </c>
      <c r="Z5400" s="211">
        <f t="shared" si="430"/>
        <v>0.42</v>
      </c>
      <c r="AA5400" s="178"/>
      <c r="AB5400" s="178"/>
      <c r="AC5400" s="178"/>
    </row>
    <row r="5401" spans="2:29" x14ac:dyDescent="0.35">
      <c r="B5401" s="222">
        <v>547800</v>
      </c>
      <c r="C5401" s="208">
        <v>227039</v>
      </c>
      <c r="D5401" s="309">
        <v>12487.14</v>
      </c>
      <c r="E5401" s="206">
        <v>18163.12</v>
      </c>
      <c r="F5401" s="206">
        <v>20433.509999999998</v>
      </c>
      <c r="G5401" s="205">
        <f t="shared" si="431"/>
        <v>0.41445600584154801</v>
      </c>
      <c r="H5401" s="207">
        <f t="shared" si="432"/>
        <v>0.45</v>
      </c>
      <c r="I5401" s="213">
        <v>207804</v>
      </c>
      <c r="J5401" s="213">
        <v>11429.22</v>
      </c>
      <c r="K5401" s="212">
        <v>16624.32</v>
      </c>
      <c r="L5401" s="212">
        <v>18702.36</v>
      </c>
      <c r="M5401" s="239">
        <f t="shared" si="429"/>
        <v>0.51520000000025901</v>
      </c>
      <c r="N5401" s="239"/>
      <c r="O5401" s="178"/>
      <c r="P5401" s="178"/>
      <c r="Q5401" s="178"/>
      <c r="R5401" s="178"/>
      <c r="S5401" s="178"/>
      <c r="T5401" s="178"/>
      <c r="U5401" s="178"/>
      <c r="V5401" s="178"/>
      <c r="W5401" s="178"/>
      <c r="X5401" s="178"/>
      <c r="Y5401" s="210">
        <f t="shared" si="428"/>
        <v>0.37934282584884993</v>
      </c>
      <c r="Z5401" s="211">
        <f t="shared" si="430"/>
        <v>0.42</v>
      </c>
      <c r="AA5401" s="178"/>
      <c r="AB5401" s="178"/>
      <c r="AC5401" s="178"/>
    </row>
    <row r="5402" spans="2:29" x14ac:dyDescent="0.35">
      <c r="B5402" s="222">
        <v>547900</v>
      </c>
      <c r="C5402" s="208">
        <v>227084</v>
      </c>
      <c r="D5402" s="309">
        <v>12489.62</v>
      </c>
      <c r="E5402" s="206">
        <v>18166.72</v>
      </c>
      <c r="F5402" s="206">
        <v>20437.560000000001</v>
      </c>
      <c r="G5402" s="205">
        <f t="shared" si="431"/>
        <v>0.41446249315568534</v>
      </c>
      <c r="H5402" s="207">
        <f t="shared" si="432"/>
        <v>0.45</v>
      </c>
      <c r="I5402" s="213">
        <v>207846</v>
      </c>
      <c r="J5402" s="213">
        <v>11431.53</v>
      </c>
      <c r="K5402" s="212">
        <v>16627.68</v>
      </c>
      <c r="L5402" s="212">
        <v>18706.14</v>
      </c>
      <c r="M5402" s="239">
        <f t="shared" si="429"/>
        <v>0.51529999999995202</v>
      </c>
      <c r="N5402" s="239"/>
      <c r="O5402" s="178"/>
      <c r="P5402" s="178"/>
      <c r="Q5402" s="178"/>
      <c r="R5402" s="178"/>
      <c r="S5402" s="178"/>
      <c r="T5402" s="178"/>
      <c r="U5402" s="178"/>
      <c r="V5402" s="178"/>
      <c r="W5402" s="178"/>
      <c r="X5402" s="178"/>
      <c r="Y5402" s="210">
        <f t="shared" si="428"/>
        <v>0.37935024639532761</v>
      </c>
      <c r="Z5402" s="211">
        <f t="shared" si="430"/>
        <v>0.42</v>
      </c>
      <c r="AA5402" s="178"/>
      <c r="AB5402" s="178"/>
      <c r="AC5402" s="178"/>
    </row>
    <row r="5403" spans="2:29" x14ac:dyDescent="0.35">
      <c r="B5403" s="222">
        <v>548000</v>
      </c>
      <c r="C5403" s="208">
        <v>227129</v>
      </c>
      <c r="D5403" s="309">
        <v>12492.09</v>
      </c>
      <c r="E5403" s="206">
        <v>18170.32</v>
      </c>
      <c r="F5403" s="206">
        <v>20441.61</v>
      </c>
      <c r="G5403" s="205">
        <f t="shared" si="431"/>
        <v>0.4144689781021898</v>
      </c>
      <c r="H5403" s="207">
        <f t="shared" si="432"/>
        <v>0.45</v>
      </c>
      <c r="I5403" s="213">
        <v>207888</v>
      </c>
      <c r="J5403" s="213">
        <v>11433.84</v>
      </c>
      <c r="K5403" s="212">
        <v>16631.04</v>
      </c>
      <c r="L5403" s="212">
        <v>18709.919999999998</v>
      </c>
      <c r="M5403" s="239">
        <f t="shared" si="429"/>
        <v>0.51520000000007715</v>
      </c>
      <c r="N5403" s="239"/>
      <c r="O5403" s="178"/>
      <c r="P5403" s="178"/>
      <c r="Q5403" s="178"/>
      <c r="R5403" s="178"/>
      <c r="S5403" s="178"/>
      <c r="T5403" s="178"/>
      <c r="U5403" s="178"/>
      <c r="V5403" s="178"/>
      <c r="W5403" s="178"/>
      <c r="X5403" s="178"/>
      <c r="Y5403" s="210">
        <f t="shared" si="428"/>
        <v>0.37935766423357664</v>
      </c>
      <c r="Z5403" s="211">
        <f t="shared" si="430"/>
        <v>0.42</v>
      </c>
      <c r="AA5403" s="178"/>
      <c r="AB5403" s="178"/>
      <c r="AC5403" s="178"/>
    </row>
    <row r="5404" spans="2:29" x14ac:dyDescent="0.35">
      <c r="B5404" s="222">
        <v>548100</v>
      </c>
      <c r="C5404" s="208">
        <v>227174</v>
      </c>
      <c r="D5404" s="309">
        <v>12494.57</v>
      </c>
      <c r="E5404" s="206">
        <v>18173.919999999998</v>
      </c>
      <c r="F5404" s="206">
        <v>20445.66</v>
      </c>
      <c r="G5404" s="205">
        <f t="shared" si="431"/>
        <v>0.41447546068235724</v>
      </c>
      <c r="H5404" s="207">
        <f t="shared" si="432"/>
        <v>0.45</v>
      </c>
      <c r="I5404" s="213">
        <v>207930</v>
      </c>
      <c r="J5404" s="213">
        <v>11436.15</v>
      </c>
      <c r="K5404" s="212">
        <v>16634.400000000001</v>
      </c>
      <c r="L5404" s="212">
        <v>18713.7</v>
      </c>
      <c r="M5404" s="239">
        <f t="shared" si="429"/>
        <v>0.51530000000009746</v>
      </c>
      <c r="N5404" s="239"/>
      <c r="O5404" s="178"/>
      <c r="P5404" s="178"/>
      <c r="Q5404" s="178"/>
      <c r="R5404" s="178"/>
      <c r="S5404" s="178"/>
      <c r="T5404" s="178"/>
      <c r="U5404" s="178"/>
      <c r="V5404" s="178"/>
      <c r="W5404" s="178"/>
      <c r="X5404" s="178"/>
      <c r="Y5404" s="210">
        <f t="shared" si="428"/>
        <v>0.37936507936507935</v>
      </c>
      <c r="Z5404" s="211">
        <f t="shared" si="430"/>
        <v>0.42</v>
      </c>
      <c r="AA5404" s="178"/>
      <c r="AB5404" s="178"/>
      <c r="AC5404" s="178"/>
    </row>
    <row r="5405" spans="2:29" x14ac:dyDescent="0.35">
      <c r="B5405" s="222">
        <v>548200</v>
      </c>
      <c r="C5405" s="208">
        <v>227219</v>
      </c>
      <c r="D5405" s="309">
        <v>12497.04</v>
      </c>
      <c r="E5405" s="206">
        <v>18177.52</v>
      </c>
      <c r="F5405" s="206">
        <v>20449.71</v>
      </c>
      <c r="G5405" s="205">
        <f t="shared" si="431"/>
        <v>0.41448194089748269</v>
      </c>
      <c r="H5405" s="207">
        <f t="shared" si="432"/>
        <v>0.45</v>
      </c>
      <c r="I5405" s="213">
        <v>207972</v>
      </c>
      <c r="J5405" s="213">
        <v>11438.46</v>
      </c>
      <c r="K5405" s="212">
        <v>16637.759999999998</v>
      </c>
      <c r="L5405" s="212">
        <v>18717.48</v>
      </c>
      <c r="M5405" s="239">
        <f t="shared" si="429"/>
        <v>0.51520000000000432</v>
      </c>
      <c r="N5405" s="239"/>
      <c r="O5405" s="178"/>
      <c r="P5405" s="178"/>
      <c r="Q5405" s="178"/>
      <c r="R5405" s="178"/>
      <c r="S5405" s="178"/>
      <c r="T5405" s="178"/>
      <c r="U5405" s="178"/>
      <c r="V5405" s="178"/>
      <c r="W5405" s="178"/>
      <c r="X5405" s="178"/>
      <c r="Y5405" s="210">
        <f t="shared" si="428"/>
        <v>0.37937249179131705</v>
      </c>
      <c r="Z5405" s="211">
        <f t="shared" si="430"/>
        <v>0.42</v>
      </c>
      <c r="AA5405" s="178"/>
      <c r="AB5405" s="178"/>
      <c r="AC5405" s="178"/>
    </row>
    <row r="5406" spans="2:29" x14ac:dyDescent="0.35">
      <c r="B5406" s="222">
        <v>548300</v>
      </c>
      <c r="C5406" s="208">
        <v>227264</v>
      </c>
      <c r="D5406" s="309">
        <v>12499.52</v>
      </c>
      <c r="E5406" s="206">
        <v>18181.12</v>
      </c>
      <c r="F5406" s="206">
        <v>20453.759999999998</v>
      </c>
      <c r="G5406" s="205">
        <f t="shared" si="431"/>
        <v>0.41448841874886011</v>
      </c>
      <c r="H5406" s="207">
        <f t="shared" si="432"/>
        <v>0.45</v>
      </c>
      <c r="I5406" s="213">
        <v>208014</v>
      </c>
      <c r="J5406" s="213">
        <v>11440.77</v>
      </c>
      <c r="K5406" s="212">
        <v>16641.12</v>
      </c>
      <c r="L5406" s="212">
        <v>18721.259999999998</v>
      </c>
      <c r="M5406" s="239">
        <f t="shared" si="429"/>
        <v>0.51529999999998832</v>
      </c>
      <c r="N5406" s="239"/>
      <c r="O5406" s="178"/>
      <c r="P5406" s="178"/>
      <c r="Q5406" s="178"/>
      <c r="R5406" s="178"/>
      <c r="S5406" s="178"/>
      <c r="T5406" s="178"/>
      <c r="U5406" s="178"/>
      <c r="V5406" s="178"/>
      <c r="W5406" s="178"/>
      <c r="X5406" s="178"/>
      <c r="Y5406" s="210">
        <f t="shared" si="428"/>
        <v>0.37937990151376982</v>
      </c>
      <c r="Z5406" s="211">
        <f t="shared" si="430"/>
        <v>0.42</v>
      </c>
      <c r="AA5406" s="178"/>
      <c r="AB5406" s="178"/>
      <c r="AC5406" s="178"/>
    </row>
    <row r="5407" spans="2:29" x14ac:dyDescent="0.35">
      <c r="B5407" s="222">
        <v>548400</v>
      </c>
      <c r="C5407" s="208">
        <v>227309</v>
      </c>
      <c r="D5407" s="309">
        <v>12501.99</v>
      </c>
      <c r="E5407" s="206">
        <v>18184.72</v>
      </c>
      <c r="F5407" s="206">
        <v>20457.810000000001</v>
      </c>
      <c r="G5407" s="205">
        <f t="shared" si="431"/>
        <v>0.41449489423778263</v>
      </c>
      <c r="H5407" s="207">
        <f t="shared" si="432"/>
        <v>0.45</v>
      </c>
      <c r="I5407" s="213">
        <v>208056</v>
      </c>
      <c r="J5407" s="213">
        <v>11443.08</v>
      </c>
      <c r="K5407" s="212">
        <v>16644.48</v>
      </c>
      <c r="L5407" s="212">
        <v>18725.04</v>
      </c>
      <c r="M5407" s="239">
        <f t="shared" si="429"/>
        <v>0.51519999999989519</v>
      </c>
      <c r="N5407" s="239"/>
      <c r="O5407" s="178"/>
      <c r="P5407" s="178"/>
      <c r="Q5407" s="178"/>
      <c r="R5407" s="178"/>
      <c r="S5407" s="178"/>
      <c r="T5407" s="178"/>
      <c r="U5407" s="178"/>
      <c r="V5407" s="178"/>
      <c r="W5407" s="178"/>
      <c r="X5407" s="178"/>
      <c r="Y5407" s="210">
        <f t="shared" si="428"/>
        <v>0.37938730853391683</v>
      </c>
      <c r="Z5407" s="211">
        <f t="shared" si="430"/>
        <v>0.42</v>
      </c>
      <c r="AA5407" s="178"/>
      <c r="AB5407" s="178"/>
      <c r="AC5407" s="178"/>
    </row>
    <row r="5408" spans="2:29" x14ac:dyDescent="0.35">
      <c r="B5408" s="222">
        <v>548500</v>
      </c>
      <c r="C5408" s="208">
        <v>227354</v>
      </c>
      <c r="D5408" s="309">
        <v>12504.47</v>
      </c>
      <c r="E5408" s="206">
        <v>18188.32</v>
      </c>
      <c r="F5408" s="206">
        <v>20461.86</v>
      </c>
      <c r="G5408" s="205">
        <f t="shared" si="431"/>
        <v>0.41450136736554238</v>
      </c>
      <c r="H5408" s="207">
        <f t="shared" si="432"/>
        <v>0.45</v>
      </c>
      <c r="I5408" s="213">
        <v>208098</v>
      </c>
      <c r="J5408" s="213">
        <v>11445.39</v>
      </c>
      <c r="K5408" s="212">
        <v>16647.84</v>
      </c>
      <c r="L5408" s="212">
        <v>18728.82</v>
      </c>
      <c r="M5408" s="239">
        <f t="shared" si="429"/>
        <v>0.51530000000017029</v>
      </c>
      <c r="N5408" s="239"/>
      <c r="O5408" s="178"/>
      <c r="P5408" s="178"/>
      <c r="Q5408" s="178"/>
      <c r="R5408" s="178"/>
      <c r="S5408" s="178"/>
      <c r="T5408" s="178"/>
      <c r="U5408" s="178"/>
      <c r="V5408" s="178"/>
      <c r="W5408" s="178"/>
      <c r="X5408" s="178"/>
      <c r="Y5408" s="210">
        <f t="shared" si="428"/>
        <v>0.37939471285323612</v>
      </c>
      <c r="Z5408" s="211">
        <f t="shared" si="430"/>
        <v>0.42</v>
      </c>
      <c r="AA5408" s="178"/>
      <c r="AB5408" s="178"/>
      <c r="AC5408" s="178"/>
    </row>
    <row r="5409" spans="2:29" x14ac:dyDescent="0.35">
      <c r="B5409" s="222">
        <v>548600</v>
      </c>
      <c r="C5409" s="208">
        <v>227399</v>
      </c>
      <c r="D5409" s="309">
        <v>12506.94</v>
      </c>
      <c r="E5409" s="206">
        <v>18191.919999999998</v>
      </c>
      <c r="F5409" s="206">
        <v>20465.91</v>
      </c>
      <c r="G5409" s="205">
        <f t="shared" si="431"/>
        <v>0.41450783813343056</v>
      </c>
      <c r="H5409" s="207">
        <f t="shared" si="432"/>
        <v>0.45</v>
      </c>
      <c r="I5409" s="213">
        <v>208140</v>
      </c>
      <c r="J5409" s="213">
        <v>11447.7</v>
      </c>
      <c r="K5409" s="212">
        <v>16651.2</v>
      </c>
      <c r="L5409" s="212">
        <v>18732.599999999999</v>
      </c>
      <c r="M5409" s="239">
        <f t="shared" si="429"/>
        <v>0.51520000000004074</v>
      </c>
      <c r="N5409" s="239"/>
      <c r="O5409" s="178"/>
      <c r="P5409" s="178"/>
      <c r="Q5409" s="178"/>
      <c r="R5409" s="178"/>
      <c r="S5409" s="178"/>
      <c r="T5409" s="178"/>
      <c r="U5409" s="178"/>
      <c r="V5409" s="178"/>
      <c r="W5409" s="178"/>
      <c r="X5409" s="178"/>
      <c r="Y5409" s="210">
        <f t="shared" si="428"/>
        <v>0.37940211447320454</v>
      </c>
      <c r="Z5409" s="211">
        <f t="shared" si="430"/>
        <v>0.42</v>
      </c>
      <c r="AA5409" s="178"/>
      <c r="AB5409" s="178"/>
      <c r="AC5409" s="178"/>
    </row>
    <row r="5410" spans="2:29" x14ac:dyDescent="0.35">
      <c r="B5410" s="222">
        <v>548700</v>
      </c>
      <c r="C5410" s="208">
        <v>227444</v>
      </c>
      <c r="D5410" s="309">
        <v>12509.42</v>
      </c>
      <c r="E5410" s="206">
        <v>18195.52</v>
      </c>
      <c r="F5410" s="206">
        <v>20469.96</v>
      </c>
      <c r="G5410" s="205">
        <f t="shared" si="431"/>
        <v>0.41451430654273735</v>
      </c>
      <c r="H5410" s="207">
        <f t="shared" si="432"/>
        <v>0.45</v>
      </c>
      <c r="I5410" s="213">
        <v>208182</v>
      </c>
      <c r="J5410" s="213">
        <v>11450.01</v>
      </c>
      <c r="K5410" s="212">
        <v>16654.560000000001</v>
      </c>
      <c r="L5410" s="212">
        <v>18736.38</v>
      </c>
      <c r="M5410" s="239">
        <f t="shared" si="429"/>
        <v>0.51530000000002474</v>
      </c>
      <c r="N5410" s="239"/>
      <c r="O5410" s="178"/>
      <c r="P5410" s="178"/>
      <c r="Q5410" s="178"/>
      <c r="R5410" s="178"/>
      <c r="S5410" s="178"/>
      <c r="T5410" s="178"/>
      <c r="U5410" s="178"/>
      <c r="V5410" s="178"/>
      <c r="W5410" s="178"/>
      <c r="X5410" s="178"/>
      <c r="Y5410" s="210">
        <f t="shared" si="428"/>
        <v>0.37940951339529799</v>
      </c>
      <c r="Z5410" s="211">
        <f t="shared" si="430"/>
        <v>0.42</v>
      </c>
      <c r="AA5410" s="178"/>
      <c r="AB5410" s="178"/>
      <c r="AC5410" s="178"/>
    </row>
    <row r="5411" spans="2:29" x14ac:dyDescent="0.35">
      <c r="B5411" s="222">
        <v>548800</v>
      </c>
      <c r="C5411" s="208">
        <v>227489</v>
      </c>
      <c r="D5411" s="309">
        <v>12511.89</v>
      </c>
      <c r="E5411" s="206">
        <v>18199.12</v>
      </c>
      <c r="F5411" s="206">
        <v>20474.009999999998</v>
      </c>
      <c r="G5411" s="205">
        <f t="shared" si="431"/>
        <v>0.41452077259475217</v>
      </c>
      <c r="H5411" s="207">
        <f t="shared" si="432"/>
        <v>0.45</v>
      </c>
      <c r="I5411" s="213">
        <v>208224</v>
      </c>
      <c r="J5411" s="213">
        <v>11452.32</v>
      </c>
      <c r="K5411" s="212">
        <v>16657.919999999998</v>
      </c>
      <c r="L5411" s="212">
        <v>18740.16</v>
      </c>
      <c r="M5411" s="239">
        <f t="shared" si="429"/>
        <v>0.51520000000025901</v>
      </c>
      <c r="N5411" s="239"/>
      <c r="O5411" s="178"/>
      <c r="P5411" s="178"/>
      <c r="Q5411" s="178"/>
      <c r="R5411" s="178"/>
      <c r="S5411" s="178"/>
      <c r="T5411" s="178"/>
      <c r="U5411" s="178"/>
      <c r="V5411" s="178"/>
      <c r="W5411" s="178"/>
      <c r="X5411" s="178"/>
      <c r="Y5411" s="210">
        <f t="shared" si="428"/>
        <v>0.37941690962099123</v>
      </c>
      <c r="Z5411" s="211">
        <f t="shared" si="430"/>
        <v>0.42</v>
      </c>
      <c r="AA5411" s="178"/>
      <c r="AB5411" s="178"/>
      <c r="AC5411" s="178"/>
    </row>
    <row r="5412" spans="2:29" x14ac:dyDescent="0.35">
      <c r="B5412" s="222">
        <v>548900</v>
      </c>
      <c r="C5412" s="208">
        <v>227534</v>
      </c>
      <c r="D5412" s="309">
        <v>12514.37</v>
      </c>
      <c r="E5412" s="206">
        <v>18202.72</v>
      </c>
      <c r="F5412" s="206">
        <v>20478.060000000001</v>
      </c>
      <c r="G5412" s="205">
        <f t="shared" si="431"/>
        <v>0.41452723629076332</v>
      </c>
      <c r="H5412" s="207">
        <f t="shared" si="432"/>
        <v>0.45</v>
      </c>
      <c r="I5412" s="213">
        <v>208266</v>
      </c>
      <c r="J5412" s="213">
        <v>11454.63</v>
      </c>
      <c r="K5412" s="212">
        <v>16661.28</v>
      </c>
      <c r="L5412" s="212">
        <v>18743.939999999999</v>
      </c>
      <c r="M5412" s="239">
        <f t="shared" si="429"/>
        <v>0.51529999999995202</v>
      </c>
      <c r="N5412" s="239"/>
      <c r="O5412" s="178"/>
      <c r="P5412" s="178"/>
      <c r="Q5412" s="178"/>
      <c r="R5412" s="178"/>
      <c r="S5412" s="178"/>
      <c r="T5412" s="178"/>
      <c r="U5412" s="178"/>
      <c r="V5412" s="178"/>
      <c r="W5412" s="178"/>
      <c r="X5412" s="178"/>
      <c r="Y5412" s="210">
        <f t="shared" si="428"/>
        <v>0.37942430315175807</v>
      </c>
      <c r="Z5412" s="211">
        <f t="shared" si="430"/>
        <v>0.42</v>
      </c>
      <c r="AA5412" s="178"/>
      <c r="AB5412" s="178"/>
      <c r="AC5412" s="178"/>
    </row>
    <row r="5413" spans="2:29" x14ac:dyDescent="0.35">
      <c r="B5413" s="222">
        <v>549000</v>
      </c>
      <c r="C5413" s="208">
        <v>227579</v>
      </c>
      <c r="D5413" s="309">
        <v>12516.84</v>
      </c>
      <c r="E5413" s="206">
        <v>18206.32</v>
      </c>
      <c r="F5413" s="206">
        <v>20482.11</v>
      </c>
      <c r="G5413" s="205">
        <f t="shared" si="431"/>
        <v>0.41453369763205827</v>
      </c>
      <c r="H5413" s="207">
        <f t="shared" si="432"/>
        <v>0.45</v>
      </c>
      <c r="I5413" s="213">
        <v>208308</v>
      </c>
      <c r="J5413" s="213">
        <v>11456.94</v>
      </c>
      <c r="K5413" s="212">
        <v>16664.64</v>
      </c>
      <c r="L5413" s="212">
        <v>18747.72</v>
      </c>
      <c r="M5413" s="239">
        <f t="shared" si="429"/>
        <v>0.51520000000007715</v>
      </c>
      <c r="N5413" s="239"/>
      <c r="O5413" s="178"/>
      <c r="P5413" s="178"/>
      <c r="Q5413" s="178"/>
      <c r="R5413" s="178"/>
      <c r="S5413" s="178"/>
      <c r="T5413" s="178"/>
      <c r="U5413" s="178"/>
      <c r="V5413" s="178"/>
      <c r="W5413" s="178"/>
      <c r="X5413" s="178"/>
      <c r="Y5413" s="210">
        <f t="shared" si="428"/>
        <v>0.37943169398907106</v>
      </c>
      <c r="Z5413" s="211">
        <f t="shared" si="430"/>
        <v>0.42</v>
      </c>
      <c r="AA5413" s="178"/>
      <c r="AB5413" s="178"/>
      <c r="AC5413" s="178"/>
    </row>
    <row r="5414" spans="2:29" x14ac:dyDescent="0.35">
      <c r="B5414" s="222">
        <v>549100</v>
      </c>
      <c r="C5414" s="208">
        <v>227624</v>
      </c>
      <c r="D5414" s="309">
        <v>12519.32</v>
      </c>
      <c r="E5414" s="206">
        <v>18209.919999999998</v>
      </c>
      <c r="F5414" s="206">
        <v>20486.16</v>
      </c>
      <c r="G5414" s="205">
        <f t="shared" si="431"/>
        <v>0.41454015661992349</v>
      </c>
      <c r="H5414" s="207">
        <f t="shared" si="432"/>
        <v>0.45</v>
      </c>
      <c r="I5414" s="213">
        <v>208350</v>
      </c>
      <c r="J5414" s="213">
        <v>11459.25</v>
      </c>
      <c r="K5414" s="212">
        <v>16668</v>
      </c>
      <c r="L5414" s="212">
        <v>18751.5</v>
      </c>
      <c r="M5414" s="239">
        <f t="shared" si="429"/>
        <v>0.51530000000009746</v>
      </c>
      <c r="N5414" s="239"/>
      <c r="O5414" s="178"/>
      <c r="P5414" s="178"/>
      <c r="Q5414" s="178"/>
      <c r="R5414" s="178"/>
      <c r="S5414" s="178"/>
      <c r="T5414" s="178"/>
      <c r="U5414" s="178"/>
      <c r="V5414" s="178"/>
      <c r="W5414" s="178"/>
      <c r="X5414" s="178"/>
      <c r="Y5414" s="210">
        <f t="shared" si="428"/>
        <v>0.37943908213440175</v>
      </c>
      <c r="Z5414" s="211">
        <f t="shared" si="430"/>
        <v>0.42</v>
      </c>
      <c r="AA5414" s="178"/>
      <c r="AB5414" s="178"/>
      <c r="AC5414" s="178"/>
    </row>
    <row r="5415" spans="2:29" x14ac:dyDescent="0.35">
      <c r="B5415" s="222">
        <v>549200</v>
      </c>
      <c r="C5415" s="208">
        <v>227669</v>
      </c>
      <c r="D5415" s="309">
        <v>12521.79</v>
      </c>
      <c r="E5415" s="206">
        <v>18213.52</v>
      </c>
      <c r="F5415" s="206">
        <v>20490.21</v>
      </c>
      <c r="G5415" s="205">
        <f t="shared" si="431"/>
        <v>0.41454661325564457</v>
      </c>
      <c r="H5415" s="207">
        <f t="shared" si="432"/>
        <v>0.45</v>
      </c>
      <c r="I5415" s="213">
        <v>208392</v>
      </c>
      <c r="J5415" s="213">
        <v>11461.56</v>
      </c>
      <c r="K5415" s="212">
        <v>16671.36</v>
      </c>
      <c r="L5415" s="212">
        <v>18755.28</v>
      </c>
      <c r="M5415" s="239">
        <f t="shared" si="429"/>
        <v>0.51520000000000432</v>
      </c>
      <c r="N5415" s="239"/>
      <c r="O5415" s="178"/>
      <c r="P5415" s="178"/>
      <c r="Q5415" s="178"/>
      <c r="R5415" s="178"/>
      <c r="S5415" s="178"/>
      <c r="T5415" s="178"/>
      <c r="U5415" s="178"/>
      <c r="V5415" s="178"/>
      <c r="W5415" s="178"/>
      <c r="X5415" s="178"/>
      <c r="Y5415" s="210">
        <f t="shared" si="428"/>
        <v>0.37944646758922068</v>
      </c>
      <c r="Z5415" s="211">
        <f t="shared" si="430"/>
        <v>0.42</v>
      </c>
      <c r="AA5415" s="178"/>
      <c r="AB5415" s="178"/>
      <c r="AC5415" s="178"/>
    </row>
    <row r="5416" spans="2:29" x14ac:dyDescent="0.35">
      <c r="B5416" s="222">
        <v>549300</v>
      </c>
      <c r="C5416" s="208">
        <v>227714</v>
      </c>
      <c r="D5416" s="309">
        <v>12524.27</v>
      </c>
      <c r="E5416" s="206">
        <v>18217.12</v>
      </c>
      <c r="F5416" s="206">
        <v>20494.259999999998</v>
      </c>
      <c r="G5416" s="205">
        <f t="shared" si="431"/>
        <v>0.41455306754050608</v>
      </c>
      <c r="H5416" s="207">
        <f t="shared" si="432"/>
        <v>0.45</v>
      </c>
      <c r="I5416" s="213">
        <v>208434</v>
      </c>
      <c r="J5416" s="213">
        <v>11463.87</v>
      </c>
      <c r="K5416" s="212">
        <v>16674.72</v>
      </c>
      <c r="L5416" s="212">
        <v>18759.060000000001</v>
      </c>
      <c r="M5416" s="239">
        <f t="shared" si="429"/>
        <v>0.51529999999998832</v>
      </c>
      <c r="N5416" s="239"/>
      <c r="O5416" s="178"/>
      <c r="P5416" s="178"/>
      <c r="Q5416" s="178"/>
      <c r="R5416" s="178"/>
      <c r="S5416" s="178"/>
      <c r="T5416" s="178"/>
      <c r="U5416" s="178"/>
      <c r="V5416" s="178"/>
      <c r="W5416" s="178"/>
      <c r="X5416" s="178"/>
      <c r="Y5416" s="210">
        <f t="shared" si="428"/>
        <v>0.37945385035499729</v>
      </c>
      <c r="Z5416" s="211">
        <f t="shared" si="430"/>
        <v>0.42</v>
      </c>
      <c r="AA5416" s="178"/>
      <c r="AB5416" s="178"/>
      <c r="AC5416" s="178"/>
    </row>
    <row r="5417" spans="2:29" x14ac:dyDescent="0.35">
      <c r="B5417" s="222">
        <v>549400</v>
      </c>
      <c r="C5417" s="208">
        <v>227759</v>
      </c>
      <c r="D5417" s="309">
        <v>12526.74</v>
      </c>
      <c r="E5417" s="206">
        <v>18220.72</v>
      </c>
      <c r="F5417" s="206">
        <v>20498.310000000001</v>
      </c>
      <c r="G5417" s="205">
        <f t="shared" si="431"/>
        <v>0.41455951947579178</v>
      </c>
      <c r="H5417" s="207">
        <f t="shared" si="432"/>
        <v>0.45</v>
      </c>
      <c r="I5417" s="213">
        <v>208476</v>
      </c>
      <c r="J5417" s="213">
        <v>11466.18</v>
      </c>
      <c r="K5417" s="212">
        <v>16678.080000000002</v>
      </c>
      <c r="L5417" s="212">
        <v>18762.84</v>
      </c>
      <c r="M5417" s="239">
        <f t="shared" si="429"/>
        <v>0.51519999999989519</v>
      </c>
      <c r="N5417" s="239"/>
      <c r="O5417" s="178"/>
      <c r="P5417" s="178"/>
      <c r="Q5417" s="178"/>
      <c r="R5417" s="178"/>
      <c r="S5417" s="178"/>
      <c r="T5417" s="178"/>
      <c r="U5417" s="178"/>
      <c r="V5417" s="178"/>
      <c r="W5417" s="178"/>
      <c r="X5417" s="178"/>
      <c r="Y5417" s="210">
        <f t="shared" si="428"/>
        <v>0.37946123043319985</v>
      </c>
      <c r="Z5417" s="211">
        <f t="shared" si="430"/>
        <v>0.42</v>
      </c>
      <c r="AA5417" s="178"/>
      <c r="AB5417" s="178"/>
      <c r="AC5417" s="178"/>
    </row>
    <row r="5418" spans="2:29" x14ac:dyDescent="0.35">
      <c r="B5418" s="222">
        <v>549500</v>
      </c>
      <c r="C5418" s="208">
        <v>227804</v>
      </c>
      <c r="D5418" s="309">
        <v>12529.22</v>
      </c>
      <c r="E5418" s="206">
        <v>18224.32</v>
      </c>
      <c r="F5418" s="206">
        <v>20502.36</v>
      </c>
      <c r="G5418" s="205">
        <f t="shared" si="431"/>
        <v>0.41456596906278437</v>
      </c>
      <c r="H5418" s="207">
        <f t="shared" si="432"/>
        <v>0.45</v>
      </c>
      <c r="I5418" s="213">
        <v>208518</v>
      </c>
      <c r="J5418" s="213">
        <v>11468.49</v>
      </c>
      <c r="K5418" s="212">
        <v>16681.439999999999</v>
      </c>
      <c r="L5418" s="212">
        <v>18766.62</v>
      </c>
      <c r="M5418" s="239">
        <f t="shared" si="429"/>
        <v>0.51530000000017029</v>
      </c>
      <c r="N5418" s="239"/>
      <c r="O5418" s="178"/>
      <c r="P5418" s="178"/>
      <c r="Q5418" s="178"/>
      <c r="R5418" s="178"/>
      <c r="S5418" s="178"/>
      <c r="T5418" s="178"/>
      <c r="U5418" s="178"/>
      <c r="V5418" s="178"/>
      <c r="W5418" s="178"/>
      <c r="X5418" s="178"/>
      <c r="Y5418" s="210">
        <f t="shared" si="428"/>
        <v>0.37946860782529573</v>
      </c>
      <c r="Z5418" s="211">
        <f t="shared" si="430"/>
        <v>0.42</v>
      </c>
      <c r="AA5418" s="178"/>
      <c r="AB5418" s="178"/>
      <c r="AC5418" s="178"/>
    </row>
    <row r="5419" spans="2:29" x14ac:dyDescent="0.35">
      <c r="B5419" s="222">
        <v>549600</v>
      </c>
      <c r="C5419" s="208">
        <v>227849</v>
      </c>
      <c r="D5419" s="309">
        <v>12531.69</v>
      </c>
      <c r="E5419" s="206">
        <v>18227.919999999998</v>
      </c>
      <c r="F5419" s="206">
        <v>20506.41</v>
      </c>
      <c r="G5419" s="205">
        <f t="shared" si="431"/>
        <v>0.41457241630276565</v>
      </c>
      <c r="H5419" s="207">
        <f t="shared" si="432"/>
        <v>0.45</v>
      </c>
      <c r="I5419" s="213">
        <v>208560</v>
      </c>
      <c r="J5419" s="213">
        <v>11470.8</v>
      </c>
      <c r="K5419" s="212">
        <v>16684.8</v>
      </c>
      <c r="L5419" s="212">
        <v>18770.400000000001</v>
      </c>
      <c r="M5419" s="239">
        <f t="shared" si="429"/>
        <v>0.51520000000004074</v>
      </c>
      <c r="N5419" s="239"/>
      <c r="O5419" s="178"/>
      <c r="P5419" s="178"/>
      <c r="Q5419" s="178"/>
      <c r="R5419" s="178"/>
      <c r="S5419" s="178"/>
      <c r="T5419" s="178"/>
      <c r="U5419" s="178"/>
      <c r="V5419" s="178"/>
      <c r="W5419" s="178"/>
      <c r="X5419" s="178"/>
      <c r="Y5419" s="210">
        <f t="shared" si="428"/>
        <v>0.37947598253275111</v>
      </c>
      <c r="Z5419" s="211">
        <f t="shared" si="430"/>
        <v>0.42</v>
      </c>
      <c r="AA5419" s="178"/>
      <c r="AB5419" s="178"/>
      <c r="AC5419" s="178"/>
    </row>
    <row r="5420" spans="2:29" x14ac:dyDescent="0.35">
      <c r="B5420" s="222">
        <v>549700</v>
      </c>
      <c r="C5420" s="208">
        <v>227894</v>
      </c>
      <c r="D5420" s="309">
        <v>12534.17</v>
      </c>
      <c r="E5420" s="206">
        <v>18231.52</v>
      </c>
      <c r="F5420" s="206">
        <v>20510.46</v>
      </c>
      <c r="G5420" s="205">
        <f t="shared" si="431"/>
        <v>0.41457886119701653</v>
      </c>
      <c r="H5420" s="207">
        <f t="shared" si="432"/>
        <v>0.45</v>
      </c>
      <c r="I5420" s="213">
        <v>208602</v>
      </c>
      <c r="J5420" s="213">
        <v>11473.11</v>
      </c>
      <c r="K5420" s="212">
        <v>16688.16</v>
      </c>
      <c r="L5420" s="212">
        <v>18774.18</v>
      </c>
      <c r="M5420" s="239">
        <f t="shared" si="429"/>
        <v>0.51530000000002474</v>
      </c>
      <c r="N5420" s="239"/>
      <c r="O5420" s="178"/>
      <c r="P5420" s="178"/>
      <c r="Q5420" s="178"/>
      <c r="R5420" s="178"/>
      <c r="S5420" s="178"/>
      <c r="T5420" s="178"/>
      <c r="U5420" s="178"/>
      <c r="V5420" s="178"/>
      <c r="W5420" s="178"/>
      <c r="X5420" s="178"/>
      <c r="Y5420" s="210">
        <f t="shared" si="428"/>
        <v>0.37948335455703108</v>
      </c>
      <c r="Z5420" s="211">
        <f t="shared" si="430"/>
        <v>0.42</v>
      </c>
      <c r="AA5420" s="178"/>
      <c r="AB5420" s="178"/>
      <c r="AC5420" s="178"/>
    </row>
    <row r="5421" spans="2:29" x14ac:dyDescent="0.35">
      <c r="B5421" s="222">
        <v>549800</v>
      </c>
      <c r="C5421" s="208">
        <v>227939</v>
      </c>
      <c r="D5421" s="309">
        <v>12536.64</v>
      </c>
      <c r="E5421" s="206">
        <v>18235.12</v>
      </c>
      <c r="F5421" s="206">
        <v>20514.509999999998</v>
      </c>
      <c r="G5421" s="205">
        <f t="shared" si="431"/>
        <v>0.41458530374681701</v>
      </c>
      <c r="H5421" s="207">
        <f t="shared" si="432"/>
        <v>0.45</v>
      </c>
      <c r="I5421" s="213">
        <v>208644</v>
      </c>
      <c r="J5421" s="213">
        <v>11475.42</v>
      </c>
      <c r="K5421" s="212">
        <v>16691.52</v>
      </c>
      <c r="L5421" s="212">
        <v>18777.96</v>
      </c>
      <c r="M5421" s="239">
        <f t="shared" si="429"/>
        <v>0.51520000000025901</v>
      </c>
      <c r="N5421" s="239"/>
      <c r="O5421" s="178"/>
      <c r="P5421" s="178"/>
      <c r="Q5421" s="178"/>
      <c r="R5421" s="178"/>
      <c r="S5421" s="178"/>
      <c r="T5421" s="178"/>
      <c r="U5421" s="178"/>
      <c r="V5421" s="178"/>
      <c r="W5421" s="178"/>
      <c r="X5421" s="178"/>
      <c r="Y5421" s="210">
        <f t="shared" si="428"/>
        <v>0.37949072389959987</v>
      </c>
      <c r="Z5421" s="211">
        <f t="shared" si="430"/>
        <v>0.42</v>
      </c>
      <c r="AA5421" s="178"/>
      <c r="AB5421" s="178"/>
      <c r="AC5421" s="178"/>
    </row>
    <row r="5422" spans="2:29" x14ac:dyDescent="0.35">
      <c r="B5422" s="222">
        <v>549900</v>
      </c>
      <c r="C5422" s="208">
        <v>227984</v>
      </c>
      <c r="D5422" s="309">
        <v>12539.12</v>
      </c>
      <c r="E5422" s="206">
        <v>18238.72</v>
      </c>
      <c r="F5422" s="206">
        <v>20518.560000000001</v>
      </c>
      <c r="G5422" s="205">
        <f t="shared" si="431"/>
        <v>0.41459174395344606</v>
      </c>
      <c r="H5422" s="207">
        <f t="shared" si="432"/>
        <v>0.45</v>
      </c>
      <c r="I5422" s="213">
        <v>208686</v>
      </c>
      <c r="J5422" s="213">
        <v>11477.73</v>
      </c>
      <c r="K5422" s="212">
        <v>16694.88</v>
      </c>
      <c r="L5422" s="212">
        <v>18781.740000000002</v>
      </c>
      <c r="M5422" s="239">
        <f t="shared" si="429"/>
        <v>0.51529999999995202</v>
      </c>
      <c r="N5422" s="239"/>
      <c r="O5422" s="178"/>
      <c r="P5422" s="178"/>
      <c r="Q5422" s="178"/>
      <c r="R5422" s="178"/>
      <c r="S5422" s="178"/>
      <c r="T5422" s="178"/>
      <c r="U5422" s="178"/>
      <c r="V5422" s="178"/>
      <c r="W5422" s="178"/>
      <c r="X5422" s="178"/>
      <c r="Y5422" s="210">
        <f t="shared" si="428"/>
        <v>0.37949809056192035</v>
      </c>
      <c r="Z5422" s="211">
        <f t="shared" si="430"/>
        <v>0.42</v>
      </c>
      <c r="AA5422" s="178"/>
      <c r="AB5422" s="178"/>
      <c r="AC5422" s="178"/>
    </row>
    <row r="5423" spans="2:29" x14ac:dyDescent="0.35">
      <c r="B5423" s="222">
        <v>550000</v>
      </c>
      <c r="C5423" s="208">
        <v>228029</v>
      </c>
      <c r="D5423" s="309">
        <v>12541.59</v>
      </c>
      <c r="E5423" s="206">
        <v>18242.32</v>
      </c>
      <c r="F5423" s="206">
        <v>20522.61</v>
      </c>
      <c r="G5423" s="205">
        <f t="shared" si="431"/>
        <v>0.41459818181818181</v>
      </c>
      <c r="H5423" s="207">
        <f t="shared" si="432"/>
        <v>0.45</v>
      </c>
      <c r="I5423" s="213">
        <v>208728</v>
      </c>
      <c r="J5423" s="213">
        <v>11480.04</v>
      </c>
      <c r="K5423" s="212">
        <v>16698.240000000002</v>
      </c>
      <c r="L5423" s="212">
        <v>18785.52</v>
      </c>
      <c r="M5423" s="239">
        <f t="shared" si="429"/>
        <v>0.51520000000007715</v>
      </c>
      <c r="N5423" s="239"/>
      <c r="O5423" s="178"/>
      <c r="P5423" s="178"/>
      <c r="Q5423" s="178"/>
      <c r="R5423" s="178"/>
      <c r="S5423" s="178"/>
      <c r="T5423" s="178"/>
      <c r="U5423" s="178"/>
      <c r="V5423" s="178"/>
      <c r="W5423" s="178"/>
      <c r="X5423" s="178"/>
      <c r="Y5423" s="210">
        <f t="shared" si="428"/>
        <v>0.37950545454545453</v>
      </c>
      <c r="Z5423" s="211">
        <f t="shared" si="430"/>
        <v>0.42</v>
      </c>
      <c r="AA5423" s="178"/>
      <c r="AB5423" s="178"/>
      <c r="AC5423" s="178"/>
    </row>
    <row r="5424" spans="2:29" x14ac:dyDescent="0.35">
      <c r="B5424" s="222">
        <v>550100</v>
      </c>
      <c r="C5424" s="208">
        <v>228074</v>
      </c>
      <c r="D5424" s="309">
        <v>12544.07</v>
      </c>
      <c r="E5424" s="206">
        <v>18245.919999999998</v>
      </c>
      <c r="F5424" s="206">
        <v>20526.66</v>
      </c>
      <c r="G5424" s="205">
        <f t="shared" si="431"/>
        <v>0.41460461734230142</v>
      </c>
      <c r="H5424" s="207">
        <f t="shared" si="432"/>
        <v>0.45</v>
      </c>
      <c r="I5424" s="213">
        <v>208770</v>
      </c>
      <c r="J5424" s="213">
        <v>11482.35</v>
      </c>
      <c r="K5424" s="212">
        <v>16701.599999999999</v>
      </c>
      <c r="L5424" s="212">
        <v>18789.3</v>
      </c>
      <c r="M5424" s="239">
        <f t="shared" si="429"/>
        <v>0.51530000000009746</v>
      </c>
      <c r="N5424" s="239"/>
      <c r="O5424" s="178"/>
      <c r="P5424" s="178"/>
      <c r="Q5424" s="178"/>
      <c r="R5424" s="178"/>
      <c r="S5424" s="178"/>
      <c r="T5424" s="178"/>
      <c r="U5424" s="178"/>
      <c r="V5424" s="178"/>
      <c r="W5424" s="178"/>
      <c r="X5424" s="178"/>
      <c r="Y5424" s="210">
        <f t="shared" si="428"/>
        <v>0.37951281585166335</v>
      </c>
      <c r="Z5424" s="211">
        <f t="shared" si="430"/>
        <v>0.42</v>
      </c>
      <c r="AA5424" s="178"/>
      <c r="AB5424" s="178"/>
      <c r="AC5424" s="178"/>
    </row>
    <row r="5425" spans="2:29" x14ac:dyDescent="0.35">
      <c r="B5425" s="222">
        <v>550200</v>
      </c>
      <c r="C5425" s="208">
        <v>228119</v>
      </c>
      <c r="D5425" s="309">
        <v>12546.54</v>
      </c>
      <c r="E5425" s="206">
        <v>18249.52</v>
      </c>
      <c r="F5425" s="206">
        <v>20530.71</v>
      </c>
      <c r="G5425" s="205">
        <f t="shared" si="431"/>
        <v>0.41461105052708108</v>
      </c>
      <c r="H5425" s="207">
        <f t="shared" si="432"/>
        <v>0.45</v>
      </c>
      <c r="I5425" s="213">
        <v>208812</v>
      </c>
      <c r="J5425" s="213">
        <v>11484.66</v>
      </c>
      <c r="K5425" s="212">
        <v>16704.96</v>
      </c>
      <c r="L5425" s="212">
        <v>18793.080000000002</v>
      </c>
      <c r="M5425" s="239">
        <f t="shared" si="429"/>
        <v>0.51520000000000432</v>
      </c>
      <c r="N5425" s="239"/>
      <c r="O5425" s="178"/>
      <c r="P5425" s="178"/>
      <c r="Q5425" s="178"/>
      <c r="R5425" s="178"/>
      <c r="S5425" s="178"/>
      <c r="T5425" s="178"/>
      <c r="U5425" s="178"/>
      <c r="V5425" s="178"/>
      <c r="W5425" s="178"/>
      <c r="X5425" s="178"/>
      <c r="Y5425" s="210">
        <f t="shared" si="428"/>
        <v>0.37952017448200653</v>
      </c>
      <c r="Z5425" s="211">
        <f t="shared" si="430"/>
        <v>0.42</v>
      </c>
      <c r="AA5425" s="178"/>
      <c r="AB5425" s="178"/>
      <c r="AC5425" s="178"/>
    </row>
    <row r="5426" spans="2:29" x14ac:dyDescent="0.35">
      <c r="B5426" s="222">
        <v>550300</v>
      </c>
      <c r="C5426" s="208">
        <v>228164</v>
      </c>
      <c r="D5426" s="309">
        <v>12549.02</v>
      </c>
      <c r="E5426" s="206">
        <v>18253.12</v>
      </c>
      <c r="F5426" s="206">
        <v>20534.759999999998</v>
      </c>
      <c r="G5426" s="205">
        <f t="shared" si="431"/>
        <v>0.41461748137379612</v>
      </c>
      <c r="H5426" s="207">
        <f t="shared" si="432"/>
        <v>0.45</v>
      </c>
      <c r="I5426" s="213">
        <v>208854</v>
      </c>
      <c r="J5426" s="213">
        <v>11486.97</v>
      </c>
      <c r="K5426" s="212">
        <v>16708.32</v>
      </c>
      <c r="L5426" s="212">
        <v>18796.86</v>
      </c>
      <c r="M5426" s="239">
        <f t="shared" si="429"/>
        <v>0.51529999999998832</v>
      </c>
      <c r="N5426" s="239"/>
      <c r="O5426" s="178"/>
      <c r="P5426" s="178"/>
      <c r="Q5426" s="178"/>
      <c r="R5426" s="178"/>
      <c r="S5426" s="178"/>
      <c r="T5426" s="178"/>
      <c r="U5426" s="178"/>
      <c r="V5426" s="178"/>
      <c r="W5426" s="178"/>
      <c r="X5426" s="178"/>
      <c r="Y5426" s="210">
        <f t="shared" si="428"/>
        <v>0.37952753043794296</v>
      </c>
      <c r="Z5426" s="211">
        <f t="shared" si="430"/>
        <v>0.42</v>
      </c>
      <c r="AA5426" s="178"/>
      <c r="AB5426" s="178"/>
      <c r="AC5426" s="178"/>
    </row>
    <row r="5427" spans="2:29" x14ac:dyDescent="0.35">
      <c r="B5427" s="222">
        <v>550400</v>
      </c>
      <c r="C5427" s="208">
        <v>228209</v>
      </c>
      <c r="D5427" s="309">
        <v>12551.49</v>
      </c>
      <c r="E5427" s="206">
        <v>18256.72</v>
      </c>
      <c r="F5427" s="206">
        <v>20538.810000000001</v>
      </c>
      <c r="G5427" s="205">
        <f t="shared" si="431"/>
        <v>0.41462390988372094</v>
      </c>
      <c r="H5427" s="207">
        <f t="shared" si="432"/>
        <v>0.45</v>
      </c>
      <c r="I5427" s="213">
        <v>208896</v>
      </c>
      <c r="J5427" s="213">
        <v>11489.28</v>
      </c>
      <c r="K5427" s="212">
        <v>16711.68</v>
      </c>
      <c r="L5427" s="212">
        <v>18800.64</v>
      </c>
      <c r="M5427" s="239">
        <f t="shared" si="429"/>
        <v>0.51519999999989519</v>
      </c>
      <c r="N5427" s="239"/>
      <c r="O5427" s="178"/>
      <c r="P5427" s="178"/>
      <c r="Q5427" s="178"/>
      <c r="R5427" s="178"/>
      <c r="S5427" s="178"/>
      <c r="T5427" s="178"/>
      <c r="U5427" s="178"/>
      <c r="V5427" s="178"/>
      <c r="W5427" s="178"/>
      <c r="X5427" s="178"/>
      <c r="Y5427" s="210">
        <f t="shared" si="428"/>
        <v>0.37953488372093025</v>
      </c>
      <c r="Z5427" s="211">
        <f t="shared" si="430"/>
        <v>0.42</v>
      </c>
      <c r="AA5427" s="178"/>
      <c r="AB5427" s="178"/>
      <c r="AC5427" s="178"/>
    </row>
    <row r="5428" spans="2:29" x14ac:dyDescent="0.35">
      <c r="B5428" s="222">
        <v>550500</v>
      </c>
      <c r="C5428" s="208">
        <v>228254</v>
      </c>
      <c r="D5428" s="309">
        <v>12553.97</v>
      </c>
      <c r="E5428" s="206">
        <v>18260.32</v>
      </c>
      <c r="F5428" s="206">
        <v>20542.86</v>
      </c>
      <c r="G5428" s="205">
        <f t="shared" si="431"/>
        <v>0.41463033605812899</v>
      </c>
      <c r="H5428" s="207">
        <f t="shared" si="432"/>
        <v>0.45</v>
      </c>
      <c r="I5428" s="213">
        <v>208938</v>
      </c>
      <c r="J5428" s="213">
        <v>11491.59</v>
      </c>
      <c r="K5428" s="212">
        <v>16715.04</v>
      </c>
      <c r="L5428" s="212">
        <v>18804.419999999998</v>
      </c>
      <c r="M5428" s="239">
        <f t="shared" si="429"/>
        <v>0.51530000000017029</v>
      </c>
      <c r="N5428" s="239"/>
      <c r="O5428" s="178"/>
      <c r="P5428" s="178"/>
      <c r="Q5428" s="178"/>
      <c r="R5428" s="178"/>
      <c r="S5428" s="178"/>
      <c r="T5428" s="178"/>
      <c r="U5428" s="178"/>
      <c r="V5428" s="178"/>
      <c r="W5428" s="178"/>
      <c r="X5428" s="178"/>
      <c r="Y5428" s="210">
        <f t="shared" si="428"/>
        <v>0.37954223433242507</v>
      </c>
      <c r="Z5428" s="211">
        <f t="shared" si="430"/>
        <v>0.42</v>
      </c>
      <c r="AA5428" s="178"/>
      <c r="AB5428" s="178"/>
      <c r="AC5428" s="178"/>
    </row>
    <row r="5429" spans="2:29" x14ac:dyDescent="0.35">
      <c r="B5429" s="222">
        <v>550600</v>
      </c>
      <c r="C5429" s="208">
        <v>228299</v>
      </c>
      <c r="D5429" s="309">
        <v>12556.44</v>
      </c>
      <c r="E5429" s="206">
        <v>18263.919999999998</v>
      </c>
      <c r="F5429" s="206">
        <v>20546.91</v>
      </c>
      <c r="G5429" s="205">
        <f t="shared" si="431"/>
        <v>0.41463675989829279</v>
      </c>
      <c r="H5429" s="207">
        <f t="shared" si="432"/>
        <v>0.45</v>
      </c>
      <c r="I5429" s="213">
        <v>208980</v>
      </c>
      <c r="J5429" s="213">
        <v>11493.9</v>
      </c>
      <c r="K5429" s="212">
        <v>16718.400000000001</v>
      </c>
      <c r="L5429" s="212">
        <v>18808.2</v>
      </c>
      <c r="M5429" s="239">
        <f t="shared" si="429"/>
        <v>0.51520000000004074</v>
      </c>
      <c r="N5429" s="239"/>
      <c r="O5429" s="178"/>
      <c r="P5429" s="178"/>
      <c r="Q5429" s="178"/>
      <c r="R5429" s="178"/>
      <c r="S5429" s="178"/>
      <c r="T5429" s="178"/>
      <c r="U5429" s="178"/>
      <c r="V5429" s="178"/>
      <c r="W5429" s="178"/>
      <c r="X5429" s="178"/>
      <c r="Y5429" s="210">
        <f t="shared" si="428"/>
        <v>0.37954958227388302</v>
      </c>
      <c r="Z5429" s="211">
        <f t="shared" si="430"/>
        <v>0.42</v>
      </c>
      <c r="AA5429" s="178"/>
      <c r="AB5429" s="178"/>
      <c r="AC5429" s="178"/>
    </row>
    <row r="5430" spans="2:29" x14ac:dyDescent="0.35">
      <c r="B5430" s="222">
        <v>550700</v>
      </c>
      <c r="C5430" s="208">
        <v>228344</v>
      </c>
      <c r="D5430" s="309">
        <v>12558.92</v>
      </c>
      <c r="E5430" s="206">
        <v>18267.52</v>
      </c>
      <c r="F5430" s="206">
        <v>20550.96</v>
      </c>
      <c r="G5430" s="205">
        <f t="shared" si="431"/>
        <v>0.41464318140548395</v>
      </c>
      <c r="H5430" s="207">
        <f t="shared" si="432"/>
        <v>0.45</v>
      </c>
      <c r="I5430" s="213">
        <v>209022</v>
      </c>
      <c r="J5430" s="213">
        <v>11496.21</v>
      </c>
      <c r="K5430" s="212">
        <v>16721.759999999998</v>
      </c>
      <c r="L5430" s="212">
        <v>18811.98</v>
      </c>
      <c r="M5430" s="239">
        <f t="shared" si="429"/>
        <v>0.51530000000002474</v>
      </c>
      <c r="N5430" s="239"/>
      <c r="O5430" s="178"/>
      <c r="P5430" s="178"/>
      <c r="Q5430" s="178"/>
      <c r="R5430" s="178"/>
      <c r="S5430" s="178"/>
      <c r="T5430" s="178"/>
      <c r="U5430" s="178"/>
      <c r="V5430" s="178"/>
      <c r="W5430" s="178"/>
      <c r="X5430" s="178"/>
      <c r="Y5430" s="210">
        <f t="shared" si="428"/>
        <v>0.37955692754675868</v>
      </c>
      <c r="Z5430" s="211">
        <f t="shared" si="430"/>
        <v>0.42</v>
      </c>
      <c r="AA5430" s="178"/>
      <c r="AB5430" s="178"/>
      <c r="AC5430" s="178"/>
    </row>
    <row r="5431" spans="2:29" x14ac:dyDescent="0.35">
      <c r="B5431" s="222">
        <v>550800</v>
      </c>
      <c r="C5431" s="208">
        <v>228389</v>
      </c>
      <c r="D5431" s="309">
        <v>12561.39</v>
      </c>
      <c r="E5431" s="206">
        <v>18271.12</v>
      </c>
      <c r="F5431" s="206">
        <v>20555.009999999998</v>
      </c>
      <c r="G5431" s="205">
        <f t="shared" si="431"/>
        <v>0.41464960058097311</v>
      </c>
      <c r="H5431" s="207">
        <f t="shared" si="432"/>
        <v>0.45</v>
      </c>
      <c r="I5431" s="213">
        <v>209064</v>
      </c>
      <c r="J5431" s="213">
        <v>11498.52</v>
      </c>
      <c r="K5431" s="212">
        <v>16725.12</v>
      </c>
      <c r="L5431" s="212">
        <v>18815.759999999998</v>
      </c>
      <c r="M5431" s="239">
        <f t="shared" si="429"/>
        <v>0.51520000000025901</v>
      </c>
      <c r="N5431" s="239"/>
      <c r="O5431" s="178"/>
      <c r="P5431" s="178"/>
      <c r="Q5431" s="178"/>
      <c r="R5431" s="178"/>
      <c r="S5431" s="178"/>
      <c r="T5431" s="178"/>
      <c r="U5431" s="178"/>
      <c r="V5431" s="178"/>
      <c r="W5431" s="178"/>
      <c r="X5431" s="178"/>
      <c r="Y5431" s="210">
        <f t="shared" si="428"/>
        <v>0.37956427015250543</v>
      </c>
      <c r="Z5431" s="211">
        <f t="shared" si="430"/>
        <v>0.42</v>
      </c>
      <c r="AA5431" s="178"/>
      <c r="AB5431" s="178"/>
      <c r="AC5431" s="178"/>
    </row>
    <row r="5432" spans="2:29" x14ac:dyDescent="0.35">
      <c r="B5432" s="222">
        <v>550900</v>
      </c>
      <c r="C5432" s="208">
        <v>228434</v>
      </c>
      <c r="D5432" s="309">
        <v>12563.87</v>
      </c>
      <c r="E5432" s="206">
        <v>18274.72</v>
      </c>
      <c r="F5432" s="206">
        <v>20559.060000000001</v>
      </c>
      <c r="G5432" s="205">
        <f t="shared" si="431"/>
        <v>0.41465601742603014</v>
      </c>
      <c r="H5432" s="207">
        <f t="shared" si="432"/>
        <v>0.45</v>
      </c>
      <c r="I5432" s="213">
        <v>209106</v>
      </c>
      <c r="J5432" s="213">
        <v>11500.83</v>
      </c>
      <c r="K5432" s="212">
        <v>16728.48</v>
      </c>
      <c r="L5432" s="212">
        <v>18819.54</v>
      </c>
      <c r="M5432" s="239">
        <f t="shared" si="429"/>
        <v>0.51529999999995202</v>
      </c>
      <c r="N5432" s="239"/>
      <c r="O5432" s="178"/>
      <c r="P5432" s="178"/>
      <c r="Q5432" s="178"/>
      <c r="R5432" s="178"/>
      <c r="S5432" s="178"/>
      <c r="T5432" s="178"/>
      <c r="U5432" s="178"/>
      <c r="V5432" s="178"/>
      <c r="W5432" s="178"/>
      <c r="X5432" s="178"/>
      <c r="Y5432" s="210">
        <f t="shared" si="428"/>
        <v>0.37957161009257578</v>
      </c>
      <c r="Z5432" s="211">
        <f t="shared" si="430"/>
        <v>0.42</v>
      </c>
      <c r="AA5432" s="178"/>
      <c r="AB5432" s="178"/>
      <c r="AC5432" s="178"/>
    </row>
    <row r="5433" spans="2:29" x14ac:dyDescent="0.35">
      <c r="B5433" s="222">
        <v>551000</v>
      </c>
      <c r="C5433" s="208">
        <v>228479</v>
      </c>
      <c r="D5433" s="309">
        <v>12566.34</v>
      </c>
      <c r="E5433" s="206">
        <v>18278.32</v>
      </c>
      <c r="F5433" s="206">
        <v>20563.11</v>
      </c>
      <c r="G5433" s="205">
        <f t="shared" si="431"/>
        <v>0.41466243194192376</v>
      </c>
      <c r="H5433" s="207">
        <f t="shared" si="432"/>
        <v>0.45</v>
      </c>
      <c r="I5433" s="213">
        <v>209148</v>
      </c>
      <c r="J5433" s="213">
        <v>11503.14</v>
      </c>
      <c r="K5433" s="212">
        <v>16731.84</v>
      </c>
      <c r="L5433" s="212">
        <v>18823.32</v>
      </c>
      <c r="M5433" s="239">
        <f t="shared" si="429"/>
        <v>0.51520000000007715</v>
      </c>
      <c r="N5433" s="239"/>
      <c r="O5433" s="178"/>
      <c r="P5433" s="178"/>
      <c r="Q5433" s="178"/>
      <c r="R5433" s="178"/>
      <c r="S5433" s="178"/>
      <c r="T5433" s="178"/>
      <c r="U5433" s="178"/>
      <c r="V5433" s="178"/>
      <c r="W5433" s="178"/>
      <c r="X5433" s="178"/>
      <c r="Y5433" s="210">
        <f t="shared" si="428"/>
        <v>0.37957894736842107</v>
      </c>
      <c r="Z5433" s="211">
        <f t="shared" si="430"/>
        <v>0.42</v>
      </c>
      <c r="AA5433" s="178"/>
      <c r="AB5433" s="178"/>
      <c r="AC5433" s="178"/>
    </row>
    <row r="5434" spans="2:29" x14ac:dyDescent="0.35">
      <c r="B5434" s="222">
        <v>551100</v>
      </c>
      <c r="C5434" s="208">
        <v>228524</v>
      </c>
      <c r="D5434" s="309">
        <v>12568.82</v>
      </c>
      <c r="E5434" s="206">
        <v>18281.919999999998</v>
      </c>
      <c r="F5434" s="206">
        <v>20567.16</v>
      </c>
      <c r="G5434" s="205">
        <f t="shared" si="431"/>
        <v>0.414668844129922</v>
      </c>
      <c r="H5434" s="207">
        <f t="shared" si="432"/>
        <v>0.45</v>
      </c>
      <c r="I5434" s="213">
        <v>209190</v>
      </c>
      <c r="J5434" s="213">
        <v>11505.45</v>
      </c>
      <c r="K5434" s="212">
        <v>16735.2</v>
      </c>
      <c r="L5434" s="212">
        <v>18827.099999999999</v>
      </c>
      <c r="M5434" s="239">
        <f t="shared" si="429"/>
        <v>0.51530000000009746</v>
      </c>
      <c r="N5434" s="239"/>
      <c r="O5434" s="178"/>
      <c r="P5434" s="178"/>
      <c r="Q5434" s="178"/>
      <c r="R5434" s="178"/>
      <c r="S5434" s="178"/>
      <c r="T5434" s="178"/>
      <c r="U5434" s="178"/>
      <c r="V5434" s="178"/>
      <c r="W5434" s="178"/>
      <c r="X5434" s="178"/>
      <c r="Y5434" s="210">
        <f t="shared" si="428"/>
        <v>0.37958628198149158</v>
      </c>
      <c r="Z5434" s="211">
        <f t="shared" si="430"/>
        <v>0.42</v>
      </c>
      <c r="AA5434" s="178"/>
      <c r="AB5434" s="178"/>
      <c r="AC5434" s="178"/>
    </row>
    <row r="5435" spans="2:29" x14ac:dyDescent="0.35">
      <c r="B5435" s="222">
        <v>551200</v>
      </c>
      <c r="C5435" s="208">
        <v>228569</v>
      </c>
      <c r="D5435" s="309">
        <v>12571.29</v>
      </c>
      <c r="E5435" s="206">
        <v>18285.52</v>
      </c>
      <c r="F5435" s="206">
        <v>20571.21</v>
      </c>
      <c r="G5435" s="205">
        <f t="shared" si="431"/>
        <v>0.41467525399129174</v>
      </c>
      <c r="H5435" s="207">
        <f t="shared" si="432"/>
        <v>0.45</v>
      </c>
      <c r="I5435" s="213">
        <v>209232</v>
      </c>
      <c r="J5435" s="213">
        <v>11507.76</v>
      </c>
      <c r="K5435" s="212">
        <v>16738.560000000001</v>
      </c>
      <c r="L5435" s="212">
        <v>18830.88</v>
      </c>
      <c r="M5435" s="239">
        <f t="shared" si="429"/>
        <v>0.51520000000000432</v>
      </c>
      <c r="N5435" s="239"/>
      <c r="O5435" s="178"/>
      <c r="P5435" s="178"/>
      <c r="Q5435" s="178"/>
      <c r="R5435" s="178"/>
      <c r="S5435" s="178"/>
      <c r="T5435" s="178"/>
      <c r="U5435" s="178"/>
      <c r="V5435" s="178"/>
      <c r="W5435" s="178"/>
      <c r="X5435" s="178"/>
      <c r="Y5435" s="210">
        <f t="shared" si="428"/>
        <v>0.3795936139332366</v>
      </c>
      <c r="Z5435" s="211">
        <f t="shared" si="430"/>
        <v>0.42</v>
      </c>
      <c r="AA5435" s="178"/>
      <c r="AB5435" s="178"/>
      <c r="AC5435" s="178"/>
    </row>
    <row r="5436" spans="2:29" x14ac:dyDescent="0.35">
      <c r="B5436" s="222">
        <v>551300</v>
      </c>
      <c r="C5436" s="208">
        <v>228614</v>
      </c>
      <c r="D5436" s="309">
        <v>12573.77</v>
      </c>
      <c r="E5436" s="206">
        <v>18289.12</v>
      </c>
      <c r="F5436" s="206">
        <v>20575.259999999998</v>
      </c>
      <c r="G5436" s="205">
        <f t="shared" si="431"/>
        <v>0.41468166152729913</v>
      </c>
      <c r="H5436" s="207">
        <f t="shared" si="432"/>
        <v>0.45</v>
      </c>
      <c r="I5436" s="213">
        <v>209274</v>
      </c>
      <c r="J5436" s="213">
        <v>11510.07</v>
      </c>
      <c r="K5436" s="212">
        <v>16741.919999999998</v>
      </c>
      <c r="L5436" s="212">
        <v>18834.66</v>
      </c>
      <c r="M5436" s="239">
        <f t="shared" si="429"/>
        <v>0.51529999999998832</v>
      </c>
      <c r="N5436" s="239"/>
      <c r="O5436" s="178"/>
      <c r="P5436" s="178"/>
      <c r="Q5436" s="178"/>
      <c r="R5436" s="178"/>
      <c r="S5436" s="178"/>
      <c r="T5436" s="178"/>
      <c r="U5436" s="178"/>
      <c r="V5436" s="178"/>
      <c r="W5436" s="178"/>
      <c r="X5436" s="178"/>
      <c r="Y5436" s="210">
        <f t="shared" si="428"/>
        <v>0.37960094322510429</v>
      </c>
      <c r="Z5436" s="211">
        <f t="shared" si="430"/>
        <v>0.42</v>
      </c>
      <c r="AA5436" s="178"/>
      <c r="AB5436" s="178"/>
      <c r="AC5436" s="178"/>
    </row>
    <row r="5437" spans="2:29" x14ac:dyDescent="0.35">
      <c r="B5437" s="222">
        <v>551400</v>
      </c>
      <c r="C5437" s="208">
        <v>228659</v>
      </c>
      <c r="D5437" s="309">
        <v>12576.24</v>
      </c>
      <c r="E5437" s="206">
        <v>18292.72</v>
      </c>
      <c r="F5437" s="206">
        <v>20579.310000000001</v>
      </c>
      <c r="G5437" s="205">
        <f t="shared" si="431"/>
        <v>0.41468806673920927</v>
      </c>
      <c r="H5437" s="207">
        <f t="shared" si="432"/>
        <v>0.45</v>
      </c>
      <c r="I5437" s="213">
        <v>209316</v>
      </c>
      <c r="J5437" s="213">
        <v>11512.38</v>
      </c>
      <c r="K5437" s="212">
        <v>16745.28</v>
      </c>
      <c r="L5437" s="212">
        <v>18838.439999999999</v>
      </c>
      <c r="M5437" s="239">
        <f t="shared" si="429"/>
        <v>0.51519999999989519</v>
      </c>
      <c r="N5437" s="239"/>
      <c r="O5437" s="178"/>
      <c r="P5437" s="178"/>
      <c r="Q5437" s="178"/>
      <c r="R5437" s="178"/>
      <c r="S5437" s="178"/>
      <c r="T5437" s="178"/>
      <c r="U5437" s="178"/>
      <c r="V5437" s="178"/>
      <c r="W5437" s="178"/>
      <c r="X5437" s="178"/>
      <c r="Y5437" s="210">
        <f t="shared" si="428"/>
        <v>0.3796082698585419</v>
      </c>
      <c r="Z5437" s="211">
        <f t="shared" si="430"/>
        <v>0.42</v>
      </c>
      <c r="AA5437" s="178"/>
      <c r="AB5437" s="178"/>
      <c r="AC5437" s="178"/>
    </row>
    <row r="5438" spans="2:29" x14ac:dyDescent="0.35">
      <c r="B5438" s="222">
        <v>551500</v>
      </c>
      <c r="C5438" s="208">
        <v>228704</v>
      </c>
      <c r="D5438" s="309">
        <v>12578.72</v>
      </c>
      <c r="E5438" s="206">
        <v>18296.32</v>
      </c>
      <c r="F5438" s="206">
        <v>20583.36</v>
      </c>
      <c r="G5438" s="205">
        <f t="shared" si="431"/>
        <v>0.41469446962828649</v>
      </c>
      <c r="H5438" s="207">
        <f t="shared" si="432"/>
        <v>0.45</v>
      </c>
      <c r="I5438" s="213">
        <v>209358</v>
      </c>
      <c r="J5438" s="213">
        <v>11514.69</v>
      </c>
      <c r="K5438" s="212">
        <v>16748.64</v>
      </c>
      <c r="L5438" s="212">
        <v>18842.22</v>
      </c>
      <c r="M5438" s="239">
        <f t="shared" si="429"/>
        <v>0.51530000000017029</v>
      </c>
      <c r="N5438" s="239"/>
      <c r="O5438" s="178"/>
      <c r="P5438" s="178"/>
      <c r="Q5438" s="178"/>
      <c r="R5438" s="178"/>
      <c r="S5438" s="178"/>
      <c r="T5438" s="178"/>
      <c r="U5438" s="178"/>
      <c r="V5438" s="178"/>
      <c r="W5438" s="178"/>
      <c r="X5438" s="178"/>
      <c r="Y5438" s="210">
        <f t="shared" si="428"/>
        <v>0.37961559383499549</v>
      </c>
      <c r="Z5438" s="211">
        <f t="shared" si="430"/>
        <v>0.42</v>
      </c>
      <c r="AA5438" s="178"/>
      <c r="AB5438" s="178"/>
      <c r="AC5438" s="178"/>
    </row>
    <row r="5439" spans="2:29" x14ac:dyDescent="0.35">
      <c r="B5439" s="222">
        <v>551600</v>
      </c>
      <c r="C5439" s="208">
        <v>228749</v>
      </c>
      <c r="D5439" s="309">
        <v>12581.19</v>
      </c>
      <c r="E5439" s="206">
        <v>18299.919999999998</v>
      </c>
      <c r="F5439" s="206">
        <v>20587.41</v>
      </c>
      <c r="G5439" s="205">
        <f t="shared" si="431"/>
        <v>0.41470087019579405</v>
      </c>
      <c r="H5439" s="207">
        <f t="shared" si="432"/>
        <v>0.45</v>
      </c>
      <c r="I5439" s="213">
        <v>209400</v>
      </c>
      <c r="J5439" s="213">
        <v>11517</v>
      </c>
      <c r="K5439" s="212">
        <v>16752</v>
      </c>
      <c r="L5439" s="212">
        <v>18846</v>
      </c>
      <c r="M5439" s="239">
        <f t="shared" si="429"/>
        <v>0.51520000000004074</v>
      </c>
      <c r="N5439" s="239"/>
      <c r="O5439" s="178"/>
      <c r="P5439" s="178"/>
      <c r="Q5439" s="178"/>
      <c r="R5439" s="178"/>
      <c r="S5439" s="178"/>
      <c r="T5439" s="178"/>
      <c r="U5439" s="178"/>
      <c r="V5439" s="178"/>
      <c r="W5439" s="178"/>
      <c r="X5439" s="178"/>
      <c r="Y5439" s="210">
        <f t="shared" si="428"/>
        <v>0.37962291515591007</v>
      </c>
      <c r="Z5439" s="211">
        <f t="shared" si="430"/>
        <v>0.42</v>
      </c>
      <c r="AA5439" s="178"/>
      <c r="AB5439" s="178"/>
      <c r="AC5439" s="178"/>
    </row>
    <row r="5440" spans="2:29" x14ac:dyDescent="0.35">
      <c r="B5440" s="222">
        <v>551700</v>
      </c>
      <c r="C5440" s="208">
        <v>228794</v>
      </c>
      <c r="D5440" s="309">
        <v>12583.67</v>
      </c>
      <c r="E5440" s="206">
        <v>18303.52</v>
      </c>
      <c r="F5440" s="206">
        <v>20591.46</v>
      </c>
      <c r="G5440" s="205">
        <f t="shared" si="431"/>
        <v>0.41470726844299438</v>
      </c>
      <c r="H5440" s="207">
        <f t="shared" si="432"/>
        <v>0.45</v>
      </c>
      <c r="I5440" s="213">
        <v>209442</v>
      </c>
      <c r="J5440" s="213">
        <v>11519.31</v>
      </c>
      <c r="K5440" s="212">
        <v>16755.36</v>
      </c>
      <c r="L5440" s="212">
        <v>18849.78</v>
      </c>
      <c r="M5440" s="239">
        <f t="shared" si="429"/>
        <v>0.51530000000002474</v>
      </c>
      <c r="N5440" s="239"/>
      <c r="O5440" s="178"/>
      <c r="P5440" s="178"/>
      <c r="Q5440" s="178"/>
      <c r="R5440" s="178"/>
      <c r="S5440" s="178"/>
      <c r="T5440" s="178"/>
      <c r="U5440" s="178"/>
      <c r="V5440" s="178"/>
      <c r="W5440" s="178"/>
      <c r="X5440" s="178"/>
      <c r="Y5440" s="210">
        <f t="shared" si="428"/>
        <v>0.37963023382272976</v>
      </c>
      <c r="Z5440" s="211">
        <f t="shared" si="430"/>
        <v>0.42</v>
      </c>
      <c r="AA5440" s="178"/>
      <c r="AB5440" s="178"/>
      <c r="AC5440" s="178"/>
    </row>
    <row r="5441" spans="2:29" x14ac:dyDescent="0.35">
      <c r="B5441" s="222">
        <v>551800</v>
      </c>
      <c r="C5441" s="208">
        <v>228839</v>
      </c>
      <c r="D5441" s="309">
        <v>12586.14</v>
      </c>
      <c r="E5441" s="206">
        <v>18307.12</v>
      </c>
      <c r="F5441" s="206">
        <v>20595.509999999998</v>
      </c>
      <c r="G5441" s="205">
        <f t="shared" si="431"/>
        <v>0.41471366437114898</v>
      </c>
      <c r="H5441" s="207">
        <f t="shared" si="432"/>
        <v>0.45</v>
      </c>
      <c r="I5441" s="213">
        <v>209484</v>
      </c>
      <c r="J5441" s="213">
        <v>11521.62</v>
      </c>
      <c r="K5441" s="212">
        <v>16758.72</v>
      </c>
      <c r="L5441" s="212">
        <v>18853.560000000001</v>
      </c>
      <c r="M5441" s="239">
        <f t="shared" si="429"/>
        <v>0.51520000000025901</v>
      </c>
      <c r="N5441" s="239"/>
      <c r="O5441" s="178"/>
      <c r="P5441" s="178"/>
      <c r="Q5441" s="178"/>
      <c r="R5441" s="178"/>
      <c r="S5441" s="178"/>
      <c r="T5441" s="178"/>
      <c r="U5441" s="178"/>
      <c r="V5441" s="178"/>
      <c r="W5441" s="178"/>
      <c r="X5441" s="178"/>
      <c r="Y5441" s="210">
        <f t="shared" si="428"/>
        <v>0.3796375498368974</v>
      </c>
      <c r="Z5441" s="211">
        <f t="shared" si="430"/>
        <v>0.42</v>
      </c>
      <c r="AA5441" s="178"/>
      <c r="AB5441" s="178"/>
      <c r="AC5441" s="178"/>
    </row>
    <row r="5442" spans="2:29" x14ac:dyDescent="0.35">
      <c r="B5442" s="222">
        <v>551900</v>
      </c>
      <c r="C5442" s="208">
        <v>228884</v>
      </c>
      <c r="D5442" s="309">
        <v>12588.62</v>
      </c>
      <c r="E5442" s="206">
        <v>18310.72</v>
      </c>
      <c r="F5442" s="206">
        <v>20599.560000000001</v>
      </c>
      <c r="G5442" s="205">
        <f t="shared" si="431"/>
        <v>0.4147200579815184</v>
      </c>
      <c r="H5442" s="207">
        <f t="shared" si="432"/>
        <v>0.45</v>
      </c>
      <c r="I5442" s="213">
        <v>209526</v>
      </c>
      <c r="J5442" s="213">
        <v>11523.93</v>
      </c>
      <c r="K5442" s="212">
        <v>16762.080000000002</v>
      </c>
      <c r="L5442" s="212">
        <v>18857.34</v>
      </c>
      <c r="M5442" s="239">
        <f t="shared" si="429"/>
        <v>0.51529999999995202</v>
      </c>
      <c r="N5442" s="239"/>
      <c r="O5442" s="178"/>
      <c r="P5442" s="178"/>
      <c r="Q5442" s="178"/>
      <c r="R5442" s="178"/>
      <c r="S5442" s="178"/>
      <c r="T5442" s="178"/>
      <c r="U5442" s="178"/>
      <c r="V5442" s="178"/>
      <c r="W5442" s="178"/>
      <c r="X5442" s="178"/>
      <c r="Y5442" s="210">
        <f t="shared" si="428"/>
        <v>0.37964486319985502</v>
      </c>
      <c r="Z5442" s="211">
        <f t="shared" si="430"/>
        <v>0.42</v>
      </c>
      <c r="AA5442" s="178"/>
      <c r="AB5442" s="178"/>
      <c r="AC5442" s="178"/>
    </row>
    <row r="5443" spans="2:29" x14ac:dyDescent="0.35">
      <c r="B5443" s="222">
        <v>552000</v>
      </c>
      <c r="C5443" s="208">
        <v>228929</v>
      </c>
      <c r="D5443" s="309">
        <v>12591.09</v>
      </c>
      <c r="E5443" s="206">
        <v>18314.32</v>
      </c>
      <c r="F5443" s="206">
        <v>20603.61</v>
      </c>
      <c r="G5443" s="205">
        <f t="shared" si="431"/>
        <v>0.41472644927536234</v>
      </c>
      <c r="H5443" s="207">
        <f t="shared" si="432"/>
        <v>0.45</v>
      </c>
      <c r="I5443" s="213">
        <v>209568</v>
      </c>
      <c r="J5443" s="213">
        <v>11526.24</v>
      </c>
      <c r="K5443" s="212">
        <v>16765.439999999999</v>
      </c>
      <c r="L5443" s="212">
        <v>18861.12</v>
      </c>
      <c r="M5443" s="239">
        <f t="shared" si="429"/>
        <v>0.51520000000007715</v>
      </c>
      <c r="N5443" s="239"/>
      <c r="O5443" s="178"/>
      <c r="P5443" s="178"/>
      <c r="Q5443" s="178"/>
      <c r="R5443" s="178"/>
      <c r="S5443" s="178"/>
      <c r="T5443" s="178"/>
      <c r="U5443" s="178"/>
      <c r="V5443" s="178"/>
      <c r="W5443" s="178"/>
      <c r="X5443" s="178"/>
      <c r="Y5443" s="210">
        <f t="shared" ref="Y5443:Y5506" si="433">I5443/$B5443</f>
        <v>0.37965217391304346</v>
      </c>
      <c r="Z5443" s="211">
        <f t="shared" si="430"/>
        <v>0.42</v>
      </c>
      <c r="AA5443" s="178"/>
      <c r="AB5443" s="178"/>
      <c r="AC5443" s="178"/>
    </row>
    <row r="5444" spans="2:29" x14ac:dyDescent="0.35">
      <c r="B5444" s="222">
        <v>552100</v>
      </c>
      <c r="C5444" s="208">
        <v>228974</v>
      </c>
      <c r="D5444" s="309">
        <v>12593.57</v>
      </c>
      <c r="E5444" s="206">
        <v>18317.919999999998</v>
      </c>
      <c r="F5444" s="206">
        <v>20607.66</v>
      </c>
      <c r="G5444" s="205">
        <f t="shared" si="431"/>
        <v>0.41473283825393953</v>
      </c>
      <c r="H5444" s="207">
        <f t="shared" si="432"/>
        <v>0.45</v>
      </c>
      <c r="I5444" s="213">
        <v>209610</v>
      </c>
      <c r="J5444" s="213">
        <v>11528.55</v>
      </c>
      <c r="K5444" s="212">
        <v>16768.8</v>
      </c>
      <c r="L5444" s="212">
        <v>18864.900000000001</v>
      </c>
      <c r="M5444" s="239">
        <f t="shared" ref="M5444:M5507" si="434">(C5444+D5444+F5444-C5443-D5443-F5443)/100</f>
        <v>0.51529999999980647</v>
      </c>
      <c r="N5444" s="239"/>
      <c r="O5444" s="178"/>
      <c r="P5444" s="178"/>
      <c r="Q5444" s="178"/>
      <c r="R5444" s="178"/>
      <c r="S5444" s="178"/>
      <c r="T5444" s="178"/>
      <c r="U5444" s="178"/>
      <c r="V5444" s="178"/>
      <c r="W5444" s="178"/>
      <c r="X5444" s="178"/>
      <c r="Y5444" s="210">
        <f t="shared" si="433"/>
        <v>0.37965948197790256</v>
      </c>
      <c r="Z5444" s="211">
        <f t="shared" ref="Z5444:Z5507" si="435">(I5444-I5443)/($B5444-$B5443)</f>
        <v>0.42</v>
      </c>
      <c r="AA5444" s="178"/>
      <c r="AB5444" s="178"/>
      <c r="AC5444" s="178"/>
    </row>
    <row r="5445" spans="2:29" x14ac:dyDescent="0.35">
      <c r="B5445" s="222">
        <v>552200</v>
      </c>
      <c r="C5445" s="208">
        <v>229019</v>
      </c>
      <c r="D5445" s="309">
        <v>12596.04</v>
      </c>
      <c r="E5445" s="206">
        <v>18321.52</v>
      </c>
      <c r="F5445" s="206">
        <v>20611.71</v>
      </c>
      <c r="G5445" s="205">
        <f t="shared" ref="G5445:G5508" si="436">C5445/B5445</f>
        <v>0.41473922491850779</v>
      </c>
      <c r="H5445" s="207">
        <f t="shared" ref="H5445:H5508" si="437">(C5445-C5444)/(B5445-B5444)</f>
        <v>0.45</v>
      </c>
      <c r="I5445" s="213">
        <v>209652</v>
      </c>
      <c r="J5445" s="213">
        <v>11530.86</v>
      </c>
      <c r="K5445" s="212">
        <v>16772.16</v>
      </c>
      <c r="L5445" s="212">
        <v>18868.68</v>
      </c>
      <c r="M5445" s="239">
        <f t="shared" si="434"/>
        <v>0.51520000000000432</v>
      </c>
      <c r="N5445" s="239"/>
      <c r="O5445" s="178"/>
      <c r="P5445" s="178"/>
      <c r="Q5445" s="178"/>
      <c r="R5445" s="178"/>
      <c r="S5445" s="178"/>
      <c r="T5445" s="178"/>
      <c r="U5445" s="178"/>
      <c r="V5445" s="178"/>
      <c r="W5445" s="178"/>
      <c r="X5445" s="178"/>
      <c r="Y5445" s="210">
        <f t="shared" si="433"/>
        <v>0.37966678739587106</v>
      </c>
      <c r="Z5445" s="211">
        <f t="shared" si="435"/>
        <v>0.42</v>
      </c>
      <c r="AA5445" s="178"/>
      <c r="AB5445" s="178"/>
      <c r="AC5445" s="178"/>
    </row>
    <row r="5446" spans="2:29" x14ac:dyDescent="0.35">
      <c r="B5446" s="222">
        <v>552300</v>
      </c>
      <c r="C5446" s="208">
        <v>229064</v>
      </c>
      <c r="D5446" s="309">
        <v>12598.52</v>
      </c>
      <c r="E5446" s="206">
        <v>18325.12</v>
      </c>
      <c r="F5446" s="206">
        <v>20615.759999999998</v>
      </c>
      <c r="G5446" s="205">
        <f t="shared" si="436"/>
        <v>0.41474560927032411</v>
      </c>
      <c r="H5446" s="207">
        <f t="shared" si="437"/>
        <v>0.45</v>
      </c>
      <c r="I5446" s="213">
        <v>209694</v>
      </c>
      <c r="J5446" s="213">
        <v>11533.17</v>
      </c>
      <c r="K5446" s="212">
        <v>16775.52</v>
      </c>
      <c r="L5446" s="212">
        <v>18872.46</v>
      </c>
      <c r="M5446" s="239">
        <f t="shared" si="434"/>
        <v>0.51529999999969733</v>
      </c>
      <c r="N5446" s="239"/>
      <c r="O5446" s="178"/>
      <c r="P5446" s="178"/>
      <c r="Q5446" s="178"/>
      <c r="R5446" s="178"/>
      <c r="S5446" s="178"/>
      <c r="T5446" s="178"/>
      <c r="U5446" s="178"/>
      <c r="V5446" s="178"/>
      <c r="W5446" s="178"/>
      <c r="X5446" s="178"/>
      <c r="Y5446" s="210">
        <f t="shared" si="433"/>
        <v>0.37967409016838677</v>
      </c>
      <c r="Z5446" s="211">
        <f t="shared" si="435"/>
        <v>0.42</v>
      </c>
      <c r="AA5446" s="178"/>
      <c r="AB5446" s="178"/>
      <c r="AC5446" s="178"/>
    </row>
    <row r="5447" spans="2:29" x14ac:dyDescent="0.35">
      <c r="B5447" s="222">
        <v>552400</v>
      </c>
      <c r="C5447" s="208">
        <v>229109</v>
      </c>
      <c r="D5447" s="309">
        <v>12600.99</v>
      </c>
      <c r="E5447" s="206">
        <v>18328.72</v>
      </c>
      <c r="F5447" s="206">
        <v>20619.810000000001</v>
      </c>
      <c r="G5447" s="205">
        <f t="shared" si="436"/>
        <v>0.41475199131064444</v>
      </c>
      <c r="H5447" s="207">
        <f t="shared" si="437"/>
        <v>0.45</v>
      </c>
      <c r="I5447" s="213">
        <v>209736</v>
      </c>
      <c r="J5447" s="213">
        <v>11535.48</v>
      </c>
      <c r="K5447" s="212">
        <v>16778.88</v>
      </c>
      <c r="L5447" s="212">
        <v>18876.240000000002</v>
      </c>
      <c r="M5447" s="239">
        <f t="shared" si="434"/>
        <v>0.51519999999989519</v>
      </c>
      <c r="N5447" s="239"/>
      <c r="O5447" s="178"/>
      <c r="P5447" s="178"/>
      <c r="Q5447" s="178"/>
      <c r="R5447" s="178"/>
      <c r="S5447" s="178"/>
      <c r="T5447" s="178"/>
      <c r="U5447" s="178"/>
      <c r="V5447" s="178"/>
      <c r="W5447" s="178"/>
      <c r="X5447" s="178"/>
      <c r="Y5447" s="210">
        <f t="shared" si="433"/>
        <v>0.3796813902968863</v>
      </c>
      <c r="Z5447" s="211">
        <f t="shared" si="435"/>
        <v>0.42</v>
      </c>
      <c r="AA5447" s="178"/>
      <c r="AB5447" s="178"/>
      <c r="AC5447" s="178"/>
    </row>
    <row r="5448" spans="2:29" x14ac:dyDescent="0.35">
      <c r="B5448" s="222">
        <v>552500</v>
      </c>
      <c r="C5448" s="208">
        <v>229154</v>
      </c>
      <c r="D5448" s="309">
        <v>12603.47</v>
      </c>
      <c r="E5448" s="206">
        <v>18332.32</v>
      </c>
      <c r="F5448" s="206">
        <v>20623.86</v>
      </c>
      <c r="G5448" s="205">
        <f t="shared" si="436"/>
        <v>0.41475837104072399</v>
      </c>
      <c r="H5448" s="207">
        <f t="shared" si="437"/>
        <v>0.45</v>
      </c>
      <c r="I5448" s="213">
        <v>209778</v>
      </c>
      <c r="J5448" s="213">
        <v>11537.79</v>
      </c>
      <c r="K5448" s="212">
        <v>16782.240000000002</v>
      </c>
      <c r="L5448" s="212">
        <v>18880.02</v>
      </c>
      <c r="M5448" s="239">
        <f t="shared" si="434"/>
        <v>0.51530000000017029</v>
      </c>
      <c r="N5448" s="239"/>
      <c r="O5448" s="178"/>
      <c r="P5448" s="178"/>
      <c r="Q5448" s="178"/>
      <c r="R5448" s="178"/>
      <c r="S5448" s="178"/>
      <c r="T5448" s="178"/>
      <c r="U5448" s="178"/>
      <c r="V5448" s="178"/>
      <c r="W5448" s="178"/>
      <c r="X5448" s="178"/>
      <c r="Y5448" s="210">
        <f t="shared" si="433"/>
        <v>0.37968868778280546</v>
      </c>
      <c r="Z5448" s="211">
        <f t="shared" si="435"/>
        <v>0.42</v>
      </c>
      <c r="AA5448" s="178"/>
      <c r="AB5448" s="178"/>
      <c r="AC5448" s="178"/>
    </row>
    <row r="5449" spans="2:29" x14ac:dyDescent="0.35">
      <c r="B5449" s="222">
        <v>552600</v>
      </c>
      <c r="C5449" s="208">
        <v>229199</v>
      </c>
      <c r="D5449" s="309">
        <v>12605.94</v>
      </c>
      <c r="E5449" s="206">
        <v>18335.919999999998</v>
      </c>
      <c r="F5449" s="206">
        <v>20627.91</v>
      </c>
      <c r="G5449" s="205">
        <f t="shared" si="436"/>
        <v>0.41476474846181688</v>
      </c>
      <c r="H5449" s="207">
        <f t="shared" si="437"/>
        <v>0.45</v>
      </c>
      <c r="I5449" s="213">
        <v>209820</v>
      </c>
      <c r="J5449" s="213">
        <v>11540.1</v>
      </c>
      <c r="K5449" s="212">
        <v>16785.599999999999</v>
      </c>
      <c r="L5449" s="212">
        <v>18883.8</v>
      </c>
      <c r="M5449" s="239">
        <f t="shared" si="434"/>
        <v>0.51519999999974975</v>
      </c>
      <c r="N5449" s="239"/>
      <c r="O5449" s="178"/>
      <c r="P5449" s="178"/>
      <c r="Q5449" s="178"/>
      <c r="R5449" s="178"/>
      <c r="S5449" s="178"/>
      <c r="T5449" s="178"/>
      <c r="U5449" s="178"/>
      <c r="V5449" s="178"/>
      <c r="W5449" s="178"/>
      <c r="X5449" s="178"/>
      <c r="Y5449" s="210">
        <f t="shared" si="433"/>
        <v>0.3796959826275787</v>
      </c>
      <c r="Z5449" s="211">
        <f t="shared" si="435"/>
        <v>0.42</v>
      </c>
      <c r="AA5449" s="178"/>
      <c r="AB5449" s="178"/>
      <c r="AC5449" s="178"/>
    </row>
    <row r="5450" spans="2:29" x14ac:dyDescent="0.35">
      <c r="B5450" s="222">
        <v>552700</v>
      </c>
      <c r="C5450" s="208">
        <v>229244</v>
      </c>
      <c r="D5450" s="309">
        <v>12608.42</v>
      </c>
      <c r="E5450" s="206">
        <v>18339.52</v>
      </c>
      <c r="F5450" s="206">
        <v>20631.96</v>
      </c>
      <c r="G5450" s="205">
        <f t="shared" si="436"/>
        <v>0.41477112357517643</v>
      </c>
      <c r="H5450" s="207">
        <f t="shared" si="437"/>
        <v>0.45</v>
      </c>
      <c r="I5450" s="213">
        <v>209862</v>
      </c>
      <c r="J5450" s="213">
        <v>11542.41</v>
      </c>
      <c r="K5450" s="212">
        <v>16788.96</v>
      </c>
      <c r="L5450" s="212">
        <v>18887.580000000002</v>
      </c>
      <c r="M5450" s="239">
        <f t="shared" si="434"/>
        <v>0.51530000000002474</v>
      </c>
      <c r="N5450" s="239"/>
      <c r="O5450" s="178"/>
      <c r="P5450" s="178"/>
      <c r="Q5450" s="178"/>
      <c r="R5450" s="178"/>
      <c r="S5450" s="178"/>
      <c r="T5450" s="178"/>
      <c r="U5450" s="178"/>
      <c r="V5450" s="178"/>
      <c r="W5450" s="178"/>
      <c r="X5450" s="178"/>
      <c r="Y5450" s="210">
        <f t="shared" si="433"/>
        <v>0.37970327483263977</v>
      </c>
      <c r="Z5450" s="211">
        <f t="shared" si="435"/>
        <v>0.42</v>
      </c>
      <c r="AA5450" s="178"/>
      <c r="AB5450" s="178"/>
      <c r="AC5450" s="178"/>
    </row>
    <row r="5451" spans="2:29" x14ac:dyDescent="0.35">
      <c r="B5451" s="222">
        <v>552800</v>
      </c>
      <c r="C5451" s="208">
        <v>229289</v>
      </c>
      <c r="D5451" s="309">
        <v>12610.89</v>
      </c>
      <c r="E5451" s="206">
        <v>18343.12</v>
      </c>
      <c r="F5451" s="206">
        <v>20636.009999999998</v>
      </c>
      <c r="G5451" s="205">
        <f t="shared" si="436"/>
        <v>0.41477749638205497</v>
      </c>
      <c r="H5451" s="207">
        <f t="shared" si="437"/>
        <v>0.45</v>
      </c>
      <c r="I5451" s="213">
        <v>209904</v>
      </c>
      <c r="J5451" s="213">
        <v>11544.72</v>
      </c>
      <c r="K5451" s="212">
        <v>16792.32</v>
      </c>
      <c r="L5451" s="212">
        <v>18891.36</v>
      </c>
      <c r="M5451" s="239">
        <f t="shared" si="434"/>
        <v>0.51520000000025901</v>
      </c>
      <c r="N5451" s="239"/>
      <c r="O5451" s="178"/>
      <c r="P5451" s="178"/>
      <c r="Q5451" s="178"/>
      <c r="R5451" s="178"/>
      <c r="S5451" s="178"/>
      <c r="T5451" s="178"/>
      <c r="U5451" s="178"/>
      <c r="V5451" s="178"/>
      <c r="W5451" s="178"/>
      <c r="X5451" s="178"/>
      <c r="Y5451" s="210">
        <f t="shared" si="433"/>
        <v>0.37971056439942114</v>
      </c>
      <c r="Z5451" s="211">
        <f t="shared" si="435"/>
        <v>0.42</v>
      </c>
      <c r="AA5451" s="178"/>
      <c r="AB5451" s="178"/>
      <c r="AC5451" s="178"/>
    </row>
    <row r="5452" spans="2:29" x14ac:dyDescent="0.35">
      <c r="B5452" s="222">
        <v>552900</v>
      </c>
      <c r="C5452" s="208">
        <v>229334</v>
      </c>
      <c r="D5452" s="309">
        <v>12613.37</v>
      </c>
      <c r="E5452" s="206">
        <v>18346.72</v>
      </c>
      <c r="F5452" s="206">
        <v>20640.060000000001</v>
      </c>
      <c r="G5452" s="205">
        <f t="shared" si="436"/>
        <v>0.41478386688370411</v>
      </c>
      <c r="H5452" s="207">
        <f t="shared" si="437"/>
        <v>0.45</v>
      </c>
      <c r="I5452" s="213">
        <v>209946</v>
      </c>
      <c r="J5452" s="213">
        <v>11547.03</v>
      </c>
      <c r="K5452" s="212">
        <v>16795.68</v>
      </c>
      <c r="L5452" s="212">
        <v>18895.14</v>
      </c>
      <c r="M5452" s="239">
        <f t="shared" si="434"/>
        <v>0.51529999999995202</v>
      </c>
      <c r="N5452" s="239"/>
      <c r="O5452" s="178"/>
      <c r="P5452" s="178"/>
      <c r="Q5452" s="178"/>
      <c r="R5452" s="178"/>
      <c r="S5452" s="178"/>
      <c r="T5452" s="178"/>
      <c r="U5452" s="178"/>
      <c r="V5452" s="178"/>
      <c r="W5452" s="178"/>
      <c r="X5452" s="178"/>
      <c r="Y5452" s="210">
        <f t="shared" si="433"/>
        <v>0.37971785132935432</v>
      </c>
      <c r="Z5452" s="211">
        <f t="shared" si="435"/>
        <v>0.42</v>
      </c>
      <c r="AA5452" s="178"/>
      <c r="AB5452" s="178"/>
      <c r="AC5452" s="178"/>
    </row>
    <row r="5453" spans="2:29" x14ac:dyDescent="0.35">
      <c r="B5453" s="222">
        <v>553000</v>
      </c>
      <c r="C5453" s="208">
        <v>229379</v>
      </c>
      <c r="D5453" s="309">
        <v>12615.84</v>
      </c>
      <c r="E5453" s="206">
        <v>18350.32</v>
      </c>
      <c r="F5453" s="206">
        <v>20644.11</v>
      </c>
      <c r="G5453" s="205">
        <f t="shared" si="436"/>
        <v>0.4147902350813743</v>
      </c>
      <c r="H5453" s="207">
        <f t="shared" si="437"/>
        <v>0.45</v>
      </c>
      <c r="I5453" s="213">
        <v>209988</v>
      </c>
      <c r="J5453" s="213">
        <v>11549.34</v>
      </c>
      <c r="K5453" s="212">
        <v>16799.04</v>
      </c>
      <c r="L5453" s="212">
        <v>18898.919999999998</v>
      </c>
      <c r="M5453" s="239">
        <f t="shared" si="434"/>
        <v>0.51520000000007715</v>
      </c>
      <c r="N5453" s="239"/>
      <c r="O5453" s="178"/>
      <c r="P5453" s="178"/>
      <c r="Q5453" s="178"/>
      <c r="R5453" s="178"/>
      <c r="S5453" s="178"/>
      <c r="T5453" s="178"/>
      <c r="U5453" s="178"/>
      <c r="V5453" s="178"/>
      <c r="W5453" s="178"/>
      <c r="X5453" s="178"/>
      <c r="Y5453" s="210">
        <f t="shared" si="433"/>
        <v>0.37972513562386978</v>
      </c>
      <c r="Z5453" s="211">
        <f t="shared" si="435"/>
        <v>0.42</v>
      </c>
      <c r="AA5453" s="178"/>
      <c r="AB5453" s="178"/>
      <c r="AC5453" s="178"/>
    </row>
    <row r="5454" spans="2:29" x14ac:dyDescent="0.35">
      <c r="B5454" s="222">
        <v>553100</v>
      </c>
      <c r="C5454" s="208">
        <v>229424</v>
      </c>
      <c r="D5454" s="309">
        <v>12618.32</v>
      </c>
      <c r="E5454" s="206">
        <v>18353.919999999998</v>
      </c>
      <c r="F5454" s="206">
        <v>20648.16</v>
      </c>
      <c r="G5454" s="205">
        <f t="shared" si="436"/>
        <v>0.41479660097631532</v>
      </c>
      <c r="H5454" s="207">
        <f t="shared" si="437"/>
        <v>0.45</v>
      </c>
      <c r="I5454" s="213">
        <v>210030</v>
      </c>
      <c r="J5454" s="213">
        <v>11551.65</v>
      </c>
      <c r="K5454" s="212">
        <v>16802.400000000001</v>
      </c>
      <c r="L5454" s="212">
        <v>18902.7</v>
      </c>
      <c r="M5454" s="239">
        <f t="shared" si="434"/>
        <v>0.51529999999980647</v>
      </c>
      <c r="N5454" s="239"/>
      <c r="O5454" s="178"/>
      <c r="P5454" s="178"/>
      <c r="Q5454" s="178"/>
      <c r="R5454" s="178"/>
      <c r="S5454" s="178"/>
      <c r="T5454" s="178"/>
      <c r="U5454" s="178"/>
      <c r="V5454" s="178"/>
      <c r="W5454" s="178"/>
      <c r="X5454" s="178"/>
      <c r="Y5454" s="210">
        <f t="shared" si="433"/>
        <v>0.37973241728439705</v>
      </c>
      <c r="Z5454" s="211">
        <f t="shared" si="435"/>
        <v>0.42</v>
      </c>
      <c r="AA5454" s="178"/>
      <c r="AB5454" s="178"/>
      <c r="AC5454" s="178"/>
    </row>
    <row r="5455" spans="2:29" x14ac:dyDescent="0.35">
      <c r="B5455" s="222">
        <v>553200</v>
      </c>
      <c r="C5455" s="208">
        <v>229469</v>
      </c>
      <c r="D5455" s="309">
        <v>12620.79</v>
      </c>
      <c r="E5455" s="206">
        <v>18357.52</v>
      </c>
      <c r="F5455" s="206">
        <v>20652.21</v>
      </c>
      <c r="G5455" s="205">
        <f t="shared" si="436"/>
        <v>0.41480296456977583</v>
      </c>
      <c r="H5455" s="207">
        <f t="shared" si="437"/>
        <v>0.45</v>
      </c>
      <c r="I5455" s="213">
        <v>210072</v>
      </c>
      <c r="J5455" s="213">
        <v>11553.96</v>
      </c>
      <c r="K5455" s="212">
        <v>16805.759999999998</v>
      </c>
      <c r="L5455" s="212">
        <v>18906.48</v>
      </c>
      <c r="M5455" s="239">
        <f t="shared" si="434"/>
        <v>0.51520000000000432</v>
      </c>
      <c r="N5455" s="239"/>
      <c r="O5455" s="178"/>
      <c r="P5455" s="178"/>
      <c r="Q5455" s="178"/>
      <c r="R5455" s="178"/>
      <c r="S5455" s="178"/>
      <c r="T5455" s="178"/>
      <c r="U5455" s="178"/>
      <c r="V5455" s="178"/>
      <c r="W5455" s="178"/>
      <c r="X5455" s="178"/>
      <c r="Y5455" s="210">
        <f t="shared" si="433"/>
        <v>0.37973969631236443</v>
      </c>
      <c r="Z5455" s="211">
        <f t="shared" si="435"/>
        <v>0.42</v>
      </c>
      <c r="AA5455" s="178"/>
      <c r="AB5455" s="178"/>
      <c r="AC5455" s="178"/>
    </row>
    <row r="5456" spans="2:29" x14ac:dyDescent="0.35">
      <c r="B5456" s="222">
        <v>553300</v>
      </c>
      <c r="C5456" s="208">
        <v>229514</v>
      </c>
      <c r="D5456" s="309">
        <v>12623.27</v>
      </c>
      <c r="E5456" s="206">
        <v>18361.12</v>
      </c>
      <c r="F5456" s="206">
        <v>20656.259999999998</v>
      </c>
      <c r="G5456" s="205">
        <f t="shared" si="436"/>
        <v>0.41480932586300379</v>
      </c>
      <c r="H5456" s="207">
        <f t="shared" si="437"/>
        <v>0.45</v>
      </c>
      <c r="I5456" s="213">
        <v>210114</v>
      </c>
      <c r="J5456" s="213">
        <v>11556.27</v>
      </c>
      <c r="K5456" s="212">
        <v>16809.12</v>
      </c>
      <c r="L5456" s="212">
        <v>18910.259999999998</v>
      </c>
      <c r="M5456" s="239">
        <f t="shared" si="434"/>
        <v>0.51529999999969733</v>
      </c>
      <c r="N5456" s="239"/>
      <c r="O5456" s="178"/>
      <c r="P5456" s="178"/>
      <c r="Q5456" s="178"/>
      <c r="R5456" s="178"/>
      <c r="S5456" s="178"/>
      <c r="T5456" s="178"/>
      <c r="U5456" s="178"/>
      <c r="V5456" s="178"/>
      <c r="W5456" s="178"/>
      <c r="X5456" s="178"/>
      <c r="Y5456" s="210">
        <f t="shared" si="433"/>
        <v>0.37974697270919933</v>
      </c>
      <c r="Z5456" s="211">
        <f t="shared" si="435"/>
        <v>0.42</v>
      </c>
      <c r="AA5456" s="178"/>
      <c r="AB5456" s="178"/>
      <c r="AC5456" s="178"/>
    </row>
    <row r="5457" spans="2:29" x14ac:dyDescent="0.35">
      <c r="B5457" s="222">
        <v>553400</v>
      </c>
      <c r="C5457" s="208">
        <v>229559</v>
      </c>
      <c r="D5457" s="309">
        <v>12625.74</v>
      </c>
      <c r="E5457" s="206">
        <v>18364.72</v>
      </c>
      <c r="F5457" s="206">
        <v>20660.310000000001</v>
      </c>
      <c r="G5457" s="205">
        <f t="shared" si="436"/>
        <v>0.41481568485724613</v>
      </c>
      <c r="H5457" s="207">
        <f t="shared" si="437"/>
        <v>0.45</v>
      </c>
      <c r="I5457" s="213">
        <v>210156</v>
      </c>
      <c r="J5457" s="213">
        <v>11558.58</v>
      </c>
      <c r="K5457" s="212">
        <v>16812.48</v>
      </c>
      <c r="L5457" s="212">
        <v>18914.04</v>
      </c>
      <c r="M5457" s="239">
        <f t="shared" si="434"/>
        <v>0.51519999999989519</v>
      </c>
      <c r="N5457" s="239"/>
      <c r="O5457" s="178"/>
      <c r="P5457" s="178"/>
      <c r="Q5457" s="178"/>
      <c r="R5457" s="178"/>
      <c r="S5457" s="178"/>
      <c r="T5457" s="178"/>
      <c r="U5457" s="178"/>
      <c r="V5457" s="178"/>
      <c r="W5457" s="178"/>
      <c r="X5457" s="178"/>
      <c r="Y5457" s="210">
        <f t="shared" si="433"/>
        <v>0.37975424647632816</v>
      </c>
      <c r="Z5457" s="211">
        <f t="shared" si="435"/>
        <v>0.42</v>
      </c>
      <c r="AA5457" s="178"/>
      <c r="AB5457" s="178"/>
      <c r="AC5457" s="178"/>
    </row>
    <row r="5458" spans="2:29" x14ac:dyDescent="0.35">
      <c r="B5458" s="222">
        <v>553500</v>
      </c>
      <c r="C5458" s="208">
        <v>229604</v>
      </c>
      <c r="D5458" s="309">
        <v>12628.22</v>
      </c>
      <c r="E5458" s="206">
        <v>18368.32</v>
      </c>
      <c r="F5458" s="206">
        <v>20664.36</v>
      </c>
      <c r="G5458" s="205">
        <f t="shared" si="436"/>
        <v>0.41482204155374885</v>
      </c>
      <c r="H5458" s="207">
        <f t="shared" si="437"/>
        <v>0.45</v>
      </c>
      <c r="I5458" s="213">
        <v>210198</v>
      </c>
      <c r="J5458" s="213">
        <v>11560.89</v>
      </c>
      <c r="K5458" s="212">
        <v>16815.84</v>
      </c>
      <c r="L5458" s="212">
        <v>18917.82</v>
      </c>
      <c r="M5458" s="239">
        <f t="shared" si="434"/>
        <v>0.51530000000017029</v>
      </c>
      <c r="N5458" s="239"/>
      <c r="O5458" s="178"/>
      <c r="P5458" s="178"/>
      <c r="Q5458" s="178"/>
      <c r="R5458" s="178"/>
      <c r="S5458" s="178"/>
      <c r="T5458" s="178"/>
      <c r="U5458" s="178"/>
      <c r="V5458" s="178"/>
      <c r="W5458" s="178"/>
      <c r="X5458" s="178"/>
      <c r="Y5458" s="210">
        <f t="shared" si="433"/>
        <v>0.37976151761517613</v>
      </c>
      <c r="Z5458" s="211">
        <f t="shared" si="435"/>
        <v>0.42</v>
      </c>
      <c r="AA5458" s="178"/>
      <c r="AB5458" s="178"/>
      <c r="AC5458" s="178"/>
    </row>
    <row r="5459" spans="2:29" x14ac:dyDescent="0.35">
      <c r="B5459" s="222">
        <v>553600</v>
      </c>
      <c r="C5459" s="208">
        <v>229649</v>
      </c>
      <c r="D5459" s="309">
        <v>12630.69</v>
      </c>
      <c r="E5459" s="206">
        <v>18371.919999999998</v>
      </c>
      <c r="F5459" s="206">
        <v>20668.41</v>
      </c>
      <c r="G5459" s="205">
        <f t="shared" si="436"/>
        <v>0.4148283959537572</v>
      </c>
      <c r="H5459" s="207">
        <f t="shared" si="437"/>
        <v>0.45</v>
      </c>
      <c r="I5459" s="213">
        <v>210240</v>
      </c>
      <c r="J5459" s="213">
        <v>11563.2</v>
      </c>
      <c r="K5459" s="212">
        <v>16819.2</v>
      </c>
      <c r="L5459" s="212">
        <v>18921.599999999999</v>
      </c>
      <c r="M5459" s="239">
        <f t="shared" si="434"/>
        <v>0.51519999999974975</v>
      </c>
      <c r="N5459" s="239"/>
      <c r="O5459" s="178"/>
      <c r="P5459" s="178"/>
      <c r="Q5459" s="178"/>
      <c r="R5459" s="178"/>
      <c r="S5459" s="178"/>
      <c r="T5459" s="178"/>
      <c r="U5459" s="178"/>
      <c r="V5459" s="178"/>
      <c r="W5459" s="178"/>
      <c r="X5459" s="178"/>
      <c r="Y5459" s="210">
        <f t="shared" si="433"/>
        <v>0.37976878612716763</v>
      </c>
      <c r="Z5459" s="211">
        <f t="shared" si="435"/>
        <v>0.42</v>
      </c>
      <c r="AA5459" s="178"/>
      <c r="AB5459" s="178"/>
      <c r="AC5459" s="178"/>
    </row>
    <row r="5460" spans="2:29" x14ac:dyDescent="0.35">
      <c r="B5460" s="222">
        <v>553700</v>
      </c>
      <c r="C5460" s="208">
        <v>229694</v>
      </c>
      <c r="D5460" s="309">
        <v>12633.17</v>
      </c>
      <c r="E5460" s="206">
        <v>18375.52</v>
      </c>
      <c r="F5460" s="206">
        <v>20672.46</v>
      </c>
      <c r="G5460" s="205">
        <f t="shared" si="436"/>
        <v>0.41483474805851545</v>
      </c>
      <c r="H5460" s="207">
        <f t="shared" si="437"/>
        <v>0.45</v>
      </c>
      <c r="I5460" s="213">
        <v>210282</v>
      </c>
      <c r="J5460" s="213">
        <v>11565.51</v>
      </c>
      <c r="K5460" s="212">
        <v>16822.560000000001</v>
      </c>
      <c r="L5460" s="212">
        <v>18925.38</v>
      </c>
      <c r="M5460" s="239">
        <f t="shared" si="434"/>
        <v>0.51530000000002474</v>
      </c>
      <c r="N5460" s="239"/>
      <c r="O5460" s="178"/>
      <c r="P5460" s="178"/>
      <c r="Q5460" s="178"/>
      <c r="R5460" s="178"/>
      <c r="S5460" s="178"/>
      <c r="T5460" s="178"/>
      <c r="U5460" s="178"/>
      <c r="V5460" s="178"/>
      <c r="W5460" s="178"/>
      <c r="X5460" s="178"/>
      <c r="Y5460" s="210">
        <f t="shared" si="433"/>
        <v>0.37977605201372583</v>
      </c>
      <c r="Z5460" s="211">
        <f t="shared" si="435"/>
        <v>0.42</v>
      </c>
      <c r="AA5460" s="178"/>
      <c r="AB5460" s="178"/>
      <c r="AC5460" s="178"/>
    </row>
    <row r="5461" spans="2:29" x14ac:dyDescent="0.35">
      <c r="B5461" s="222">
        <v>553800</v>
      </c>
      <c r="C5461" s="208">
        <v>229739</v>
      </c>
      <c r="D5461" s="309">
        <v>12635.64</v>
      </c>
      <c r="E5461" s="206">
        <v>18379.12</v>
      </c>
      <c r="F5461" s="206">
        <v>20676.509999999998</v>
      </c>
      <c r="G5461" s="205">
        <f t="shared" si="436"/>
        <v>0.41484109786926687</v>
      </c>
      <c r="H5461" s="207">
        <f t="shared" si="437"/>
        <v>0.45</v>
      </c>
      <c r="I5461" s="213">
        <v>210324</v>
      </c>
      <c r="J5461" s="213">
        <v>11567.82</v>
      </c>
      <c r="K5461" s="212">
        <v>16825.919999999998</v>
      </c>
      <c r="L5461" s="212">
        <v>18929.16</v>
      </c>
      <c r="M5461" s="239">
        <f t="shared" si="434"/>
        <v>0.51520000000025901</v>
      </c>
      <c r="N5461" s="239"/>
      <c r="O5461" s="178"/>
      <c r="P5461" s="178"/>
      <c r="Q5461" s="178"/>
      <c r="R5461" s="178"/>
      <c r="S5461" s="178"/>
      <c r="T5461" s="178"/>
      <c r="U5461" s="178"/>
      <c r="V5461" s="178"/>
      <c r="W5461" s="178"/>
      <c r="X5461" s="178"/>
      <c r="Y5461" s="210">
        <f t="shared" si="433"/>
        <v>0.37978331527627301</v>
      </c>
      <c r="Z5461" s="211">
        <f t="shared" si="435"/>
        <v>0.42</v>
      </c>
      <c r="AA5461" s="178"/>
      <c r="AB5461" s="178"/>
      <c r="AC5461" s="178"/>
    </row>
    <row r="5462" spans="2:29" x14ac:dyDescent="0.35">
      <c r="B5462" s="222">
        <v>553900</v>
      </c>
      <c r="C5462" s="208">
        <v>229784</v>
      </c>
      <c r="D5462" s="309">
        <v>12638.12</v>
      </c>
      <c r="E5462" s="206">
        <v>18382.72</v>
      </c>
      <c r="F5462" s="206">
        <v>20680.560000000001</v>
      </c>
      <c r="G5462" s="205">
        <f t="shared" si="436"/>
        <v>0.41484744538725404</v>
      </c>
      <c r="H5462" s="207">
        <f t="shared" si="437"/>
        <v>0.45</v>
      </c>
      <c r="I5462" s="213">
        <v>210366</v>
      </c>
      <c r="J5462" s="213">
        <v>11570.13</v>
      </c>
      <c r="K5462" s="212">
        <v>16829.28</v>
      </c>
      <c r="L5462" s="212">
        <v>18932.939999999999</v>
      </c>
      <c r="M5462" s="239">
        <f t="shared" si="434"/>
        <v>0.51529999999995202</v>
      </c>
      <c r="N5462" s="239"/>
      <c r="O5462" s="178"/>
      <c r="P5462" s="178"/>
      <c r="Q5462" s="178"/>
      <c r="R5462" s="178"/>
      <c r="S5462" s="178"/>
      <c r="T5462" s="178"/>
      <c r="U5462" s="178"/>
      <c r="V5462" s="178"/>
      <c r="W5462" s="178"/>
      <c r="X5462" s="178"/>
      <c r="Y5462" s="210">
        <f t="shared" si="433"/>
        <v>0.37979057591623039</v>
      </c>
      <c r="Z5462" s="211">
        <f t="shared" si="435"/>
        <v>0.42</v>
      </c>
      <c r="AA5462" s="178"/>
      <c r="AB5462" s="178"/>
      <c r="AC5462" s="178"/>
    </row>
    <row r="5463" spans="2:29" x14ac:dyDescent="0.35">
      <c r="B5463" s="222">
        <v>554000</v>
      </c>
      <c r="C5463" s="208">
        <v>229829</v>
      </c>
      <c r="D5463" s="309">
        <v>12640.59</v>
      </c>
      <c r="E5463" s="206">
        <v>18386.32</v>
      </c>
      <c r="F5463" s="206">
        <v>20684.61</v>
      </c>
      <c r="G5463" s="205">
        <f t="shared" si="436"/>
        <v>0.41485379061371841</v>
      </c>
      <c r="H5463" s="207">
        <f t="shared" si="437"/>
        <v>0.45</v>
      </c>
      <c r="I5463" s="213">
        <v>210408</v>
      </c>
      <c r="J5463" s="213">
        <v>11572.44</v>
      </c>
      <c r="K5463" s="212">
        <v>16832.64</v>
      </c>
      <c r="L5463" s="212">
        <v>18936.72</v>
      </c>
      <c r="M5463" s="239">
        <f t="shared" si="434"/>
        <v>0.51520000000007715</v>
      </c>
      <c r="N5463" s="239"/>
      <c r="O5463" s="178"/>
      <c r="P5463" s="178"/>
      <c r="Q5463" s="178"/>
      <c r="R5463" s="178"/>
      <c r="S5463" s="178"/>
      <c r="T5463" s="178"/>
      <c r="U5463" s="178"/>
      <c r="V5463" s="178"/>
      <c r="W5463" s="178"/>
      <c r="X5463" s="178"/>
      <c r="Y5463" s="210">
        <f t="shared" si="433"/>
        <v>0.37979783393501804</v>
      </c>
      <c r="Z5463" s="211">
        <f t="shared" si="435"/>
        <v>0.42</v>
      </c>
      <c r="AA5463" s="178"/>
      <c r="AB5463" s="178"/>
      <c r="AC5463" s="178"/>
    </row>
    <row r="5464" spans="2:29" x14ac:dyDescent="0.35">
      <c r="B5464" s="222">
        <v>554100</v>
      </c>
      <c r="C5464" s="208">
        <v>229874</v>
      </c>
      <c r="D5464" s="309">
        <v>12643.07</v>
      </c>
      <c r="E5464" s="206">
        <v>18389.919999999998</v>
      </c>
      <c r="F5464" s="206">
        <v>20688.66</v>
      </c>
      <c r="G5464" s="205">
        <f t="shared" si="436"/>
        <v>0.41486013354990076</v>
      </c>
      <c r="H5464" s="207">
        <f t="shared" si="437"/>
        <v>0.45</v>
      </c>
      <c r="I5464" s="213">
        <v>210450</v>
      </c>
      <c r="J5464" s="213">
        <v>11574.75</v>
      </c>
      <c r="K5464" s="212">
        <v>16836</v>
      </c>
      <c r="L5464" s="212">
        <v>18940.5</v>
      </c>
      <c r="M5464" s="239">
        <f t="shared" si="434"/>
        <v>0.51529999999980647</v>
      </c>
      <c r="N5464" s="239"/>
      <c r="O5464" s="178"/>
      <c r="P5464" s="178"/>
      <c r="Q5464" s="178"/>
      <c r="R5464" s="178"/>
      <c r="S5464" s="178"/>
      <c r="T5464" s="178"/>
      <c r="U5464" s="178"/>
      <c r="V5464" s="178"/>
      <c r="W5464" s="178"/>
      <c r="X5464" s="178"/>
      <c r="Y5464" s="210">
        <f t="shared" si="433"/>
        <v>0.37980508933405521</v>
      </c>
      <c r="Z5464" s="211">
        <f t="shared" si="435"/>
        <v>0.42</v>
      </c>
      <c r="AA5464" s="178"/>
      <c r="AB5464" s="178"/>
      <c r="AC5464" s="178"/>
    </row>
    <row r="5465" spans="2:29" x14ac:dyDescent="0.35">
      <c r="B5465" s="222">
        <v>554200</v>
      </c>
      <c r="C5465" s="208">
        <v>229919</v>
      </c>
      <c r="D5465" s="309">
        <v>12645.54</v>
      </c>
      <c r="E5465" s="206">
        <v>18393.52</v>
      </c>
      <c r="F5465" s="206">
        <v>20692.71</v>
      </c>
      <c r="G5465" s="205">
        <f t="shared" si="436"/>
        <v>0.41486647419704076</v>
      </c>
      <c r="H5465" s="207">
        <f t="shared" si="437"/>
        <v>0.45</v>
      </c>
      <c r="I5465" s="213">
        <v>210492</v>
      </c>
      <c r="J5465" s="213">
        <v>11577.06</v>
      </c>
      <c r="K5465" s="212">
        <v>16839.36</v>
      </c>
      <c r="L5465" s="212">
        <v>18944.28</v>
      </c>
      <c r="M5465" s="239">
        <f t="shared" si="434"/>
        <v>0.51520000000000432</v>
      </c>
      <c r="N5465" s="239"/>
      <c r="O5465" s="178"/>
      <c r="P5465" s="178"/>
      <c r="Q5465" s="178"/>
      <c r="R5465" s="178"/>
      <c r="S5465" s="178"/>
      <c r="T5465" s="178"/>
      <c r="U5465" s="178"/>
      <c r="V5465" s="178"/>
      <c r="W5465" s="178"/>
      <c r="X5465" s="178"/>
      <c r="Y5465" s="210">
        <f t="shared" si="433"/>
        <v>0.37981234211476</v>
      </c>
      <c r="Z5465" s="211">
        <f t="shared" si="435"/>
        <v>0.42</v>
      </c>
      <c r="AA5465" s="178"/>
      <c r="AB5465" s="178"/>
      <c r="AC5465" s="178"/>
    </row>
    <row r="5466" spans="2:29" x14ac:dyDescent="0.35">
      <c r="B5466" s="222">
        <v>554300</v>
      </c>
      <c r="C5466" s="208">
        <v>229964</v>
      </c>
      <c r="D5466" s="309">
        <v>12648.02</v>
      </c>
      <c r="E5466" s="206">
        <v>18397.12</v>
      </c>
      <c r="F5466" s="206">
        <v>20696.759999999998</v>
      </c>
      <c r="G5466" s="205">
        <f t="shared" si="436"/>
        <v>0.41487281255637742</v>
      </c>
      <c r="H5466" s="207">
        <f t="shared" si="437"/>
        <v>0.45</v>
      </c>
      <c r="I5466" s="213">
        <v>210534</v>
      </c>
      <c r="J5466" s="213">
        <v>11579.37</v>
      </c>
      <c r="K5466" s="212">
        <v>16842.72</v>
      </c>
      <c r="L5466" s="212">
        <v>18948.060000000001</v>
      </c>
      <c r="M5466" s="239">
        <f t="shared" si="434"/>
        <v>0.51529999999969733</v>
      </c>
      <c r="N5466" s="239"/>
      <c r="O5466" s="178"/>
      <c r="P5466" s="178"/>
      <c r="Q5466" s="178"/>
      <c r="R5466" s="178"/>
      <c r="S5466" s="178"/>
      <c r="T5466" s="178"/>
      <c r="U5466" s="178"/>
      <c r="V5466" s="178"/>
      <c r="W5466" s="178"/>
      <c r="X5466" s="178"/>
      <c r="Y5466" s="210">
        <f t="shared" si="433"/>
        <v>0.3798195922785495</v>
      </c>
      <c r="Z5466" s="211">
        <f t="shared" si="435"/>
        <v>0.42</v>
      </c>
      <c r="AA5466" s="178"/>
      <c r="AB5466" s="178"/>
      <c r="AC5466" s="178"/>
    </row>
    <row r="5467" spans="2:29" x14ac:dyDescent="0.35">
      <c r="B5467" s="222">
        <v>554400</v>
      </c>
      <c r="C5467" s="208">
        <v>230009</v>
      </c>
      <c r="D5467" s="309">
        <v>12650.49</v>
      </c>
      <c r="E5467" s="206">
        <v>18400.72</v>
      </c>
      <c r="F5467" s="206">
        <v>20700.810000000001</v>
      </c>
      <c r="G5467" s="205">
        <f t="shared" si="436"/>
        <v>0.41487914862914865</v>
      </c>
      <c r="H5467" s="207">
        <f t="shared" si="437"/>
        <v>0.45</v>
      </c>
      <c r="I5467" s="213">
        <v>210576</v>
      </c>
      <c r="J5467" s="213">
        <v>11581.68</v>
      </c>
      <c r="K5467" s="212">
        <v>16846.080000000002</v>
      </c>
      <c r="L5467" s="212">
        <v>18951.84</v>
      </c>
      <c r="M5467" s="239">
        <f t="shared" si="434"/>
        <v>0.51519999999989519</v>
      </c>
      <c r="N5467" s="239"/>
      <c r="O5467" s="178"/>
      <c r="P5467" s="178"/>
      <c r="Q5467" s="178"/>
      <c r="R5467" s="178"/>
      <c r="S5467" s="178"/>
      <c r="T5467" s="178"/>
      <c r="U5467" s="178"/>
      <c r="V5467" s="178"/>
      <c r="W5467" s="178"/>
      <c r="X5467" s="178"/>
      <c r="Y5467" s="210">
        <f t="shared" si="433"/>
        <v>0.37982683982683985</v>
      </c>
      <c r="Z5467" s="211">
        <f t="shared" si="435"/>
        <v>0.42</v>
      </c>
      <c r="AA5467" s="178"/>
      <c r="AB5467" s="178"/>
      <c r="AC5467" s="178"/>
    </row>
    <row r="5468" spans="2:29" x14ac:dyDescent="0.35">
      <c r="B5468" s="222">
        <v>554500</v>
      </c>
      <c r="C5468" s="208">
        <v>230054</v>
      </c>
      <c r="D5468" s="309">
        <v>12652.97</v>
      </c>
      <c r="E5468" s="206">
        <v>18404.32</v>
      </c>
      <c r="F5468" s="206">
        <v>20704.86</v>
      </c>
      <c r="G5468" s="205">
        <f t="shared" si="436"/>
        <v>0.41488548241659151</v>
      </c>
      <c r="H5468" s="207">
        <f t="shared" si="437"/>
        <v>0.45</v>
      </c>
      <c r="I5468" s="213">
        <v>210618</v>
      </c>
      <c r="J5468" s="213">
        <v>11583.99</v>
      </c>
      <c r="K5468" s="212">
        <v>16849.439999999999</v>
      </c>
      <c r="L5468" s="212">
        <v>18955.62</v>
      </c>
      <c r="M5468" s="239">
        <f t="shared" si="434"/>
        <v>0.51530000000017029</v>
      </c>
      <c r="N5468" s="239"/>
      <c r="O5468" s="178"/>
      <c r="P5468" s="178"/>
      <c r="Q5468" s="178"/>
      <c r="R5468" s="178"/>
      <c r="S5468" s="178"/>
      <c r="T5468" s="178"/>
      <c r="U5468" s="178"/>
      <c r="V5468" s="178"/>
      <c r="W5468" s="178"/>
      <c r="X5468" s="178"/>
      <c r="Y5468" s="210">
        <f t="shared" si="433"/>
        <v>0.37983408476104596</v>
      </c>
      <c r="Z5468" s="211">
        <f t="shared" si="435"/>
        <v>0.42</v>
      </c>
      <c r="AA5468" s="178"/>
      <c r="AB5468" s="178"/>
      <c r="AC5468" s="178"/>
    </row>
    <row r="5469" spans="2:29" x14ac:dyDescent="0.35">
      <c r="B5469" s="222">
        <v>554600</v>
      </c>
      <c r="C5469" s="208">
        <v>230099</v>
      </c>
      <c r="D5469" s="309">
        <v>12655.44</v>
      </c>
      <c r="E5469" s="206">
        <v>18407.919999999998</v>
      </c>
      <c r="F5469" s="206">
        <v>20708.91</v>
      </c>
      <c r="G5469" s="205">
        <f t="shared" si="436"/>
        <v>0.41489181391994229</v>
      </c>
      <c r="H5469" s="207">
        <f t="shared" si="437"/>
        <v>0.45</v>
      </c>
      <c r="I5469" s="213">
        <v>210660</v>
      </c>
      <c r="J5469" s="213">
        <v>11586.3</v>
      </c>
      <c r="K5469" s="212">
        <v>16852.8</v>
      </c>
      <c r="L5469" s="212">
        <v>18959.400000000001</v>
      </c>
      <c r="M5469" s="239">
        <f t="shared" si="434"/>
        <v>0.51519999999974975</v>
      </c>
      <c r="N5469" s="239"/>
      <c r="O5469" s="178"/>
      <c r="P5469" s="178"/>
      <c r="Q5469" s="178"/>
      <c r="R5469" s="178"/>
      <c r="S5469" s="178"/>
      <c r="T5469" s="178"/>
      <c r="U5469" s="178"/>
      <c r="V5469" s="178"/>
      <c r="W5469" s="178"/>
      <c r="X5469" s="178"/>
      <c r="Y5469" s="210">
        <f t="shared" si="433"/>
        <v>0.37984132708258206</v>
      </c>
      <c r="Z5469" s="211">
        <f t="shared" si="435"/>
        <v>0.42</v>
      </c>
      <c r="AA5469" s="178"/>
      <c r="AB5469" s="178"/>
      <c r="AC5469" s="178"/>
    </row>
    <row r="5470" spans="2:29" x14ac:dyDescent="0.35">
      <c r="B5470" s="222">
        <v>554700</v>
      </c>
      <c r="C5470" s="208">
        <v>230144</v>
      </c>
      <c r="D5470" s="309">
        <v>12657.92</v>
      </c>
      <c r="E5470" s="206">
        <v>18411.52</v>
      </c>
      <c r="F5470" s="206">
        <v>20712.96</v>
      </c>
      <c r="G5470" s="205">
        <f t="shared" si="436"/>
        <v>0.41489814314043627</v>
      </c>
      <c r="H5470" s="207">
        <f t="shared" si="437"/>
        <v>0.45</v>
      </c>
      <c r="I5470" s="213">
        <v>210702</v>
      </c>
      <c r="J5470" s="213">
        <v>11588.61</v>
      </c>
      <c r="K5470" s="212">
        <v>16856.16</v>
      </c>
      <c r="L5470" s="212">
        <v>18963.18</v>
      </c>
      <c r="M5470" s="239">
        <f t="shared" si="434"/>
        <v>0.51530000000002474</v>
      </c>
      <c r="N5470" s="239"/>
      <c r="O5470" s="178"/>
      <c r="P5470" s="178"/>
      <c r="Q5470" s="178"/>
      <c r="R5470" s="178"/>
      <c r="S5470" s="178"/>
      <c r="T5470" s="178"/>
      <c r="U5470" s="178"/>
      <c r="V5470" s="178"/>
      <c r="W5470" s="178"/>
      <c r="X5470" s="178"/>
      <c r="Y5470" s="210">
        <f t="shared" si="433"/>
        <v>0.379848566792861</v>
      </c>
      <c r="Z5470" s="211">
        <f t="shared" si="435"/>
        <v>0.42</v>
      </c>
      <c r="AA5470" s="178"/>
      <c r="AB5470" s="178"/>
      <c r="AC5470" s="178"/>
    </row>
    <row r="5471" spans="2:29" x14ac:dyDescent="0.35">
      <c r="B5471" s="222">
        <v>554800</v>
      </c>
      <c r="C5471" s="208">
        <v>230189</v>
      </c>
      <c r="D5471" s="309">
        <v>12660.39</v>
      </c>
      <c r="E5471" s="206">
        <v>18415.12</v>
      </c>
      <c r="F5471" s="206">
        <v>20717.009999999998</v>
      </c>
      <c r="G5471" s="205">
        <f t="shared" si="436"/>
        <v>0.41490447007930786</v>
      </c>
      <c r="H5471" s="207">
        <f t="shared" si="437"/>
        <v>0.45</v>
      </c>
      <c r="I5471" s="213">
        <v>210744</v>
      </c>
      <c r="J5471" s="213">
        <v>11590.92</v>
      </c>
      <c r="K5471" s="212">
        <v>16859.52</v>
      </c>
      <c r="L5471" s="212">
        <v>18966.96</v>
      </c>
      <c r="M5471" s="239">
        <f t="shared" si="434"/>
        <v>0.51520000000025901</v>
      </c>
      <c r="N5471" s="239"/>
      <c r="O5471" s="178"/>
      <c r="P5471" s="178"/>
      <c r="Q5471" s="178"/>
      <c r="R5471" s="178"/>
      <c r="S5471" s="178"/>
      <c r="T5471" s="178"/>
      <c r="U5471" s="178"/>
      <c r="V5471" s="178"/>
      <c r="W5471" s="178"/>
      <c r="X5471" s="178"/>
      <c r="Y5471" s="210">
        <f t="shared" si="433"/>
        <v>0.37985580389329487</v>
      </c>
      <c r="Z5471" s="211">
        <f t="shared" si="435"/>
        <v>0.42</v>
      </c>
      <c r="AA5471" s="178"/>
      <c r="AB5471" s="178"/>
      <c r="AC5471" s="178"/>
    </row>
    <row r="5472" spans="2:29" x14ac:dyDescent="0.35">
      <c r="B5472" s="222">
        <v>554900</v>
      </c>
      <c r="C5472" s="208">
        <v>230234</v>
      </c>
      <c r="D5472" s="309">
        <v>12662.87</v>
      </c>
      <c r="E5472" s="206">
        <v>18418.72</v>
      </c>
      <c r="F5472" s="206">
        <v>20721.060000000001</v>
      </c>
      <c r="G5472" s="205">
        <f t="shared" si="436"/>
        <v>0.41491079473779058</v>
      </c>
      <c r="H5472" s="207">
        <f t="shared" si="437"/>
        <v>0.45</v>
      </c>
      <c r="I5472" s="213">
        <v>210786</v>
      </c>
      <c r="J5472" s="213">
        <v>11593.23</v>
      </c>
      <c r="K5472" s="212">
        <v>16862.88</v>
      </c>
      <c r="L5472" s="212">
        <v>18970.740000000002</v>
      </c>
      <c r="M5472" s="239">
        <f t="shared" si="434"/>
        <v>0.51529999999995202</v>
      </c>
      <c r="N5472" s="239"/>
      <c r="O5472" s="178"/>
      <c r="P5472" s="178"/>
      <c r="Q5472" s="178"/>
      <c r="R5472" s="178"/>
      <c r="S5472" s="178"/>
      <c r="T5472" s="178"/>
      <c r="U5472" s="178"/>
      <c r="V5472" s="178"/>
      <c r="W5472" s="178"/>
      <c r="X5472" s="178"/>
      <c r="Y5472" s="210">
        <f t="shared" si="433"/>
        <v>0.37986303838529467</v>
      </c>
      <c r="Z5472" s="211">
        <f t="shared" si="435"/>
        <v>0.42</v>
      </c>
      <c r="AA5472" s="178"/>
      <c r="AB5472" s="178"/>
      <c r="AC5472" s="178"/>
    </row>
    <row r="5473" spans="2:29" x14ac:dyDescent="0.35">
      <c r="B5473" s="222">
        <v>555000</v>
      </c>
      <c r="C5473" s="208">
        <v>230279</v>
      </c>
      <c r="D5473" s="309">
        <v>12665.34</v>
      </c>
      <c r="E5473" s="206">
        <v>18422.32</v>
      </c>
      <c r="F5473" s="206">
        <v>20725.11</v>
      </c>
      <c r="G5473" s="205">
        <f t="shared" si="436"/>
        <v>0.4149171171171171</v>
      </c>
      <c r="H5473" s="207">
        <f t="shared" si="437"/>
        <v>0.45</v>
      </c>
      <c r="I5473" s="213">
        <v>210828</v>
      </c>
      <c r="J5473" s="213">
        <v>11595.54</v>
      </c>
      <c r="K5473" s="212">
        <v>16866.240000000002</v>
      </c>
      <c r="L5473" s="212">
        <v>18974.52</v>
      </c>
      <c r="M5473" s="239">
        <f t="shared" si="434"/>
        <v>0.51520000000007715</v>
      </c>
      <c r="N5473" s="239"/>
      <c r="O5473" s="178"/>
      <c r="P5473" s="178"/>
      <c r="Q5473" s="178"/>
      <c r="R5473" s="178"/>
      <c r="S5473" s="178"/>
      <c r="T5473" s="178"/>
      <c r="U5473" s="178"/>
      <c r="V5473" s="178"/>
      <c r="W5473" s="178"/>
      <c r="X5473" s="178"/>
      <c r="Y5473" s="210">
        <f t="shared" si="433"/>
        <v>0.37987027027027026</v>
      </c>
      <c r="Z5473" s="211">
        <f t="shared" si="435"/>
        <v>0.42</v>
      </c>
      <c r="AA5473" s="178"/>
      <c r="AB5473" s="178"/>
      <c r="AC5473" s="178"/>
    </row>
    <row r="5474" spans="2:29" x14ac:dyDescent="0.35">
      <c r="B5474" s="222">
        <v>555100</v>
      </c>
      <c r="C5474" s="208">
        <v>230324</v>
      </c>
      <c r="D5474" s="309">
        <v>12667.82</v>
      </c>
      <c r="E5474" s="206">
        <v>18425.919999999998</v>
      </c>
      <c r="F5474" s="206">
        <v>20729.16</v>
      </c>
      <c r="G5474" s="205">
        <f t="shared" si="436"/>
        <v>0.41492343721851921</v>
      </c>
      <c r="H5474" s="207">
        <f t="shared" si="437"/>
        <v>0.45</v>
      </c>
      <c r="I5474" s="213">
        <v>210870</v>
      </c>
      <c r="J5474" s="213">
        <v>11597.85</v>
      </c>
      <c r="K5474" s="212">
        <v>16869.599999999999</v>
      </c>
      <c r="L5474" s="212">
        <v>18978.3</v>
      </c>
      <c r="M5474" s="239">
        <f t="shared" si="434"/>
        <v>0.51529999999980647</v>
      </c>
      <c r="N5474" s="239"/>
      <c r="O5474" s="178"/>
      <c r="P5474" s="178"/>
      <c r="Q5474" s="178"/>
      <c r="R5474" s="178"/>
      <c r="S5474" s="178"/>
      <c r="T5474" s="178"/>
      <c r="U5474" s="178"/>
      <c r="V5474" s="178"/>
      <c r="W5474" s="178"/>
      <c r="X5474" s="178"/>
      <c r="Y5474" s="210">
        <f t="shared" si="433"/>
        <v>0.37987749954963068</v>
      </c>
      <c r="Z5474" s="211">
        <f t="shared" si="435"/>
        <v>0.42</v>
      </c>
      <c r="AA5474" s="178"/>
      <c r="AB5474" s="178"/>
      <c r="AC5474" s="178"/>
    </row>
    <row r="5475" spans="2:29" x14ac:dyDescent="0.35">
      <c r="B5475" s="222">
        <v>555200</v>
      </c>
      <c r="C5475" s="208">
        <v>230369</v>
      </c>
      <c r="D5475" s="309">
        <v>12670.29</v>
      </c>
      <c r="E5475" s="206">
        <v>18429.52</v>
      </c>
      <c r="F5475" s="206">
        <v>20733.21</v>
      </c>
      <c r="G5475" s="205">
        <f t="shared" si="436"/>
        <v>0.41492975504322765</v>
      </c>
      <c r="H5475" s="207">
        <f t="shared" si="437"/>
        <v>0.45</v>
      </c>
      <c r="I5475" s="213">
        <v>210912</v>
      </c>
      <c r="J5475" s="213">
        <v>11600.16</v>
      </c>
      <c r="K5475" s="212">
        <v>16872.96</v>
      </c>
      <c r="L5475" s="212">
        <v>18982.080000000002</v>
      </c>
      <c r="M5475" s="239">
        <f t="shared" si="434"/>
        <v>0.51520000000000432</v>
      </c>
      <c r="N5475" s="239"/>
      <c r="O5475" s="178"/>
      <c r="P5475" s="178"/>
      <c r="Q5475" s="178"/>
      <c r="R5475" s="178"/>
      <c r="S5475" s="178"/>
      <c r="T5475" s="178"/>
      <c r="U5475" s="178"/>
      <c r="V5475" s="178"/>
      <c r="W5475" s="178"/>
      <c r="X5475" s="178"/>
      <c r="Y5475" s="210">
        <f t="shared" si="433"/>
        <v>0.37988472622478386</v>
      </c>
      <c r="Z5475" s="211">
        <f t="shared" si="435"/>
        <v>0.42</v>
      </c>
      <c r="AA5475" s="178"/>
      <c r="AB5475" s="178"/>
      <c r="AC5475" s="178"/>
    </row>
    <row r="5476" spans="2:29" x14ac:dyDescent="0.35">
      <c r="B5476" s="222">
        <v>555300</v>
      </c>
      <c r="C5476" s="208">
        <v>230414</v>
      </c>
      <c r="D5476" s="309">
        <v>12672.77</v>
      </c>
      <c r="E5476" s="206">
        <v>18433.12</v>
      </c>
      <c r="F5476" s="206">
        <v>20737.259999999998</v>
      </c>
      <c r="G5476" s="205">
        <f t="shared" si="436"/>
        <v>0.41493607059247256</v>
      </c>
      <c r="H5476" s="207">
        <f t="shared" si="437"/>
        <v>0.45</v>
      </c>
      <c r="I5476" s="213">
        <v>210954</v>
      </c>
      <c r="J5476" s="213">
        <v>11602.47</v>
      </c>
      <c r="K5476" s="212">
        <v>16876.32</v>
      </c>
      <c r="L5476" s="212">
        <v>18985.86</v>
      </c>
      <c r="M5476" s="239">
        <f t="shared" si="434"/>
        <v>0.51529999999969733</v>
      </c>
      <c r="N5476" s="239"/>
      <c r="O5476" s="178"/>
      <c r="P5476" s="178"/>
      <c r="Q5476" s="178"/>
      <c r="R5476" s="178"/>
      <c r="S5476" s="178"/>
      <c r="T5476" s="178"/>
      <c r="U5476" s="178"/>
      <c r="V5476" s="178"/>
      <c r="W5476" s="178"/>
      <c r="X5476" s="178"/>
      <c r="Y5476" s="210">
        <f t="shared" si="433"/>
        <v>0.37989195029713668</v>
      </c>
      <c r="Z5476" s="211">
        <f t="shared" si="435"/>
        <v>0.42</v>
      </c>
      <c r="AA5476" s="178"/>
      <c r="AB5476" s="178"/>
      <c r="AC5476" s="178"/>
    </row>
    <row r="5477" spans="2:29" x14ac:dyDescent="0.35">
      <c r="B5477" s="222">
        <v>555400</v>
      </c>
      <c r="C5477" s="208">
        <v>230459</v>
      </c>
      <c r="D5477" s="309">
        <v>12675.24</v>
      </c>
      <c r="E5477" s="206">
        <v>18436.72</v>
      </c>
      <c r="F5477" s="206">
        <v>20741.310000000001</v>
      </c>
      <c r="G5477" s="205">
        <f t="shared" si="436"/>
        <v>0.41494238386748289</v>
      </c>
      <c r="H5477" s="207">
        <f t="shared" si="437"/>
        <v>0.45</v>
      </c>
      <c r="I5477" s="213">
        <v>210996</v>
      </c>
      <c r="J5477" s="213">
        <v>11604.78</v>
      </c>
      <c r="K5477" s="212">
        <v>16879.68</v>
      </c>
      <c r="L5477" s="212">
        <v>18989.64</v>
      </c>
      <c r="M5477" s="239">
        <f t="shared" si="434"/>
        <v>0.51519999999989519</v>
      </c>
      <c r="N5477" s="239"/>
      <c r="O5477" s="178"/>
      <c r="P5477" s="178"/>
      <c r="Q5477" s="178"/>
      <c r="R5477" s="178"/>
      <c r="S5477" s="178"/>
      <c r="T5477" s="178"/>
      <c r="U5477" s="178"/>
      <c r="V5477" s="178"/>
      <c r="W5477" s="178"/>
      <c r="X5477" s="178"/>
      <c r="Y5477" s="210">
        <f t="shared" si="433"/>
        <v>0.37989917176809507</v>
      </c>
      <c r="Z5477" s="211">
        <f t="shared" si="435"/>
        <v>0.42</v>
      </c>
      <c r="AA5477" s="178"/>
      <c r="AB5477" s="178"/>
      <c r="AC5477" s="178"/>
    </row>
    <row r="5478" spans="2:29" x14ac:dyDescent="0.35">
      <c r="B5478" s="222">
        <v>555500</v>
      </c>
      <c r="C5478" s="208">
        <v>230504</v>
      </c>
      <c r="D5478" s="309">
        <v>12677.72</v>
      </c>
      <c r="E5478" s="206">
        <v>18440.32</v>
      </c>
      <c r="F5478" s="206">
        <v>20745.36</v>
      </c>
      <c r="G5478" s="205">
        <f t="shared" si="436"/>
        <v>0.41494869486948693</v>
      </c>
      <c r="H5478" s="207">
        <f t="shared" si="437"/>
        <v>0.45</v>
      </c>
      <c r="I5478" s="213">
        <v>211038</v>
      </c>
      <c r="J5478" s="213">
        <v>11607.09</v>
      </c>
      <c r="K5478" s="212">
        <v>16883.04</v>
      </c>
      <c r="L5478" s="212">
        <v>18993.419999999998</v>
      </c>
      <c r="M5478" s="239">
        <f t="shared" si="434"/>
        <v>0.51530000000017029</v>
      </c>
      <c r="N5478" s="239"/>
      <c r="O5478" s="178"/>
      <c r="P5478" s="178"/>
      <c r="Q5478" s="178"/>
      <c r="R5478" s="178"/>
      <c r="S5478" s="178"/>
      <c r="T5478" s="178"/>
      <c r="U5478" s="178"/>
      <c r="V5478" s="178"/>
      <c r="W5478" s="178"/>
      <c r="X5478" s="178"/>
      <c r="Y5478" s="210">
        <f t="shared" si="433"/>
        <v>0.3799063906390639</v>
      </c>
      <c r="Z5478" s="211">
        <f t="shared" si="435"/>
        <v>0.42</v>
      </c>
      <c r="AA5478" s="178"/>
      <c r="AB5478" s="178"/>
      <c r="AC5478" s="178"/>
    </row>
    <row r="5479" spans="2:29" x14ac:dyDescent="0.35">
      <c r="B5479" s="222">
        <v>555600</v>
      </c>
      <c r="C5479" s="208">
        <v>230549</v>
      </c>
      <c r="D5479" s="309">
        <v>12680.19</v>
      </c>
      <c r="E5479" s="206">
        <v>18443.919999999998</v>
      </c>
      <c r="F5479" s="206">
        <v>20749.41</v>
      </c>
      <c r="G5479" s="205">
        <f t="shared" si="436"/>
        <v>0.41495500359971205</v>
      </c>
      <c r="H5479" s="207">
        <f t="shared" si="437"/>
        <v>0.45</v>
      </c>
      <c r="I5479" s="213">
        <v>211080</v>
      </c>
      <c r="J5479" s="213">
        <v>11609.4</v>
      </c>
      <c r="K5479" s="212">
        <v>16886.400000000001</v>
      </c>
      <c r="L5479" s="212">
        <v>18997.2</v>
      </c>
      <c r="M5479" s="239">
        <f t="shared" si="434"/>
        <v>0.51519999999974975</v>
      </c>
      <c r="N5479" s="239"/>
      <c r="O5479" s="178"/>
      <c r="P5479" s="178"/>
      <c r="Q5479" s="178"/>
      <c r="R5479" s="178"/>
      <c r="S5479" s="178"/>
      <c r="T5479" s="178"/>
      <c r="U5479" s="178"/>
      <c r="V5479" s="178"/>
      <c r="W5479" s="178"/>
      <c r="X5479" s="178"/>
      <c r="Y5479" s="210">
        <f t="shared" si="433"/>
        <v>0.3799136069114471</v>
      </c>
      <c r="Z5479" s="211">
        <f t="shared" si="435"/>
        <v>0.42</v>
      </c>
      <c r="AA5479" s="178"/>
      <c r="AB5479" s="178"/>
      <c r="AC5479" s="178"/>
    </row>
    <row r="5480" spans="2:29" x14ac:dyDescent="0.35">
      <c r="B5480" s="222">
        <v>555700</v>
      </c>
      <c r="C5480" s="208">
        <v>230594</v>
      </c>
      <c r="D5480" s="309">
        <v>12682.67</v>
      </c>
      <c r="E5480" s="206">
        <v>18447.52</v>
      </c>
      <c r="F5480" s="206">
        <v>20753.46</v>
      </c>
      <c r="G5480" s="205">
        <f t="shared" si="436"/>
        <v>0.41496131005938458</v>
      </c>
      <c r="H5480" s="207">
        <f t="shared" si="437"/>
        <v>0.45</v>
      </c>
      <c r="I5480" s="213">
        <v>211124</v>
      </c>
      <c r="J5480" s="213">
        <v>11611.82</v>
      </c>
      <c r="K5480" s="212">
        <v>16889.919999999998</v>
      </c>
      <c r="L5480" s="212">
        <v>19001.16</v>
      </c>
      <c r="M5480" s="239">
        <f t="shared" si="434"/>
        <v>0.51530000000002474</v>
      </c>
      <c r="N5480" s="239"/>
      <c r="O5480" s="178"/>
      <c r="P5480" s="178"/>
      <c r="Q5480" s="178"/>
      <c r="R5480" s="178"/>
      <c r="S5480" s="178"/>
      <c r="T5480" s="178"/>
      <c r="U5480" s="178"/>
      <c r="V5480" s="178"/>
      <c r="W5480" s="178"/>
      <c r="X5480" s="178"/>
      <c r="Y5480" s="210">
        <f t="shared" si="433"/>
        <v>0.37992441965089074</v>
      </c>
      <c r="Z5480" s="211">
        <f t="shared" si="435"/>
        <v>0.44</v>
      </c>
      <c r="AA5480" s="178"/>
      <c r="AB5480" s="178"/>
      <c r="AC5480" s="178"/>
    </row>
    <row r="5481" spans="2:29" x14ac:dyDescent="0.35">
      <c r="B5481" s="222">
        <v>555800</v>
      </c>
      <c r="C5481" s="208">
        <v>230639</v>
      </c>
      <c r="D5481" s="309">
        <v>12685.14</v>
      </c>
      <c r="E5481" s="206">
        <v>18451.12</v>
      </c>
      <c r="F5481" s="206">
        <v>20757.509999999998</v>
      </c>
      <c r="G5481" s="205">
        <f t="shared" si="436"/>
        <v>0.41496761424973011</v>
      </c>
      <c r="H5481" s="207">
        <f t="shared" si="437"/>
        <v>0.45</v>
      </c>
      <c r="I5481" s="213">
        <v>211168</v>
      </c>
      <c r="J5481" s="213">
        <v>11614.24</v>
      </c>
      <c r="K5481" s="212">
        <v>16893.439999999999</v>
      </c>
      <c r="L5481" s="212">
        <v>19005.12</v>
      </c>
      <c r="M5481" s="239">
        <f t="shared" si="434"/>
        <v>0.51520000000025901</v>
      </c>
      <c r="N5481" s="239"/>
      <c r="O5481" s="178"/>
      <c r="P5481" s="178"/>
      <c r="Q5481" s="178"/>
      <c r="R5481" s="178"/>
      <c r="S5481" s="178"/>
      <c r="T5481" s="178"/>
      <c r="U5481" s="178"/>
      <c r="V5481" s="178"/>
      <c r="W5481" s="178"/>
      <c r="X5481" s="178"/>
      <c r="Y5481" s="210">
        <f t="shared" si="433"/>
        <v>0.37993522849946026</v>
      </c>
      <c r="Z5481" s="211">
        <f t="shared" si="435"/>
        <v>0.44</v>
      </c>
      <c r="AA5481" s="178"/>
      <c r="AB5481" s="178"/>
      <c r="AC5481" s="178"/>
    </row>
    <row r="5482" spans="2:29" x14ac:dyDescent="0.35">
      <c r="B5482" s="222">
        <v>555900</v>
      </c>
      <c r="C5482" s="208">
        <v>230684</v>
      </c>
      <c r="D5482" s="309">
        <v>12687.62</v>
      </c>
      <c r="E5482" s="206">
        <v>18454.72</v>
      </c>
      <c r="F5482" s="206">
        <v>20761.560000000001</v>
      </c>
      <c r="G5482" s="205">
        <f t="shared" si="436"/>
        <v>0.41497391617197338</v>
      </c>
      <c r="H5482" s="207">
        <f t="shared" si="437"/>
        <v>0.45</v>
      </c>
      <c r="I5482" s="213">
        <v>211214</v>
      </c>
      <c r="J5482" s="213">
        <v>11616.77</v>
      </c>
      <c r="K5482" s="212">
        <v>16897.12</v>
      </c>
      <c r="L5482" s="212">
        <v>19009.259999999998</v>
      </c>
      <c r="M5482" s="239">
        <f t="shared" si="434"/>
        <v>0.51529999999995202</v>
      </c>
      <c r="N5482" s="239"/>
      <c r="O5482" s="178"/>
      <c r="P5482" s="178"/>
      <c r="Q5482" s="178"/>
      <c r="R5482" s="178"/>
      <c r="S5482" s="178"/>
      <c r="T5482" s="178"/>
      <c r="U5482" s="178"/>
      <c r="V5482" s="178"/>
      <c r="W5482" s="178"/>
      <c r="X5482" s="178"/>
      <c r="Y5482" s="210">
        <f t="shared" si="433"/>
        <v>0.37994963122863823</v>
      </c>
      <c r="Z5482" s="211">
        <f t="shared" si="435"/>
        <v>0.46</v>
      </c>
      <c r="AA5482" s="178"/>
      <c r="AB5482" s="178"/>
      <c r="AC5482" s="178"/>
    </row>
    <row r="5483" spans="2:29" x14ac:dyDescent="0.35">
      <c r="B5483" s="222">
        <v>556000</v>
      </c>
      <c r="C5483" s="208">
        <v>230729</v>
      </c>
      <c r="D5483" s="309">
        <v>12690.09</v>
      </c>
      <c r="E5483" s="206">
        <v>18458.32</v>
      </c>
      <c r="F5483" s="206">
        <v>20765.61</v>
      </c>
      <c r="G5483" s="205">
        <f t="shared" si="436"/>
        <v>0.41498021582733813</v>
      </c>
      <c r="H5483" s="207">
        <f t="shared" si="437"/>
        <v>0.45</v>
      </c>
      <c r="I5483" s="213">
        <v>211258</v>
      </c>
      <c r="J5483" s="213">
        <v>11619.19</v>
      </c>
      <c r="K5483" s="212">
        <v>16900.64</v>
      </c>
      <c r="L5483" s="212">
        <v>19013.22</v>
      </c>
      <c r="M5483" s="239">
        <f t="shared" si="434"/>
        <v>0.51520000000007715</v>
      </c>
      <c r="N5483" s="239"/>
      <c r="O5483" s="178"/>
      <c r="P5483" s="178"/>
      <c r="Q5483" s="178"/>
      <c r="R5483" s="178"/>
      <c r="S5483" s="178"/>
      <c r="T5483" s="178"/>
      <c r="U5483" s="178"/>
      <c r="V5483" s="178"/>
      <c r="W5483" s="178"/>
      <c r="X5483" s="178"/>
      <c r="Y5483" s="210">
        <f t="shared" si="433"/>
        <v>0.37996043165467625</v>
      </c>
      <c r="Z5483" s="211">
        <f t="shared" si="435"/>
        <v>0.44</v>
      </c>
      <c r="AA5483" s="178"/>
      <c r="AB5483" s="178"/>
      <c r="AC5483" s="178"/>
    </row>
    <row r="5484" spans="2:29" x14ac:dyDescent="0.35">
      <c r="B5484" s="222">
        <v>556100</v>
      </c>
      <c r="C5484" s="208">
        <v>230774</v>
      </c>
      <c r="D5484" s="309">
        <v>12692.57</v>
      </c>
      <c r="E5484" s="206">
        <v>18461.919999999998</v>
      </c>
      <c r="F5484" s="206">
        <v>20769.66</v>
      </c>
      <c r="G5484" s="205">
        <f t="shared" si="436"/>
        <v>0.41498651321704727</v>
      </c>
      <c r="H5484" s="207">
        <f t="shared" si="437"/>
        <v>0.45</v>
      </c>
      <c r="I5484" s="213">
        <v>211304</v>
      </c>
      <c r="J5484" s="213">
        <v>11621.72</v>
      </c>
      <c r="K5484" s="212">
        <v>16904.32</v>
      </c>
      <c r="L5484" s="212">
        <v>19017.36</v>
      </c>
      <c r="M5484" s="239">
        <f t="shared" si="434"/>
        <v>0.51529999999980647</v>
      </c>
      <c r="N5484" s="239"/>
      <c r="O5484" s="178"/>
      <c r="P5484" s="178"/>
      <c r="Q5484" s="178"/>
      <c r="R5484" s="178"/>
      <c r="S5484" s="178"/>
      <c r="T5484" s="178"/>
      <c r="U5484" s="178"/>
      <c r="V5484" s="178"/>
      <c r="W5484" s="178"/>
      <c r="X5484" s="178"/>
      <c r="Y5484" s="210">
        <f t="shared" si="433"/>
        <v>0.37997482467182159</v>
      </c>
      <c r="Z5484" s="211">
        <f t="shared" si="435"/>
        <v>0.46</v>
      </c>
      <c r="AA5484" s="178"/>
      <c r="AB5484" s="178"/>
      <c r="AC5484" s="178"/>
    </row>
    <row r="5485" spans="2:29" x14ac:dyDescent="0.35">
      <c r="B5485" s="222">
        <v>556200</v>
      </c>
      <c r="C5485" s="208">
        <v>230819</v>
      </c>
      <c r="D5485" s="309">
        <v>12695.04</v>
      </c>
      <c r="E5485" s="206">
        <v>18465.52</v>
      </c>
      <c r="F5485" s="206">
        <v>20773.71</v>
      </c>
      <c r="G5485" s="205">
        <f t="shared" si="436"/>
        <v>0.41499280834232288</v>
      </c>
      <c r="H5485" s="207">
        <f t="shared" si="437"/>
        <v>0.45</v>
      </c>
      <c r="I5485" s="213">
        <v>211348</v>
      </c>
      <c r="J5485" s="213">
        <v>11624.14</v>
      </c>
      <c r="K5485" s="212">
        <v>16907.84</v>
      </c>
      <c r="L5485" s="212">
        <v>19021.32</v>
      </c>
      <c r="M5485" s="239">
        <f t="shared" si="434"/>
        <v>0.51520000000000432</v>
      </c>
      <c r="N5485" s="239"/>
      <c r="O5485" s="178"/>
      <c r="P5485" s="178"/>
      <c r="Q5485" s="178"/>
      <c r="R5485" s="178"/>
      <c r="S5485" s="178"/>
      <c r="T5485" s="178"/>
      <c r="U5485" s="178"/>
      <c r="V5485" s="178"/>
      <c r="W5485" s="178"/>
      <c r="X5485" s="178"/>
      <c r="Y5485" s="210">
        <f t="shared" si="433"/>
        <v>0.37998561668464581</v>
      </c>
      <c r="Z5485" s="211">
        <f t="shared" si="435"/>
        <v>0.44</v>
      </c>
      <c r="AA5485" s="178"/>
      <c r="AB5485" s="178"/>
      <c r="AC5485" s="178"/>
    </row>
    <row r="5486" spans="2:29" x14ac:dyDescent="0.35">
      <c r="B5486" s="222">
        <v>556300</v>
      </c>
      <c r="C5486" s="208">
        <v>230864</v>
      </c>
      <c r="D5486" s="309">
        <v>12697.52</v>
      </c>
      <c r="E5486" s="206">
        <v>18469.12</v>
      </c>
      <c r="F5486" s="206">
        <v>20777.759999999998</v>
      </c>
      <c r="G5486" s="205">
        <f t="shared" si="436"/>
        <v>0.4149991012043861</v>
      </c>
      <c r="H5486" s="207">
        <f t="shared" si="437"/>
        <v>0.45</v>
      </c>
      <c r="I5486" s="213">
        <v>211394</v>
      </c>
      <c r="J5486" s="213">
        <v>11626.67</v>
      </c>
      <c r="K5486" s="212">
        <v>16911.52</v>
      </c>
      <c r="L5486" s="212">
        <v>19025.46</v>
      </c>
      <c r="M5486" s="239">
        <f t="shared" si="434"/>
        <v>0.51529999999969733</v>
      </c>
      <c r="N5486" s="239"/>
      <c r="O5486" s="178"/>
      <c r="P5486" s="178"/>
      <c r="Q5486" s="178"/>
      <c r="R5486" s="178"/>
      <c r="S5486" s="178"/>
      <c r="T5486" s="178"/>
      <c r="U5486" s="178"/>
      <c r="V5486" s="178"/>
      <c r="W5486" s="178"/>
      <c r="X5486" s="178"/>
      <c r="Y5486" s="210">
        <f t="shared" si="433"/>
        <v>0.38</v>
      </c>
      <c r="Z5486" s="211">
        <f t="shared" si="435"/>
        <v>0.46</v>
      </c>
      <c r="AA5486" s="178"/>
      <c r="AB5486" s="178"/>
      <c r="AC5486" s="178"/>
    </row>
    <row r="5487" spans="2:29" x14ac:dyDescent="0.35">
      <c r="B5487" s="222">
        <v>556400</v>
      </c>
      <c r="C5487" s="208">
        <v>230909</v>
      </c>
      <c r="D5487" s="309">
        <v>12699.99</v>
      </c>
      <c r="E5487" s="206">
        <v>18472.72</v>
      </c>
      <c r="F5487" s="206">
        <v>20781.810000000001</v>
      </c>
      <c r="G5487" s="205">
        <f t="shared" si="436"/>
        <v>0.41500539180445722</v>
      </c>
      <c r="H5487" s="207">
        <f t="shared" si="437"/>
        <v>0.45</v>
      </c>
      <c r="I5487" s="213">
        <v>211438</v>
      </c>
      <c r="J5487" s="213">
        <v>11629.09</v>
      </c>
      <c r="K5487" s="212">
        <v>16915.04</v>
      </c>
      <c r="L5487" s="212">
        <v>19029.419999999998</v>
      </c>
      <c r="M5487" s="239">
        <f t="shared" si="434"/>
        <v>0.51519999999989519</v>
      </c>
      <c r="N5487" s="239"/>
      <c r="O5487" s="178"/>
      <c r="P5487" s="178"/>
      <c r="Q5487" s="178"/>
      <c r="R5487" s="178"/>
      <c r="S5487" s="178"/>
      <c r="T5487" s="178"/>
      <c r="U5487" s="178"/>
      <c r="V5487" s="178"/>
      <c r="W5487" s="178"/>
      <c r="X5487" s="178"/>
      <c r="Y5487" s="210">
        <f t="shared" si="433"/>
        <v>0.38001078360891444</v>
      </c>
      <c r="Z5487" s="211">
        <f t="shared" si="435"/>
        <v>0.44</v>
      </c>
      <c r="AA5487" s="178"/>
      <c r="AB5487" s="178"/>
      <c r="AC5487" s="178"/>
    </row>
    <row r="5488" spans="2:29" x14ac:dyDescent="0.35">
      <c r="B5488" s="222">
        <v>556500</v>
      </c>
      <c r="C5488" s="208">
        <v>230954</v>
      </c>
      <c r="D5488" s="309">
        <v>12702.47</v>
      </c>
      <c r="E5488" s="206">
        <v>18476.32</v>
      </c>
      <c r="F5488" s="206">
        <v>20785.86</v>
      </c>
      <c r="G5488" s="205">
        <f t="shared" si="436"/>
        <v>0.41501168014375561</v>
      </c>
      <c r="H5488" s="207">
        <f t="shared" si="437"/>
        <v>0.45</v>
      </c>
      <c r="I5488" s="213">
        <v>211484</v>
      </c>
      <c r="J5488" s="213">
        <v>11631.62</v>
      </c>
      <c r="K5488" s="212">
        <v>16918.72</v>
      </c>
      <c r="L5488" s="212">
        <v>19033.560000000001</v>
      </c>
      <c r="M5488" s="239">
        <f t="shared" si="434"/>
        <v>0.51530000000017029</v>
      </c>
      <c r="N5488" s="239"/>
      <c r="O5488" s="178"/>
      <c r="P5488" s="178"/>
      <c r="Q5488" s="178"/>
      <c r="R5488" s="178"/>
      <c r="S5488" s="178"/>
      <c r="T5488" s="178"/>
      <c r="U5488" s="178"/>
      <c r="V5488" s="178"/>
      <c r="W5488" s="178"/>
      <c r="X5488" s="178"/>
      <c r="Y5488" s="210">
        <f t="shared" si="433"/>
        <v>0.38002515723270441</v>
      </c>
      <c r="Z5488" s="211">
        <f t="shared" si="435"/>
        <v>0.46</v>
      </c>
      <c r="AA5488" s="178"/>
      <c r="AB5488" s="178"/>
      <c r="AC5488" s="178"/>
    </row>
    <row r="5489" spans="2:29" x14ac:dyDescent="0.35">
      <c r="B5489" s="222">
        <v>556600</v>
      </c>
      <c r="C5489" s="208">
        <v>230999</v>
      </c>
      <c r="D5489" s="309">
        <v>12704.94</v>
      </c>
      <c r="E5489" s="206">
        <v>18479.919999999998</v>
      </c>
      <c r="F5489" s="206">
        <v>20789.91</v>
      </c>
      <c r="G5489" s="205">
        <f t="shared" si="436"/>
        <v>0.41501796622349985</v>
      </c>
      <c r="H5489" s="207">
        <f t="shared" si="437"/>
        <v>0.45</v>
      </c>
      <c r="I5489" s="213">
        <v>211528</v>
      </c>
      <c r="J5489" s="213">
        <v>11634.04</v>
      </c>
      <c r="K5489" s="212">
        <v>16922.240000000002</v>
      </c>
      <c r="L5489" s="212">
        <v>19037.52</v>
      </c>
      <c r="M5489" s="239">
        <f t="shared" si="434"/>
        <v>0.51519999999974975</v>
      </c>
      <c r="N5489" s="239"/>
      <c r="O5489" s="178"/>
      <c r="P5489" s="178"/>
      <c r="Q5489" s="178"/>
      <c r="R5489" s="178"/>
      <c r="S5489" s="178"/>
      <c r="T5489" s="178"/>
      <c r="U5489" s="178"/>
      <c r="V5489" s="178"/>
      <c r="W5489" s="178"/>
      <c r="X5489" s="178"/>
      <c r="Y5489" s="210">
        <f t="shared" si="433"/>
        <v>0.38003593244699962</v>
      </c>
      <c r="Z5489" s="211">
        <f t="shared" si="435"/>
        <v>0.44</v>
      </c>
      <c r="AA5489" s="178"/>
      <c r="AB5489" s="178"/>
      <c r="AC5489" s="178"/>
    </row>
    <row r="5490" spans="2:29" x14ac:dyDescent="0.35">
      <c r="B5490" s="222">
        <v>556700</v>
      </c>
      <c r="C5490" s="208">
        <v>231044</v>
      </c>
      <c r="D5490" s="309">
        <v>12707.42</v>
      </c>
      <c r="E5490" s="206">
        <v>18483.52</v>
      </c>
      <c r="F5490" s="206">
        <v>20793.96</v>
      </c>
      <c r="G5490" s="205">
        <f t="shared" si="436"/>
        <v>0.41502425004490751</v>
      </c>
      <c r="H5490" s="207">
        <f t="shared" si="437"/>
        <v>0.45</v>
      </c>
      <c r="I5490" s="213">
        <v>211574</v>
      </c>
      <c r="J5490" s="213">
        <v>11636.57</v>
      </c>
      <c r="K5490" s="212">
        <v>16925.919999999998</v>
      </c>
      <c r="L5490" s="212">
        <v>19041.66</v>
      </c>
      <c r="M5490" s="239">
        <f t="shared" si="434"/>
        <v>0.51530000000002474</v>
      </c>
      <c r="N5490" s="239"/>
      <c r="O5490" s="178"/>
      <c r="P5490" s="178"/>
      <c r="Q5490" s="178"/>
      <c r="R5490" s="178"/>
      <c r="S5490" s="178"/>
      <c r="T5490" s="178"/>
      <c r="U5490" s="178"/>
      <c r="V5490" s="178"/>
      <c r="W5490" s="178"/>
      <c r="X5490" s="178"/>
      <c r="Y5490" s="210">
        <f t="shared" si="433"/>
        <v>0.38005029638943777</v>
      </c>
      <c r="Z5490" s="211">
        <f t="shared" si="435"/>
        <v>0.46</v>
      </c>
      <c r="AA5490" s="178"/>
      <c r="AB5490" s="178"/>
      <c r="AC5490" s="178"/>
    </row>
    <row r="5491" spans="2:29" x14ac:dyDescent="0.35">
      <c r="B5491" s="222">
        <v>556800</v>
      </c>
      <c r="C5491" s="208">
        <v>231089</v>
      </c>
      <c r="D5491" s="309">
        <v>12709.89</v>
      </c>
      <c r="E5491" s="206">
        <v>18487.12</v>
      </c>
      <c r="F5491" s="206">
        <v>20798.009999999998</v>
      </c>
      <c r="G5491" s="205">
        <f t="shared" si="436"/>
        <v>0.4150305316091954</v>
      </c>
      <c r="H5491" s="207">
        <f t="shared" si="437"/>
        <v>0.45</v>
      </c>
      <c r="I5491" s="213">
        <v>211618</v>
      </c>
      <c r="J5491" s="213">
        <v>11638.99</v>
      </c>
      <c r="K5491" s="212">
        <v>16929.439999999999</v>
      </c>
      <c r="L5491" s="212">
        <v>19045.62</v>
      </c>
      <c r="M5491" s="239">
        <f t="shared" si="434"/>
        <v>0.51520000000025901</v>
      </c>
      <c r="N5491" s="239"/>
      <c r="O5491" s="178"/>
      <c r="P5491" s="178"/>
      <c r="Q5491" s="178"/>
      <c r="R5491" s="178"/>
      <c r="S5491" s="178"/>
      <c r="T5491" s="178"/>
      <c r="U5491" s="178"/>
      <c r="V5491" s="178"/>
      <c r="W5491" s="178"/>
      <c r="X5491" s="178"/>
      <c r="Y5491" s="210">
        <f t="shared" si="433"/>
        <v>0.38006106321839078</v>
      </c>
      <c r="Z5491" s="211">
        <f t="shared" si="435"/>
        <v>0.44</v>
      </c>
      <c r="AA5491" s="178"/>
      <c r="AB5491" s="178"/>
      <c r="AC5491" s="178"/>
    </row>
    <row r="5492" spans="2:29" x14ac:dyDescent="0.35">
      <c r="B5492" s="222">
        <v>556900</v>
      </c>
      <c r="C5492" s="208">
        <v>231134</v>
      </c>
      <c r="D5492" s="309">
        <v>12712.37</v>
      </c>
      <c r="E5492" s="206">
        <v>18490.72</v>
      </c>
      <c r="F5492" s="206">
        <v>20802.060000000001</v>
      </c>
      <c r="G5492" s="205">
        <f t="shared" si="436"/>
        <v>0.41503681091757944</v>
      </c>
      <c r="H5492" s="207">
        <f t="shared" si="437"/>
        <v>0.45</v>
      </c>
      <c r="I5492" s="213">
        <v>211664</v>
      </c>
      <c r="J5492" s="213">
        <v>11641.52</v>
      </c>
      <c r="K5492" s="212">
        <v>16933.12</v>
      </c>
      <c r="L5492" s="212">
        <v>19049.759999999998</v>
      </c>
      <c r="M5492" s="239">
        <f t="shared" si="434"/>
        <v>0.51529999999995202</v>
      </c>
      <c r="N5492" s="239"/>
      <c r="O5492" s="178"/>
      <c r="P5492" s="178"/>
      <c r="Q5492" s="178"/>
      <c r="R5492" s="178"/>
      <c r="S5492" s="178"/>
      <c r="T5492" s="178"/>
      <c r="U5492" s="178"/>
      <c r="V5492" s="178"/>
      <c r="W5492" s="178"/>
      <c r="X5492" s="178"/>
      <c r="Y5492" s="210">
        <f t="shared" si="433"/>
        <v>0.38007541748967499</v>
      </c>
      <c r="Z5492" s="211">
        <f t="shared" si="435"/>
        <v>0.46</v>
      </c>
      <c r="AA5492" s="178"/>
      <c r="AB5492" s="178"/>
      <c r="AC5492" s="178"/>
    </row>
    <row r="5493" spans="2:29" x14ac:dyDescent="0.35">
      <c r="B5493" s="222">
        <v>557000</v>
      </c>
      <c r="C5493" s="208">
        <v>231179</v>
      </c>
      <c r="D5493" s="309">
        <v>12714.84</v>
      </c>
      <c r="E5493" s="206">
        <v>18494.32</v>
      </c>
      <c r="F5493" s="206">
        <v>20806.11</v>
      </c>
      <c r="G5493" s="205">
        <f t="shared" si="436"/>
        <v>0.4150430879712747</v>
      </c>
      <c r="H5493" s="207">
        <f t="shared" si="437"/>
        <v>0.45</v>
      </c>
      <c r="I5493" s="213">
        <v>211708</v>
      </c>
      <c r="J5493" s="213">
        <v>11643.94</v>
      </c>
      <c r="K5493" s="212">
        <v>16936.64</v>
      </c>
      <c r="L5493" s="212">
        <v>19053.72</v>
      </c>
      <c r="M5493" s="239">
        <f t="shared" si="434"/>
        <v>0.51520000000007715</v>
      </c>
      <c r="N5493" s="239"/>
      <c r="O5493" s="178"/>
      <c r="P5493" s="178"/>
      <c r="Q5493" s="178"/>
      <c r="R5493" s="178"/>
      <c r="S5493" s="178"/>
      <c r="T5493" s="178"/>
      <c r="U5493" s="178"/>
      <c r="V5493" s="178"/>
      <c r="W5493" s="178"/>
      <c r="X5493" s="178"/>
      <c r="Y5493" s="210">
        <f t="shared" si="433"/>
        <v>0.3800861759425494</v>
      </c>
      <c r="Z5493" s="211">
        <f t="shared" si="435"/>
        <v>0.44</v>
      </c>
      <c r="AA5493" s="178"/>
      <c r="AB5493" s="178"/>
      <c r="AC5493" s="178"/>
    </row>
    <row r="5494" spans="2:29" x14ac:dyDescent="0.35">
      <c r="B5494" s="222">
        <v>557100</v>
      </c>
      <c r="C5494" s="208">
        <v>231224</v>
      </c>
      <c r="D5494" s="309">
        <v>12717.32</v>
      </c>
      <c r="E5494" s="206">
        <v>18497.919999999998</v>
      </c>
      <c r="F5494" s="206">
        <v>20810.16</v>
      </c>
      <c r="G5494" s="205">
        <f t="shared" si="436"/>
        <v>0.41504936277149523</v>
      </c>
      <c r="H5494" s="207">
        <f t="shared" si="437"/>
        <v>0.45</v>
      </c>
      <c r="I5494" s="213">
        <v>211754</v>
      </c>
      <c r="J5494" s="213">
        <v>11646.47</v>
      </c>
      <c r="K5494" s="212">
        <v>16940.32</v>
      </c>
      <c r="L5494" s="212">
        <v>19057.86</v>
      </c>
      <c r="M5494" s="239">
        <f t="shared" si="434"/>
        <v>0.51529999999980647</v>
      </c>
      <c r="N5494" s="239"/>
      <c r="O5494" s="178"/>
      <c r="P5494" s="178"/>
      <c r="Q5494" s="178"/>
      <c r="R5494" s="178"/>
      <c r="S5494" s="178"/>
      <c r="T5494" s="178"/>
      <c r="U5494" s="178"/>
      <c r="V5494" s="178"/>
      <c r="W5494" s="178"/>
      <c r="X5494" s="178"/>
      <c r="Y5494" s="210">
        <f t="shared" si="433"/>
        <v>0.38010052055286303</v>
      </c>
      <c r="Z5494" s="211">
        <f t="shared" si="435"/>
        <v>0.46</v>
      </c>
      <c r="AA5494" s="178"/>
      <c r="AB5494" s="178"/>
      <c r="AC5494" s="178"/>
    </row>
    <row r="5495" spans="2:29" x14ac:dyDescent="0.35">
      <c r="B5495" s="222">
        <v>557200</v>
      </c>
      <c r="C5495" s="208">
        <v>231269</v>
      </c>
      <c r="D5495" s="309">
        <v>12719.79</v>
      </c>
      <c r="E5495" s="206">
        <v>18501.52</v>
      </c>
      <c r="F5495" s="206">
        <v>20814.21</v>
      </c>
      <c r="G5495" s="205">
        <f t="shared" si="436"/>
        <v>0.41505563531945444</v>
      </c>
      <c r="H5495" s="207">
        <f t="shared" si="437"/>
        <v>0.45</v>
      </c>
      <c r="I5495" s="213">
        <v>211798</v>
      </c>
      <c r="J5495" s="213">
        <v>11648.89</v>
      </c>
      <c r="K5495" s="212">
        <v>16943.84</v>
      </c>
      <c r="L5495" s="212">
        <v>19061.82</v>
      </c>
      <c r="M5495" s="239">
        <f t="shared" si="434"/>
        <v>0.51520000000000432</v>
      </c>
      <c r="N5495" s="239"/>
      <c r="O5495" s="178"/>
      <c r="P5495" s="178"/>
      <c r="Q5495" s="178"/>
      <c r="R5495" s="178"/>
      <c r="S5495" s="178"/>
      <c r="T5495" s="178"/>
      <c r="U5495" s="178"/>
      <c r="V5495" s="178"/>
      <c r="W5495" s="178"/>
      <c r="X5495" s="178"/>
      <c r="Y5495" s="210">
        <f t="shared" si="433"/>
        <v>0.38011127063890882</v>
      </c>
      <c r="Z5495" s="211">
        <f t="shared" si="435"/>
        <v>0.44</v>
      </c>
      <c r="AA5495" s="178"/>
      <c r="AB5495" s="178"/>
      <c r="AC5495" s="178"/>
    </row>
    <row r="5496" spans="2:29" x14ac:dyDescent="0.35">
      <c r="B5496" s="222">
        <v>557300</v>
      </c>
      <c r="C5496" s="208">
        <v>231314</v>
      </c>
      <c r="D5496" s="309">
        <v>12722.27</v>
      </c>
      <c r="E5496" s="206">
        <v>18505.12</v>
      </c>
      <c r="F5496" s="206">
        <v>20818.259999999998</v>
      </c>
      <c r="G5496" s="205">
        <f t="shared" si="436"/>
        <v>0.41506190561636463</v>
      </c>
      <c r="H5496" s="207">
        <f t="shared" si="437"/>
        <v>0.45</v>
      </c>
      <c r="I5496" s="213">
        <v>211844</v>
      </c>
      <c r="J5496" s="213">
        <v>11651.42</v>
      </c>
      <c r="K5496" s="212">
        <v>16947.52</v>
      </c>
      <c r="L5496" s="212">
        <v>19065.96</v>
      </c>
      <c r="M5496" s="239">
        <f t="shared" si="434"/>
        <v>0.51529999999969733</v>
      </c>
      <c r="N5496" s="239"/>
      <c r="O5496" s="178"/>
      <c r="P5496" s="178"/>
      <c r="Q5496" s="178"/>
      <c r="R5496" s="178"/>
      <c r="S5496" s="178"/>
      <c r="T5496" s="178"/>
      <c r="U5496" s="178"/>
      <c r="V5496" s="178"/>
      <c r="W5496" s="178"/>
      <c r="X5496" s="178"/>
      <c r="Y5496" s="210">
        <f t="shared" si="433"/>
        <v>0.38012560559842096</v>
      </c>
      <c r="Z5496" s="211">
        <f t="shared" si="435"/>
        <v>0.46</v>
      </c>
      <c r="AA5496" s="178"/>
      <c r="AB5496" s="178"/>
      <c r="AC5496" s="178"/>
    </row>
    <row r="5497" spans="2:29" x14ac:dyDescent="0.35">
      <c r="B5497" s="222">
        <v>557400</v>
      </c>
      <c r="C5497" s="208">
        <v>231359</v>
      </c>
      <c r="D5497" s="309">
        <v>12724.74</v>
      </c>
      <c r="E5497" s="206">
        <v>18508.72</v>
      </c>
      <c r="F5497" s="206">
        <v>20822.310000000001</v>
      </c>
      <c r="G5497" s="205">
        <f t="shared" si="436"/>
        <v>0.4150681736634374</v>
      </c>
      <c r="H5497" s="207">
        <f t="shared" si="437"/>
        <v>0.45</v>
      </c>
      <c r="I5497" s="213">
        <v>211888</v>
      </c>
      <c r="J5497" s="213">
        <v>11653.84</v>
      </c>
      <c r="K5497" s="212">
        <v>16951.04</v>
      </c>
      <c r="L5497" s="212">
        <v>19069.919999999998</v>
      </c>
      <c r="M5497" s="239">
        <f t="shared" si="434"/>
        <v>0.51519999999989519</v>
      </c>
      <c r="N5497" s="239"/>
      <c r="O5497" s="178"/>
      <c r="P5497" s="178"/>
      <c r="Q5497" s="178"/>
      <c r="R5497" s="178"/>
      <c r="S5497" s="178"/>
      <c r="T5497" s="178"/>
      <c r="U5497" s="178"/>
      <c r="V5497" s="178"/>
      <c r="W5497" s="178"/>
      <c r="X5497" s="178"/>
      <c r="Y5497" s="210">
        <f t="shared" si="433"/>
        <v>0.38013634732687479</v>
      </c>
      <c r="Z5497" s="211">
        <f t="shared" si="435"/>
        <v>0.44</v>
      </c>
      <c r="AA5497" s="178"/>
      <c r="AB5497" s="178"/>
      <c r="AC5497" s="178"/>
    </row>
    <row r="5498" spans="2:29" x14ac:dyDescent="0.35">
      <c r="B5498" s="222">
        <v>557500</v>
      </c>
      <c r="C5498" s="208">
        <v>231404</v>
      </c>
      <c r="D5498" s="309">
        <v>12727.22</v>
      </c>
      <c r="E5498" s="206">
        <v>18512.32</v>
      </c>
      <c r="F5498" s="206">
        <v>20826.36</v>
      </c>
      <c r="G5498" s="205">
        <f t="shared" si="436"/>
        <v>0.41507443946188338</v>
      </c>
      <c r="H5498" s="207">
        <f t="shared" si="437"/>
        <v>0.45</v>
      </c>
      <c r="I5498" s="213">
        <v>211934</v>
      </c>
      <c r="J5498" s="213">
        <v>11656.37</v>
      </c>
      <c r="K5498" s="212">
        <v>16954.72</v>
      </c>
      <c r="L5498" s="212">
        <v>19074.060000000001</v>
      </c>
      <c r="M5498" s="239">
        <f t="shared" si="434"/>
        <v>0.51530000000017029</v>
      </c>
      <c r="N5498" s="239"/>
      <c r="O5498" s="178"/>
      <c r="P5498" s="178"/>
      <c r="Q5498" s="178"/>
      <c r="R5498" s="178"/>
      <c r="S5498" s="178"/>
      <c r="T5498" s="178"/>
      <c r="U5498" s="178"/>
      <c r="V5498" s="178"/>
      <c r="W5498" s="178"/>
      <c r="X5498" s="178"/>
      <c r="Y5498" s="210">
        <f t="shared" si="433"/>
        <v>0.38015067264573993</v>
      </c>
      <c r="Z5498" s="211">
        <f t="shared" si="435"/>
        <v>0.46</v>
      </c>
      <c r="AA5498" s="178"/>
      <c r="AB5498" s="178"/>
      <c r="AC5498" s="178"/>
    </row>
    <row r="5499" spans="2:29" x14ac:dyDescent="0.35">
      <c r="B5499" s="222">
        <v>557600</v>
      </c>
      <c r="C5499" s="208">
        <v>231449</v>
      </c>
      <c r="D5499" s="309">
        <v>12729.69</v>
      </c>
      <c r="E5499" s="206">
        <v>18515.919999999998</v>
      </c>
      <c r="F5499" s="206">
        <v>20830.41</v>
      </c>
      <c r="G5499" s="205">
        <f t="shared" si="436"/>
        <v>0.4150807030129125</v>
      </c>
      <c r="H5499" s="207">
        <f t="shared" si="437"/>
        <v>0.45</v>
      </c>
      <c r="I5499" s="213">
        <v>211978</v>
      </c>
      <c r="J5499" s="213">
        <v>11658.79</v>
      </c>
      <c r="K5499" s="212">
        <v>16958.240000000002</v>
      </c>
      <c r="L5499" s="212">
        <v>19078.02</v>
      </c>
      <c r="M5499" s="239">
        <f t="shared" si="434"/>
        <v>0.51519999999974975</v>
      </c>
      <c r="N5499" s="239"/>
      <c r="O5499" s="178"/>
      <c r="P5499" s="178"/>
      <c r="Q5499" s="178"/>
      <c r="R5499" s="178"/>
      <c r="S5499" s="178"/>
      <c r="T5499" s="178"/>
      <c r="U5499" s="178"/>
      <c r="V5499" s="178"/>
      <c r="W5499" s="178"/>
      <c r="X5499" s="178"/>
      <c r="Y5499" s="210">
        <f t="shared" si="433"/>
        <v>0.38016140602582499</v>
      </c>
      <c r="Z5499" s="211">
        <f t="shared" si="435"/>
        <v>0.44</v>
      </c>
      <c r="AA5499" s="178"/>
      <c r="AB5499" s="178"/>
      <c r="AC5499" s="178"/>
    </row>
    <row r="5500" spans="2:29" x14ac:dyDescent="0.35">
      <c r="B5500" s="222">
        <v>557700</v>
      </c>
      <c r="C5500" s="208">
        <v>231494</v>
      </c>
      <c r="D5500" s="309">
        <v>12732.17</v>
      </c>
      <c r="E5500" s="206">
        <v>18519.52</v>
      </c>
      <c r="F5500" s="206">
        <v>20834.46</v>
      </c>
      <c r="G5500" s="205">
        <f t="shared" si="436"/>
        <v>0.41508696431773356</v>
      </c>
      <c r="H5500" s="207">
        <f t="shared" si="437"/>
        <v>0.45</v>
      </c>
      <c r="I5500" s="213">
        <v>212024</v>
      </c>
      <c r="J5500" s="213">
        <v>11661.32</v>
      </c>
      <c r="K5500" s="212">
        <v>16961.919999999998</v>
      </c>
      <c r="L5500" s="212">
        <v>19082.16</v>
      </c>
      <c r="M5500" s="239">
        <f t="shared" si="434"/>
        <v>0.51530000000002474</v>
      </c>
      <c r="N5500" s="239"/>
      <c r="O5500" s="178"/>
      <c r="P5500" s="178"/>
      <c r="Q5500" s="178"/>
      <c r="R5500" s="178"/>
      <c r="S5500" s="178"/>
      <c r="T5500" s="178"/>
      <c r="U5500" s="178"/>
      <c r="V5500" s="178"/>
      <c r="W5500" s="178"/>
      <c r="X5500" s="178"/>
      <c r="Y5500" s="210">
        <f t="shared" si="433"/>
        <v>0.38017572171418323</v>
      </c>
      <c r="Z5500" s="211">
        <f t="shared" si="435"/>
        <v>0.46</v>
      </c>
      <c r="AA5500" s="178"/>
      <c r="AB5500" s="178"/>
      <c r="AC5500" s="178"/>
    </row>
    <row r="5501" spans="2:29" x14ac:dyDescent="0.35">
      <c r="B5501" s="222">
        <v>557800</v>
      </c>
      <c r="C5501" s="208">
        <v>231539</v>
      </c>
      <c r="D5501" s="309">
        <v>12734.64</v>
      </c>
      <c r="E5501" s="206">
        <v>18523.12</v>
      </c>
      <c r="F5501" s="206">
        <v>20838.509999999998</v>
      </c>
      <c r="G5501" s="205">
        <f t="shared" si="436"/>
        <v>0.41509322337755467</v>
      </c>
      <c r="H5501" s="207">
        <f t="shared" si="437"/>
        <v>0.45</v>
      </c>
      <c r="I5501" s="213">
        <v>212068</v>
      </c>
      <c r="J5501" s="213">
        <v>11663.74</v>
      </c>
      <c r="K5501" s="212">
        <v>16965.439999999999</v>
      </c>
      <c r="L5501" s="212">
        <v>19086.12</v>
      </c>
      <c r="M5501" s="239">
        <f t="shared" si="434"/>
        <v>0.51520000000025901</v>
      </c>
      <c r="N5501" s="239"/>
      <c r="O5501" s="178"/>
      <c r="P5501" s="178"/>
      <c r="Q5501" s="178"/>
      <c r="R5501" s="178"/>
      <c r="S5501" s="178"/>
      <c r="T5501" s="178"/>
      <c r="U5501" s="178"/>
      <c r="V5501" s="178"/>
      <c r="W5501" s="178"/>
      <c r="X5501" s="178"/>
      <c r="Y5501" s="210">
        <f t="shared" si="433"/>
        <v>0.38018644675510938</v>
      </c>
      <c r="Z5501" s="211">
        <f t="shared" si="435"/>
        <v>0.44</v>
      </c>
      <c r="AA5501" s="178"/>
      <c r="AB5501" s="178"/>
      <c r="AC5501" s="178"/>
    </row>
    <row r="5502" spans="2:29" x14ac:dyDescent="0.35">
      <c r="B5502" s="222">
        <v>557900</v>
      </c>
      <c r="C5502" s="208">
        <v>231584</v>
      </c>
      <c r="D5502" s="309">
        <v>12737.12</v>
      </c>
      <c r="E5502" s="206">
        <v>18526.72</v>
      </c>
      <c r="F5502" s="206">
        <v>20842.560000000001</v>
      </c>
      <c r="G5502" s="205">
        <f t="shared" si="436"/>
        <v>0.41509948019358306</v>
      </c>
      <c r="H5502" s="207">
        <f t="shared" si="437"/>
        <v>0.45</v>
      </c>
      <c r="I5502" s="213">
        <v>212114</v>
      </c>
      <c r="J5502" s="213">
        <v>11666.27</v>
      </c>
      <c r="K5502" s="212">
        <v>16969.12</v>
      </c>
      <c r="L5502" s="212">
        <v>19090.259999999998</v>
      </c>
      <c r="M5502" s="239">
        <f t="shared" si="434"/>
        <v>0.51529999999995202</v>
      </c>
      <c r="N5502" s="239"/>
      <c r="O5502" s="178"/>
      <c r="P5502" s="178"/>
      <c r="Q5502" s="178"/>
      <c r="R5502" s="178"/>
      <c r="S5502" s="178"/>
      <c r="T5502" s="178"/>
      <c r="U5502" s="178"/>
      <c r="V5502" s="178"/>
      <c r="W5502" s="178"/>
      <c r="X5502" s="178"/>
      <c r="Y5502" s="210">
        <f t="shared" si="433"/>
        <v>0.38020075282308657</v>
      </c>
      <c r="Z5502" s="211">
        <f t="shared" si="435"/>
        <v>0.46</v>
      </c>
      <c r="AA5502" s="178"/>
      <c r="AB5502" s="178"/>
      <c r="AC5502" s="178"/>
    </row>
    <row r="5503" spans="2:29" x14ac:dyDescent="0.35">
      <c r="B5503" s="222">
        <v>558000</v>
      </c>
      <c r="C5503" s="208">
        <v>231629</v>
      </c>
      <c r="D5503" s="309">
        <v>12739.59</v>
      </c>
      <c r="E5503" s="206">
        <v>18530.32</v>
      </c>
      <c r="F5503" s="206">
        <v>20846.61</v>
      </c>
      <c r="G5503" s="205">
        <f t="shared" si="436"/>
        <v>0.41510573476702511</v>
      </c>
      <c r="H5503" s="207">
        <f t="shared" si="437"/>
        <v>0.45</v>
      </c>
      <c r="I5503" s="213">
        <v>212158</v>
      </c>
      <c r="J5503" s="213">
        <v>11668.69</v>
      </c>
      <c r="K5503" s="212">
        <v>16972.64</v>
      </c>
      <c r="L5503" s="212">
        <v>19094.22</v>
      </c>
      <c r="M5503" s="239">
        <f t="shared" si="434"/>
        <v>0.51520000000007715</v>
      </c>
      <c r="N5503" s="239"/>
      <c r="O5503" s="178"/>
      <c r="P5503" s="178"/>
      <c r="Q5503" s="178"/>
      <c r="R5503" s="178"/>
      <c r="S5503" s="178"/>
      <c r="T5503" s="178"/>
      <c r="U5503" s="178"/>
      <c r="V5503" s="178"/>
      <c r="W5503" s="178"/>
      <c r="X5503" s="178"/>
      <c r="Y5503" s="210">
        <f t="shared" si="433"/>
        <v>0.38021146953405016</v>
      </c>
      <c r="Z5503" s="211">
        <f t="shared" si="435"/>
        <v>0.44</v>
      </c>
      <c r="AA5503" s="178"/>
      <c r="AB5503" s="178"/>
      <c r="AC5503" s="178"/>
    </row>
    <row r="5504" spans="2:29" x14ac:dyDescent="0.35">
      <c r="B5504" s="222">
        <v>558100</v>
      </c>
      <c r="C5504" s="208">
        <v>231674</v>
      </c>
      <c r="D5504" s="309">
        <v>12742.07</v>
      </c>
      <c r="E5504" s="206">
        <v>18533.919999999998</v>
      </c>
      <c r="F5504" s="206">
        <v>20850.66</v>
      </c>
      <c r="G5504" s="205">
        <f t="shared" si="436"/>
        <v>0.4151119870990862</v>
      </c>
      <c r="H5504" s="207">
        <f t="shared" si="437"/>
        <v>0.45</v>
      </c>
      <c r="I5504" s="213">
        <v>212204</v>
      </c>
      <c r="J5504" s="213">
        <v>11671.22</v>
      </c>
      <c r="K5504" s="212">
        <v>16976.32</v>
      </c>
      <c r="L5504" s="212">
        <v>19098.36</v>
      </c>
      <c r="M5504" s="239">
        <f t="shared" si="434"/>
        <v>0.51529999999980647</v>
      </c>
      <c r="N5504" s="239"/>
      <c r="O5504" s="178"/>
      <c r="P5504" s="178"/>
      <c r="Q5504" s="178"/>
      <c r="R5504" s="178"/>
      <c r="S5504" s="178"/>
      <c r="T5504" s="178"/>
      <c r="U5504" s="178"/>
      <c r="V5504" s="178"/>
      <c r="W5504" s="178"/>
      <c r="X5504" s="178"/>
      <c r="Y5504" s="210">
        <f t="shared" si="433"/>
        <v>0.38022576599175772</v>
      </c>
      <c r="Z5504" s="211">
        <f t="shared" si="435"/>
        <v>0.46</v>
      </c>
      <c r="AA5504" s="178"/>
      <c r="AB5504" s="178"/>
      <c r="AC5504" s="178"/>
    </row>
    <row r="5505" spans="2:29" x14ac:dyDescent="0.35">
      <c r="B5505" s="222">
        <v>558200</v>
      </c>
      <c r="C5505" s="208">
        <v>231719</v>
      </c>
      <c r="D5505" s="309">
        <v>12744.54</v>
      </c>
      <c r="E5505" s="206">
        <v>18537.52</v>
      </c>
      <c r="F5505" s="206">
        <v>20854.71</v>
      </c>
      <c r="G5505" s="205">
        <f t="shared" si="436"/>
        <v>0.41511823719097096</v>
      </c>
      <c r="H5505" s="207">
        <f t="shared" si="437"/>
        <v>0.45</v>
      </c>
      <c r="I5505" s="213">
        <v>212248</v>
      </c>
      <c r="J5505" s="213">
        <v>11673.64</v>
      </c>
      <c r="K5505" s="212">
        <v>16979.84</v>
      </c>
      <c r="L5505" s="212">
        <v>19102.32</v>
      </c>
      <c r="M5505" s="239">
        <f t="shared" si="434"/>
        <v>0.51520000000000432</v>
      </c>
      <c r="N5505" s="239"/>
      <c r="O5505" s="178"/>
      <c r="P5505" s="178"/>
      <c r="Q5505" s="178"/>
      <c r="R5505" s="178"/>
      <c r="S5505" s="178"/>
      <c r="T5505" s="178"/>
      <c r="U5505" s="178"/>
      <c r="V5505" s="178"/>
      <c r="W5505" s="178"/>
      <c r="X5505" s="178"/>
      <c r="Y5505" s="210">
        <f t="shared" si="433"/>
        <v>0.38023647438194197</v>
      </c>
      <c r="Z5505" s="211">
        <f t="shared" si="435"/>
        <v>0.44</v>
      </c>
      <c r="AA5505" s="178"/>
      <c r="AB5505" s="178"/>
      <c r="AC5505" s="178"/>
    </row>
    <row r="5506" spans="2:29" x14ac:dyDescent="0.35">
      <c r="B5506" s="222">
        <v>558300</v>
      </c>
      <c r="C5506" s="208">
        <v>231764</v>
      </c>
      <c r="D5506" s="309">
        <v>12747.02</v>
      </c>
      <c r="E5506" s="206">
        <v>18541.12</v>
      </c>
      <c r="F5506" s="206">
        <v>20858.759999999998</v>
      </c>
      <c r="G5506" s="205">
        <f t="shared" si="436"/>
        <v>0.41512448504388322</v>
      </c>
      <c r="H5506" s="207">
        <f t="shared" si="437"/>
        <v>0.45</v>
      </c>
      <c r="I5506" s="213">
        <v>212294</v>
      </c>
      <c r="J5506" s="213">
        <v>11676.17</v>
      </c>
      <c r="K5506" s="212">
        <v>16983.52</v>
      </c>
      <c r="L5506" s="212">
        <v>19106.46</v>
      </c>
      <c r="M5506" s="239">
        <f t="shared" si="434"/>
        <v>0.51529999999969733</v>
      </c>
      <c r="N5506" s="239"/>
      <c r="O5506" s="178"/>
      <c r="P5506" s="178"/>
      <c r="Q5506" s="178"/>
      <c r="R5506" s="178"/>
      <c r="S5506" s="178"/>
      <c r="T5506" s="178"/>
      <c r="U5506" s="178"/>
      <c r="V5506" s="178"/>
      <c r="W5506" s="178"/>
      <c r="X5506" s="178"/>
      <c r="Y5506" s="210">
        <f t="shared" si="433"/>
        <v>0.38025076123947699</v>
      </c>
      <c r="Z5506" s="211">
        <f t="shared" si="435"/>
        <v>0.46</v>
      </c>
      <c r="AA5506" s="178"/>
      <c r="AB5506" s="178"/>
      <c r="AC5506" s="178"/>
    </row>
    <row r="5507" spans="2:29" x14ac:dyDescent="0.35">
      <c r="B5507" s="222">
        <v>558400</v>
      </c>
      <c r="C5507" s="208">
        <v>231809</v>
      </c>
      <c r="D5507" s="309">
        <v>12749.49</v>
      </c>
      <c r="E5507" s="206">
        <v>18544.72</v>
      </c>
      <c r="F5507" s="206">
        <v>20862.810000000001</v>
      </c>
      <c r="G5507" s="205">
        <f t="shared" si="436"/>
        <v>0.41513073065902578</v>
      </c>
      <c r="H5507" s="207">
        <f t="shared" si="437"/>
        <v>0.45</v>
      </c>
      <c r="I5507" s="213">
        <v>212338</v>
      </c>
      <c r="J5507" s="213">
        <v>11678.59</v>
      </c>
      <c r="K5507" s="212">
        <v>16987.04</v>
      </c>
      <c r="L5507" s="212">
        <v>19110.419999999998</v>
      </c>
      <c r="M5507" s="239">
        <f t="shared" si="434"/>
        <v>0.51519999999989519</v>
      </c>
      <c r="N5507" s="239"/>
      <c r="O5507" s="178"/>
      <c r="P5507" s="178"/>
      <c r="Q5507" s="178"/>
      <c r="R5507" s="178"/>
      <c r="S5507" s="178"/>
      <c r="T5507" s="178"/>
      <c r="U5507" s="178"/>
      <c r="V5507" s="178"/>
      <c r="W5507" s="178"/>
      <c r="X5507" s="178"/>
      <c r="Y5507" s="210">
        <f t="shared" ref="Y5507:Y5570" si="438">I5507/$B5507</f>
        <v>0.38026146131805155</v>
      </c>
      <c r="Z5507" s="211">
        <f t="shared" si="435"/>
        <v>0.44</v>
      </c>
      <c r="AA5507" s="178"/>
      <c r="AB5507" s="178"/>
      <c r="AC5507" s="178"/>
    </row>
    <row r="5508" spans="2:29" x14ac:dyDescent="0.35">
      <c r="B5508" s="222">
        <v>558500</v>
      </c>
      <c r="C5508" s="208">
        <v>231854</v>
      </c>
      <c r="D5508" s="309">
        <v>12751.97</v>
      </c>
      <c r="E5508" s="206">
        <v>18548.32</v>
      </c>
      <c r="F5508" s="206">
        <v>20866.86</v>
      </c>
      <c r="G5508" s="205">
        <f t="shared" si="436"/>
        <v>0.41513697403760069</v>
      </c>
      <c r="H5508" s="207">
        <f t="shared" si="437"/>
        <v>0.45</v>
      </c>
      <c r="I5508" s="213">
        <v>212384</v>
      </c>
      <c r="J5508" s="213">
        <v>11681.12</v>
      </c>
      <c r="K5508" s="212">
        <v>16990.72</v>
      </c>
      <c r="L5508" s="212">
        <v>19114.560000000001</v>
      </c>
      <c r="M5508" s="239">
        <f t="shared" ref="M5508:M5571" si="439">(C5508+D5508+F5508-C5507-D5507-F5507)/100</f>
        <v>0.51530000000017029</v>
      </c>
      <c r="N5508" s="239"/>
      <c r="O5508" s="178"/>
      <c r="P5508" s="178"/>
      <c r="Q5508" s="178"/>
      <c r="R5508" s="178"/>
      <c r="S5508" s="178"/>
      <c r="T5508" s="178"/>
      <c r="U5508" s="178"/>
      <c r="V5508" s="178"/>
      <c r="W5508" s="178"/>
      <c r="X5508" s="178"/>
      <c r="Y5508" s="210">
        <f t="shared" si="438"/>
        <v>0.38027573858549685</v>
      </c>
      <c r="Z5508" s="211">
        <f t="shared" ref="Z5508:Z5571" si="440">(I5508-I5507)/($B5508-$B5507)</f>
        <v>0.46</v>
      </c>
      <c r="AA5508" s="178"/>
      <c r="AB5508" s="178"/>
      <c r="AC5508" s="178"/>
    </row>
    <row r="5509" spans="2:29" x14ac:dyDescent="0.35">
      <c r="B5509" s="222">
        <v>558600</v>
      </c>
      <c r="C5509" s="208">
        <v>231899</v>
      </c>
      <c r="D5509" s="309">
        <v>12754.44</v>
      </c>
      <c r="E5509" s="206">
        <v>18551.919999999998</v>
      </c>
      <c r="F5509" s="206">
        <v>20870.91</v>
      </c>
      <c r="G5509" s="205">
        <f t="shared" ref="G5509:G5572" si="441">C5509/B5509</f>
        <v>0.41514321518080916</v>
      </c>
      <c r="H5509" s="207">
        <f t="shared" ref="H5509:H5572" si="442">(C5509-C5508)/(B5509-B5508)</f>
        <v>0.45</v>
      </c>
      <c r="I5509" s="213">
        <v>212428</v>
      </c>
      <c r="J5509" s="213">
        <v>11683.54</v>
      </c>
      <c r="K5509" s="212">
        <v>16994.240000000002</v>
      </c>
      <c r="L5509" s="212">
        <v>19118.52</v>
      </c>
      <c r="M5509" s="239">
        <f t="shared" si="439"/>
        <v>0.51519999999974975</v>
      </c>
      <c r="N5509" s="239"/>
      <c r="O5509" s="178"/>
      <c r="P5509" s="178"/>
      <c r="Q5509" s="178"/>
      <c r="R5509" s="178"/>
      <c r="S5509" s="178"/>
      <c r="T5509" s="178"/>
      <c r="U5509" s="178"/>
      <c r="V5509" s="178"/>
      <c r="W5509" s="178"/>
      <c r="X5509" s="178"/>
      <c r="Y5509" s="210">
        <f t="shared" si="438"/>
        <v>0.38028643036161836</v>
      </c>
      <c r="Z5509" s="211">
        <f t="shared" si="440"/>
        <v>0.44</v>
      </c>
      <c r="AA5509" s="178"/>
      <c r="AB5509" s="178"/>
      <c r="AC5509" s="178"/>
    </row>
    <row r="5510" spans="2:29" x14ac:dyDescent="0.35">
      <c r="B5510" s="222">
        <v>558700</v>
      </c>
      <c r="C5510" s="208">
        <v>231944</v>
      </c>
      <c r="D5510" s="309">
        <v>12756.92</v>
      </c>
      <c r="E5510" s="206">
        <v>18555.52</v>
      </c>
      <c r="F5510" s="206">
        <v>20874.96</v>
      </c>
      <c r="G5510" s="205">
        <f t="shared" si="441"/>
        <v>0.41514945408985143</v>
      </c>
      <c r="H5510" s="207">
        <f t="shared" si="442"/>
        <v>0.45</v>
      </c>
      <c r="I5510" s="213">
        <v>212474</v>
      </c>
      <c r="J5510" s="213">
        <v>11686.07</v>
      </c>
      <c r="K5510" s="212">
        <v>16997.919999999998</v>
      </c>
      <c r="L5510" s="212">
        <v>19122.66</v>
      </c>
      <c r="M5510" s="239">
        <f t="shared" si="439"/>
        <v>0.51530000000002474</v>
      </c>
      <c r="N5510" s="239"/>
      <c r="O5510" s="178"/>
      <c r="P5510" s="178"/>
      <c r="Q5510" s="178"/>
      <c r="R5510" s="178"/>
      <c r="S5510" s="178"/>
      <c r="T5510" s="178"/>
      <c r="U5510" s="178"/>
      <c r="V5510" s="178"/>
      <c r="W5510" s="178"/>
      <c r="X5510" s="178"/>
      <c r="Y5510" s="210">
        <f t="shared" si="438"/>
        <v>0.38030069804904243</v>
      </c>
      <c r="Z5510" s="211">
        <f t="shared" si="440"/>
        <v>0.46</v>
      </c>
      <c r="AA5510" s="178"/>
      <c r="AB5510" s="178"/>
      <c r="AC5510" s="178"/>
    </row>
    <row r="5511" spans="2:29" x14ac:dyDescent="0.35">
      <c r="B5511" s="222">
        <v>558800</v>
      </c>
      <c r="C5511" s="208">
        <v>231989</v>
      </c>
      <c r="D5511" s="309">
        <v>12759.39</v>
      </c>
      <c r="E5511" s="206">
        <v>18559.12</v>
      </c>
      <c r="F5511" s="206">
        <v>20879.009999999998</v>
      </c>
      <c r="G5511" s="205">
        <f t="shared" si="441"/>
        <v>0.41515569076592701</v>
      </c>
      <c r="H5511" s="207">
        <f t="shared" si="442"/>
        <v>0.45</v>
      </c>
      <c r="I5511" s="213">
        <v>212518</v>
      </c>
      <c r="J5511" s="213">
        <v>11688.49</v>
      </c>
      <c r="K5511" s="212">
        <v>17001.439999999999</v>
      </c>
      <c r="L5511" s="212">
        <v>19126.62</v>
      </c>
      <c r="M5511" s="239">
        <f t="shared" si="439"/>
        <v>0.51520000000025901</v>
      </c>
      <c r="N5511" s="239"/>
      <c r="O5511" s="178"/>
      <c r="P5511" s="178"/>
      <c r="Q5511" s="178"/>
      <c r="R5511" s="178"/>
      <c r="S5511" s="178"/>
      <c r="T5511" s="178"/>
      <c r="U5511" s="178"/>
      <c r="V5511" s="178"/>
      <c r="W5511" s="178"/>
      <c r="X5511" s="178"/>
      <c r="Y5511" s="210">
        <f t="shared" si="438"/>
        <v>0.38031138153185395</v>
      </c>
      <c r="Z5511" s="211">
        <f t="shared" si="440"/>
        <v>0.44</v>
      </c>
      <c r="AA5511" s="178"/>
      <c r="AB5511" s="178"/>
      <c r="AC5511" s="178"/>
    </row>
    <row r="5512" spans="2:29" x14ac:dyDescent="0.35">
      <c r="B5512" s="222">
        <v>558900</v>
      </c>
      <c r="C5512" s="208">
        <v>232034</v>
      </c>
      <c r="D5512" s="309">
        <v>12761.87</v>
      </c>
      <c r="E5512" s="206">
        <v>18562.72</v>
      </c>
      <c r="F5512" s="206">
        <v>20883.060000000001</v>
      </c>
      <c r="G5512" s="205">
        <f t="shared" si="441"/>
        <v>0.41516192521023437</v>
      </c>
      <c r="H5512" s="207">
        <f t="shared" si="442"/>
        <v>0.45</v>
      </c>
      <c r="I5512" s="213">
        <v>212564</v>
      </c>
      <c r="J5512" s="213">
        <v>11691.02</v>
      </c>
      <c r="K5512" s="212">
        <v>17005.12</v>
      </c>
      <c r="L5512" s="212">
        <v>19130.759999999998</v>
      </c>
      <c r="M5512" s="239">
        <f t="shared" si="439"/>
        <v>0.51529999999995202</v>
      </c>
      <c r="N5512" s="239"/>
      <c r="O5512" s="178"/>
      <c r="P5512" s="178"/>
      <c r="Q5512" s="178"/>
      <c r="R5512" s="178"/>
      <c r="S5512" s="178"/>
      <c r="T5512" s="178"/>
      <c r="U5512" s="178"/>
      <c r="V5512" s="178"/>
      <c r="W5512" s="178"/>
      <c r="X5512" s="178"/>
      <c r="Y5512" s="210">
        <f t="shared" si="438"/>
        <v>0.38032563964931115</v>
      </c>
      <c r="Z5512" s="211">
        <f t="shared" si="440"/>
        <v>0.46</v>
      </c>
      <c r="AA5512" s="178"/>
      <c r="AB5512" s="178"/>
      <c r="AC5512" s="178"/>
    </row>
    <row r="5513" spans="2:29" x14ac:dyDescent="0.35">
      <c r="B5513" s="222">
        <v>559000</v>
      </c>
      <c r="C5513" s="208">
        <v>232079</v>
      </c>
      <c r="D5513" s="309">
        <v>12764.34</v>
      </c>
      <c r="E5513" s="206">
        <v>18566.32</v>
      </c>
      <c r="F5513" s="206">
        <v>20887.11</v>
      </c>
      <c r="G5513" s="205">
        <f t="shared" si="441"/>
        <v>0.4151681574239714</v>
      </c>
      <c r="H5513" s="207">
        <f t="shared" si="442"/>
        <v>0.45</v>
      </c>
      <c r="I5513" s="213">
        <v>212608</v>
      </c>
      <c r="J5513" s="213">
        <v>11693.44</v>
      </c>
      <c r="K5513" s="212">
        <v>17008.64</v>
      </c>
      <c r="L5513" s="212">
        <v>19134.72</v>
      </c>
      <c r="M5513" s="239">
        <f t="shared" si="439"/>
        <v>0.51520000000007715</v>
      </c>
      <c r="N5513" s="239"/>
      <c r="O5513" s="178"/>
      <c r="P5513" s="178"/>
      <c r="Q5513" s="178"/>
      <c r="R5513" s="178"/>
      <c r="S5513" s="178"/>
      <c r="T5513" s="178"/>
      <c r="U5513" s="178"/>
      <c r="V5513" s="178"/>
      <c r="W5513" s="178"/>
      <c r="X5513" s="178"/>
      <c r="Y5513" s="210">
        <f t="shared" si="438"/>
        <v>0.38033631484794278</v>
      </c>
      <c r="Z5513" s="211">
        <f t="shared" si="440"/>
        <v>0.44</v>
      </c>
      <c r="AA5513" s="178"/>
      <c r="AB5513" s="178"/>
      <c r="AC5513" s="178"/>
    </row>
    <row r="5514" spans="2:29" x14ac:dyDescent="0.35">
      <c r="B5514" s="222">
        <v>559100</v>
      </c>
      <c r="C5514" s="208">
        <v>232124</v>
      </c>
      <c r="D5514" s="309">
        <v>12766.82</v>
      </c>
      <c r="E5514" s="206">
        <v>18569.919999999998</v>
      </c>
      <c r="F5514" s="206">
        <v>20891.16</v>
      </c>
      <c r="G5514" s="205">
        <f t="shared" si="441"/>
        <v>0.41517438740833484</v>
      </c>
      <c r="H5514" s="207">
        <f t="shared" si="442"/>
        <v>0.45</v>
      </c>
      <c r="I5514" s="213">
        <v>212654</v>
      </c>
      <c r="J5514" s="213">
        <v>11695.97</v>
      </c>
      <c r="K5514" s="212">
        <v>17012.32</v>
      </c>
      <c r="L5514" s="212">
        <v>19138.86</v>
      </c>
      <c r="M5514" s="239">
        <f t="shared" si="439"/>
        <v>0.51529999999980647</v>
      </c>
      <c r="N5514" s="239"/>
      <c r="O5514" s="178"/>
      <c r="P5514" s="178"/>
      <c r="Q5514" s="178"/>
      <c r="R5514" s="178"/>
      <c r="S5514" s="178"/>
      <c r="T5514" s="178"/>
      <c r="U5514" s="178"/>
      <c r="V5514" s="178"/>
      <c r="W5514" s="178"/>
      <c r="X5514" s="178"/>
      <c r="Y5514" s="210">
        <f t="shared" si="438"/>
        <v>0.38035056340547307</v>
      </c>
      <c r="Z5514" s="211">
        <f t="shared" si="440"/>
        <v>0.46</v>
      </c>
      <c r="AA5514" s="178"/>
      <c r="AB5514" s="178"/>
      <c r="AC5514" s="178"/>
    </row>
    <row r="5515" spans="2:29" x14ac:dyDescent="0.35">
      <c r="B5515" s="222">
        <v>559200</v>
      </c>
      <c r="C5515" s="208">
        <v>232169</v>
      </c>
      <c r="D5515" s="309">
        <v>12769.29</v>
      </c>
      <c r="E5515" s="206">
        <v>18573.52</v>
      </c>
      <c r="F5515" s="206">
        <v>20895.21</v>
      </c>
      <c r="G5515" s="205">
        <f t="shared" si="441"/>
        <v>0.41518061516452076</v>
      </c>
      <c r="H5515" s="207">
        <f t="shared" si="442"/>
        <v>0.45</v>
      </c>
      <c r="I5515" s="213">
        <v>212698</v>
      </c>
      <c r="J5515" s="213">
        <v>11698.39</v>
      </c>
      <c r="K5515" s="212">
        <v>17015.84</v>
      </c>
      <c r="L5515" s="212">
        <v>19142.82</v>
      </c>
      <c r="M5515" s="239">
        <f t="shared" si="439"/>
        <v>0.51520000000000432</v>
      </c>
      <c r="N5515" s="239"/>
      <c r="O5515" s="178"/>
      <c r="P5515" s="178"/>
      <c r="Q5515" s="178"/>
      <c r="R5515" s="178"/>
      <c r="S5515" s="178"/>
      <c r="T5515" s="178"/>
      <c r="U5515" s="178"/>
      <c r="V5515" s="178"/>
      <c r="W5515" s="178"/>
      <c r="X5515" s="178"/>
      <c r="Y5515" s="210">
        <f t="shared" si="438"/>
        <v>0.38036123032904151</v>
      </c>
      <c r="Z5515" s="211">
        <f t="shared" si="440"/>
        <v>0.44</v>
      </c>
      <c r="AA5515" s="178"/>
      <c r="AB5515" s="178"/>
      <c r="AC5515" s="178"/>
    </row>
    <row r="5516" spans="2:29" x14ac:dyDescent="0.35">
      <c r="B5516" s="222">
        <v>559300</v>
      </c>
      <c r="C5516" s="208">
        <v>232214</v>
      </c>
      <c r="D5516" s="309">
        <v>12771.77</v>
      </c>
      <c r="E5516" s="206">
        <v>18577.12</v>
      </c>
      <c r="F5516" s="206">
        <v>20899.259999999998</v>
      </c>
      <c r="G5516" s="205">
        <f t="shared" si="441"/>
        <v>0.4151868406937243</v>
      </c>
      <c r="H5516" s="207">
        <f t="shared" si="442"/>
        <v>0.45</v>
      </c>
      <c r="I5516" s="213">
        <v>212744</v>
      </c>
      <c r="J5516" s="213">
        <v>11700.92</v>
      </c>
      <c r="K5516" s="212">
        <v>17019.52</v>
      </c>
      <c r="L5516" s="212">
        <v>19146.96</v>
      </c>
      <c r="M5516" s="239">
        <f t="shared" si="439"/>
        <v>0.51529999999969733</v>
      </c>
      <c r="N5516" s="239"/>
      <c r="O5516" s="178"/>
      <c r="P5516" s="178"/>
      <c r="Q5516" s="178"/>
      <c r="R5516" s="178"/>
      <c r="S5516" s="178"/>
      <c r="T5516" s="178"/>
      <c r="U5516" s="178"/>
      <c r="V5516" s="178"/>
      <c r="W5516" s="178"/>
      <c r="X5516" s="178"/>
      <c r="Y5516" s="210">
        <f t="shared" si="438"/>
        <v>0.38037546933667082</v>
      </c>
      <c r="Z5516" s="211">
        <f t="shared" si="440"/>
        <v>0.46</v>
      </c>
      <c r="AA5516" s="178"/>
      <c r="AB5516" s="178"/>
      <c r="AC5516" s="178"/>
    </row>
    <row r="5517" spans="2:29" x14ac:dyDescent="0.35">
      <c r="B5517" s="222">
        <v>559400</v>
      </c>
      <c r="C5517" s="208">
        <v>232259</v>
      </c>
      <c r="D5517" s="309">
        <v>12774.24</v>
      </c>
      <c r="E5517" s="206">
        <v>18580.72</v>
      </c>
      <c r="F5517" s="206">
        <v>20903.310000000001</v>
      </c>
      <c r="G5517" s="205">
        <f t="shared" si="441"/>
        <v>0.41519306399713979</v>
      </c>
      <c r="H5517" s="207">
        <f t="shared" si="442"/>
        <v>0.45</v>
      </c>
      <c r="I5517" s="213">
        <v>212788</v>
      </c>
      <c r="J5517" s="213">
        <v>11703.34</v>
      </c>
      <c r="K5517" s="212">
        <v>17023.04</v>
      </c>
      <c r="L5517" s="212">
        <v>19150.919999999998</v>
      </c>
      <c r="M5517" s="239">
        <f t="shared" si="439"/>
        <v>0.51519999999989519</v>
      </c>
      <c r="N5517" s="239"/>
      <c r="O5517" s="178"/>
      <c r="P5517" s="178"/>
      <c r="Q5517" s="178"/>
      <c r="R5517" s="178"/>
      <c r="S5517" s="178"/>
      <c r="T5517" s="178"/>
      <c r="U5517" s="178"/>
      <c r="V5517" s="178"/>
      <c r="W5517" s="178"/>
      <c r="X5517" s="178"/>
      <c r="Y5517" s="210">
        <f t="shared" si="438"/>
        <v>0.38038612799427957</v>
      </c>
      <c r="Z5517" s="211">
        <f t="shared" si="440"/>
        <v>0.44</v>
      </c>
      <c r="AA5517" s="178"/>
      <c r="AB5517" s="178"/>
      <c r="AC5517" s="178"/>
    </row>
    <row r="5518" spans="2:29" x14ac:dyDescent="0.35">
      <c r="B5518" s="222">
        <v>559500</v>
      </c>
      <c r="C5518" s="208">
        <v>232304</v>
      </c>
      <c r="D5518" s="309">
        <v>12776.72</v>
      </c>
      <c r="E5518" s="206">
        <v>18584.32</v>
      </c>
      <c r="F5518" s="206">
        <v>20907.36</v>
      </c>
      <c r="G5518" s="205">
        <f t="shared" si="441"/>
        <v>0.41519928507596066</v>
      </c>
      <c r="H5518" s="207">
        <f t="shared" si="442"/>
        <v>0.45</v>
      </c>
      <c r="I5518" s="213">
        <v>212834</v>
      </c>
      <c r="J5518" s="213">
        <v>11705.87</v>
      </c>
      <c r="K5518" s="212">
        <v>17026.72</v>
      </c>
      <c r="L5518" s="212">
        <v>19155.060000000001</v>
      </c>
      <c r="M5518" s="239">
        <f t="shared" si="439"/>
        <v>0.51530000000017029</v>
      </c>
      <c r="N5518" s="239"/>
      <c r="O5518" s="178"/>
      <c r="P5518" s="178"/>
      <c r="Q5518" s="178"/>
      <c r="R5518" s="178"/>
      <c r="S5518" s="178"/>
      <c r="T5518" s="178"/>
      <c r="U5518" s="178"/>
      <c r="V5518" s="178"/>
      <c r="W5518" s="178"/>
      <c r="X5518" s="178"/>
      <c r="Y5518" s="210">
        <f t="shared" si="438"/>
        <v>0.38040035746201967</v>
      </c>
      <c r="Z5518" s="211">
        <f t="shared" si="440"/>
        <v>0.46</v>
      </c>
      <c r="AA5518" s="178"/>
      <c r="AB5518" s="178"/>
      <c r="AC5518" s="178"/>
    </row>
    <row r="5519" spans="2:29" x14ac:dyDescent="0.35">
      <c r="B5519" s="222">
        <v>559600</v>
      </c>
      <c r="C5519" s="208">
        <v>232349</v>
      </c>
      <c r="D5519" s="309">
        <v>12779.19</v>
      </c>
      <c r="E5519" s="206">
        <v>18587.919999999998</v>
      </c>
      <c r="F5519" s="206">
        <v>20911.41</v>
      </c>
      <c r="G5519" s="205">
        <f t="shared" si="441"/>
        <v>0.41520550393137956</v>
      </c>
      <c r="H5519" s="207">
        <f t="shared" si="442"/>
        <v>0.45</v>
      </c>
      <c r="I5519" s="213">
        <v>212878</v>
      </c>
      <c r="J5519" s="213">
        <v>11708.29</v>
      </c>
      <c r="K5519" s="212">
        <v>17030.240000000002</v>
      </c>
      <c r="L5519" s="212">
        <v>19159.02</v>
      </c>
      <c r="M5519" s="239">
        <f t="shared" si="439"/>
        <v>0.51519999999974975</v>
      </c>
      <c r="N5519" s="239"/>
      <c r="O5519" s="178"/>
      <c r="P5519" s="178"/>
      <c r="Q5519" s="178"/>
      <c r="R5519" s="178"/>
      <c r="S5519" s="178"/>
      <c r="T5519" s="178"/>
      <c r="U5519" s="178"/>
      <c r="V5519" s="178"/>
      <c r="W5519" s="178"/>
      <c r="X5519" s="178"/>
      <c r="Y5519" s="210">
        <f t="shared" si="438"/>
        <v>0.38041100786275911</v>
      </c>
      <c r="Z5519" s="211">
        <f t="shared" si="440"/>
        <v>0.44</v>
      </c>
      <c r="AA5519" s="178"/>
      <c r="AB5519" s="178"/>
      <c r="AC5519" s="178"/>
    </row>
    <row r="5520" spans="2:29" x14ac:dyDescent="0.35">
      <c r="B5520" s="222">
        <v>559700</v>
      </c>
      <c r="C5520" s="208">
        <v>232394</v>
      </c>
      <c r="D5520" s="309">
        <v>12781.67</v>
      </c>
      <c r="E5520" s="206">
        <v>18591.52</v>
      </c>
      <c r="F5520" s="206">
        <v>20915.46</v>
      </c>
      <c r="G5520" s="205">
        <f t="shared" si="441"/>
        <v>0.41521172056458816</v>
      </c>
      <c r="H5520" s="207">
        <f t="shared" si="442"/>
        <v>0.45</v>
      </c>
      <c r="I5520" s="213">
        <v>212924</v>
      </c>
      <c r="J5520" s="213">
        <v>11710.82</v>
      </c>
      <c r="K5520" s="212">
        <v>17033.919999999998</v>
      </c>
      <c r="L5520" s="212">
        <v>19163.16</v>
      </c>
      <c r="M5520" s="239">
        <f t="shared" si="439"/>
        <v>0.51530000000002474</v>
      </c>
      <c r="N5520" s="239"/>
      <c r="O5520" s="178"/>
      <c r="P5520" s="178"/>
      <c r="Q5520" s="178"/>
      <c r="R5520" s="178"/>
      <c r="S5520" s="178"/>
      <c r="T5520" s="178"/>
      <c r="U5520" s="178"/>
      <c r="V5520" s="178"/>
      <c r="W5520" s="178"/>
      <c r="X5520" s="178"/>
      <c r="Y5520" s="210">
        <f t="shared" si="438"/>
        <v>0.38042522780060745</v>
      </c>
      <c r="Z5520" s="211">
        <f t="shared" si="440"/>
        <v>0.46</v>
      </c>
      <c r="AA5520" s="178"/>
      <c r="AB5520" s="178"/>
      <c r="AC5520" s="178"/>
    </row>
    <row r="5521" spans="2:29" x14ac:dyDescent="0.35">
      <c r="B5521" s="222">
        <v>559800</v>
      </c>
      <c r="C5521" s="208">
        <v>232439</v>
      </c>
      <c r="D5521" s="309">
        <v>12784.14</v>
      </c>
      <c r="E5521" s="206">
        <v>18595.12</v>
      </c>
      <c r="F5521" s="206">
        <v>20919.509999999998</v>
      </c>
      <c r="G5521" s="205">
        <f t="shared" si="441"/>
        <v>0.41521793497677745</v>
      </c>
      <c r="H5521" s="207">
        <f t="shared" si="442"/>
        <v>0.45</v>
      </c>
      <c r="I5521" s="213">
        <v>212968</v>
      </c>
      <c r="J5521" s="213">
        <v>11713.24</v>
      </c>
      <c r="K5521" s="212">
        <v>17037.439999999999</v>
      </c>
      <c r="L5521" s="212">
        <v>19167.12</v>
      </c>
      <c r="M5521" s="239">
        <f t="shared" si="439"/>
        <v>0.51520000000025901</v>
      </c>
      <c r="N5521" s="239"/>
      <c r="O5521" s="178"/>
      <c r="P5521" s="178"/>
      <c r="Q5521" s="178"/>
      <c r="R5521" s="178"/>
      <c r="S5521" s="178"/>
      <c r="T5521" s="178"/>
      <c r="U5521" s="178"/>
      <c r="V5521" s="178"/>
      <c r="W5521" s="178"/>
      <c r="X5521" s="178"/>
      <c r="Y5521" s="210">
        <f t="shared" si="438"/>
        <v>0.38043586995355483</v>
      </c>
      <c r="Z5521" s="211">
        <f t="shared" si="440"/>
        <v>0.44</v>
      </c>
      <c r="AA5521" s="178"/>
      <c r="AB5521" s="178"/>
      <c r="AC5521" s="178"/>
    </row>
    <row r="5522" spans="2:29" x14ac:dyDescent="0.35">
      <c r="B5522" s="222">
        <v>559900</v>
      </c>
      <c r="C5522" s="208">
        <v>232484</v>
      </c>
      <c r="D5522" s="309">
        <v>12786.62</v>
      </c>
      <c r="E5522" s="206">
        <v>18598.72</v>
      </c>
      <c r="F5522" s="206">
        <v>20923.560000000001</v>
      </c>
      <c r="G5522" s="205">
        <f t="shared" si="441"/>
        <v>0.41522414716913736</v>
      </c>
      <c r="H5522" s="207">
        <f t="shared" si="442"/>
        <v>0.45</v>
      </c>
      <c r="I5522" s="213">
        <v>213014</v>
      </c>
      <c r="J5522" s="213">
        <v>11715.77</v>
      </c>
      <c r="K5522" s="212">
        <v>17041.12</v>
      </c>
      <c r="L5522" s="212">
        <v>19171.259999999998</v>
      </c>
      <c r="M5522" s="239">
        <f t="shared" si="439"/>
        <v>0.51529999999995202</v>
      </c>
      <c r="N5522" s="239"/>
      <c r="O5522" s="178"/>
      <c r="P5522" s="178"/>
      <c r="Q5522" s="178"/>
      <c r="R5522" s="178"/>
      <c r="S5522" s="178"/>
      <c r="T5522" s="178"/>
      <c r="U5522" s="178"/>
      <c r="V5522" s="178"/>
      <c r="W5522" s="178"/>
      <c r="X5522" s="178"/>
      <c r="Y5522" s="210">
        <f t="shared" si="438"/>
        <v>0.38045008037149491</v>
      </c>
      <c r="Z5522" s="211">
        <f t="shared" si="440"/>
        <v>0.46</v>
      </c>
      <c r="AA5522" s="178"/>
      <c r="AB5522" s="178"/>
      <c r="AC5522" s="178"/>
    </row>
    <row r="5523" spans="2:29" x14ac:dyDescent="0.35">
      <c r="B5523" s="222">
        <v>560000</v>
      </c>
      <c r="C5523" s="208">
        <v>232529</v>
      </c>
      <c r="D5523" s="309">
        <v>12789.09</v>
      </c>
      <c r="E5523" s="206">
        <v>18602.32</v>
      </c>
      <c r="F5523" s="206">
        <v>20927.61</v>
      </c>
      <c r="G5523" s="205">
        <f t="shared" si="441"/>
        <v>0.41523035714285716</v>
      </c>
      <c r="H5523" s="207">
        <f t="shared" si="442"/>
        <v>0.45</v>
      </c>
      <c r="I5523" s="213">
        <v>213058</v>
      </c>
      <c r="J5523" s="213">
        <v>11718.19</v>
      </c>
      <c r="K5523" s="212">
        <v>17044.64</v>
      </c>
      <c r="L5523" s="212">
        <v>19175.22</v>
      </c>
      <c r="M5523" s="239">
        <f t="shared" si="439"/>
        <v>0.51520000000007715</v>
      </c>
      <c r="N5523" s="239"/>
      <c r="O5523" s="178"/>
      <c r="P5523" s="178"/>
      <c r="Q5523" s="178"/>
      <c r="R5523" s="178"/>
      <c r="S5523" s="178"/>
      <c r="T5523" s="178"/>
      <c r="U5523" s="178"/>
      <c r="V5523" s="178"/>
      <c r="W5523" s="178"/>
      <c r="X5523" s="178"/>
      <c r="Y5523" s="210">
        <f t="shared" si="438"/>
        <v>0.38046071428571426</v>
      </c>
      <c r="Z5523" s="211">
        <f t="shared" si="440"/>
        <v>0.44</v>
      </c>
      <c r="AA5523" s="178"/>
      <c r="AB5523" s="178"/>
      <c r="AC5523" s="178"/>
    </row>
    <row r="5524" spans="2:29" x14ac:dyDescent="0.35">
      <c r="B5524" s="222">
        <v>560100</v>
      </c>
      <c r="C5524" s="208">
        <v>232574</v>
      </c>
      <c r="D5524" s="309">
        <v>12791.57</v>
      </c>
      <c r="E5524" s="206">
        <v>18605.919999999998</v>
      </c>
      <c r="F5524" s="206">
        <v>20931.66</v>
      </c>
      <c r="G5524" s="205">
        <f t="shared" si="441"/>
        <v>0.41523656489912514</v>
      </c>
      <c r="H5524" s="207">
        <f t="shared" si="442"/>
        <v>0.45</v>
      </c>
      <c r="I5524" s="213">
        <v>213104</v>
      </c>
      <c r="J5524" s="213">
        <v>11720.72</v>
      </c>
      <c r="K5524" s="212">
        <v>17048.32</v>
      </c>
      <c r="L5524" s="212">
        <v>19179.36</v>
      </c>
      <c r="M5524" s="239">
        <f t="shared" si="439"/>
        <v>0.51529999999980647</v>
      </c>
      <c r="N5524" s="239"/>
      <c r="O5524" s="178"/>
      <c r="P5524" s="178"/>
      <c r="Q5524" s="178"/>
      <c r="R5524" s="178"/>
      <c r="S5524" s="178"/>
      <c r="T5524" s="178"/>
      <c r="U5524" s="178"/>
      <c r="V5524" s="178"/>
      <c r="W5524" s="178"/>
      <c r="X5524" s="178"/>
      <c r="Y5524" s="210">
        <f t="shared" si="438"/>
        <v>0.3804749151937154</v>
      </c>
      <c r="Z5524" s="211">
        <f t="shared" si="440"/>
        <v>0.46</v>
      </c>
      <c r="AA5524" s="178"/>
      <c r="AB5524" s="178"/>
      <c r="AC5524" s="178"/>
    </row>
    <row r="5525" spans="2:29" x14ac:dyDescent="0.35">
      <c r="B5525" s="222">
        <v>560200</v>
      </c>
      <c r="C5525" s="208">
        <v>232619</v>
      </c>
      <c r="D5525" s="309">
        <v>12794.04</v>
      </c>
      <c r="E5525" s="206">
        <v>18609.52</v>
      </c>
      <c r="F5525" s="206">
        <v>20935.71</v>
      </c>
      <c r="G5525" s="205">
        <f t="shared" si="441"/>
        <v>0.41524277043912888</v>
      </c>
      <c r="H5525" s="207">
        <f t="shared" si="442"/>
        <v>0.45</v>
      </c>
      <c r="I5525" s="213">
        <v>213148</v>
      </c>
      <c r="J5525" s="213">
        <v>11723.14</v>
      </c>
      <c r="K5525" s="212">
        <v>17051.84</v>
      </c>
      <c r="L5525" s="212">
        <v>19183.32</v>
      </c>
      <c r="M5525" s="239">
        <f t="shared" si="439"/>
        <v>0.51520000000000432</v>
      </c>
      <c r="N5525" s="239"/>
      <c r="O5525" s="178"/>
      <c r="P5525" s="178"/>
      <c r="Q5525" s="178"/>
      <c r="R5525" s="178"/>
      <c r="S5525" s="178"/>
      <c r="T5525" s="178"/>
      <c r="U5525" s="178"/>
      <c r="V5525" s="178"/>
      <c r="W5525" s="178"/>
      <c r="X5525" s="178"/>
      <c r="Y5525" s="210">
        <f t="shared" si="438"/>
        <v>0.38048554087825776</v>
      </c>
      <c r="Z5525" s="211">
        <f t="shared" si="440"/>
        <v>0.44</v>
      </c>
      <c r="AA5525" s="178"/>
      <c r="AB5525" s="178"/>
      <c r="AC5525" s="178"/>
    </row>
    <row r="5526" spans="2:29" x14ac:dyDescent="0.35">
      <c r="B5526" s="222">
        <v>560300</v>
      </c>
      <c r="C5526" s="208">
        <v>232664</v>
      </c>
      <c r="D5526" s="309">
        <v>12796.52</v>
      </c>
      <c r="E5526" s="206">
        <v>18613.12</v>
      </c>
      <c r="F5526" s="206">
        <v>20939.759999999998</v>
      </c>
      <c r="G5526" s="205">
        <f t="shared" si="441"/>
        <v>0.41524897376405495</v>
      </c>
      <c r="H5526" s="207">
        <f t="shared" si="442"/>
        <v>0.45</v>
      </c>
      <c r="I5526" s="213">
        <v>213194</v>
      </c>
      <c r="J5526" s="213">
        <v>11725.67</v>
      </c>
      <c r="K5526" s="212">
        <v>17055.52</v>
      </c>
      <c r="L5526" s="212">
        <v>19187.46</v>
      </c>
      <c r="M5526" s="239">
        <f t="shared" si="439"/>
        <v>0.51529999999969733</v>
      </c>
      <c r="N5526" s="239"/>
      <c r="O5526" s="178"/>
      <c r="P5526" s="178"/>
      <c r="Q5526" s="178"/>
      <c r="R5526" s="178"/>
      <c r="S5526" s="178"/>
      <c r="T5526" s="178"/>
      <c r="U5526" s="178"/>
      <c r="V5526" s="178"/>
      <c r="W5526" s="178"/>
      <c r="X5526" s="178"/>
      <c r="Y5526" s="210">
        <f t="shared" si="438"/>
        <v>0.38049973228627521</v>
      </c>
      <c r="Z5526" s="211">
        <f t="shared" si="440"/>
        <v>0.46</v>
      </c>
      <c r="AA5526" s="178"/>
      <c r="AB5526" s="178"/>
      <c r="AC5526" s="178"/>
    </row>
    <row r="5527" spans="2:29" x14ac:dyDescent="0.35">
      <c r="B5527" s="222">
        <v>560400</v>
      </c>
      <c r="C5527" s="208">
        <v>232709</v>
      </c>
      <c r="D5527" s="309">
        <v>12798.99</v>
      </c>
      <c r="E5527" s="206">
        <v>18616.72</v>
      </c>
      <c r="F5527" s="206">
        <v>20943.810000000001</v>
      </c>
      <c r="G5527" s="205">
        <f t="shared" si="441"/>
        <v>0.41525517487508923</v>
      </c>
      <c r="H5527" s="207">
        <f t="shared" si="442"/>
        <v>0.45</v>
      </c>
      <c r="I5527" s="213">
        <v>213238</v>
      </c>
      <c r="J5527" s="213">
        <v>11728.09</v>
      </c>
      <c r="K5527" s="212">
        <v>17059.04</v>
      </c>
      <c r="L5527" s="212">
        <v>19191.419999999998</v>
      </c>
      <c r="M5527" s="239">
        <f t="shared" si="439"/>
        <v>0.51519999999989519</v>
      </c>
      <c r="N5527" s="239"/>
      <c r="O5527" s="178"/>
      <c r="P5527" s="178"/>
      <c r="Q5527" s="178"/>
      <c r="R5527" s="178"/>
      <c r="S5527" s="178"/>
      <c r="T5527" s="178"/>
      <c r="U5527" s="178"/>
      <c r="V5527" s="178"/>
      <c r="W5527" s="178"/>
      <c r="X5527" s="178"/>
      <c r="Y5527" s="210">
        <f t="shared" si="438"/>
        <v>0.38051034975017844</v>
      </c>
      <c r="Z5527" s="211">
        <f t="shared" si="440"/>
        <v>0.44</v>
      </c>
      <c r="AA5527" s="178"/>
      <c r="AB5527" s="178"/>
      <c r="AC5527" s="178"/>
    </row>
    <row r="5528" spans="2:29" x14ac:dyDescent="0.35">
      <c r="B5528" s="222">
        <v>560500</v>
      </c>
      <c r="C5528" s="208">
        <v>232754</v>
      </c>
      <c r="D5528" s="309">
        <v>12801.47</v>
      </c>
      <c r="E5528" s="206">
        <v>18620.32</v>
      </c>
      <c r="F5528" s="206">
        <v>20947.86</v>
      </c>
      <c r="G5528" s="205">
        <f t="shared" si="441"/>
        <v>0.4152613737734166</v>
      </c>
      <c r="H5528" s="207">
        <f t="shared" si="442"/>
        <v>0.45</v>
      </c>
      <c r="I5528" s="213">
        <v>213284</v>
      </c>
      <c r="J5528" s="213">
        <v>11730.62</v>
      </c>
      <c r="K5528" s="212">
        <v>17062.72</v>
      </c>
      <c r="L5528" s="212">
        <v>19195.560000000001</v>
      </c>
      <c r="M5528" s="239">
        <f t="shared" si="439"/>
        <v>0.51530000000017029</v>
      </c>
      <c r="N5528" s="239"/>
      <c r="O5528" s="178"/>
      <c r="P5528" s="178"/>
      <c r="Q5528" s="178"/>
      <c r="R5528" s="178"/>
      <c r="S5528" s="178"/>
      <c r="T5528" s="178"/>
      <c r="U5528" s="178"/>
      <c r="V5528" s="178"/>
      <c r="W5528" s="178"/>
      <c r="X5528" s="178"/>
      <c r="Y5528" s="210">
        <f t="shared" si="438"/>
        <v>0.38052453166815342</v>
      </c>
      <c r="Z5528" s="211">
        <f t="shared" si="440"/>
        <v>0.46</v>
      </c>
      <c r="AA5528" s="178"/>
      <c r="AB5528" s="178"/>
      <c r="AC5528" s="178"/>
    </row>
    <row r="5529" spans="2:29" x14ac:dyDescent="0.35">
      <c r="B5529" s="222">
        <v>560600</v>
      </c>
      <c r="C5529" s="208">
        <v>232799</v>
      </c>
      <c r="D5529" s="309">
        <v>12803.94</v>
      </c>
      <c r="E5529" s="206">
        <v>18623.919999999998</v>
      </c>
      <c r="F5529" s="206">
        <v>20951.91</v>
      </c>
      <c r="G5529" s="205">
        <f t="shared" si="441"/>
        <v>0.41526757046022117</v>
      </c>
      <c r="H5529" s="207">
        <f t="shared" si="442"/>
        <v>0.45</v>
      </c>
      <c r="I5529" s="213">
        <v>213328</v>
      </c>
      <c r="J5529" s="213">
        <v>11733.04</v>
      </c>
      <c r="K5529" s="212">
        <v>17066.240000000002</v>
      </c>
      <c r="L5529" s="212">
        <v>19199.52</v>
      </c>
      <c r="M5529" s="239">
        <f t="shared" si="439"/>
        <v>0.51519999999974975</v>
      </c>
      <c r="N5529" s="239"/>
      <c r="O5529" s="178"/>
      <c r="P5529" s="178"/>
      <c r="Q5529" s="178"/>
      <c r="R5529" s="178"/>
      <c r="S5529" s="178"/>
      <c r="T5529" s="178"/>
      <c r="U5529" s="178"/>
      <c r="V5529" s="178"/>
      <c r="W5529" s="178"/>
      <c r="X5529" s="178"/>
      <c r="Y5529" s="210">
        <f t="shared" si="438"/>
        <v>0.38053514092044238</v>
      </c>
      <c r="Z5529" s="211">
        <f t="shared" si="440"/>
        <v>0.44</v>
      </c>
      <c r="AA5529" s="178"/>
      <c r="AB5529" s="178"/>
      <c r="AC5529" s="178"/>
    </row>
    <row r="5530" spans="2:29" x14ac:dyDescent="0.35">
      <c r="B5530" s="222">
        <v>560700</v>
      </c>
      <c r="C5530" s="208">
        <v>232844</v>
      </c>
      <c r="D5530" s="309">
        <v>12806.42</v>
      </c>
      <c r="E5530" s="206">
        <v>18627.52</v>
      </c>
      <c r="F5530" s="206">
        <v>20955.96</v>
      </c>
      <c r="G5530" s="205">
        <f t="shared" si="441"/>
        <v>0.41527376493668627</v>
      </c>
      <c r="H5530" s="207">
        <f t="shared" si="442"/>
        <v>0.45</v>
      </c>
      <c r="I5530" s="213">
        <v>213374</v>
      </c>
      <c r="J5530" s="213">
        <v>11735.57</v>
      </c>
      <c r="K5530" s="212">
        <v>17069.919999999998</v>
      </c>
      <c r="L5530" s="212">
        <v>19203.66</v>
      </c>
      <c r="M5530" s="239">
        <f t="shared" si="439"/>
        <v>0.51530000000002474</v>
      </c>
      <c r="N5530" s="239"/>
      <c r="O5530" s="178"/>
      <c r="P5530" s="178"/>
      <c r="Q5530" s="178"/>
      <c r="R5530" s="178"/>
      <c r="S5530" s="178"/>
      <c r="T5530" s="178"/>
      <c r="U5530" s="178"/>
      <c r="V5530" s="178"/>
      <c r="W5530" s="178"/>
      <c r="X5530" s="178"/>
      <c r="Y5530" s="210">
        <f t="shared" si="438"/>
        <v>0.38054931335830211</v>
      </c>
      <c r="Z5530" s="211">
        <f t="shared" si="440"/>
        <v>0.46</v>
      </c>
      <c r="AA5530" s="178"/>
      <c r="AB5530" s="178"/>
      <c r="AC5530" s="178"/>
    </row>
    <row r="5531" spans="2:29" x14ac:dyDescent="0.35">
      <c r="B5531" s="222">
        <v>560800</v>
      </c>
      <c r="C5531" s="208">
        <v>232889</v>
      </c>
      <c r="D5531" s="309">
        <v>12808.89</v>
      </c>
      <c r="E5531" s="206">
        <v>18631.12</v>
      </c>
      <c r="F5531" s="206">
        <v>20960.009999999998</v>
      </c>
      <c r="G5531" s="205">
        <f t="shared" si="441"/>
        <v>0.4152799572039943</v>
      </c>
      <c r="H5531" s="207">
        <f t="shared" si="442"/>
        <v>0.45</v>
      </c>
      <c r="I5531" s="213">
        <v>213418</v>
      </c>
      <c r="J5531" s="213">
        <v>11737.99</v>
      </c>
      <c r="K5531" s="212">
        <v>17073.439999999999</v>
      </c>
      <c r="L5531" s="212">
        <v>19207.62</v>
      </c>
      <c r="M5531" s="239">
        <f t="shared" si="439"/>
        <v>0.51520000000025901</v>
      </c>
      <c r="N5531" s="239"/>
      <c r="O5531" s="178"/>
      <c r="P5531" s="178"/>
      <c r="Q5531" s="178"/>
      <c r="R5531" s="178"/>
      <c r="S5531" s="178"/>
      <c r="T5531" s="178"/>
      <c r="U5531" s="178"/>
      <c r="V5531" s="178"/>
      <c r="W5531" s="178"/>
      <c r="X5531" s="178"/>
      <c r="Y5531" s="210">
        <f t="shared" si="438"/>
        <v>0.38055991440798859</v>
      </c>
      <c r="Z5531" s="211">
        <f t="shared" si="440"/>
        <v>0.44</v>
      </c>
      <c r="AA5531" s="178"/>
      <c r="AB5531" s="178"/>
      <c r="AC5531" s="178"/>
    </row>
    <row r="5532" spans="2:29" x14ac:dyDescent="0.35">
      <c r="B5532" s="222">
        <v>560900</v>
      </c>
      <c r="C5532" s="208">
        <v>232934</v>
      </c>
      <c r="D5532" s="309">
        <v>12811.37</v>
      </c>
      <c r="E5532" s="206">
        <v>18634.72</v>
      </c>
      <c r="F5532" s="206">
        <v>20964.060000000001</v>
      </c>
      <c r="G5532" s="205">
        <f t="shared" si="441"/>
        <v>0.4152861472633268</v>
      </c>
      <c r="H5532" s="207">
        <f t="shared" si="442"/>
        <v>0.45</v>
      </c>
      <c r="I5532" s="213">
        <v>213464</v>
      </c>
      <c r="J5532" s="213">
        <v>11740.52</v>
      </c>
      <c r="K5532" s="212">
        <v>17077.12</v>
      </c>
      <c r="L5532" s="212">
        <v>19211.759999999998</v>
      </c>
      <c r="M5532" s="239">
        <f t="shared" si="439"/>
        <v>0.51529999999995202</v>
      </c>
      <c r="N5532" s="239"/>
      <c r="O5532" s="178"/>
      <c r="P5532" s="178"/>
      <c r="Q5532" s="178"/>
      <c r="R5532" s="178"/>
      <c r="S5532" s="178"/>
      <c r="T5532" s="178"/>
      <c r="U5532" s="178"/>
      <c r="V5532" s="178"/>
      <c r="W5532" s="178"/>
      <c r="X5532" s="178"/>
      <c r="Y5532" s="210">
        <f t="shared" si="438"/>
        <v>0.3805740773756463</v>
      </c>
      <c r="Z5532" s="211">
        <f t="shared" si="440"/>
        <v>0.46</v>
      </c>
      <c r="AA5532" s="178"/>
      <c r="AB5532" s="178"/>
      <c r="AC5532" s="178"/>
    </row>
    <row r="5533" spans="2:29" x14ac:dyDescent="0.35">
      <c r="B5533" s="222">
        <v>561000</v>
      </c>
      <c r="C5533" s="208">
        <v>232979</v>
      </c>
      <c r="D5533" s="309">
        <v>12813.84</v>
      </c>
      <c r="E5533" s="206">
        <v>18638.32</v>
      </c>
      <c r="F5533" s="206">
        <v>20968.11</v>
      </c>
      <c r="G5533" s="205">
        <f t="shared" si="441"/>
        <v>0.41529233511586455</v>
      </c>
      <c r="H5533" s="207">
        <f t="shared" si="442"/>
        <v>0.45</v>
      </c>
      <c r="I5533" s="213">
        <v>213508</v>
      </c>
      <c r="J5533" s="213">
        <v>11742.94</v>
      </c>
      <c r="K5533" s="212">
        <v>17080.64</v>
      </c>
      <c r="L5533" s="212">
        <v>19215.72</v>
      </c>
      <c r="M5533" s="239">
        <f t="shared" si="439"/>
        <v>0.51520000000007715</v>
      </c>
      <c r="N5533" s="239"/>
      <c r="O5533" s="178"/>
      <c r="P5533" s="178"/>
      <c r="Q5533" s="178"/>
      <c r="R5533" s="178"/>
      <c r="S5533" s="178"/>
      <c r="T5533" s="178"/>
      <c r="U5533" s="178"/>
      <c r="V5533" s="178"/>
      <c r="W5533" s="178"/>
      <c r="X5533" s="178"/>
      <c r="Y5533" s="210">
        <f t="shared" si="438"/>
        <v>0.38058467023172904</v>
      </c>
      <c r="Z5533" s="211">
        <f t="shared" si="440"/>
        <v>0.44</v>
      </c>
      <c r="AA5533" s="178"/>
      <c r="AB5533" s="178"/>
      <c r="AC5533" s="178"/>
    </row>
    <row r="5534" spans="2:29" x14ac:dyDescent="0.35">
      <c r="B5534" s="222">
        <v>561100</v>
      </c>
      <c r="C5534" s="208">
        <v>233024</v>
      </c>
      <c r="D5534" s="309">
        <v>12816.32</v>
      </c>
      <c r="E5534" s="206">
        <v>18641.919999999998</v>
      </c>
      <c r="F5534" s="206">
        <v>20972.16</v>
      </c>
      <c r="G5534" s="205">
        <f t="shared" si="441"/>
        <v>0.41529852076278739</v>
      </c>
      <c r="H5534" s="207">
        <f t="shared" si="442"/>
        <v>0.45</v>
      </c>
      <c r="I5534" s="213">
        <v>213554</v>
      </c>
      <c r="J5534" s="213">
        <v>11745.47</v>
      </c>
      <c r="K5534" s="212">
        <v>17084.32</v>
      </c>
      <c r="L5534" s="212">
        <v>19219.86</v>
      </c>
      <c r="M5534" s="239">
        <f t="shared" si="439"/>
        <v>0.51529999999980647</v>
      </c>
      <c r="N5534" s="239"/>
      <c r="O5534" s="178"/>
      <c r="P5534" s="178"/>
      <c r="Q5534" s="178"/>
      <c r="R5534" s="178"/>
      <c r="S5534" s="178"/>
      <c r="T5534" s="178"/>
      <c r="U5534" s="178"/>
      <c r="V5534" s="178"/>
      <c r="W5534" s="178"/>
      <c r="X5534" s="178"/>
      <c r="Y5534" s="210">
        <f t="shared" si="438"/>
        <v>0.38059882373908394</v>
      </c>
      <c r="Z5534" s="211">
        <f t="shared" si="440"/>
        <v>0.46</v>
      </c>
      <c r="AA5534" s="178"/>
      <c r="AB5534" s="178"/>
      <c r="AC5534" s="178"/>
    </row>
    <row r="5535" spans="2:29" x14ac:dyDescent="0.35">
      <c r="B5535" s="222">
        <v>561200</v>
      </c>
      <c r="C5535" s="208">
        <v>233069</v>
      </c>
      <c r="D5535" s="309">
        <v>12818.79</v>
      </c>
      <c r="E5535" s="206">
        <v>18645.52</v>
      </c>
      <c r="F5535" s="206">
        <v>20976.21</v>
      </c>
      <c r="G5535" s="205">
        <f t="shared" si="441"/>
        <v>0.41530470420527443</v>
      </c>
      <c r="H5535" s="207">
        <f t="shared" si="442"/>
        <v>0.45</v>
      </c>
      <c r="I5535" s="213">
        <v>213598</v>
      </c>
      <c r="J5535" s="213">
        <v>11747.89</v>
      </c>
      <c r="K5535" s="212">
        <v>17087.84</v>
      </c>
      <c r="L5535" s="212">
        <v>19223.82</v>
      </c>
      <c r="M5535" s="239">
        <f t="shared" si="439"/>
        <v>0.51520000000000432</v>
      </c>
      <c r="N5535" s="239"/>
      <c r="O5535" s="178"/>
      <c r="P5535" s="178"/>
      <c r="Q5535" s="178"/>
      <c r="R5535" s="178"/>
      <c r="S5535" s="178"/>
      <c r="T5535" s="178"/>
      <c r="U5535" s="178"/>
      <c r="V5535" s="178"/>
      <c r="W5535" s="178"/>
      <c r="X5535" s="178"/>
      <c r="Y5535" s="210">
        <f t="shared" si="438"/>
        <v>0.3806094084105488</v>
      </c>
      <c r="Z5535" s="211">
        <f t="shared" si="440"/>
        <v>0.44</v>
      </c>
      <c r="AA5535" s="178"/>
      <c r="AB5535" s="178"/>
      <c r="AC5535" s="178"/>
    </row>
    <row r="5536" spans="2:29" x14ac:dyDescent="0.35">
      <c r="B5536" s="222">
        <v>561300</v>
      </c>
      <c r="C5536" s="208">
        <v>233114</v>
      </c>
      <c r="D5536" s="309">
        <v>12821.27</v>
      </c>
      <c r="E5536" s="206">
        <v>18649.12</v>
      </c>
      <c r="F5536" s="206">
        <v>20980.26</v>
      </c>
      <c r="G5536" s="205">
        <f t="shared" si="441"/>
        <v>0.41531088544450384</v>
      </c>
      <c r="H5536" s="207">
        <f t="shared" si="442"/>
        <v>0.45</v>
      </c>
      <c r="I5536" s="213">
        <v>213644</v>
      </c>
      <c r="J5536" s="213">
        <v>11750.42</v>
      </c>
      <c r="K5536" s="212">
        <v>17091.52</v>
      </c>
      <c r="L5536" s="212">
        <v>19227.96</v>
      </c>
      <c r="M5536" s="239">
        <f t="shared" si="439"/>
        <v>0.51529999999969733</v>
      </c>
      <c r="N5536" s="239"/>
      <c r="O5536" s="178"/>
      <c r="P5536" s="178"/>
      <c r="Q5536" s="178"/>
      <c r="R5536" s="178"/>
      <c r="S5536" s="178"/>
      <c r="T5536" s="178"/>
      <c r="U5536" s="178"/>
      <c r="V5536" s="178"/>
      <c r="W5536" s="178"/>
      <c r="X5536" s="178"/>
      <c r="Y5536" s="210">
        <f t="shared" si="438"/>
        <v>0.38062355246748619</v>
      </c>
      <c r="Z5536" s="211">
        <f t="shared" si="440"/>
        <v>0.46</v>
      </c>
      <c r="AA5536" s="178"/>
      <c r="AB5536" s="178"/>
      <c r="AC5536" s="178"/>
    </row>
    <row r="5537" spans="2:29" x14ac:dyDescent="0.35">
      <c r="B5537" s="222">
        <v>561400</v>
      </c>
      <c r="C5537" s="208">
        <v>233159</v>
      </c>
      <c r="D5537" s="309">
        <v>12823.74</v>
      </c>
      <c r="E5537" s="206">
        <v>18652.72</v>
      </c>
      <c r="F5537" s="206">
        <v>20984.31</v>
      </c>
      <c r="G5537" s="205">
        <f t="shared" si="441"/>
        <v>0.41531706448165301</v>
      </c>
      <c r="H5537" s="207">
        <f t="shared" si="442"/>
        <v>0.45</v>
      </c>
      <c r="I5537" s="213">
        <v>213688</v>
      </c>
      <c r="J5537" s="213">
        <v>11752.84</v>
      </c>
      <c r="K5537" s="212">
        <v>17095.04</v>
      </c>
      <c r="L5537" s="212">
        <v>19231.919999999998</v>
      </c>
      <c r="M5537" s="239">
        <f t="shared" si="439"/>
        <v>0.51519999999989519</v>
      </c>
      <c r="N5537" s="239"/>
      <c r="O5537" s="178"/>
      <c r="P5537" s="178"/>
      <c r="Q5537" s="178"/>
      <c r="R5537" s="178"/>
      <c r="S5537" s="178"/>
      <c r="T5537" s="178"/>
      <c r="U5537" s="178"/>
      <c r="V5537" s="178"/>
      <c r="W5537" s="178"/>
      <c r="X5537" s="178"/>
      <c r="Y5537" s="210">
        <f t="shared" si="438"/>
        <v>0.38063412896330601</v>
      </c>
      <c r="Z5537" s="211">
        <f t="shared" si="440"/>
        <v>0.44</v>
      </c>
      <c r="AA5537" s="178"/>
      <c r="AB5537" s="178"/>
      <c r="AC5537" s="178"/>
    </row>
    <row r="5538" spans="2:29" x14ac:dyDescent="0.35">
      <c r="B5538" s="222">
        <v>561500</v>
      </c>
      <c r="C5538" s="208">
        <v>233204</v>
      </c>
      <c r="D5538" s="309">
        <v>12826.22</v>
      </c>
      <c r="E5538" s="206">
        <v>18656.32</v>
      </c>
      <c r="F5538" s="206">
        <v>20988.36</v>
      </c>
      <c r="G5538" s="205">
        <f t="shared" si="441"/>
        <v>0.41532324131789849</v>
      </c>
      <c r="H5538" s="207">
        <f t="shared" si="442"/>
        <v>0.45</v>
      </c>
      <c r="I5538" s="213">
        <v>213734</v>
      </c>
      <c r="J5538" s="213">
        <v>11755.37</v>
      </c>
      <c r="K5538" s="212">
        <v>17098.72</v>
      </c>
      <c r="L5538" s="212">
        <v>19236.060000000001</v>
      </c>
      <c r="M5538" s="239">
        <f t="shared" si="439"/>
        <v>0.51530000000017029</v>
      </c>
      <c r="N5538" s="239"/>
      <c r="O5538" s="178"/>
      <c r="P5538" s="178"/>
      <c r="Q5538" s="178"/>
      <c r="R5538" s="178"/>
      <c r="S5538" s="178"/>
      <c r="T5538" s="178"/>
      <c r="U5538" s="178"/>
      <c r="V5538" s="178"/>
      <c r="W5538" s="178"/>
      <c r="X5538" s="178"/>
      <c r="Y5538" s="210">
        <f t="shared" si="438"/>
        <v>0.38064826357969722</v>
      </c>
      <c r="Z5538" s="211">
        <f t="shared" si="440"/>
        <v>0.46</v>
      </c>
      <c r="AA5538" s="178"/>
      <c r="AB5538" s="178"/>
      <c r="AC5538" s="178"/>
    </row>
    <row r="5539" spans="2:29" x14ac:dyDescent="0.35">
      <c r="B5539" s="222">
        <v>561600</v>
      </c>
      <c r="C5539" s="208">
        <v>233249</v>
      </c>
      <c r="D5539" s="309">
        <v>12828.69</v>
      </c>
      <c r="E5539" s="206">
        <v>18659.919999999998</v>
      </c>
      <c r="F5539" s="206">
        <v>20992.41</v>
      </c>
      <c r="G5539" s="205">
        <f t="shared" si="441"/>
        <v>0.41532941595441597</v>
      </c>
      <c r="H5539" s="207">
        <f t="shared" si="442"/>
        <v>0.45</v>
      </c>
      <c r="I5539" s="213">
        <v>213778</v>
      </c>
      <c r="J5539" s="213">
        <v>11757.79</v>
      </c>
      <c r="K5539" s="212">
        <v>17102.240000000002</v>
      </c>
      <c r="L5539" s="212">
        <v>19240.02</v>
      </c>
      <c r="M5539" s="239">
        <f t="shared" si="439"/>
        <v>0.51519999999974975</v>
      </c>
      <c r="N5539" s="239"/>
      <c r="O5539" s="178"/>
      <c r="P5539" s="178"/>
      <c r="Q5539" s="178"/>
      <c r="R5539" s="178"/>
      <c r="S5539" s="178"/>
      <c r="T5539" s="178"/>
      <c r="U5539" s="178"/>
      <c r="V5539" s="178"/>
      <c r="W5539" s="178"/>
      <c r="X5539" s="178"/>
      <c r="Y5539" s="210">
        <f t="shared" si="438"/>
        <v>0.38065883190883193</v>
      </c>
      <c r="Z5539" s="211">
        <f t="shared" si="440"/>
        <v>0.44</v>
      </c>
      <c r="AA5539" s="178"/>
      <c r="AB5539" s="178"/>
      <c r="AC5539" s="178"/>
    </row>
    <row r="5540" spans="2:29" x14ac:dyDescent="0.35">
      <c r="B5540" s="222">
        <v>561700</v>
      </c>
      <c r="C5540" s="208">
        <v>233294</v>
      </c>
      <c r="D5540" s="309">
        <v>12831.17</v>
      </c>
      <c r="E5540" s="206">
        <v>18663.52</v>
      </c>
      <c r="F5540" s="206">
        <v>20996.46</v>
      </c>
      <c r="G5540" s="205">
        <f t="shared" si="441"/>
        <v>0.41533558839238027</v>
      </c>
      <c r="H5540" s="207">
        <f t="shared" si="442"/>
        <v>0.45</v>
      </c>
      <c r="I5540" s="213">
        <v>213824</v>
      </c>
      <c r="J5540" s="213">
        <v>11760.32</v>
      </c>
      <c r="K5540" s="212">
        <v>17105.919999999998</v>
      </c>
      <c r="L5540" s="212">
        <v>19244.16</v>
      </c>
      <c r="M5540" s="239">
        <f t="shared" si="439"/>
        <v>0.51530000000002474</v>
      </c>
      <c r="N5540" s="239"/>
      <c r="O5540" s="178"/>
      <c r="P5540" s="178"/>
      <c r="Q5540" s="178"/>
      <c r="R5540" s="178"/>
      <c r="S5540" s="178"/>
      <c r="T5540" s="178"/>
      <c r="U5540" s="178"/>
      <c r="V5540" s="178"/>
      <c r="W5540" s="178"/>
      <c r="X5540" s="178"/>
      <c r="Y5540" s="210">
        <f t="shared" si="438"/>
        <v>0.38067295709453447</v>
      </c>
      <c r="Z5540" s="211">
        <f t="shared" si="440"/>
        <v>0.46</v>
      </c>
      <c r="AA5540" s="178"/>
      <c r="AB5540" s="178"/>
      <c r="AC5540" s="178"/>
    </row>
    <row r="5541" spans="2:29" x14ac:dyDescent="0.35">
      <c r="B5541" s="222">
        <v>561800</v>
      </c>
      <c r="C5541" s="208">
        <v>233339</v>
      </c>
      <c r="D5541" s="309">
        <v>12833.64</v>
      </c>
      <c r="E5541" s="206">
        <v>18667.12</v>
      </c>
      <c r="F5541" s="206">
        <v>21000.51</v>
      </c>
      <c r="G5541" s="205">
        <f t="shared" si="441"/>
        <v>0.41534175863296546</v>
      </c>
      <c r="H5541" s="207">
        <f t="shared" si="442"/>
        <v>0.45</v>
      </c>
      <c r="I5541" s="213">
        <v>213868</v>
      </c>
      <c r="J5541" s="213">
        <v>11762.74</v>
      </c>
      <c r="K5541" s="212">
        <v>17109.439999999999</v>
      </c>
      <c r="L5541" s="212">
        <v>19248.12</v>
      </c>
      <c r="M5541" s="239">
        <f t="shared" si="439"/>
        <v>0.51520000000025901</v>
      </c>
      <c r="N5541" s="239"/>
      <c r="O5541" s="178"/>
      <c r="P5541" s="178"/>
      <c r="Q5541" s="178"/>
      <c r="R5541" s="178"/>
      <c r="S5541" s="178"/>
      <c r="T5541" s="178"/>
      <c r="U5541" s="178"/>
      <c r="V5541" s="178"/>
      <c r="W5541" s="178"/>
      <c r="X5541" s="178"/>
      <c r="Y5541" s="210">
        <f t="shared" si="438"/>
        <v>0.38068351726593092</v>
      </c>
      <c r="Z5541" s="211">
        <f t="shared" si="440"/>
        <v>0.44</v>
      </c>
      <c r="AA5541" s="178"/>
      <c r="AB5541" s="178"/>
      <c r="AC5541" s="178"/>
    </row>
    <row r="5542" spans="2:29" x14ac:dyDescent="0.35">
      <c r="B5542" s="222">
        <v>561900</v>
      </c>
      <c r="C5542" s="208">
        <v>233384</v>
      </c>
      <c r="D5542" s="309">
        <v>12836.12</v>
      </c>
      <c r="E5542" s="206">
        <v>18670.72</v>
      </c>
      <c r="F5542" s="206">
        <v>21004.560000000001</v>
      </c>
      <c r="G5542" s="205">
        <f t="shared" si="441"/>
        <v>0.41534792667734471</v>
      </c>
      <c r="H5542" s="207">
        <f t="shared" si="442"/>
        <v>0.45</v>
      </c>
      <c r="I5542" s="213">
        <v>213914</v>
      </c>
      <c r="J5542" s="213">
        <v>11765.27</v>
      </c>
      <c r="K5542" s="212">
        <v>17113.12</v>
      </c>
      <c r="L5542" s="212">
        <v>19252.259999999998</v>
      </c>
      <c r="M5542" s="239">
        <f t="shared" si="439"/>
        <v>0.51529999999995202</v>
      </c>
      <c r="N5542" s="239"/>
      <c r="O5542" s="178"/>
      <c r="P5542" s="178"/>
      <c r="Q5542" s="178"/>
      <c r="R5542" s="178"/>
      <c r="S5542" s="178"/>
      <c r="T5542" s="178"/>
      <c r="U5542" s="178"/>
      <c r="V5542" s="178"/>
      <c r="W5542" s="178"/>
      <c r="X5542" s="178"/>
      <c r="Y5542" s="210">
        <f t="shared" si="438"/>
        <v>0.38069763303078841</v>
      </c>
      <c r="Z5542" s="211">
        <f t="shared" si="440"/>
        <v>0.46</v>
      </c>
      <c r="AA5542" s="178"/>
      <c r="AB5542" s="178"/>
      <c r="AC5542" s="178"/>
    </row>
    <row r="5543" spans="2:29" x14ac:dyDescent="0.35">
      <c r="B5543" s="222">
        <v>562000</v>
      </c>
      <c r="C5543" s="208">
        <v>233429</v>
      </c>
      <c r="D5543" s="309">
        <v>12838.59</v>
      </c>
      <c r="E5543" s="206">
        <v>18674.32</v>
      </c>
      <c r="F5543" s="206">
        <v>21008.61</v>
      </c>
      <c r="G5543" s="205">
        <f t="shared" si="441"/>
        <v>0.41535409252669037</v>
      </c>
      <c r="H5543" s="207">
        <f t="shared" si="442"/>
        <v>0.45</v>
      </c>
      <c r="I5543" s="213">
        <v>213958</v>
      </c>
      <c r="J5543" s="213">
        <v>11767.69</v>
      </c>
      <c r="K5543" s="212">
        <v>17116.64</v>
      </c>
      <c r="L5543" s="212">
        <v>19256.22</v>
      </c>
      <c r="M5543" s="239">
        <f t="shared" si="439"/>
        <v>0.51520000000007715</v>
      </c>
      <c r="N5543" s="239"/>
      <c r="O5543" s="178"/>
      <c r="P5543" s="178"/>
      <c r="Q5543" s="178"/>
      <c r="R5543" s="178"/>
      <c r="S5543" s="178"/>
      <c r="T5543" s="178"/>
      <c r="U5543" s="178"/>
      <c r="V5543" s="178"/>
      <c r="W5543" s="178"/>
      <c r="X5543" s="178"/>
      <c r="Y5543" s="210">
        <f t="shared" si="438"/>
        <v>0.38070818505338078</v>
      </c>
      <c r="Z5543" s="211">
        <f t="shared" si="440"/>
        <v>0.44</v>
      </c>
      <c r="AA5543" s="178"/>
      <c r="AB5543" s="178"/>
      <c r="AC5543" s="178"/>
    </row>
    <row r="5544" spans="2:29" x14ac:dyDescent="0.35">
      <c r="B5544" s="222">
        <v>562100</v>
      </c>
      <c r="C5544" s="208">
        <v>233474</v>
      </c>
      <c r="D5544" s="309">
        <v>12841.07</v>
      </c>
      <c r="E5544" s="206">
        <v>18677.919999999998</v>
      </c>
      <c r="F5544" s="206">
        <v>21012.66</v>
      </c>
      <c r="G5544" s="205">
        <f t="shared" si="441"/>
        <v>0.41536025618217398</v>
      </c>
      <c r="H5544" s="207">
        <f t="shared" si="442"/>
        <v>0.45</v>
      </c>
      <c r="I5544" s="213">
        <v>214004</v>
      </c>
      <c r="J5544" s="213">
        <v>11770.22</v>
      </c>
      <c r="K5544" s="212">
        <v>17120.32</v>
      </c>
      <c r="L5544" s="212">
        <v>19260.36</v>
      </c>
      <c r="M5544" s="239">
        <f t="shared" si="439"/>
        <v>0.51529999999980647</v>
      </c>
      <c r="N5544" s="239"/>
      <c r="O5544" s="178"/>
      <c r="P5544" s="178"/>
      <c r="Q5544" s="178"/>
      <c r="R5544" s="178"/>
      <c r="S5544" s="178"/>
      <c r="T5544" s="178"/>
      <c r="U5544" s="178"/>
      <c r="V5544" s="178"/>
      <c r="W5544" s="178"/>
      <c r="X5544" s="178"/>
      <c r="Y5544" s="210">
        <f t="shared" si="438"/>
        <v>0.38072229140722291</v>
      </c>
      <c r="Z5544" s="211">
        <f t="shared" si="440"/>
        <v>0.46</v>
      </c>
      <c r="AA5544" s="178"/>
      <c r="AB5544" s="178"/>
      <c r="AC5544" s="178"/>
    </row>
    <row r="5545" spans="2:29" x14ac:dyDescent="0.35">
      <c r="B5545" s="222">
        <v>562200</v>
      </c>
      <c r="C5545" s="208">
        <v>233519</v>
      </c>
      <c r="D5545" s="309">
        <v>12843.54</v>
      </c>
      <c r="E5545" s="206">
        <v>18681.52</v>
      </c>
      <c r="F5545" s="206">
        <v>21016.71</v>
      </c>
      <c r="G5545" s="205">
        <f t="shared" si="441"/>
        <v>0.41536641764496618</v>
      </c>
      <c r="H5545" s="207">
        <f t="shared" si="442"/>
        <v>0.45</v>
      </c>
      <c r="I5545" s="213">
        <v>214048</v>
      </c>
      <c r="J5545" s="213">
        <v>11772.64</v>
      </c>
      <c r="K5545" s="212">
        <v>17123.84</v>
      </c>
      <c r="L5545" s="212">
        <v>19264.32</v>
      </c>
      <c r="M5545" s="239">
        <f t="shared" si="439"/>
        <v>0.51520000000000432</v>
      </c>
      <c r="N5545" s="239"/>
      <c r="O5545" s="178"/>
      <c r="P5545" s="178"/>
      <c r="Q5545" s="178"/>
      <c r="R5545" s="178"/>
      <c r="S5545" s="178"/>
      <c r="T5545" s="178"/>
      <c r="U5545" s="178"/>
      <c r="V5545" s="178"/>
      <c r="W5545" s="178"/>
      <c r="X5545" s="178"/>
      <c r="Y5545" s="210">
        <f t="shared" si="438"/>
        <v>0.3807328352899324</v>
      </c>
      <c r="Z5545" s="211">
        <f t="shared" si="440"/>
        <v>0.44</v>
      </c>
      <c r="AA5545" s="178"/>
      <c r="AB5545" s="178"/>
      <c r="AC5545" s="178"/>
    </row>
    <row r="5546" spans="2:29" x14ac:dyDescent="0.35">
      <c r="B5546" s="222">
        <v>562300</v>
      </c>
      <c r="C5546" s="208">
        <v>233564</v>
      </c>
      <c r="D5546" s="309">
        <v>12846.02</v>
      </c>
      <c r="E5546" s="206">
        <v>18685.12</v>
      </c>
      <c r="F5546" s="206">
        <v>21020.76</v>
      </c>
      <c r="G5546" s="205">
        <f t="shared" si="441"/>
        <v>0.41537257691623686</v>
      </c>
      <c r="H5546" s="207">
        <f t="shared" si="442"/>
        <v>0.45</v>
      </c>
      <c r="I5546" s="213">
        <v>214094</v>
      </c>
      <c r="J5546" s="213">
        <v>11775.17</v>
      </c>
      <c r="K5546" s="212">
        <v>17127.52</v>
      </c>
      <c r="L5546" s="212">
        <v>19268.46</v>
      </c>
      <c r="M5546" s="239">
        <f t="shared" si="439"/>
        <v>0.51529999999969733</v>
      </c>
      <c r="N5546" s="239"/>
      <c r="O5546" s="178"/>
      <c r="P5546" s="178"/>
      <c r="Q5546" s="178"/>
      <c r="R5546" s="178"/>
      <c r="S5546" s="178"/>
      <c r="T5546" s="178"/>
      <c r="U5546" s="178"/>
      <c r="V5546" s="178"/>
      <c r="W5546" s="178"/>
      <c r="X5546" s="178"/>
      <c r="Y5546" s="210">
        <f t="shared" si="438"/>
        <v>0.38074693224257516</v>
      </c>
      <c r="Z5546" s="211">
        <f t="shared" si="440"/>
        <v>0.46</v>
      </c>
      <c r="AA5546" s="178"/>
      <c r="AB5546" s="178"/>
      <c r="AC5546" s="178"/>
    </row>
    <row r="5547" spans="2:29" x14ac:dyDescent="0.35">
      <c r="B5547" s="222">
        <v>562400</v>
      </c>
      <c r="C5547" s="208">
        <v>233609</v>
      </c>
      <c r="D5547" s="309">
        <v>12848.49</v>
      </c>
      <c r="E5547" s="206">
        <v>18688.72</v>
      </c>
      <c r="F5547" s="206">
        <v>21024.81</v>
      </c>
      <c r="G5547" s="205">
        <f t="shared" si="441"/>
        <v>0.41537873399715503</v>
      </c>
      <c r="H5547" s="207">
        <f t="shared" si="442"/>
        <v>0.45</v>
      </c>
      <c r="I5547" s="213">
        <v>214138</v>
      </c>
      <c r="J5547" s="213">
        <v>11777.59</v>
      </c>
      <c r="K5547" s="212">
        <v>17131.04</v>
      </c>
      <c r="L5547" s="212">
        <v>19272.419999999998</v>
      </c>
      <c r="M5547" s="239">
        <f t="shared" si="439"/>
        <v>0.51519999999989519</v>
      </c>
      <c r="N5547" s="239"/>
      <c r="O5547" s="178"/>
      <c r="P5547" s="178"/>
      <c r="Q5547" s="178"/>
      <c r="R5547" s="178"/>
      <c r="S5547" s="178"/>
      <c r="T5547" s="178"/>
      <c r="U5547" s="178"/>
      <c r="V5547" s="178"/>
      <c r="W5547" s="178"/>
      <c r="X5547" s="178"/>
      <c r="Y5547" s="210">
        <f t="shared" si="438"/>
        <v>0.38075746799431009</v>
      </c>
      <c r="Z5547" s="211">
        <f t="shared" si="440"/>
        <v>0.44</v>
      </c>
      <c r="AA5547" s="178"/>
      <c r="AB5547" s="178"/>
      <c r="AC5547" s="178"/>
    </row>
    <row r="5548" spans="2:29" x14ac:dyDescent="0.35">
      <c r="B5548" s="222">
        <v>562500</v>
      </c>
      <c r="C5548" s="208">
        <v>233654</v>
      </c>
      <c r="D5548" s="309">
        <v>12850.97</v>
      </c>
      <c r="E5548" s="206">
        <v>18692.32</v>
      </c>
      <c r="F5548" s="206">
        <v>21028.86</v>
      </c>
      <c r="G5548" s="205">
        <f t="shared" si="441"/>
        <v>0.41538488888888891</v>
      </c>
      <c r="H5548" s="207">
        <f t="shared" si="442"/>
        <v>0.45</v>
      </c>
      <c r="I5548" s="213">
        <v>214184</v>
      </c>
      <c r="J5548" s="213">
        <v>11780.12</v>
      </c>
      <c r="K5548" s="212">
        <v>17134.72</v>
      </c>
      <c r="L5548" s="212">
        <v>19276.560000000001</v>
      </c>
      <c r="M5548" s="239">
        <f t="shared" si="439"/>
        <v>0.51530000000017029</v>
      </c>
      <c r="N5548" s="239"/>
      <c r="O5548" s="178"/>
      <c r="P5548" s="178"/>
      <c r="Q5548" s="178"/>
      <c r="R5548" s="178"/>
      <c r="S5548" s="178"/>
      <c r="T5548" s="178"/>
      <c r="U5548" s="178"/>
      <c r="V5548" s="178"/>
      <c r="W5548" s="178"/>
      <c r="X5548" s="178"/>
      <c r="Y5548" s="210">
        <f t="shared" si="438"/>
        <v>0.38077155555555553</v>
      </c>
      <c r="Z5548" s="211">
        <f t="shared" si="440"/>
        <v>0.46</v>
      </c>
      <c r="AA5548" s="178"/>
      <c r="AB5548" s="178"/>
      <c r="AC5548" s="178"/>
    </row>
    <row r="5549" spans="2:29" x14ac:dyDescent="0.35">
      <c r="B5549" s="222">
        <v>562600</v>
      </c>
      <c r="C5549" s="208">
        <v>233699</v>
      </c>
      <c r="D5549" s="309">
        <v>12853.44</v>
      </c>
      <c r="E5549" s="206">
        <v>18695.919999999998</v>
      </c>
      <c r="F5549" s="206">
        <v>21032.91</v>
      </c>
      <c r="G5549" s="205">
        <f t="shared" si="441"/>
        <v>0.41539104159260576</v>
      </c>
      <c r="H5549" s="207">
        <f t="shared" si="442"/>
        <v>0.45</v>
      </c>
      <c r="I5549" s="213">
        <v>214228</v>
      </c>
      <c r="J5549" s="213">
        <v>11782.54</v>
      </c>
      <c r="K5549" s="212">
        <v>17138.240000000002</v>
      </c>
      <c r="L5549" s="212">
        <v>19280.52</v>
      </c>
      <c r="M5549" s="239">
        <f t="shared" si="439"/>
        <v>0.51519999999974975</v>
      </c>
      <c r="N5549" s="239"/>
      <c r="O5549" s="178"/>
      <c r="P5549" s="178"/>
      <c r="Q5549" s="178"/>
      <c r="R5549" s="178"/>
      <c r="S5549" s="178"/>
      <c r="T5549" s="178"/>
      <c r="U5549" s="178"/>
      <c r="V5549" s="178"/>
      <c r="W5549" s="178"/>
      <c r="X5549" s="178"/>
      <c r="Y5549" s="210">
        <f t="shared" si="438"/>
        <v>0.38078208318521151</v>
      </c>
      <c r="Z5549" s="211">
        <f t="shared" si="440"/>
        <v>0.44</v>
      </c>
      <c r="AA5549" s="178"/>
      <c r="AB5549" s="178"/>
      <c r="AC5549" s="178"/>
    </row>
    <row r="5550" spans="2:29" x14ac:dyDescent="0.35">
      <c r="B5550" s="222">
        <v>562700</v>
      </c>
      <c r="C5550" s="208">
        <v>233744</v>
      </c>
      <c r="D5550" s="309">
        <v>12855.92</v>
      </c>
      <c r="E5550" s="206">
        <v>18699.52</v>
      </c>
      <c r="F5550" s="206">
        <v>21036.959999999999</v>
      </c>
      <c r="G5550" s="205">
        <f t="shared" si="441"/>
        <v>0.41539719210947218</v>
      </c>
      <c r="H5550" s="207">
        <f t="shared" si="442"/>
        <v>0.45</v>
      </c>
      <c r="I5550" s="213">
        <v>214274</v>
      </c>
      <c r="J5550" s="213">
        <v>11785.07</v>
      </c>
      <c r="K5550" s="212">
        <v>17141.919999999998</v>
      </c>
      <c r="L5550" s="212">
        <v>19284.66</v>
      </c>
      <c r="M5550" s="239">
        <f t="shared" si="439"/>
        <v>0.51530000000002474</v>
      </c>
      <c r="N5550" s="239"/>
      <c r="O5550" s="178"/>
      <c r="P5550" s="178"/>
      <c r="Q5550" s="178"/>
      <c r="R5550" s="178"/>
      <c r="S5550" s="178"/>
      <c r="T5550" s="178"/>
      <c r="U5550" s="178"/>
      <c r="V5550" s="178"/>
      <c r="W5550" s="178"/>
      <c r="X5550" s="178"/>
      <c r="Y5550" s="210">
        <f t="shared" si="438"/>
        <v>0.38079616136484806</v>
      </c>
      <c r="Z5550" s="211">
        <f t="shared" si="440"/>
        <v>0.46</v>
      </c>
      <c r="AA5550" s="178"/>
      <c r="AB5550" s="178"/>
      <c r="AC5550" s="178"/>
    </row>
    <row r="5551" spans="2:29" x14ac:dyDescent="0.35">
      <c r="B5551" s="222">
        <v>562800</v>
      </c>
      <c r="C5551" s="208">
        <v>233789</v>
      </c>
      <c r="D5551" s="309">
        <v>12858.39</v>
      </c>
      <c r="E5551" s="206">
        <v>18703.12</v>
      </c>
      <c r="F5551" s="206">
        <v>21041.01</v>
      </c>
      <c r="G5551" s="205">
        <f t="shared" si="441"/>
        <v>0.41540334044065386</v>
      </c>
      <c r="H5551" s="207">
        <f t="shared" si="442"/>
        <v>0.45</v>
      </c>
      <c r="I5551" s="213">
        <v>214318</v>
      </c>
      <c r="J5551" s="213">
        <v>11787.49</v>
      </c>
      <c r="K5551" s="212">
        <v>17145.439999999999</v>
      </c>
      <c r="L5551" s="212">
        <v>19288.62</v>
      </c>
      <c r="M5551" s="239">
        <f t="shared" si="439"/>
        <v>0.51520000000025901</v>
      </c>
      <c r="N5551" s="239"/>
      <c r="O5551" s="178"/>
      <c r="P5551" s="178"/>
      <c r="Q5551" s="178"/>
      <c r="R5551" s="178"/>
      <c r="S5551" s="178"/>
      <c r="T5551" s="178"/>
      <c r="U5551" s="178"/>
      <c r="V5551" s="178"/>
      <c r="W5551" s="178"/>
      <c r="X5551" s="178"/>
      <c r="Y5551" s="210">
        <f t="shared" si="438"/>
        <v>0.38080668088130776</v>
      </c>
      <c r="Z5551" s="211">
        <f t="shared" si="440"/>
        <v>0.44</v>
      </c>
      <c r="AA5551" s="178"/>
      <c r="AB5551" s="178"/>
      <c r="AC5551" s="178"/>
    </row>
    <row r="5552" spans="2:29" x14ac:dyDescent="0.35">
      <c r="B5552" s="222">
        <v>562900</v>
      </c>
      <c r="C5552" s="208">
        <v>233834</v>
      </c>
      <c r="D5552" s="309">
        <v>12860.87</v>
      </c>
      <c r="E5552" s="206">
        <v>18706.72</v>
      </c>
      <c r="F5552" s="206">
        <v>21045.06</v>
      </c>
      <c r="G5552" s="205">
        <f t="shared" si="441"/>
        <v>0.41540948658731569</v>
      </c>
      <c r="H5552" s="207">
        <f t="shared" si="442"/>
        <v>0.45</v>
      </c>
      <c r="I5552" s="213">
        <v>214364</v>
      </c>
      <c r="J5552" s="213">
        <v>11790.02</v>
      </c>
      <c r="K5552" s="212">
        <v>17149.12</v>
      </c>
      <c r="L5552" s="212">
        <v>19292.759999999998</v>
      </c>
      <c r="M5552" s="239">
        <f t="shared" si="439"/>
        <v>0.51529999999995202</v>
      </c>
      <c r="N5552" s="239"/>
      <c r="O5552" s="178"/>
      <c r="P5552" s="178"/>
      <c r="Q5552" s="178"/>
      <c r="R5552" s="178"/>
      <c r="S5552" s="178"/>
      <c r="T5552" s="178"/>
      <c r="U5552" s="178"/>
      <c r="V5552" s="178"/>
      <c r="W5552" s="178"/>
      <c r="X5552" s="178"/>
      <c r="Y5552" s="210">
        <f t="shared" si="438"/>
        <v>0.38082074968910995</v>
      </c>
      <c r="Z5552" s="211">
        <f t="shared" si="440"/>
        <v>0.46</v>
      </c>
      <c r="AA5552" s="178"/>
      <c r="AB5552" s="178"/>
      <c r="AC5552" s="178"/>
    </row>
    <row r="5553" spans="2:29" x14ac:dyDescent="0.35">
      <c r="B5553" s="222">
        <v>563000</v>
      </c>
      <c r="C5553" s="208">
        <v>233879</v>
      </c>
      <c r="D5553" s="309">
        <v>12863.34</v>
      </c>
      <c r="E5553" s="206">
        <v>18710.32</v>
      </c>
      <c r="F5553" s="206">
        <v>21049.11</v>
      </c>
      <c r="G5553" s="205">
        <f t="shared" si="441"/>
        <v>0.4154156305506217</v>
      </c>
      <c r="H5553" s="207">
        <f t="shared" si="442"/>
        <v>0.45</v>
      </c>
      <c r="I5553" s="213">
        <v>214408</v>
      </c>
      <c r="J5553" s="213">
        <v>11792.44</v>
      </c>
      <c r="K5553" s="212">
        <v>17152.64</v>
      </c>
      <c r="L5553" s="212">
        <v>19296.72</v>
      </c>
      <c r="M5553" s="239">
        <f t="shared" si="439"/>
        <v>0.51520000000007715</v>
      </c>
      <c r="N5553" s="239"/>
      <c r="O5553" s="178"/>
      <c r="P5553" s="178"/>
      <c r="Q5553" s="178"/>
      <c r="R5553" s="178"/>
      <c r="S5553" s="178"/>
      <c r="T5553" s="178"/>
      <c r="U5553" s="178"/>
      <c r="V5553" s="178"/>
      <c r="W5553" s="178"/>
      <c r="X5553" s="178"/>
      <c r="Y5553" s="210">
        <f t="shared" si="438"/>
        <v>0.38083126110124332</v>
      </c>
      <c r="Z5553" s="211">
        <f t="shared" si="440"/>
        <v>0.44</v>
      </c>
      <c r="AA5553" s="178"/>
      <c r="AB5553" s="178"/>
      <c r="AC5553" s="178"/>
    </row>
    <row r="5554" spans="2:29" x14ac:dyDescent="0.35">
      <c r="B5554" s="222">
        <v>563100</v>
      </c>
      <c r="C5554" s="208">
        <v>233924</v>
      </c>
      <c r="D5554" s="309">
        <v>12865.82</v>
      </c>
      <c r="E5554" s="206">
        <v>18713.919999999998</v>
      </c>
      <c r="F5554" s="206">
        <v>21053.16</v>
      </c>
      <c r="G5554" s="205">
        <f t="shared" si="441"/>
        <v>0.41542177233173505</v>
      </c>
      <c r="H5554" s="207">
        <f t="shared" si="442"/>
        <v>0.45</v>
      </c>
      <c r="I5554" s="213">
        <v>214454</v>
      </c>
      <c r="J5554" s="213">
        <v>11794.97</v>
      </c>
      <c r="K5554" s="212">
        <v>17156.32</v>
      </c>
      <c r="L5554" s="212">
        <v>19300.86</v>
      </c>
      <c r="M5554" s="239">
        <f t="shared" si="439"/>
        <v>0.51529999999980647</v>
      </c>
      <c r="N5554" s="239"/>
      <c r="O5554" s="178"/>
      <c r="P5554" s="178"/>
      <c r="Q5554" s="178"/>
      <c r="R5554" s="178"/>
      <c r="S5554" s="178"/>
      <c r="T5554" s="178"/>
      <c r="U5554" s="178"/>
      <c r="V5554" s="178"/>
      <c r="W5554" s="178"/>
      <c r="X5554" s="178"/>
      <c r="Y5554" s="210">
        <f t="shared" si="438"/>
        <v>0.38084532054697212</v>
      </c>
      <c r="Z5554" s="211">
        <f t="shared" si="440"/>
        <v>0.46</v>
      </c>
      <c r="AA5554" s="178"/>
      <c r="AB5554" s="178"/>
      <c r="AC5554" s="178"/>
    </row>
    <row r="5555" spans="2:29" x14ac:dyDescent="0.35">
      <c r="B5555" s="222">
        <v>563200</v>
      </c>
      <c r="C5555" s="208">
        <v>233969</v>
      </c>
      <c r="D5555" s="309">
        <v>12868.29</v>
      </c>
      <c r="E5555" s="206">
        <v>18717.52</v>
      </c>
      <c r="F5555" s="206">
        <v>21057.21</v>
      </c>
      <c r="G5555" s="205">
        <f t="shared" si="441"/>
        <v>0.41542791193181816</v>
      </c>
      <c r="H5555" s="207">
        <f t="shared" si="442"/>
        <v>0.45</v>
      </c>
      <c r="I5555" s="213">
        <v>214498</v>
      </c>
      <c r="J5555" s="213">
        <v>11797.39</v>
      </c>
      <c r="K5555" s="212">
        <v>17159.84</v>
      </c>
      <c r="L5555" s="212">
        <v>19304.82</v>
      </c>
      <c r="M5555" s="239">
        <f t="shared" si="439"/>
        <v>0.51520000000000432</v>
      </c>
      <c r="N5555" s="239"/>
      <c r="O5555" s="178"/>
      <c r="P5555" s="178"/>
      <c r="Q5555" s="178"/>
      <c r="R5555" s="178"/>
      <c r="S5555" s="178"/>
      <c r="T5555" s="178"/>
      <c r="U5555" s="178"/>
      <c r="V5555" s="178"/>
      <c r="W5555" s="178"/>
      <c r="X5555" s="178"/>
      <c r="Y5555" s="210">
        <f t="shared" si="438"/>
        <v>0.38085582386363637</v>
      </c>
      <c r="Z5555" s="211">
        <f t="shared" si="440"/>
        <v>0.44</v>
      </c>
      <c r="AA5555" s="178"/>
      <c r="AB5555" s="178"/>
      <c r="AC5555" s="178"/>
    </row>
    <row r="5556" spans="2:29" x14ac:dyDescent="0.35">
      <c r="B5556" s="222">
        <v>563300</v>
      </c>
      <c r="C5556" s="208">
        <v>234014</v>
      </c>
      <c r="D5556" s="309">
        <v>12870.77</v>
      </c>
      <c r="E5556" s="206">
        <v>18721.12</v>
      </c>
      <c r="F5556" s="206">
        <v>21061.26</v>
      </c>
      <c r="G5556" s="205">
        <f t="shared" si="441"/>
        <v>0.41543404935203265</v>
      </c>
      <c r="H5556" s="207">
        <f t="shared" si="442"/>
        <v>0.45</v>
      </c>
      <c r="I5556" s="213">
        <v>214544</v>
      </c>
      <c r="J5556" s="213">
        <v>11799.92</v>
      </c>
      <c r="K5556" s="212">
        <v>17163.52</v>
      </c>
      <c r="L5556" s="212">
        <v>19308.96</v>
      </c>
      <c r="M5556" s="239">
        <f t="shared" si="439"/>
        <v>0.51529999999969733</v>
      </c>
      <c r="N5556" s="239"/>
      <c r="O5556" s="178"/>
      <c r="P5556" s="178"/>
      <c r="Q5556" s="178"/>
      <c r="R5556" s="178"/>
      <c r="S5556" s="178"/>
      <c r="T5556" s="178"/>
      <c r="U5556" s="178"/>
      <c r="V5556" s="178"/>
      <c r="W5556" s="178"/>
      <c r="X5556" s="178"/>
      <c r="Y5556" s="210">
        <f t="shared" si="438"/>
        <v>0.38086987395703886</v>
      </c>
      <c r="Z5556" s="211">
        <f t="shared" si="440"/>
        <v>0.46</v>
      </c>
      <c r="AA5556" s="178"/>
      <c r="AB5556" s="178"/>
      <c r="AC5556" s="178"/>
    </row>
    <row r="5557" spans="2:29" x14ac:dyDescent="0.35">
      <c r="B5557" s="222">
        <v>563400</v>
      </c>
      <c r="C5557" s="208">
        <v>234059</v>
      </c>
      <c r="D5557" s="309">
        <v>12873.24</v>
      </c>
      <c r="E5557" s="206">
        <v>18724.72</v>
      </c>
      <c r="F5557" s="206">
        <v>21065.31</v>
      </c>
      <c r="G5557" s="205">
        <f t="shared" si="441"/>
        <v>0.41544018459353921</v>
      </c>
      <c r="H5557" s="207">
        <f t="shared" si="442"/>
        <v>0.45</v>
      </c>
      <c r="I5557" s="213">
        <v>214588</v>
      </c>
      <c r="J5557" s="213">
        <v>11802.34</v>
      </c>
      <c r="K5557" s="212">
        <v>17167.04</v>
      </c>
      <c r="L5557" s="212">
        <v>19312.919999999998</v>
      </c>
      <c r="M5557" s="239">
        <f t="shared" si="439"/>
        <v>0.51519999999989519</v>
      </c>
      <c r="N5557" s="239"/>
      <c r="O5557" s="178"/>
      <c r="P5557" s="178"/>
      <c r="Q5557" s="178"/>
      <c r="R5557" s="178"/>
      <c r="S5557" s="178"/>
      <c r="T5557" s="178"/>
      <c r="U5557" s="178"/>
      <c r="V5557" s="178"/>
      <c r="W5557" s="178"/>
      <c r="X5557" s="178"/>
      <c r="Y5557" s="210">
        <f t="shared" si="438"/>
        <v>0.38088036918707846</v>
      </c>
      <c r="Z5557" s="211">
        <f t="shared" si="440"/>
        <v>0.44</v>
      </c>
      <c r="AA5557" s="178"/>
      <c r="AB5557" s="178"/>
      <c r="AC5557" s="178"/>
    </row>
    <row r="5558" spans="2:29" x14ac:dyDescent="0.35">
      <c r="B5558" s="222">
        <v>563500</v>
      </c>
      <c r="C5558" s="208">
        <v>234104</v>
      </c>
      <c r="D5558" s="309">
        <v>12875.72</v>
      </c>
      <c r="E5558" s="206">
        <v>18728.32</v>
      </c>
      <c r="F5558" s="206">
        <v>21069.360000000001</v>
      </c>
      <c r="G5558" s="205">
        <f t="shared" si="441"/>
        <v>0.41544631765749779</v>
      </c>
      <c r="H5558" s="207">
        <f t="shared" si="442"/>
        <v>0.45</v>
      </c>
      <c r="I5558" s="213">
        <v>214634</v>
      </c>
      <c r="J5558" s="213">
        <v>11804.87</v>
      </c>
      <c r="K5558" s="212">
        <v>17170.72</v>
      </c>
      <c r="L5558" s="212">
        <v>19317.060000000001</v>
      </c>
      <c r="M5558" s="239">
        <f t="shared" si="439"/>
        <v>0.51530000000017029</v>
      </c>
      <c r="N5558" s="239"/>
      <c r="O5558" s="178"/>
      <c r="P5558" s="178"/>
      <c r="Q5558" s="178"/>
      <c r="R5558" s="178"/>
      <c r="S5558" s="178"/>
      <c r="T5558" s="178"/>
      <c r="U5558" s="178"/>
      <c r="V5558" s="178"/>
      <c r="W5558" s="178"/>
      <c r="X5558" s="178"/>
      <c r="Y5558" s="210">
        <f t="shared" si="438"/>
        <v>0.3808944099378882</v>
      </c>
      <c r="Z5558" s="211">
        <f t="shared" si="440"/>
        <v>0.46</v>
      </c>
      <c r="AA5558" s="178"/>
      <c r="AB5558" s="178"/>
      <c r="AC5558" s="178"/>
    </row>
    <row r="5559" spans="2:29" x14ac:dyDescent="0.35">
      <c r="B5559" s="222">
        <v>563600</v>
      </c>
      <c r="C5559" s="208">
        <v>234149</v>
      </c>
      <c r="D5559" s="309">
        <v>12878.19</v>
      </c>
      <c r="E5559" s="206">
        <v>18731.919999999998</v>
      </c>
      <c r="F5559" s="206">
        <v>21073.41</v>
      </c>
      <c r="G5559" s="205">
        <f t="shared" si="441"/>
        <v>0.41545244854506741</v>
      </c>
      <c r="H5559" s="207">
        <f t="shared" si="442"/>
        <v>0.45</v>
      </c>
      <c r="I5559" s="213">
        <v>214678</v>
      </c>
      <c r="J5559" s="213">
        <v>11807.29</v>
      </c>
      <c r="K5559" s="212">
        <v>17174.240000000002</v>
      </c>
      <c r="L5559" s="212">
        <v>19321.02</v>
      </c>
      <c r="M5559" s="239">
        <f t="shared" si="439"/>
        <v>0.51519999999974975</v>
      </c>
      <c r="N5559" s="239"/>
      <c r="O5559" s="178"/>
      <c r="P5559" s="178"/>
      <c r="Q5559" s="178"/>
      <c r="R5559" s="178"/>
      <c r="S5559" s="178"/>
      <c r="T5559" s="178"/>
      <c r="U5559" s="178"/>
      <c r="V5559" s="178"/>
      <c r="W5559" s="178"/>
      <c r="X5559" s="178"/>
      <c r="Y5559" s="210">
        <f t="shared" si="438"/>
        <v>0.38090489709013486</v>
      </c>
      <c r="Z5559" s="211">
        <f t="shared" si="440"/>
        <v>0.44</v>
      </c>
      <c r="AA5559" s="178"/>
      <c r="AB5559" s="178"/>
      <c r="AC5559" s="178"/>
    </row>
    <row r="5560" spans="2:29" x14ac:dyDescent="0.35">
      <c r="B5560" s="222">
        <v>563700</v>
      </c>
      <c r="C5560" s="208">
        <v>234194</v>
      </c>
      <c r="D5560" s="309">
        <v>12880.67</v>
      </c>
      <c r="E5560" s="206">
        <v>18735.52</v>
      </c>
      <c r="F5560" s="206">
        <v>21077.46</v>
      </c>
      <c r="G5560" s="205">
        <f t="shared" si="441"/>
        <v>0.41545857725740643</v>
      </c>
      <c r="H5560" s="207">
        <f t="shared" si="442"/>
        <v>0.45</v>
      </c>
      <c r="I5560" s="213">
        <v>214724</v>
      </c>
      <c r="J5560" s="213">
        <v>11809.82</v>
      </c>
      <c r="K5560" s="212">
        <v>17177.919999999998</v>
      </c>
      <c r="L5560" s="212">
        <v>19325.16</v>
      </c>
      <c r="M5560" s="239">
        <f t="shared" si="439"/>
        <v>0.51530000000002474</v>
      </c>
      <c r="N5560" s="239"/>
      <c r="O5560" s="178"/>
      <c r="P5560" s="178"/>
      <c r="Q5560" s="178"/>
      <c r="R5560" s="178"/>
      <c r="S5560" s="178"/>
      <c r="T5560" s="178"/>
      <c r="U5560" s="178"/>
      <c r="V5560" s="178"/>
      <c r="W5560" s="178"/>
      <c r="X5560" s="178"/>
      <c r="Y5560" s="210">
        <f t="shared" si="438"/>
        <v>0.38091892850807169</v>
      </c>
      <c r="Z5560" s="211">
        <f t="shared" si="440"/>
        <v>0.46</v>
      </c>
      <c r="AA5560" s="178"/>
      <c r="AB5560" s="178"/>
      <c r="AC5560" s="178"/>
    </row>
    <row r="5561" spans="2:29" x14ac:dyDescent="0.35">
      <c r="B5561" s="222">
        <v>563800</v>
      </c>
      <c r="C5561" s="208">
        <v>234239</v>
      </c>
      <c r="D5561" s="309">
        <v>12883.14</v>
      </c>
      <c r="E5561" s="206">
        <v>18739.12</v>
      </c>
      <c r="F5561" s="206">
        <v>21081.51</v>
      </c>
      <c r="G5561" s="205">
        <f t="shared" si="441"/>
        <v>0.41546470379567224</v>
      </c>
      <c r="H5561" s="207">
        <f t="shared" si="442"/>
        <v>0.45</v>
      </c>
      <c r="I5561" s="213">
        <v>214768</v>
      </c>
      <c r="J5561" s="213">
        <v>11812.24</v>
      </c>
      <c r="K5561" s="212">
        <v>17181.439999999999</v>
      </c>
      <c r="L5561" s="212">
        <v>19329.12</v>
      </c>
      <c r="M5561" s="239">
        <f t="shared" si="439"/>
        <v>0.51520000000025901</v>
      </c>
      <c r="N5561" s="239"/>
      <c r="O5561" s="178"/>
      <c r="P5561" s="178"/>
      <c r="Q5561" s="178"/>
      <c r="R5561" s="178"/>
      <c r="S5561" s="178"/>
      <c r="T5561" s="178"/>
      <c r="U5561" s="178"/>
      <c r="V5561" s="178"/>
      <c r="W5561" s="178"/>
      <c r="X5561" s="178"/>
      <c r="Y5561" s="210">
        <f t="shared" si="438"/>
        <v>0.38092940759134447</v>
      </c>
      <c r="Z5561" s="211">
        <f t="shared" si="440"/>
        <v>0.44</v>
      </c>
      <c r="AA5561" s="178"/>
      <c r="AB5561" s="178"/>
      <c r="AC5561" s="178"/>
    </row>
    <row r="5562" spans="2:29" x14ac:dyDescent="0.35">
      <c r="B5562" s="222">
        <v>563900</v>
      </c>
      <c r="C5562" s="208">
        <v>234284</v>
      </c>
      <c r="D5562" s="309">
        <v>12885.62</v>
      </c>
      <c r="E5562" s="206">
        <v>18742.72</v>
      </c>
      <c r="F5562" s="206">
        <v>21085.56</v>
      </c>
      <c r="G5562" s="205">
        <f t="shared" si="441"/>
        <v>0.41547082816102143</v>
      </c>
      <c r="H5562" s="207">
        <f t="shared" si="442"/>
        <v>0.45</v>
      </c>
      <c r="I5562" s="213">
        <v>214814</v>
      </c>
      <c r="J5562" s="213">
        <v>11814.77</v>
      </c>
      <c r="K5562" s="212">
        <v>17185.12</v>
      </c>
      <c r="L5562" s="212">
        <v>19333.259999999998</v>
      </c>
      <c r="M5562" s="239">
        <f t="shared" si="439"/>
        <v>0.51529999999995202</v>
      </c>
      <c r="N5562" s="239"/>
      <c r="O5562" s="178"/>
      <c r="P5562" s="178"/>
      <c r="Q5562" s="178"/>
      <c r="R5562" s="178"/>
      <c r="S5562" s="178"/>
      <c r="T5562" s="178"/>
      <c r="U5562" s="178"/>
      <c r="V5562" s="178"/>
      <c r="W5562" s="178"/>
      <c r="X5562" s="178"/>
      <c r="Y5562" s="210">
        <f t="shared" si="438"/>
        <v>0.38094342968611455</v>
      </c>
      <c r="Z5562" s="211">
        <f t="shared" si="440"/>
        <v>0.46</v>
      </c>
      <c r="AA5562" s="178"/>
      <c r="AB5562" s="178"/>
      <c r="AC5562" s="178"/>
    </row>
    <row r="5563" spans="2:29" x14ac:dyDescent="0.35">
      <c r="B5563" s="222">
        <v>564000</v>
      </c>
      <c r="C5563" s="208">
        <v>234329</v>
      </c>
      <c r="D5563" s="309">
        <v>12888.09</v>
      </c>
      <c r="E5563" s="206">
        <v>18746.32</v>
      </c>
      <c r="F5563" s="206">
        <v>21089.61</v>
      </c>
      <c r="G5563" s="205">
        <f t="shared" si="441"/>
        <v>0.41547695035460991</v>
      </c>
      <c r="H5563" s="207">
        <f t="shared" si="442"/>
        <v>0.45</v>
      </c>
      <c r="I5563" s="213">
        <v>214858</v>
      </c>
      <c r="J5563" s="213">
        <v>11817.19</v>
      </c>
      <c r="K5563" s="212">
        <v>17188.64</v>
      </c>
      <c r="L5563" s="212">
        <v>19337.22</v>
      </c>
      <c r="M5563" s="239">
        <f t="shared" si="439"/>
        <v>0.51520000000007715</v>
      </c>
      <c r="N5563" s="239"/>
      <c r="O5563" s="178"/>
      <c r="P5563" s="178"/>
      <c r="Q5563" s="178"/>
      <c r="R5563" s="178"/>
      <c r="S5563" s="178"/>
      <c r="T5563" s="178"/>
      <c r="U5563" s="178"/>
      <c r="V5563" s="178"/>
      <c r="W5563" s="178"/>
      <c r="X5563" s="178"/>
      <c r="Y5563" s="210">
        <f t="shared" si="438"/>
        <v>0.38095390070921986</v>
      </c>
      <c r="Z5563" s="211">
        <f t="shared" si="440"/>
        <v>0.44</v>
      </c>
      <c r="AA5563" s="178"/>
      <c r="AB5563" s="178"/>
      <c r="AC5563" s="178"/>
    </row>
    <row r="5564" spans="2:29" x14ac:dyDescent="0.35">
      <c r="B5564" s="222">
        <v>564100</v>
      </c>
      <c r="C5564" s="208">
        <v>234374</v>
      </c>
      <c r="D5564" s="309">
        <v>12890.57</v>
      </c>
      <c r="E5564" s="206">
        <v>18749.919999999998</v>
      </c>
      <c r="F5564" s="206">
        <v>21093.66</v>
      </c>
      <c r="G5564" s="205">
        <f t="shared" si="441"/>
        <v>0.41548307037759263</v>
      </c>
      <c r="H5564" s="207">
        <f t="shared" si="442"/>
        <v>0.45</v>
      </c>
      <c r="I5564" s="213">
        <v>214904</v>
      </c>
      <c r="J5564" s="213">
        <v>11819.72</v>
      </c>
      <c r="K5564" s="212">
        <v>17192.32</v>
      </c>
      <c r="L5564" s="212">
        <v>19341.36</v>
      </c>
      <c r="M5564" s="239">
        <f t="shared" si="439"/>
        <v>0.51529999999980647</v>
      </c>
      <c r="N5564" s="239"/>
      <c r="O5564" s="178"/>
      <c r="P5564" s="178"/>
      <c r="Q5564" s="178"/>
      <c r="R5564" s="178"/>
      <c r="S5564" s="178"/>
      <c r="T5564" s="178"/>
      <c r="U5564" s="178"/>
      <c r="V5564" s="178"/>
      <c r="W5564" s="178"/>
      <c r="X5564" s="178"/>
      <c r="Y5564" s="210">
        <f t="shared" si="438"/>
        <v>0.38096791349051584</v>
      </c>
      <c r="Z5564" s="211">
        <f t="shared" si="440"/>
        <v>0.46</v>
      </c>
      <c r="AA5564" s="178"/>
      <c r="AB5564" s="178"/>
      <c r="AC5564" s="178"/>
    </row>
    <row r="5565" spans="2:29" x14ac:dyDescent="0.35">
      <c r="B5565" s="222">
        <v>564200</v>
      </c>
      <c r="C5565" s="208">
        <v>234419</v>
      </c>
      <c r="D5565" s="309">
        <v>12893.04</v>
      </c>
      <c r="E5565" s="206">
        <v>18753.52</v>
      </c>
      <c r="F5565" s="206">
        <v>21097.71</v>
      </c>
      <c r="G5565" s="205">
        <f t="shared" si="441"/>
        <v>0.41548918823112374</v>
      </c>
      <c r="H5565" s="207">
        <f t="shared" si="442"/>
        <v>0.45</v>
      </c>
      <c r="I5565" s="213">
        <v>214948</v>
      </c>
      <c r="J5565" s="213">
        <v>11822.14</v>
      </c>
      <c r="K5565" s="212">
        <v>17195.84</v>
      </c>
      <c r="L5565" s="212">
        <v>19345.32</v>
      </c>
      <c r="M5565" s="239">
        <f t="shared" si="439"/>
        <v>0.51520000000000432</v>
      </c>
      <c r="N5565" s="239"/>
      <c r="O5565" s="178"/>
      <c r="P5565" s="178"/>
      <c r="Q5565" s="178"/>
      <c r="R5565" s="178"/>
      <c r="S5565" s="178"/>
      <c r="T5565" s="178"/>
      <c r="U5565" s="178"/>
      <c r="V5565" s="178"/>
      <c r="W5565" s="178"/>
      <c r="X5565" s="178"/>
      <c r="Y5565" s="210">
        <f t="shared" si="438"/>
        <v>0.38097837646224741</v>
      </c>
      <c r="Z5565" s="211">
        <f t="shared" si="440"/>
        <v>0.44</v>
      </c>
      <c r="AA5565" s="178"/>
      <c r="AB5565" s="178"/>
      <c r="AC5565" s="178"/>
    </row>
    <row r="5566" spans="2:29" x14ac:dyDescent="0.35">
      <c r="B5566" s="222">
        <v>564300</v>
      </c>
      <c r="C5566" s="208">
        <v>234464</v>
      </c>
      <c r="D5566" s="309">
        <v>12895.52</v>
      </c>
      <c r="E5566" s="206">
        <v>18757.12</v>
      </c>
      <c r="F5566" s="206">
        <v>21101.759999999998</v>
      </c>
      <c r="G5566" s="205">
        <f t="shared" si="441"/>
        <v>0.41549530391635653</v>
      </c>
      <c r="H5566" s="207">
        <f t="shared" si="442"/>
        <v>0.45</v>
      </c>
      <c r="I5566" s="213">
        <v>214994</v>
      </c>
      <c r="J5566" s="213">
        <v>11824.67</v>
      </c>
      <c r="K5566" s="212">
        <v>17199.52</v>
      </c>
      <c r="L5566" s="212">
        <v>19349.46</v>
      </c>
      <c r="M5566" s="239">
        <f t="shared" si="439"/>
        <v>0.51529999999969733</v>
      </c>
      <c r="N5566" s="239"/>
      <c r="O5566" s="178"/>
      <c r="P5566" s="178"/>
      <c r="Q5566" s="178"/>
      <c r="R5566" s="178"/>
      <c r="S5566" s="178"/>
      <c r="T5566" s="178"/>
      <c r="U5566" s="178"/>
      <c r="V5566" s="178"/>
      <c r="W5566" s="178"/>
      <c r="X5566" s="178"/>
      <c r="Y5566" s="210">
        <f t="shared" si="438"/>
        <v>0.38099237993974838</v>
      </c>
      <c r="Z5566" s="211">
        <f t="shared" si="440"/>
        <v>0.46</v>
      </c>
      <c r="AA5566" s="178"/>
      <c r="AB5566" s="178"/>
      <c r="AC5566" s="178"/>
    </row>
    <row r="5567" spans="2:29" x14ac:dyDescent="0.35">
      <c r="B5567" s="222">
        <v>564400</v>
      </c>
      <c r="C5567" s="208">
        <v>234509</v>
      </c>
      <c r="D5567" s="309">
        <v>12897.99</v>
      </c>
      <c r="E5567" s="206">
        <v>18760.72</v>
      </c>
      <c r="F5567" s="206">
        <v>21105.81</v>
      </c>
      <c r="G5567" s="205">
        <f t="shared" si="441"/>
        <v>0.41550141743444363</v>
      </c>
      <c r="H5567" s="207">
        <f t="shared" si="442"/>
        <v>0.45</v>
      </c>
      <c r="I5567" s="213">
        <v>215038</v>
      </c>
      <c r="J5567" s="213">
        <v>11827.09</v>
      </c>
      <c r="K5567" s="212">
        <v>17203.04</v>
      </c>
      <c r="L5567" s="212">
        <v>19353.419999999998</v>
      </c>
      <c r="M5567" s="239">
        <f t="shared" si="439"/>
        <v>0.51519999999989519</v>
      </c>
      <c r="N5567" s="239"/>
      <c r="O5567" s="178"/>
      <c r="P5567" s="178"/>
      <c r="Q5567" s="178"/>
      <c r="R5567" s="178"/>
      <c r="S5567" s="178"/>
      <c r="T5567" s="178"/>
      <c r="U5567" s="178"/>
      <c r="V5567" s="178"/>
      <c r="W5567" s="178"/>
      <c r="X5567" s="178"/>
      <c r="Y5567" s="210">
        <f t="shared" si="438"/>
        <v>0.38100283486888731</v>
      </c>
      <c r="Z5567" s="211">
        <f t="shared" si="440"/>
        <v>0.44</v>
      </c>
      <c r="AA5567" s="178"/>
      <c r="AB5567" s="178"/>
      <c r="AC5567" s="178"/>
    </row>
    <row r="5568" spans="2:29" x14ac:dyDescent="0.35">
      <c r="B5568" s="222">
        <v>564500</v>
      </c>
      <c r="C5568" s="208">
        <v>234554</v>
      </c>
      <c r="D5568" s="309">
        <v>12900.47</v>
      </c>
      <c r="E5568" s="206">
        <v>18764.32</v>
      </c>
      <c r="F5568" s="206">
        <v>21109.86</v>
      </c>
      <c r="G5568" s="205">
        <f t="shared" si="441"/>
        <v>0.41550752878653674</v>
      </c>
      <c r="H5568" s="207">
        <f t="shared" si="442"/>
        <v>0.45</v>
      </c>
      <c r="I5568" s="213">
        <v>215084</v>
      </c>
      <c r="J5568" s="213">
        <v>11829.62</v>
      </c>
      <c r="K5568" s="212">
        <v>17206.72</v>
      </c>
      <c r="L5568" s="212">
        <v>19357.560000000001</v>
      </c>
      <c r="M5568" s="239">
        <f t="shared" si="439"/>
        <v>0.51530000000017029</v>
      </c>
      <c r="N5568" s="239"/>
      <c r="O5568" s="178"/>
      <c r="P5568" s="178"/>
      <c r="Q5568" s="178"/>
      <c r="R5568" s="178"/>
      <c r="S5568" s="178"/>
      <c r="T5568" s="178"/>
      <c r="U5568" s="178"/>
      <c r="V5568" s="178"/>
      <c r="W5568" s="178"/>
      <c r="X5568" s="178"/>
      <c r="Y5568" s="210">
        <f t="shared" si="438"/>
        <v>0.38101682905225864</v>
      </c>
      <c r="Z5568" s="211">
        <f t="shared" si="440"/>
        <v>0.46</v>
      </c>
      <c r="AA5568" s="178"/>
      <c r="AB5568" s="178"/>
      <c r="AC5568" s="178"/>
    </row>
    <row r="5569" spans="2:29" x14ac:dyDescent="0.35">
      <c r="B5569" s="222">
        <v>564600</v>
      </c>
      <c r="C5569" s="208">
        <v>234599</v>
      </c>
      <c r="D5569" s="309">
        <v>12902.94</v>
      </c>
      <c r="E5569" s="206">
        <v>18767.919999999998</v>
      </c>
      <c r="F5569" s="206">
        <v>21113.91</v>
      </c>
      <c r="G5569" s="205">
        <f t="shared" si="441"/>
        <v>0.41551363797378676</v>
      </c>
      <c r="H5569" s="207">
        <f t="shared" si="442"/>
        <v>0.45</v>
      </c>
      <c r="I5569" s="213">
        <v>215128</v>
      </c>
      <c r="J5569" s="213">
        <v>11832.04</v>
      </c>
      <c r="K5569" s="212">
        <v>17210.240000000002</v>
      </c>
      <c r="L5569" s="212">
        <v>19361.52</v>
      </c>
      <c r="M5569" s="239">
        <f t="shared" si="439"/>
        <v>0.51519999999974975</v>
      </c>
      <c r="N5569" s="239"/>
      <c r="O5569" s="178"/>
      <c r="P5569" s="178"/>
      <c r="Q5569" s="178"/>
      <c r="R5569" s="178"/>
      <c r="S5569" s="178"/>
      <c r="T5569" s="178"/>
      <c r="U5569" s="178"/>
      <c r="V5569" s="178"/>
      <c r="W5569" s="178"/>
      <c r="X5569" s="178"/>
      <c r="Y5569" s="210">
        <f t="shared" si="438"/>
        <v>0.38102727594757352</v>
      </c>
      <c r="Z5569" s="211">
        <f t="shared" si="440"/>
        <v>0.44</v>
      </c>
      <c r="AA5569" s="178"/>
      <c r="AB5569" s="178"/>
      <c r="AC5569" s="178"/>
    </row>
    <row r="5570" spans="2:29" x14ac:dyDescent="0.35">
      <c r="B5570" s="222">
        <v>564700</v>
      </c>
      <c r="C5570" s="208">
        <v>234644</v>
      </c>
      <c r="D5570" s="309">
        <v>12905.42</v>
      </c>
      <c r="E5570" s="206">
        <v>18771.52</v>
      </c>
      <c r="F5570" s="206">
        <v>21117.96</v>
      </c>
      <c r="G5570" s="205">
        <f t="shared" si="441"/>
        <v>0.41551974499734373</v>
      </c>
      <c r="H5570" s="207">
        <f t="shared" si="442"/>
        <v>0.45</v>
      </c>
      <c r="I5570" s="213">
        <v>215174</v>
      </c>
      <c r="J5570" s="213">
        <v>11834.57</v>
      </c>
      <c r="K5570" s="212">
        <v>17213.919999999998</v>
      </c>
      <c r="L5570" s="212">
        <v>19365.66</v>
      </c>
      <c r="M5570" s="239">
        <f t="shared" si="439"/>
        <v>0.51530000000002474</v>
      </c>
      <c r="N5570" s="239"/>
      <c r="O5570" s="178"/>
      <c r="P5570" s="178"/>
      <c r="Q5570" s="178"/>
      <c r="R5570" s="178"/>
      <c r="S5570" s="178"/>
      <c r="T5570" s="178"/>
      <c r="U5570" s="178"/>
      <c r="V5570" s="178"/>
      <c r="W5570" s="178"/>
      <c r="X5570" s="178"/>
      <c r="Y5570" s="210">
        <f t="shared" si="438"/>
        <v>0.38104126084646717</v>
      </c>
      <c r="Z5570" s="211">
        <f t="shared" si="440"/>
        <v>0.46</v>
      </c>
      <c r="AA5570" s="178"/>
      <c r="AB5570" s="178"/>
      <c r="AC5570" s="178"/>
    </row>
    <row r="5571" spans="2:29" x14ac:dyDescent="0.35">
      <c r="B5571" s="222">
        <v>564800</v>
      </c>
      <c r="C5571" s="208">
        <v>234689</v>
      </c>
      <c r="D5571" s="309">
        <v>12907.89</v>
      </c>
      <c r="E5571" s="206">
        <v>18775.12</v>
      </c>
      <c r="F5571" s="206">
        <v>21122.01</v>
      </c>
      <c r="G5571" s="205">
        <f t="shared" si="441"/>
        <v>0.41552584985835694</v>
      </c>
      <c r="H5571" s="207">
        <f t="shared" si="442"/>
        <v>0.45</v>
      </c>
      <c r="I5571" s="213">
        <v>215218</v>
      </c>
      <c r="J5571" s="213">
        <v>11836.99</v>
      </c>
      <c r="K5571" s="212">
        <v>17217.439999999999</v>
      </c>
      <c r="L5571" s="212">
        <v>19369.62</v>
      </c>
      <c r="M5571" s="239">
        <f t="shared" si="439"/>
        <v>0.51520000000025901</v>
      </c>
      <c r="N5571" s="239"/>
      <c r="O5571" s="178"/>
      <c r="P5571" s="178"/>
      <c r="Q5571" s="178"/>
      <c r="R5571" s="178"/>
      <c r="S5571" s="178"/>
      <c r="T5571" s="178"/>
      <c r="U5571" s="178"/>
      <c r="V5571" s="178"/>
      <c r="W5571" s="178"/>
      <c r="X5571" s="178"/>
      <c r="Y5571" s="210">
        <f t="shared" ref="Y5571:Y5634" si="443">I5571/$B5571</f>
        <v>0.38105169971671388</v>
      </c>
      <c r="Z5571" s="211">
        <f t="shared" si="440"/>
        <v>0.44</v>
      </c>
      <c r="AA5571" s="178"/>
      <c r="AB5571" s="178"/>
      <c r="AC5571" s="178"/>
    </row>
    <row r="5572" spans="2:29" x14ac:dyDescent="0.35">
      <c r="B5572" s="222">
        <v>564900</v>
      </c>
      <c r="C5572" s="208">
        <v>234734</v>
      </c>
      <c r="D5572" s="309">
        <v>12910.37</v>
      </c>
      <c r="E5572" s="206">
        <v>18778.72</v>
      </c>
      <c r="F5572" s="206">
        <v>21126.06</v>
      </c>
      <c r="G5572" s="205">
        <f t="shared" si="441"/>
        <v>0.41553195255797487</v>
      </c>
      <c r="H5572" s="207">
        <f t="shared" si="442"/>
        <v>0.45</v>
      </c>
      <c r="I5572" s="213">
        <v>215264</v>
      </c>
      <c r="J5572" s="213">
        <v>11839.52</v>
      </c>
      <c r="K5572" s="212">
        <v>17221.12</v>
      </c>
      <c r="L5572" s="212">
        <v>19373.759999999998</v>
      </c>
      <c r="M5572" s="239">
        <f t="shared" ref="M5572:M5635" si="444">(C5572+D5572+F5572-C5571-D5571-F5571)/100</f>
        <v>0.51529999999995202</v>
      </c>
      <c r="N5572" s="239"/>
      <c r="O5572" s="178"/>
      <c r="P5572" s="178"/>
      <c r="Q5572" s="178"/>
      <c r="R5572" s="178"/>
      <c r="S5572" s="178"/>
      <c r="T5572" s="178"/>
      <c r="U5572" s="178"/>
      <c r="V5572" s="178"/>
      <c r="W5572" s="178"/>
      <c r="X5572" s="178"/>
      <c r="Y5572" s="210">
        <f t="shared" si="443"/>
        <v>0.3810656753407683</v>
      </c>
      <c r="Z5572" s="211">
        <f t="shared" ref="Z5572:Z5635" si="445">(I5572-I5571)/($B5572-$B5571)</f>
        <v>0.46</v>
      </c>
      <c r="AA5572" s="178"/>
      <c r="AB5572" s="178"/>
      <c r="AC5572" s="178"/>
    </row>
    <row r="5573" spans="2:29" x14ac:dyDescent="0.35">
      <c r="B5573" s="222">
        <v>565000</v>
      </c>
      <c r="C5573" s="208">
        <v>234779</v>
      </c>
      <c r="D5573" s="309">
        <v>12912.84</v>
      </c>
      <c r="E5573" s="206">
        <v>18782.32</v>
      </c>
      <c r="F5573" s="206">
        <v>21130.11</v>
      </c>
      <c r="G5573" s="205">
        <f t="shared" ref="G5573:G5636" si="446">C5573/B5573</f>
        <v>0.41553805309734515</v>
      </c>
      <c r="H5573" s="207">
        <f t="shared" ref="H5573:H5636" si="447">(C5573-C5572)/(B5573-B5572)</f>
        <v>0.45</v>
      </c>
      <c r="I5573" s="213">
        <v>215308</v>
      </c>
      <c r="J5573" s="213">
        <v>11841.94</v>
      </c>
      <c r="K5573" s="212">
        <v>17224.64</v>
      </c>
      <c r="L5573" s="212">
        <v>19377.72</v>
      </c>
      <c r="M5573" s="239">
        <f t="shared" si="444"/>
        <v>0.51520000000007715</v>
      </c>
      <c r="N5573" s="239"/>
      <c r="O5573" s="178"/>
      <c r="P5573" s="178"/>
      <c r="Q5573" s="178"/>
      <c r="R5573" s="178"/>
      <c r="S5573" s="178"/>
      <c r="T5573" s="178"/>
      <c r="U5573" s="178"/>
      <c r="V5573" s="178"/>
      <c r="W5573" s="178"/>
      <c r="X5573" s="178"/>
      <c r="Y5573" s="210">
        <f t="shared" si="443"/>
        <v>0.38107610619469029</v>
      </c>
      <c r="Z5573" s="211">
        <f t="shared" si="445"/>
        <v>0.44</v>
      </c>
      <c r="AA5573" s="178"/>
      <c r="AB5573" s="178"/>
      <c r="AC5573" s="178"/>
    </row>
    <row r="5574" spans="2:29" x14ac:dyDescent="0.35">
      <c r="B5574" s="222">
        <v>565100</v>
      </c>
      <c r="C5574" s="208">
        <v>234824</v>
      </c>
      <c r="D5574" s="309">
        <v>12915.32</v>
      </c>
      <c r="E5574" s="206">
        <v>18785.919999999998</v>
      </c>
      <c r="F5574" s="206">
        <v>21134.16</v>
      </c>
      <c r="G5574" s="205">
        <f t="shared" si="446"/>
        <v>0.41554415147761459</v>
      </c>
      <c r="H5574" s="207">
        <f t="shared" si="447"/>
        <v>0.45</v>
      </c>
      <c r="I5574" s="213">
        <v>215354</v>
      </c>
      <c r="J5574" s="213">
        <v>11844.47</v>
      </c>
      <c r="K5574" s="212">
        <v>17228.32</v>
      </c>
      <c r="L5574" s="212">
        <v>19381.86</v>
      </c>
      <c r="M5574" s="239">
        <f t="shared" si="444"/>
        <v>0.51529999999980647</v>
      </c>
      <c r="N5574" s="239"/>
      <c r="O5574" s="178"/>
      <c r="P5574" s="178"/>
      <c r="Q5574" s="178"/>
      <c r="R5574" s="178"/>
      <c r="S5574" s="178"/>
      <c r="T5574" s="178"/>
      <c r="U5574" s="178"/>
      <c r="V5574" s="178"/>
      <c r="W5574" s="178"/>
      <c r="X5574" s="178"/>
      <c r="Y5574" s="210">
        <f t="shared" si="443"/>
        <v>0.38109007255353033</v>
      </c>
      <c r="Z5574" s="211">
        <f t="shared" si="445"/>
        <v>0.46</v>
      </c>
      <c r="AA5574" s="178"/>
      <c r="AB5574" s="178"/>
      <c r="AC5574" s="178"/>
    </row>
    <row r="5575" spans="2:29" x14ac:dyDescent="0.35">
      <c r="B5575" s="222">
        <v>565200</v>
      </c>
      <c r="C5575" s="208">
        <v>234869</v>
      </c>
      <c r="D5575" s="309">
        <v>12917.79</v>
      </c>
      <c r="E5575" s="206">
        <v>18789.52</v>
      </c>
      <c r="F5575" s="206">
        <v>21138.21</v>
      </c>
      <c r="G5575" s="205">
        <f t="shared" si="446"/>
        <v>0.41555024769992921</v>
      </c>
      <c r="H5575" s="207">
        <f t="shared" si="447"/>
        <v>0.45</v>
      </c>
      <c r="I5575" s="213">
        <v>215398</v>
      </c>
      <c r="J5575" s="213">
        <v>11846.89</v>
      </c>
      <c r="K5575" s="212">
        <v>17231.84</v>
      </c>
      <c r="L5575" s="212">
        <v>19385.82</v>
      </c>
      <c r="M5575" s="239">
        <f t="shared" si="444"/>
        <v>0.51520000000000432</v>
      </c>
      <c r="N5575" s="239"/>
      <c r="O5575" s="178"/>
      <c r="P5575" s="178"/>
      <c r="Q5575" s="178"/>
      <c r="R5575" s="178"/>
      <c r="S5575" s="178"/>
      <c r="T5575" s="178"/>
      <c r="U5575" s="178"/>
      <c r="V5575" s="178"/>
      <c r="W5575" s="178"/>
      <c r="X5575" s="178"/>
      <c r="Y5575" s="210">
        <f t="shared" si="443"/>
        <v>0.38110049539985846</v>
      </c>
      <c r="Z5575" s="211">
        <f t="shared" si="445"/>
        <v>0.44</v>
      </c>
      <c r="AA5575" s="178"/>
      <c r="AB5575" s="178"/>
      <c r="AC5575" s="178"/>
    </row>
    <row r="5576" spans="2:29" x14ac:dyDescent="0.35">
      <c r="B5576" s="222">
        <v>565300</v>
      </c>
      <c r="C5576" s="208">
        <v>234914</v>
      </c>
      <c r="D5576" s="309">
        <v>12920.27</v>
      </c>
      <c r="E5576" s="206">
        <v>18793.12</v>
      </c>
      <c r="F5576" s="206">
        <v>21142.26</v>
      </c>
      <c r="G5576" s="205">
        <f t="shared" si="446"/>
        <v>0.41555634176543427</v>
      </c>
      <c r="H5576" s="207">
        <f t="shared" si="447"/>
        <v>0.45</v>
      </c>
      <c r="I5576" s="213">
        <v>215444</v>
      </c>
      <c r="J5576" s="213">
        <v>11849.42</v>
      </c>
      <c r="K5576" s="212">
        <v>17235.52</v>
      </c>
      <c r="L5576" s="212">
        <v>19389.96</v>
      </c>
      <c r="M5576" s="239">
        <f t="shared" si="444"/>
        <v>0.51529999999969733</v>
      </c>
      <c r="N5576" s="239"/>
      <c r="O5576" s="178"/>
      <c r="P5576" s="178"/>
      <c r="Q5576" s="178"/>
      <c r="R5576" s="178"/>
      <c r="S5576" s="178"/>
      <c r="T5576" s="178"/>
      <c r="U5576" s="178"/>
      <c r="V5576" s="178"/>
      <c r="W5576" s="178"/>
      <c r="X5576" s="178"/>
      <c r="Y5576" s="210">
        <f t="shared" si="443"/>
        <v>0.38111445250309572</v>
      </c>
      <c r="Z5576" s="211">
        <f t="shared" si="445"/>
        <v>0.46</v>
      </c>
      <c r="AA5576" s="178"/>
      <c r="AB5576" s="178"/>
      <c r="AC5576" s="178"/>
    </row>
    <row r="5577" spans="2:29" x14ac:dyDescent="0.35">
      <c r="B5577" s="222">
        <v>565400</v>
      </c>
      <c r="C5577" s="208">
        <v>234959</v>
      </c>
      <c r="D5577" s="309">
        <v>12922.74</v>
      </c>
      <c r="E5577" s="206">
        <v>18796.72</v>
      </c>
      <c r="F5577" s="206">
        <v>21146.31</v>
      </c>
      <c r="G5577" s="205">
        <f t="shared" si="446"/>
        <v>0.41556243367527412</v>
      </c>
      <c r="H5577" s="207">
        <f t="shared" si="447"/>
        <v>0.45</v>
      </c>
      <c r="I5577" s="213">
        <v>215488</v>
      </c>
      <c r="J5577" s="213">
        <v>11851.84</v>
      </c>
      <c r="K5577" s="212">
        <v>17239.04</v>
      </c>
      <c r="L5577" s="212">
        <v>19393.919999999998</v>
      </c>
      <c r="M5577" s="239">
        <f t="shared" si="444"/>
        <v>0.51519999999989519</v>
      </c>
      <c r="N5577" s="239"/>
      <c r="O5577" s="178"/>
      <c r="P5577" s="178"/>
      <c r="Q5577" s="178"/>
      <c r="R5577" s="178"/>
      <c r="S5577" s="178"/>
      <c r="T5577" s="178"/>
      <c r="U5577" s="178"/>
      <c r="V5577" s="178"/>
      <c r="W5577" s="178"/>
      <c r="X5577" s="178"/>
      <c r="Y5577" s="210">
        <f t="shared" si="443"/>
        <v>0.38112486735054829</v>
      </c>
      <c r="Z5577" s="211">
        <f t="shared" si="445"/>
        <v>0.44</v>
      </c>
      <c r="AA5577" s="178"/>
      <c r="AB5577" s="178"/>
      <c r="AC5577" s="178"/>
    </row>
    <row r="5578" spans="2:29" x14ac:dyDescent="0.35">
      <c r="B5578" s="222">
        <v>565500</v>
      </c>
      <c r="C5578" s="208">
        <v>235004</v>
      </c>
      <c r="D5578" s="309">
        <v>12925.22</v>
      </c>
      <c r="E5578" s="206">
        <v>18800.32</v>
      </c>
      <c r="F5578" s="206">
        <v>21150.36</v>
      </c>
      <c r="G5578" s="205">
        <f t="shared" si="446"/>
        <v>0.41556852343059242</v>
      </c>
      <c r="H5578" s="207">
        <f t="shared" si="447"/>
        <v>0.45</v>
      </c>
      <c r="I5578" s="213">
        <v>215534</v>
      </c>
      <c r="J5578" s="213">
        <v>11854.37</v>
      </c>
      <c r="K5578" s="212">
        <v>17242.72</v>
      </c>
      <c r="L5578" s="212">
        <v>19398.060000000001</v>
      </c>
      <c r="M5578" s="239">
        <f t="shared" si="444"/>
        <v>0.51530000000017029</v>
      </c>
      <c r="N5578" s="239"/>
      <c r="O5578" s="178"/>
      <c r="P5578" s="178"/>
      <c r="Q5578" s="178"/>
      <c r="R5578" s="178"/>
      <c r="S5578" s="178"/>
      <c r="T5578" s="178"/>
      <c r="U5578" s="178"/>
      <c r="V5578" s="178"/>
      <c r="W5578" s="178"/>
      <c r="X5578" s="178"/>
      <c r="Y5578" s="210">
        <f t="shared" si="443"/>
        <v>0.3811388152077807</v>
      </c>
      <c r="Z5578" s="211">
        <f t="shared" si="445"/>
        <v>0.46</v>
      </c>
      <c r="AA5578" s="178"/>
      <c r="AB5578" s="178"/>
      <c r="AC5578" s="178"/>
    </row>
    <row r="5579" spans="2:29" x14ac:dyDescent="0.35">
      <c r="B5579" s="222">
        <v>565600</v>
      </c>
      <c r="C5579" s="208">
        <v>235049</v>
      </c>
      <c r="D5579" s="309">
        <v>12927.69</v>
      </c>
      <c r="E5579" s="206">
        <v>18803.919999999998</v>
      </c>
      <c r="F5579" s="206">
        <v>21154.41</v>
      </c>
      <c r="G5579" s="205">
        <f t="shared" si="446"/>
        <v>0.41557461103253185</v>
      </c>
      <c r="H5579" s="207">
        <f t="shared" si="447"/>
        <v>0.45</v>
      </c>
      <c r="I5579" s="213">
        <v>215578</v>
      </c>
      <c r="J5579" s="213">
        <v>11856.79</v>
      </c>
      <c r="K5579" s="212">
        <v>17246.240000000002</v>
      </c>
      <c r="L5579" s="212">
        <v>19402.02</v>
      </c>
      <c r="M5579" s="239">
        <f t="shared" si="444"/>
        <v>0.51519999999974975</v>
      </c>
      <c r="N5579" s="239"/>
      <c r="O5579" s="178"/>
      <c r="P5579" s="178"/>
      <c r="Q5579" s="178"/>
      <c r="R5579" s="178"/>
      <c r="S5579" s="178"/>
      <c r="T5579" s="178"/>
      <c r="U5579" s="178"/>
      <c r="V5579" s="178"/>
      <c r="W5579" s="178"/>
      <c r="X5579" s="178"/>
      <c r="Y5579" s="210">
        <f t="shared" si="443"/>
        <v>0.38114922206506363</v>
      </c>
      <c r="Z5579" s="211">
        <f t="shared" si="445"/>
        <v>0.44</v>
      </c>
      <c r="AA5579" s="178"/>
      <c r="AB5579" s="178"/>
      <c r="AC5579" s="178"/>
    </row>
    <row r="5580" spans="2:29" x14ac:dyDescent="0.35">
      <c r="B5580" s="222">
        <v>565700</v>
      </c>
      <c r="C5580" s="208">
        <v>235094</v>
      </c>
      <c r="D5580" s="309">
        <v>12930.17</v>
      </c>
      <c r="E5580" s="206">
        <v>18807.52</v>
      </c>
      <c r="F5580" s="206">
        <v>21158.46</v>
      </c>
      <c r="G5580" s="205">
        <f t="shared" si="446"/>
        <v>0.41558069648223439</v>
      </c>
      <c r="H5580" s="207">
        <f t="shared" si="447"/>
        <v>0.45</v>
      </c>
      <c r="I5580" s="213">
        <v>215624</v>
      </c>
      <c r="J5580" s="213">
        <v>11859.32</v>
      </c>
      <c r="K5580" s="212">
        <v>17249.919999999998</v>
      </c>
      <c r="L5580" s="212">
        <v>19406.16</v>
      </c>
      <c r="M5580" s="239">
        <f t="shared" si="444"/>
        <v>0.51530000000002474</v>
      </c>
      <c r="N5580" s="239"/>
      <c r="O5580" s="178"/>
      <c r="P5580" s="178"/>
      <c r="Q5580" s="178"/>
      <c r="R5580" s="178"/>
      <c r="S5580" s="178"/>
      <c r="T5580" s="178"/>
      <c r="U5580" s="178"/>
      <c r="V5580" s="178"/>
      <c r="W5580" s="178"/>
      <c r="X5580" s="178"/>
      <c r="Y5580" s="210">
        <f t="shared" si="443"/>
        <v>0.38116316068587591</v>
      </c>
      <c r="Z5580" s="211">
        <f t="shared" si="445"/>
        <v>0.46</v>
      </c>
      <c r="AA5580" s="178"/>
      <c r="AB5580" s="178"/>
      <c r="AC5580" s="178"/>
    </row>
    <row r="5581" spans="2:29" x14ac:dyDescent="0.35">
      <c r="B5581" s="222">
        <v>565800</v>
      </c>
      <c r="C5581" s="208">
        <v>235139</v>
      </c>
      <c r="D5581" s="309">
        <v>12932.64</v>
      </c>
      <c r="E5581" s="206">
        <v>18811.12</v>
      </c>
      <c r="F5581" s="206">
        <v>21162.51</v>
      </c>
      <c r="G5581" s="205">
        <f t="shared" si="446"/>
        <v>0.4155867797808413</v>
      </c>
      <c r="H5581" s="207">
        <f t="shared" si="447"/>
        <v>0.45</v>
      </c>
      <c r="I5581" s="213">
        <v>215668</v>
      </c>
      <c r="J5581" s="213">
        <v>11861.74</v>
      </c>
      <c r="K5581" s="212">
        <v>17253.439999999999</v>
      </c>
      <c r="L5581" s="212">
        <v>19410.12</v>
      </c>
      <c r="M5581" s="239">
        <f t="shared" si="444"/>
        <v>0.51520000000025901</v>
      </c>
      <c r="N5581" s="239"/>
      <c r="O5581" s="178"/>
      <c r="P5581" s="178"/>
      <c r="Q5581" s="178"/>
      <c r="R5581" s="178"/>
      <c r="S5581" s="178"/>
      <c r="T5581" s="178"/>
      <c r="U5581" s="178"/>
      <c r="V5581" s="178"/>
      <c r="W5581" s="178"/>
      <c r="X5581" s="178"/>
      <c r="Y5581" s="210">
        <f t="shared" si="443"/>
        <v>0.38117355956168258</v>
      </c>
      <c r="Z5581" s="211">
        <f t="shared" si="445"/>
        <v>0.44</v>
      </c>
      <c r="AA5581" s="178"/>
      <c r="AB5581" s="178"/>
      <c r="AC5581" s="178"/>
    </row>
    <row r="5582" spans="2:29" x14ac:dyDescent="0.35">
      <c r="B5582" s="222">
        <v>565900</v>
      </c>
      <c r="C5582" s="208">
        <v>235184</v>
      </c>
      <c r="D5582" s="309">
        <v>12935.12</v>
      </c>
      <c r="E5582" s="206">
        <v>18814.72</v>
      </c>
      <c r="F5582" s="206">
        <v>21166.560000000001</v>
      </c>
      <c r="G5582" s="205">
        <f t="shared" si="446"/>
        <v>0.41559286092949282</v>
      </c>
      <c r="H5582" s="207">
        <f t="shared" si="447"/>
        <v>0.45</v>
      </c>
      <c r="I5582" s="213">
        <v>215714</v>
      </c>
      <c r="J5582" s="213">
        <v>11864.27</v>
      </c>
      <c r="K5582" s="212">
        <v>17257.12</v>
      </c>
      <c r="L5582" s="212">
        <v>19414.259999999998</v>
      </c>
      <c r="M5582" s="239">
        <f t="shared" si="444"/>
        <v>0.51529999999995202</v>
      </c>
      <c r="N5582" s="239"/>
      <c r="O5582" s="178"/>
      <c r="P5582" s="178"/>
      <c r="Q5582" s="178"/>
      <c r="R5582" s="178"/>
      <c r="S5582" s="178"/>
      <c r="T5582" s="178"/>
      <c r="U5582" s="178"/>
      <c r="V5582" s="178"/>
      <c r="W5582" s="178"/>
      <c r="X5582" s="178"/>
      <c r="Y5582" s="210">
        <f t="shared" si="443"/>
        <v>0.38118748895564586</v>
      </c>
      <c r="Z5582" s="211">
        <f t="shared" si="445"/>
        <v>0.46</v>
      </c>
      <c r="AA5582" s="178"/>
      <c r="AB5582" s="178"/>
      <c r="AC5582" s="178"/>
    </row>
    <row r="5583" spans="2:29" x14ac:dyDescent="0.35">
      <c r="B5583" s="222">
        <v>566000</v>
      </c>
      <c r="C5583" s="208">
        <v>235229</v>
      </c>
      <c r="D5583" s="309">
        <v>12937.59</v>
      </c>
      <c r="E5583" s="206">
        <v>18818.32</v>
      </c>
      <c r="F5583" s="206">
        <v>21170.61</v>
      </c>
      <c r="G5583" s="205">
        <f t="shared" si="446"/>
        <v>0.41559893992932861</v>
      </c>
      <c r="H5583" s="207">
        <f t="shared" si="447"/>
        <v>0.45</v>
      </c>
      <c r="I5583" s="213">
        <v>215758</v>
      </c>
      <c r="J5583" s="213">
        <v>11866.69</v>
      </c>
      <c r="K5583" s="212">
        <v>17260.64</v>
      </c>
      <c r="L5583" s="212">
        <v>19418.22</v>
      </c>
      <c r="M5583" s="239">
        <f t="shared" si="444"/>
        <v>0.51520000000007715</v>
      </c>
      <c r="N5583" s="239"/>
      <c r="O5583" s="178"/>
      <c r="P5583" s="178"/>
      <c r="Q5583" s="178"/>
      <c r="R5583" s="178"/>
      <c r="S5583" s="178"/>
      <c r="T5583" s="178"/>
      <c r="U5583" s="178"/>
      <c r="V5583" s="178"/>
      <c r="W5583" s="178"/>
      <c r="X5583" s="178"/>
      <c r="Y5583" s="210">
        <f t="shared" si="443"/>
        <v>0.38119787985865722</v>
      </c>
      <c r="Z5583" s="211">
        <f t="shared" si="445"/>
        <v>0.44</v>
      </c>
      <c r="AA5583" s="178"/>
      <c r="AB5583" s="178"/>
      <c r="AC5583" s="178"/>
    </row>
    <row r="5584" spans="2:29" x14ac:dyDescent="0.35">
      <c r="B5584" s="222">
        <v>566100</v>
      </c>
      <c r="C5584" s="208">
        <v>235274</v>
      </c>
      <c r="D5584" s="309">
        <v>12940.07</v>
      </c>
      <c r="E5584" s="206">
        <v>18821.919999999998</v>
      </c>
      <c r="F5584" s="206">
        <v>21174.66</v>
      </c>
      <c r="G5584" s="205">
        <f t="shared" si="446"/>
        <v>0.41560501678148737</v>
      </c>
      <c r="H5584" s="207">
        <f t="shared" si="447"/>
        <v>0.45</v>
      </c>
      <c r="I5584" s="213">
        <v>215804</v>
      </c>
      <c r="J5584" s="213">
        <v>11869.22</v>
      </c>
      <c r="K5584" s="212">
        <v>17264.32</v>
      </c>
      <c r="L5584" s="212">
        <v>19422.36</v>
      </c>
      <c r="M5584" s="239">
        <f t="shared" si="444"/>
        <v>0.51529999999980647</v>
      </c>
      <c r="N5584" s="239"/>
      <c r="O5584" s="178"/>
      <c r="P5584" s="178"/>
      <c r="Q5584" s="178"/>
      <c r="R5584" s="178"/>
      <c r="S5584" s="178"/>
      <c r="T5584" s="178"/>
      <c r="U5584" s="178"/>
      <c r="V5584" s="178"/>
      <c r="W5584" s="178"/>
      <c r="X5584" s="178"/>
      <c r="Y5584" s="210">
        <f t="shared" si="443"/>
        <v>0.38121180003532945</v>
      </c>
      <c r="Z5584" s="211">
        <f t="shared" si="445"/>
        <v>0.46</v>
      </c>
      <c r="AA5584" s="178"/>
      <c r="AB5584" s="178"/>
      <c r="AC5584" s="178"/>
    </row>
    <row r="5585" spans="2:29" x14ac:dyDescent="0.35">
      <c r="B5585" s="222">
        <v>566200</v>
      </c>
      <c r="C5585" s="208">
        <v>235319</v>
      </c>
      <c r="D5585" s="309">
        <v>12942.54</v>
      </c>
      <c r="E5585" s="206">
        <v>18825.52</v>
      </c>
      <c r="F5585" s="206">
        <v>21178.71</v>
      </c>
      <c r="G5585" s="205">
        <f t="shared" si="446"/>
        <v>0.41561109148710701</v>
      </c>
      <c r="H5585" s="207">
        <f t="shared" si="447"/>
        <v>0.45</v>
      </c>
      <c r="I5585" s="213">
        <v>215848</v>
      </c>
      <c r="J5585" s="213">
        <v>11871.64</v>
      </c>
      <c r="K5585" s="212">
        <v>17267.84</v>
      </c>
      <c r="L5585" s="212">
        <v>19426.32</v>
      </c>
      <c r="M5585" s="239">
        <f t="shared" si="444"/>
        <v>0.51520000000000432</v>
      </c>
      <c r="N5585" s="239"/>
      <c r="O5585" s="178"/>
      <c r="P5585" s="178"/>
      <c r="Q5585" s="178"/>
      <c r="R5585" s="178"/>
      <c r="S5585" s="178"/>
      <c r="T5585" s="178"/>
      <c r="U5585" s="178"/>
      <c r="V5585" s="178"/>
      <c r="W5585" s="178"/>
      <c r="X5585" s="178"/>
      <c r="Y5585" s="210">
        <f t="shared" si="443"/>
        <v>0.38122218297421406</v>
      </c>
      <c r="Z5585" s="211">
        <f t="shared" si="445"/>
        <v>0.44</v>
      </c>
      <c r="AA5585" s="178"/>
      <c r="AB5585" s="178"/>
      <c r="AC5585" s="178"/>
    </row>
    <row r="5586" spans="2:29" x14ac:dyDescent="0.35">
      <c r="B5586" s="222">
        <v>566300</v>
      </c>
      <c r="C5586" s="208">
        <v>235364</v>
      </c>
      <c r="D5586" s="309">
        <v>12945.02</v>
      </c>
      <c r="E5586" s="206">
        <v>18829.12</v>
      </c>
      <c r="F5586" s="206">
        <v>21182.76</v>
      </c>
      <c r="G5586" s="205">
        <f t="shared" si="446"/>
        <v>0.41561716404732474</v>
      </c>
      <c r="H5586" s="207">
        <f t="shared" si="447"/>
        <v>0.45</v>
      </c>
      <c r="I5586" s="213">
        <v>215894</v>
      </c>
      <c r="J5586" s="213">
        <v>11874.17</v>
      </c>
      <c r="K5586" s="212">
        <v>17271.52</v>
      </c>
      <c r="L5586" s="212">
        <v>19430.46</v>
      </c>
      <c r="M5586" s="239">
        <f t="shared" si="444"/>
        <v>0.51529999999969733</v>
      </c>
      <c r="N5586" s="239"/>
      <c r="O5586" s="178"/>
      <c r="P5586" s="178"/>
      <c r="Q5586" s="178"/>
      <c r="R5586" s="178"/>
      <c r="S5586" s="178"/>
      <c r="T5586" s="178"/>
      <c r="U5586" s="178"/>
      <c r="V5586" s="178"/>
      <c r="W5586" s="178"/>
      <c r="X5586" s="178"/>
      <c r="Y5586" s="210">
        <f t="shared" si="443"/>
        <v>0.38123609394313968</v>
      </c>
      <c r="Z5586" s="211">
        <f t="shared" si="445"/>
        <v>0.46</v>
      </c>
      <c r="AA5586" s="178"/>
      <c r="AB5586" s="178"/>
      <c r="AC5586" s="178"/>
    </row>
    <row r="5587" spans="2:29" x14ac:dyDescent="0.35">
      <c r="B5587" s="222">
        <v>566400</v>
      </c>
      <c r="C5587" s="208">
        <v>235409</v>
      </c>
      <c r="D5587" s="309">
        <v>12947.49</v>
      </c>
      <c r="E5587" s="206">
        <v>18832.72</v>
      </c>
      <c r="F5587" s="206">
        <v>21186.81</v>
      </c>
      <c r="G5587" s="205">
        <f t="shared" si="446"/>
        <v>0.41562323446327681</v>
      </c>
      <c r="H5587" s="207">
        <f t="shared" si="447"/>
        <v>0.45</v>
      </c>
      <c r="I5587" s="213">
        <v>215938</v>
      </c>
      <c r="J5587" s="213">
        <v>11876.59</v>
      </c>
      <c r="K5587" s="212">
        <v>17275.04</v>
      </c>
      <c r="L5587" s="212">
        <v>19434.419999999998</v>
      </c>
      <c r="M5587" s="239">
        <f t="shared" si="444"/>
        <v>0.51519999999989519</v>
      </c>
      <c r="N5587" s="239"/>
      <c r="O5587" s="178"/>
      <c r="P5587" s="178"/>
      <c r="Q5587" s="178"/>
      <c r="R5587" s="178"/>
      <c r="S5587" s="178"/>
      <c r="T5587" s="178"/>
      <c r="U5587" s="178"/>
      <c r="V5587" s="178"/>
      <c r="W5587" s="178"/>
      <c r="X5587" s="178"/>
      <c r="Y5587" s="210">
        <f t="shared" si="443"/>
        <v>0.38124646892655367</v>
      </c>
      <c r="Z5587" s="211">
        <f t="shared" si="445"/>
        <v>0.44</v>
      </c>
      <c r="AA5587" s="178"/>
      <c r="AB5587" s="178"/>
      <c r="AC5587" s="178"/>
    </row>
    <row r="5588" spans="2:29" x14ac:dyDescent="0.35">
      <c r="B5588" s="222">
        <v>566500</v>
      </c>
      <c r="C5588" s="208">
        <v>235454</v>
      </c>
      <c r="D5588" s="309">
        <v>12949.97</v>
      </c>
      <c r="E5588" s="206">
        <v>18836.32</v>
      </c>
      <c r="F5588" s="206">
        <v>21190.86</v>
      </c>
      <c r="G5588" s="205">
        <f t="shared" si="446"/>
        <v>0.41562930273609883</v>
      </c>
      <c r="H5588" s="207">
        <f t="shared" si="447"/>
        <v>0.45</v>
      </c>
      <c r="I5588" s="213">
        <v>215984</v>
      </c>
      <c r="J5588" s="213">
        <v>11879.12</v>
      </c>
      <c r="K5588" s="212">
        <v>17278.72</v>
      </c>
      <c r="L5588" s="212">
        <v>19438.560000000001</v>
      </c>
      <c r="M5588" s="239">
        <f t="shared" si="444"/>
        <v>0.51530000000017029</v>
      </c>
      <c r="N5588" s="239"/>
      <c r="O5588" s="178"/>
      <c r="P5588" s="178"/>
      <c r="Q5588" s="178"/>
      <c r="R5588" s="178"/>
      <c r="S5588" s="178"/>
      <c r="T5588" s="178"/>
      <c r="U5588" s="178"/>
      <c r="V5588" s="178"/>
      <c r="W5588" s="178"/>
      <c r="X5588" s="178"/>
      <c r="Y5588" s="210">
        <f t="shared" si="443"/>
        <v>0.38126037069726393</v>
      </c>
      <c r="Z5588" s="211">
        <f t="shared" si="445"/>
        <v>0.46</v>
      </c>
      <c r="AA5588" s="178"/>
      <c r="AB5588" s="178"/>
      <c r="AC5588" s="178"/>
    </row>
    <row r="5589" spans="2:29" x14ac:dyDescent="0.35">
      <c r="B5589" s="222">
        <v>566600</v>
      </c>
      <c r="C5589" s="208">
        <v>235499</v>
      </c>
      <c r="D5589" s="309">
        <v>12952.44</v>
      </c>
      <c r="E5589" s="206">
        <v>18839.919999999998</v>
      </c>
      <c r="F5589" s="206">
        <v>21194.91</v>
      </c>
      <c r="G5589" s="205">
        <f t="shared" si="446"/>
        <v>0.41563536886692554</v>
      </c>
      <c r="H5589" s="207">
        <f t="shared" si="447"/>
        <v>0.45</v>
      </c>
      <c r="I5589" s="213">
        <v>216028</v>
      </c>
      <c r="J5589" s="213">
        <v>11881.54</v>
      </c>
      <c r="K5589" s="212">
        <v>17282.240000000002</v>
      </c>
      <c r="L5589" s="212">
        <v>19442.52</v>
      </c>
      <c r="M5589" s="239">
        <f t="shared" si="444"/>
        <v>0.51519999999974975</v>
      </c>
      <c r="N5589" s="239"/>
      <c r="O5589" s="178"/>
      <c r="P5589" s="178"/>
      <c r="Q5589" s="178"/>
      <c r="R5589" s="178"/>
      <c r="S5589" s="178"/>
      <c r="T5589" s="178"/>
      <c r="U5589" s="178"/>
      <c r="V5589" s="178"/>
      <c r="W5589" s="178"/>
      <c r="X5589" s="178"/>
      <c r="Y5589" s="210">
        <f t="shared" si="443"/>
        <v>0.38127073773385106</v>
      </c>
      <c r="Z5589" s="211">
        <f t="shared" si="445"/>
        <v>0.44</v>
      </c>
      <c r="AA5589" s="178"/>
      <c r="AB5589" s="178"/>
      <c r="AC5589" s="178"/>
    </row>
    <row r="5590" spans="2:29" x14ac:dyDescent="0.35">
      <c r="B5590" s="222">
        <v>566700</v>
      </c>
      <c r="C5590" s="208">
        <v>235544</v>
      </c>
      <c r="D5590" s="309">
        <v>12954.92</v>
      </c>
      <c r="E5590" s="206">
        <v>18843.52</v>
      </c>
      <c r="F5590" s="206">
        <v>21198.959999999999</v>
      </c>
      <c r="G5590" s="205">
        <f t="shared" si="446"/>
        <v>0.41564143285689076</v>
      </c>
      <c r="H5590" s="207">
        <f t="shared" si="447"/>
        <v>0.45</v>
      </c>
      <c r="I5590" s="213">
        <v>216074</v>
      </c>
      <c r="J5590" s="213">
        <v>11884.07</v>
      </c>
      <c r="K5590" s="212">
        <v>17285.919999999998</v>
      </c>
      <c r="L5590" s="212">
        <v>19446.66</v>
      </c>
      <c r="M5590" s="239">
        <f t="shared" si="444"/>
        <v>0.51530000000002474</v>
      </c>
      <c r="N5590" s="239"/>
      <c r="O5590" s="178"/>
      <c r="P5590" s="178"/>
      <c r="Q5590" s="178"/>
      <c r="R5590" s="178"/>
      <c r="S5590" s="178"/>
      <c r="T5590" s="178"/>
      <c r="U5590" s="178"/>
      <c r="V5590" s="178"/>
      <c r="W5590" s="178"/>
      <c r="X5590" s="178"/>
      <c r="Y5590" s="210">
        <f t="shared" si="443"/>
        <v>0.38128463031586379</v>
      </c>
      <c r="Z5590" s="211">
        <f t="shared" si="445"/>
        <v>0.46</v>
      </c>
      <c r="AA5590" s="178"/>
      <c r="AB5590" s="178"/>
      <c r="AC5590" s="178"/>
    </row>
    <row r="5591" spans="2:29" x14ac:dyDescent="0.35">
      <c r="B5591" s="222">
        <v>566800</v>
      </c>
      <c r="C5591" s="208">
        <v>235589</v>
      </c>
      <c r="D5591" s="309">
        <v>12957.39</v>
      </c>
      <c r="E5591" s="206">
        <v>18847.12</v>
      </c>
      <c r="F5591" s="206">
        <v>21203.01</v>
      </c>
      <c r="G5591" s="205">
        <f t="shared" si="446"/>
        <v>0.41564749470712775</v>
      </c>
      <c r="H5591" s="207">
        <f t="shared" si="447"/>
        <v>0.45</v>
      </c>
      <c r="I5591" s="213">
        <v>216118</v>
      </c>
      <c r="J5591" s="213">
        <v>11886.49</v>
      </c>
      <c r="K5591" s="212">
        <v>17289.439999999999</v>
      </c>
      <c r="L5591" s="212">
        <v>19450.62</v>
      </c>
      <c r="M5591" s="239">
        <f t="shared" si="444"/>
        <v>0.51520000000025901</v>
      </c>
      <c r="N5591" s="239"/>
      <c r="O5591" s="178"/>
      <c r="P5591" s="178"/>
      <c r="Q5591" s="178"/>
      <c r="R5591" s="178"/>
      <c r="S5591" s="178"/>
      <c r="T5591" s="178"/>
      <c r="U5591" s="178"/>
      <c r="V5591" s="178"/>
      <c r="W5591" s="178"/>
      <c r="X5591" s="178"/>
      <c r="Y5591" s="210">
        <f t="shared" si="443"/>
        <v>0.38129498941425549</v>
      </c>
      <c r="Z5591" s="211">
        <f t="shared" si="445"/>
        <v>0.44</v>
      </c>
      <c r="AA5591" s="178"/>
      <c r="AB5591" s="178"/>
      <c r="AC5591" s="178"/>
    </row>
    <row r="5592" spans="2:29" x14ac:dyDescent="0.35">
      <c r="B5592" s="222">
        <v>566900</v>
      </c>
      <c r="C5592" s="208">
        <v>235634</v>
      </c>
      <c r="D5592" s="309">
        <v>12959.87</v>
      </c>
      <c r="E5592" s="206">
        <v>18850.72</v>
      </c>
      <c r="F5592" s="206">
        <v>21207.06</v>
      </c>
      <c r="G5592" s="205">
        <f t="shared" si="446"/>
        <v>0.41565355441876872</v>
      </c>
      <c r="H5592" s="207">
        <f t="shared" si="447"/>
        <v>0.45</v>
      </c>
      <c r="I5592" s="213">
        <v>216164</v>
      </c>
      <c r="J5592" s="213">
        <v>11889.02</v>
      </c>
      <c r="K5592" s="212">
        <v>17293.12</v>
      </c>
      <c r="L5592" s="212">
        <v>19454.759999999998</v>
      </c>
      <c r="M5592" s="239">
        <f t="shared" si="444"/>
        <v>0.51529999999995202</v>
      </c>
      <c r="N5592" s="239"/>
      <c r="O5592" s="178"/>
      <c r="P5592" s="178"/>
      <c r="Q5592" s="178"/>
      <c r="R5592" s="178"/>
      <c r="S5592" s="178"/>
      <c r="T5592" s="178"/>
      <c r="U5592" s="178"/>
      <c r="V5592" s="178"/>
      <c r="W5592" s="178"/>
      <c r="X5592" s="178"/>
      <c r="Y5592" s="210">
        <f t="shared" si="443"/>
        <v>0.38130887281707532</v>
      </c>
      <c r="Z5592" s="211">
        <f t="shared" si="445"/>
        <v>0.46</v>
      </c>
      <c r="AA5592" s="178"/>
      <c r="AB5592" s="178"/>
      <c r="AC5592" s="178"/>
    </row>
    <row r="5593" spans="2:29" x14ac:dyDescent="0.35">
      <c r="B5593" s="222">
        <v>567000</v>
      </c>
      <c r="C5593" s="208">
        <v>235679</v>
      </c>
      <c r="D5593" s="309">
        <v>12962.34</v>
      </c>
      <c r="E5593" s="206">
        <v>18854.32</v>
      </c>
      <c r="F5593" s="206">
        <v>21211.11</v>
      </c>
      <c r="G5593" s="205">
        <f t="shared" si="446"/>
        <v>0.41565961199294532</v>
      </c>
      <c r="H5593" s="207">
        <f t="shared" si="447"/>
        <v>0.45</v>
      </c>
      <c r="I5593" s="213">
        <v>216208</v>
      </c>
      <c r="J5593" s="213">
        <v>11891.44</v>
      </c>
      <c r="K5593" s="212">
        <v>17296.64</v>
      </c>
      <c r="L5593" s="212">
        <v>19458.72</v>
      </c>
      <c r="M5593" s="239">
        <f t="shared" si="444"/>
        <v>0.51520000000007715</v>
      </c>
      <c r="N5593" s="239"/>
      <c r="O5593" s="178"/>
      <c r="P5593" s="178"/>
      <c r="Q5593" s="178"/>
      <c r="R5593" s="178"/>
      <c r="S5593" s="178"/>
      <c r="T5593" s="178"/>
      <c r="U5593" s="178"/>
      <c r="V5593" s="178"/>
      <c r="W5593" s="178"/>
      <c r="X5593" s="178"/>
      <c r="Y5593" s="210">
        <f t="shared" si="443"/>
        <v>0.38131922398589063</v>
      </c>
      <c r="Z5593" s="211">
        <f t="shared" si="445"/>
        <v>0.44</v>
      </c>
      <c r="AA5593" s="178"/>
      <c r="AB5593" s="178"/>
      <c r="AC5593" s="178"/>
    </row>
    <row r="5594" spans="2:29" x14ac:dyDescent="0.35">
      <c r="B5594" s="222">
        <v>567100</v>
      </c>
      <c r="C5594" s="208">
        <v>235724</v>
      </c>
      <c r="D5594" s="309">
        <v>12964.82</v>
      </c>
      <c r="E5594" s="206">
        <v>18857.919999999998</v>
      </c>
      <c r="F5594" s="206">
        <v>21215.16</v>
      </c>
      <c r="G5594" s="205">
        <f t="shared" si="446"/>
        <v>0.4156656674307882</v>
      </c>
      <c r="H5594" s="207">
        <f t="shared" si="447"/>
        <v>0.45</v>
      </c>
      <c r="I5594" s="213">
        <v>216254</v>
      </c>
      <c r="J5594" s="213">
        <v>11893.97</v>
      </c>
      <c r="K5594" s="212">
        <v>17300.32</v>
      </c>
      <c r="L5594" s="212">
        <v>19462.86</v>
      </c>
      <c r="M5594" s="239">
        <f t="shared" si="444"/>
        <v>0.51529999999980647</v>
      </c>
      <c r="N5594" s="239"/>
      <c r="O5594" s="178"/>
      <c r="P5594" s="178"/>
      <c r="Q5594" s="178"/>
      <c r="R5594" s="178"/>
      <c r="S5594" s="178"/>
      <c r="T5594" s="178"/>
      <c r="U5594" s="178"/>
      <c r="V5594" s="178"/>
      <c r="W5594" s="178"/>
      <c r="X5594" s="178"/>
      <c r="Y5594" s="210">
        <f t="shared" si="443"/>
        <v>0.38133309821900901</v>
      </c>
      <c r="Z5594" s="211">
        <f t="shared" si="445"/>
        <v>0.46</v>
      </c>
      <c r="AA5594" s="178"/>
      <c r="AB5594" s="178"/>
      <c r="AC5594" s="178"/>
    </row>
    <row r="5595" spans="2:29" x14ac:dyDescent="0.35">
      <c r="B5595" s="222">
        <v>567200</v>
      </c>
      <c r="C5595" s="208">
        <v>235769</v>
      </c>
      <c r="D5595" s="309">
        <v>12967.29</v>
      </c>
      <c r="E5595" s="206">
        <v>18861.52</v>
      </c>
      <c r="F5595" s="206">
        <v>21219.21</v>
      </c>
      <c r="G5595" s="205">
        <f t="shared" si="446"/>
        <v>0.41567172073342734</v>
      </c>
      <c r="H5595" s="207">
        <f t="shared" si="447"/>
        <v>0.45</v>
      </c>
      <c r="I5595" s="213">
        <v>216298</v>
      </c>
      <c r="J5595" s="213">
        <v>11896.39</v>
      </c>
      <c r="K5595" s="212">
        <v>17303.84</v>
      </c>
      <c r="L5595" s="212">
        <v>19466.82</v>
      </c>
      <c r="M5595" s="239">
        <f t="shared" si="444"/>
        <v>0.51520000000000432</v>
      </c>
      <c r="N5595" s="239"/>
      <c r="O5595" s="178"/>
      <c r="P5595" s="178"/>
      <c r="Q5595" s="178"/>
      <c r="R5595" s="178"/>
      <c r="S5595" s="178"/>
      <c r="T5595" s="178"/>
      <c r="U5595" s="178"/>
      <c r="V5595" s="178"/>
      <c r="W5595" s="178"/>
      <c r="X5595" s="178"/>
      <c r="Y5595" s="210">
        <f t="shared" si="443"/>
        <v>0.38134344146685473</v>
      </c>
      <c r="Z5595" s="211">
        <f t="shared" si="445"/>
        <v>0.44</v>
      </c>
      <c r="AA5595" s="178"/>
      <c r="AB5595" s="178"/>
      <c r="AC5595" s="178"/>
    </row>
    <row r="5596" spans="2:29" x14ac:dyDescent="0.35">
      <c r="B5596" s="222">
        <v>567300</v>
      </c>
      <c r="C5596" s="208">
        <v>235814</v>
      </c>
      <c r="D5596" s="309">
        <v>12969.77</v>
      </c>
      <c r="E5596" s="206">
        <v>18865.12</v>
      </c>
      <c r="F5596" s="206">
        <v>21223.26</v>
      </c>
      <c r="G5596" s="205">
        <f t="shared" si="446"/>
        <v>0.4156777719019919</v>
      </c>
      <c r="H5596" s="207">
        <f t="shared" si="447"/>
        <v>0.45</v>
      </c>
      <c r="I5596" s="213">
        <v>216344</v>
      </c>
      <c r="J5596" s="213">
        <v>11898.92</v>
      </c>
      <c r="K5596" s="212">
        <v>17307.52</v>
      </c>
      <c r="L5596" s="212">
        <v>19470.96</v>
      </c>
      <c r="M5596" s="239">
        <f t="shared" si="444"/>
        <v>0.51529999999969733</v>
      </c>
      <c r="N5596" s="239"/>
      <c r="O5596" s="178"/>
      <c r="P5596" s="178"/>
      <c r="Q5596" s="178"/>
      <c r="R5596" s="178"/>
      <c r="S5596" s="178"/>
      <c r="T5596" s="178"/>
      <c r="U5596" s="178"/>
      <c r="V5596" s="178"/>
      <c r="W5596" s="178"/>
      <c r="X5596" s="178"/>
      <c r="Y5596" s="210">
        <f t="shared" si="443"/>
        <v>0.3813573065397497</v>
      </c>
      <c r="Z5596" s="211">
        <f t="shared" si="445"/>
        <v>0.46</v>
      </c>
      <c r="AA5596" s="178"/>
      <c r="AB5596" s="178"/>
      <c r="AC5596" s="178"/>
    </row>
    <row r="5597" spans="2:29" x14ac:dyDescent="0.35">
      <c r="B5597" s="222">
        <v>567400</v>
      </c>
      <c r="C5597" s="208">
        <v>235859</v>
      </c>
      <c r="D5597" s="309">
        <v>12972.24</v>
      </c>
      <c r="E5597" s="206">
        <v>18868.72</v>
      </c>
      <c r="F5597" s="206">
        <v>21227.31</v>
      </c>
      <c r="G5597" s="205">
        <f t="shared" si="446"/>
        <v>0.41568382093761014</v>
      </c>
      <c r="H5597" s="207">
        <f t="shared" si="447"/>
        <v>0.45</v>
      </c>
      <c r="I5597" s="213">
        <v>216388</v>
      </c>
      <c r="J5597" s="213">
        <v>11901.34</v>
      </c>
      <c r="K5597" s="212">
        <v>17311.04</v>
      </c>
      <c r="L5597" s="212">
        <v>19474.919999999998</v>
      </c>
      <c r="M5597" s="239">
        <f t="shared" si="444"/>
        <v>0.51519999999989519</v>
      </c>
      <c r="N5597" s="239"/>
      <c r="O5597" s="178"/>
      <c r="P5597" s="178"/>
      <c r="Q5597" s="178"/>
      <c r="R5597" s="178"/>
      <c r="S5597" s="178"/>
      <c r="T5597" s="178"/>
      <c r="U5597" s="178"/>
      <c r="V5597" s="178"/>
      <c r="W5597" s="178"/>
      <c r="X5597" s="178"/>
      <c r="Y5597" s="210">
        <f t="shared" si="443"/>
        <v>0.38136764187522032</v>
      </c>
      <c r="Z5597" s="211">
        <f t="shared" si="445"/>
        <v>0.44</v>
      </c>
      <c r="AA5597" s="178"/>
      <c r="AB5597" s="178"/>
      <c r="AC5597" s="178"/>
    </row>
    <row r="5598" spans="2:29" x14ac:dyDescent="0.35">
      <c r="B5598" s="222">
        <v>567500</v>
      </c>
      <c r="C5598" s="208">
        <v>235904</v>
      </c>
      <c r="D5598" s="309">
        <v>12974.72</v>
      </c>
      <c r="E5598" s="206">
        <v>18872.32</v>
      </c>
      <c r="F5598" s="206">
        <v>21231.360000000001</v>
      </c>
      <c r="G5598" s="205">
        <f t="shared" si="446"/>
        <v>0.41568986784140971</v>
      </c>
      <c r="H5598" s="207">
        <f t="shared" si="447"/>
        <v>0.45</v>
      </c>
      <c r="I5598" s="213">
        <v>216434</v>
      </c>
      <c r="J5598" s="213">
        <v>11903.87</v>
      </c>
      <c r="K5598" s="212">
        <v>17314.72</v>
      </c>
      <c r="L5598" s="212">
        <v>19479.060000000001</v>
      </c>
      <c r="M5598" s="239">
        <f t="shared" si="444"/>
        <v>0.51530000000017029</v>
      </c>
      <c r="N5598" s="239"/>
      <c r="O5598" s="178"/>
      <c r="P5598" s="178"/>
      <c r="Q5598" s="178"/>
      <c r="R5598" s="178"/>
      <c r="S5598" s="178"/>
      <c r="T5598" s="178"/>
      <c r="U5598" s="178"/>
      <c r="V5598" s="178"/>
      <c r="W5598" s="178"/>
      <c r="X5598" s="178"/>
      <c r="Y5598" s="210">
        <f t="shared" si="443"/>
        <v>0.38138149779735681</v>
      </c>
      <c r="Z5598" s="211">
        <f t="shared" si="445"/>
        <v>0.46</v>
      </c>
      <c r="AA5598" s="178"/>
      <c r="AB5598" s="178"/>
      <c r="AC5598" s="178"/>
    </row>
    <row r="5599" spans="2:29" x14ac:dyDescent="0.35">
      <c r="B5599" s="222">
        <v>567600</v>
      </c>
      <c r="C5599" s="208">
        <v>235949</v>
      </c>
      <c r="D5599" s="309">
        <v>12977.19</v>
      </c>
      <c r="E5599" s="206">
        <v>18875.919999999998</v>
      </c>
      <c r="F5599" s="206">
        <v>21235.41</v>
      </c>
      <c r="G5599" s="205">
        <f t="shared" si="446"/>
        <v>0.41569591261451727</v>
      </c>
      <c r="H5599" s="207">
        <f t="shared" si="447"/>
        <v>0.45</v>
      </c>
      <c r="I5599" s="213">
        <v>216478</v>
      </c>
      <c r="J5599" s="213">
        <v>11906.29</v>
      </c>
      <c r="K5599" s="212">
        <v>17318.240000000002</v>
      </c>
      <c r="L5599" s="212">
        <v>19483.02</v>
      </c>
      <c r="M5599" s="239">
        <f t="shared" si="444"/>
        <v>0.51519999999974975</v>
      </c>
      <c r="N5599" s="239"/>
      <c r="O5599" s="178"/>
      <c r="P5599" s="178"/>
      <c r="Q5599" s="178"/>
      <c r="R5599" s="178"/>
      <c r="S5599" s="178"/>
      <c r="T5599" s="178"/>
      <c r="U5599" s="178"/>
      <c r="V5599" s="178"/>
      <c r="W5599" s="178"/>
      <c r="X5599" s="178"/>
      <c r="Y5599" s="210">
        <f t="shared" si="443"/>
        <v>0.38139182522903453</v>
      </c>
      <c r="Z5599" s="211">
        <f t="shared" si="445"/>
        <v>0.44</v>
      </c>
      <c r="AA5599" s="178"/>
      <c r="AB5599" s="178"/>
      <c r="AC5599" s="178"/>
    </row>
    <row r="5600" spans="2:29" x14ac:dyDescent="0.35">
      <c r="B5600" s="222">
        <v>567700</v>
      </c>
      <c r="C5600" s="208">
        <v>235994</v>
      </c>
      <c r="D5600" s="309">
        <v>12979.67</v>
      </c>
      <c r="E5600" s="206">
        <v>18879.52</v>
      </c>
      <c r="F5600" s="206">
        <v>21239.46</v>
      </c>
      <c r="G5600" s="205">
        <f t="shared" si="446"/>
        <v>0.41570195525805881</v>
      </c>
      <c r="H5600" s="207">
        <f t="shared" si="447"/>
        <v>0.45</v>
      </c>
      <c r="I5600" s="213">
        <v>216524</v>
      </c>
      <c r="J5600" s="213">
        <v>11908.82</v>
      </c>
      <c r="K5600" s="212">
        <v>17321.919999999998</v>
      </c>
      <c r="L5600" s="212">
        <v>19487.16</v>
      </c>
      <c r="M5600" s="239">
        <f t="shared" si="444"/>
        <v>0.51530000000002474</v>
      </c>
      <c r="N5600" s="239"/>
      <c r="O5600" s="178"/>
      <c r="P5600" s="178"/>
      <c r="Q5600" s="178"/>
      <c r="R5600" s="178"/>
      <c r="S5600" s="178"/>
      <c r="T5600" s="178"/>
      <c r="U5600" s="178"/>
      <c r="V5600" s="178"/>
      <c r="W5600" s="178"/>
      <c r="X5600" s="178"/>
      <c r="Y5600" s="210">
        <f t="shared" si="443"/>
        <v>0.38140567200986436</v>
      </c>
      <c r="Z5600" s="211">
        <f t="shared" si="445"/>
        <v>0.46</v>
      </c>
      <c r="AA5600" s="178"/>
      <c r="AB5600" s="178"/>
      <c r="AC5600" s="178"/>
    </row>
    <row r="5601" spans="2:29" x14ac:dyDescent="0.35">
      <c r="B5601" s="222">
        <v>567800</v>
      </c>
      <c r="C5601" s="208">
        <v>236039</v>
      </c>
      <c r="D5601" s="309">
        <v>12982.14</v>
      </c>
      <c r="E5601" s="206">
        <v>18883.12</v>
      </c>
      <c r="F5601" s="206">
        <v>21243.51</v>
      </c>
      <c r="G5601" s="205">
        <f t="shared" si="446"/>
        <v>0.41570799577315959</v>
      </c>
      <c r="H5601" s="207">
        <f t="shared" si="447"/>
        <v>0.45</v>
      </c>
      <c r="I5601" s="213">
        <v>216568</v>
      </c>
      <c r="J5601" s="213">
        <v>11911.24</v>
      </c>
      <c r="K5601" s="212">
        <v>17325.439999999999</v>
      </c>
      <c r="L5601" s="212">
        <v>19491.12</v>
      </c>
      <c r="M5601" s="239">
        <f t="shared" si="444"/>
        <v>0.51520000000025901</v>
      </c>
      <c r="N5601" s="239"/>
      <c r="O5601" s="178"/>
      <c r="P5601" s="178"/>
      <c r="Q5601" s="178"/>
      <c r="R5601" s="178"/>
      <c r="S5601" s="178"/>
      <c r="T5601" s="178"/>
      <c r="U5601" s="178"/>
      <c r="V5601" s="178"/>
      <c r="W5601" s="178"/>
      <c r="X5601" s="178"/>
      <c r="Y5601" s="210">
        <f t="shared" si="443"/>
        <v>0.38141599154631911</v>
      </c>
      <c r="Z5601" s="211">
        <f t="shared" si="445"/>
        <v>0.44</v>
      </c>
      <c r="AA5601" s="178"/>
      <c r="AB5601" s="178"/>
      <c r="AC5601" s="178"/>
    </row>
    <row r="5602" spans="2:29" x14ac:dyDescent="0.35">
      <c r="B5602" s="222">
        <v>567900</v>
      </c>
      <c r="C5602" s="208">
        <v>236084</v>
      </c>
      <c r="D5602" s="309">
        <v>12984.62</v>
      </c>
      <c r="E5602" s="206">
        <v>18886.72</v>
      </c>
      <c r="F5602" s="206">
        <v>21247.56</v>
      </c>
      <c r="G5602" s="205">
        <f t="shared" si="446"/>
        <v>0.41571403416094382</v>
      </c>
      <c r="H5602" s="207">
        <f t="shared" si="447"/>
        <v>0.45</v>
      </c>
      <c r="I5602" s="213">
        <v>216614</v>
      </c>
      <c r="J5602" s="213">
        <v>11913.77</v>
      </c>
      <c r="K5602" s="212">
        <v>17329.12</v>
      </c>
      <c r="L5602" s="212">
        <v>19495.259999999998</v>
      </c>
      <c r="M5602" s="239">
        <f t="shared" si="444"/>
        <v>0.51529999999995202</v>
      </c>
      <c r="N5602" s="239"/>
      <c r="O5602" s="178"/>
      <c r="P5602" s="178"/>
      <c r="Q5602" s="178"/>
      <c r="R5602" s="178"/>
      <c r="S5602" s="178"/>
      <c r="T5602" s="178"/>
      <c r="U5602" s="178"/>
      <c r="V5602" s="178"/>
      <c r="W5602" s="178"/>
      <c r="X5602" s="178"/>
      <c r="Y5602" s="210">
        <f t="shared" si="443"/>
        <v>0.38142982919528085</v>
      </c>
      <c r="Z5602" s="211">
        <f t="shared" si="445"/>
        <v>0.46</v>
      </c>
      <c r="AA5602" s="178"/>
      <c r="AB5602" s="178"/>
      <c r="AC5602" s="178"/>
    </row>
    <row r="5603" spans="2:29" x14ac:dyDescent="0.35">
      <c r="B5603" s="222">
        <v>568000</v>
      </c>
      <c r="C5603" s="208">
        <v>236129</v>
      </c>
      <c r="D5603" s="309">
        <v>12987.09</v>
      </c>
      <c r="E5603" s="206">
        <v>18890.32</v>
      </c>
      <c r="F5603" s="206">
        <v>21251.61</v>
      </c>
      <c r="G5603" s="205">
        <f t="shared" si="446"/>
        <v>0.41572007042253523</v>
      </c>
      <c r="H5603" s="207">
        <f t="shared" si="447"/>
        <v>0.45</v>
      </c>
      <c r="I5603" s="213">
        <v>216658</v>
      </c>
      <c r="J5603" s="213">
        <v>11916.19</v>
      </c>
      <c r="K5603" s="212">
        <v>17332.64</v>
      </c>
      <c r="L5603" s="212">
        <v>19499.22</v>
      </c>
      <c r="M5603" s="239">
        <f t="shared" si="444"/>
        <v>0.51520000000007715</v>
      </c>
      <c r="N5603" s="239"/>
      <c r="O5603" s="178"/>
      <c r="P5603" s="178"/>
      <c r="Q5603" s="178"/>
      <c r="R5603" s="178"/>
      <c r="S5603" s="178"/>
      <c r="T5603" s="178"/>
      <c r="U5603" s="178"/>
      <c r="V5603" s="178"/>
      <c r="W5603" s="178"/>
      <c r="X5603" s="178"/>
      <c r="Y5603" s="210">
        <f t="shared" si="443"/>
        <v>0.38144014084507044</v>
      </c>
      <c r="Z5603" s="211">
        <f t="shared" si="445"/>
        <v>0.44</v>
      </c>
      <c r="AA5603" s="178"/>
      <c r="AB5603" s="178"/>
      <c r="AC5603" s="178"/>
    </row>
    <row r="5604" spans="2:29" x14ac:dyDescent="0.35">
      <c r="B5604" s="222">
        <v>568100</v>
      </c>
      <c r="C5604" s="208">
        <v>236174</v>
      </c>
      <c r="D5604" s="309">
        <v>12989.57</v>
      </c>
      <c r="E5604" s="206">
        <v>18893.919999999998</v>
      </c>
      <c r="F5604" s="206">
        <v>21255.66</v>
      </c>
      <c r="G5604" s="205">
        <f t="shared" si="446"/>
        <v>0.41572610455905651</v>
      </c>
      <c r="H5604" s="207">
        <f t="shared" si="447"/>
        <v>0.45</v>
      </c>
      <c r="I5604" s="213">
        <v>216704</v>
      </c>
      <c r="J5604" s="213">
        <v>11918.72</v>
      </c>
      <c r="K5604" s="212">
        <v>17336.32</v>
      </c>
      <c r="L5604" s="212">
        <v>19503.36</v>
      </c>
      <c r="M5604" s="239">
        <f t="shared" si="444"/>
        <v>0.51529999999980647</v>
      </c>
      <c r="N5604" s="239"/>
      <c r="O5604" s="178"/>
      <c r="P5604" s="178"/>
      <c r="Q5604" s="178"/>
      <c r="R5604" s="178"/>
      <c r="S5604" s="178"/>
      <c r="T5604" s="178"/>
      <c r="U5604" s="178"/>
      <c r="V5604" s="178"/>
      <c r="W5604" s="178"/>
      <c r="X5604" s="178"/>
      <c r="Y5604" s="210">
        <f t="shared" si="443"/>
        <v>0.38145396937158949</v>
      </c>
      <c r="Z5604" s="211">
        <f t="shared" si="445"/>
        <v>0.46</v>
      </c>
      <c r="AA5604" s="178"/>
      <c r="AB5604" s="178"/>
      <c r="AC5604" s="178"/>
    </row>
    <row r="5605" spans="2:29" x14ac:dyDescent="0.35">
      <c r="B5605" s="222">
        <v>568200</v>
      </c>
      <c r="C5605" s="208">
        <v>236219</v>
      </c>
      <c r="D5605" s="309">
        <v>12992.04</v>
      </c>
      <c r="E5605" s="206">
        <v>18897.52</v>
      </c>
      <c r="F5605" s="206">
        <v>21259.71</v>
      </c>
      <c r="G5605" s="205">
        <f t="shared" si="446"/>
        <v>0.41573213657162972</v>
      </c>
      <c r="H5605" s="207">
        <f t="shared" si="447"/>
        <v>0.45</v>
      </c>
      <c r="I5605" s="213">
        <v>216748</v>
      </c>
      <c r="J5605" s="213">
        <v>11921.14</v>
      </c>
      <c r="K5605" s="212">
        <v>17339.84</v>
      </c>
      <c r="L5605" s="212">
        <v>19507.32</v>
      </c>
      <c r="M5605" s="239">
        <f t="shared" si="444"/>
        <v>0.51520000000000432</v>
      </c>
      <c r="N5605" s="239"/>
      <c r="O5605" s="178"/>
      <c r="P5605" s="178"/>
      <c r="Q5605" s="178"/>
      <c r="R5605" s="178"/>
      <c r="S5605" s="178"/>
      <c r="T5605" s="178"/>
      <c r="U5605" s="178"/>
      <c r="V5605" s="178"/>
      <c r="W5605" s="178"/>
      <c r="X5605" s="178"/>
      <c r="Y5605" s="210">
        <f t="shared" si="443"/>
        <v>0.38146427314325942</v>
      </c>
      <c r="Z5605" s="211">
        <f t="shared" si="445"/>
        <v>0.44</v>
      </c>
      <c r="AA5605" s="178"/>
      <c r="AB5605" s="178"/>
      <c r="AC5605" s="178"/>
    </row>
    <row r="5606" spans="2:29" x14ac:dyDescent="0.35">
      <c r="B5606" s="222">
        <v>568300</v>
      </c>
      <c r="C5606" s="208">
        <v>236264</v>
      </c>
      <c r="D5606" s="309">
        <v>12994.52</v>
      </c>
      <c r="E5606" s="206">
        <v>18901.12</v>
      </c>
      <c r="F5606" s="206">
        <v>21263.759999999998</v>
      </c>
      <c r="G5606" s="205">
        <f t="shared" si="446"/>
        <v>0.41573816646137601</v>
      </c>
      <c r="H5606" s="207">
        <f t="shared" si="447"/>
        <v>0.45</v>
      </c>
      <c r="I5606" s="213">
        <v>216794</v>
      </c>
      <c r="J5606" s="213">
        <v>11923.67</v>
      </c>
      <c r="K5606" s="212">
        <v>17343.52</v>
      </c>
      <c r="L5606" s="212">
        <v>19511.46</v>
      </c>
      <c r="M5606" s="239">
        <f t="shared" si="444"/>
        <v>0.51529999999969733</v>
      </c>
      <c r="N5606" s="239"/>
      <c r="O5606" s="178"/>
      <c r="P5606" s="178"/>
      <c r="Q5606" s="178"/>
      <c r="R5606" s="178"/>
      <c r="S5606" s="178"/>
      <c r="T5606" s="178"/>
      <c r="U5606" s="178"/>
      <c r="V5606" s="178"/>
      <c r="W5606" s="178"/>
      <c r="X5606" s="178"/>
      <c r="Y5606" s="210">
        <f t="shared" si="443"/>
        <v>0.38147809255674819</v>
      </c>
      <c r="Z5606" s="211">
        <f t="shared" si="445"/>
        <v>0.46</v>
      </c>
      <c r="AA5606" s="178"/>
      <c r="AB5606" s="178"/>
      <c r="AC5606" s="178"/>
    </row>
    <row r="5607" spans="2:29" x14ac:dyDescent="0.35">
      <c r="B5607" s="222">
        <v>568400</v>
      </c>
      <c r="C5607" s="208">
        <v>236309</v>
      </c>
      <c r="D5607" s="309">
        <v>12996.99</v>
      </c>
      <c r="E5607" s="206">
        <v>18904.72</v>
      </c>
      <c r="F5607" s="206">
        <v>21267.81</v>
      </c>
      <c r="G5607" s="205">
        <f t="shared" si="446"/>
        <v>0.41574419422941589</v>
      </c>
      <c r="H5607" s="207">
        <f t="shared" si="447"/>
        <v>0.45</v>
      </c>
      <c r="I5607" s="213">
        <v>216838</v>
      </c>
      <c r="J5607" s="213">
        <v>11926.09</v>
      </c>
      <c r="K5607" s="212">
        <v>17347.04</v>
      </c>
      <c r="L5607" s="212">
        <v>19515.419999999998</v>
      </c>
      <c r="M5607" s="239">
        <f t="shared" si="444"/>
        <v>0.51519999999989519</v>
      </c>
      <c r="N5607" s="239"/>
      <c r="O5607" s="178"/>
      <c r="P5607" s="178"/>
      <c r="Q5607" s="178"/>
      <c r="R5607" s="178"/>
      <c r="S5607" s="178"/>
      <c r="T5607" s="178"/>
      <c r="U5607" s="178"/>
      <c r="V5607" s="178"/>
      <c r="W5607" s="178"/>
      <c r="X5607" s="178"/>
      <c r="Y5607" s="210">
        <f t="shared" si="443"/>
        <v>0.38148838845883182</v>
      </c>
      <c r="Z5607" s="211">
        <f t="shared" si="445"/>
        <v>0.44</v>
      </c>
      <c r="AA5607" s="178"/>
      <c r="AB5607" s="178"/>
      <c r="AC5607" s="178"/>
    </row>
    <row r="5608" spans="2:29" x14ac:dyDescent="0.35">
      <c r="B5608" s="222">
        <v>568500</v>
      </c>
      <c r="C5608" s="208">
        <v>236354</v>
      </c>
      <c r="D5608" s="309">
        <v>12999.47</v>
      </c>
      <c r="E5608" s="206">
        <v>18908.32</v>
      </c>
      <c r="F5608" s="206">
        <v>21271.86</v>
      </c>
      <c r="G5608" s="205">
        <f t="shared" si="446"/>
        <v>0.41575021987686894</v>
      </c>
      <c r="H5608" s="207">
        <f t="shared" si="447"/>
        <v>0.45</v>
      </c>
      <c r="I5608" s="213">
        <v>216884</v>
      </c>
      <c r="J5608" s="213">
        <v>11928.62</v>
      </c>
      <c r="K5608" s="212">
        <v>17350.72</v>
      </c>
      <c r="L5608" s="212">
        <v>19519.560000000001</v>
      </c>
      <c r="M5608" s="239">
        <f t="shared" si="444"/>
        <v>0.51530000000017029</v>
      </c>
      <c r="N5608" s="239"/>
      <c r="O5608" s="178"/>
      <c r="P5608" s="178"/>
      <c r="Q5608" s="178"/>
      <c r="R5608" s="178"/>
      <c r="S5608" s="178"/>
      <c r="T5608" s="178"/>
      <c r="U5608" s="178"/>
      <c r="V5608" s="178"/>
      <c r="W5608" s="178"/>
      <c r="X5608" s="178"/>
      <c r="Y5608" s="210">
        <f t="shared" si="443"/>
        <v>0.38150219876868952</v>
      </c>
      <c r="Z5608" s="211">
        <f t="shared" si="445"/>
        <v>0.46</v>
      </c>
      <c r="AA5608" s="178"/>
      <c r="AB5608" s="178"/>
      <c r="AC5608" s="178"/>
    </row>
    <row r="5609" spans="2:29" x14ac:dyDescent="0.35">
      <c r="B5609" s="222">
        <v>568600</v>
      </c>
      <c r="C5609" s="208">
        <v>236399</v>
      </c>
      <c r="D5609" s="309">
        <v>13001.94</v>
      </c>
      <c r="E5609" s="206">
        <v>18911.919999999998</v>
      </c>
      <c r="F5609" s="206">
        <v>21275.91</v>
      </c>
      <c r="G5609" s="205">
        <f t="shared" si="446"/>
        <v>0.41575624340485401</v>
      </c>
      <c r="H5609" s="207">
        <f t="shared" si="447"/>
        <v>0.45</v>
      </c>
      <c r="I5609" s="213">
        <v>216928</v>
      </c>
      <c r="J5609" s="213">
        <v>11931.04</v>
      </c>
      <c r="K5609" s="212">
        <v>17354.240000000002</v>
      </c>
      <c r="L5609" s="212">
        <v>19523.52</v>
      </c>
      <c r="M5609" s="239">
        <f t="shared" si="444"/>
        <v>0.51519999999974975</v>
      </c>
      <c r="N5609" s="239"/>
      <c r="O5609" s="178"/>
      <c r="P5609" s="178"/>
      <c r="Q5609" s="178"/>
      <c r="R5609" s="178"/>
      <c r="S5609" s="178"/>
      <c r="T5609" s="178"/>
      <c r="U5609" s="178"/>
      <c r="V5609" s="178"/>
      <c r="W5609" s="178"/>
      <c r="X5609" s="178"/>
      <c r="Y5609" s="210">
        <f t="shared" si="443"/>
        <v>0.38151248680970806</v>
      </c>
      <c r="Z5609" s="211">
        <f t="shared" si="445"/>
        <v>0.44</v>
      </c>
      <c r="AA5609" s="178"/>
      <c r="AB5609" s="178"/>
      <c r="AC5609" s="178"/>
    </row>
    <row r="5610" spans="2:29" x14ac:dyDescent="0.35">
      <c r="B5610" s="222">
        <v>568700</v>
      </c>
      <c r="C5610" s="208">
        <v>236444</v>
      </c>
      <c r="D5610" s="309">
        <v>13004.42</v>
      </c>
      <c r="E5610" s="206">
        <v>18915.52</v>
      </c>
      <c r="F5610" s="206">
        <v>21279.96</v>
      </c>
      <c r="G5610" s="205">
        <f t="shared" si="446"/>
        <v>0.41576226481448919</v>
      </c>
      <c r="H5610" s="207">
        <f t="shared" si="447"/>
        <v>0.45</v>
      </c>
      <c r="I5610" s="213">
        <v>216974</v>
      </c>
      <c r="J5610" s="213">
        <v>11933.57</v>
      </c>
      <c r="K5610" s="212">
        <v>17357.919999999998</v>
      </c>
      <c r="L5610" s="212">
        <v>19527.66</v>
      </c>
      <c r="M5610" s="239">
        <f t="shared" si="444"/>
        <v>0.51530000000002474</v>
      </c>
      <c r="N5610" s="239"/>
      <c r="O5610" s="178"/>
      <c r="P5610" s="178"/>
      <c r="Q5610" s="178"/>
      <c r="R5610" s="178"/>
      <c r="S5610" s="178"/>
      <c r="T5610" s="178"/>
      <c r="U5610" s="178"/>
      <c r="V5610" s="178"/>
      <c r="W5610" s="178"/>
      <c r="X5610" s="178"/>
      <c r="Y5610" s="210">
        <f t="shared" si="443"/>
        <v>0.3815262880253209</v>
      </c>
      <c r="Z5610" s="211">
        <f t="shared" si="445"/>
        <v>0.46</v>
      </c>
      <c r="AA5610" s="178"/>
      <c r="AB5610" s="178"/>
      <c r="AC5610" s="178"/>
    </row>
    <row r="5611" spans="2:29" x14ac:dyDescent="0.35">
      <c r="B5611" s="222">
        <v>568800</v>
      </c>
      <c r="C5611" s="208">
        <v>236489</v>
      </c>
      <c r="D5611" s="309">
        <v>13006.89</v>
      </c>
      <c r="E5611" s="206">
        <v>18919.12</v>
      </c>
      <c r="F5611" s="206">
        <v>21284.01</v>
      </c>
      <c r="G5611" s="205">
        <f t="shared" si="446"/>
        <v>0.41576828410689171</v>
      </c>
      <c r="H5611" s="207">
        <f t="shared" si="447"/>
        <v>0.45</v>
      </c>
      <c r="I5611" s="213">
        <v>217018</v>
      </c>
      <c r="J5611" s="213">
        <v>11935.99</v>
      </c>
      <c r="K5611" s="212">
        <v>17361.439999999999</v>
      </c>
      <c r="L5611" s="212">
        <v>19531.62</v>
      </c>
      <c r="M5611" s="239">
        <f t="shared" si="444"/>
        <v>0.51520000000025901</v>
      </c>
      <c r="N5611" s="239"/>
      <c r="O5611" s="178"/>
      <c r="P5611" s="178"/>
      <c r="Q5611" s="178"/>
      <c r="R5611" s="178"/>
      <c r="S5611" s="178"/>
      <c r="T5611" s="178"/>
      <c r="U5611" s="178"/>
      <c r="V5611" s="178"/>
      <c r="W5611" s="178"/>
      <c r="X5611" s="178"/>
      <c r="Y5611" s="210">
        <f t="shared" si="443"/>
        <v>0.3815365682137834</v>
      </c>
      <c r="Z5611" s="211">
        <f t="shared" si="445"/>
        <v>0.44</v>
      </c>
      <c r="AA5611" s="178"/>
      <c r="AB5611" s="178"/>
      <c r="AC5611" s="178"/>
    </row>
    <row r="5612" spans="2:29" x14ac:dyDescent="0.35">
      <c r="B5612" s="222">
        <v>568900</v>
      </c>
      <c r="C5612" s="208">
        <v>236534</v>
      </c>
      <c r="D5612" s="309">
        <v>13009.37</v>
      </c>
      <c r="E5612" s="206">
        <v>18922.72</v>
      </c>
      <c r="F5612" s="206">
        <v>21288.06</v>
      </c>
      <c r="G5612" s="205">
        <f t="shared" si="446"/>
        <v>0.41577430128317805</v>
      </c>
      <c r="H5612" s="207">
        <f t="shared" si="447"/>
        <v>0.45</v>
      </c>
      <c r="I5612" s="213">
        <v>217064</v>
      </c>
      <c r="J5612" s="213">
        <v>11938.52</v>
      </c>
      <c r="K5612" s="212">
        <v>17365.12</v>
      </c>
      <c r="L5612" s="212">
        <v>19535.759999999998</v>
      </c>
      <c r="M5612" s="239">
        <f t="shared" si="444"/>
        <v>0.51529999999995202</v>
      </c>
      <c r="N5612" s="239"/>
      <c r="O5612" s="178"/>
      <c r="P5612" s="178"/>
      <c r="Q5612" s="178"/>
      <c r="R5612" s="178"/>
      <c r="S5612" s="178"/>
      <c r="T5612" s="178"/>
      <c r="U5612" s="178"/>
      <c r="V5612" s="178"/>
      <c r="W5612" s="178"/>
      <c r="X5612" s="178"/>
      <c r="Y5612" s="210">
        <f t="shared" si="443"/>
        <v>0.3815503603445245</v>
      </c>
      <c r="Z5612" s="211">
        <f t="shared" si="445"/>
        <v>0.46</v>
      </c>
      <c r="AA5612" s="178"/>
      <c r="AB5612" s="178"/>
      <c r="AC5612" s="178"/>
    </row>
    <row r="5613" spans="2:29" x14ac:dyDescent="0.35">
      <c r="B5613" s="222">
        <v>569000</v>
      </c>
      <c r="C5613" s="208">
        <v>236579</v>
      </c>
      <c r="D5613" s="309">
        <v>13011.84</v>
      </c>
      <c r="E5613" s="206">
        <v>18926.32</v>
      </c>
      <c r="F5613" s="206">
        <v>21292.11</v>
      </c>
      <c r="G5613" s="205">
        <f t="shared" si="446"/>
        <v>0.415780316344464</v>
      </c>
      <c r="H5613" s="207">
        <f t="shared" si="447"/>
        <v>0.45</v>
      </c>
      <c r="I5613" s="213">
        <v>217108</v>
      </c>
      <c r="J5613" s="213">
        <v>11940.94</v>
      </c>
      <c r="K5613" s="212">
        <v>17368.64</v>
      </c>
      <c r="L5613" s="212">
        <v>19539.72</v>
      </c>
      <c r="M5613" s="239">
        <f t="shared" si="444"/>
        <v>0.51520000000007715</v>
      </c>
      <c r="N5613" s="239"/>
      <c r="O5613" s="178"/>
      <c r="P5613" s="178"/>
      <c r="Q5613" s="178"/>
      <c r="R5613" s="178"/>
      <c r="S5613" s="178"/>
      <c r="T5613" s="178"/>
      <c r="U5613" s="178"/>
      <c r="V5613" s="178"/>
      <c r="W5613" s="178"/>
      <c r="X5613" s="178"/>
      <c r="Y5613" s="210">
        <f t="shared" si="443"/>
        <v>0.38156063268892793</v>
      </c>
      <c r="Z5613" s="211">
        <f t="shared" si="445"/>
        <v>0.44</v>
      </c>
      <c r="AA5613" s="178"/>
      <c r="AB5613" s="178"/>
      <c r="AC5613" s="178"/>
    </row>
    <row r="5614" spans="2:29" x14ac:dyDescent="0.35">
      <c r="B5614" s="222">
        <v>569100</v>
      </c>
      <c r="C5614" s="208">
        <v>236624</v>
      </c>
      <c r="D5614" s="309">
        <v>13014.32</v>
      </c>
      <c r="E5614" s="206">
        <v>18929.919999999998</v>
      </c>
      <c r="F5614" s="206">
        <v>21296.16</v>
      </c>
      <c r="G5614" s="205">
        <f t="shared" si="446"/>
        <v>0.41578632929186432</v>
      </c>
      <c r="H5614" s="207">
        <f t="shared" si="447"/>
        <v>0.45</v>
      </c>
      <c r="I5614" s="213">
        <v>217154</v>
      </c>
      <c r="J5614" s="213">
        <v>11943.47</v>
      </c>
      <c r="K5614" s="212">
        <v>17372.32</v>
      </c>
      <c r="L5614" s="212">
        <v>19543.86</v>
      </c>
      <c r="M5614" s="239">
        <f t="shared" si="444"/>
        <v>0.51529999999980647</v>
      </c>
      <c r="N5614" s="239"/>
      <c r="O5614" s="178"/>
      <c r="P5614" s="178"/>
      <c r="Q5614" s="178"/>
      <c r="R5614" s="178"/>
      <c r="S5614" s="178"/>
      <c r="T5614" s="178"/>
      <c r="U5614" s="178"/>
      <c r="V5614" s="178"/>
      <c r="W5614" s="178"/>
      <c r="X5614" s="178"/>
      <c r="Y5614" s="210">
        <f t="shared" si="443"/>
        <v>0.38157441574415746</v>
      </c>
      <c r="Z5614" s="211">
        <f t="shared" si="445"/>
        <v>0.46</v>
      </c>
      <c r="AA5614" s="178"/>
      <c r="AB5614" s="178"/>
      <c r="AC5614" s="178"/>
    </row>
    <row r="5615" spans="2:29" x14ac:dyDescent="0.35">
      <c r="B5615" s="222">
        <v>569200</v>
      </c>
      <c r="C5615" s="208">
        <v>236669</v>
      </c>
      <c r="D5615" s="309">
        <v>13016.79</v>
      </c>
      <c r="E5615" s="206">
        <v>18933.52</v>
      </c>
      <c r="F5615" s="206">
        <v>21300.21</v>
      </c>
      <c r="G5615" s="205">
        <f t="shared" si="446"/>
        <v>0.4157923401264933</v>
      </c>
      <c r="H5615" s="207">
        <f t="shared" si="447"/>
        <v>0.45</v>
      </c>
      <c r="I5615" s="213">
        <v>217198</v>
      </c>
      <c r="J5615" s="213">
        <v>11945.89</v>
      </c>
      <c r="K5615" s="212">
        <v>17375.84</v>
      </c>
      <c r="L5615" s="212">
        <v>19547.82</v>
      </c>
      <c r="M5615" s="239">
        <f t="shared" si="444"/>
        <v>0.51520000000000432</v>
      </c>
      <c r="N5615" s="239"/>
      <c r="O5615" s="178"/>
      <c r="P5615" s="178"/>
      <c r="Q5615" s="178"/>
      <c r="R5615" s="178"/>
      <c r="S5615" s="178"/>
      <c r="T5615" s="178"/>
      <c r="U5615" s="178"/>
      <c r="V5615" s="178"/>
      <c r="W5615" s="178"/>
      <c r="X5615" s="178"/>
      <c r="Y5615" s="210">
        <f t="shared" si="443"/>
        <v>0.38158468025298664</v>
      </c>
      <c r="Z5615" s="211">
        <f t="shared" si="445"/>
        <v>0.44</v>
      </c>
      <c r="AA5615" s="178"/>
      <c r="AB5615" s="178"/>
      <c r="AC5615" s="178"/>
    </row>
    <row r="5616" spans="2:29" x14ac:dyDescent="0.35">
      <c r="B5616" s="222">
        <v>569300</v>
      </c>
      <c r="C5616" s="208">
        <v>236714</v>
      </c>
      <c r="D5616" s="309">
        <v>13019.27</v>
      </c>
      <c r="E5616" s="206">
        <v>18937.12</v>
      </c>
      <c r="F5616" s="206">
        <v>21304.26</v>
      </c>
      <c r="G5616" s="205">
        <f t="shared" si="446"/>
        <v>0.41579834884946426</v>
      </c>
      <c r="H5616" s="207">
        <f t="shared" si="447"/>
        <v>0.45</v>
      </c>
      <c r="I5616" s="213">
        <v>217244</v>
      </c>
      <c r="J5616" s="213">
        <v>11948.42</v>
      </c>
      <c r="K5616" s="212">
        <v>17379.52</v>
      </c>
      <c r="L5616" s="212">
        <v>19551.96</v>
      </c>
      <c r="M5616" s="239">
        <f t="shared" si="444"/>
        <v>0.51529999999969733</v>
      </c>
      <c r="N5616" s="239"/>
      <c r="O5616" s="178"/>
      <c r="P5616" s="178"/>
      <c r="Q5616" s="178"/>
      <c r="R5616" s="178"/>
      <c r="S5616" s="178"/>
      <c r="T5616" s="178"/>
      <c r="U5616" s="178"/>
      <c r="V5616" s="178"/>
      <c r="W5616" s="178"/>
      <c r="X5616" s="178"/>
      <c r="Y5616" s="210">
        <f t="shared" si="443"/>
        <v>0.38159845424205163</v>
      </c>
      <c r="Z5616" s="211">
        <f t="shared" si="445"/>
        <v>0.46</v>
      </c>
      <c r="AA5616" s="178"/>
      <c r="AB5616" s="178"/>
      <c r="AC5616" s="178"/>
    </row>
    <row r="5617" spans="2:29" x14ac:dyDescent="0.35">
      <c r="B5617" s="222">
        <v>569400</v>
      </c>
      <c r="C5617" s="208">
        <v>236759</v>
      </c>
      <c r="D5617" s="309">
        <v>13021.74</v>
      </c>
      <c r="E5617" s="206">
        <v>18940.72</v>
      </c>
      <c r="F5617" s="206">
        <v>21308.31</v>
      </c>
      <c r="G5617" s="205">
        <f t="shared" si="446"/>
        <v>0.41580435546188971</v>
      </c>
      <c r="H5617" s="207">
        <f t="shared" si="447"/>
        <v>0.45</v>
      </c>
      <c r="I5617" s="213">
        <v>217288</v>
      </c>
      <c r="J5617" s="213">
        <v>11950.84</v>
      </c>
      <c r="K5617" s="212">
        <v>17383.04</v>
      </c>
      <c r="L5617" s="212">
        <v>19555.919999999998</v>
      </c>
      <c r="M5617" s="239">
        <f t="shared" si="444"/>
        <v>0.51519999999989519</v>
      </c>
      <c r="N5617" s="239"/>
      <c r="O5617" s="178"/>
      <c r="P5617" s="178"/>
      <c r="Q5617" s="178"/>
      <c r="R5617" s="178"/>
      <c r="S5617" s="178"/>
      <c r="T5617" s="178"/>
      <c r="U5617" s="178"/>
      <c r="V5617" s="178"/>
      <c r="W5617" s="178"/>
      <c r="X5617" s="178"/>
      <c r="Y5617" s="210">
        <f t="shared" si="443"/>
        <v>0.3816087109237794</v>
      </c>
      <c r="Z5617" s="211">
        <f t="shared" si="445"/>
        <v>0.44</v>
      </c>
      <c r="AA5617" s="178"/>
      <c r="AB5617" s="178"/>
      <c r="AC5617" s="178"/>
    </row>
    <row r="5618" spans="2:29" x14ac:dyDescent="0.35">
      <c r="B5618" s="222">
        <v>569500</v>
      </c>
      <c r="C5618" s="208">
        <v>236804</v>
      </c>
      <c r="D5618" s="309">
        <v>13024.22</v>
      </c>
      <c r="E5618" s="206">
        <v>18944.32</v>
      </c>
      <c r="F5618" s="206">
        <v>21312.36</v>
      </c>
      <c r="G5618" s="205">
        <f t="shared" si="446"/>
        <v>0.41581035996488147</v>
      </c>
      <c r="H5618" s="207">
        <f t="shared" si="447"/>
        <v>0.45</v>
      </c>
      <c r="I5618" s="213">
        <v>217334</v>
      </c>
      <c r="J5618" s="213">
        <v>11953.37</v>
      </c>
      <c r="K5618" s="212">
        <v>17386.72</v>
      </c>
      <c r="L5618" s="212">
        <v>19560.060000000001</v>
      </c>
      <c r="M5618" s="239">
        <f t="shared" si="444"/>
        <v>0.51530000000017029</v>
      </c>
      <c r="N5618" s="239"/>
      <c r="O5618" s="178"/>
      <c r="P5618" s="178"/>
      <c r="Q5618" s="178"/>
      <c r="R5618" s="178"/>
      <c r="S5618" s="178"/>
      <c r="T5618" s="178"/>
      <c r="U5618" s="178"/>
      <c r="V5618" s="178"/>
      <c r="W5618" s="178"/>
      <c r="X5618" s="178"/>
      <c r="Y5618" s="210">
        <f t="shared" si="443"/>
        <v>0.38162247585601405</v>
      </c>
      <c r="Z5618" s="211">
        <f t="shared" si="445"/>
        <v>0.46</v>
      </c>
      <c r="AA5618" s="178"/>
      <c r="AB5618" s="178"/>
      <c r="AC5618" s="178"/>
    </row>
    <row r="5619" spans="2:29" x14ac:dyDescent="0.35">
      <c r="B5619" s="222">
        <v>569600</v>
      </c>
      <c r="C5619" s="208">
        <v>236849</v>
      </c>
      <c r="D5619" s="309">
        <v>13026.69</v>
      </c>
      <c r="E5619" s="206">
        <v>18947.919999999998</v>
      </c>
      <c r="F5619" s="206">
        <v>21316.41</v>
      </c>
      <c r="G5619" s="205">
        <f t="shared" si="446"/>
        <v>0.41581636235955055</v>
      </c>
      <c r="H5619" s="207">
        <f t="shared" si="447"/>
        <v>0.45</v>
      </c>
      <c r="I5619" s="213">
        <v>217378</v>
      </c>
      <c r="J5619" s="213">
        <v>11955.79</v>
      </c>
      <c r="K5619" s="212">
        <v>17390.240000000002</v>
      </c>
      <c r="L5619" s="212">
        <v>19564.02</v>
      </c>
      <c r="M5619" s="239">
        <f t="shared" si="444"/>
        <v>0.51519999999974975</v>
      </c>
      <c r="N5619" s="239"/>
      <c r="O5619" s="178"/>
      <c r="P5619" s="178"/>
      <c r="Q5619" s="178"/>
      <c r="R5619" s="178"/>
      <c r="S5619" s="178"/>
      <c r="T5619" s="178"/>
      <c r="U5619" s="178"/>
      <c r="V5619" s="178"/>
      <c r="W5619" s="178"/>
      <c r="X5619" s="178"/>
      <c r="Y5619" s="210">
        <f t="shared" si="443"/>
        <v>0.38163272471910115</v>
      </c>
      <c r="Z5619" s="211">
        <f t="shared" si="445"/>
        <v>0.44</v>
      </c>
      <c r="AA5619" s="178"/>
      <c r="AB5619" s="178"/>
      <c r="AC5619" s="178"/>
    </row>
    <row r="5620" spans="2:29" x14ac:dyDescent="0.35">
      <c r="B5620" s="222">
        <v>569700</v>
      </c>
      <c r="C5620" s="208">
        <v>236894</v>
      </c>
      <c r="D5620" s="309">
        <v>13029.17</v>
      </c>
      <c r="E5620" s="206">
        <v>18951.52</v>
      </c>
      <c r="F5620" s="206">
        <v>21320.46</v>
      </c>
      <c r="G5620" s="205">
        <f t="shared" si="446"/>
        <v>0.41582236264700717</v>
      </c>
      <c r="H5620" s="207">
        <f t="shared" si="447"/>
        <v>0.45</v>
      </c>
      <c r="I5620" s="213">
        <v>217424</v>
      </c>
      <c r="J5620" s="213">
        <v>11958.32</v>
      </c>
      <c r="K5620" s="212">
        <v>17393.919999999998</v>
      </c>
      <c r="L5620" s="212">
        <v>19568.16</v>
      </c>
      <c r="M5620" s="239">
        <f t="shared" si="444"/>
        <v>0.51530000000002474</v>
      </c>
      <c r="N5620" s="239"/>
      <c r="O5620" s="178"/>
      <c r="P5620" s="178"/>
      <c r="Q5620" s="178"/>
      <c r="R5620" s="178"/>
      <c r="S5620" s="178"/>
      <c r="T5620" s="178"/>
      <c r="U5620" s="178"/>
      <c r="V5620" s="178"/>
      <c r="W5620" s="178"/>
      <c r="X5620" s="178"/>
      <c r="Y5620" s="210">
        <f t="shared" si="443"/>
        <v>0.38164648060382655</v>
      </c>
      <c r="Z5620" s="211">
        <f t="shared" si="445"/>
        <v>0.46</v>
      </c>
      <c r="AA5620" s="178"/>
      <c r="AB5620" s="178"/>
      <c r="AC5620" s="178"/>
    </row>
    <row r="5621" spans="2:29" x14ac:dyDescent="0.35">
      <c r="B5621" s="222">
        <v>569800</v>
      </c>
      <c r="C5621" s="208">
        <v>236939</v>
      </c>
      <c r="D5621" s="309">
        <v>13031.64</v>
      </c>
      <c r="E5621" s="206">
        <v>18955.12</v>
      </c>
      <c r="F5621" s="206">
        <v>21324.51</v>
      </c>
      <c r="G5621" s="205">
        <f t="shared" si="446"/>
        <v>0.41582836082836083</v>
      </c>
      <c r="H5621" s="207">
        <f t="shared" si="447"/>
        <v>0.45</v>
      </c>
      <c r="I5621" s="213">
        <v>217468</v>
      </c>
      <c r="J5621" s="213">
        <v>11960.74</v>
      </c>
      <c r="K5621" s="212">
        <v>17397.439999999999</v>
      </c>
      <c r="L5621" s="212">
        <v>19572.12</v>
      </c>
      <c r="M5621" s="239">
        <f t="shared" si="444"/>
        <v>0.51520000000025901</v>
      </c>
      <c r="N5621" s="239"/>
      <c r="O5621" s="178"/>
      <c r="P5621" s="178"/>
      <c r="Q5621" s="178"/>
      <c r="R5621" s="178"/>
      <c r="S5621" s="178"/>
      <c r="T5621" s="178"/>
      <c r="U5621" s="178"/>
      <c r="V5621" s="178"/>
      <c r="W5621" s="178"/>
      <c r="X5621" s="178"/>
      <c r="Y5621" s="210">
        <f t="shared" si="443"/>
        <v>0.38165672165672165</v>
      </c>
      <c r="Z5621" s="211">
        <f t="shared" si="445"/>
        <v>0.44</v>
      </c>
      <c r="AA5621" s="178"/>
      <c r="AB5621" s="178"/>
      <c r="AC5621" s="178"/>
    </row>
    <row r="5622" spans="2:29" x14ac:dyDescent="0.35">
      <c r="B5622" s="222">
        <v>569900</v>
      </c>
      <c r="C5622" s="208">
        <v>236984</v>
      </c>
      <c r="D5622" s="309">
        <v>13034.12</v>
      </c>
      <c r="E5622" s="206">
        <v>18958.72</v>
      </c>
      <c r="F5622" s="206">
        <v>21328.560000000001</v>
      </c>
      <c r="G5622" s="205">
        <f t="shared" si="446"/>
        <v>0.41583435690472015</v>
      </c>
      <c r="H5622" s="207">
        <f t="shared" si="447"/>
        <v>0.45</v>
      </c>
      <c r="I5622" s="213">
        <v>217514</v>
      </c>
      <c r="J5622" s="213">
        <v>11963.27</v>
      </c>
      <c r="K5622" s="212">
        <v>17401.12</v>
      </c>
      <c r="L5622" s="212">
        <v>19576.259999999998</v>
      </c>
      <c r="M5622" s="239">
        <f t="shared" si="444"/>
        <v>0.51529999999995202</v>
      </c>
      <c r="N5622" s="239"/>
      <c r="O5622" s="178"/>
      <c r="P5622" s="178"/>
      <c r="Q5622" s="178"/>
      <c r="R5622" s="178"/>
      <c r="S5622" s="178"/>
      <c r="T5622" s="178"/>
      <c r="U5622" s="178"/>
      <c r="V5622" s="178"/>
      <c r="W5622" s="178"/>
      <c r="X5622" s="178"/>
      <c r="Y5622" s="210">
        <f t="shared" si="443"/>
        <v>0.38167046850324621</v>
      </c>
      <c r="Z5622" s="211">
        <f t="shared" si="445"/>
        <v>0.46</v>
      </c>
      <c r="AA5622" s="178"/>
      <c r="AB5622" s="178"/>
      <c r="AC5622" s="178"/>
    </row>
    <row r="5623" spans="2:29" x14ac:dyDescent="0.35">
      <c r="B5623" s="222">
        <v>570000</v>
      </c>
      <c r="C5623" s="208">
        <v>237029</v>
      </c>
      <c r="D5623" s="309">
        <v>13036.59</v>
      </c>
      <c r="E5623" s="206">
        <v>18962.32</v>
      </c>
      <c r="F5623" s="206">
        <v>21332.61</v>
      </c>
      <c r="G5623" s="205">
        <f t="shared" si="446"/>
        <v>0.41584035087719301</v>
      </c>
      <c r="H5623" s="207">
        <f t="shared" si="447"/>
        <v>0.45</v>
      </c>
      <c r="I5623" s="213">
        <v>217558</v>
      </c>
      <c r="J5623" s="213">
        <v>11965.69</v>
      </c>
      <c r="K5623" s="212">
        <v>17404.64</v>
      </c>
      <c r="L5623" s="212">
        <v>19580.22</v>
      </c>
      <c r="M5623" s="239">
        <f t="shared" si="444"/>
        <v>0.51520000000007715</v>
      </c>
      <c r="N5623" s="239"/>
      <c r="O5623" s="178"/>
      <c r="P5623" s="178"/>
      <c r="Q5623" s="178"/>
      <c r="R5623" s="178"/>
      <c r="S5623" s="178"/>
      <c r="T5623" s="178"/>
      <c r="U5623" s="178"/>
      <c r="V5623" s="178"/>
      <c r="W5623" s="178"/>
      <c r="X5623" s="178"/>
      <c r="Y5623" s="210">
        <f t="shared" si="443"/>
        <v>0.38168070175438595</v>
      </c>
      <c r="Z5623" s="211">
        <f t="shared" si="445"/>
        <v>0.44</v>
      </c>
      <c r="AA5623" s="178"/>
      <c r="AB5623" s="178"/>
      <c r="AC5623" s="178"/>
    </row>
    <row r="5624" spans="2:29" x14ac:dyDescent="0.35">
      <c r="B5624" s="222">
        <v>570100</v>
      </c>
      <c r="C5624" s="208">
        <v>237074</v>
      </c>
      <c r="D5624" s="309">
        <v>13039.07</v>
      </c>
      <c r="E5624" s="206">
        <v>18965.919999999998</v>
      </c>
      <c r="F5624" s="206">
        <v>21336.66</v>
      </c>
      <c r="G5624" s="205">
        <f t="shared" si="446"/>
        <v>0.41584634274688653</v>
      </c>
      <c r="H5624" s="207">
        <f t="shared" si="447"/>
        <v>0.45</v>
      </c>
      <c r="I5624" s="213">
        <v>217604</v>
      </c>
      <c r="J5624" s="213">
        <v>11968.22</v>
      </c>
      <c r="K5624" s="212">
        <v>17408.32</v>
      </c>
      <c r="L5624" s="212">
        <v>19584.36</v>
      </c>
      <c r="M5624" s="239">
        <f t="shared" si="444"/>
        <v>0.51529999999980647</v>
      </c>
      <c r="N5624" s="239"/>
      <c r="O5624" s="178"/>
      <c r="P5624" s="178"/>
      <c r="Q5624" s="178"/>
      <c r="R5624" s="178"/>
      <c r="S5624" s="178"/>
      <c r="T5624" s="178"/>
      <c r="U5624" s="178"/>
      <c r="V5624" s="178"/>
      <c r="W5624" s="178"/>
      <c r="X5624" s="178"/>
      <c r="Y5624" s="210">
        <f t="shared" si="443"/>
        <v>0.38169443957200488</v>
      </c>
      <c r="Z5624" s="211">
        <f t="shared" si="445"/>
        <v>0.46</v>
      </c>
      <c r="AA5624" s="178"/>
      <c r="AB5624" s="178"/>
      <c r="AC5624" s="178"/>
    </row>
    <row r="5625" spans="2:29" x14ac:dyDescent="0.35">
      <c r="B5625" s="222">
        <v>570200</v>
      </c>
      <c r="C5625" s="208">
        <v>237119</v>
      </c>
      <c r="D5625" s="309">
        <v>13041.54</v>
      </c>
      <c r="E5625" s="206">
        <v>18969.52</v>
      </c>
      <c r="F5625" s="206">
        <v>21340.71</v>
      </c>
      <c r="G5625" s="205">
        <f t="shared" si="446"/>
        <v>0.41585233251490705</v>
      </c>
      <c r="H5625" s="207">
        <f t="shared" si="447"/>
        <v>0.45</v>
      </c>
      <c r="I5625" s="213">
        <v>217648</v>
      </c>
      <c r="J5625" s="213">
        <v>11970.64</v>
      </c>
      <c r="K5625" s="212">
        <v>17411.84</v>
      </c>
      <c r="L5625" s="212">
        <v>19588.32</v>
      </c>
      <c r="M5625" s="239">
        <f t="shared" si="444"/>
        <v>0.51520000000000432</v>
      </c>
      <c r="N5625" s="239"/>
      <c r="O5625" s="178"/>
      <c r="P5625" s="178"/>
      <c r="Q5625" s="178"/>
      <c r="R5625" s="178"/>
      <c r="S5625" s="178"/>
      <c r="T5625" s="178"/>
      <c r="U5625" s="178"/>
      <c r="V5625" s="178"/>
      <c r="W5625" s="178"/>
      <c r="X5625" s="178"/>
      <c r="Y5625" s="210">
        <f t="shared" si="443"/>
        <v>0.38170466502981409</v>
      </c>
      <c r="Z5625" s="211">
        <f t="shared" si="445"/>
        <v>0.44</v>
      </c>
      <c r="AA5625" s="178"/>
      <c r="AB5625" s="178"/>
      <c r="AC5625" s="178"/>
    </row>
    <row r="5626" spans="2:29" x14ac:dyDescent="0.35">
      <c r="B5626" s="222">
        <v>570300</v>
      </c>
      <c r="C5626" s="208">
        <v>237164</v>
      </c>
      <c r="D5626" s="309">
        <v>13044.02</v>
      </c>
      <c r="E5626" s="206">
        <v>18973.12</v>
      </c>
      <c r="F5626" s="206">
        <v>21344.76</v>
      </c>
      <c r="G5626" s="205">
        <f t="shared" si="446"/>
        <v>0.41585832018236019</v>
      </c>
      <c r="H5626" s="207">
        <f t="shared" si="447"/>
        <v>0.45</v>
      </c>
      <c r="I5626" s="213">
        <v>217694</v>
      </c>
      <c r="J5626" s="213">
        <v>11973.17</v>
      </c>
      <c r="K5626" s="212">
        <v>17415.52</v>
      </c>
      <c r="L5626" s="212">
        <v>19592.46</v>
      </c>
      <c r="M5626" s="239">
        <f t="shared" si="444"/>
        <v>0.51529999999969733</v>
      </c>
      <c r="N5626" s="239"/>
      <c r="O5626" s="178"/>
      <c r="P5626" s="178"/>
      <c r="Q5626" s="178"/>
      <c r="R5626" s="178"/>
      <c r="S5626" s="178"/>
      <c r="T5626" s="178"/>
      <c r="U5626" s="178"/>
      <c r="V5626" s="178"/>
      <c r="W5626" s="178"/>
      <c r="X5626" s="178"/>
      <c r="Y5626" s="210">
        <f t="shared" si="443"/>
        <v>0.38171839382780992</v>
      </c>
      <c r="Z5626" s="211">
        <f t="shared" si="445"/>
        <v>0.46</v>
      </c>
      <c r="AA5626" s="178"/>
      <c r="AB5626" s="178"/>
      <c r="AC5626" s="178"/>
    </row>
    <row r="5627" spans="2:29" x14ac:dyDescent="0.35">
      <c r="B5627" s="222">
        <v>570400</v>
      </c>
      <c r="C5627" s="208">
        <v>237209</v>
      </c>
      <c r="D5627" s="309">
        <v>13046.49</v>
      </c>
      <c r="E5627" s="206">
        <v>18976.72</v>
      </c>
      <c r="F5627" s="206">
        <v>21348.81</v>
      </c>
      <c r="G5627" s="205">
        <f t="shared" si="446"/>
        <v>0.4158643057503506</v>
      </c>
      <c r="H5627" s="207">
        <f t="shared" si="447"/>
        <v>0.45</v>
      </c>
      <c r="I5627" s="213">
        <v>217738</v>
      </c>
      <c r="J5627" s="213">
        <v>11975.59</v>
      </c>
      <c r="K5627" s="212">
        <v>17419.04</v>
      </c>
      <c r="L5627" s="212">
        <v>19596.419999999998</v>
      </c>
      <c r="M5627" s="239">
        <f t="shared" si="444"/>
        <v>0.51519999999989519</v>
      </c>
      <c r="N5627" s="239"/>
      <c r="O5627" s="178"/>
      <c r="P5627" s="178"/>
      <c r="Q5627" s="178"/>
      <c r="R5627" s="178"/>
      <c r="S5627" s="178"/>
      <c r="T5627" s="178"/>
      <c r="U5627" s="178"/>
      <c r="V5627" s="178"/>
      <c r="W5627" s="178"/>
      <c r="X5627" s="178"/>
      <c r="Y5627" s="210">
        <f t="shared" si="443"/>
        <v>0.38172861150070125</v>
      </c>
      <c r="Z5627" s="211">
        <f t="shared" si="445"/>
        <v>0.44</v>
      </c>
      <c r="AA5627" s="178"/>
      <c r="AB5627" s="178"/>
      <c r="AC5627" s="178"/>
    </row>
    <row r="5628" spans="2:29" x14ac:dyDescent="0.35">
      <c r="B5628" s="222">
        <v>570500</v>
      </c>
      <c r="C5628" s="208">
        <v>237254</v>
      </c>
      <c r="D5628" s="309">
        <v>13048.97</v>
      </c>
      <c r="E5628" s="206">
        <v>18980.32</v>
      </c>
      <c r="F5628" s="206">
        <v>21352.86</v>
      </c>
      <c r="G5628" s="205">
        <f t="shared" si="446"/>
        <v>0.41587028921998248</v>
      </c>
      <c r="H5628" s="207">
        <f t="shared" si="447"/>
        <v>0.45</v>
      </c>
      <c r="I5628" s="213">
        <v>217784</v>
      </c>
      <c r="J5628" s="213">
        <v>11978.12</v>
      </c>
      <c r="K5628" s="212">
        <v>17422.72</v>
      </c>
      <c r="L5628" s="212">
        <v>19600.560000000001</v>
      </c>
      <c r="M5628" s="239">
        <f t="shared" si="444"/>
        <v>0.51530000000017029</v>
      </c>
      <c r="N5628" s="239"/>
      <c r="O5628" s="178"/>
      <c r="P5628" s="178"/>
      <c r="Q5628" s="178"/>
      <c r="R5628" s="178"/>
      <c r="S5628" s="178"/>
      <c r="T5628" s="178"/>
      <c r="U5628" s="178"/>
      <c r="V5628" s="178"/>
      <c r="W5628" s="178"/>
      <c r="X5628" s="178"/>
      <c r="Y5628" s="210">
        <f t="shared" si="443"/>
        <v>0.38174233128834356</v>
      </c>
      <c r="Z5628" s="211">
        <f t="shared" si="445"/>
        <v>0.46</v>
      </c>
      <c r="AA5628" s="178"/>
      <c r="AB5628" s="178"/>
      <c r="AC5628" s="178"/>
    </row>
    <row r="5629" spans="2:29" x14ac:dyDescent="0.35">
      <c r="B5629" s="222">
        <v>570600</v>
      </c>
      <c r="C5629" s="208">
        <v>237299</v>
      </c>
      <c r="D5629" s="309">
        <v>13051.44</v>
      </c>
      <c r="E5629" s="206">
        <v>18983.919999999998</v>
      </c>
      <c r="F5629" s="206">
        <v>21356.91</v>
      </c>
      <c r="G5629" s="205">
        <f t="shared" si="446"/>
        <v>0.41587627059235893</v>
      </c>
      <c r="H5629" s="207">
        <f t="shared" si="447"/>
        <v>0.45</v>
      </c>
      <c r="I5629" s="213">
        <v>217828</v>
      </c>
      <c r="J5629" s="213">
        <v>11980.54</v>
      </c>
      <c r="K5629" s="212">
        <v>17426.240000000002</v>
      </c>
      <c r="L5629" s="212">
        <v>19604.52</v>
      </c>
      <c r="M5629" s="239">
        <f t="shared" si="444"/>
        <v>0.51519999999974975</v>
      </c>
      <c r="N5629" s="239"/>
      <c r="O5629" s="178"/>
      <c r="P5629" s="178"/>
      <c r="Q5629" s="178"/>
      <c r="R5629" s="178"/>
      <c r="S5629" s="178"/>
      <c r="T5629" s="178"/>
      <c r="U5629" s="178"/>
      <c r="V5629" s="178"/>
      <c r="W5629" s="178"/>
      <c r="X5629" s="178"/>
      <c r="Y5629" s="210">
        <f t="shared" si="443"/>
        <v>0.38175254118471785</v>
      </c>
      <c r="Z5629" s="211">
        <f t="shared" si="445"/>
        <v>0.44</v>
      </c>
      <c r="AA5629" s="178"/>
      <c r="AB5629" s="178"/>
      <c r="AC5629" s="178"/>
    </row>
    <row r="5630" spans="2:29" x14ac:dyDescent="0.35">
      <c r="B5630" s="222">
        <v>570700</v>
      </c>
      <c r="C5630" s="208">
        <v>237344</v>
      </c>
      <c r="D5630" s="309">
        <v>13053.92</v>
      </c>
      <c r="E5630" s="206">
        <v>18987.52</v>
      </c>
      <c r="F5630" s="206">
        <v>21360.959999999999</v>
      </c>
      <c r="G5630" s="205">
        <f t="shared" si="446"/>
        <v>0.41588224986858247</v>
      </c>
      <c r="H5630" s="207">
        <f t="shared" si="447"/>
        <v>0.45</v>
      </c>
      <c r="I5630" s="213">
        <v>217874</v>
      </c>
      <c r="J5630" s="213">
        <v>11983.07</v>
      </c>
      <c r="K5630" s="212">
        <v>17429.919999999998</v>
      </c>
      <c r="L5630" s="212">
        <v>19608.66</v>
      </c>
      <c r="M5630" s="239">
        <f t="shared" si="444"/>
        <v>0.51530000000002474</v>
      </c>
      <c r="N5630" s="239"/>
      <c r="O5630" s="178"/>
      <c r="P5630" s="178"/>
      <c r="Q5630" s="178"/>
      <c r="R5630" s="178"/>
      <c r="S5630" s="178"/>
      <c r="T5630" s="178"/>
      <c r="U5630" s="178"/>
      <c r="V5630" s="178"/>
      <c r="W5630" s="178"/>
      <c r="X5630" s="178"/>
      <c r="Y5630" s="210">
        <f t="shared" si="443"/>
        <v>0.38176625197126335</v>
      </c>
      <c r="Z5630" s="211">
        <f t="shared" si="445"/>
        <v>0.46</v>
      </c>
      <c r="AA5630" s="178"/>
      <c r="AB5630" s="178"/>
      <c r="AC5630" s="178"/>
    </row>
    <row r="5631" spans="2:29" x14ac:dyDescent="0.35">
      <c r="B5631" s="222">
        <v>570800</v>
      </c>
      <c r="C5631" s="208">
        <v>237389</v>
      </c>
      <c r="D5631" s="309">
        <v>13056.39</v>
      </c>
      <c r="E5631" s="206">
        <v>18991.12</v>
      </c>
      <c r="F5631" s="206">
        <v>21365.01</v>
      </c>
      <c r="G5631" s="205">
        <f t="shared" si="446"/>
        <v>0.41588822704975476</v>
      </c>
      <c r="H5631" s="207">
        <f t="shared" si="447"/>
        <v>0.45</v>
      </c>
      <c r="I5631" s="213">
        <v>217918</v>
      </c>
      <c r="J5631" s="213">
        <v>11985.49</v>
      </c>
      <c r="K5631" s="212">
        <v>17433.439999999999</v>
      </c>
      <c r="L5631" s="212">
        <v>19612.62</v>
      </c>
      <c r="M5631" s="239">
        <f t="shared" si="444"/>
        <v>0.51520000000025901</v>
      </c>
      <c r="N5631" s="239"/>
      <c r="O5631" s="178"/>
      <c r="P5631" s="178"/>
      <c r="Q5631" s="178"/>
      <c r="R5631" s="178"/>
      <c r="S5631" s="178"/>
      <c r="T5631" s="178"/>
      <c r="U5631" s="178"/>
      <c r="V5631" s="178"/>
      <c r="W5631" s="178"/>
      <c r="X5631" s="178"/>
      <c r="Y5631" s="210">
        <f t="shared" si="443"/>
        <v>0.38177645409950944</v>
      </c>
      <c r="Z5631" s="211">
        <f t="shared" si="445"/>
        <v>0.44</v>
      </c>
      <c r="AA5631" s="178"/>
      <c r="AB5631" s="178"/>
      <c r="AC5631" s="178"/>
    </row>
    <row r="5632" spans="2:29" x14ac:dyDescent="0.35">
      <c r="B5632" s="222">
        <v>570900</v>
      </c>
      <c r="C5632" s="208">
        <v>237434</v>
      </c>
      <c r="D5632" s="309">
        <v>13058.87</v>
      </c>
      <c r="E5632" s="206">
        <v>18994.72</v>
      </c>
      <c r="F5632" s="206">
        <v>21369.06</v>
      </c>
      <c r="G5632" s="205">
        <f t="shared" si="446"/>
        <v>0.4158942021369767</v>
      </c>
      <c r="H5632" s="207">
        <f t="shared" si="447"/>
        <v>0.45</v>
      </c>
      <c r="I5632" s="213">
        <v>217964</v>
      </c>
      <c r="J5632" s="213">
        <v>11988.02</v>
      </c>
      <c r="K5632" s="212">
        <v>17437.12</v>
      </c>
      <c r="L5632" s="212">
        <v>19616.759999999998</v>
      </c>
      <c r="M5632" s="239">
        <f t="shared" si="444"/>
        <v>0.51529999999995202</v>
      </c>
      <c r="N5632" s="239"/>
      <c r="O5632" s="178"/>
      <c r="P5632" s="178"/>
      <c r="Q5632" s="178"/>
      <c r="R5632" s="178"/>
      <c r="S5632" s="178"/>
      <c r="T5632" s="178"/>
      <c r="U5632" s="178"/>
      <c r="V5632" s="178"/>
      <c r="W5632" s="178"/>
      <c r="X5632" s="178"/>
      <c r="Y5632" s="210">
        <f t="shared" si="443"/>
        <v>0.38179015589420212</v>
      </c>
      <c r="Z5632" s="211">
        <f t="shared" si="445"/>
        <v>0.46</v>
      </c>
      <c r="AA5632" s="178"/>
      <c r="AB5632" s="178"/>
      <c r="AC5632" s="178"/>
    </row>
    <row r="5633" spans="2:29" x14ac:dyDescent="0.35">
      <c r="B5633" s="222">
        <v>571000</v>
      </c>
      <c r="C5633" s="208">
        <v>237479</v>
      </c>
      <c r="D5633" s="309">
        <v>13061.34</v>
      </c>
      <c r="E5633" s="206">
        <v>18998.32</v>
      </c>
      <c r="F5633" s="206">
        <v>21373.11</v>
      </c>
      <c r="G5633" s="205">
        <f t="shared" si="446"/>
        <v>0.41590017513134853</v>
      </c>
      <c r="H5633" s="207">
        <f t="shared" si="447"/>
        <v>0.45</v>
      </c>
      <c r="I5633" s="213">
        <v>218008</v>
      </c>
      <c r="J5633" s="213">
        <v>11990.44</v>
      </c>
      <c r="K5633" s="212">
        <v>17440.64</v>
      </c>
      <c r="L5633" s="212">
        <v>19620.72</v>
      </c>
      <c r="M5633" s="239">
        <f t="shared" si="444"/>
        <v>0.51520000000007715</v>
      </c>
      <c r="N5633" s="239"/>
      <c r="O5633" s="178"/>
      <c r="P5633" s="178"/>
      <c r="Q5633" s="178"/>
      <c r="R5633" s="178"/>
      <c r="S5633" s="178"/>
      <c r="T5633" s="178"/>
      <c r="U5633" s="178"/>
      <c r="V5633" s="178"/>
      <c r="W5633" s="178"/>
      <c r="X5633" s="178"/>
      <c r="Y5633" s="210">
        <f t="shared" si="443"/>
        <v>0.38180035026269704</v>
      </c>
      <c r="Z5633" s="211">
        <f t="shared" si="445"/>
        <v>0.44</v>
      </c>
      <c r="AA5633" s="178"/>
      <c r="AB5633" s="178"/>
      <c r="AC5633" s="178"/>
    </row>
    <row r="5634" spans="2:29" x14ac:dyDescent="0.35">
      <c r="B5634" s="222">
        <v>571100</v>
      </c>
      <c r="C5634" s="208">
        <v>237524</v>
      </c>
      <c r="D5634" s="309">
        <v>13063.82</v>
      </c>
      <c r="E5634" s="206">
        <v>19001.919999999998</v>
      </c>
      <c r="F5634" s="206">
        <v>21377.16</v>
      </c>
      <c r="G5634" s="205">
        <f t="shared" si="446"/>
        <v>0.41590614603396953</v>
      </c>
      <c r="H5634" s="207">
        <f t="shared" si="447"/>
        <v>0.45</v>
      </c>
      <c r="I5634" s="213">
        <v>218054</v>
      </c>
      <c r="J5634" s="213">
        <v>11992.97</v>
      </c>
      <c r="K5634" s="212">
        <v>17444.32</v>
      </c>
      <c r="L5634" s="212">
        <v>19624.86</v>
      </c>
      <c r="M5634" s="239">
        <f t="shared" si="444"/>
        <v>0.51529999999980647</v>
      </c>
      <c r="N5634" s="239"/>
      <c r="O5634" s="178"/>
      <c r="P5634" s="178"/>
      <c r="Q5634" s="178"/>
      <c r="R5634" s="178"/>
      <c r="S5634" s="178"/>
      <c r="T5634" s="178"/>
      <c r="U5634" s="178"/>
      <c r="V5634" s="178"/>
      <c r="W5634" s="178"/>
      <c r="X5634" s="178"/>
      <c r="Y5634" s="210">
        <f t="shared" si="443"/>
        <v>0.38181404307476802</v>
      </c>
      <c r="Z5634" s="211">
        <f t="shared" si="445"/>
        <v>0.46</v>
      </c>
      <c r="AA5634" s="178"/>
      <c r="AB5634" s="178"/>
      <c r="AC5634" s="178"/>
    </row>
    <row r="5635" spans="2:29" x14ac:dyDescent="0.35">
      <c r="B5635" s="222">
        <v>571200</v>
      </c>
      <c r="C5635" s="208">
        <v>237569</v>
      </c>
      <c r="D5635" s="309">
        <v>13066.29</v>
      </c>
      <c r="E5635" s="206">
        <v>19005.52</v>
      </c>
      <c r="F5635" s="206">
        <v>21381.21</v>
      </c>
      <c r="G5635" s="205">
        <f t="shared" si="446"/>
        <v>0.41591211484593837</v>
      </c>
      <c r="H5635" s="207">
        <f t="shared" si="447"/>
        <v>0.45</v>
      </c>
      <c r="I5635" s="213">
        <v>218098</v>
      </c>
      <c r="J5635" s="213">
        <v>11995.39</v>
      </c>
      <c r="K5635" s="212">
        <v>17447.84</v>
      </c>
      <c r="L5635" s="212">
        <v>19628.82</v>
      </c>
      <c r="M5635" s="239">
        <f t="shared" si="444"/>
        <v>0.51520000000000432</v>
      </c>
      <c r="N5635" s="239"/>
      <c r="O5635" s="178"/>
      <c r="P5635" s="178"/>
      <c r="Q5635" s="178"/>
      <c r="R5635" s="178"/>
      <c r="S5635" s="178"/>
      <c r="T5635" s="178"/>
      <c r="U5635" s="178"/>
      <c r="V5635" s="178"/>
      <c r="W5635" s="178"/>
      <c r="X5635" s="178"/>
      <c r="Y5635" s="210">
        <f t="shared" ref="Y5635:Y5698" si="448">I5635/$B5635</f>
        <v>0.38182422969187674</v>
      </c>
      <c r="Z5635" s="211">
        <f t="shared" si="445"/>
        <v>0.44</v>
      </c>
      <c r="AA5635" s="178"/>
      <c r="AB5635" s="178"/>
      <c r="AC5635" s="178"/>
    </row>
    <row r="5636" spans="2:29" x14ac:dyDescent="0.35">
      <c r="B5636" s="222">
        <v>571300</v>
      </c>
      <c r="C5636" s="208">
        <v>237614</v>
      </c>
      <c r="D5636" s="309">
        <v>13068.77</v>
      </c>
      <c r="E5636" s="206">
        <v>19009.12</v>
      </c>
      <c r="F5636" s="206">
        <v>21385.26</v>
      </c>
      <c r="G5636" s="205">
        <f t="shared" si="446"/>
        <v>0.41591808156835286</v>
      </c>
      <c r="H5636" s="207">
        <f t="shared" si="447"/>
        <v>0.45</v>
      </c>
      <c r="I5636" s="213">
        <v>218144</v>
      </c>
      <c r="J5636" s="213">
        <v>11997.92</v>
      </c>
      <c r="K5636" s="212">
        <v>17451.52</v>
      </c>
      <c r="L5636" s="212">
        <v>19632.96</v>
      </c>
      <c r="M5636" s="239">
        <f t="shared" ref="M5636:M5699" si="449">(C5636+D5636+F5636-C5635-D5635-F5635)/100</f>
        <v>0.51529999999969733</v>
      </c>
      <c r="N5636" s="239"/>
      <c r="O5636" s="178"/>
      <c r="P5636" s="178"/>
      <c r="Q5636" s="178"/>
      <c r="R5636" s="178"/>
      <c r="S5636" s="178"/>
      <c r="T5636" s="178"/>
      <c r="U5636" s="178"/>
      <c r="V5636" s="178"/>
      <c r="W5636" s="178"/>
      <c r="X5636" s="178"/>
      <c r="Y5636" s="210">
        <f t="shared" si="448"/>
        <v>0.38183791353054436</v>
      </c>
      <c r="Z5636" s="211">
        <f t="shared" ref="Z5636:Z5699" si="450">(I5636-I5635)/($B5636-$B5635)</f>
        <v>0.46</v>
      </c>
      <c r="AA5636" s="178"/>
      <c r="AB5636" s="178"/>
      <c r="AC5636" s="178"/>
    </row>
    <row r="5637" spans="2:29" x14ac:dyDescent="0.35">
      <c r="B5637" s="222">
        <v>571400</v>
      </c>
      <c r="C5637" s="208">
        <v>237659</v>
      </c>
      <c r="D5637" s="309">
        <v>13071.24</v>
      </c>
      <c r="E5637" s="206">
        <v>19012.72</v>
      </c>
      <c r="F5637" s="206">
        <v>21389.31</v>
      </c>
      <c r="G5637" s="205">
        <f t="shared" ref="G5637:G5700" si="451">C5637/B5637</f>
        <v>0.4159240462023101</v>
      </c>
      <c r="H5637" s="207">
        <f t="shared" ref="H5637:H5700" si="452">(C5637-C5636)/(B5637-B5636)</f>
        <v>0.45</v>
      </c>
      <c r="I5637" s="213">
        <v>218188</v>
      </c>
      <c r="J5637" s="213">
        <v>12000.34</v>
      </c>
      <c r="K5637" s="212">
        <v>17455.04</v>
      </c>
      <c r="L5637" s="212">
        <v>19636.919999999998</v>
      </c>
      <c r="M5637" s="239">
        <f t="shared" si="449"/>
        <v>0.51519999999989519</v>
      </c>
      <c r="N5637" s="239"/>
      <c r="O5637" s="178"/>
      <c r="P5637" s="178"/>
      <c r="Q5637" s="178"/>
      <c r="R5637" s="178"/>
      <c r="S5637" s="178"/>
      <c r="T5637" s="178"/>
      <c r="U5637" s="178"/>
      <c r="V5637" s="178"/>
      <c r="W5637" s="178"/>
      <c r="X5637" s="178"/>
      <c r="Y5637" s="210">
        <f t="shared" si="448"/>
        <v>0.38184809240462025</v>
      </c>
      <c r="Z5637" s="211">
        <f t="shared" si="450"/>
        <v>0.44</v>
      </c>
      <c r="AA5637" s="178"/>
      <c r="AB5637" s="178"/>
      <c r="AC5637" s="178"/>
    </row>
    <row r="5638" spans="2:29" x14ac:dyDescent="0.35">
      <c r="B5638" s="222">
        <v>571500</v>
      </c>
      <c r="C5638" s="208">
        <v>237704</v>
      </c>
      <c r="D5638" s="309">
        <v>13073.72</v>
      </c>
      <c r="E5638" s="206">
        <v>19016.32</v>
      </c>
      <c r="F5638" s="206">
        <v>21393.360000000001</v>
      </c>
      <c r="G5638" s="205">
        <f t="shared" si="451"/>
        <v>0.4159300087489064</v>
      </c>
      <c r="H5638" s="207">
        <f t="shared" si="452"/>
        <v>0.45</v>
      </c>
      <c r="I5638" s="213">
        <v>218234</v>
      </c>
      <c r="J5638" s="213">
        <v>12002.87</v>
      </c>
      <c r="K5638" s="212">
        <v>17458.72</v>
      </c>
      <c r="L5638" s="212">
        <v>19641.060000000001</v>
      </c>
      <c r="M5638" s="239">
        <f t="shared" si="449"/>
        <v>0.51530000000017029</v>
      </c>
      <c r="N5638" s="239"/>
      <c r="O5638" s="178"/>
      <c r="P5638" s="178"/>
      <c r="Q5638" s="178"/>
      <c r="R5638" s="178"/>
      <c r="S5638" s="178"/>
      <c r="T5638" s="178"/>
      <c r="U5638" s="178"/>
      <c r="V5638" s="178"/>
      <c r="W5638" s="178"/>
      <c r="X5638" s="178"/>
      <c r="Y5638" s="210">
        <f t="shared" si="448"/>
        <v>0.3818617672790901</v>
      </c>
      <c r="Z5638" s="211">
        <f t="shared" si="450"/>
        <v>0.46</v>
      </c>
      <c r="AA5638" s="178"/>
      <c r="AB5638" s="178"/>
      <c r="AC5638" s="178"/>
    </row>
    <row r="5639" spans="2:29" x14ac:dyDescent="0.35">
      <c r="B5639" s="222">
        <v>571600</v>
      </c>
      <c r="C5639" s="208">
        <v>237749</v>
      </c>
      <c r="D5639" s="309">
        <v>13076.19</v>
      </c>
      <c r="E5639" s="206">
        <v>19019.919999999998</v>
      </c>
      <c r="F5639" s="206">
        <v>21397.41</v>
      </c>
      <c r="G5639" s="205">
        <f t="shared" si="451"/>
        <v>0.41593596920923726</v>
      </c>
      <c r="H5639" s="207">
        <f t="shared" si="452"/>
        <v>0.45</v>
      </c>
      <c r="I5639" s="213">
        <v>218278</v>
      </c>
      <c r="J5639" s="213">
        <v>12005.29</v>
      </c>
      <c r="K5639" s="212">
        <v>17462.240000000002</v>
      </c>
      <c r="L5639" s="212">
        <v>19645.02</v>
      </c>
      <c r="M5639" s="239">
        <f t="shared" si="449"/>
        <v>0.51519999999974975</v>
      </c>
      <c r="N5639" s="239"/>
      <c r="O5639" s="178"/>
      <c r="P5639" s="178"/>
      <c r="Q5639" s="178"/>
      <c r="R5639" s="178"/>
      <c r="S5639" s="178"/>
      <c r="T5639" s="178"/>
      <c r="U5639" s="178"/>
      <c r="V5639" s="178"/>
      <c r="W5639" s="178"/>
      <c r="X5639" s="178"/>
      <c r="Y5639" s="210">
        <f t="shared" si="448"/>
        <v>0.38187193841847444</v>
      </c>
      <c r="Z5639" s="211">
        <f t="shared" si="450"/>
        <v>0.44</v>
      </c>
      <c r="AA5639" s="178"/>
      <c r="AB5639" s="178"/>
      <c r="AC5639" s="178"/>
    </row>
    <row r="5640" spans="2:29" x14ac:dyDescent="0.35">
      <c r="B5640" s="222">
        <v>571700</v>
      </c>
      <c r="C5640" s="208">
        <v>237794</v>
      </c>
      <c r="D5640" s="309">
        <v>13078.67</v>
      </c>
      <c r="E5640" s="206">
        <v>19023.52</v>
      </c>
      <c r="F5640" s="206">
        <v>21401.46</v>
      </c>
      <c r="G5640" s="205">
        <f t="shared" si="451"/>
        <v>0.41594192758439741</v>
      </c>
      <c r="H5640" s="207">
        <f t="shared" si="452"/>
        <v>0.45</v>
      </c>
      <c r="I5640" s="213">
        <v>218324</v>
      </c>
      <c r="J5640" s="213">
        <v>12007.82</v>
      </c>
      <c r="K5640" s="212">
        <v>17465.919999999998</v>
      </c>
      <c r="L5640" s="212">
        <v>19649.16</v>
      </c>
      <c r="M5640" s="239">
        <f t="shared" si="449"/>
        <v>0.51530000000002474</v>
      </c>
      <c r="N5640" s="239"/>
      <c r="O5640" s="178"/>
      <c r="P5640" s="178"/>
      <c r="Q5640" s="178"/>
      <c r="R5640" s="178"/>
      <c r="S5640" s="178"/>
      <c r="T5640" s="178"/>
      <c r="U5640" s="178"/>
      <c r="V5640" s="178"/>
      <c r="W5640" s="178"/>
      <c r="X5640" s="178"/>
      <c r="Y5640" s="210">
        <f t="shared" si="448"/>
        <v>0.3818856043379395</v>
      </c>
      <c r="Z5640" s="211">
        <f t="shared" si="450"/>
        <v>0.46</v>
      </c>
      <c r="AA5640" s="178"/>
      <c r="AB5640" s="178"/>
      <c r="AC5640" s="178"/>
    </row>
    <row r="5641" spans="2:29" x14ac:dyDescent="0.35">
      <c r="B5641" s="222">
        <v>571800</v>
      </c>
      <c r="C5641" s="208">
        <v>237839</v>
      </c>
      <c r="D5641" s="309">
        <v>13081.14</v>
      </c>
      <c r="E5641" s="206">
        <v>19027.12</v>
      </c>
      <c r="F5641" s="206">
        <v>21405.51</v>
      </c>
      <c r="G5641" s="205">
        <f t="shared" si="451"/>
        <v>0.41594788387548093</v>
      </c>
      <c r="H5641" s="207">
        <f t="shared" si="452"/>
        <v>0.45</v>
      </c>
      <c r="I5641" s="213">
        <v>218368</v>
      </c>
      <c r="J5641" s="213">
        <v>12010.24</v>
      </c>
      <c r="K5641" s="212">
        <v>17469.439999999999</v>
      </c>
      <c r="L5641" s="212">
        <v>19653.12</v>
      </c>
      <c r="M5641" s="239">
        <f t="shared" si="449"/>
        <v>0.51520000000025901</v>
      </c>
      <c r="N5641" s="239"/>
      <c r="O5641" s="178"/>
      <c r="P5641" s="178"/>
      <c r="Q5641" s="178"/>
      <c r="R5641" s="178"/>
      <c r="S5641" s="178"/>
      <c r="T5641" s="178"/>
      <c r="U5641" s="178"/>
      <c r="V5641" s="178"/>
      <c r="W5641" s="178"/>
      <c r="X5641" s="178"/>
      <c r="Y5641" s="210">
        <f t="shared" si="448"/>
        <v>0.3818957677509619</v>
      </c>
      <c r="Z5641" s="211">
        <f t="shared" si="450"/>
        <v>0.44</v>
      </c>
      <c r="AA5641" s="178"/>
      <c r="AB5641" s="178"/>
      <c r="AC5641" s="178"/>
    </row>
    <row r="5642" spans="2:29" x14ac:dyDescent="0.35">
      <c r="B5642" s="222">
        <v>571900</v>
      </c>
      <c r="C5642" s="208">
        <v>237884</v>
      </c>
      <c r="D5642" s="309">
        <v>13083.62</v>
      </c>
      <c r="E5642" s="206">
        <v>19030.72</v>
      </c>
      <c r="F5642" s="206">
        <v>21409.56</v>
      </c>
      <c r="G5642" s="205">
        <f t="shared" si="451"/>
        <v>0.41595383808358105</v>
      </c>
      <c r="H5642" s="207">
        <f t="shared" si="452"/>
        <v>0.45</v>
      </c>
      <c r="I5642" s="213">
        <v>218414</v>
      </c>
      <c r="J5642" s="213">
        <v>12012.77</v>
      </c>
      <c r="K5642" s="212">
        <v>17473.12</v>
      </c>
      <c r="L5642" s="212">
        <v>19657.259999999998</v>
      </c>
      <c r="M5642" s="239">
        <f t="shared" si="449"/>
        <v>0.51529999999995202</v>
      </c>
      <c r="N5642" s="239"/>
      <c r="O5642" s="178"/>
      <c r="P5642" s="178"/>
      <c r="Q5642" s="178"/>
      <c r="R5642" s="178"/>
      <c r="S5642" s="178"/>
      <c r="T5642" s="178"/>
      <c r="U5642" s="178"/>
      <c r="V5642" s="178"/>
      <c r="W5642" s="178"/>
      <c r="X5642" s="178"/>
      <c r="Y5642" s="210">
        <f t="shared" si="448"/>
        <v>0.38190942472460221</v>
      </c>
      <c r="Z5642" s="211">
        <f t="shared" si="450"/>
        <v>0.46</v>
      </c>
      <c r="AA5642" s="178"/>
      <c r="AB5642" s="178"/>
      <c r="AC5642" s="178"/>
    </row>
    <row r="5643" spans="2:29" x14ac:dyDescent="0.35">
      <c r="B5643" s="222">
        <v>572000</v>
      </c>
      <c r="C5643" s="208">
        <v>237929</v>
      </c>
      <c r="D5643" s="309">
        <v>13086.09</v>
      </c>
      <c r="E5643" s="206">
        <v>19034.32</v>
      </c>
      <c r="F5643" s="206">
        <v>21413.61</v>
      </c>
      <c r="G5643" s="205">
        <f t="shared" si="451"/>
        <v>0.41595979020979024</v>
      </c>
      <c r="H5643" s="207">
        <f t="shared" si="452"/>
        <v>0.45</v>
      </c>
      <c r="I5643" s="213">
        <v>218458</v>
      </c>
      <c r="J5643" s="213">
        <v>12015.19</v>
      </c>
      <c r="K5643" s="212">
        <v>17476.64</v>
      </c>
      <c r="L5643" s="212">
        <v>19661.22</v>
      </c>
      <c r="M5643" s="239">
        <f t="shared" si="449"/>
        <v>0.51520000000007715</v>
      </c>
      <c r="N5643" s="239"/>
      <c r="O5643" s="178"/>
      <c r="P5643" s="178"/>
      <c r="Q5643" s="178"/>
      <c r="R5643" s="178"/>
      <c r="S5643" s="178"/>
      <c r="T5643" s="178"/>
      <c r="U5643" s="178"/>
      <c r="V5643" s="178"/>
      <c r="W5643" s="178"/>
      <c r="X5643" s="178"/>
      <c r="Y5643" s="210">
        <f t="shared" si="448"/>
        <v>0.38191958041958041</v>
      </c>
      <c r="Z5643" s="211">
        <f t="shared" si="450"/>
        <v>0.44</v>
      </c>
      <c r="AA5643" s="178"/>
      <c r="AB5643" s="178"/>
      <c r="AC5643" s="178"/>
    </row>
    <row r="5644" spans="2:29" x14ac:dyDescent="0.35">
      <c r="B5644" s="222">
        <v>572100</v>
      </c>
      <c r="C5644" s="208">
        <v>237974</v>
      </c>
      <c r="D5644" s="309">
        <v>13088.57</v>
      </c>
      <c r="E5644" s="206">
        <v>19037.919999999998</v>
      </c>
      <c r="F5644" s="206">
        <v>21417.66</v>
      </c>
      <c r="G5644" s="205">
        <f t="shared" si="451"/>
        <v>0.41596574025520017</v>
      </c>
      <c r="H5644" s="207">
        <f t="shared" si="452"/>
        <v>0.45</v>
      </c>
      <c r="I5644" s="213">
        <v>218504</v>
      </c>
      <c r="J5644" s="213">
        <v>12017.72</v>
      </c>
      <c r="K5644" s="212">
        <v>17480.32</v>
      </c>
      <c r="L5644" s="212">
        <v>19665.36</v>
      </c>
      <c r="M5644" s="239">
        <f t="shared" si="449"/>
        <v>0.51529999999980647</v>
      </c>
      <c r="N5644" s="239"/>
      <c r="O5644" s="178"/>
      <c r="P5644" s="178"/>
      <c r="Q5644" s="178"/>
      <c r="R5644" s="178"/>
      <c r="S5644" s="178"/>
      <c r="T5644" s="178"/>
      <c r="U5644" s="178"/>
      <c r="V5644" s="178"/>
      <c r="W5644" s="178"/>
      <c r="X5644" s="178"/>
      <c r="Y5644" s="210">
        <f t="shared" si="448"/>
        <v>0.38193322845656352</v>
      </c>
      <c r="Z5644" s="211">
        <f t="shared" si="450"/>
        <v>0.46</v>
      </c>
      <c r="AA5644" s="178"/>
      <c r="AB5644" s="178"/>
      <c r="AC5644" s="178"/>
    </row>
    <row r="5645" spans="2:29" x14ac:dyDescent="0.35">
      <c r="B5645" s="222">
        <v>572200</v>
      </c>
      <c r="C5645" s="208">
        <v>238019</v>
      </c>
      <c r="D5645" s="309">
        <v>13091.04</v>
      </c>
      <c r="E5645" s="206">
        <v>19041.52</v>
      </c>
      <c r="F5645" s="206">
        <v>21421.71</v>
      </c>
      <c r="G5645" s="205">
        <f t="shared" si="451"/>
        <v>0.4159716882209018</v>
      </c>
      <c r="H5645" s="207">
        <f t="shared" si="452"/>
        <v>0.45</v>
      </c>
      <c r="I5645" s="213">
        <v>218548</v>
      </c>
      <c r="J5645" s="213">
        <v>12020.14</v>
      </c>
      <c r="K5645" s="212">
        <v>17483.84</v>
      </c>
      <c r="L5645" s="212">
        <v>19669.32</v>
      </c>
      <c r="M5645" s="239">
        <f t="shared" si="449"/>
        <v>0.51520000000000432</v>
      </c>
      <c r="N5645" s="239"/>
      <c r="O5645" s="178"/>
      <c r="P5645" s="178"/>
      <c r="Q5645" s="178"/>
      <c r="R5645" s="178"/>
      <c r="S5645" s="178"/>
      <c r="T5645" s="178"/>
      <c r="U5645" s="178"/>
      <c r="V5645" s="178"/>
      <c r="W5645" s="178"/>
      <c r="X5645" s="178"/>
      <c r="Y5645" s="210">
        <f t="shared" si="448"/>
        <v>0.38194337644180354</v>
      </c>
      <c r="Z5645" s="211">
        <f t="shared" si="450"/>
        <v>0.44</v>
      </c>
      <c r="AA5645" s="178"/>
      <c r="AB5645" s="178"/>
      <c r="AC5645" s="178"/>
    </row>
    <row r="5646" spans="2:29" x14ac:dyDescent="0.35">
      <c r="B5646" s="222">
        <v>572300</v>
      </c>
      <c r="C5646" s="208">
        <v>238064</v>
      </c>
      <c r="D5646" s="309">
        <v>13093.52</v>
      </c>
      <c r="E5646" s="206">
        <v>19045.12</v>
      </c>
      <c r="F5646" s="206">
        <v>21425.759999999998</v>
      </c>
      <c r="G5646" s="205">
        <f t="shared" si="451"/>
        <v>0.41597763410798533</v>
      </c>
      <c r="H5646" s="207">
        <f t="shared" si="452"/>
        <v>0.45</v>
      </c>
      <c r="I5646" s="213">
        <v>218594</v>
      </c>
      <c r="J5646" s="213">
        <v>12022.67</v>
      </c>
      <c r="K5646" s="212">
        <v>17487.52</v>
      </c>
      <c r="L5646" s="212">
        <v>19673.46</v>
      </c>
      <c r="M5646" s="239">
        <f t="shared" si="449"/>
        <v>0.51529999999969733</v>
      </c>
      <c r="N5646" s="239"/>
      <c r="O5646" s="178"/>
      <c r="P5646" s="178"/>
      <c r="Q5646" s="178"/>
      <c r="R5646" s="178"/>
      <c r="S5646" s="178"/>
      <c r="T5646" s="178"/>
      <c r="U5646" s="178"/>
      <c r="V5646" s="178"/>
      <c r="W5646" s="178"/>
      <c r="X5646" s="178"/>
      <c r="Y5646" s="210">
        <f t="shared" si="448"/>
        <v>0.38195701555128431</v>
      </c>
      <c r="Z5646" s="211">
        <f t="shared" si="450"/>
        <v>0.46</v>
      </c>
      <c r="AA5646" s="178"/>
      <c r="AB5646" s="178"/>
      <c r="AC5646" s="178"/>
    </row>
    <row r="5647" spans="2:29" x14ac:dyDescent="0.35">
      <c r="B5647" s="222">
        <v>572400</v>
      </c>
      <c r="C5647" s="208">
        <v>238109</v>
      </c>
      <c r="D5647" s="309">
        <v>13095.99</v>
      </c>
      <c r="E5647" s="206">
        <v>19048.72</v>
      </c>
      <c r="F5647" s="206">
        <v>21429.81</v>
      </c>
      <c r="G5647" s="205">
        <f t="shared" si="451"/>
        <v>0.4159835779175402</v>
      </c>
      <c r="H5647" s="207">
        <f t="shared" si="452"/>
        <v>0.45</v>
      </c>
      <c r="I5647" s="213">
        <v>218638</v>
      </c>
      <c r="J5647" s="213">
        <v>12025.09</v>
      </c>
      <c r="K5647" s="212">
        <v>17491.04</v>
      </c>
      <c r="L5647" s="212">
        <v>19677.419999999998</v>
      </c>
      <c r="M5647" s="239">
        <f t="shared" si="449"/>
        <v>0.51519999999989519</v>
      </c>
      <c r="N5647" s="239"/>
      <c r="O5647" s="178"/>
      <c r="P5647" s="178"/>
      <c r="Q5647" s="178"/>
      <c r="R5647" s="178"/>
      <c r="S5647" s="178"/>
      <c r="T5647" s="178"/>
      <c r="U5647" s="178"/>
      <c r="V5647" s="178"/>
      <c r="W5647" s="178"/>
      <c r="X5647" s="178"/>
      <c r="Y5647" s="210">
        <f t="shared" si="448"/>
        <v>0.38196715583508034</v>
      </c>
      <c r="Z5647" s="211">
        <f t="shared" si="450"/>
        <v>0.44</v>
      </c>
      <c r="AA5647" s="178"/>
      <c r="AB5647" s="178"/>
      <c r="AC5647" s="178"/>
    </row>
    <row r="5648" spans="2:29" x14ac:dyDescent="0.35">
      <c r="B5648" s="222">
        <v>572500</v>
      </c>
      <c r="C5648" s="208">
        <v>238154</v>
      </c>
      <c r="D5648" s="309">
        <v>13098.47</v>
      </c>
      <c r="E5648" s="206">
        <v>19052.32</v>
      </c>
      <c r="F5648" s="206">
        <v>21433.86</v>
      </c>
      <c r="G5648" s="205">
        <f t="shared" si="451"/>
        <v>0.415989519650655</v>
      </c>
      <c r="H5648" s="207">
        <f t="shared" si="452"/>
        <v>0.45</v>
      </c>
      <c r="I5648" s="213">
        <v>218684</v>
      </c>
      <c r="J5648" s="213">
        <v>12027.62</v>
      </c>
      <c r="K5648" s="212">
        <v>17494.72</v>
      </c>
      <c r="L5648" s="212">
        <v>19681.560000000001</v>
      </c>
      <c r="M5648" s="239">
        <f t="shared" si="449"/>
        <v>0.51530000000017029</v>
      </c>
      <c r="N5648" s="239"/>
      <c r="O5648" s="178"/>
      <c r="P5648" s="178"/>
      <c r="Q5648" s="178"/>
      <c r="R5648" s="178"/>
      <c r="S5648" s="178"/>
      <c r="T5648" s="178"/>
      <c r="U5648" s="178"/>
      <c r="V5648" s="178"/>
      <c r="W5648" s="178"/>
      <c r="X5648" s="178"/>
      <c r="Y5648" s="210">
        <f t="shared" si="448"/>
        <v>0.38198078602620089</v>
      </c>
      <c r="Z5648" s="211">
        <f t="shared" si="450"/>
        <v>0.46</v>
      </c>
      <c r="AA5648" s="178"/>
      <c r="AB5648" s="178"/>
      <c r="AC5648" s="178"/>
    </row>
    <row r="5649" spans="2:29" x14ac:dyDescent="0.35">
      <c r="B5649" s="222">
        <v>572600</v>
      </c>
      <c r="C5649" s="208">
        <v>238199</v>
      </c>
      <c r="D5649" s="309">
        <v>13100.94</v>
      </c>
      <c r="E5649" s="206">
        <v>19055.919999999998</v>
      </c>
      <c r="F5649" s="206">
        <v>21437.91</v>
      </c>
      <c r="G5649" s="205">
        <f t="shared" si="451"/>
        <v>0.41599545930841775</v>
      </c>
      <c r="H5649" s="207">
        <f t="shared" si="452"/>
        <v>0.45</v>
      </c>
      <c r="I5649" s="213">
        <v>218728</v>
      </c>
      <c r="J5649" s="213">
        <v>12030.04</v>
      </c>
      <c r="K5649" s="212">
        <v>17498.240000000002</v>
      </c>
      <c r="L5649" s="212">
        <v>19685.52</v>
      </c>
      <c r="M5649" s="239">
        <f t="shared" si="449"/>
        <v>0.51519999999974975</v>
      </c>
      <c r="N5649" s="239"/>
      <c r="O5649" s="178"/>
      <c r="P5649" s="178"/>
      <c r="Q5649" s="178"/>
      <c r="R5649" s="178"/>
      <c r="S5649" s="178"/>
      <c r="T5649" s="178"/>
      <c r="U5649" s="178"/>
      <c r="V5649" s="178"/>
      <c r="W5649" s="178"/>
      <c r="X5649" s="178"/>
      <c r="Y5649" s="210">
        <f t="shared" si="448"/>
        <v>0.38199091861683548</v>
      </c>
      <c r="Z5649" s="211">
        <f t="shared" si="450"/>
        <v>0.44</v>
      </c>
      <c r="AA5649" s="178"/>
      <c r="AB5649" s="178"/>
      <c r="AC5649" s="178"/>
    </row>
    <row r="5650" spans="2:29" x14ac:dyDescent="0.35">
      <c r="B5650" s="222">
        <v>572700</v>
      </c>
      <c r="C5650" s="208">
        <v>238244</v>
      </c>
      <c r="D5650" s="309">
        <v>13103.42</v>
      </c>
      <c r="E5650" s="206">
        <v>19059.52</v>
      </c>
      <c r="F5650" s="206">
        <v>21441.96</v>
      </c>
      <c r="G5650" s="205">
        <f t="shared" si="451"/>
        <v>0.41600139689191551</v>
      </c>
      <c r="H5650" s="207">
        <f t="shared" si="452"/>
        <v>0.45</v>
      </c>
      <c r="I5650" s="213">
        <v>218774</v>
      </c>
      <c r="J5650" s="213">
        <v>12032.57</v>
      </c>
      <c r="K5650" s="212">
        <v>17501.919999999998</v>
      </c>
      <c r="L5650" s="212">
        <v>19689.66</v>
      </c>
      <c r="M5650" s="239">
        <f t="shared" si="449"/>
        <v>0.51530000000002474</v>
      </c>
      <c r="N5650" s="239"/>
      <c r="O5650" s="178"/>
      <c r="P5650" s="178"/>
      <c r="Q5650" s="178"/>
      <c r="R5650" s="178"/>
      <c r="S5650" s="178"/>
      <c r="T5650" s="178"/>
      <c r="U5650" s="178"/>
      <c r="V5650" s="178"/>
      <c r="W5650" s="178"/>
      <c r="X5650" s="178"/>
      <c r="Y5650" s="210">
        <f t="shared" si="448"/>
        <v>0.38200453989872535</v>
      </c>
      <c r="Z5650" s="211">
        <f t="shared" si="450"/>
        <v>0.46</v>
      </c>
      <c r="AA5650" s="178"/>
      <c r="AB5650" s="178"/>
      <c r="AC5650" s="178"/>
    </row>
    <row r="5651" spans="2:29" x14ac:dyDescent="0.35">
      <c r="B5651" s="222">
        <v>572800</v>
      </c>
      <c r="C5651" s="208">
        <v>238289</v>
      </c>
      <c r="D5651" s="309">
        <v>13105.89</v>
      </c>
      <c r="E5651" s="206">
        <v>19063.12</v>
      </c>
      <c r="F5651" s="206">
        <v>21446.01</v>
      </c>
      <c r="G5651" s="205">
        <f t="shared" si="451"/>
        <v>0.41600733240223464</v>
      </c>
      <c r="H5651" s="207">
        <f t="shared" si="452"/>
        <v>0.45</v>
      </c>
      <c r="I5651" s="213">
        <v>218818</v>
      </c>
      <c r="J5651" s="213">
        <v>12034.99</v>
      </c>
      <c r="K5651" s="212">
        <v>17505.439999999999</v>
      </c>
      <c r="L5651" s="212">
        <v>19693.62</v>
      </c>
      <c r="M5651" s="239">
        <f t="shared" si="449"/>
        <v>0.51520000000025901</v>
      </c>
      <c r="N5651" s="239"/>
      <c r="O5651" s="178"/>
      <c r="P5651" s="178"/>
      <c r="Q5651" s="178"/>
      <c r="R5651" s="178"/>
      <c r="S5651" s="178"/>
      <c r="T5651" s="178"/>
      <c r="U5651" s="178"/>
      <c r="V5651" s="178"/>
      <c r="W5651" s="178"/>
      <c r="X5651" s="178"/>
      <c r="Y5651" s="210">
        <f t="shared" si="448"/>
        <v>0.38201466480446927</v>
      </c>
      <c r="Z5651" s="211">
        <f t="shared" si="450"/>
        <v>0.44</v>
      </c>
      <c r="AA5651" s="178"/>
      <c r="AB5651" s="178"/>
      <c r="AC5651" s="178"/>
    </row>
    <row r="5652" spans="2:29" x14ac:dyDescent="0.35">
      <c r="B5652" s="222">
        <v>572900</v>
      </c>
      <c r="C5652" s="208">
        <v>238334</v>
      </c>
      <c r="D5652" s="309">
        <v>13108.37</v>
      </c>
      <c r="E5652" s="206">
        <v>19066.72</v>
      </c>
      <c r="F5652" s="206">
        <v>21450.06</v>
      </c>
      <c r="G5652" s="205">
        <f t="shared" si="451"/>
        <v>0.41601326584046083</v>
      </c>
      <c r="H5652" s="207">
        <f t="shared" si="452"/>
        <v>0.45</v>
      </c>
      <c r="I5652" s="213">
        <v>218864</v>
      </c>
      <c r="J5652" s="213">
        <v>12037.52</v>
      </c>
      <c r="K5652" s="212">
        <v>17509.12</v>
      </c>
      <c r="L5652" s="212">
        <v>19697.759999999998</v>
      </c>
      <c r="M5652" s="239">
        <f t="shared" si="449"/>
        <v>0.51529999999995202</v>
      </c>
      <c r="N5652" s="239"/>
      <c r="O5652" s="178"/>
      <c r="P5652" s="178"/>
      <c r="Q5652" s="178"/>
      <c r="R5652" s="178"/>
      <c r="S5652" s="178"/>
      <c r="T5652" s="178"/>
      <c r="U5652" s="178"/>
      <c r="V5652" s="178"/>
      <c r="W5652" s="178"/>
      <c r="X5652" s="178"/>
      <c r="Y5652" s="210">
        <f t="shared" si="448"/>
        <v>0.38202827718624544</v>
      </c>
      <c r="Z5652" s="211">
        <f t="shared" si="450"/>
        <v>0.46</v>
      </c>
      <c r="AA5652" s="178"/>
      <c r="AB5652" s="178"/>
      <c r="AC5652" s="178"/>
    </row>
    <row r="5653" spans="2:29" x14ac:dyDescent="0.35">
      <c r="B5653" s="222">
        <v>573000</v>
      </c>
      <c r="C5653" s="208">
        <v>238379</v>
      </c>
      <c r="D5653" s="309">
        <v>13110.84</v>
      </c>
      <c r="E5653" s="206">
        <v>19070.32</v>
      </c>
      <c r="F5653" s="206">
        <v>21454.11</v>
      </c>
      <c r="G5653" s="205">
        <f t="shared" si="451"/>
        <v>0.41601919720767888</v>
      </c>
      <c r="H5653" s="207">
        <f t="shared" si="452"/>
        <v>0.45</v>
      </c>
      <c r="I5653" s="213">
        <v>218908</v>
      </c>
      <c r="J5653" s="213">
        <v>12039.94</v>
      </c>
      <c r="K5653" s="212">
        <v>17512.64</v>
      </c>
      <c r="L5653" s="212">
        <v>19701.72</v>
      </c>
      <c r="M5653" s="239">
        <f t="shared" si="449"/>
        <v>0.51520000000007715</v>
      </c>
      <c r="N5653" s="239"/>
      <c r="O5653" s="178"/>
      <c r="P5653" s="178"/>
      <c r="Q5653" s="178"/>
      <c r="R5653" s="178"/>
      <c r="S5653" s="178"/>
      <c r="T5653" s="178"/>
      <c r="U5653" s="178"/>
      <c r="V5653" s="178"/>
      <c r="W5653" s="178"/>
      <c r="X5653" s="178"/>
      <c r="Y5653" s="210">
        <f t="shared" si="448"/>
        <v>0.38203839441535775</v>
      </c>
      <c r="Z5653" s="211">
        <f t="shared" si="450"/>
        <v>0.44</v>
      </c>
      <c r="AA5653" s="178"/>
      <c r="AB5653" s="178"/>
      <c r="AC5653" s="178"/>
    </row>
    <row r="5654" spans="2:29" x14ac:dyDescent="0.35">
      <c r="B5654" s="222">
        <v>573100</v>
      </c>
      <c r="C5654" s="208">
        <v>238424</v>
      </c>
      <c r="D5654" s="309">
        <v>13113.32</v>
      </c>
      <c r="E5654" s="206">
        <v>19073.919999999998</v>
      </c>
      <c r="F5654" s="206">
        <v>21458.16</v>
      </c>
      <c r="G5654" s="205">
        <f t="shared" si="451"/>
        <v>0.41602512650497298</v>
      </c>
      <c r="H5654" s="207">
        <f t="shared" si="452"/>
        <v>0.45</v>
      </c>
      <c r="I5654" s="213">
        <v>218954</v>
      </c>
      <c r="J5654" s="213">
        <v>12042.47</v>
      </c>
      <c r="K5654" s="212">
        <v>17516.32</v>
      </c>
      <c r="L5654" s="212">
        <v>19705.86</v>
      </c>
      <c r="M5654" s="239">
        <f t="shared" si="449"/>
        <v>0.51529999999980647</v>
      </c>
      <c r="N5654" s="239"/>
      <c r="O5654" s="178"/>
      <c r="P5654" s="178"/>
      <c r="Q5654" s="178"/>
      <c r="R5654" s="178"/>
      <c r="S5654" s="178"/>
      <c r="T5654" s="178"/>
      <c r="U5654" s="178"/>
      <c r="V5654" s="178"/>
      <c r="W5654" s="178"/>
      <c r="X5654" s="178"/>
      <c r="Y5654" s="210">
        <f t="shared" si="448"/>
        <v>0.3820519979061246</v>
      </c>
      <c r="Z5654" s="211">
        <f t="shared" si="450"/>
        <v>0.46</v>
      </c>
      <c r="AA5654" s="178"/>
      <c r="AB5654" s="178"/>
      <c r="AC5654" s="178"/>
    </row>
    <row r="5655" spans="2:29" x14ac:dyDescent="0.35">
      <c r="B5655" s="222">
        <v>573200</v>
      </c>
      <c r="C5655" s="208">
        <v>238469</v>
      </c>
      <c r="D5655" s="309">
        <v>13115.79</v>
      </c>
      <c r="E5655" s="206">
        <v>19077.52</v>
      </c>
      <c r="F5655" s="206">
        <v>21462.21</v>
      </c>
      <c r="G5655" s="205">
        <f t="shared" si="451"/>
        <v>0.41603105373342636</v>
      </c>
      <c r="H5655" s="207">
        <f t="shared" si="452"/>
        <v>0.45</v>
      </c>
      <c r="I5655" s="213">
        <v>218998</v>
      </c>
      <c r="J5655" s="213">
        <v>12044.89</v>
      </c>
      <c r="K5655" s="212">
        <v>17519.84</v>
      </c>
      <c r="L5655" s="212">
        <v>19709.82</v>
      </c>
      <c r="M5655" s="239">
        <f t="shared" si="449"/>
        <v>0.51520000000000432</v>
      </c>
      <c r="N5655" s="239"/>
      <c r="O5655" s="178"/>
      <c r="P5655" s="178"/>
      <c r="Q5655" s="178"/>
      <c r="R5655" s="178"/>
      <c r="S5655" s="178"/>
      <c r="T5655" s="178"/>
      <c r="U5655" s="178"/>
      <c r="V5655" s="178"/>
      <c r="W5655" s="178"/>
      <c r="X5655" s="178"/>
      <c r="Y5655" s="210">
        <f t="shared" si="448"/>
        <v>0.38206210746685276</v>
      </c>
      <c r="Z5655" s="211">
        <f t="shared" si="450"/>
        <v>0.44</v>
      </c>
      <c r="AA5655" s="178"/>
      <c r="AB5655" s="178"/>
      <c r="AC5655" s="178"/>
    </row>
    <row r="5656" spans="2:29" x14ac:dyDescent="0.35">
      <c r="B5656" s="222">
        <v>573300</v>
      </c>
      <c r="C5656" s="208">
        <v>238514</v>
      </c>
      <c r="D5656" s="309">
        <v>13118.27</v>
      </c>
      <c r="E5656" s="206">
        <v>19081.12</v>
      </c>
      <c r="F5656" s="206">
        <v>21466.26</v>
      </c>
      <c r="G5656" s="205">
        <f t="shared" si="451"/>
        <v>0.41603697889412178</v>
      </c>
      <c r="H5656" s="207">
        <f t="shared" si="452"/>
        <v>0.45</v>
      </c>
      <c r="I5656" s="213">
        <v>219044</v>
      </c>
      <c r="J5656" s="213">
        <v>12047.42</v>
      </c>
      <c r="K5656" s="212">
        <v>17523.52</v>
      </c>
      <c r="L5656" s="212">
        <v>19713.96</v>
      </c>
      <c r="M5656" s="239">
        <f t="shared" si="449"/>
        <v>0.51529999999969733</v>
      </c>
      <c r="N5656" s="239"/>
      <c r="O5656" s="178"/>
      <c r="P5656" s="178"/>
      <c r="Q5656" s="178"/>
      <c r="R5656" s="178"/>
      <c r="S5656" s="178"/>
      <c r="T5656" s="178"/>
      <c r="U5656" s="178"/>
      <c r="V5656" s="178"/>
      <c r="W5656" s="178"/>
      <c r="X5656" s="178"/>
      <c r="Y5656" s="210">
        <f t="shared" si="448"/>
        <v>0.38207570207570207</v>
      </c>
      <c r="Z5656" s="211">
        <f t="shared" si="450"/>
        <v>0.46</v>
      </c>
      <c r="AA5656" s="178"/>
      <c r="AB5656" s="178"/>
      <c r="AC5656" s="178"/>
    </row>
    <row r="5657" spans="2:29" x14ac:dyDescent="0.35">
      <c r="B5657" s="222">
        <v>573400</v>
      </c>
      <c r="C5657" s="208">
        <v>238559</v>
      </c>
      <c r="D5657" s="309">
        <v>13120.74</v>
      </c>
      <c r="E5657" s="206">
        <v>19084.72</v>
      </c>
      <c r="F5657" s="206">
        <v>21470.31</v>
      </c>
      <c r="G5657" s="205">
        <f t="shared" si="451"/>
        <v>0.41604290198814092</v>
      </c>
      <c r="H5657" s="207">
        <f t="shared" si="452"/>
        <v>0.45</v>
      </c>
      <c r="I5657" s="213">
        <v>219088</v>
      </c>
      <c r="J5657" s="213">
        <v>12049.84</v>
      </c>
      <c r="K5657" s="212">
        <v>17527.04</v>
      </c>
      <c r="L5657" s="212">
        <v>19717.919999999998</v>
      </c>
      <c r="M5657" s="239">
        <f t="shared" si="449"/>
        <v>0.51519999999989519</v>
      </c>
      <c r="N5657" s="239"/>
      <c r="O5657" s="178"/>
      <c r="P5657" s="178"/>
      <c r="Q5657" s="178"/>
      <c r="R5657" s="178"/>
      <c r="S5657" s="178"/>
      <c r="T5657" s="178"/>
      <c r="U5657" s="178"/>
      <c r="V5657" s="178"/>
      <c r="W5657" s="178"/>
      <c r="X5657" s="178"/>
      <c r="Y5657" s="210">
        <f t="shared" si="448"/>
        <v>0.38208580397628183</v>
      </c>
      <c r="Z5657" s="211">
        <f t="shared" si="450"/>
        <v>0.44</v>
      </c>
      <c r="AA5657" s="178"/>
      <c r="AB5657" s="178"/>
      <c r="AC5657" s="178"/>
    </row>
    <row r="5658" spans="2:29" x14ac:dyDescent="0.35">
      <c r="B5658" s="222">
        <v>573500</v>
      </c>
      <c r="C5658" s="208">
        <v>238604</v>
      </c>
      <c r="D5658" s="309">
        <v>13123.22</v>
      </c>
      <c r="E5658" s="206">
        <v>19088.32</v>
      </c>
      <c r="F5658" s="206">
        <v>21474.36</v>
      </c>
      <c r="G5658" s="205">
        <f t="shared" si="451"/>
        <v>0.41604882301656493</v>
      </c>
      <c r="H5658" s="207">
        <f t="shared" si="452"/>
        <v>0.45</v>
      </c>
      <c r="I5658" s="213">
        <v>219134</v>
      </c>
      <c r="J5658" s="213">
        <v>12052.37</v>
      </c>
      <c r="K5658" s="212">
        <v>17530.72</v>
      </c>
      <c r="L5658" s="212">
        <v>19722.060000000001</v>
      </c>
      <c r="M5658" s="239">
        <f t="shared" si="449"/>
        <v>0.51530000000017029</v>
      </c>
      <c r="N5658" s="239"/>
      <c r="O5658" s="178"/>
      <c r="P5658" s="178"/>
      <c r="Q5658" s="178"/>
      <c r="R5658" s="178"/>
      <c r="S5658" s="178"/>
      <c r="T5658" s="178"/>
      <c r="U5658" s="178"/>
      <c r="V5658" s="178"/>
      <c r="W5658" s="178"/>
      <c r="X5658" s="178"/>
      <c r="Y5658" s="210">
        <f t="shared" si="448"/>
        <v>0.38209938971229296</v>
      </c>
      <c r="Z5658" s="211">
        <f t="shared" si="450"/>
        <v>0.46</v>
      </c>
      <c r="AA5658" s="178"/>
      <c r="AB5658" s="178"/>
      <c r="AC5658" s="178"/>
    </row>
    <row r="5659" spans="2:29" x14ac:dyDescent="0.35">
      <c r="B5659" s="222">
        <v>573600</v>
      </c>
      <c r="C5659" s="208">
        <v>238649</v>
      </c>
      <c r="D5659" s="309">
        <v>13125.69</v>
      </c>
      <c r="E5659" s="206">
        <v>19091.919999999998</v>
      </c>
      <c r="F5659" s="206">
        <v>21478.41</v>
      </c>
      <c r="G5659" s="205">
        <f t="shared" si="451"/>
        <v>0.41605474198047421</v>
      </c>
      <c r="H5659" s="207">
        <f t="shared" si="452"/>
        <v>0.45</v>
      </c>
      <c r="I5659" s="213">
        <v>219178</v>
      </c>
      <c r="J5659" s="213">
        <v>12054.79</v>
      </c>
      <c r="K5659" s="212">
        <v>17534.240000000002</v>
      </c>
      <c r="L5659" s="212">
        <v>19726.02</v>
      </c>
      <c r="M5659" s="239">
        <f t="shared" si="449"/>
        <v>0.51519999999974975</v>
      </c>
      <c r="N5659" s="239"/>
      <c r="O5659" s="178"/>
      <c r="P5659" s="178"/>
      <c r="Q5659" s="178"/>
      <c r="R5659" s="178"/>
      <c r="S5659" s="178"/>
      <c r="T5659" s="178"/>
      <c r="U5659" s="178"/>
      <c r="V5659" s="178"/>
      <c r="W5659" s="178"/>
      <c r="X5659" s="178"/>
      <c r="Y5659" s="210">
        <f t="shared" si="448"/>
        <v>0.3821094839609484</v>
      </c>
      <c r="Z5659" s="211">
        <f t="shared" si="450"/>
        <v>0.44</v>
      </c>
      <c r="AA5659" s="178"/>
      <c r="AB5659" s="178"/>
      <c r="AC5659" s="178"/>
    </row>
    <row r="5660" spans="2:29" x14ac:dyDescent="0.35">
      <c r="B5660" s="222">
        <v>573700</v>
      </c>
      <c r="C5660" s="208">
        <v>238694</v>
      </c>
      <c r="D5660" s="309">
        <v>13128.17</v>
      </c>
      <c r="E5660" s="206">
        <v>19095.52</v>
      </c>
      <c r="F5660" s="206">
        <v>21482.46</v>
      </c>
      <c r="G5660" s="205">
        <f t="shared" si="451"/>
        <v>0.41606065888094823</v>
      </c>
      <c r="H5660" s="207">
        <f t="shared" si="452"/>
        <v>0.45</v>
      </c>
      <c r="I5660" s="213">
        <v>219224</v>
      </c>
      <c r="J5660" s="213">
        <v>12057.32</v>
      </c>
      <c r="K5660" s="212">
        <v>17537.919999999998</v>
      </c>
      <c r="L5660" s="212">
        <v>19730.16</v>
      </c>
      <c r="M5660" s="239">
        <f t="shared" si="449"/>
        <v>0.51530000000002474</v>
      </c>
      <c r="N5660" s="239"/>
      <c r="O5660" s="178"/>
      <c r="P5660" s="178"/>
      <c r="Q5660" s="178"/>
      <c r="R5660" s="178"/>
      <c r="S5660" s="178"/>
      <c r="T5660" s="178"/>
      <c r="U5660" s="178"/>
      <c r="V5660" s="178"/>
      <c r="W5660" s="178"/>
      <c r="X5660" s="178"/>
      <c r="Y5660" s="210">
        <f t="shared" si="448"/>
        <v>0.38212306083318809</v>
      </c>
      <c r="Z5660" s="211">
        <f t="shared" si="450"/>
        <v>0.46</v>
      </c>
      <c r="AA5660" s="178"/>
      <c r="AB5660" s="178"/>
      <c r="AC5660" s="178"/>
    </row>
    <row r="5661" spans="2:29" x14ac:dyDescent="0.35">
      <c r="B5661" s="222">
        <v>573800</v>
      </c>
      <c r="C5661" s="208">
        <v>238739</v>
      </c>
      <c r="D5661" s="309">
        <v>13130.64</v>
      </c>
      <c r="E5661" s="206">
        <v>19099.12</v>
      </c>
      <c r="F5661" s="206">
        <v>21486.51</v>
      </c>
      <c r="G5661" s="205">
        <f t="shared" si="451"/>
        <v>0.41606657371906586</v>
      </c>
      <c r="H5661" s="207">
        <f t="shared" si="452"/>
        <v>0.45</v>
      </c>
      <c r="I5661" s="213">
        <v>219268</v>
      </c>
      <c r="J5661" s="213">
        <v>12059.74</v>
      </c>
      <c r="K5661" s="212">
        <v>17541.439999999999</v>
      </c>
      <c r="L5661" s="212">
        <v>19734.12</v>
      </c>
      <c r="M5661" s="239">
        <f t="shared" si="449"/>
        <v>0.51520000000025901</v>
      </c>
      <c r="N5661" s="239"/>
      <c r="O5661" s="178"/>
      <c r="P5661" s="178"/>
      <c r="Q5661" s="178"/>
      <c r="R5661" s="178"/>
      <c r="S5661" s="178"/>
      <c r="T5661" s="178"/>
      <c r="U5661" s="178"/>
      <c r="V5661" s="178"/>
      <c r="W5661" s="178"/>
      <c r="X5661" s="178"/>
      <c r="Y5661" s="210">
        <f t="shared" si="448"/>
        <v>0.38213314743813176</v>
      </c>
      <c r="Z5661" s="211">
        <f t="shared" si="450"/>
        <v>0.44</v>
      </c>
      <c r="AA5661" s="178"/>
      <c r="AB5661" s="178"/>
      <c r="AC5661" s="178"/>
    </row>
    <row r="5662" spans="2:29" x14ac:dyDescent="0.35">
      <c r="B5662" s="222">
        <v>573900</v>
      </c>
      <c r="C5662" s="208">
        <v>238784</v>
      </c>
      <c r="D5662" s="309">
        <v>13133.12</v>
      </c>
      <c r="E5662" s="206">
        <v>19102.72</v>
      </c>
      <c r="F5662" s="206">
        <v>21490.560000000001</v>
      </c>
      <c r="G5662" s="205">
        <f t="shared" si="451"/>
        <v>0.41607248649590522</v>
      </c>
      <c r="H5662" s="207">
        <f t="shared" si="452"/>
        <v>0.45</v>
      </c>
      <c r="I5662" s="213">
        <v>219314</v>
      </c>
      <c r="J5662" s="213">
        <v>12062.27</v>
      </c>
      <c r="K5662" s="212">
        <v>17545.12</v>
      </c>
      <c r="L5662" s="212">
        <v>19738.259999999998</v>
      </c>
      <c r="M5662" s="239">
        <f t="shared" si="449"/>
        <v>0.51529999999995202</v>
      </c>
      <c r="N5662" s="239"/>
      <c r="O5662" s="178"/>
      <c r="P5662" s="178"/>
      <c r="Q5662" s="178"/>
      <c r="R5662" s="178"/>
      <c r="S5662" s="178"/>
      <c r="T5662" s="178"/>
      <c r="U5662" s="178"/>
      <c r="V5662" s="178"/>
      <c r="W5662" s="178"/>
      <c r="X5662" s="178"/>
      <c r="Y5662" s="210">
        <f t="shared" si="448"/>
        <v>0.38214671545565432</v>
      </c>
      <c r="Z5662" s="211">
        <f t="shared" si="450"/>
        <v>0.46</v>
      </c>
      <c r="AA5662" s="178"/>
      <c r="AB5662" s="178"/>
      <c r="AC5662" s="178"/>
    </row>
    <row r="5663" spans="2:29" x14ac:dyDescent="0.35">
      <c r="B5663" s="222">
        <v>574000</v>
      </c>
      <c r="C5663" s="208">
        <v>238829</v>
      </c>
      <c r="D5663" s="309">
        <v>13135.59</v>
      </c>
      <c r="E5663" s="206">
        <v>19106.32</v>
      </c>
      <c r="F5663" s="206">
        <v>21494.61</v>
      </c>
      <c r="G5663" s="205">
        <f t="shared" si="451"/>
        <v>0.41607839721254353</v>
      </c>
      <c r="H5663" s="207">
        <f t="shared" si="452"/>
        <v>0.45</v>
      </c>
      <c r="I5663" s="213">
        <v>219358</v>
      </c>
      <c r="J5663" s="213">
        <v>12064.69</v>
      </c>
      <c r="K5663" s="212">
        <v>17548.64</v>
      </c>
      <c r="L5663" s="212">
        <v>19742.22</v>
      </c>
      <c r="M5663" s="239">
        <f t="shared" si="449"/>
        <v>0.51520000000007715</v>
      </c>
      <c r="N5663" s="239"/>
      <c r="O5663" s="178"/>
      <c r="P5663" s="178"/>
      <c r="Q5663" s="178"/>
      <c r="R5663" s="178"/>
      <c r="S5663" s="178"/>
      <c r="T5663" s="178"/>
      <c r="U5663" s="178"/>
      <c r="V5663" s="178"/>
      <c r="W5663" s="178"/>
      <c r="X5663" s="178"/>
      <c r="Y5663" s="210">
        <f t="shared" si="448"/>
        <v>0.3821567944250871</v>
      </c>
      <c r="Z5663" s="211">
        <f t="shared" si="450"/>
        <v>0.44</v>
      </c>
      <c r="AA5663" s="178"/>
      <c r="AB5663" s="178"/>
      <c r="AC5663" s="178"/>
    </row>
    <row r="5664" spans="2:29" x14ac:dyDescent="0.35">
      <c r="B5664" s="222">
        <v>574100</v>
      </c>
      <c r="C5664" s="208">
        <v>238874</v>
      </c>
      <c r="D5664" s="309">
        <v>13138.07</v>
      </c>
      <c r="E5664" s="206">
        <v>19109.919999999998</v>
      </c>
      <c r="F5664" s="206">
        <v>21498.66</v>
      </c>
      <c r="G5664" s="205">
        <f t="shared" si="451"/>
        <v>0.41608430587005746</v>
      </c>
      <c r="H5664" s="207">
        <f t="shared" si="452"/>
        <v>0.45</v>
      </c>
      <c r="I5664" s="213">
        <v>219404</v>
      </c>
      <c r="J5664" s="213">
        <v>12067.22</v>
      </c>
      <c r="K5664" s="212">
        <v>17552.32</v>
      </c>
      <c r="L5664" s="212">
        <v>19746.36</v>
      </c>
      <c r="M5664" s="239">
        <f t="shared" si="449"/>
        <v>0.51529999999980647</v>
      </c>
      <c r="N5664" s="239"/>
      <c r="O5664" s="178"/>
      <c r="P5664" s="178"/>
      <c r="Q5664" s="178"/>
      <c r="R5664" s="178"/>
      <c r="S5664" s="178"/>
      <c r="T5664" s="178"/>
      <c r="U5664" s="178"/>
      <c r="V5664" s="178"/>
      <c r="W5664" s="178"/>
      <c r="X5664" s="178"/>
      <c r="Y5664" s="210">
        <f t="shared" si="448"/>
        <v>0.38217035359693435</v>
      </c>
      <c r="Z5664" s="211">
        <f t="shared" si="450"/>
        <v>0.46</v>
      </c>
      <c r="AA5664" s="178"/>
      <c r="AB5664" s="178"/>
      <c r="AC5664" s="178"/>
    </row>
    <row r="5665" spans="2:29" x14ac:dyDescent="0.35">
      <c r="B5665" s="222">
        <v>574200</v>
      </c>
      <c r="C5665" s="208">
        <v>238919</v>
      </c>
      <c r="D5665" s="309">
        <v>13140.54</v>
      </c>
      <c r="E5665" s="206">
        <v>19113.52</v>
      </c>
      <c r="F5665" s="206">
        <v>21502.71</v>
      </c>
      <c r="G5665" s="205">
        <f t="shared" si="451"/>
        <v>0.41609021246952282</v>
      </c>
      <c r="H5665" s="207">
        <f t="shared" si="452"/>
        <v>0.45</v>
      </c>
      <c r="I5665" s="213">
        <v>219448</v>
      </c>
      <c r="J5665" s="213">
        <v>12069.64</v>
      </c>
      <c r="K5665" s="212">
        <v>17555.84</v>
      </c>
      <c r="L5665" s="212">
        <v>19750.32</v>
      </c>
      <c r="M5665" s="239">
        <f t="shared" si="449"/>
        <v>0.51520000000000432</v>
      </c>
      <c r="N5665" s="239"/>
      <c r="O5665" s="178"/>
      <c r="P5665" s="178"/>
      <c r="Q5665" s="178"/>
      <c r="R5665" s="178"/>
      <c r="S5665" s="178"/>
      <c r="T5665" s="178"/>
      <c r="U5665" s="178"/>
      <c r="V5665" s="178"/>
      <c r="W5665" s="178"/>
      <c r="X5665" s="178"/>
      <c r="Y5665" s="210">
        <f t="shared" si="448"/>
        <v>0.38218042493904564</v>
      </c>
      <c r="Z5665" s="211">
        <f t="shared" si="450"/>
        <v>0.44</v>
      </c>
      <c r="AA5665" s="178"/>
      <c r="AB5665" s="178"/>
      <c r="AC5665" s="178"/>
    </row>
    <row r="5666" spans="2:29" x14ac:dyDescent="0.35">
      <c r="B5666" s="222">
        <v>574300</v>
      </c>
      <c r="C5666" s="208">
        <v>238964</v>
      </c>
      <c r="D5666" s="309">
        <v>13143.02</v>
      </c>
      <c r="E5666" s="206">
        <v>19117.12</v>
      </c>
      <c r="F5666" s="206">
        <v>21506.76</v>
      </c>
      <c r="G5666" s="205">
        <f t="shared" si="451"/>
        <v>0.4160961170120146</v>
      </c>
      <c r="H5666" s="207">
        <f t="shared" si="452"/>
        <v>0.45</v>
      </c>
      <c r="I5666" s="213">
        <v>219494</v>
      </c>
      <c r="J5666" s="213">
        <v>12072.17</v>
      </c>
      <c r="K5666" s="212">
        <v>17559.52</v>
      </c>
      <c r="L5666" s="212">
        <v>19754.46</v>
      </c>
      <c r="M5666" s="239">
        <f t="shared" si="449"/>
        <v>0.51529999999969733</v>
      </c>
      <c r="N5666" s="239"/>
      <c r="O5666" s="178"/>
      <c r="P5666" s="178"/>
      <c r="Q5666" s="178"/>
      <c r="R5666" s="178"/>
      <c r="S5666" s="178"/>
      <c r="T5666" s="178"/>
      <c r="U5666" s="178"/>
      <c r="V5666" s="178"/>
      <c r="W5666" s="178"/>
      <c r="X5666" s="178"/>
      <c r="Y5666" s="210">
        <f t="shared" si="448"/>
        <v>0.38219397527424692</v>
      </c>
      <c r="Z5666" s="211">
        <f t="shared" si="450"/>
        <v>0.46</v>
      </c>
      <c r="AA5666" s="178"/>
      <c r="AB5666" s="178"/>
      <c r="AC5666" s="178"/>
    </row>
    <row r="5667" spans="2:29" x14ac:dyDescent="0.35">
      <c r="B5667" s="222">
        <v>574400</v>
      </c>
      <c r="C5667" s="208">
        <v>239009</v>
      </c>
      <c r="D5667" s="309">
        <v>13145.49</v>
      </c>
      <c r="E5667" s="206">
        <v>19120.72</v>
      </c>
      <c r="F5667" s="206">
        <v>21510.81</v>
      </c>
      <c r="G5667" s="205">
        <f t="shared" si="451"/>
        <v>0.41610201949860726</v>
      </c>
      <c r="H5667" s="207">
        <f t="shared" si="452"/>
        <v>0.45</v>
      </c>
      <c r="I5667" s="213">
        <v>219538</v>
      </c>
      <c r="J5667" s="213">
        <v>12074.59</v>
      </c>
      <c r="K5667" s="212">
        <v>17563.04</v>
      </c>
      <c r="L5667" s="212">
        <v>19758.419999999998</v>
      </c>
      <c r="M5667" s="239">
        <f t="shared" si="449"/>
        <v>0.51519999999989519</v>
      </c>
      <c r="N5667" s="239"/>
      <c r="O5667" s="178"/>
      <c r="P5667" s="178"/>
      <c r="Q5667" s="178"/>
      <c r="R5667" s="178"/>
      <c r="S5667" s="178"/>
      <c r="T5667" s="178"/>
      <c r="U5667" s="178"/>
      <c r="V5667" s="178"/>
      <c r="W5667" s="178"/>
      <c r="X5667" s="178"/>
      <c r="Y5667" s="210">
        <f t="shared" si="448"/>
        <v>0.3822040389972145</v>
      </c>
      <c r="Z5667" s="211">
        <f t="shared" si="450"/>
        <v>0.44</v>
      </c>
      <c r="AA5667" s="178"/>
      <c r="AB5667" s="178"/>
      <c r="AC5667" s="178"/>
    </row>
    <row r="5668" spans="2:29" x14ac:dyDescent="0.35">
      <c r="B5668" s="222">
        <v>574500</v>
      </c>
      <c r="C5668" s="208">
        <v>239054</v>
      </c>
      <c r="D5668" s="309">
        <v>13147.97</v>
      </c>
      <c r="E5668" s="206">
        <v>19124.32</v>
      </c>
      <c r="F5668" s="206">
        <v>21514.86</v>
      </c>
      <c r="G5668" s="205">
        <f t="shared" si="451"/>
        <v>0.41610791993037421</v>
      </c>
      <c r="H5668" s="207">
        <f t="shared" si="452"/>
        <v>0.45</v>
      </c>
      <c r="I5668" s="213">
        <v>219584</v>
      </c>
      <c r="J5668" s="213">
        <v>12077.12</v>
      </c>
      <c r="K5668" s="212">
        <v>17566.72</v>
      </c>
      <c r="L5668" s="212">
        <v>19762.560000000001</v>
      </c>
      <c r="M5668" s="239">
        <f t="shared" si="449"/>
        <v>0.51530000000017029</v>
      </c>
      <c r="N5668" s="239"/>
      <c r="O5668" s="178"/>
      <c r="P5668" s="178"/>
      <c r="Q5668" s="178"/>
      <c r="R5668" s="178"/>
      <c r="S5668" s="178"/>
      <c r="T5668" s="178"/>
      <c r="U5668" s="178"/>
      <c r="V5668" s="178"/>
      <c r="W5668" s="178"/>
      <c r="X5668" s="178"/>
      <c r="Y5668" s="210">
        <f t="shared" si="448"/>
        <v>0.38221758050478677</v>
      </c>
      <c r="Z5668" s="211">
        <f t="shared" si="450"/>
        <v>0.46</v>
      </c>
      <c r="AA5668" s="178"/>
      <c r="AB5668" s="178"/>
      <c r="AC5668" s="178"/>
    </row>
    <row r="5669" spans="2:29" x14ac:dyDescent="0.35">
      <c r="B5669" s="222">
        <v>574600</v>
      </c>
      <c r="C5669" s="208">
        <v>239099</v>
      </c>
      <c r="D5669" s="309">
        <v>13150.44</v>
      </c>
      <c r="E5669" s="206">
        <v>19127.919999999998</v>
      </c>
      <c r="F5669" s="206">
        <v>21518.91</v>
      </c>
      <c r="G5669" s="205">
        <f t="shared" si="451"/>
        <v>0.41611381830838845</v>
      </c>
      <c r="H5669" s="207">
        <f t="shared" si="452"/>
        <v>0.45</v>
      </c>
      <c r="I5669" s="213">
        <v>219628</v>
      </c>
      <c r="J5669" s="213">
        <v>12079.54</v>
      </c>
      <c r="K5669" s="212">
        <v>17570.240000000002</v>
      </c>
      <c r="L5669" s="212">
        <v>19766.52</v>
      </c>
      <c r="M5669" s="239">
        <f t="shared" si="449"/>
        <v>0.51519999999974975</v>
      </c>
      <c r="N5669" s="239"/>
      <c r="O5669" s="178"/>
      <c r="P5669" s="178"/>
      <c r="Q5669" s="178"/>
      <c r="R5669" s="178"/>
      <c r="S5669" s="178"/>
      <c r="T5669" s="178"/>
      <c r="U5669" s="178"/>
      <c r="V5669" s="178"/>
      <c r="W5669" s="178"/>
      <c r="X5669" s="178"/>
      <c r="Y5669" s="210">
        <f t="shared" si="448"/>
        <v>0.38222763661677689</v>
      </c>
      <c r="Z5669" s="211">
        <f t="shared" si="450"/>
        <v>0.44</v>
      </c>
      <c r="AA5669" s="178"/>
      <c r="AB5669" s="178"/>
      <c r="AC5669" s="178"/>
    </row>
    <row r="5670" spans="2:29" x14ac:dyDescent="0.35">
      <c r="B5670" s="222">
        <v>574700</v>
      </c>
      <c r="C5670" s="208">
        <v>239144</v>
      </c>
      <c r="D5670" s="309">
        <v>13152.92</v>
      </c>
      <c r="E5670" s="206">
        <v>19131.52</v>
      </c>
      <c r="F5670" s="206">
        <v>21522.959999999999</v>
      </c>
      <c r="G5670" s="205">
        <f t="shared" si="451"/>
        <v>0.41611971463372194</v>
      </c>
      <c r="H5670" s="207">
        <f t="shared" si="452"/>
        <v>0.45</v>
      </c>
      <c r="I5670" s="213">
        <v>219674</v>
      </c>
      <c r="J5670" s="213">
        <v>12082.07</v>
      </c>
      <c r="K5670" s="212">
        <v>17573.919999999998</v>
      </c>
      <c r="L5670" s="212">
        <v>19770.66</v>
      </c>
      <c r="M5670" s="239">
        <f t="shared" si="449"/>
        <v>0.51530000000002474</v>
      </c>
      <c r="N5670" s="239"/>
      <c r="O5670" s="178"/>
      <c r="P5670" s="178"/>
      <c r="Q5670" s="178"/>
      <c r="R5670" s="178"/>
      <c r="S5670" s="178"/>
      <c r="T5670" s="178"/>
      <c r="U5670" s="178"/>
      <c r="V5670" s="178"/>
      <c r="W5670" s="178"/>
      <c r="X5670" s="178"/>
      <c r="Y5670" s="210">
        <f t="shared" si="448"/>
        <v>0.38224116930572472</v>
      </c>
      <c r="Z5670" s="211">
        <f t="shared" si="450"/>
        <v>0.46</v>
      </c>
      <c r="AA5670" s="178"/>
      <c r="AB5670" s="178"/>
      <c r="AC5670" s="178"/>
    </row>
    <row r="5671" spans="2:29" x14ac:dyDescent="0.35">
      <c r="B5671" s="222">
        <v>574800</v>
      </c>
      <c r="C5671" s="208">
        <v>239189</v>
      </c>
      <c r="D5671" s="309">
        <v>13155.39</v>
      </c>
      <c r="E5671" s="206">
        <v>19135.12</v>
      </c>
      <c r="F5671" s="206">
        <v>21527.01</v>
      </c>
      <c r="G5671" s="205">
        <f t="shared" si="451"/>
        <v>0.41612560890744604</v>
      </c>
      <c r="H5671" s="207">
        <f t="shared" si="452"/>
        <v>0.45</v>
      </c>
      <c r="I5671" s="213">
        <v>219718</v>
      </c>
      <c r="J5671" s="213">
        <v>12084.49</v>
      </c>
      <c r="K5671" s="212">
        <v>17577.439999999999</v>
      </c>
      <c r="L5671" s="212">
        <v>19774.62</v>
      </c>
      <c r="M5671" s="239">
        <f t="shared" si="449"/>
        <v>0.51520000000025901</v>
      </c>
      <c r="N5671" s="239"/>
      <c r="O5671" s="178"/>
      <c r="P5671" s="178"/>
      <c r="Q5671" s="178"/>
      <c r="R5671" s="178"/>
      <c r="S5671" s="178"/>
      <c r="T5671" s="178"/>
      <c r="U5671" s="178"/>
      <c r="V5671" s="178"/>
      <c r="W5671" s="178"/>
      <c r="X5671" s="178"/>
      <c r="Y5671" s="210">
        <f t="shared" si="448"/>
        <v>0.38225121781489213</v>
      </c>
      <c r="Z5671" s="211">
        <f t="shared" si="450"/>
        <v>0.44</v>
      </c>
      <c r="AA5671" s="178"/>
      <c r="AB5671" s="178"/>
      <c r="AC5671" s="178"/>
    </row>
    <row r="5672" spans="2:29" x14ac:dyDescent="0.35">
      <c r="B5672" s="222">
        <v>574900</v>
      </c>
      <c r="C5672" s="208">
        <v>239234</v>
      </c>
      <c r="D5672" s="309">
        <v>13157.87</v>
      </c>
      <c r="E5672" s="206">
        <v>19138.72</v>
      </c>
      <c r="F5672" s="206">
        <v>21531.06</v>
      </c>
      <c r="G5672" s="205">
        <f t="shared" si="451"/>
        <v>0.41613150113063141</v>
      </c>
      <c r="H5672" s="207">
        <f t="shared" si="452"/>
        <v>0.45</v>
      </c>
      <c r="I5672" s="213">
        <v>219764</v>
      </c>
      <c r="J5672" s="213">
        <v>12087.02</v>
      </c>
      <c r="K5672" s="212">
        <v>17581.12</v>
      </c>
      <c r="L5672" s="212">
        <v>19778.759999999998</v>
      </c>
      <c r="M5672" s="239">
        <f t="shared" si="449"/>
        <v>0.51529999999995202</v>
      </c>
      <c r="N5672" s="239"/>
      <c r="O5672" s="178"/>
      <c r="P5672" s="178"/>
      <c r="Q5672" s="178"/>
      <c r="R5672" s="178"/>
      <c r="S5672" s="178"/>
      <c r="T5672" s="178"/>
      <c r="U5672" s="178"/>
      <c r="V5672" s="178"/>
      <c r="W5672" s="178"/>
      <c r="X5672" s="178"/>
      <c r="Y5672" s="210">
        <f t="shared" si="448"/>
        <v>0.38226474169420771</v>
      </c>
      <c r="Z5672" s="211">
        <f t="shared" si="450"/>
        <v>0.46</v>
      </c>
      <c r="AA5672" s="178"/>
      <c r="AB5672" s="178"/>
      <c r="AC5672" s="178"/>
    </row>
    <row r="5673" spans="2:29" x14ac:dyDescent="0.35">
      <c r="B5673" s="222">
        <v>575000</v>
      </c>
      <c r="C5673" s="208">
        <v>239279</v>
      </c>
      <c r="D5673" s="309">
        <v>13160.34</v>
      </c>
      <c r="E5673" s="206">
        <v>19142.32</v>
      </c>
      <c r="F5673" s="206">
        <v>21535.11</v>
      </c>
      <c r="G5673" s="205">
        <f t="shared" si="451"/>
        <v>0.41613739130434785</v>
      </c>
      <c r="H5673" s="207">
        <f t="shared" si="452"/>
        <v>0.45</v>
      </c>
      <c r="I5673" s="213">
        <v>219808</v>
      </c>
      <c r="J5673" s="213">
        <v>12089.44</v>
      </c>
      <c r="K5673" s="212">
        <v>17584.64</v>
      </c>
      <c r="L5673" s="212">
        <v>19782.72</v>
      </c>
      <c r="M5673" s="239">
        <f t="shared" si="449"/>
        <v>0.51520000000007715</v>
      </c>
      <c r="N5673" s="239"/>
      <c r="O5673" s="178"/>
      <c r="P5673" s="178"/>
      <c r="Q5673" s="178"/>
      <c r="R5673" s="178"/>
      <c r="S5673" s="178"/>
      <c r="T5673" s="178"/>
      <c r="U5673" s="178"/>
      <c r="V5673" s="178"/>
      <c r="W5673" s="178"/>
      <c r="X5673" s="178"/>
      <c r="Y5673" s="210">
        <f t="shared" si="448"/>
        <v>0.38227478260869563</v>
      </c>
      <c r="Z5673" s="211">
        <f t="shared" si="450"/>
        <v>0.44</v>
      </c>
      <c r="AA5673" s="178"/>
      <c r="AB5673" s="178"/>
      <c r="AC5673" s="178"/>
    </row>
    <row r="5674" spans="2:29" x14ac:dyDescent="0.35">
      <c r="B5674" s="222">
        <v>575100</v>
      </c>
      <c r="C5674" s="208">
        <v>239324</v>
      </c>
      <c r="D5674" s="309">
        <v>13162.82</v>
      </c>
      <c r="E5674" s="206">
        <v>19145.919999999998</v>
      </c>
      <c r="F5674" s="206">
        <v>21539.16</v>
      </c>
      <c r="G5674" s="205">
        <f t="shared" si="451"/>
        <v>0.41614327942966439</v>
      </c>
      <c r="H5674" s="207">
        <f t="shared" si="452"/>
        <v>0.45</v>
      </c>
      <c r="I5674" s="213">
        <v>219854</v>
      </c>
      <c r="J5674" s="213">
        <v>12091.97</v>
      </c>
      <c r="K5674" s="212">
        <v>17588.32</v>
      </c>
      <c r="L5674" s="212">
        <v>19786.86</v>
      </c>
      <c r="M5674" s="239">
        <f t="shared" si="449"/>
        <v>0.51529999999980647</v>
      </c>
      <c r="N5674" s="239"/>
      <c r="O5674" s="178"/>
      <c r="P5674" s="178"/>
      <c r="Q5674" s="178"/>
      <c r="R5674" s="178"/>
      <c r="S5674" s="178"/>
      <c r="T5674" s="178"/>
      <c r="U5674" s="178"/>
      <c r="V5674" s="178"/>
      <c r="W5674" s="178"/>
      <c r="X5674" s="178"/>
      <c r="Y5674" s="210">
        <f t="shared" si="448"/>
        <v>0.38228829768735872</v>
      </c>
      <c r="Z5674" s="211">
        <f t="shared" si="450"/>
        <v>0.46</v>
      </c>
      <c r="AA5674" s="178"/>
      <c r="AB5674" s="178"/>
      <c r="AC5674" s="178"/>
    </row>
    <row r="5675" spans="2:29" x14ac:dyDescent="0.35">
      <c r="B5675" s="222">
        <v>575200</v>
      </c>
      <c r="C5675" s="208">
        <v>239369</v>
      </c>
      <c r="D5675" s="309">
        <v>13165.29</v>
      </c>
      <c r="E5675" s="206">
        <v>19149.52</v>
      </c>
      <c r="F5675" s="206">
        <v>21543.21</v>
      </c>
      <c r="G5675" s="205">
        <f t="shared" si="451"/>
        <v>0.41614916550764952</v>
      </c>
      <c r="H5675" s="207">
        <f t="shared" si="452"/>
        <v>0.45</v>
      </c>
      <c r="I5675" s="213">
        <v>219898</v>
      </c>
      <c r="J5675" s="213">
        <v>12094.39</v>
      </c>
      <c r="K5675" s="212">
        <v>17591.84</v>
      </c>
      <c r="L5675" s="212">
        <v>19790.82</v>
      </c>
      <c r="M5675" s="239">
        <f t="shared" si="449"/>
        <v>0.51520000000000432</v>
      </c>
      <c r="N5675" s="239"/>
      <c r="O5675" s="178"/>
      <c r="P5675" s="178"/>
      <c r="Q5675" s="178"/>
      <c r="R5675" s="178"/>
      <c r="S5675" s="178"/>
      <c r="T5675" s="178"/>
      <c r="U5675" s="178"/>
      <c r="V5675" s="178"/>
      <c r="W5675" s="178"/>
      <c r="X5675" s="178"/>
      <c r="Y5675" s="210">
        <f t="shared" si="448"/>
        <v>0.38229833101529903</v>
      </c>
      <c r="Z5675" s="211">
        <f t="shared" si="450"/>
        <v>0.44</v>
      </c>
      <c r="AA5675" s="178"/>
      <c r="AB5675" s="178"/>
      <c r="AC5675" s="178"/>
    </row>
    <row r="5676" spans="2:29" x14ac:dyDescent="0.35">
      <c r="B5676" s="222">
        <v>575300</v>
      </c>
      <c r="C5676" s="208">
        <v>239414</v>
      </c>
      <c r="D5676" s="309">
        <v>13167.77</v>
      </c>
      <c r="E5676" s="206">
        <v>19153.12</v>
      </c>
      <c r="F5676" s="206">
        <v>21547.26</v>
      </c>
      <c r="G5676" s="205">
        <f t="shared" si="451"/>
        <v>0.41615504953937077</v>
      </c>
      <c r="H5676" s="207">
        <f t="shared" si="452"/>
        <v>0.45</v>
      </c>
      <c r="I5676" s="213">
        <v>219944</v>
      </c>
      <c r="J5676" s="213">
        <v>12096.92</v>
      </c>
      <c r="K5676" s="212">
        <v>17595.52</v>
      </c>
      <c r="L5676" s="212">
        <v>19794.96</v>
      </c>
      <c r="M5676" s="239">
        <f t="shared" si="449"/>
        <v>0.51529999999969733</v>
      </c>
      <c r="N5676" s="239"/>
      <c r="O5676" s="178"/>
      <c r="P5676" s="178"/>
      <c r="Q5676" s="178"/>
      <c r="R5676" s="178"/>
      <c r="S5676" s="178"/>
      <c r="T5676" s="178"/>
      <c r="U5676" s="178"/>
      <c r="V5676" s="178"/>
      <c r="W5676" s="178"/>
      <c r="X5676" s="178"/>
      <c r="Y5676" s="210">
        <f t="shared" si="448"/>
        <v>0.38231183730227708</v>
      </c>
      <c r="Z5676" s="211">
        <f t="shared" si="450"/>
        <v>0.46</v>
      </c>
      <c r="AA5676" s="178"/>
      <c r="AB5676" s="178"/>
      <c r="AC5676" s="178"/>
    </row>
    <row r="5677" spans="2:29" x14ac:dyDescent="0.35">
      <c r="B5677" s="222">
        <v>575400</v>
      </c>
      <c r="C5677" s="208">
        <v>239459</v>
      </c>
      <c r="D5677" s="309">
        <v>13170.24</v>
      </c>
      <c r="E5677" s="206">
        <v>19156.72</v>
      </c>
      <c r="F5677" s="206">
        <v>21551.31</v>
      </c>
      <c r="G5677" s="205">
        <f t="shared" si="451"/>
        <v>0.41616093152589501</v>
      </c>
      <c r="H5677" s="207">
        <f t="shared" si="452"/>
        <v>0.45</v>
      </c>
      <c r="I5677" s="213">
        <v>219988</v>
      </c>
      <c r="J5677" s="213">
        <v>12099.34</v>
      </c>
      <c r="K5677" s="212">
        <v>17599.04</v>
      </c>
      <c r="L5677" s="212">
        <v>19798.919999999998</v>
      </c>
      <c r="M5677" s="239">
        <f t="shared" si="449"/>
        <v>0.51519999999989519</v>
      </c>
      <c r="N5677" s="239"/>
      <c r="O5677" s="178"/>
      <c r="P5677" s="178"/>
      <c r="Q5677" s="178"/>
      <c r="R5677" s="178"/>
      <c r="S5677" s="178"/>
      <c r="T5677" s="178"/>
      <c r="U5677" s="178"/>
      <c r="V5677" s="178"/>
      <c r="W5677" s="178"/>
      <c r="X5677" s="178"/>
      <c r="Y5677" s="210">
        <f t="shared" si="448"/>
        <v>0.38232186305179006</v>
      </c>
      <c r="Z5677" s="211">
        <f t="shared" si="450"/>
        <v>0.44</v>
      </c>
      <c r="AA5677" s="178"/>
      <c r="AB5677" s="178"/>
      <c r="AC5677" s="178"/>
    </row>
    <row r="5678" spans="2:29" x14ac:dyDescent="0.35">
      <c r="B5678" s="222">
        <v>575500</v>
      </c>
      <c r="C5678" s="208">
        <v>239504</v>
      </c>
      <c r="D5678" s="309">
        <v>13172.72</v>
      </c>
      <c r="E5678" s="206">
        <v>19160.32</v>
      </c>
      <c r="F5678" s="206">
        <v>21555.360000000001</v>
      </c>
      <c r="G5678" s="205">
        <f t="shared" si="451"/>
        <v>0.41616681146828843</v>
      </c>
      <c r="H5678" s="207">
        <f t="shared" si="452"/>
        <v>0.45</v>
      </c>
      <c r="I5678" s="213">
        <v>220034</v>
      </c>
      <c r="J5678" s="213">
        <v>12101.87</v>
      </c>
      <c r="K5678" s="212">
        <v>17602.72</v>
      </c>
      <c r="L5678" s="212">
        <v>19803.060000000001</v>
      </c>
      <c r="M5678" s="239">
        <f t="shared" si="449"/>
        <v>0.51530000000017029</v>
      </c>
      <c r="N5678" s="239"/>
      <c r="O5678" s="178"/>
      <c r="P5678" s="178"/>
      <c r="Q5678" s="178"/>
      <c r="R5678" s="178"/>
      <c r="S5678" s="178"/>
      <c r="T5678" s="178"/>
      <c r="U5678" s="178"/>
      <c r="V5678" s="178"/>
      <c r="W5678" s="178"/>
      <c r="X5678" s="178"/>
      <c r="Y5678" s="210">
        <f t="shared" si="448"/>
        <v>0.38233536055603823</v>
      </c>
      <c r="Z5678" s="211">
        <f t="shared" si="450"/>
        <v>0.46</v>
      </c>
      <c r="AA5678" s="178"/>
      <c r="AB5678" s="178"/>
      <c r="AC5678" s="178"/>
    </row>
    <row r="5679" spans="2:29" x14ac:dyDescent="0.35">
      <c r="B5679" s="222">
        <v>575600</v>
      </c>
      <c r="C5679" s="208">
        <v>239549</v>
      </c>
      <c r="D5679" s="309">
        <v>13175.19</v>
      </c>
      <c r="E5679" s="206">
        <v>19163.919999999998</v>
      </c>
      <c r="F5679" s="206">
        <v>21559.41</v>
      </c>
      <c r="G5679" s="205">
        <f t="shared" si="451"/>
        <v>0.41617268936761642</v>
      </c>
      <c r="H5679" s="207">
        <f t="shared" si="452"/>
        <v>0.45</v>
      </c>
      <c r="I5679" s="213">
        <v>220078</v>
      </c>
      <c r="J5679" s="213">
        <v>12104.29</v>
      </c>
      <c r="K5679" s="212">
        <v>17606.240000000002</v>
      </c>
      <c r="L5679" s="212">
        <v>19807.02</v>
      </c>
      <c r="M5679" s="239">
        <f t="shared" si="449"/>
        <v>0.51519999999974975</v>
      </c>
      <c r="N5679" s="239"/>
      <c r="O5679" s="178"/>
      <c r="P5679" s="178"/>
      <c r="Q5679" s="178"/>
      <c r="R5679" s="178"/>
      <c r="S5679" s="178"/>
      <c r="T5679" s="178"/>
      <c r="U5679" s="178"/>
      <c r="V5679" s="178"/>
      <c r="W5679" s="178"/>
      <c r="X5679" s="178"/>
      <c r="Y5679" s="210">
        <f t="shared" si="448"/>
        <v>0.38234537873523278</v>
      </c>
      <c r="Z5679" s="211">
        <f t="shared" si="450"/>
        <v>0.44</v>
      </c>
      <c r="AA5679" s="178"/>
      <c r="AB5679" s="178"/>
      <c r="AC5679" s="178"/>
    </row>
    <row r="5680" spans="2:29" x14ac:dyDescent="0.35">
      <c r="B5680" s="222">
        <v>575700</v>
      </c>
      <c r="C5680" s="208">
        <v>239594</v>
      </c>
      <c r="D5680" s="309">
        <v>13177.67</v>
      </c>
      <c r="E5680" s="206">
        <v>19167.52</v>
      </c>
      <c r="F5680" s="206">
        <v>21563.46</v>
      </c>
      <c r="G5680" s="205">
        <f t="shared" si="451"/>
        <v>0.41617856522494356</v>
      </c>
      <c r="H5680" s="207">
        <f t="shared" si="452"/>
        <v>0.45</v>
      </c>
      <c r="I5680" s="213">
        <v>220124</v>
      </c>
      <c r="J5680" s="213">
        <v>12106.82</v>
      </c>
      <c r="K5680" s="212">
        <v>17609.919999999998</v>
      </c>
      <c r="L5680" s="212">
        <v>19811.16</v>
      </c>
      <c r="M5680" s="239">
        <f t="shared" si="449"/>
        <v>0.51530000000002474</v>
      </c>
      <c r="N5680" s="239"/>
      <c r="O5680" s="178"/>
      <c r="P5680" s="178"/>
      <c r="Q5680" s="178"/>
      <c r="R5680" s="178"/>
      <c r="S5680" s="178"/>
      <c r="T5680" s="178"/>
      <c r="U5680" s="178"/>
      <c r="V5680" s="178"/>
      <c r="W5680" s="178"/>
      <c r="X5680" s="178"/>
      <c r="Y5680" s="210">
        <f t="shared" si="448"/>
        <v>0.38235886746569392</v>
      </c>
      <c r="Z5680" s="211">
        <f t="shared" si="450"/>
        <v>0.46</v>
      </c>
      <c r="AA5680" s="178"/>
      <c r="AB5680" s="178"/>
      <c r="AC5680" s="178"/>
    </row>
    <row r="5681" spans="2:29" x14ac:dyDescent="0.35">
      <c r="B5681" s="222">
        <v>575800</v>
      </c>
      <c r="C5681" s="208">
        <v>239639</v>
      </c>
      <c r="D5681" s="309">
        <v>13180.14</v>
      </c>
      <c r="E5681" s="206">
        <v>19171.12</v>
      </c>
      <c r="F5681" s="206">
        <v>21567.51</v>
      </c>
      <c r="G5681" s="205">
        <f t="shared" si="451"/>
        <v>0.41618443904133379</v>
      </c>
      <c r="H5681" s="207">
        <f t="shared" si="452"/>
        <v>0.45</v>
      </c>
      <c r="I5681" s="213">
        <v>220168</v>
      </c>
      <c r="J5681" s="213">
        <v>12109.24</v>
      </c>
      <c r="K5681" s="212">
        <v>17613.439999999999</v>
      </c>
      <c r="L5681" s="212">
        <v>19815.12</v>
      </c>
      <c r="M5681" s="239">
        <f t="shared" si="449"/>
        <v>0.51520000000025901</v>
      </c>
      <c r="N5681" s="239"/>
      <c r="O5681" s="178"/>
      <c r="P5681" s="178"/>
      <c r="Q5681" s="178"/>
      <c r="R5681" s="178"/>
      <c r="S5681" s="178"/>
      <c r="T5681" s="178"/>
      <c r="U5681" s="178"/>
      <c r="V5681" s="178"/>
      <c r="W5681" s="178"/>
      <c r="X5681" s="178"/>
      <c r="Y5681" s="210">
        <f t="shared" si="448"/>
        <v>0.38236887808266762</v>
      </c>
      <c r="Z5681" s="211">
        <f t="shared" si="450"/>
        <v>0.44</v>
      </c>
      <c r="AA5681" s="178"/>
      <c r="AB5681" s="178"/>
      <c r="AC5681" s="178"/>
    </row>
    <row r="5682" spans="2:29" x14ac:dyDescent="0.35">
      <c r="B5682" s="222">
        <v>575900</v>
      </c>
      <c r="C5682" s="208">
        <v>239684</v>
      </c>
      <c r="D5682" s="309">
        <v>13182.62</v>
      </c>
      <c r="E5682" s="206">
        <v>19174.72</v>
      </c>
      <c r="F5682" s="206">
        <v>21571.56</v>
      </c>
      <c r="G5682" s="205">
        <f t="shared" si="451"/>
        <v>0.4161903108178503</v>
      </c>
      <c r="H5682" s="207">
        <f t="shared" si="452"/>
        <v>0.45</v>
      </c>
      <c r="I5682" s="213">
        <v>220214</v>
      </c>
      <c r="J5682" s="213">
        <v>12111.77</v>
      </c>
      <c r="K5682" s="212">
        <v>17617.12</v>
      </c>
      <c r="L5682" s="212">
        <v>19819.259999999998</v>
      </c>
      <c r="M5682" s="239">
        <f t="shared" si="449"/>
        <v>0.51529999999995202</v>
      </c>
      <c r="N5682" s="239"/>
      <c r="O5682" s="178"/>
      <c r="P5682" s="178"/>
      <c r="Q5682" s="178"/>
      <c r="R5682" s="178"/>
      <c r="S5682" s="178"/>
      <c r="T5682" s="178"/>
      <c r="U5682" s="178"/>
      <c r="V5682" s="178"/>
      <c r="W5682" s="178"/>
      <c r="X5682" s="178"/>
      <c r="Y5682" s="210">
        <f t="shared" si="448"/>
        <v>0.38238235804827225</v>
      </c>
      <c r="Z5682" s="211">
        <f t="shared" si="450"/>
        <v>0.46</v>
      </c>
      <c r="AA5682" s="178"/>
      <c r="AB5682" s="178"/>
      <c r="AC5682" s="178"/>
    </row>
    <row r="5683" spans="2:29" x14ac:dyDescent="0.35">
      <c r="B5683" s="222">
        <v>576000</v>
      </c>
      <c r="C5683" s="208">
        <v>239729</v>
      </c>
      <c r="D5683" s="309">
        <v>13185.09</v>
      </c>
      <c r="E5683" s="206">
        <v>19178.32</v>
      </c>
      <c r="F5683" s="206">
        <v>21575.61</v>
      </c>
      <c r="G5683" s="205">
        <f t="shared" si="451"/>
        <v>0.41619618055555557</v>
      </c>
      <c r="H5683" s="207">
        <f t="shared" si="452"/>
        <v>0.45</v>
      </c>
      <c r="I5683" s="213">
        <v>220258</v>
      </c>
      <c r="J5683" s="213">
        <v>12114.19</v>
      </c>
      <c r="K5683" s="212">
        <v>17620.64</v>
      </c>
      <c r="L5683" s="212">
        <v>19823.22</v>
      </c>
      <c r="M5683" s="239">
        <f t="shared" si="449"/>
        <v>0.51520000000007715</v>
      </c>
      <c r="N5683" s="239"/>
      <c r="O5683" s="178"/>
      <c r="P5683" s="178"/>
      <c r="Q5683" s="178"/>
      <c r="R5683" s="178"/>
      <c r="S5683" s="178"/>
      <c r="T5683" s="178"/>
      <c r="U5683" s="178"/>
      <c r="V5683" s="178"/>
      <c r="W5683" s="178"/>
      <c r="X5683" s="178"/>
      <c r="Y5683" s="210">
        <f t="shared" si="448"/>
        <v>0.38239236111111113</v>
      </c>
      <c r="Z5683" s="211">
        <f t="shared" si="450"/>
        <v>0.44</v>
      </c>
      <c r="AA5683" s="178"/>
      <c r="AB5683" s="178"/>
      <c r="AC5683" s="178"/>
    </row>
    <row r="5684" spans="2:29" x14ac:dyDescent="0.35">
      <c r="B5684" s="222">
        <v>576100</v>
      </c>
      <c r="C5684" s="208">
        <v>239774</v>
      </c>
      <c r="D5684" s="309">
        <v>13187.57</v>
      </c>
      <c r="E5684" s="206">
        <v>19181.919999999998</v>
      </c>
      <c r="F5684" s="206">
        <v>21579.66</v>
      </c>
      <c r="G5684" s="205">
        <f t="shared" si="451"/>
        <v>0.41620204825551121</v>
      </c>
      <c r="H5684" s="207">
        <f t="shared" si="452"/>
        <v>0.45</v>
      </c>
      <c r="I5684" s="213">
        <v>220304</v>
      </c>
      <c r="J5684" s="213">
        <v>12116.72</v>
      </c>
      <c r="K5684" s="212">
        <v>17624.32</v>
      </c>
      <c r="L5684" s="212">
        <v>19827.36</v>
      </c>
      <c r="M5684" s="239">
        <f t="shared" si="449"/>
        <v>0.51529999999980647</v>
      </c>
      <c r="N5684" s="239"/>
      <c r="O5684" s="178"/>
      <c r="P5684" s="178"/>
      <c r="Q5684" s="178"/>
      <c r="R5684" s="178"/>
      <c r="S5684" s="178"/>
      <c r="T5684" s="178"/>
      <c r="U5684" s="178"/>
      <c r="V5684" s="178"/>
      <c r="W5684" s="178"/>
      <c r="X5684" s="178"/>
      <c r="Y5684" s="210">
        <f t="shared" si="448"/>
        <v>0.38240583232077763</v>
      </c>
      <c r="Z5684" s="211">
        <f t="shared" si="450"/>
        <v>0.46</v>
      </c>
      <c r="AA5684" s="178"/>
      <c r="AB5684" s="178"/>
      <c r="AC5684" s="178"/>
    </row>
    <row r="5685" spans="2:29" x14ac:dyDescent="0.35">
      <c r="B5685" s="222">
        <v>576200</v>
      </c>
      <c r="C5685" s="208">
        <v>239819</v>
      </c>
      <c r="D5685" s="309">
        <v>13190.04</v>
      </c>
      <c r="E5685" s="206">
        <v>19185.52</v>
      </c>
      <c r="F5685" s="206">
        <v>21583.71</v>
      </c>
      <c r="G5685" s="205">
        <f t="shared" si="451"/>
        <v>0.41620791391877821</v>
      </c>
      <c r="H5685" s="207">
        <f t="shared" si="452"/>
        <v>0.45</v>
      </c>
      <c r="I5685" s="213">
        <v>220348</v>
      </c>
      <c r="J5685" s="213">
        <v>12119.14</v>
      </c>
      <c r="K5685" s="212">
        <v>17627.84</v>
      </c>
      <c r="L5685" s="212">
        <v>19831.32</v>
      </c>
      <c r="M5685" s="239">
        <f t="shared" si="449"/>
        <v>0.51520000000000432</v>
      </c>
      <c r="N5685" s="239"/>
      <c r="O5685" s="178"/>
      <c r="P5685" s="178"/>
      <c r="Q5685" s="178"/>
      <c r="R5685" s="178"/>
      <c r="S5685" s="178"/>
      <c r="T5685" s="178"/>
      <c r="U5685" s="178"/>
      <c r="V5685" s="178"/>
      <c r="W5685" s="178"/>
      <c r="X5685" s="178"/>
      <c r="Y5685" s="210">
        <f t="shared" si="448"/>
        <v>0.3824158278375564</v>
      </c>
      <c r="Z5685" s="211">
        <f t="shared" si="450"/>
        <v>0.44</v>
      </c>
      <c r="AA5685" s="178"/>
      <c r="AB5685" s="178"/>
      <c r="AC5685" s="178"/>
    </row>
    <row r="5686" spans="2:29" x14ac:dyDescent="0.35">
      <c r="B5686" s="222">
        <v>576300</v>
      </c>
      <c r="C5686" s="208">
        <v>239864</v>
      </c>
      <c r="D5686" s="309">
        <v>13192.52</v>
      </c>
      <c r="E5686" s="206">
        <v>19189.12</v>
      </c>
      <c r="F5686" s="206">
        <v>21587.759999999998</v>
      </c>
      <c r="G5686" s="205">
        <f t="shared" si="451"/>
        <v>0.41621377754641681</v>
      </c>
      <c r="H5686" s="207">
        <f t="shared" si="452"/>
        <v>0.45</v>
      </c>
      <c r="I5686" s="213">
        <v>220394</v>
      </c>
      <c r="J5686" s="213">
        <v>12121.67</v>
      </c>
      <c r="K5686" s="212">
        <v>17631.52</v>
      </c>
      <c r="L5686" s="212">
        <v>19835.46</v>
      </c>
      <c r="M5686" s="239">
        <f t="shared" si="449"/>
        <v>0.51529999999969733</v>
      </c>
      <c r="N5686" s="239"/>
      <c r="O5686" s="178"/>
      <c r="P5686" s="178"/>
      <c r="Q5686" s="178"/>
      <c r="R5686" s="178"/>
      <c r="S5686" s="178"/>
      <c r="T5686" s="178"/>
      <c r="U5686" s="178"/>
      <c r="V5686" s="178"/>
      <c r="W5686" s="178"/>
      <c r="X5686" s="178"/>
      <c r="Y5686" s="210">
        <f t="shared" si="448"/>
        <v>0.38242929030019085</v>
      </c>
      <c r="Z5686" s="211">
        <f t="shared" si="450"/>
        <v>0.46</v>
      </c>
      <c r="AA5686" s="178"/>
      <c r="AB5686" s="178"/>
      <c r="AC5686" s="178"/>
    </row>
    <row r="5687" spans="2:29" x14ac:dyDescent="0.35">
      <c r="B5687" s="222">
        <v>576400</v>
      </c>
      <c r="C5687" s="208">
        <v>239909</v>
      </c>
      <c r="D5687" s="309">
        <v>13194.99</v>
      </c>
      <c r="E5687" s="206">
        <v>19192.72</v>
      </c>
      <c r="F5687" s="206">
        <v>21591.81</v>
      </c>
      <c r="G5687" s="205">
        <f t="shared" si="451"/>
        <v>0.41621963913948645</v>
      </c>
      <c r="H5687" s="207">
        <f t="shared" si="452"/>
        <v>0.45</v>
      </c>
      <c r="I5687" s="213">
        <v>220438</v>
      </c>
      <c r="J5687" s="213">
        <v>12124.09</v>
      </c>
      <c r="K5687" s="212">
        <v>17635.04</v>
      </c>
      <c r="L5687" s="212">
        <v>19839.419999999998</v>
      </c>
      <c r="M5687" s="239">
        <f t="shared" si="449"/>
        <v>0.51519999999989519</v>
      </c>
      <c r="N5687" s="239"/>
      <c r="O5687" s="178"/>
      <c r="P5687" s="178"/>
      <c r="Q5687" s="178"/>
      <c r="R5687" s="178"/>
      <c r="S5687" s="178"/>
      <c r="T5687" s="178"/>
      <c r="U5687" s="178"/>
      <c r="V5687" s="178"/>
      <c r="W5687" s="178"/>
      <c r="X5687" s="178"/>
      <c r="Y5687" s="210">
        <f t="shared" si="448"/>
        <v>0.38243927827897295</v>
      </c>
      <c r="Z5687" s="211">
        <f t="shared" si="450"/>
        <v>0.44</v>
      </c>
      <c r="AA5687" s="178"/>
      <c r="AB5687" s="178"/>
      <c r="AC5687" s="178"/>
    </row>
    <row r="5688" spans="2:29" x14ac:dyDescent="0.35">
      <c r="B5688" s="222">
        <v>576500</v>
      </c>
      <c r="C5688" s="208">
        <v>239954</v>
      </c>
      <c r="D5688" s="309">
        <v>13197.47</v>
      </c>
      <c r="E5688" s="206">
        <v>19196.32</v>
      </c>
      <c r="F5688" s="206">
        <v>21595.86</v>
      </c>
      <c r="G5688" s="205">
        <f t="shared" si="451"/>
        <v>0.41622549869904596</v>
      </c>
      <c r="H5688" s="207">
        <f t="shared" si="452"/>
        <v>0.45</v>
      </c>
      <c r="I5688" s="213">
        <v>220484</v>
      </c>
      <c r="J5688" s="213">
        <v>12126.62</v>
      </c>
      <c r="K5688" s="212">
        <v>17638.72</v>
      </c>
      <c r="L5688" s="212">
        <v>19843.560000000001</v>
      </c>
      <c r="M5688" s="239">
        <f t="shared" si="449"/>
        <v>0.51530000000017029</v>
      </c>
      <c r="N5688" s="239"/>
      <c r="O5688" s="178"/>
      <c r="P5688" s="178"/>
      <c r="Q5688" s="178"/>
      <c r="R5688" s="178"/>
      <c r="S5688" s="178"/>
      <c r="T5688" s="178"/>
      <c r="U5688" s="178"/>
      <c r="V5688" s="178"/>
      <c r="W5688" s="178"/>
      <c r="X5688" s="178"/>
      <c r="Y5688" s="210">
        <f t="shared" si="448"/>
        <v>0.38245273200346919</v>
      </c>
      <c r="Z5688" s="211">
        <f t="shared" si="450"/>
        <v>0.46</v>
      </c>
      <c r="AA5688" s="178"/>
      <c r="AB5688" s="178"/>
      <c r="AC5688" s="178"/>
    </row>
    <row r="5689" spans="2:29" x14ac:dyDescent="0.35">
      <c r="B5689" s="222">
        <v>576600</v>
      </c>
      <c r="C5689" s="208">
        <v>239999</v>
      </c>
      <c r="D5689" s="309">
        <v>13199.94</v>
      </c>
      <c r="E5689" s="206">
        <v>19199.919999999998</v>
      </c>
      <c r="F5689" s="206">
        <v>21599.91</v>
      </c>
      <c r="G5689" s="205">
        <f t="shared" si="451"/>
        <v>0.41623135622615332</v>
      </c>
      <c r="H5689" s="207">
        <f t="shared" si="452"/>
        <v>0.45</v>
      </c>
      <c r="I5689" s="213">
        <v>220528</v>
      </c>
      <c r="J5689" s="213">
        <v>12129.04</v>
      </c>
      <c r="K5689" s="212">
        <v>17642.240000000002</v>
      </c>
      <c r="L5689" s="212">
        <v>19847.52</v>
      </c>
      <c r="M5689" s="239">
        <f t="shared" si="449"/>
        <v>0.51519999999974975</v>
      </c>
      <c r="N5689" s="239"/>
      <c r="O5689" s="178"/>
      <c r="P5689" s="178"/>
      <c r="Q5689" s="178"/>
      <c r="R5689" s="178"/>
      <c r="S5689" s="178"/>
      <c r="T5689" s="178"/>
      <c r="U5689" s="178"/>
      <c r="V5689" s="178"/>
      <c r="W5689" s="178"/>
      <c r="X5689" s="178"/>
      <c r="Y5689" s="210">
        <f t="shared" si="448"/>
        <v>0.38246271245230662</v>
      </c>
      <c r="Z5689" s="211">
        <f t="shared" si="450"/>
        <v>0.44</v>
      </c>
      <c r="AA5689" s="178"/>
      <c r="AB5689" s="178"/>
      <c r="AC5689" s="178"/>
    </row>
    <row r="5690" spans="2:29" x14ac:dyDescent="0.35">
      <c r="B5690" s="222">
        <v>576700</v>
      </c>
      <c r="C5690" s="208">
        <v>240044</v>
      </c>
      <c r="D5690" s="309">
        <v>13202.42</v>
      </c>
      <c r="E5690" s="206">
        <v>19203.52</v>
      </c>
      <c r="F5690" s="206">
        <v>21603.96</v>
      </c>
      <c r="G5690" s="205">
        <f t="shared" si="451"/>
        <v>0.41623721172186579</v>
      </c>
      <c r="H5690" s="207">
        <f t="shared" si="452"/>
        <v>0.45</v>
      </c>
      <c r="I5690" s="213">
        <v>220574</v>
      </c>
      <c r="J5690" s="213">
        <v>12131.57</v>
      </c>
      <c r="K5690" s="212">
        <v>17645.919999999998</v>
      </c>
      <c r="L5690" s="212">
        <v>19851.66</v>
      </c>
      <c r="M5690" s="239">
        <f t="shared" si="449"/>
        <v>0.51530000000002474</v>
      </c>
      <c r="N5690" s="239"/>
      <c r="O5690" s="178"/>
      <c r="P5690" s="178"/>
      <c r="Q5690" s="178"/>
      <c r="R5690" s="178"/>
      <c r="S5690" s="178"/>
      <c r="T5690" s="178"/>
      <c r="U5690" s="178"/>
      <c r="V5690" s="178"/>
      <c r="W5690" s="178"/>
      <c r="X5690" s="178"/>
      <c r="Y5690" s="210">
        <f t="shared" si="448"/>
        <v>0.38247615744754637</v>
      </c>
      <c r="Z5690" s="211">
        <f t="shared" si="450"/>
        <v>0.46</v>
      </c>
      <c r="AA5690" s="178"/>
      <c r="AB5690" s="178"/>
      <c r="AC5690" s="178"/>
    </row>
    <row r="5691" spans="2:29" x14ac:dyDescent="0.35">
      <c r="B5691" s="222">
        <v>576800</v>
      </c>
      <c r="C5691" s="208">
        <v>240089</v>
      </c>
      <c r="D5691" s="309">
        <v>13204.89</v>
      </c>
      <c r="E5691" s="206">
        <v>19207.12</v>
      </c>
      <c r="F5691" s="206">
        <v>21608.01</v>
      </c>
      <c r="G5691" s="205">
        <f t="shared" si="451"/>
        <v>0.41624306518723997</v>
      </c>
      <c r="H5691" s="207">
        <f t="shared" si="452"/>
        <v>0.45</v>
      </c>
      <c r="I5691" s="213">
        <v>220618</v>
      </c>
      <c r="J5691" s="213">
        <v>12133.99</v>
      </c>
      <c r="K5691" s="212">
        <v>17649.439999999999</v>
      </c>
      <c r="L5691" s="212">
        <v>19855.62</v>
      </c>
      <c r="M5691" s="239">
        <f t="shared" si="449"/>
        <v>0.51520000000025901</v>
      </c>
      <c r="N5691" s="239"/>
      <c r="O5691" s="178"/>
      <c r="P5691" s="178"/>
      <c r="Q5691" s="178"/>
      <c r="R5691" s="178"/>
      <c r="S5691" s="178"/>
      <c r="T5691" s="178"/>
      <c r="U5691" s="178"/>
      <c r="V5691" s="178"/>
      <c r="W5691" s="178"/>
      <c r="X5691" s="178"/>
      <c r="Y5691" s="210">
        <f t="shared" si="448"/>
        <v>0.38248613037447987</v>
      </c>
      <c r="Z5691" s="211">
        <f t="shared" si="450"/>
        <v>0.44</v>
      </c>
      <c r="AA5691" s="178"/>
      <c r="AB5691" s="178"/>
      <c r="AC5691" s="178"/>
    </row>
    <row r="5692" spans="2:29" x14ac:dyDescent="0.35">
      <c r="B5692" s="222">
        <v>576900</v>
      </c>
      <c r="C5692" s="208">
        <v>240134</v>
      </c>
      <c r="D5692" s="309">
        <v>13207.37</v>
      </c>
      <c r="E5692" s="206">
        <v>19210.72</v>
      </c>
      <c r="F5692" s="206">
        <v>21612.06</v>
      </c>
      <c r="G5692" s="205">
        <f t="shared" si="451"/>
        <v>0.41624891662333158</v>
      </c>
      <c r="H5692" s="207">
        <f t="shared" si="452"/>
        <v>0.45</v>
      </c>
      <c r="I5692" s="213">
        <v>220664</v>
      </c>
      <c r="J5692" s="213">
        <v>12136.52</v>
      </c>
      <c r="K5692" s="212">
        <v>17653.12</v>
      </c>
      <c r="L5692" s="212">
        <v>19859.759999999998</v>
      </c>
      <c r="M5692" s="239">
        <f t="shared" si="449"/>
        <v>0.51529999999995202</v>
      </c>
      <c r="N5692" s="239"/>
      <c r="O5692" s="178"/>
      <c r="P5692" s="178"/>
      <c r="Q5692" s="178"/>
      <c r="R5692" s="178"/>
      <c r="S5692" s="178"/>
      <c r="T5692" s="178"/>
      <c r="U5692" s="178"/>
      <c r="V5692" s="178"/>
      <c r="W5692" s="178"/>
      <c r="X5692" s="178"/>
      <c r="Y5692" s="210">
        <f t="shared" si="448"/>
        <v>0.38249956664933266</v>
      </c>
      <c r="Z5692" s="211">
        <f t="shared" si="450"/>
        <v>0.46</v>
      </c>
      <c r="AA5692" s="178"/>
      <c r="AB5692" s="178"/>
      <c r="AC5692" s="178"/>
    </row>
    <row r="5693" spans="2:29" x14ac:dyDescent="0.35">
      <c r="B5693" s="222">
        <v>577000</v>
      </c>
      <c r="C5693" s="208">
        <v>240179</v>
      </c>
      <c r="D5693" s="309">
        <v>13209.84</v>
      </c>
      <c r="E5693" s="206">
        <v>19214.32</v>
      </c>
      <c r="F5693" s="206">
        <v>21616.11</v>
      </c>
      <c r="G5693" s="205">
        <f t="shared" si="451"/>
        <v>0.41625476603119582</v>
      </c>
      <c r="H5693" s="207">
        <f t="shared" si="452"/>
        <v>0.45</v>
      </c>
      <c r="I5693" s="213">
        <v>220708</v>
      </c>
      <c r="J5693" s="213">
        <v>12138.94</v>
      </c>
      <c r="K5693" s="212">
        <v>17656.64</v>
      </c>
      <c r="L5693" s="212">
        <v>19863.72</v>
      </c>
      <c r="M5693" s="239">
        <f t="shared" si="449"/>
        <v>0.51520000000007715</v>
      </c>
      <c r="N5693" s="239"/>
      <c r="O5693" s="178"/>
      <c r="P5693" s="178"/>
      <c r="Q5693" s="178"/>
      <c r="R5693" s="178"/>
      <c r="S5693" s="178"/>
      <c r="T5693" s="178"/>
      <c r="U5693" s="178"/>
      <c r="V5693" s="178"/>
      <c r="W5693" s="178"/>
      <c r="X5693" s="178"/>
      <c r="Y5693" s="210">
        <f t="shared" si="448"/>
        <v>0.38250953206239169</v>
      </c>
      <c r="Z5693" s="211">
        <f t="shared" si="450"/>
        <v>0.44</v>
      </c>
      <c r="AA5693" s="178"/>
      <c r="AB5693" s="178"/>
      <c r="AC5693" s="178"/>
    </row>
    <row r="5694" spans="2:29" x14ac:dyDescent="0.35">
      <c r="B5694" s="222">
        <v>577100</v>
      </c>
      <c r="C5694" s="208">
        <v>240224</v>
      </c>
      <c r="D5694" s="309">
        <v>13212.32</v>
      </c>
      <c r="E5694" s="206">
        <v>19217.919999999998</v>
      </c>
      <c r="F5694" s="206">
        <v>21620.16</v>
      </c>
      <c r="G5694" s="205">
        <f t="shared" si="451"/>
        <v>0.41626061341188703</v>
      </c>
      <c r="H5694" s="207">
        <f t="shared" si="452"/>
        <v>0.45</v>
      </c>
      <c r="I5694" s="213">
        <v>220754</v>
      </c>
      <c r="J5694" s="213">
        <v>12141.47</v>
      </c>
      <c r="K5694" s="212">
        <v>17660.32</v>
      </c>
      <c r="L5694" s="212">
        <v>19867.86</v>
      </c>
      <c r="M5694" s="239">
        <f t="shared" si="449"/>
        <v>0.51529999999980647</v>
      </c>
      <c r="N5694" s="239"/>
      <c r="O5694" s="178"/>
      <c r="P5694" s="178"/>
      <c r="Q5694" s="178"/>
      <c r="R5694" s="178"/>
      <c r="S5694" s="178"/>
      <c r="T5694" s="178"/>
      <c r="U5694" s="178"/>
      <c r="V5694" s="178"/>
      <c r="W5694" s="178"/>
      <c r="X5694" s="178"/>
      <c r="Y5694" s="210">
        <f t="shared" si="448"/>
        <v>0.38252295962571475</v>
      </c>
      <c r="Z5694" s="211">
        <f t="shared" si="450"/>
        <v>0.46</v>
      </c>
      <c r="AA5694" s="178"/>
      <c r="AB5694" s="178"/>
      <c r="AC5694" s="178"/>
    </row>
    <row r="5695" spans="2:29" x14ac:dyDescent="0.35">
      <c r="B5695" s="222">
        <v>577200</v>
      </c>
      <c r="C5695" s="208">
        <v>240269</v>
      </c>
      <c r="D5695" s="309">
        <v>13214.79</v>
      </c>
      <c r="E5695" s="206">
        <v>19221.52</v>
      </c>
      <c r="F5695" s="206">
        <v>21624.21</v>
      </c>
      <c r="G5695" s="205">
        <f t="shared" si="451"/>
        <v>0.41626645876645879</v>
      </c>
      <c r="H5695" s="207">
        <f t="shared" si="452"/>
        <v>0.45</v>
      </c>
      <c r="I5695" s="213">
        <v>220798</v>
      </c>
      <c r="J5695" s="213">
        <v>12143.89</v>
      </c>
      <c r="K5695" s="212">
        <v>17663.84</v>
      </c>
      <c r="L5695" s="212">
        <v>19871.82</v>
      </c>
      <c r="M5695" s="239">
        <f t="shared" si="449"/>
        <v>0.51520000000000432</v>
      </c>
      <c r="N5695" s="239"/>
      <c r="O5695" s="178"/>
      <c r="P5695" s="178"/>
      <c r="Q5695" s="178"/>
      <c r="R5695" s="178"/>
      <c r="S5695" s="178"/>
      <c r="T5695" s="178"/>
      <c r="U5695" s="178"/>
      <c r="V5695" s="178"/>
      <c r="W5695" s="178"/>
      <c r="X5695" s="178"/>
      <c r="Y5695" s="210">
        <f t="shared" si="448"/>
        <v>0.38253291753291752</v>
      </c>
      <c r="Z5695" s="211">
        <f t="shared" si="450"/>
        <v>0.44</v>
      </c>
      <c r="AA5695" s="178"/>
      <c r="AB5695" s="178"/>
      <c r="AC5695" s="178"/>
    </row>
    <row r="5696" spans="2:29" x14ac:dyDescent="0.35">
      <c r="B5696" s="222">
        <v>577300</v>
      </c>
      <c r="C5696" s="208">
        <v>240314</v>
      </c>
      <c r="D5696" s="309">
        <v>13217.27</v>
      </c>
      <c r="E5696" s="206">
        <v>19225.12</v>
      </c>
      <c r="F5696" s="206">
        <v>21628.26</v>
      </c>
      <c r="G5696" s="205">
        <f t="shared" si="451"/>
        <v>0.416272302095964</v>
      </c>
      <c r="H5696" s="207">
        <f t="shared" si="452"/>
        <v>0.45</v>
      </c>
      <c r="I5696" s="213">
        <v>220844</v>
      </c>
      <c r="J5696" s="213">
        <v>12146.42</v>
      </c>
      <c r="K5696" s="212">
        <v>17667.52</v>
      </c>
      <c r="L5696" s="212">
        <v>19875.96</v>
      </c>
      <c r="M5696" s="239">
        <f t="shared" si="449"/>
        <v>0.51529999999969733</v>
      </c>
      <c r="N5696" s="239"/>
      <c r="O5696" s="178"/>
      <c r="P5696" s="178"/>
      <c r="Q5696" s="178"/>
      <c r="R5696" s="178"/>
      <c r="S5696" s="178"/>
      <c r="T5696" s="178"/>
      <c r="U5696" s="178"/>
      <c r="V5696" s="178"/>
      <c r="W5696" s="178"/>
      <c r="X5696" s="178"/>
      <c r="Y5696" s="210">
        <f t="shared" si="448"/>
        <v>0.38254633639355623</v>
      </c>
      <c r="Z5696" s="211">
        <f t="shared" si="450"/>
        <v>0.46</v>
      </c>
      <c r="AA5696" s="178"/>
      <c r="AB5696" s="178"/>
      <c r="AC5696" s="178"/>
    </row>
    <row r="5697" spans="2:29" x14ac:dyDescent="0.35">
      <c r="B5697" s="222">
        <v>577400</v>
      </c>
      <c r="C5697" s="208">
        <v>240359</v>
      </c>
      <c r="D5697" s="309">
        <v>13219.74</v>
      </c>
      <c r="E5697" s="206">
        <v>19228.72</v>
      </c>
      <c r="F5697" s="206">
        <v>21632.31</v>
      </c>
      <c r="G5697" s="205">
        <f t="shared" si="451"/>
        <v>0.4162781434014548</v>
      </c>
      <c r="H5697" s="207">
        <f t="shared" si="452"/>
        <v>0.45</v>
      </c>
      <c r="I5697" s="213">
        <v>220888</v>
      </c>
      <c r="J5697" s="213">
        <v>12148.84</v>
      </c>
      <c r="K5697" s="212">
        <v>17671.04</v>
      </c>
      <c r="L5697" s="212">
        <v>19879.919999999998</v>
      </c>
      <c r="M5697" s="239">
        <f t="shared" si="449"/>
        <v>0.51519999999989519</v>
      </c>
      <c r="N5697" s="239"/>
      <c r="O5697" s="178"/>
      <c r="P5697" s="178"/>
      <c r="Q5697" s="178"/>
      <c r="R5697" s="178"/>
      <c r="S5697" s="178"/>
      <c r="T5697" s="178"/>
      <c r="U5697" s="178"/>
      <c r="V5697" s="178"/>
      <c r="W5697" s="178"/>
      <c r="X5697" s="178"/>
      <c r="Y5697" s="210">
        <f t="shared" si="448"/>
        <v>0.3825562868029096</v>
      </c>
      <c r="Z5697" s="211">
        <f t="shared" si="450"/>
        <v>0.44</v>
      </c>
      <c r="AA5697" s="178"/>
      <c r="AB5697" s="178"/>
      <c r="AC5697" s="178"/>
    </row>
    <row r="5698" spans="2:29" x14ac:dyDescent="0.35">
      <c r="B5698" s="222">
        <v>577500</v>
      </c>
      <c r="C5698" s="208">
        <v>240404</v>
      </c>
      <c r="D5698" s="309">
        <v>13222.22</v>
      </c>
      <c r="E5698" s="206">
        <v>19232.32</v>
      </c>
      <c r="F5698" s="206">
        <v>21636.36</v>
      </c>
      <c r="G5698" s="205">
        <f t="shared" si="451"/>
        <v>0.4162839826839827</v>
      </c>
      <c r="H5698" s="207">
        <f t="shared" si="452"/>
        <v>0.45</v>
      </c>
      <c r="I5698" s="213">
        <v>220934</v>
      </c>
      <c r="J5698" s="213">
        <v>12151.37</v>
      </c>
      <c r="K5698" s="212">
        <v>17674.72</v>
      </c>
      <c r="L5698" s="212">
        <v>19884.060000000001</v>
      </c>
      <c r="M5698" s="239">
        <f t="shared" si="449"/>
        <v>0.51530000000017029</v>
      </c>
      <c r="N5698" s="239"/>
      <c r="O5698" s="178"/>
      <c r="P5698" s="178"/>
      <c r="Q5698" s="178"/>
      <c r="R5698" s="178"/>
      <c r="S5698" s="178"/>
      <c r="T5698" s="178"/>
      <c r="U5698" s="178"/>
      <c r="V5698" s="178"/>
      <c r="W5698" s="178"/>
      <c r="X5698" s="178"/>
      <c r="Y5698" s="210">
        <f t="shared" si="448"/>
        <v>0.38256969696969695</v>
      </c>
      <c r="Z5698" s="211">
        <f t="shared" si="450"/>
        <v>0.46</v>
      </c>
      <c r="AA5698" s="178"/>
      <c r="AB5698" s="178"/>
      <c r="AC5698" s="178"/>
    </row>
    <row r="5699" spans="2:29" x14ac:dyDescent="0.35">
      <c r="B5699" s="222">
        <v>577600</v>
      </c>
      <c r="C5699" s="208">
        <v>240449</v>
      </c>
      <c r="D5699" s="309">
        <v>13224.69</v>
      </c>
      <c r="E5699" s="206">
        <v>19235.919999999998</v>
      </c>
      <c r="F5699" s="206">
        <v>21640.41</v>
      </c>
      <c r="G5699" s="205">
        <f t="shared" si="451"/>
        <v>0.41628981994459835</v>
      </c>
      <c r="H5699" s="207">
        <f t="shared" si="452"/>
        <v>0.45</v>
      </c>
      <c r="I5699" s="213">
        <v>220978</v>
      </c>
      <c r="J5699" s="213">
        <v>12153.79</v>
      </c>
      <c r="K5699" s="212">
        <v>17678.240000000002</v>
      </c>
      <c r="L5699" s="212">
        <v>19888.02</v>
      </c>
      <c r="M5699" s="239">
        <f t="shared" si="449"/>
        <v>0.51519999999974975</v>
      </c>
      <c r="N5699" s="239"/>
      <c r="O5699" s="178"/>
      <c r="P5699" s="178"/>
      <c r="Q5699" s="178"/>
      <c r="R5699" s="178"/>
      <c r="S5699" s="178"/>
      <c r="T5699" s="178"/>
      <c r="U5699" s="178"/>
      <c r="V5699" s="178"/>
      <c r="W5699" s="178"/>
      <c r="X5699" s="178"/>
      <c r="Y5699" s="210">
        <f t="shared" ref="Y5699:Y5762" si="453">I5699/$B5699</f>
        <v>0.38257963988919669</v>
      </c>
      <c r="Z5699" s="211">
        <f t="shared" si="450"/>
        <v>0.44</v>
      </c>
      <c r="AA5699" s="178"/>
      <c r="AB5699" s="178"/>
      <c r="AC5699" s="178"/>
    </row>
    <row r="5700" spans="2:29" x14ac:dyDescent="0.35">
      <c r="B5700" s="222">
        <v>577700</v>
      </c>
      <c r="C5700" s="208">
        <v>240494</v>
      </c>
      <c r="D5700" s="309">
        <v>13227.17</v>
      </c>
      <c r="E5700" s="206">
        <v>19239.52</v>
      </c>
      <c r="F5700" s="206">
        <v>21644.46</v>
      </c>
      <c r="G5700" s="205">
        <f t="shared" si="451"/>
        <v>0.41629565518435174</v>
      </c>
      <c r="H5700" s="207">
        <f t="shared" si="452"/>
        <v>0.45</v>
      </c>
      <c r="I5700" s="213">
        <v>221024</v>
      </c>
      <c r="J5700" s="213">
        <v>12156.32</v>
      </c>
      <c r="K5700" s="212">
        <v>17681.919999999998</v>
      </c>
      <c r="L5700" s="212">
        <v>19892.16</v>
      </c>
      <c r="M5700" s="239">
        <f t="shared" ref="M5700:M5763" si="454">(C5700+D5700+F5700-C5699-D5699-F5699)/100</f>
        <v>0.51530000000002474</v>
      </c>
      <c r="N5700" s="239"/>
      <c r="O5700" s="178"/>
      <c r="P5700" s="178"/>
      <c r="Q5700" s="178"/>
      <c r="R5700" s="178"/>
      <c r="S5700" s="178"/>
      <c r="T5700" s="178"/>
      <c r="U5700" s="178"/>
      <c r="V5700" s="178"/>
      <c r="W5700" s="178"/>
      <c r="X5700" s="178"/>
      <c r="Y5700" s="210">
        <f t="shared" si="453"/>
        <v>0.38259304137095379</v>
      </c>
      <c r="Z5700" s="211">
        <f t="shared" ref="Z5700:Z5763" si="455">(I5700-I5699)/($B5700-$B5699)</f>
        <v>0.46</v>
      </c>
      <c r="AA5700" s="178"/>
      <c r="AB5700" s="178"/>
      <c r="AC5700" s="178"/>
    </row>
    <row r="5701" spans="2:29" x14ac:dyDescent="0.35">
      <c r="B5701" s="222">
        <v>577800</v>
      </c>
      <c r="C5701" s="208">
        <v>240539</v>
      </c>
      <c r="D5701" s="309">
        <v>13229.64</v>
      </c>
      <c r="E5701" s="206">
        <v>19243.12</v>
      </c>
      <c r="F5701" s="206">
        <v>21648.51</v>
      </c>
      <c r="G5701" s="205">
        <f t="shared" ref="G5701:G5764" si="456">C5701/B5701</f>
        <v>0.41630148840429215</v>
      </c>
      <c r="H5701" s="207">
        <f t="shared" ref="H5701:H5764" si="457">(C5701-C5700)/(B5701-B5700)</f>
        <v>0.45</v>
      </c>
      <c r="I5701" s="213">
        <v>221068</v>
      </c>
      <c r="J5701" s="213">
        <v>12158.74</v>
      </c>
      <c r="K5701" s="212">
        <v>17685.439999999999</v>
      </c>
      <c r="L5701" s="212">
        <v>19896.12</v>
      </c>
      <c r="M5701" s="239">
        <f t="shared" si="454"/>
        <v>0.51520000000025901</v>
      </c>
      <c r="N5701" s="239"/>
      <c r="O5701" s="178"/>
      <c r="P5701" s="178"/>
      <c r="Q5701" s="178"/>
      <c r="R5701" s="178"/>
      <c r="S5701" s="178"/>
      <c r="T5701" s="178"/>
      <c r="U5701" s="178"/>
      <c r="V5701" s="178"/>
      <c r="W5701" s="178"/>
      <c r="X5701" s="178"/>
      <c r="Y5701" s="210">
        <f t="shared" si="453"/>
        <v>0.38260297680858429</v>
      </c>
      <c r="Z5701" s="211">
        <f t="shared" si="455"/>
        <v>0.44</v>
      </c>
      <c r="AA5701" s="178"/>
      <c r="AB5701" s="178"/>
      <c r="AC5701" s="178"/>
    </row>
    <row r="5702" spans="2:29" x14ac:dyDescent="0.35">
      <c r="B5702" s="222">
        <v>577900</v>
      </c>
      <c r="C5702" s="208">
        <v>240584</v>
      </c>
      <c r="D5702" s="309">
        <v>13232.12</v>
      </c>
      <c r="E5702" s="206">
        <v>19246.72</v>
      </c>
      <c r="F5702" s="206">
        <v>21652.560000000001</v>
      </c>
      <c r="G5702" s="205">
        <f t="shared" si="456"/>
        <v>0.41630731960546807</v>
      </c>
      <c r="H5702" s="207">
        <f t="shared" si="457"/>
        <v>0.45</v>
      </c>
      <c r="I5702" s="213">
        <v>221114</v>
      </c>
      <c r="J5702" s="213">
        <v>12161.27</v>
      </c>
      <c r="K5702" s="212">
        <v>17689.12</v>
      </c>
      <c r="L5702" s="212">
        <v>19900.259999999998</v>
      </c>
      <c r="M5702" s="239">
        <f t="shared" si="454"/>
        <v>0.51529999999995202</v>
      </c>
      <c r="N5702" s="239"/>
      <c r="O5702" s="178"/>
      <c r="P5702" s="178"/>
      <c r="Q5702" s="178"/>
      <c r="R5702" s="178"/>
      <c r="S5702" s="178"/>
      <c r="T5702" s="178"/>
      <c r="U5702" s="178"/>
      <c r="V5702" s="178"/>
      <c r="W5702" s="178"/>
      <c r="X5702" s="178"/>
      <c r="Y5702" s="210">
        <f t="shared" si="453"/>
        <v>0.3826163696141201</v>
      </c>
      <c r="Z5702" s="211">
        <f t="shared" si="455"/>
        <v>0.46</v>
      </c>
      <c r="AA5702" s="178"/>
      <c r="AB5702" s="178"/>
      <c r="AC5702" s="178"/>
    </row>
    <row r="5703" spans="2:29" x14ac:dyDescent="0.35">
      <c r="B5703" s="222">
        <v>578000</v>
      </c>
      <c r="C5703" s="208">
        <v>240629</v>
      </c>
      <c r="D5703" s="309">
        <v>13234.59</v>
      </c>
      <c r="E5703" s="206">
        <v>19250.32</v>
      </c>
      <c r="F5703" s="206">
        <v>21656.61</v>
      </c>
      <c r="G5703" s="205">
        <f t="shared" si="456"/>
        <v>0.41631314878892733</v>
      </c>
      <c r="H5703" s="207">
        <f t="shared" si="457"/>
        <v>0.45</v>
      </c>
      <c r="I5703" s="213">
        <v>221158</v>
      </c>
      <c r="J5703" s="213">
        <v>12163.69</v>
      </c>
      <c r="K5703" s="212">
        <v>17692.64</v>
      </c>
      <c r="L5703" s="212">
        <v>19904.22</v>
      </c>
      <c r="M5703" s="239">
        <f t="shared" si="454"/>
        <v>0.51520000000007715</v>
      </c>
      <c r="N5703" s="239"/>
      <c r="O5703" s="178"/>
      <c r="P5703" s="178"/>
      <c r="Q5703" s="178"/>
      <c r="R5703" s="178"/>
      <c r="S5703" s="178"/>
      <c r="T5703" s="178"/>
      <c r="U5703" s="178"/>
      <c r="V5703" s="178"/>
      <c r="W5703" s="178"/>
      <c r="X5703" s="178"/>
      <c r="Y5703" s="210">
        <f t="shared" si="453"/>
        <v>0.38262629757785466</v>
      </c>
      <c r="Z5703" s="211">
        <f t="shared" si="455"/>
        <v>0.44</v>
      </c>
      <c r="AA5703" s="178"/>
      <c r="AB5703" s="178"/>
      <c r="AC5703" s="178"/>
    </row>
    <row r="5704" spans="2:29" x14ac:dyDescent="0.35">
      <c r="B5704" s="222">
        <v>578100</v>
      </c>
      <c r="C5704" s="208">
        <v>240674</v>
      </c>
      <c r="D5704" s="309">
        <v>13237.07</v>
      </c>
      <c r="E5704" s="206">
        <v>19253.919999999998</v>
      </c>
      <c r="F5704" s="206">
        <v>21660.66</v>
      </c>
      <c r="G5704" s="205">
        <f t="shared" si="456"/>
        <v>0.41631897595571699</v>
      </c>
      <c r="H5704" s="207">
        <f t="shared" si="457"/>
        <v>0.45</v>
      </c>
      <c r="I5704" s="213">
        <v>221204</v>
      </c>
      <c r="J5704" s="213">
        <v>12166.22</v>
      </c>
      <c r="K5704" s="212">
        <v>17696.32</v>
      </c>
      <c r="L5704" s="212">
        <v>19908.36</v>
      </c>
      <c r="M5704" s="239">
        <f t="shared" si="454"/>
        <v>0.51529999999980647</v>
      </c>
      <c r="N5704" s="239"/>
      <c r="O5704" s="178"/>
      <c r="P5704" s="178"/>
      <c r="Q5704" s="178"/>
      <c r="R5704" s="178"/>
      <c r="S5704" s="178"/>
      <c r="T5704" s="178"/>
      <c r="U5704" s="178"/>
      <c r="V5704" s="178"/>
      <c r="W5704" s="178"/>
      <c r="X5704" s="178"/>
      <c r="Y5704" s="210">
        <f t="shared" si="453"/>
        <v>0.38263968171596607</v>
      </c>
      <c r="Z5704" s="211">
        <f t="shared" si="455"/>
        <v>0.46</v>
      </c>
      <c r="AA5704" s="178"/>
      <c r="AB5704" s="178"/>
      <c r="AC5704" s="178"/>
    </row>
    <row r="5705" spans="2:29" x14ac:dyDescent="0.35">
      <c r="B5705" s="222">
        <v>578200</v>
      </c>
      <c r="C5705" s="208">
        <v>240719</v>
      </c>
      <c r="D5705" s="309">
        <v>13239.54</v>
      </c>
      <c r="E5705" s="206">
        <v>19257.52</v>
      </c>
      <c r="F5705" s="206">
        <v>21664.71</v>
      </c>
      <c r="G5705" s="205">
        <f t="shared" si="456"/>
        <v>0.41632480110688341</v>
      </c>
      <c r="H5705" s="207">
        <f t="shared" si="457"/>
        <v>0.45</v>
      </c>
      <c r="I5705" s="213">
        <v>221248</v>
      </c>
      <c r="J5705" s="213">
        <v>12168.64</v>
      </c>
      <c r="K5705" s="212">
        <v>17699.84</v>
      </c>
      <c r="L5705" s="212">
        <v>19912.32</v>
      </c>
      <c r="M5705" s="239">
        <f t="shared" si="454"/>
        <v>0.51520000000000432</v>
      </c>
      <c r="N5705" s="239"/>
      <c r="O5705" s="178"/>
      <c r="P5705" s="178"/>
      <c r="Q5705" s="178"/>
      <c r="R5705" s="178"/>
      <c r="S5705" s="178"/>
      <c r="T5705" s="178"/>
      <c r="U5705" s="178"/>
      <c r="V5705" s="178"/>
      <c r="W5705" s="178"/>
      <c r="X5705" s="178"/>
      <c r="Y5705" s="210">
        <f t="shared" si="453"/>
        <v>0.38264960221376687</v>
      </c>
      <c r="Z5705" s="211">
        <f t="shared" si="455"/>
        <v>0.44</v>
      </c>
      <c r="AA5705" s="178"/>
      <c r="AB5705" s="178"/>
      <c r="AC5705" s="178"/>
    </row>
    <row r="5706" spans="2:29" x14ac:dyDescent="0.35">
      <c r="B5706" s="222">
        <v>578300</v>
      </c>
      <c r="C5706" s="208">
        <v>240764</v>
      </c>
      <c r="D5706" s="309">
        <v>13242.02</v>
      </c>
      <c r="E5706" s="206">
        <v>19261.12</v>
      </c>
      <c r="F5706" s="206">
        <v>21668.76</v>
      </c>
      <c r="G5706" s="205">
        <f t="shared" si="456"/>
        <v>0.41633062424347222</v>
      </c>
      <c r="H5706" s="207">
        <f t="shared" si="457"/>
        <v>0.45</v>
      </c>
      <c r="I5706" s="213">
        <v>221294</v>
      </c>
      <c r="J5706" s="213">
        <v>12171.17</v>
      </c>
      <c r="K5706" s="212">
        <v>17703.52</v>
      </c>
      <c r="L5706" s="212">
        <v>19916.46</v>
      </c>
      <c r="M5706" s="239">
        <f t="shared" si="454"/>
        <v>0.51529999999969733</v>
      </c>
      <c r="N5706" s="239"/>
      <c r="O5706" s="178"/>
      <c r="P5706" s="178"/>
      <c r="Q5706" s="178"/>
      <c r="R5706" s="178"/>
      <c r="S5706" s="178"/>
      <c r="T5706" s="178"/>
      <c r="U5706" s="178"/>
      <c r="V5706" s="178"/>
      <c r="W5706" s="178"/>
      <c r="X5706" s="178"/>
      <c r="Y5706" s="210">
        <f t="shared" si="453"/>
        <v>0.38266297769323881</v>
      </c>
      <c r="Z5706" s="211">
        <f t="shared" si="455"/>
        <v>0.46</v>
      </c>
      <c r="AA5706" s="178"/>
      <c r="AB5706" s="178"/>
      <c r="AC5706" s="178"/>
    </row>
    <row r="5707" spans="2:29" x14ac:dyDescent="0.35">
      <c r="B5707" s="222">
        <v>578400</v>
      </c>
      <c r="C5707" s="208">
        <v>240809</v>
      </c>
      <c r="D5707" s="309">
        <v>13244.49</v>
      </c>
      <c r="E5707" s="206">
        <v>19264.72</v>
      </c>
      <c r="F5707" s="206">
        <v>21672.81</v>
      </c>
      <c r="G5707" s="205">
        <f t="shared" si="456"/>
        <v>0.41633644536652836</v>
      </c>
      <c r="H5707" s="207">
        <f t="shared" si="457"/>
        <v>0.45</v>
      </c>
      <c r="I5707" s="213">
        <v>221338</v>
      </c>
      <c r="J5707" s="213">
        <v>12173.59</v>
      </c>
      <c r="K5707" s="212">
        <v>17707.04</v>
      </c>
      <c r="L5707" s="212">
        <v>19920.419999999998</v>
      </c>
      <c r="M5707" s="239">
        <f t="shared" si="454"/>
        <v>0.51519999999989519</v>
      </c>
      <c r="N5707" s="239"/>
      <c r="O5707" s="178"/>
      <c r="P5707" s="178"/>
      <c r="Q5707" s="178"/>
      <c r="R5707" s="178"/>
      <c r="S5707" s="178"/>
      <c r="T5707" s="178"/>
      <c r="U5707" s="178"/>
      <c r="V5707" s="178"/>
      <c r="W5707" s="178"/>
      <c r="X5707" s="178"/>
      <c r="Y5707" s="210">
        <f t="shared" si="453"/>
        <v>0.38267289073305671</v>
      </c>
      <c r="Z5707" s="211">
        <f t="shared" si="455"/>
        <v>0.44</v>
      </c>
      <c r="AA5707" s="178"/>
      <c r="AB5707" s="178"/>
      <c r="AC5707" s="178"/>
    </row>
    <row r="5708" spans="2:29" x14ac:dyDescent="0.35">
      <c r="B5708" s="222">
        <v>578500</v>
      </c>
      <c r="C5708" s="208">
        <v>240854</v>
      </c>
      <c r="D5708" s="309">
        <v>13246.97</v>
      </c>
      <c r="E5708" s="206">
        <v>19268.32</v>
      </c>
      <c r="F5708" s="206">
        <v>21676.86</v>
      </c>
      <c r="G5708" s="205">
        <f t="shared" si="456"/>
        <v>0.41634226447709594</v>
      </c>
      <c r="H5708" s="207">
        <f t="shared" si="457"/>
        <v>0.45</v>
      </c>
      <c r="I5708" s="213">
        <v>221384</v>
      </c>
      <c r="J5708" s="213">
        <v>12176.12</v>
      </c>
      <c r="K5708" s="212">
        <v>17710.72</v>
      </c>
      <c r="L5708" s="212">
        <v>19924.560000000001</v>
      </c>
      <c r="M5708" s="239">
        <f t="shared" si="454"/>
        <v>0.51530000000017029</v>
      </c>
      <c r="N5708" s="239"/>
      <c r="O5708" s="178"/>
      <c r="P5708" s="178"/>
      <c r="Q5708" s="178"/>
      <c r="R5708" s="178"/>
      <c r="S5708" s="178"/>
      <c r="T5708" s="178"/>
      <c r="U5708" s="178"/>
      <c r="V5708" s="178"/>
      <c r="W5708" s="178"/>
      <c r="X5708" s="178"/>
      <c r="Y5708" s="210">
        <f t="shared" si="453"/>
        <v>0.38268625756266206</v>
      </c>
      <c r="Z5708" s="211">
        <f t="shared" si="455"/>
        <v>0.46</v>
      </c>
      <c r="AA5708" s="178"/>
      <c r="AB5708" s="178"/>
      <c r="AC5708" s="178"/>
    </row>
    <row r="5709" spans="2:29" x14ac:dyDescent="0.35">
      <c r="B5709" s="222">
        <v>578600</v>
      </c>
      <c r="C5709" s="208">
        <v>240899</v>
      </c>
      <c r="D5709" s="309">
        <v>13249.44</v>
      </c>
      <c r="E5709" s="206">
        <v>19271.919999999998</v>
      </c>
      <c r="F5709" s="206">
        <v>21680.91</v>
      </c>
      <c r="G5709" s="205">
        <f t="shared" si="456"/>
        <v>0.41634808157621844</v>
      </c>
      <c r="H5709" s="207">
        <f t="shared" si="457"/>
        <v>0.45</v>
      </c>
      <c r="I5709" s="213">
        <v>221428</v>
      </c>
      <c r="J5709" s="213">
        <v>12178.54</v>
      </c>
      <c r="K5709" s="212">
        <v>17714.240000000002</v>
      </c>
      <c r="L5709" s="212">
        <v>19928.52</v>
      </c>
      <c r="M5709" s="239">
        <f t="shared" si="454"/>
        <v>0.51519999999974975</v>
      </c>
      <c r="N5709" s="239"/>
      <c r="O5709" s="178"/>
      <c r="P5709" s="178"/>
      <c r="Q5709" s="178"/>
      <c r="R5709" s="178"/>
      <c r="S5709" s="178"/>
      <c r="T5709" s="178"/>
      <c r="U5709" s="178"/>
      <c r="V5709" s="178"/>
      <c r="W5709" s="178"/>
      <c r="X5709" s="178"/>
      <c r="Y5709" s="210">
        <f t="shared" si="453"/>
        <v>0.38269616315243693</v>
      </c>
      <c r="Z5709" s="211">
        <f t="shared" si="455"/>
        <v>0.44</v>
      </c>
      <c r="AA5709" s="178"/>
      <c r="AB5709" s="178"/>
      <c r="AC5709" s="178"/>
    </row>
    <row r="5710" spans="2:29" x14ac:dyDescent="0.35">
      <c r="B5710" s="222">
        <v>578700</v>
      </c>
      <c r="C5710" s="208">
        <v>240944</v>
      </c>
      <c r="D5710" s="309">
        <v>13251.92</v>
      </c>
      <c r="E5710" s="206">
        <v>19275.52</v>
      </c>
      <c r="F5710" s="206">
        <v>21684.959999999999</v>
      </c>
      <c r="G5710" s="205">
        <f t="shared" si="456"/>
        <v>0.41635389666493866</v>
      </c>
      <c r="H5710" s="207">
        <f t="shared" si="457"/>
        <v>0.45</v>
      </c>
      <c r="I5710" s="213">
        <v>221474</v>
      </c>
      <c r="J5710" s="213">
        <v>12181.07</v>
      </c>
      <c r="K5710" s="212">
        <v>17717.919999999998</v>
      </c>
      <c r="L5710" s="212">
        <v>19932.66</v>
      </c>
      <c r="M5710" s="239">
        <f t="shared" si="454"/>
        <v>0.51530000000002474</v>
      </c>
      <c r="N5710" s="239"/>
      <c r="O5710" s="178"/>
      <c r="P5710" s="178"/>
      <c r="Q5710" s="178"/>
      <c r="R5710" s="178"/>
      <c r="S5710" s="178"/>
      <c r="T5710" s="178"/>
      <c r="U5710" s="178"/>
      <c r="V5710" s="178"/>
      <c r="W5710" s="178"/>
      <c r="X5710" s="178"/>
      <c r="Y5710" s="210">
        <f t="shared" si="453"/>
        <v>0.38270952134093661</v>
      </c>
      <c r="Z5710" s="211">
        <f t="shared" si="455"/>
        <v>0.46</v>
      </c>
      <c r="AA5710" s="178"/>
      <c r="AB5710" s="178"/>
      <c r="AC5710" s="178"/>
    </row>
    <row r="5711" spans="2:29" x14ac:dyDescent="0.35">
      <c r="B5711" s="222">
        <v>578800</v>
      </c>
      <c r="C5711" s="208">
        <v>240989</v>
      </c>
      <c r="D5711" s="309">
        <v>13254.39</v>
      </c>
      <c r="E5711" s="206">
        <v>19279.12</v>
      </c>
      <c r="F5711" s="206">
        <v>21689.01</v>
      </c>
      <c r="G5711" s="205">
        <f t="shared" si="456"/>
        <v>0.41635970974429853</v>
      </c>
      <c r="H5711" s="207">
        <f t="shared" si="457"/>
        <v>0.45</v>
      </c>
      <c r="I5711" s="213">
        <v>221518</v>
      </c>
      <c r="J5711" s="213">
        <v>12183.49</v>
      </c>
      <c r="K5711" s="212">
        <v>17721.439999999999</v>
      </c>
      <c r="L5711" s="212">
        <v>19936.62</v>
      </c>
      <c r="M5711" s="239">
        <f t="shared" si="454"/>
        <v>0.51520000000025901</v>
      </c>
      <c r="N5711" s="239"/>
      <c r="O5711" s="178"/>
      <c r="P5711" s="178"/>
      <c r="Q5711" s="178"/>
      <c r="R5711" s="178"/>
      <c r="S5711" s="178"/>
      <c r="T5711" s="178"/>
      <c r="U5711" s="178"/>
      <c r="V5711" s="178"/>
      <c r="W5711" s="178"/>
      <c r="X5711" s="178"/>
      <c r="Y5711" s="210">
        <f t="shared" si="453"/>
        <v>0.38271941948859711</v>
      </c>
      <c r="Z5711" s="211">
        <f t="shared" si="455"/>
        <v>0.44</v>
      </c>
      <c r="AA5711" s="178"/>
      <c r="AB5711" s="178"/>
      <c r="AC5711" s="178"/>
    </row>
    <row r="5712" spans="2:29" x14ac:dyDescent="0.35">
      <c r="B5712" s="222">
        <v>578900</v>
      </c>
      <c r="C5712" s="208">
        <v>241034</v>
      </c>
      <c r="D5712" s="309">
        <v>13256.87</v>
      </c>
      <c r="E5712" s="206">
        <v>19282.72</v>
      </c>
      <c r="F5712" s="206">
        <v>21693.06</v>
      </c>
      <c r="G5712" s="205">
        <f t="shared" si="456"/>
        <v>0.41636552081533945</v>
      </c>
      <c r="H5712" s="207">
        <f t="shared" si="457"/>
        <v>0.45</v>
      </c>
      <c r="I5712" s="213">
        <v>221564</v>
      </c>
      <c r="J5712" s="213">
        <v>12186.02</v>
      </c>
      <c r="K5712" s="212">
        <v>17725.12</v>
      </c>
      <c r="L5712" s="212">
        <v>19940.759999999998</v>
      </c>
      <c r="M5712" s="239">
        <f t="shared" si="454"/>
        <v>0.51529999999995202</v>
      </c>
      <c r="N5712" s="239"/>
      <c r="O5712" s="178"/>
      <c r="P5712" s="178"/>
      <c r="Q5712" s="178"/>
      <c r="R5712" s="178"/>
      <c r="S5712" s="178"/>
      <c r="T5712" s="178"/>
      <c r="U5712" s="178"/>
      <c r="V5712" s="178"/>
      <c r="W5712" s="178"/>
      <c r="X5712" s="178"/>
      <c r="Y5712" s="210">
        <f t="shared" si="453"/>
        <v>0.38273276904474002</v>
      </c>
      <c r="Z5712" s="211">
        <f t="shared" si="455"/>
        <v>0.46</v>
      </c>
      <c r="AA5712" s="178"/>
      <c r="AB5712" s="178"/>
      <c r="AC5712" s="178"/>
    </row>
    <row r="5713" spans="2:29" x14ac:dyDescent="0.35">
      <c r="B5713" s="222">
        <v>579000</v>
      </c>
      <c r="C5713" s="208">
        <v>241079</v>
      </c>
      <c r="D5713" s="309">
        <v>13259.34</v>
      </c>
      <c r="E5713" s="206">
        <v>19286.32</v>
      </c>
      <c r="F5713" s="206">
        <v>21697.11</v>
      </c>
      <c r="G5713" s="205">
        <f t="shared" si="456"/>
        <v>0.41637132987910191</v>
      </c>
      <c r="H5713" s="207">
        <f t="shared" si="457"/>
        <v>0.45</v>
      </c>
      <c r="I5713" s="213">
        <v>221608</v>
      </c>
      <c r="J5713" s="213">
        <v>12188.44</v>
      </c>
      <c r="K5713" s="212">
        <v>17728.64</v>
      </c>
      <c r="L5713" s="212">
        <v>19944.72</v>
      </c>
      <c r="M5713" s="239">
        <f t="shared" si="454"/>
        <v>0.51520000000007715</v>
      </c>
      <c r="N5713" s="239"/>
      <c r="O5713" s="178"/>
      <c r="P5713" s="178"/>
      <c r="Q5713" s="178"/>
      <c r="R5713" s="178"/>
      <c r="S5713" s="178"/>
      <c r="T5713" s="178"/>
      <c r="U5713" s="178"/>
      <c r="V5713" s="178"/>
      <c r="W5713" s="178"/>
      <c r="X5713" s="178"/>
      <c r="Y5713" s="210">
        <f t="shared" si="453"/>
        <v>0.38274265975820382</v>
      </c>
      <c r="Z5713" s="211">
        <f t="shared" si="455"/>
        <v>0.44</v>
      </c>
      <c r="AA5713" s="178"/>
      <c r="AB5713" s="178"/>
      <c r="AC5713" s="178"/>
    </row>
    <row r="5714" spans="2:29" x14ac:dyDescent="0.35">
      <c r="B5714" s="222">
        <v>579100</v>
      </c>
      <c r="C5714" s="208">
        <v>241124</v>
      </c>
      <c r="D5714" s="309">
        <v>13261.82</v>
      </c>
      <c r="E5714" s="206">
        <v>19289.919999999998</v>
      </c>
      <c r="F5714" s="206">
        <v>21701.16</v>
      </c>
      <c r="G5714" s="205">
        <f t="shared" si="456"/>
        <v>0.41637713693662581</v>
      </c>
      <c r="H5714" s="207">
        <f t="shared" si="457"/>
        <v>0.45</v>
      </c>
      <c r="I5714" s="213">
        <v>221654</v>
      </c>
      <c r="J5714" s="213">
        <v>12190.97</v>
      </c>
      <c r="K5714" s="212">
        <v>17732.32</v>
      </c>
      <c r="L5714" s="212">
        <v>19948.86</v>
      </c>
      <c r="M5714" s="239">
        <f t="shared" si="454"/>
        <v>0.51529999999980647</v>
      </c>
      <c r="N5714" s="239"/>
      <c r="O5714" s="178"/>
      <c r="P5714" s="178"/>
      <c r="Q5714" s="178"/>
      <c r="R5714" s="178"/>
      <c r="S5714" s="178"/>
      <c r="T5714" s="178"/>
      <c r="U5714" s="178"/>
      <c r="V5714" s="178"/>
      <c r="W5714" s="178"/>
      <c r="X5714" s="178"/>
      <c r="Y5714" s="210">
        <f t="shared" si="453"/>
        <v>0.38275600069072702</v>
      </c>
      <c r="Z5714" s="211">
        <f t="shared" si="455"/>
        <v>0.46</v>
      </c>
      <c r="AA5714" s="178"/>
      <c r="AB5714" s="178"/>
      <c r="AC5714" s="178"/>
    </row>
    <row r="5715" spans="2:29" x14ac:dyDescent="0.35">
      <c r="B5715" s="222">
        <v>579200</v>
      </c>
      <c r="C5715" s="208">
        <v>241169</v>
      </c>
      <c r="D5715" s="309">
        <v>13264.29</v>
      </c>
      <c r="E5715" s="206">
        <v>19293.52</v>
      </c>
      <c r="F5715" s="206">
        <v>21705.21</v>
      </c>
      <c r="G5715" s="205">
        <f t="shared" si="456"/>
        <v>0.41638294198895026</v>
      </c>
      <c r="H5715" s="207">
        <f t="shared" si="457"/>
        <v>0.45</v>
      </c>
      <c r="I5715" s="213">
        <v>221698</v>
      </c>
      <c r="J5715" s="213">
        <v>12193.39</v>
      </c>
      <c r="K5715" s="212">
        <v>17735.84</v>
      </c>
      <c r="L5715" s="212">
        <v>19952.82</v>
      </c>
      <c r="M5715" s="239">
        <f t="shared" si="454"/>
        <v>0.51520000000000432</v>
      </c>
      <c r="N5715" s="239"/>
      <c r="O5715" s="178"/>
      <c r="P5715" s="178"/>
      <c r="Q5715" s="178"/>
      <c r="R5715" s="178"/>
      <c r="S5715" s="178"/>
      <c r="T5715" s="178"/>
      <c r="U5715" s="178"/>
      <c r="V5715" s="178"/>
      <c r="W5715" s="178"/>
      <c r="X5715" s="178"/>
      <c r="Y5715" s="210">
        <f t="shared" si="453"/>
        <v>0.38276588397790057</v>
      </c>
      <c r="Z5715" s="211">
        <f t="shared" si="455"/>
        <v>0.44</v>
      </c>
      <c r="AA5715" s="178"/>
      <c r="AB5715" s="178"/>
      <c r="AC5715" s="178"/>
    </row>
    <row r="5716" spans="2:29" x14ac:dyDescent="0.35">
      <c r="B5716" s="222">
        <v>579300</v>
      </c>
      <c r="C5716" s="208">
        <v>241214</v>
      </c>
      <c r="D5716" s="309">
        <v>13266.77</v>
      </c>
      <c r="E5716" s="206">
        <v>19297.12</v>
      </c>
      <c r="F5716" s="206">
        <v>21709.26</v>
      </c>
      <c r="G5716" s="205">
        <f t="shared" si="456"/>
        <v>0.41638874503711376</v>
      </c>
      <c r="H5716" s="207">
        <f t="shared" si="457"/>
        <v>0.45</v>
      </c>
      <c r="I5716" s="213">
        <v>221744</v>
      </c>
      <c r="J5716" s="213">
        <v>12195.92</v>
      </c>
      <c r="K5716" s="212">
        <v>17739.52</v>
      </c>
      <c r="L5716" s="212">
        <v>19956.96</v>
      </c>
      <c r="M5716" s="239">
        <f t="shared" si="454"/>
        <v>0.51529999999969733</v>
      </c>
      <c r="N5716" s="239"/>
      <c r="O5716" s="178"/>
      <c r="P5716" s="178"/>
      <c r="Q5716" s="178"/>
      <c r="R5716" s="178"/>
      <c r="S5716" s="178"/>
      <c r="T5716" s="178"/>
      <c r="U5716" s="178"/>
      <c r="V5716" s="178"/>
      <c r="W5716" s="178"/>
      <c r="X5716" s="178"/>
      <c r="Y5716" s="210">
        <f t="shared" si="453"/>
        <v>0.38277921629552908</v>
      </c>
      <c r="Z5716" s="211">
        <f t="shared" si="455"/>
        <v>0.46</v>
      </c>
      <c r="AA5716" s="178"/>
      <c r="AB5716" s="178"/>
      <c r="AC5716" s="178"/>
    </row>
    <row r="5717" spans="2:29" x14ac:dyDescent="0.35">
      <c r="B5717" s="222">
        <v>579400</v>
      </c>
      <c r="C5717" s="208">
        <v>241259</v>
      </c>
      <c r="D5717" s="309">
        <v>13269.24</v>
      </c>
      <c r="E5717" s="206">
        <v>19300.72</v>
      </c>
      <c r="F5717" s="206">
        <v>21713.31</v>
      </c>
      <c r="G5717" s="205">
        <f t="shared" si="456"/>
        <v>0.41639454608215393</v>
      </c>
      <c r="H5717" s="207">
        <f t="shared" si="457"/>
        <v>0.45</v>
      </c>
      <c r="I5717" s="213">
        <v>221788</v>
      </c>
      <c r="J5717" s="213">
        <v>12198.34</v>
      </c>
      <c r="K5717" s="212">
        <v>17743.04</v>
      </c>
      <c r="L5717" s="212">
        <v>19960.919999999998</v>
      </c>
      <c r="M5717" s="239">
        <f t="shared" si="454"/>
        <v>0.51519999999989519</v>
      </c>
      <c r="N5717" s="239"/>
      <c r="O5717" s="178"/>
      <c r="P5717" s="178"/>
      <c r="Q5717" s="178"/>
      <c r="R5717" s="178"/>
      <c r="S5717" s="178"/>
      <c r="T5717" s="178"/>
      <c r="U5717" s="178"/>
      <c r="V5717" s="178"/>
      <c r="W5717" s="178"/>
      <c r="X5717" s="178"/>
      <c r="Y5717" s="210">
        <f t="shared" si="453"/>
        <v>0.3827890921643079</v>
      </c>
      <c r="Z5717" s="211">
        <f t="shared" si="455"/>
        <v>0.44</v>
      </c>
      <c r="AA5717" s="178"/>
      <c r="AB5717" s="178"/>
      <c r="AC5717" s="178"/>
    </row>
    <row r="5718" spans="2:29" x14ac:dyDescent="0.35">
      <c r="B5718" s="222">
        <v>579500</v>
      </c>
      <c r="C5718" s="208">
        <v>241304</v>
      </c>
      <c r="D5718" s="309">
        <v>13271.72</v>
      </c>
      <c r="E5718" s="206">
        <v>19304.32</v>
      </c>
      <c r="F5718" s="206">
        <v>21717.360000000001</v>
      </c>
      <c r="G5718" s="205">
        <f t="shared" si="456"/>
        <v>0.41640034512510787</v>
      </c>
      <c r="H5718" s="207">
        <f t="shared" si="457"/>
        <v>0.45</v>
      </c>
      <c r="I5718" s="213">
        <v>221834</v>
      </c>
      <c r="J5718" s="213">
        <v>12200.87</v>
      </c>
      <c r="K5718" s="212">
        <v>17746.72</v>
      </c>
      <c r="L5718" s="212">
        <v>19965.060000000001</v>
      </c>
      <c r="M5718" s="239">
        <f t="shared" si="454"/>
        <v>0.51530000000017029</v>
      </c>
      <c r="N5718" s="239"/>
      <c r="O5718" s="178"/>
      <c r="P5718" s="178"/>
      <c r="Q5718" s="178"/>
      <c r="R5718" s="178"/>
      <c r="S5718" s="178"/>
      <c r="T5718" s="178"/>
      <c r="U5718" s="178"/>
      <c r="V5718" s="178"/>
      <c r="W5718" s="178"/>
      <c r="X5718" s="178"/>
      <c r="Y5718" s="210">
        <f t="shared" si="453"/>
        <v>0.38280241587575498</v>
      </c>
      <c r="Z5718" s="211">
        <f t="shared" si="455"/>
        <v>0.46</v>
      </c>
      <c r="AA5718" s="178"/>
      <c r="AB5718" s="178"/>
      <c r="AC5718" s="178"/>
    </row>
    <row r="5719" spans="2:29" x14ac:dyDescent="0.35">
      <c r="B5719" s="222">
        <v>579600</v>
      </c>
      <c r="C5719" s="208">
        <v>241349</v>
      </c>
      <c r="D5719" s="309">
        <v>13274.19</v>
      </c>
      <c r="E5719" s="206">
        <v>19307.919999999998</v>
      </c>
      <c r="F5719" s="206">
        <v>21721.41</v>
      </c>
      <c r="G5719" s="205">
        <f t="shared" si="456"/>
        <v>0.41640614216701172</v>
      </c>
      <c r="H5719" s="207">
        <f t="shared" si="457"/>
        <v>0.45</v>
      </c>
      <c r="I5719" s="213">
        <v>221878</v>
      </c>
      <c r="J5719" s="213">
        <v>12203.29</v>
      </c>
      <c r="K5719" s="212">
        <v>17750.240000000002</v>
      </c>
      <c r="L5719" s="212">
        <v>19969.02</v>
      </c>
      <c r="M5719" s="239">
        <f t="shared" si="454"/>
        <v>0.51519999999974975</v>
      </c>
      <c r="N5719" s="239"/>
      <c r="O5719" s="178"/>
      <c r="P5719" s="178"/>
      <c r="Q5719" s="178"/>
      <c r="R5719" s="178"/>
      <c r="S5719" s="178"/>
      <c r="T5719" s="178"/>
      <c r="U5719" s="178"/>
      <c r="V5719" s="178"/>
      <c r="W5719" s="178"/>
      <c r="X5719" s="178"/>
      <c r="Y5719" s="210">
        <f t="shared" si="453"/>
        <v>0.38281228433402348</v>
      </c>
      <c r="Z5719" s="211">
        <f t="shared" si="455"/>
        <v>0.44</v>
      </c>
      <c r="AA5719" s="178"/>
      <c r="AB5719" s="178"/>
      <c r="AC5719" s="178"/>
    </row>
    <row r="5720" spans="2:29" x14ac:dyDescent="0.35">
      <c r="B5720" s="222">
        <v>579700</v>
      </c>
      <c r="C5720" s="208">
        <v>241394</v>
      </c>
      <c r="D5720" s="309">
        <v>13276.67</v>
      </c>
      <c r="E5720" s="206">
        <v>19311.52</v>
      </c>
      <c r="F5720" s="206">
        <v>21725.46</v>
      </c>
      <c r="G5720" s="205">
        <f t="shared" si="456"/>
        <v>0.41641193720890113</v>
      </c>
      <c r="H5720" s="207">
        <f t="shared" si="457"/>
        <v>0.45</v>
      </c>
      <c r="I5720" s="213">
        <v>221924</v>
      </c>
      <c r="J5720" s="213">
        <v>12205.82</v>
      </c>
      <c r="K5720" s="212">
        <v>17753.919999999998</v>
      </c>
      <c r="L5720" s="212">
        <v>19973.16</v>
      </c>
      <c r="M5720" s="239">
        <f t="shared" si="454"/>
        <v>0.51530000000002474</v>
      </c>
      <c r="N5720" s="239"/>
      <c r="O5720" s="178"/>
      <c r="P5720" s="178"/>
      <c r="Q5720" s="178"/>
      <c r="R5720" s="178"/>
      <c r="S5720" s="178"/>
      <c r="T5720" s="178"/>
      <c r="U5720" s="178"/>
      <c r="V5720" s="178"/>
      <c r="W5720" s="178"/>
      <c r="X5720" s="178"/>
      <c r="Y5720" s="210">
        <f t="shared" si="453"/>
        <v>0.38282559944799033</v>
      </c>
      <c r="Z5720" s="211">
        <f t="shared" si="455"/>
        <v>0.46</v>
      </c>
      <c r="AA5720" s="178"/>
      <c r="AB5720" s="178"/>
      <c r="AC5720" s="178"/>
    </row>
    <row r="5721" spans="2:29" x14ac:dyDescent="0.35">
      <c r="B5721" s="222">
        <v>579800</v>
      </c>
      <c r="C5721" s="208">
        <v>241439</v>
      </c>
      <c r="D5721" s="309">
        <v>13279.14</v>
      </c>
      <c r="E5721" s="206">
        <v>19315.12</v>
      </c>
      <c r="F5721" s="206">
        <v>21729.51</v>
      </c>
      <c r="G5721" s="205">
        <f t="shared" si="456"/>
        <v>0.41641773025181095</v>
      </c>
      <c r="H5721" s="207">
        <f t="shared" si="457"/>
        <v>0.45</v>
      </c>
      <c r="I5721" s="213">
        <v>221968</v>
      </c>
      <c r="J5721" s="213">
        <v>12208.24</v>
      </c>
      <c r="K5721" s="212">
        <v>17757.439999999999</v>
      </c>
      <c r="L5721" s="212">
        <v>19977.12</v>
      </c>
      <c r="M5721" s="239">
        <f t="shared" si="454"/>
        <v>0.51520000000025901</v>
      </c>
      <c r="N5721" s="239"/>
      <c r="O5721" s="178"/>
      <c r="P5721" s="178"/>
      <c r="Q5721" s="178"/>
      <c r="R5721" s="178"/>
      <c r="S5721" s="178"/>
      <c r="T5721" s="178"/>
      <c r="U5721" s="178"/>
      <c r="V5721" s="178"/>
      <c r="W5721" s="178"/>
      <c r="X5721" s="178"/>
      <c r="Y5721" s="210">
        <f t="shared" si="453"/>
        <v>0.38283546050362194</v>
      </c>
      <c r="Z5721" s="211">
        <f t="shared" si="455"/>
        <v>0.44</v>
      </c>
      <c r="AA5721" s="178"/>
      <c r="AB5721" s="178"/>
      <c r="AC5721" s="178"/>
    </row>
    <row r="5722" spans="2:29" x14ac:dyDescent="0.35">
      <c r="B5722" s="222">
        <v>579900</v>
      </c>
      <c r="C5722" s="208">
        <v>241484</v>
      </c>
      <c r="D5722" s="309">
        <v>13281.62</v>
      </c>
      <c r="E5722" s="206">
        <v>19318.72</v>
      </c>
      <c r="F5722" s="206">
        <v>21733.56</v>
      </c>
      <c r="G5722" s="205">
        <f t="shared" si="456"/>
        <v>0.41642352129677529</v>
      </c>
      <c r="H5722" s="207">
        <f t="shared" si="457"/>
        <v>0.45</v>
      </c>
      <c r="I5722" s="213">
        <v>222014</v>
      </c>
      <c r="J5722" s="213">
        <v>12210.77</v>
      </c>
      <c r="K5722" s="212">
        <v>17761.12</v>
      </c>
      <c r="L5722" s="212">
        <v>19981.259999999998</v>
      </c>
      <c r="M5722" s="239">
        <f t="shared" si="454"/>
        <v>0.51529999999995202</v>
      </c>
      <c r="N5722" s="239"/>
      <c r="O5722" s="178"/>
      <c r="P5722" s="178"/>
      <c r="Q5722" s="178"/>
      <c r="R5722" s="178"/>
      <c r="S5722" s="178"/>
      <c r="T5722" s="178"/>
      <c r="U5722" s="178"/>
      <c r="V5722" s="178"/>
      <c r="W5722" s="178"/>
      <c r="X5722" s="178"/>
      <c r="Y5722" s="210">
        <f t="shared" si="453"/>
        <v>0.38284876702879805</v>
      </c>
      <c r="Z5722" s="211">
        <f t="shared" si="455"/>
        <v>0.46</v>
      </c>
      <c r="AA5722" s="178"/>
      <c r="AB5722" s="178"/>
      <c r="AC5722" s="178"/>
    </row>
    <row r="5723" spans="2:29" x14ac:dyDescent="0.35">
      <c r="B5723" s="222">
        <v>580000</v>
      </c>
      <c r="C5723" s="208">
        <v>241529</v>
      </c>
      <c r="D5723" s="309">
        <v>13284.09</v>
      </c>
      <c r="E5723" s="206">
        <v>19322.32</v>
      </c>
      <c r="F5723" s="206">
        <v>21737.61</v>
      </c>
      <c r="G5723" s="205">
        <f t="shared" si="456"/>
        <v>0.41642931034482761</v>
      </c>
      <c r="H5723" s="207">
        <f t="shared" si="457"/>
        <v>0.45</v>
      </c>
      <c r="I5723" s="213">
        <v>222058</v>
      </c>
      <c r="J5723" s="213">
        <v>12213.19</v>
      </c>
      <c r="K5723" s="212">
        <v>17764.64</v>
      </c>
      <c r="L5723" s="212">
        <v>19985.22</v>
      </c>
      <c r="M5723" s="239">
        <f t="shared" si="454"/>
        <v>0.51520000000007715</v>
      </c>
      <c r="N5723" s="239"/>
      <c r="O5723" s="178"/>
      <c r="P5723" s="178"/>
      <c r="Q5723" s="178"/>
      <c r="R5723" s="178"/>
      <c r="S5723" s="178"/>
      <c r="T5723" s="178"/>
      <c r="U5723" s="178"/>
      <c r="V5723" s="178"/>
      <c r="W5723" s="178"/>
      <c r="X5723" s="178"/>
      <c r="Y5723" s="210">
        <f t="shared" si="453"/>
        <v>0.38285862068965515</v>
      </c>
      <c r="Z5723" s="211">
        <f t="shared" si="455"/>
        <v>0.44</v>
      </c>
      <c r="AA5723" s="178"/>
      <c r="AB5723" s="178"/>
      <c r="AC5723" s="178"/>
    </row>
    <row r="5724" spans="2:29" x14ac:dyDescent="0.35">
      <c r="B5724" s="222">
        <v>580100</v>
      </c>
      <c r="C5724" s="208">
        <v>241574</v>
      </c>
      <c r="D5724" s="309">
        <v>13286.57</v>
      </c>
      <c r="E5724" s="206">
        <v>19325.919999999998</v>
      </c>
      <c r="F5724" s="206">
        <v>21741.66</v>
      </c>
      <c r="G5724" s="205">
        <f t="shared" si="456"/>
        <v>0.41643509739700052</v>
      </c>
      <c r="H5724" s="207">
        <f t="shared" si="457"/>
        <v>0.45</v>
      </c>
      <c r="I5724" s="213">
        <v>222104</v>
      </c>
      <c r="J5724" s="213">
        <v>12215.72</v>
      </c>
      <c r="K5724" s="212">
        <v>17768.32</v>
      </c>
      <c r="L5724" s="212">
        <v>19989.36</v>
      </c>
      <c r="M5724" s="239">
        <f t="shared" si="454"/>
        <v>0.51529999999980647</v>
      </c>
      <c r="N5724" s="239"/>
      <c r="O5724" s="178"/>
      <c r="P5724" s="178"/>
      <c r="Q5724" s="178"/>
      <c r="R5724" s="178"/>
      <c r="S5724" s="178"/>
      <c r="T5724" s="178"/>
      <c r="U5724" s="178"/>
      <c r="V5724" s="178"/>
      <c r="W5724" s="178"/>
      <c r="X5724" s="178"/>
      <c r="Y5724" s="210">
        <f t="shared" si="453"/>
        <v>0.38287191863471814</v>
      </c>
      <c r="Z5724" s="211">
        <f t="shared" si="455"/>
        <v>0.46</v>
      </c>
      <c r="AA5724" s="178"/>
      <c r="AB5724" s="178"/>
      <c r="AC5724" s="178"/>
    </row>
    <row r="5725" spans="2:29" x14ac:dyDescent="0.35">
      <c r="B5725" s="222">
        <v>580200</v>
      </c>
      <c r="C5725" s="208">
        <v>241619</v>
      </c>
      <c r="D5725" s="309">
        <v>13289.04</v>
      </c>
      <c r="E5725" s="206">
        <v>19329.52</v>
      </c>
      <c r="F5725" s="206">
        <v>21745.71</v>
      </c>
      <c r="G5725" s="205">
        <f t="shared" si="456"/>
        <v>0.41644088245432609</v>
      </c>
      <c r="H5725" s="207">
        <f t="shared" si="457"/>
        <v>0.45</v>
      </c>
      <c r="I5725" s="213">
        <v>222148</v>
      </c>
      <c r="J5725" s="213">
        <v>12218.14</v>
      </c>
      <c r="K5725" s="212">
        <v>17771.84</v>
      </c>
      <c r="L5725" s="212">
        <v>19993.32</v>
      </c>
      <c r="M5725" s="239">
        <f t="shared" si="454"/>
        <v>0.51520000000000432</v>
      </c>
      <c r="N5725" s="239"/>
      <c r="O5725" s="178"/>
      <c r="P5725" s="178"/>
      <c r="Q5725" s="178"/>
      <c r="R5725" s="178"/>
      <c r="S5725" s="178"/>
      <c r="T5725" s="178"/>
      <c r="U5725" s="178"/>
      <c r="V5725" s="178"/>
      <c r="W5725" s="178"/>
      <c r="X5725" s="178"/>
      <c r="Y5725" s="210">
        <f t="shared" si="453"/>
        <v>0.38288176490865217</v>
      </c>
      <c r="Z5725" s="211">
        <f t="shared" si="455"/>
        <v>0.44</v>
      </c>
      <c r="AA5725" s="178"/>
      <c r="AB5725" s="178"/>
      <c r="AC5725" s="178"/>
    </row>
    <row r="5726" spans="2:29" x14ac:dyDescent="0.35">
      <c r="B5726" s="222">
        <v>580300</v>
      </c>
      <c r="C5726" s="208">
        <v>241664</v>
      </c>
      <c r="D5726" s="309">
        <v>13291.52</v>
      </c>
      <c r="E5726" s="206">
        <v>19333.12</v>
      </c>
      <c r="F5726" s="206">
        <v>21749.759999999998</v>
      </c>
      <c r="G5726" s="205">
        <f t="shared" si="456"/>
        <v>0.4164466655178356</v>
      </c>
      <c r="H5726" s="207">
        <f t="shared" si="457"/>
        <v>0.45</v>
      </c>
      <c r="I5726" s="213">
        <v>222194</v>
      </c>
      <c r="J5726" s="213">
        <v>12220.67</v>
      </c>
      <c r="K5726" s="212">
        <v>17775.52</v>
      </c>
      <c r="L5726" s="212">
        <v>19997.46</v>
      </c>
      <c r="M5726" s="239">
        <f t="shared" si="454"/>
        <v>0.51529999999969733</v>
      </c>
      <c r="N5726" s="239"/>
      <c r="O5726" s="178"/>
      <c r="P5726" s="178"/>
      <c r="Q5726" s="178"/>
      <c r="R5726" s="178"/>
      <c r="S5726" s="178"/>
      <c r="T5726" s="178"/>
      <c r="U5726" s="178"/>
      <c r="V5726" s="178"/>
      <c r="W5726" s="178"/>
      <c r="X5726" s="178"/>
      <c r="Y5726" s="210">
        <f t="shared" si="453"/>
        <v>0.38289505428226778</v>
      </c>
      <c r="Z5726" s="211">
        <f t="shared" si="455"/>
        <v>0.46</v>
      </c>
      <c r="AA5726" s="178"/>
      <c r="AB5726" s="178"/>
      <c r="AC5726" s="178"/>
    </row>
    <row r="5727" spans="2:29" x14ac:dyDescent="0.35">
      <c r="B5727" s="222">
        <v>580400</v>
      </c>
      <c r="C5727" s="208">
        <v>241709</v>
      </c>
      <c r="D5727" s="309">
        <v>13293.99</v>
      </c>
      <c r="E5727" s="206">
        <v>19336.72</v>
      </c>
      <c r="F5727" s="206">
        <v>21753.81</v>
      </c>
      <c r="G5727" s="205">
        <f t="shared" si="456"/>
        <v>0.41645244658855962</v>
      </c>
      <c r="H5727" s="207">
        <f t="shared" si="457"/>
        <v>0.45</v>
      </c>
      <c r="I5727" s="213">
        <v>222238</v>
      </c>
      <c r="J5727" s="213">
        <v>12223.09</v>
      </c>
      <c r="K5727" s="212">
        <v>17779.04</v>
      </c>
      <c r="L5727" s="212">
        <v>20001.419999999998</v>
      </c>
      <c r="M5727" s="239">
        <f t="shared" si="454"/>
        <v>0.51519999999989519</v>
      </c>
      <c r="N5727" s="239"/>
      <c r="O5727" s="178"/>
      <c r="P5727" s="178"/>
      <c r="Q5727" s="178"/>
      <c r="R5727" s="178"/>
      <c r="S5727" s="178"/>
      <c r="T5727" s="178"/>
      <c r="U5727" s="178"/>
      <c r="V5727" s="178"/>
      <c r="W5727" s="178"/>
      <c r="X5727" s="178"/>
      <c r="Y5727" s="210">
        <f t="shared" si="453"/>
        <v>0.38290489317711923</v>
      </c>
      <c r="Z5727" s="211">
        <f t="shared" si="455"/>
        <v>0.44</v>
      </c>
      <c r="AA5727" s="178"/>
      <c r="AB5727" s="178"/>
      <c r="AC5727" s="178"/>
    </row>
    <row r="5728" spans="2:29" x14ac:dyDescent="0.35">
      <c r="B5728" s="222">
        <v>580500</v>
      </c>
      <c r="C5728" s="208">
        <v>241754</v>
      </c>
      <c r="D5728" s="309">
        <v>13296.47</v>
      </c>
      <c r="E5728" s="206">
        <v>19340.32</v>
      </c>
      <c r="F5728" s="206">
        <v>21757.86</v>
      </c>
      <c r="G5728" s="205">
        <f t="shared" si="456"/>
        <v>0.41645822566752799</v>
      </c>
      <c r="H5728" s="207">
        <f t="shared" si="457"/>
        <v>0.45</v>
      </c>
      <c r="I5728" s="213">
        <v>222284</v>
      </c>
      <c r="J5728" s="213">
        <v>12225.62</v>
      </c>
      <c r="K5728" s="212">
        <v>17782.72</v>
      </c>
      <c r="L5728" s="212">
        <v>20005.560000000001</v>
      </c>
      <c r="M5728" s="239">
        <f t="shared" si="454"/>
        <v>0.51530000000017029</v>
      </c>
      <c r="N5728" s="239"/>
      <c r="O5728" s="178"/>
      <c r="P5728" s="178"/>
      <c r="Q5728" s="178"/>
      <c r="R5728" s="178"/>
      <c r="S5728" s="178"/>
      <c r="T5728" s="178"/>
      <c r="U5728" s="178"/>
      <c r="V5728" s="178"/>
      <c r="W5728" s="178"/>
      <c r="X5728" s="178"/>
      <c r="Y5728" s="210">
        <f t="shared" si="453"/>
        <v>0.38291817398794142</v>
      </c>
      <c r="Z5728" s="211">
        <f t="shared" si="455"/>
        <v>0.46</v>
      </c>
      <c r="AA5728" s="178"/>
      <c r="AB5728" s="178"/>
      <c r="AC5728" s="178"/>
    </row>
    <row r="5729" spans="2:29" x14ac:dyDescent="0.35">
      <c r="B5729" s="222">
        <v>580600</v>
      </c>
      <c r="C5729" s="208">
        <v>241799</v>
      </c>
      <c r="D5729" s="309">
        <v>13298.94</v>
      </c>
      <c r="E5729" s="206">
        <v>19343.919999999998</v>
      </c>
      <c r="F5729" s="206">
        <v>21761.91</v>
      </c>
      <c r="G5729" s="205">
        <f t="shared" si="456"/>
        <v>0.41646400275576989</v>
      </c>
      <c r="H5729" s="207">
        <f t="shared" si="457"/>
        <v>0.45</v>
      </c>
      <c r="I5729" s="213">
        <v>222328</v>
      </c>
      <c r="J5729" s="213">
        <v>12228.04</v>
      </c>
      <c r="K5729" s="212">
        <v>17786.240000000002</v>
      </c>
      <c r="L5729" s="212">
        <v>20009.52</v>
      </c>
      <c r="M5729" s="239">
        <f t="shared" si="454"/>
        <v>0.51519999999974975</v>
      </c>
      <c r="N5729" s="239"/>
      <c r="O5729" s="178"/>
      <c r="P5729" s="178"/>
      <c r="Q5729" s="178"/>
      <c r="R5729" s="178"/>
      <c r="S5729" s="178"/>
      <c r="T5729" s="178"/>
      <c r="U5729" s="178"/>
      <c r="V5729" s="178"/>
      <c r="W5729" s="178"/>
      <c r="X5729" s="178"/>
      <c r="Y5729" s="210">
        <f t="shared" si="453"/>
        <v>0.38292800551153977</v>
      </c>
      <c r="Z5729" s="211">
        <f t="shared" si="455"/>
        <v>0.44</v>
      </c>
      <c r="AA5729" s="178"/>
      <c r="AB5729" s="178"/>
      <c r="AC5729" s="178"/>
    </row>
    <row r="5730" spans="2:29" x14ac:dyDescent="0.35">
      <c r="B5730" s="222">
        <v>580700</v>
      </c>
      <c r="C5730" s="208">
        <v>241844</v>
      </c>
      <c r="D5730" s="309">
        <v>13301.42</v>
      </c>
      <c r="E5730" s="206">
        <v>19347.52</v>
      </c>
      <c r="F5730" s="206">
        <v>21765.96</v>
      </c>
      <c r="G5730" s="205">
        <f t="shared" si="456"/>
        <v>0.41646977785431377</v>
      </c>
      <c r="H5730" s="207">
        <f t="shared" si="457"/>
        <v>0.45</v>
      </c>
      <c r="I5730" s="213">
        <v>222374</v>
      </c>
      <c r="J5730" s="213">
        <v>12230.57</v>
      </c>
      <c r="K5730" s="212">
        <v>17789.919999999998</v>
      </c>
      <c r="L5730" s="212">
        <v>20013.66</v>
      </c>
      <c r="M5730" s="239">
        <f t="shared" si="454"/>
        <v>0.51530000000002474</v>
      </c>
      <c r="N5730" s="239"/>
      <c r="O5730" s="178"/>
      <c r="P5730" s="178"/>
      <c r="Q5730" s="178"/>
      <c r="R5730" s="178"/>
      <c r="S5730" s="178"/>
      <c r="T5730" s="178"/>
      <c r="U5730" s="178"/>
      <c r="V5730" s="178"/>
      <c r="W5730" s="178"/>
      <c r="X5730" s="178"/>
      <c r="Y5730" s="210">
        <f t="shared" si="453"/>
        <v>0.3829412777682108</v>
      </c>
      <c r="Z5730" s="211">
        <f t="shared" si="455"/>
        <v>0.46</v>
      </c>
      <c r="AA5730" s="178"/>
      <c r="AB5730" s="178"/>
      <c r="AC5730" s="178"/>
    </row>
    <row r="5731" spans="2:29" x14ac:dyDescent="0.35">
      <c r="B5731" s="222">
        <v>580800</v>
      </c>
      <c r="C5731" s="208">
        <v>241889</v>
      </c>
      <c r="D5731" s="309">
        <v>13303.89</v>
      </c>
      <c r="E5731" s="206">
        <v>19351.12</v>
      </c>
      <c r="F5731" s="206">
        <v>21770.01</v>
      </c>
      <c r="G5731" s="205">
        <f t="shared" si="456"/>
        <v>0.41647555096418731</v>
      </c>
      <c r="H5731" s="207">
        <f t="shared" si="457"/>
        <v>0.45</v>
      </c>
      <c r="I5731" s="213">
        <v>222418</v>
      </c>
      <c r="J5731" s="213">
        <v>12232.99</v>
      </c>
      <c r="K5731" s="212">
        <v>17793.439999999999</v>
      </c>
      <c r="L5731" s="212">
        <v>20017.62</v>
      </c>
      <c r="M5731" s="239">
        <f t="shared" si="454"/>
        <v>0.51520000000025901</v>
      </c>
      <c r="N5731" s="239"/>
      <c r="O5731" s="178"/>
      <c r="P5731" s="178"/>
      <c r="Q5731" s="178"/>
      <c r="R5731" s="178"/>
      <c r="S5731" s="178"/>
      <c r="T5731" s="178"/>
      <c r="U5731" s="178"/>
      <c r="V5731" s="178"/>
      <c r="W5731" s="178"/>
      <c r="X5731" s="178"/>
      <c r="Y5731" s="210">
        <f t="shared" si="453"/>
        <v>0.38295110192837467</v>
      </c>
      <c r="Z5731" s="211">
        <f t="shared" si="455"/>
        <v>0.44</v>
      </c>
      <c r="AA5731" s="178"/>
      <c r="AB5731" s="178"/>
      <c r="AC5731" s="178"/>
    </row>
    <row r="5732" spans="2:29" x14ac:dyDescent="0.35">
      <c r="B5732" s="222">
        <v>580900</v>
      </c>
      <c r="C5732" s="208">
        <v>241934</v>
      </c>
      <c r="D5732" s="309">
        <v>13306.37</v>
      </c>
      <c r="E5732" s="206">
        <v>19354.72</v>
      </c>
      <c r="F5732" s="206">
        <v>21774.06</v>
      </c>
      <c r="G5732" s="205">
        <f t="shared" si="456"/>
        <v>0.41648132208641764</v>
      </c>
      <c r="H5732" s="207">
        <f t="shared" si="457"/>
        <v>0.45</v>
      </c>
      <c r="I5732" s="213">
        <v>222464</v>
      </c>
      <c r="J5732" s="213">
        <v>12235.52</v>
      </c>
      <c r="K5732" s="212">
        <v>17797.12</v>
      </c>
      <c r="L5732" s="212">
        <v>20021.759999999998</v>
      </c>
      <c r="M5732" s="239">
        <f t="shared" si="454"/>
        <v>0.51529999999995202</v>
      </c>
      <c r="N5732" s="239"/>
      <c r="O5732" s="178"/>
      <c r="P5732" s="178"/>
      <c r="Q5732" s="178"/>
      <c r="R5732" s="178"/>
      <c r="S5732" s="178"/>
      <c r="T5732" s="178"/>
      <c r="U5732" s="178"/>
      <c r="V5732" s="178"/>
      <c r="W5732" s="178"/>
      <c r="X5732" s="178"/>
      <c r="Y5732" s="210">
        <f t="shared" si="453"/>
        <v>0.38296436563952485</v>
      </c>
      <c r="Z5732" s="211">
        <f t="shared" si="455"/>
        <v>0.46</v>
      </c>
      <c r="AA5732" s="178"/>
      <c r="AB5732" s="178"/>
      <c r="AC5732" s="178"/>
    </row>
    <row r="5733" spans="2:29" x14ac:dyDescent="0.35">
      <c r="B5733" s="222">
        <v>581000</v>
      </c>
      <c r="C5733" s="208">
        <v>241979</v>
      </c>
      <c r="D5733" s="309">
        <v>13308.84</v>
      </c>
      <c r="E5733" s="206">
        <v>19358.32</v>
      </c>
      <c r="F5733" s="206">
        <v>21778.11</v>
      </c>
      <c r="G5733" s="205">
        <f t="shared" si="456"/>
        <v>0.41648709122203098</v>
      </c>
      <c r="H5733" s="207">
        <f t="shared" si="457"/>
        <v>0.45</v>
      </c>
      <c r="I5733" s="213">
        <v>222508</v>
      </c>
      <c r="J5733" s="213">
        <v>12237.94</v>
      </c>
      <c r="K5733" s="212">
        <v>17800.64</v>
      </c>
      <c r="L5733" s="212">
        <v>20025.72</v>
      </c>
      <c r="M5733" s="239">
        <f t="shared" si="454"/>
        <v>0.51520000000007715</v>
      </c>
      <c r="N5733" s="239"/>
      <c r="O5733" s="178"/>
      <c r="P5733" s="178"/>
      <c r="Q5733" s="178"/>
      <c r="R5733" s="178"/>
      <c r="S5733" s="178"/>
      <c r="T5733" s="178"/>
      <c r="U5733" s="178"/>
      <c r="V5733" s="178"/>
      <c r="W5733" s="178"/>
      <c r="X5733" s="178"/>
      <c r="Y5733" s="210">
        <f t="shared" si="453"/>
        <v>0.38297418244406195</v>
      </c>
      <c r="Z5733" s="211">
        <f t="shared" si="455"/>
        <v>0.44</v>
      </c>
      <c r="AA5733" s="178"/>
      <c r="AB5733" s="178"/>
      <c r="AC5733" s="178"/>
    </row>
    <row r="5734" spans="2:29" x14ac:dyDescent="0.35">
      <c r="B5734" s="222">
        <v>581100</v>
      </c>
      <c r="C5734" s="208">
        <v>242024</v>
      </c>
      <c r="D5734" s="309">
        <v>13311.32</v>
      </c>
      <c r="E5734" s="206">
        <v>19361.919999999998</v>
      </c>
      <c r="F5734" s="206">
        <v>21782.16</v>
      </c>
      <c r="G5734" s="205">
        <f t="shared" si="456"/>
        <v>0.41649285837205302</v>
      </c>
      <c r="H5734" s="207">
        <f t="shared" si="457"/>
        <v>0.45</v>
      </c>
      <c r="I5734" s="213">
        <v>222554</v>
      </c>
      <c r="J5734" s="213">
        <v>12240.47</v>
      </c>
      <c r="K5734" s="212">
        <v>17804.32</v>
      </c>
      <c r="L5734" s="212">
        <v>20029.86</v>
      </c>
      <c r="M5734" s="239">
        <f t="shared" si="454"/>
        <v>0.51529999999980647</v>
      </c>
      <c r="N5734" s="239"/>
      <c r="O5734" s="178"/>
      <c r="P5734" s="178"/>
      <c r="Q5734" s="178"/>
      <c r="R5734" s="178"/>
      <c r="S5734" s="178"/>
      <c r="T5734" s="178"/>
      <c r="U5734" s="178"/>
      <c r="V5734" s="178"/>
      <c r="W5734" s="178"/>
      <c r="X5734" s="178"/>
      <c r="Y5734" s="210">
        <f t="shared" si="453"/>
        <v>0.38298743761831011</v>
      </c>
      <c r="Z5734" s="211">
        <f t="shared" si="455"/>
        <v>0.46</v>
      </c>
      <c r="AA5734" s="178"/>
      <c r="AB5734" s="178"/>
      <c r="AC5734" s="178"/>
    </row>
    <row r="5735" spans="2:29" x14ac:dyDescent="0.35">
      <c r="B5735" s="222">
        <v>581200</v>
      </c>
      <c r="C5735" s="208">
        <v>242069</v>
      </c>
      <c r="D5735" s="309">
        <v>13313.79</v>
      </c>
      <c r="E5735" s="206">
        <v>19365.52</v>
      </c>
      <c r="F5735" s="206">
        <v>21786.21</v>
      </c>
      <c r="G5735" s="205">
        <f t="shared" si="456"/>
        <v>0.41649862353750861</v>
      </c>
      <c r="H5735" s="207">
        <f t="shared" si="457"/>
        <v>0.45</v>
      </c>
      <c r="I5735" s="213">
        <v>222598</v>
      </c>
      <c r="J5735" s="213">
        <v>12242.89</v>
      </c>
      <c r="K5735" s="212">
        <v>17807.84</v>
      </c>
      <c r="L5735" s="212">
        <v>20033.82</v>
      </c>
      <c r="M5735" s="239">
        <f t="shared" si="454"/>
        <v>0.51520000000000432</v>
      </c>
      <c r="N5735" s="239"/>
      <c r="O5735" s="178"/>
      <c r="P5735" s="178"/>
      <c r="Q5735" s="178"/>
      <c r="R5735" s="178"/>
      <c r="S5735" s="178"/>
      <c r="T5735" s="178"/>
      <c r="U5735" s="178"/>
      <c r="V5735" s="178"/>
      <c r="W5735" s="178"/>
      <c r="X5735" s="178"/>
      <c r="Y5735" s="210">
        <f t="shared" si="453"/>
        <v>0.3829972470750172</v>
      </c>
      <c r="Z5735" s="211">
        <f t="shared" si="455"/>
        <v>0.44</v>
      </c>
      <c r="AA5735" s="178"/>
      <c r="AB5735" s="178"/>
      <c r="AC5735" s="178"/>
    </row>
    <row r="5736" spans="2:29" x14ac:dyDescent="0.35">
      <c r="B5736" s="222">
        <v>581300</v>
      </c>
      <c r="C5736" s="208">
        <v>242114</v>
      </c>
      <c r="D5736" s="309">
        <v>13316.27</v>
      </c>
      <c r="E5736" s="206">
        <v>19369.12</v>
      </c>
      <c r="F5736" s="206">
        <v>21790.26</v>
      </c>
      <c r="G5736" s="205">
        <f t="shared" si="456"/>
        <v>0.41650438671942197</v>
      </c>
      <c r="H5736" s="207">
        <f t="shared" si="457"/>
        <v>0.45</v>
      </c>
      <c r="I5736" s="213">
        <v>222644</v>
      </c>
      <c r="J5736" s="213">
        <v>12245.42</v>
      </c>
      <c r="K5736" s="212">
        <v>17811.52</v>
      </c>
      <c r="L5736" s="212">
        <v>20037.96</v>
      </c>
      <c r="M5736" s="239">
        <f t="shared" si="454"/>
        <v>0.51529999999969733</v>
      </c>
      <c r="N5736" s="239"/>
      <c r="O5736" s="178"/>
      <c r="P5736" s="178"/>
      <c r="Q5736" s="178"/>
      <c r="R5736" s="178"/>
      <c r="S5736" s="178"/>
      <c r="T5736" s="178"/>
      <c r="U5736" s="178"/>
      <c r="V5736" s="178"/>
      <c r="W5736" s="178"/>
      <c r="X5736" s="178"/>
      <c r="Y5736" s="210">
        <f t="shared" si="453"/>
        <v>0.38301049372097024</v>
      </c>
      <c r="Z5736" s="211">
        <f t="shared" si="455"/>
        <v>0.46</v>
      </c>
      <c r="AA5736" s="178"/>
      <c r="AB5736" s="178"/>
      <c r="AC5736" s="178"/>
    </row>
    <row r="5737" spans="2:29" x14ac:dyDescent="0.35">
      <c r="B5737" s="222">
        <v>581400</v>
      </c>
      <c r="C5737" s="208">
        <v>242159</v>
      </c>
      <c r="D5737" s="309">
        <v>13318.74</v>
      </c>
      <c r="E5737" s="206">
        <v>19372.72</v>
      </c>
      <c r="F5737" s="206">
        <v>21794.31</v>
      </c>
      <c r="G5737" s="205">
        <f t="shared" si="456"/>
        <v>0.41651014791881663</v>
      </c>
      <c r="H5737" s="207">
        <f t="shared" si="457"/>
        <v>0.45</v>
      </c>
      <c r="I5737" s="213">
        <v>222688</v>
      </c>
      <c r="J5737" s="213">
        <v>12247.84</v>
      </c>
      <c r="K5737" s="212">
        <v>17815.04</v>
      </c>
      <c r="L5737" s="212">
        <v>20041.919999999998</v>
      </c>
      <c r="M5737" s="239">
        <f t="shared" si="454"/>
        <v>0.51519999999989519</v>
      </c>
      <c r="N5737" s="239"/>
      <c r="O5737" s="178"/>
      <c r="P5737" s="178"/>
      <c r="Q5737" s="178"/>
      <c r="R5737" s="178"/>
      <c r="S5737" s="178"/>
      <c r="T5737" s="178"/>
      <c r="U5737" s="178"/>
      <c r="V5737" s="178"/>
      <c r="W5737" s="178"/>
      <c r="X5737" s="178"/>
      <c r="Y5737" s="210">
        <f t="shared" si="453"/>
        <v>0.38302029583763331</v>
      </c>
      <c r="Z5737" s="211">
        <f t="shared" si="455"/>
        <v>0.44</v>
      </c>
      <c r="AA5737" s="178"/>
      <c r="AB5737" s="178"/>
      <c r="AC5737" s="178"/>
    </row>
    <row r="5738" spans="2:29" x14ac:dyDescent="0.35">
      <c r="B5738" s="222">
        <v>581500</v>
      </c>
      <c r="C5738" s="208">
        <v>242204</v>
      </c>
      <c r="D5738" s="309">
        <v>13321.22</v>
      </c>
      <c r="E5738" s="206">
        <v>19376.32</v>
      </c>
      <c r="F5738" s="206">
        <v>21798.36</v>
      </c>
      <c r="G5738" s="205">
        <f t="shared" si="456"/>
        <v>0.41651590713671538</v>
      </c>
      <c r="H5738" s="207">
        <f t="shared" si="457"/>
        <v>0.45</v>
      </c>
      <c r="I5738" s="213">
        <v>222734</v>
      </c>
      <c r="J5738" s="213">
        <v>12250.37</v>
      </c>
      <c r="K5738" s="212">
        <v>17818.72</v>
      </c>
      <c r="L5738" s="212">
        <v>20046.060000000001</v>
      </c>
      <c r="M5738" s="239">
        <f t="shared" si="454"/>
        <v>0.51530000000017029</v>
      </c>
      <c r="N5738" s="239"/>
      <c r="O5738" s="178"/>
      <c r="P5738" s="178"/>
      <c r="Q5738" s="178"/>
      <c r="R5738" s="178"/>
      <c r="S5738" s="178"/>
      <c r="T5738" s="178"/>
      <c r="U5738" s="178"/>
      <c r="V5738" s="178"/>
      <c r="W5738" s="178"/>
      <c r="X5738" s="178"/>
      <c r="Y5738" s="210">
        <f t="shared" si="453"/>
        <v>0.38303353396388651</v>
      </c>
      <c r="Z5738" s="211">
        <f t="shared" si="455"/>
        <v>0.46</v>
      </c>
      <c r="AA5738" s="178"/>
      <c r="AB5738" s="178"/>
      <c r="AC5738" s="178"/>
    </row>
    <row r="5739" spans="2:29" x14ac:dyDescent="0.35">
      <c r="B5739" s="222">
        <v>581600</v>
      </c>
      <c r="C5739" s="208">
        <v>242249</v>
      </c>
      <c r="D5739" s="309">
        <v>13323.69</v>
      </c>
      <c r="E5739" s="206">
        <v>19379.919999999998</v>
      </c>
      <c r="F5739" s="206">
        <v>21802.41</v>
      </c>
      <c r="G5739" s="205">
        <f t="shared" si="456"/>
        <v>0.41652166437414029</v>
      </c>
      <c r="H5739" s="207">
        <f t="shared" si="457"/>
        <v>0.45</v>
      </c>
      <c r="I5739" s="213">
        <v>222778</v>
      </c>
      <c r="J5739" s="213">
        <v>12252.79</v>
      </c>
      <c r="K5739" s="212">
        <v>17822.240000000002</v>
      </c>
      <c r="L5739" s="212">
        <v>20050.02</v>
      </c>
      <c r="M5739" s="239">
        <f t="shared" si="454"/>
        <v>0.51519999999974975</v>
      </c>
      <c r="N5739" s="239"/>
      <c r="O5739" s="178"/>
      <c r="P5739" s="178"/>
      <c r="Q5739" s="178"/>
      <c r="R5739" s="178"/>
      <c r="S5739" s="178"/>
      <c r="T5739" s="178"/>
      <c r="U5739" s="178"/>
      <c r="V5739" s="178"/>
      <c r="W5739" s="178"/>
      <c r="X5739" s="178"/>
      <c r="Y5739" s="210">
        <f t="shared" si="453"/>
        <v>0.38304332874828062</v>
      </c>
      <c r="Z5739" s="211">
        <f t="shared" si="455"/>
        <v>0.44</v>
      </c>
      <c r="AA5739" s="178"/>
      <c r="AB5739" s="178"/>
      <c r="AC5739" s="178"/>
    </row>
    <row r="5740" spans="2:29" x14ac:dyDescent="0.35">
      <c r="B5740" s="222">
        <v>581700</v>
      </c>
      <c r="C5740" s="208">
        <v>242294</v>
      </c>
      <c r="D5740" s="309">
        <v>13326.17</v>
      </c>
      <c r="E5740" s="206">
        <v>19383.52</v>
      </c>
      <c r="F5740" s="206">
        <v>21806.46</v>
      </c>
      <c r="G5740" s="205">
        <f t="shared" si="456"/>
        <v>0.41652741963211276</v>
      </c>
      <c r="H5740" s="207">
        <f t="shared" si="457"/>
        <v>0.45</v>
      </c>
      <c r="I5740" s="213">
        <v>222824</v>
      </c>
      <c r="J5740" s="213">
        <v>12255.32</v>
      </c>
      <c r="K5740" s="212">
        <v>17825.919999999998</v>
      </c>
      <c r="L5740" s="212">
        <v>20054.16</v>
      </c>
      <c r="M5740" s="239">
        <f t="shared" si="454"/>
        <v>0.51530000000002474</v>
      </c>
      <c r="N5740" s="239"/>
      <c r="O5740" s="178"/>
      <c r="P5740" s="178"/>
      <c r="Q5740" s="178"/>
      <c r="R5740" s="178"/>
      <c r="S5740" s="178"/>
      <c r="T5740" s="178"/>
      <c r="U5740" s="178"/>
      <c r="V5740" s="178"/>
      <c r="W5740" s="178"/>
      <c r="X5740" s="178"/>
      <c r="Y5740" s="210">
        <f t="shared" si="453"/>
        <v>0.38305655836341757</v>
      </c>
      <c r="Z5740" s="211">
        <f t="shared" si="455"/>
        <v>0.46</v>
      </c>
      <c r="AA5740" s="178"/>
      <c r="AB5740" s="178"/>
      <c r="AC5740" s="178"/>
    </row>
    <row r="5741" spans="2:29" x14ac:dyDescent="0.35">
      <c r="B5741" s="222">
        <v>581800</v>
      </c>
      <c r="C5741" s="208">
        <v>242339</v>
      </c>
      <c r="D5741" s="309">
        <v>13328.64</v>
      </c>
      <c r="E5741" s="206">
        <v>19387.12</v>
      </c>
      <c r="F5741" s="206">
        <v>21810.51</v>
      </c>
      <c r="G5741" s="205">
        <f t="shared" si="456"/>
        <v>0.41653317291165348</v>
      </c>
      <c r="H5741" s="207">
        <f t="shared" si="457"/>
        <v>0.45</v>
      </c>
      <c r="I5741" s="213">
        <v>222868</v>
      </c>
      <c r="J5741" s="213">
        <v>12257.74</v>
      </c>
      <c r="K5741" s="212">
        <v>17829.439999999999</v>
      </c>
      <c r="L5741" s="212">
        <v>20058.12</v>
      </c>
      <c r="M5741" s="239">
        <f t="shared" si="454"/>
        <v>0.51520000000025901</v>
      </c>
      <c r="N5741" s="239"/>
      <c r="O5741" s="178"/>
      <c r="P5741" s="178"/>
      <c r="Q5741" s="178"/>
      <c r="R5741" s="178"/>
      <c r="S5741" s="178"/>
      <c r="T5741" s="178"/>
      <c r="U5741" s="178"/>
      <c r="V5741" s="178"/>
      <c r="W5741" s="178"/>
      <c r="X5741" s="178"/>
      <c r="Y5741" s="210">
        <f t="shared" si="453"/>
        <v>0.38306634582330695</v>
      </c>
      <c r="Z5741" s="211">
        <f t="shared" si="455"/>
        <v>0.44</v>
      </c>
      <c r="AA5741" s="178"/>
      <c r="AB5741" s="178"/>
      <c r="AC5741" s="178"/>
    </row>
    <row r="5742" spans="2:29" x14ac:dyDescent="0.35">
      <c r="B5742" s="222">
        <v>581900</v>
      </c>
      <c r="C5742" s="208">
        <v>242384</v>
      </c>
      <c r="D5742" s="309">
        <v>13331.12</v>
      </c>
      <c r="E5742" s="206">
        <v>19390.72</v>
      </c>
      <c r="F5742" s="206">
        <v>21814.560000000001</v>
      </c>
      <c r="G5742" s="205">
        <f t="shared" si="456"/>
        <v>0.41653892421378241</v>
      </c>
      <c r="H5742" s="207">
        <f t="shared" si="457"/>
        <v>0.45</v>
      </c>
      <c r="I5742" s="213">
        <v>222914</v>
      </c>
      <c r="J5742" s="213">
        <v>12260.27</v>
      </c>
      <c r="K5742" s="212">
        <v>17833.12</v>
      </c>
      <c r="L5742" s="212">
        <v>20062.259999999998</v>
      </c>
      <c r="M5742" s="239">
        <f t="shared" si="454"/>
        <v>0.51529999999995202</v>
      </c>
      <c r="N5742" s="239"/>
      <c r="O5742" s="178"/>
      <c r="P5742" s="178"/>
      <c r="Q5742" s="178"/>
      <c r="R5742" s="178"/>
      <c r="S5742" s="178"/>
      <c r="T5742" s="178"/>
      <c r="U5742" s="178"/>
      <c r="V5742" s="178"/>
      <c r="W5742" s="178"/>
      <c r="X5742" s="178"/>
      <c r="Y5742" s="210">
        <f t="shared" si="453"/>
        <v>0.38307956693589962</v>
      </c>
      <c r="Z5742" s="211">
        <f t="shared" si="455"/>
        <v>0.46</v>
      </c>
      <c r="AA5742" s="178"/>
      <c r="AB5742" s="178"/>
      <c r="AC5742" s="178"/>
    </row>
    <row r="5743" spans="2:29" x14ac:dyDescent="0.35">
      <c r="B5743" s="222">
        <v>582000</v>
      </c>
      <c r="C5743" s="208">
        <v>242429</v>
      </c>
      <c r="D5743" s="309">
        <v>13333.59</v>
      </c>
      <c r="E5743" s="206">
        <v>19394.32</v>
      </c>
      <c r="F5743" s="206">
        <v>21818.61</v>
      </c>
      <c r="G5743" s="205">
        <f t="shared" si="456"/>
        <v>0.41654467353951891</v>
      </c>
      <c r="H5743" s="207">
        <f t="shared" si="457"/>
        <v>0.45</v>
      </c>
      <c r="I5743" s="213">
        <v>222958</v>
      </c>
      <c r="J5743" s="213">
        <v>12262.69</v>
      </c>
      <c r="K5743" s="212">
        <v>17836.64</v>
      </c>
      <c r="L5743" s="212">
        <v>20066.22</v>
      </c>
      <c r="M5743" s="239">
        <f t="shared" si="454"/>
        <v>0.51520000000007715</v>
      </c>
      <c r="N5743" s="239"/>
      <c r="O5743" s="178"/>
      <c r="P5743" s="178"/>
      <c r="Q5743" s="178"/>
      <c r="R5743" s="178"/>
      <c r="S5743" s="178"/>
      <c r="T5743" s="178"/>
      <c r="U5743" s="178"/>
      <c r="V5743" s="178"/>
      <c r="W5743" s="178"/>
      <c r="X5743" s="178"/>
      <c r="Y5743" s="210">
        <f t="shared" si="453"/>
        <v>0.3830893470790378</v>
      </c>
      <c r="Z5743" s="211">
        <f t="shared" si="455"/>
        <v>0.44</v>
      </c>
      <c r="AA5743" s="178"/>
      <c r="AB5743" s="178"/>
      <c r="AC5743" s="178"/>
    </row>
    <row r="5744" spans="2:29" x14ac:dyDescent="0.35">
      <c r="B5744" s="222">
        <v>582100</v>
      </c>
      <c r="C5744" s="208">
        <v>242474</v>
      </c>
      <c r="D5744" s="309">
        <v>13336.07</v>
      </c>
      <c r="E5744" s="206">
        <v>19397.919999999998</v>
      </c>
      <c r="F5744" s="206">
        <v>21822.66</v>
      </c>
      <c r="G5744" s="205">
        <f t="shared" si="456"/>
        <v>0.41655042088988148</v>
      </c>
      <c r="H5744" s="207">
        <f t="shared" si="457"/>
        <v>0.45</v>
      </c>
      <c r="I5744" s="213">
        <v>223004</v>
      </c>
      <c r="J5744" s="213">
        <v>12265.22</v>
      </c>
      <c r="K5744" s="212">
        <v>17840.32</v>
      </c>
      <c r="L5744" s="212">
        <v>20070.36</v>
      </c>
      <c r="M5744" s="239">
        <f t="shared" si="454"/>
        <v>0.51529999999980647</v>
      </c>
      <c r="N5744" s="239"/>
      <c r="O5744" s="178"/>
      <c r="P5744" s="178"/>
      <c r="Q5744" s="178"/>
      <c r="R5744" s="178"/>
      <c r="S5744" s="178"/>
      <c r="T5744" s="178"/>
      <c r="U5744" s="178"/>
      <c r="V5744" s="178"/>
      <c r="W5744" s="178"/>
      <c r="X5744" s="178"/>
      <c r="Y5744" s="210">
        <f t="shared" si="453"/>
        <v>0.38310255969764645</v>
      </c>
      <c r="Z5744" s="211">
        <f t="shared" si="455"/>
        <v>0.46</v>
      </c>
      <c r="AA5744" s="178"/>
      <c r="AB5744" s="178"/>
      <c r="AC5744" s="178"/>
    </row>
    <row r="5745" spans="2:29" x14ac:dyDescent="0.35">
      <c r="B5745" s="222">
        <v>582200</v>
      </c>
      <c r="C5745" s="208">
        <v>242519</v>
      </c>
      <c r="D5745" s="309">
        <v>13338.54</v>
      </c>
      <c r="E5745" s="206">
        <v>19401.52</v>
      </c>
      <c r="F5745" s="206">
        <v>21826.71</v>
      </c>
      <c r="G5745" s="205">
        <f t="shared" si="456"/>
        <v>0.41655616626588798</v>
      </c>
      <c r="H5745" s="207">
        <f t="shared" si="457"/>
        <v>0.45</v>
      </c>
      <c r="I5745" s="213">
        <v>223048</v>
      </c>
      <c r="J5745" s="213">
        <v>12267.64</v>
      </c>
      <c r="K5745" s="212">
        <v>17843.84</v>
      </c>
      <c r="L5745" s="212">
        <v>20074.32</v>
      </c>
      <c r="M5745" s="239">
        <f t="shared" si="454"/>
        <v>0.51520000000000432</v>
      </c>
      <c r="N5745" s="239"/>
      <c r="O5745" s="178"/>
      <c r="P5745" s="178"/>
      <c r="Q5745" s="178"/>
      <c r="R5745" s="178"/>
      <c r="S5745" s="178"/>
      <c r="T5745" s="178"/>
      <c r="U5745" s="178"/>
      <c r="V5745" s="178"/>
      <c r="W5745" s="178"/>
      <c r="X5745" s="178"/>
      <c r="Y5745" s="210">
        <f t="shared" si="453"/>
        <v>0.38311233253177601</v>
      </c>
      <c r="Z5745" s="211">
        <f t="shared" si="455"/>
        <v>0.44</v>
      </c>
      <c r="AA5745" s="178"/>
      <c r="AB5745" s="178"/>
      <c r="AC5745" s="178"/>
    </row>
    <row r="5746" spans="2:29" x14ac:dyDescent="0.35">
      <c r="B5746" s="222">
        <v>582300</v>
      </c>
      <c r="C5746" s="208">
        <v>242564</v>
      </c>
      <c r="D5746" s="309">
        <v>13341.02</v>
      </c>
      <c r="E5746" s="206">
        <v>19405.12</v>
      </c>
      <c r="F5746" s="206">
        <v>21830.76</v>
      </c>
      <c r="G5746" s="205">
        <f t="shared" si="456"/>
        <v>0.41656190966855572</v>
      </c>
      <c r="H5746" s="207">
        <f t="shared" si="457"/>
        <v>0.45</v>
      </c>
      <c r="I5746" s="213">
        <v>223094</v>
      </c>
      <c r="J5746" s="213">
        <v>12270.17</v>
      </c>
      <c r="K5746" s="212">
        <v>17847.52</v>
      </c>
      <c r="L5746" s="212">
        <v>20078.46</v>
      </c>
      <c r="M5746" s="239">
        <f t="shared" si="454"/>
        <v>0.51529999999969733</v>
      </c>
      <c r="N5746" s="239"/>
      <c r="O5746" s="178"/>
      <c r="P5746" s="178"/>
      <c r="Q5746" s="178"/>
      <c r="R5746" s="178"/>
      <c r="S5746" s="178"/>
      <c r="T5746" s="178"/>
      <c r="U5746" s="178"/>
      <c r="V5746" s="178"/>
      <c r="W5746" s="178"/>
      <c r="X5746" s="178"/>
      <c r="Y5746" s="210">
        <f t="shared" si="453"/>
        <v>0.38312553666494936</v>
      </c>
      <c r="Z5746" s="211">
        <f t="shared" si="455"/>
        <v>0.46</v>
      </c>
      <c r="AA5746" s="178"/>
      <c r="AB5746" s="178"/>
      <c r="AC5746" s="178"/>
    </row>
    <row r="5747" spans="2:29" x14ac:dyDescent="0.35">
      <c r="B5747" s="222">
        <v>582400</v>
      </c>
      <c r="C5747" s="208">
        <v>242609</v>
      </c>
      <c r="D5747" s="309">
        <v>13343.49</v>
      </c>
      <c r="E5747" s="206">
        <v>19408.72</v>
      </c>
      <c r="F5747" s="206">
        <v>21834.81</v>
      </c>
      <c r="G5747" s="205">
        <f t="shared" si="456"/>
        <v>0.41656765109890109</v>
      </c>
      <c r="H5747" s="207">
        <f t="shared" si="457"/>
        <v>0.45</v>
      </c>
      <c r="I5747" s="213">
        <v>223138</v>
      </c>
      <c r="J5747" s="213">
        <v>12272.59</v>
      </c>
      <c r="K5747" s="212">
        <v>17851.04</v>
      </c>
      <c r="L5747" s="212">
        <v>20082.419999999998</v>
      </c>
      <c r="M5747" s="239">
        <f t="shared" si="454"/>
        <v>0.51519999999989519</v>
      </c>
      <c r="N5747" s="239"/>
      <c r="O5747" s="178"/>
      <c r="P5747" s="178"/>
      <c r="Q5747" s="178"/>
      <c r="R5747" s="178"/>
      <c r="S5747" s="178"/>
      <c r="T5747" s="178"/>
      <c r="U5747" s="178"/>
      <c r="V5747" s="178"/>
      <c r="W5747" s="178"/>
      <c r="X5747" s="178"/>
      <c r="Y5747" s="210">
        <f t="shared" si="453"/>
        <v>0.38313530219780217</v>
      </c>
      <c r="Z5747" s="211">
        <f t="shared" si="455"/>
        <v>0.44</v>
      </c>
      <c r="AA5747" s="178"/>
      <c r="AB5747" s="178"/>
      <c r="AC5747" s="178"/>
    </row>
    <row r="5748" spans="2:29" x14ac:dyDescent="0.35">
      <c r="B5748" s="222">
        <v>582500</v>
      </c>
      <c r="C5748" s="208">
        <v>242654</v>
      </c>
      <c r="D5748" s="309">
        <v>13345.97</v>
      </c>
      <c r="E5748" s="206">
        <v>19412.32</v>
      </c>
      <c r="F5748" s="206">
        <v>21838.86</v>
      </c>
      <c r="G5748" s="205">
        <f t="shared" si="456"/>
        <v>0.4165733905579399</v>
      </c>
      <c r="H5748" s="207">
        <f t="shared" si="457"/>
        <v>0.45</v>
      </c>
      <c r="I5748" s="213">
        <v>223184</v>
      </c>
      <c r="J5748" s="213">
        <v>12275.12</v>
      </c>
      <c r="K5748" s="212">
        <v>17854.72</v>
      </c>
      <c r="L5748" s="212">
        <v>20086.560000000001</v>
      </c>
      <c r="M5748" s="239">
        <f t="shared" si="454"/>
        <v>0.51530000000017029</v>
      </c>
      <c r="N5748" s="239"/>
      <c r="O5748" s="178"/>
      <c r="P5748" s="178"/>
      <c r="Q5748" s="178"/>
      <c r="R5748" s="178"/>
      <c r="S5748" s="178"/>
      <c r="T5748" s="178"/>
      <c r="U5748" s="178"/>
      <c r="V5748" s="178"/>
      <c r="W5748" s="178"/>
      <c r="X5748" s="178"/>
      <c r="Y5748" s="210">
        <f t="shared" si="453"/>
        <v>0.38314849785407723</v>
      </c>
      <c r="Z5748" s="211">
        <f t="shared" si="455"/>
        <v>0.46</v>
      </c>
      <c r="AA5748" s="178"/>
      <c r="AB5748" s="178"/>
      <c r="AC5748" s="178"/>
    </row>
    <row r="5749" spans="2:29" x14ac:dyDescent="0.35">
      <c r="B5749" s="222">
        <v>582600</v>
      </c>
      <c r="C5749" s="208">
        <v>242699</v>
      </c>
      <c r="D5749" s="309">
        <v>13348.44</v>
      </c>
      <c r="E5749" s="206">
        <v>19415.919999999998</v>
      </c>
      <c r="F5749" s="206">
        <v>21842.91</v>
      </c>
      <c r="G5749" s="205">
        <f t="shared" si="456"/>
        <v>0.41657912804668729</v>
      </c>
      <c r="H5749" s="207">
        <f t="shared" si="457"/>
        <v>0.45</v>
      </c>
      <c r="I5749" s="213">
        <v>223228</v>
      </c>
      <c r="J5749" s="213">
        <v>12277.54</v>
      </c>
      <c r="K5749" s="212">
        <v>17858.240000000002</v>
      </c>
      <c r="L5749" s="212">
        <v>20090.52</v>
      </c>
      <c r="M5749" s="239">
        <f t="shared" si="454"/>
        <v>0.51519999999974975</v>
      </c>
      <c r="N5749" s="239"/>
      <c r="O5749" s="178"/>
      <c r="P5749" s="178"/>
      <c r="Q5749" s="178"/>
      <c r="R5749" s="178"/>
      <c r="S5749" s="178"/>
      <c r="T5749" s="178"/>
      <c r="U5749" s="178"/>
      <c r="V5749" s="178"/>
      <c r="W5749" s="178"/>
      <c r="X5749" s="178"/>
      <c r="Y5749" s="210">
        <f t="shared" si="453"/>
        <v>0.38315825609337451</v>
      </c>
      <c r="Z5749" s="211">
        <f t="shared" si="455"/>
        <v>0.44</v>
      </c>
      <c r="AA5749" s="178"/>
      <c r="AB5749" s="178"/>
      <c r="AC5749" s="178"/>
    </row>
    <row r="5750" spans="2:29" x14ac:dyDescent="0.35">
      <c r="B5750" s="222">
        <v>582700</v>
      </c>
      <c r="C5750" s="208">
        <v>242744</v>
      </c>
      <c r="D5750" s="309">
        <v>13350.92</v>
      </c>
      <c r="E5750" s="206">
        <v>19419.52</v>
      </c>
      <c r="F5750" s="206">
        <v>21846.959999999999</v>
      </c>
      <c r="G5750" s="205">
        <f t="shared" si="456"/>
        <v>0.41658486356615754</v>
      </c>
      <c r="H5750" s="207">
        <f t="shared" si="457"/>
        <v>0.45</v>
      </c>
      <c r="I5750" s="213">
        <v>223274</v>
      </c>
      <c r="J5750" s="213">
        <v>12280.07</v>
      </c>
      <c r="K5750" s="212">
        <v>17861.919999999998</v>
      </c>
      <c r="L5750" s="212">
        <v>20094.66</v>
      </c>
      <c r="M5750" s="239">
        <f t="shared" si="454"/>
        <v>0.51530000000002474</v>
      </c>
      <c r="N5750" s="239"/>
      <c r="O5750" s="178"/>
      <c r="P5750" s="178"/>
      <c r="Q5750" s="178"/>
      <c r="R5750" s="178"/>
      <c r="S5750" s="178"/>
      <c r="T5750" s="178"/>
      <c r="U5750" s="178"/>
      <c r="V5750" s="178"/>
      <c r="W5750" s="178"/>
      <c r="X5750" s="178"/>
      <c r="Y5750" s="210">
        <f t="shared" si="453"/>
        <v>0.38317144328127684</v>
      </c>
      <c r="Z5750" s="211">
        <f t="shared" si="455"/>
        <v>0.46</v>
      </c>
      <c r="AA5750" s="178"/>
      <c r="AB5750" s="178"/>
      <c r="AC5750" s="178"/>
    </row>
    <row r="5751" spans="2:29" x14ac:dyDescent="0.35">
      <c r="B5751" s="222">
        <v>582800</v>
      </c>
      <c r="C5751" s="208">
        <v>242789</v>
      </c>
      <c r="D5751" s="309">
        <v>13353.39</v>
      </c>
      <c r="E5751" s="206">
        <v>19423.12</v>
      </c>
      <c r="F5751" s="206">
        <v>21851.01</v>
      </c>
      <c r="G5751" s="205">
        <f t="shared" si="456"/>
        <v>0.41659059711736446</v>
      </c>
      <c r="H5751" s="207">
        <f t="shared" si="457"/>
        <v>0.45</v>
      </c>
      <c r="I5751" s="213">
        <v>223318</v>
      </c>
      <c r="J5751" s="213">
        <v>12282.49</v>
      </c>
      <c r="K5751" s="212">
        <v>17865.439999999999</v>
      </c>
      <c r="L5751" s="212">
        <v>20098.62</v>
      </c>
      <c r="M5751" s="239">
        <f t="shared" si="454"/>
        <v>0.51520000000025901</v>
      </c>
      <c r="N5751" s="239"/>
      <c r="O5751" s="178"/>
      <c r="P5751" s="178"/>
      <c r="Q5751" s="178"/>
      <c r="R5751" s="178"/>
      <c r="S5751" s="178"/>
      <c r="T5751" s="178"/>
      <c r="U5751" s="178"/>
      <c r="V5751" s="178"/>
      <c r="W5751" s="178"/>
      <c r="X5751" s="178"/>
      <c r="Y5751" s="210">
        <f t="shared" si="453"/>
        <v>0.38318119423472891</v>
      </c>
      <c r="Z5751" s="211">
        <f t="shared" si="455"/>
        <v>0.44</v>
      </c>
      <c r="AA5751" s="178"/>
      <c r="AB5751" s="178"/>
      <c r="AC5751" s="178"/>
    </row>
    <row r="5752" spans="2:29" x14ac:dyDescent="0.35">
      <c r="B5752" s="222">
        <v>582900</v>
      </c>
      <c r="C5752" s="208">
        <v>242834</v>
      </c>
      <c r="D5752" s="309">
        <v>13355.87</v>
      </c>
      <c r="E5752" s="206">
        <v>19426.72</v>
      </c>
      <c r="F5752" s="206">
        <v>21855.06</v>
      </c>
      <c r="G5752" s="205">
        <f t="shared" si="456"/>
        <v>0.41659632870132096</v>
      </c>
      <c r="H5752" s="207">
        <f t="shared" si="457"/>
        <v>0.45</v>
      </c>
      <c r="I5752" s="213">
        <v>223364</v>
      </c>
      <c r="J5752" s="213">
        <v>12285.02</v>
      </c>
      <c r="K5752" s="212">
        <v>17869.12</v>
      </c>
      <c r="L5752" s="212">
        <v>20102.759999999998</v>
      </c>
      <c r="M5752" s="239">
        <f t="shared" si="454"/>
        <v>0.51529999999995202</v>
      </c>
      <c r="N5752" s="239"/>
      <c r="O5752" s="178"/>
      <c r="P5752" s="178"/>
      <c r="Q5752" s="178"/>
      <c r="R5752" s="178"/>
      <c r="S5752" s="178"/>
      <c r="T5752" s="178"/>
      <c r="U5752" s="178"/>
      <c r="V5752" s="178"/>
      <c r="W5752" s="178"/>
      <c r="X5752" s="178"/>
      <c r="Y5752" s="210">
        <f t="shared" si="453"/>
        <v>0.38319437296277237</v>
      </c>
      <c r="Z5752" s="211">
        <f t="shared" si="455"/>
        <v>0.46</v>
      </c>
      <c r="AA5752" s="178"/>
      <c r="AB5752" s="178"/>
      <c r="AC5752" s="178"/>
    </row>
    <row r="5753" spans="2:29" x14ac:dyDescent="0.35">
      <c r="B5753" s="222">
        <v>583000</v>
      </c>
      <c r="C5753" s="208">
        <v>242879</v>
      </c>
      <c r="D5753" s="309">
        <v>13358.34</v>
      </c>
      <c r="E5753" s="206">
        <v>19430.32</v>
      </c>
      <c r="F5753" s="206">
        <v>21859.11</v>
      </c>
      <c r="G5753" s="205">
        <f t="shared" si="456"/>
        <v>0.41660205831903946</v>
      </c>
      <c r="H5753" s="207">
        <f t="shared" si="457"/>
        <v>0.45</v>
      </c>
      <c r="I5753" s="213">
        <v>223408</v>
      </c>
      <c r="J5753" s="213">
        <v>12287.44</v>
      </c>
      <c r="K5753" s="212">
        <v>17872.64</v>
      </c>
      <c r="L5753" s="212">
        <v>20106.72</v>
      </c>
      <c r="M5753" s="239">
        <f t="shared" si="454"/>
        <v>0.51520000000007715</v>
      </c>
      <c r="N5753" s="239"/>
      <c r="O5753" s="178"/>
      <c r="P5753" s="178"/>
      <c r="Q5753" s="178"/>
      <c r="R5753" s="178"/>
      <c r="S5753" s="178"/>
      <c r="T5753" s="178"/>
      <c r="U5753" s="178"/>
      <c r="V5753" s="178"/>
      <c r="W5753" s="178"/>
      <c r="X5753" s="178"/>
      <c r="Y5753" s="210">
        <f t="shared" si="453"/>
        <v>0.38320411663807891</v>
      </c>
      <c r="Z5753" s="211">
        <f t="shared" si="455"/>
        <v>0.44</v>
      </c>
      <c r="AA5753" s="178"/>
      <c r="AB5753" s="178"/>
      <c r="AC5753" s="178"/>
    </row>
    <row r="5754" spans="2:29" x14ac:dyDescent="0.35">
      <c r="B5754" s="222">
        <v>583100</v>
      </c>
      <c r="C5754" s="208">
        <v>242924</v>
      </c>
      <c r="D5754" s="309">
        <v>13360.82</v>
      </c>
      <c r="E5754" s="206">
        <v>19433.919999999998</v>
      </c>
      <c r="F5754" s="206">
        <v>21863.16</v>
      </c>
      <c r="G5754" s="205">
        <f t="shared" si="456"/>
        <v>0.41660778597153147</v>
      </c>
      <c r="H5754" s="207">
        <f t="shared" si="457"/>
        <v>0.45</v>
      </c>
      <c r="I5754" s="213">
        <v>223454</v>
      </c>
      <c r="J5754" s="213">
        <v>12289.97</v>
      </c>
      <c r="K5754" s="212">
        <v>17876.32</v>
      </c>
      <c r="L5754" s="212">
        <v>20110.86</v>
      </c>
      <c r="M5754" s="239">
        <f t="shared" si="454"/>
        <v>0.51529999999980647</v>
      </c>
      <c r="N5754" s="239"/>
      <c r="O5754" s="178"/>
      <c r="P5754" s="178"/>
      <c r="Q5754" s="178"/>
      <c r="R5754" s="178"/>
      <c r="S5754" s="178"/>
      <c r="T5754" s="178"/>
      <c r="U5754" s="178"/>
      <c r="V5754" s="178"/>
      <c r="W5754" s="178"/>
      <c r="X5754" s="178"/>
      <c r="Y5754" s="210">
        <f t="shared" si="453"/>
        <v>0.38321728691476592</v>
      </c>
      <c r="Z5754" s="211">
        <f t="shared" si="455"/>
        <v>0.46</v>
      </c>
      <c r="AA5754" s="178"/>
      <c r="AB5754" s="178"/>
      <c r="AC5754" s="178"/>
    </row>
    <row r="5755" spans="2:29" x14ac:dyDescent="0.35">
      <c r="B5755" s="222">
        <v>583200</v>
      </c>
      <c r="C5755" s="208">
        <v>242969</v>
      </c>
      <c r="D5755" s="309">
        <v>13363.29</v>
      </c>
      <c r="E5755" s="206">
        <v>19437.52</v>
      </c>
      <c r="F5755" s="206">
        <v>21867.21</v>
      </c>
      <c r="G5755" s="205">
        <f t="shared" si="456"/>
        <v>0.41661351165980798</v>
      </c>
      <c r="H5755" s="207">
        <f t="shared" si="457"/>
        <v>0.45</v>
      </c>
      <c r="I5755" s="213">
        <v>223498</v>
      </c>
      <c r="J5755" s="213">
        <v>12292.39</v>
      </c>
      <c r="K5755" s="212">
        <v>17879.84</v>
      </c>
      <c r="L5755" s="212">
        <v>20114.82</v>
      </c>
      <c r="M5755" s="239">
        <f t="shared" si="454"/>
        <v>0.51520000000000432</v>
      </c>
      <c r="N5755" s="239"/>
      <c r="O5755" s="178"/>
      <c r="P5755" s="178"/>
      <c r="Q5755" s="178"/>
      <c r="R5755" s="178"/>
      <c r="S5755" s="178"/>
      <c r="T5755" s="178"/>
      <c r="U5755" s="178"/>
      <c r="V5755" s="178"/>
      <c r="W5755" s="178"/>
      <c r="X5755" s="178"/>
      <c r="Y5755" s="210">
        <f t="shared" si="453"/>
        <v>0.38322702331961589</v>
      </c>
      <c r="Z5755" s="211">
        <f t="shared" si="455"/>
        <v>0.44</v>
      </c>
      <c r="AA5755" s="178"/>
      <c r="AB5755" s="178"/>
      <c r="AC5755" s="178"/>
    </row>
    <row r="5756" spans="2:29" x14ac:dyDescent="0.35">
      <c r="B5756" s="222">
        <v>583300</v>
      </c>
      <c r="C5756" s="208">
        <v>243014</v>
      </c>
      <c r="D5756" s="309">
        <v>13365.77</v>
      </c>
      <c r="E5756" s="206">
        <v>19441.12</v>
      </c>
      <c r="F5756" s="206">
        <v>21871.26</v>
      </c>
      <c r="G5756" s="205">
        <f t="shared" si="456"/>
        <v>0.41661923538487916</v>
      </c>
      <c r="H5756" s="207">
        <f t="shared" si="457"/>
        <v>0.45</v>
      </c>
      <c r="I5756" s="213">
        <v>223544</v>
      </c>
      <c r="J5756" s="213">
        <v>12294.92</v>
      </c>
      <c r="K5756" s="212">
        <v>17883.52</v>
      </c>
      <c r="L5756" s="212">
        <v>20118.96</v>
      </c>
      <c r="M5756" s="239">
        <f t="shared" si="454"/>
        <v>0.51529999999969733</v>
      </c>
      <c r="N5756" s="239"/>
      <c r="O5756" s="178"/>
      <c r="P5756" s="178"/>
      <c r="Q5756" s="178"/>
      <c r="R5756" s="178"/>
      <c r="S5756" s="178"/>
      <c r="T5756" s="178"/>
      <c r="U5756" s="178"/>
      <c r="V5756" s="178"/>
      <c r="W5756" s="178"/>
      <c r="X5756" s="178"/>
      <c r="Y5756" s="210">
        <f t="shared" si="453"/>
        <v>0.38324018515343733</v>
      </c>
      <c r="Z5756" s="211">
        <f t="shared" si="455"/>
        <v>0.46</v>
      </c>
      <c r="AA5756" s="178"/>
      <c r="AB5756" s="178"/>
      <c r="AC5756" s="178"/>
    </row>
    <row r="5757" spans="2:29" x14ac:dyDescent="0.35">
      <c r="B5757" s="222">
        <v>583400</v>
      </c>
      <c r="C5757" s="208">
        <v>243059</v>
      </c>
      <c r="D5757" s="309">
        <v>13368.24</v>
      </c>
      <c r="E5757" s="206">
        <v>19444.72</v>
      </c>
      <c r="F5757" s="206">
        <v>21875.31</v>
      </c>
      <c r="G5757" s="205">
        <f t="shared" si="456"/>
        <v>0.41662495714775455</v>
      </c>
      <c r="H5757" s="207">
        <f t="shared" si="457"/>
        <v>0.45</v>
      </c>
      <c r="I5757" s="213">
        <v>223588</v>
      </c>
      <c r="J5757" s="213">
        <v>12297.34</v>
      </c>
      <c r="K5757" s="212">
        <v>17887.04</v>
      </c>
      <c r="L5757" s="212">
        <v>20122.919999999998</v>
      </c>
      <c r="M5757" s="239">
        <f t="shared" si="454"/>
        <v>0.51519999999989519</v>
      </c>
      <c r="N5757" s="239"/>
      <c r="O5757" s="178"/>
      <c r="P5757" s="178"/>
      <c r="Q5757" s="178"/>
      <c r="R5757" s="178"/>
      <c r="S5757" s="178"/>
      <c r="T5757" s="178"/>
      <c r="U5757" s="178"/>
      <c r="V5757" s="178"/>
      <c r="W5757" s="178"/>
      <c r="X5757" s="178"/>
      <c r="Y5757" s="210">
        <f t="shared" si="453"/>
        <v>0.38324991429550909</v>
      </c>
      <c r="Z5757" s="211">
        <f t="shared" si="455"/>
        <v>0.44</v>
      </c>
      <c r="AA5757" s="178"/>
      <c r="AB5757" s="178"/>
      <c r="AC5757" s="178"/>
    </row>
    <row r="5758" spans="2:29" x14ac:dyDescent="0.35">
      <c r="B5758" s="222">
        <v>583500</v>
      </c>
      <c r="C5758" s="208">
        <v>243104</v>
      </c>
      <c r="D5758" s="309">
        <v>13370.72</v>
      </c>
      <c r="E5758" s="206">
        <v>19448.32</v>
      </c>
      <c r="F5758" s="206">
        <v>21879.360000000001</v>
      </c>
      <c r="G5758" s="205">
        <f t="shared" si="456"/>
        <v>0.416630676949443</v>
      </c>
      <c r="H5758" s="207">
        <f t="shared" si="457"/>
        <v>0.45</v>
      </c>
      <c r="I5758" s="213">
        <v>223634</v>
      </c>
      <c r="J5758" s="213">
        <v>12299.87</v>
      </c>
      <c r="K5758" s="212">
        <v>17890.72</v>
      </c>
      <c r="L5758" s="212">
        <v>20127.060000000001</v>
      </c>
      <c r="M5758" s="239">
        <f t="shared" si="454"/>
        <v>0.51530000000017029</v>
      </c>
      <c r="N5758" s="239"/>
      <c r="O5758" s="178"/>
      <c r="P5758" s="178"/>
      <c r="Q5758" s="178"/>
      <c r="R5758" s="178"/>
      <c r="S5758" s="178"/>
      <c r="T5758" s="178"/>
      <c r="U5758" s="178"/>
      <c r="V5758" s="178"/>
      <c r="W5758" s="178"/>
      <c r="X5758" s="178"/>
      <c r="Y5758" s="210">
        <f t="shared" si="453"/>
        <v>0.38326306769494428</v>
      </c>
      <c r="Z5758" s="211">
        <f t="shared" si="455"/>
        <v>0.46</v>
      </c>
      <c r="AA5758" s="178"/>
      <c r="AB5758" s="178"/>
      <c r="AC5758" s="178"/>
    </row>
    <row r="5759" spans="2:29" x14ac:dyDescent="0.35">
      <c r="B5759" s="222">
        <v>583600</v>
      </c>
      <c r="C5759" s="208">
        <v>243149</v>
      </c>
      <c r="D5759" s="309">
        <v>13373.19</v>
      </c>
      <c r="E5759" s="206">
        <v>19451.919999999998</v>
      </c>
      <c r="F5759" s="206">
        <v>21883.41</v>
      </c>
      <c r="G5759" s="205">
        <f t="shared" si="456"/>
        <v>0.41663639479095271</v>
      </c>
      <c r="H5759" s="207">
        <f t="shared" si="457"/>
        <v>0.45</v>
      </c>
      <c r="I5759" s="213">
        <v>223678</v>
      </c>
      <c r="J5759" s="213">
        <v>12302.29</v>
      </c>
      <c r="K5759" s="212">
        <v>17894.240000000002</v>
      </c>
      <c r="L5759" s="212">
        <v>20131.02</v>
      </c>
      <c r="M5759" s="239">
        <f t="shared" si="454"/>
        <v>0.51519999999974975</v>
      </c>
      <c r="N5759" s="239"/>
      <c r="O5759" s="178"/>
      <c r="P5759" s="178"/>
      <c r="Q5759" s="178"/>
      <c r="R5759" s="178"/>
      <c r="S5759" s="178"/>
      <c r="T5759" s="178"/>
      <c r="U5759" s="178"/>
      <c r="V5759" s="178"/>
      <c r="W5759" s="178"/>
      <c r="X5759" s="178"/>
      <c r="Y5759" s="210">
        <f t="shared" si="453"/>
        <v>0.38327278958190542</v>
      </c>
      <c r="Z5759" s="211">
        <f t="shared" si="455"/>
        <v>0.44</v>
      </c>
      <c r="AA5759" s="178"/>
      <c r="AB5759" s="178"/>
      <c r="AC5759" s="178"/>
    </row>
    <row r="5760" spans="2:29" x14ac:dyDescent="0.35">
      <c r="B5760" s="222">
        <v>583700</v>
      </c>
      <c r="C5760" s="208">
        <v>243194</v>
      </c>
      <c r="D5760" s="309">
        <v>13375.67</v>
      </c>
      <c r="E5760" s="206">
        <v>19455.52</v>
      </c>
      <c r="F5760" s="206">
        <v>21887.46</v>
      </c>
      <c r="G5760" s="205">
        <f t="shared" si="456"/>
        <v>0.4166421106732911</v>
      </c>
      <c r="H5760" s="207">
        <f t="shared" si="457"/>
        <v>0.45</v>
      </c>
      <c r="I5760" s="213">
        <v>223724</v>
      </c>
      <c r="J5760" s="213">
        <v>12304.82</v>
      </c>
      <c r="K5760" s="212">
        <v>17897.919999999998</v>
      </c>
      <c r="L5760" s="212">
        <v>20135.16</v>
      </c>
      <c r="M5760" s="239">
        <f t="shared" si="454"/>
        <v>0.51530000000002474</v>
      </c>
      <c r="N5760" s="239"/>
      <c r="O5760" s="178"/>
      <c r="P5760" s="178"/>
      <c r="Q5760" s="178"/>
      <c r="R5760" s="178"/>
      <c r="S5760" s="178"/>
      <c r="T5760" s="178"/>
      <c r="U5760" s="178"/>
      <c r="V5760" s="178"/>
      <c r="W5760" s="178"/>
      <c r="X5760" s="178"/>
      <c r="Y5760" s="210">
        <f t="shared" si="453"/>
        <v>0.38328593455542231</v>
      </c>
      <c r="Z5760" s="211">
        <f t="shared" si="455"/>
        <v>0.46</v>
      </c>
      <c r="AA5760" s="178"/>
      <c r="AB5760" s="178"/>
      <c r="AC5760" s="178"/>
    </row>
    <row r="5761" spans="2:29" x14ac:dyDescent="0.35">
      <c r="B5761" s="222">
        <v>583800</v>
      </c>
      <c r="C5761" s="208">
        <v>243239</v>
      </c>
      <c r="D5761" s="309">
        <v>13378.14</v>
      </c>
      <c r="E5761" s="206">
        <v>19459.12</v>
      </c>
      <c r="F5761" s="206">
        <v>21891.51</v>
      </c>
      <c r="G5761" s="205">
        <f t="shared" si="456"/>
        <v>0.41664782459746491</v>
      </c>
      <c r="H5761" s="207">
        <f t="shared" si="457"/>
        <v>0.45</v>
      </c>
      <c r="I5761" s="213">
        <v>223768</v>
      </c>
      <c r="J5761" s="213">
        <v>12307.24</v>
      </c>
      <c r="K5761" s="212">
        <v>17901.439999999999</v>
      </c>
      <c r="L5761" s="212">
        <v>20139.12</v>
      </c>
      <c r="M5761" s="239">
        <f t="shared" si="454"/>
        <v>0.51520000000025901</v>
      </c>
      <c r="N5761" s="239"/>
      <c r="O5761" s="178"/>
      <c r="P5761" s="178"/>
      <c r="Q5761" s="178"/>
      <c r="R5761" s="178"/>
      <c r="S5761" s="178"/>
      <c r="T5761" s="178"/>
      <c r="U5761" s="178"/>
      <c r="V5761" s="178"/>
      <c r="W5761" s="178"/>
      <c r="X5761" s="178"/>
      <c r="Y5761" s="210">
        <f t="shared" si="453"/>
        <v>0.38329564919492976</v>
      </c>
      <c r="Z5761" s="211">
        <f t="shared" si="455"/>
        <v>0.44</v>
      </c>
      <c r="AA5761" s="178"/>
      <c r="AB5761" s="178"/>
      <c r="AC5761" s="178"/>
    </row>
    <row r="5762" spans="2:29" x14ac:dyDescent="0.35">
      <c r="B5762" s="222">
        <v>583900</v>
      </c>
      <c r="C5762" s="208">
        <v>243284</v>
      </c>
      <c r="D5762" s="309">
        <v>13380.62</v>
      </c>
      <c r="E5762" s="206">
        <v>19462.72</v>
      </c>
      <c r="F5762" s="206">
        <v>21895.56</v>
      </c>
      <c r="G5762" s="205">
        <f t="shared" si="456"/>
        <v>0.41665353656448023</v>
      </c>
      <c r="H5762" s="207">
        <f t="shared" si="457"/>
        <v>0.45</v>
      </c>
      <c r="I5762" s="213">
        <v>223814</v>
      </c>
      <c r="J5762" s="213">
        <v>12309.77</v>
      </c>
      <c r="K5762" s="212">
        <v>17905.12</v>
      </c>
      <c r="L5762" s="212">
        <v>20143.259999999998</v>
      </c>
      <c r="M5762" s="239">
        <f t="shared" si="454"/>
        <v>0.51529999999995202</v>
      </c>
      <c r="N5762" s="239"/>
      <c r="O5762" s="178"/>
      <c r="P5762" s="178"/>
      <c r="Q5762" s="178"/>
      <c r="R5762" s="178"/>
      <c r="S5762" s="178"/>
      <c r="T5762" s="178"/>
      <c r="U5762" s="178"/>
      <c r="V5762" s="178"/>
      <c r="W5762" s="178"/>
      <c r="X5762" s="178"/>
      <c r="Y5762" s="210">
        <f t="shared" si="453"/>
        <v>0.38330878575098476</v>
      </c>
      <c r="Z5762" s="211">
        <f t="shared" si="455"/>
        <v>0.46</v>
      </c>
      <c r="AA5762" s="178"/>
      <c r="AB5762" s="178"/>
      <c r="AC5762" s="178"/>
    </row>
    <row r="5763" spans="2:29" x14ac:dyDescent="0.35">
      <c r="B5763" s="222">
        <v>584000</v>
      </c>
      <c r="C5763" s="208">
        <v>243329</v>
      </c>
      <c r="D5763" s="309">
        <v>13383.09</v>
      </c>
      <c r="E5763" s="206">
        <v>19466.32</v>
      </c>
      <c r="F5763" s="206">
        <v>21899.61</v>
      </c>
      <c r="G5763" s="205">
        <f t="shared" si="456"/>
        <v>0.41665924657534248</v>
      </c>
      <c r="H5763" s="207">
        <f t="shared" si="457"/>
        <v>0.45</v>
      </c>
      <c r="I5763" s="213">
        <v>223858</v>
      </c>
      <c r="J5763" s="213">
        <v>12312.19</v>
      </c>
      <c r="K5763" s="212">
        <v>17908.64</v>
      </c>
      <c r="L5763" s="212">
        <v>20147.22</v>
      </c>
      <c r="M5763" s="239">
        <f t="shared" si="454"/>
        <v>0.51520000000007715</v>
      </c>
      <c r="N5763" s="239"/>
      <c r="O5763" s="178"/>
      <c r="P5763" s="178"/>
      <c r="Q5763" s="178"/>
      <c r="R5763" s="178"/>
      <c r="S5763" s="178"/>
      <c r="T5763" s="178"/>
      <c r="U5763" s="178"/>
      <c r="V5763" s="178"/>
      <c r="W5763" s="178"/>
      <c r="X5763" s="178"/>
      <c r="Y5763" s="210">
        <f t="shared" ref="Y5763:Y5826" si="458">I5763/$B5763</f>
        <v>0.38331849315068495</v>
      </c>
      <c r="Z5763" s="211">
        <f t="shared" si="455"/>
        <v>0.44</v>
      </c>
      <c r="AA5763" s="178"/>
      <c r="AB5763" s="178"/>
      <c r="AC5763" s="178"/>
    </row>
    <row r="5764" spans="2:29" x14ac:dyDescent="0.35">
      <c r="B5764" s="222">
        <v>584100</v>
      </c>
      <c r="C5764" s="208">
        <v>243374</v>
      </c>
      <c r="D5764" s="309">
        <v>13385.57</v>
      </c>
      <c r="E5764" s="206">
        <v>19469.919999999998</v>
      </c>
      <c r="F5764" s="206">
        <v>21903.66</v>
      </c>
      <c r="G5764" s="205">
        <f t="shared" si="456"/>
        <v>0.41666495463105635</v>
      </c>
      <c r="H5764" s="207">
        <f t="shared" si="457"/>
        <v>0.45</v>
      </c>
      <c r="I5764" s="213">
        <v>223904</v>
      </c>
      <c r="J5764" s="213">
        <v>12314.72</v>
      </c>
      <c r="K5764" s="212">
        <v>17912.32</v>
      </c>
      <c r="L5764" s="212">
        <v>20151.36</v>
      </c>
      <c r="M5764" s="239">
        <f t="shared" ref="M5764:M5827" si="459">(C5764+D5764+F5764-C5763-D5763-F5763)/100</f>
        <v>0.51529999999980647</v>
      </c>
      <c r="N5764" s="239"/>
      <c r="O5764" s="178"/>
      <c r="P5764" s="178"/>
      <c r="Q5764" s="178"/>
      <c r="R5764" s="178"/>
      <c r="S5764" s="178"/>
      <c r="T5764" s="178"/>
      <c r="U5764" s="178"/>
      <c r="V5764" s="178"/>
      <c r="W5764" s="178"/>
      <c r="X5764" s="178"/>
      <c r="Y5764" s="210">
        <f t="shared" si="458"/>
        <v>0.38333162129772297</v>
      </c>
      <c r="Z5764" s="211">
        <f t="shared" ref="Z5764:Z5827" si="460">(I5764-I5763)/($B5764-$B5763)</f>
        <v>0.46</v>
      </c>
      <c r="AA5764" s="178"/>
      <c r="AB5764" s="178"/>
      <c r="AC5764" s="178"/>
    </row>
    <row r="5765" spans="2:29" x14ac:dyDescent="0.35">
      <c r="B5765" s="222">
        <v>584200</v>
      </c>
      <c r="C5765" s="208">
        <v>243419</v>
      </c>
      <c r="D5765" s="309">
        <v>13388.04</v>
      </c>
      <c r="E5765" s="206">
        <v>19473.52</v>
      </c>
      <c r="F5765" s="206">
        <v>21907.71</v>
      </c>
      <c r="G5765" s="205">
        <f t="shared" ref="G5765:G5828" si="461">C5765/B5765</f>
        <v>0.41667066073262582</v>
      </c>
      <c r="H5765" s="207">
        <f t="shared" ref="H5765:H5828" si="462">(C5765-C5764)/(B5765-B5764)</f>
        <v>0.45</v>
      </c>
      <c r="I5765" s="213">
        <v>223948</v>
      </c>
      <c r="J5765" s="213">
        <v>12317.14</v>
      </c>
      <c r="K5765" s="212">
        <v>17915.84</v>
      </c>
      <c r="L5765" s="212">
        <v>20155.32</v>
      </c>
      <c r="M5765" s="239">
        <f t="shared" si="459"/>
        <v>0.51520000000000432</v>
      </c>
      <c r="N5765" s="239"/>
      <c r="O5765" s="178"/>
      <c r="P5765" s="178"/>
      <c r="Q5765" s="178"/>
      <c r="R5765" s="178"/>
      <c r="S5765" s="178"/>
      <c r="T5765" s="178"/>
      <c r="U5765" s="178"/>
      <c r="V5765" s="178"/>
      <c r="W5765" s="178"/>
      <c r="X5765" s="178"/>
      <c r="Y5765" s="210">
        <f t="shared" si="458"/>
        <v>0.38334132146525163</v>
      </c>
      <c r="Z5765" s="211">
        <f t="shared" si="460"/>
        <v>0.44</v>
      </c>
      <c r="AA5765" s="178"/>
      <c r="AB5765" s="178"/>
      <c r="AC5765" s="178"/>
    </row>
    <row r="5766" spans="2:29" x14ac:dyDescent="0.35">
      <c r="B5766" s="222">
        <v>584300</v>
      </c>
      <c r="C5766" s="208">
        <v>243464</v>
      </c>
      <c r="D5766" s="309">
        <v>13390.52</v>
      </c>
      <c r="E5766" s="206">
        <v>19477.12</v>
      </c>
      <c r="F5766" s="206">
        <v>21911.759999999998</v>
      </c>
      <c r="G5766" s="205">
        <f t="shared" si="461"/>
        <v>0.41667636488105425</v>
      </c>
      <c r="H5766" s="207">
        <f t="shared" si="462"/>
        <v>0.45</v>
      </c>
      <c r="I5766" s="213">
        <v>223994</v>
      </c>
      <c r="J5766" s="213">
        <v>12319.67</v>
      </c>
      <c r="K5766" s="212">
        <v>17919.52</v>
      </c>
      <c r="L5766" s="212">
        <v>20159.46</v>
      </c>
      <c r="M5766" s="239">
        <f t="shared" si="459"/>
        <v>0.51529999999969733</v>
      </c>
      <c r="N5766" s="239"/>
      <c r="O5766" s="178"/>
      <c r="P5766" s="178"/>
      <c r="Q5766" s="178"/>
      <c r="R5766" s="178"/>
      <c r="S5766" s="178"/>
      <c r="T5766" s="178"/>
      <c r="U5766" s="178"/>
      <c r="V5766" s="178"/>
      <c r="W5766" s="178"/>
      <c r="X5766" s="178"/>
      <c r="Y5766" s="210">
        <f t="shared" si="458"/>
        <v>0.38335444121170631</v>
      </c>
      <c r="Z5766" s="211">
        <f t="shared" si="460"/>
        <v>0.46</v>
      </c>
      <c r="AA5766" s="178"/>
      <c r="AB5766" s="178"/>
      <c r="AC5766" s="178"/>
    </row>
    <row r="5767" spans="2:29" x14ac:dyDescent="0.35">
      <c r="B5767" s="222">
        <v>584400</v>
      </c>
      <c r="C5767" s="208">
        <v>243509</v>
      </c>
      <c r="D5767" s="309">
        <v>13392.99</v>
      </c>
      <c r="E5767" s="206">
        <v>19480.72</v>
      </c>
      <c r="F5767" s="206">
        <v>21915.81</v>
      </c>
      <c r="G5767" s="205">
        <f t="shared" si="461"/>
        <v>0.41668206707734429</v>
      </c>
      <c r="H5767" s="207">
        <f t="shared" si="462"/>
        <v>0.45</v>
      </c>
      <c r="I5767" s="213">
        <v>224038</v>
      </c>
      <c r="J5767" s="213">
        <v>12322.09</v>
      </c>
      <c r="K5767" s="212">
        <v>17923.04</v>
      </c>
      <c r="L5767" s="212">
        <v>20163.419999999998</v>
      </c>
      <c r="M5767" s="239">
        <f t="shared" si="459"/>
        <v>0.51519999999989519</v>
      </c>
      <c r="N5767" s="239"/>
      <c r="O5767" s="178"/>
      <c r="P5767" s="178"/>
      <c r="Q5767" s="178"/>
      <c r="R5767" s="178"/>
      <c r="S5767" s="178"/>
      <c r="T5767" s="178"/>
      <c r="U5767" s="178"/>
      <c r="V5767" s="178"/>
      <c r="W5767" s="178"/>
      <c r="X5767" s="178"/>
      <c r="Y5767" s="210">
        <f t="shared" si="458"/>
        <v>0.38336413415468856</v>
      </c>
      <c r="Z5767" s="211">
        <f t="shared" si="460"/>
        <v>0.44</v>
      </c>
      <c r="AA5767" s="178"/>
      <c r="AB5767" s="178"/>
      <c r="AC5767" s="178"/>
    </row>
    <row r="5768" spans="2:29" x14ac:dyDescent="0.35">
      <c r="B5768" s="222">
        <v>584500</v>
      </c>
      <c r="C5768" s="208">
        <v>243554</v>
      </c>
      <c r="D5768" s="309">
        <v>13395.47</v>
      </c>
      <c r="E5768" s="206">
        <v>19484.32</v>
      </c>
      <c r="F5768" s="206">
        <v>21919.86</v>
      </c>
      <c r="G5768" s="205">
        <f t="shared" si="461"/>
        <v>0.41668776732249785</v>
      </c>
      <c r="H5768" s="207">
        <f t="shared" si="462"/>
        <v>0.45</v>
      </c>
      <c r="I5768" s="213">
        <v>224084</v>
      </c>
      <c r="J5768" s="213">
        <v>12324.62</v>
      </c>
      <c r="K5768" s="212">
        <v>17926.72</v>
      </c>
      <c r="L5768" s="212">
        <v>20167.560000000001</v>
      </c>
      <c r="M5768" s="239">
        <f t="shared" si="459"/>
        <v>0.51530000000017029</v>
      </c>
      <c r="N5768" s="239"/>
      <c r="O5768" s="178"/>
      <c r="P5768" s="178"/>
      <c r="Q5768" s="178"/>
      <c r="R5768" s="178"/>
      <c r="S5768" s="178"/>
      <c r="T5768" s="178"/>
      <c r="U5768" s="178"/>
      <c r="V5768" s="178"/>
      <c r="W5768" s="178"/>
      <c r="X5768" s="178"/>
      <c r="Y5768" s="210">
        <f t="shared" si="458"/>
        <v>0.38337724550898206</v>
      </c>
      <c r="Z5768" s="211">
        <f t="shared" si="460"/>
        <v>0.46</v>
      </c>
      <c r="AA5768" s="178"/>
      <c r="AB5768" s="178"/>
      <c r="AC5768" s="178"/>
    </row>
    <row r="5769" spans="2:29" x14ac:dyDescent="0.35">
      <c r="B5769" s="222">
        <v>584600</v>
      </c>
      <c r="C5769" s="208">
        <v>243599</v>
      </c>
      <c r="D5769" s="309">
        <v>13397.94</v>
      </c>
      <c r="E5769" s="206">
        <v>19487.919999999998</v>
      </c>
      <c r="F5769" s="206">
        <v>21923.91</v>
      </c>
      <c r="G5769" s="205">
        <f t="shared" si="461"/>
        <v>0.41669346561751625</v>
      </c>
      <c r="H5769" s="207">
        <f t="shared" si="462"/>
        <v>0.45</v>
      </c>
      <c r="I5769" s="213">
        <v>224128</v>
      </c>
      <c r="J5769" s="213">
        <v>12327.04</v>
      </c>
      <c r="K5769" s="212">
        <v>17930.240000000002</v>
      </c>
      <c r="L5769" s="212">
        <v>20171.52</v>
      </c>
      <c r="M5769" s="239">
        <f t="shared" si="459"/>
        <v>0.51519999999974975</v>
      </c>
      <c r="N5769" s="239"/>
      <c r="O5769" s="178"/>
      <c r="P5769" s="178"/>
      <c r="Q5769" s="178"/>
      <c r="R5769" s="178"/>
      <c r="S5769" s="178"/>
      <c r="T5769" s="178"/>
      <c r="U5769" s="178"/>
      <c r="V5769" s="178"/>
      <c r="W5769" s="178"/>
      <c r="X5769" s="178"/>
      <c r="Y5769" s="210">
        <f t="shared" si="458"/>
        <v>0.38338693123503248</v>
      </c>
      <c r="Z5769" s="211">
        <f t="shared" si="460"/>
        <v>0.44</v>
      </c>
      <c r="AA5769" s="178"/>
      <c r="AB5769" s="178"/>
      <c r="AC5769" s="178"/>
    </row>
    <row r="5770" spans="2:29" x14ac:dyDescent="0.35">
      <c r="B5770" s="222">
        <v>584700</v>
      </c>
      <c r="C5770" s="208">
        <v>243644</v>
      </c>
      <c r="D5770" s="309">
        <v>13400.42</v>
      </c>
      <c r="E5770" s="206">
        <v>19491.52</v>
      </c>
      <c r="F5770" s="206">
        <v>21927.96</v>
      </c>
      <c r="G5770" s="205">
        <f t="shared" si="461"/>
        <v>0.41669916196340001</v>
      </c>
      <c r="H5770" s="207">
        <f t="shared" si="462"/>
        <v>0.45</v>
      </c>
      <c r="I5770" s="213">
        <v>224174</v>
      </c>
      <c r="J5770" s="213">
        <v>12329.57</v>
      </c>
      <c r="K5770" s="212">
        <v>17933.919999999998</v>
      </c>
      <c r="L5770" s="212">
        <v>20175.66</v>
      </c>
      <c r="M5770" s="239">
        <f t="shared" si="459"/>
        <v>0.51530000000002474</v>
      </c>
      <c r="N5770" s="239"/>
      <c r="O5770" s="178"/>
      <c r="P5770" s="178"/>
      <c r="Q5770" s="178"/>
      <c r="R5770" s="178"/>
      <c r="S5770" s="178"/>
      <c r="T5770" s="178"/>
      <c r="U5770" s="178"/>
      <c r="V5770" s="178"/>
      <c r="W5770" s="178"/>
      <c r="X5770" s="178"/>
      <c r="Y5770" s="210">
        <f t="shared" si="458"/>
        <v>0.3834000342055755</v>
      </c>
      <c r="Z5770" s="211">
        <f t="shared" si="460"/>
        <v>0.46</v>
      </c>
      <c r="AA5770" s="178"/>
      <c r="AB5770" s="178"/>
      <c r="AC5770" s="178"/>
    </row>
    <row r="5771" spans="2:29" x14ac:dyDescent="0.35">
      <c r="B5771" s="222">
        <v>584800</v>
      </c>
      <c r="C5771" s="208">
        <v>243689</v>
      </c>
      <c r="D5771" s="309">
        <v>13402.89</v>
      </c>
      <c r="E5771" s="206">
        <v>19495.12</v>
      </c>
      <c r="F5771" s="206">
        <v>21932.01</v>
      </c>
      <c r="G5771" s="205">
        <f t="shared" si="461"/>
        <v>0.41670485636114912</v>
      </c>
      <c r="H5771" s="207">
        <f t="shared" si="462"/>
        <v>0.45</v>
      </c>
      <c r="I5771" s="213">
        <v>224218</v>
      </c>
      <c r="J5771" s="213">
        <v>12331.99</v>
      </c>
      <c r="K5771" s="212">
        <v>17937.439999999999</v>
      </c>
      <c r="L5771" s="212">
        <v>20179.62</v>
      </c>
      <c r="M5771" s="239">
        <f t="shared" si="459"/>
        <v>0.51520000000025901</v>
      </c>
      <c r="N5771" s="239"/>
      <c r="O5771" s="178"/>
      <c r="P5771" s="178"/>
      <c r="Q5771" s="178"/>
      <c r="R5771" s="178"/>
      <c r="S5771" s="178"/>
      <c r="T5771" s="178"/>
      <c r="U5771" s="178"/>
      <c r="V5771" s="178"/>
      <c r="W5771" s="178"/>
      <c r="X5771" s="178"/>
      <c r="Y5771" s="210">
        <f t="shared" si="458"/>
        <v>0.38340971272229823</v>
      </c>
      <c r="Z5771" s="211">
        <f t="shared" si="460"/>
        <v>0.44</v>
      </c>
      <c r="AA5771" s="178"/>
      <c r="AB5771" s="178"/>
      <c r="AC5771" s="178"/>
    </row>
    <row r="5772" spans="2:29" x14ac:dyDescent="0.35">
      <c r="B5772" s="222">
        <v>584900</v>
      </c>
      <c r="C5772" s="208">
        <v>243734</v>
      </c>
      <c r="D5772" s="309">
        <v>13405.37</v>
      </c>
      <c r="E5772" s="206">
        <v>19498.72</v>
      </c>
      <c r="F5772" s="206">
        <v>21936.06</v>
      </c>
      <c r="G5772" s="205">
        <f t="shared" si="461"/>
        <v>0.41671054881176267</v>
      </c>
      <c r="H5772" s="207">
        <f t="shared" si="462"/>
        <v>0.45</v>
      </c>
      <c r="I5772" s="213">
        <v>224264</v>
      </c>
      <c r="J5772" s="213">
        <v>12334.52</v>
      </c>
      <c r="K5772" s="212">
        <v>17941.12</v>
      </c>
      <c r="L5772" s="212">
        <v>20183.759999999998</v>
      </c>
      <c r="M5772" s="239">
        <f t="shared" si="459"/>
        <v>0.51529999999995202</v>
      </c>
      <c r="N5772" s="239"/>
      <c r="O5772" s="178"/>
      <c r="P5772" s="178"/>
      <c r="Q5772" s="178"/>
      <c r="R5772" s="178"/>
      <c r="S5772" s="178"/>
      <c r="T5772" s="178"/>
      <c r="U5772" s="178"/>
      <c r="V5772" s="178"/>
      <c r="W5772" s="178"/>
      <c r="X5772" s="178"/>
      <c r="Y5772" s="210">
        <f t="shared" si="458"/>
        <v>0.38342280731749018</v>
      </c>
      <c r="Z5772" s="211">
        <f t="shared" si="460"/>
        <v>0.46</v>
      </c>
      <c r="AA5772" s="178"/>
      <c r="AB5772" s="178"/>
      <c r="AC5772" s="178"/>
    </row>
    <row r="5773" spans="2:29" x14ac:dyDescent="0.35">
      <c r="B5773" s="222">
        <v>585000</v>
      </c>
      <c r="C5773" s="208">
        <v>243779</v>
      </c>
      <c r="D5773" s="309">
        <v>13407.84</v>
      </c>
      <c r="E5773" s="206">
        <v>19502.32</v>
      </c>
      <c r="F5773" s="206">
        <v>21940.11</v>
      </c>
      <c r="G5773" s="205">
        <f t="shared" si="461"/>
        <v>0.4167162393162393</v>
      </c>
      <c r="H5773" s="207">
        <f t="shared" si="462"/>
        <v>0.45</v>
      </c>
      <c r="I5773" s="213">
        <v>224308</v>
      </c>
      <c r="J5773" s="213">
        <v>12336.94</v>
      </c>
      <c r="K5773" s="212">
        <v>17944.64</v>
      </c>
      <c r="L5773" s="212">
        <v>20187.72</v>
      </c>
      <c r="M5773" s="239">
        <f t="shared" si="459"/>
        <v>0.51520000000007715</v>
      </c>
      <c r="N5773" s="239"/>
      <c r="O5773" s="178"/>
      <c r="P5773" s="178"/>
      <c r="Q5773" s="178"/>
      <c r="R5773" s="178"/>
      <c r="S5773" s="178"/>
      <c r="T5773" s="178"/>
      <c r="U5773" s="178"/>
      <c r="V5773" s="178"/>
      <c r="W5773" s="178"/>
      <c r="X5773" s="178"/>
      <c r="Y5773" s="210">
        <f t="shared" si="458"/>
        <v>0.38343247863247865</v>
      </c>
      <c r="Z5773" s="211">
        <f t="shared" si="460"/>
        <v>0.44</v>
      </c>
      <c r="AA5773" s="178"/>
      <c r="AB5773" s="178"/>
      <c r="AC5773" s="178"/>
    </row>
    <row r="5774" spans="2:29" x14ac:dyDescent="0.35">
      <c r="B5774" s="222">
        <v>585100</v>
      </c>
      <c r="C5774" s="208">
        <v>243824</v>
      </c>
      <c r="D5774" s="309">
        <v>13410.32</v>
      </c>
      <c r="E5774" s="206">
        <v>19505.919999999998</v>
      </c>
      <c r="F5774" s="206">
        <v>21944.16</v>
      </c>
      <c r="G5774" s="205">
        <f t="shared" si="461"/>
        <v>0.41672192787557683</v>
      </c>
      <c r="H5774" s="207">
        <f t="shared" si="462"/>
        <v>0.45</v>
      </c>
      <c r="I5774" s="213">
        <v>224354</v>
      </c>
      <c r="J5774" s="213">
        <v>12339.47</v>
      </c>
      <c r="K5774" s="212">
        <v>17948.32</v>
      </c>
      <c r="L5774" s="212">
        <v>20191.86</v>
      </c>
      <c r="M5774" s="239">
        <f t="shared" si="459"/>
        <v>0.51529999999980647</v>
      </c>
      <c r="N5774" s="239"/>
      <c r="O5774" s="178"/>
      <c r="P5774" s="178"/>
      <c r="Q5774" s="178"/>
      <c r="R5774" s="178"/>
      <c r="S5774" s="178"/>
      <c r="T5774" s="178"/>
      <c r="U5774" s="178"/>
      <c r="V5774" s="178"/>
      <c r="W5774" s="178"/>
      <c r="X5774" s="178"/>
      <c r="Y5774" s="210">
        <f t="shared" si="458"/>
        <v>0.38344556486070758</v>
      </c>
      <c r="Z5774" s="211">
        <f t="shared" si="460"/>
        <v>0.46</v>
      </c>
      <c r="AA5774" s="178"/>
      <c r="AB5774" s="178"/>
      <c r="AC5774" s="178"/>
    </row>
    <row r="5775" spans="2:29" x14ac:dyDescent="0.35">
      <c r="B5775" s="222">
        <v>585200</v>
      </c>
      <c r="C5775" s="208">
        <v>243869</v>
      </c>
      <c r="D5775" s="309">
        <v>13412.79</v>
      </c>
      <c r="E5775" s="206">
        <v>19509.52</v>
      </c>
      <c r="F5775" s="206">
        <v>21948.21</v>
      </c>
      <c r="G5775" s="205">
        <f t="shared" si="461"/>
        <v>0.41672761449077239</v>
      </c>
      <c r="H5775" s="207">
        <f t="shared" si="462"/>
        <v>0.45</v>
      </c>
      <c r="I5775" s="213">
        <v>224398</v>
      </c>
      <c r="J5775" s="213">
        <v>12341.89</v>
      </c>
      <c r="K5775" s="212">
        <v>17951.84</v>
      </c>
      <c r="L5775" s="212">
        <v>20195.82</v>
      </c>
      <c r="M5775" s="239">
        <f t="shared" si="459"/>
        <v>0.51520000000000432</v>
      </c>
      <c r="N5775" s="239"/>
      <c r="O5775" s="178"/>
      <c r="P5775" s="178"/>
      <c r="Q5775" s="178"/>
      <c r="R5775" s="178"/>
      <c r="S5775" s="178"/>
      <c r="T5775" s="178"/>
      <c r="U5775" s="178"/>
      <c r="V5775" s="178"/>
      <c r="W5775" s="178"/>
      <c r="X5775" s="178"/>
      <c r="Y5775" s="210">
        <f t="shared" si="458"/>
        <v>0.38345522898154477</v>
      </c>
      <c r="Z5775" s="211">
        <f t="shared" si="460"/>
        <v>0.44</v>
      </c>
      <c r="AA5775" s="178"/>
      <c r="AB5775" s="178"/>
      <c r="AC5775" s="178"/>
    </row>
    <row r="5776" spans="2:29" x14ac:dyDescent="0.35">
      <c r="B5776" s="222">
        <v>585300</v>
      </c>
      <c r="C5776" s="208">
        <v>243914</v>
      </c>
      <c r="D5776" s="309">
        <v>13415.27</v>
      </c>
      <c r="E5776" s="206">
        <v>19513.12</v>
      </c>
      <c r="F5776" s="206">
        <v>21952.26</v>
      </c>
      <c r="G5776" s="205">
        <f t="shared" si="461"/>
        <v>0.41673329916282248</v>
      </c>
      <c r="H5776" s="207">
        <f t="shared" si="462"/>
        <v>0.45</v>
      </c>
      <c r="I5776" s="213">
        <v>224444</v>
      </c>
      <c r="J5776" s="213">
        <v>12344.42</v>
      </c>
      <c r="K5776" s="212">
        <v>17955.52</v>
      </c>
      <c r="L5776" s="212">
        <v>20199.96</v>
      </c>
      <c r="M5776" s="239">
        <f t="shared" si="459"/>
        <v>0.51529999999969733</v>
      </c>
      <c r="N5776" s="239"/>
      <c r="O5776" s="178"/>
      <c r="P5776" s="178"/>
      <c r="Q5776" s="178"/>
      <c r="R5776" s="178"/>
      <c r="S5776" s="178"/>
      <c r="T5776" s="178"/>
      <c r="U5776" s="178"/>
      <c r="V5776" s="178"/>
      <c r="W5776" s="178"/>
      <c r="X5776" s="178"/>
      <c r="Y5776" s="210">
        <f t="shared" si="458"/>
        <v>0.38346830685118743</v>
      </c>
      <c r="Z5776" s="211">
        <f t="shared" si="460"/>
        <v>0.46</v>
      </c>
      <c r="AA5776" s="178"/>
      <c r="AB5776" s="178"/>
      <c r="AC5776" s="178"/>
    </row>
    <row r="5777" spans="2:29" x14ac:dyDescent="0.35">
      <c r="B5777" s="222">
        <v>585400</v>
      </c>
      <c r="C5777" s="208">
        <v>243959</v>
      </c>
      <c r="D5777" s="309">
        <v>13417.74</v>
      </c>
      <c r="E5777" s="206">
        <v>19516.72</v>
      </c>
      <c r="F5777" s="206">
        <v>21956.31</v>
      </c>
      <c r="G5777" s="205">
        <f t="shared" si="461"/>
        <v>0.4167389818927229</v>
      </c>
      <c r="H5777" s="207">
        <f t="shared" si="462"/>
        <v>0.45</v>
      </c>
      <c r="I5777" s="213">
        <v>224488</v>
      </c>
      <c r="J5777" s="213">
        <v>12346.84</v>
      </c>
      <c r="K5777" s="212">
        <v>17959.04</v>
      </c>
      <c r="L5777" s="212">
        <v>20203.919999999998</v>
      </c>
      <c r="M5777" s="239">
        <f t="shared" si="459"/>
        <v>0.51519999999989519</v>
      </c>
      <c r="N5777" s="239"/>
      <c r="O5777" s="178"/>
      <c r="P5777" s="178"/>
      <c r="Q5777" s="178"/>
      <c r="R5777" s="178"/>
      <c r="S5777" s="178"/>
      <c r="T5777" s="178"/>
      <c r="U5777" s="178"/>
      <c r="V5777" s="178"/>
      <c r="W5777" s="178"/>
      <c r="X5777" s="178"/>
      <c r="Y5777" s="210">
        <f t="shared" si="458"/>
        <v>0.38347796378544585</v>
      </c>
      <c r="Z5777" s="211">
        <f t="shared" si="460"/>
        <v>0.44</v>
      </c>
      <c r="AA5777" s="178"/>
      <c r="AB5777" s="178"/>
      <c r="AC5777" s="178"/>
    </row>
    <row r="5778" spans="2:29" x14ac:dyDescent="0.35">
      <c r="B5778" s="222">
        <v>585500</v>
      </c>
      <c r="C5778" s="208">
        <v>244004</v>
      </c>
      <c r="D5778" s="309">
        <v>13420.22</v>
      </c>
      <c r="E5778" s="206">
        <v>19520.32</v>
      </c>
      <c r="F5778" s="206">
        <v>21960.36</v>
      </c>
      <c r="G5778" s="205">
        <f t="shared" si="461"/>
        <v>0.41674466268146881</v>
      </c>
      <c r="H5778" s="207">
        <f t="shared" si="462"/>
        <v>0.45</v>
      </c>
      <c r="I5778" s="213">
        <v>224534</v>
      </c>
      <c r="J5778" s="213">
        <v>12349.37</v>
      </c>
      <c r="K5778" s="212">
        <v>17962.72</v>
      </c>
      <c r="L5778" s="212">
        <v>20208.060000000001</v>
      </c>
      <c r="M5778" s="239">
        <f t="shared" si="459"/>
        <v>0.51530000000017029</v>
      </c>
      <c r="N5778" s="239"/>
      <c r="O5778" s="178"/>
      <c r="P5778" s="178"/>
      <c r="Q5778" s="178"/>
      <c r="R5778" s="178"/>
      <c r="S5778" s="178"/>
      <c r="T5778" s="178"/>
      <c r="U5778" s="178"/>
      <c r="V5778" s="178"/>
      <c r="W5778" s="178"/>
      <c r="X5778" s="178"/>
      <c r="Y5778" s="210">
        <f t="shared" si="458"/>
        <v>0.38349103330486761</v>
      </c>
      <c r="Z5778" s="211">
        <f t="shared" si="460"/>
        <v>0.46</v>
      </c>
      <c r="AA5778" s="178"/>
      <c r="AB5778" s="178"/>
      <c r="AC5778" s="178"/>
    </row>
    <row r="5779" spans="2:29" x14ac:dyDescent="0.35">
      <c r="B5779" s="222">
        <v>585600</v>
      </c>
      <c r="C5779" s="208">
        <v>244049</v>
      </c>
      <c r="D5779" s="309">
        <v>13422.69</v>
      </c>
      <c r="E5779" s="206">
        <v>19523.919999999998</v>
      </c>
      <c r="F5779" s="206">
        <v>21964.41</v>
      </c>
      <c r="G5779" s="205">
        <f t="shared" si="461"/>
        <v>0.41675034153005464</v>
      </c>
      <c r="H5779" s="207">
        <f t="shared" si="462"/>
        <v>0.45</v>
      </c>
      <c r="I5779" s="213">
        <v>224578</v>
      </c>
      <c r="J5779" s="213">
        <v>12351.79</v>
      </c>
      <c r="K5779" s="212">
        <v>17966.240000000002</v>
      </c>
      <c r="L5779" s="212">
        <v>20212.02</v>
      </c>
      <c r="M5779" s="239">
        <f t="shared" si="459"/>
        <v>0.51519999999974975</v>
      </c>
      <c r="N5779" s="239"/>
      <c r="O5779" s="178"/>
      <c r="P5779" s="178"/>
      <c r="Q5779" s="178"/>
      <c r="R5779" s="178"/>
      <c r="S5779" s="178"/>
      <c r="T5779" s="178"/>
      <c r="U5779" s="178"/>
      <c r="V5779" s="178"/>
      <c r="W5779" s="178"/>
      <c r="X5779" s="178"/>
      <c r="Y5779" s="210">
        <f t="shared" si="458"/>
        <v>0.38350068306010932</v>
      </c>
      <c r="Z5779" s="211">
        <f t="shared" si="460"/>
        <v>0.44</v>
      </c>
      <c r="AA5779" s="178"/>
      <c r="AB5779" s="178"/>
      <c r="AC5779" s="178"/>
    </row>
    <row r="5780" spans="2:29" x14ac:dyDescent="0.35">
      <c r="B5780" s="222">
        <v>585700</v>
      </c>
      <c r="C5780" s="208">
        <v>244094</v>
      </c>
      <c r="D5780" s="309">
        <v>13425.17</v>
      </c>
      <c r="E5780" s="206">
        <v>19527.52</v>
      </c>
      <c r="F5780" s="206">
        <v>21968.46</v>
      </c>
      <c r="G5780" s="205">
        <f t="shared" si="461"/>
        <v>0.41675601843947413</v>
      </c>
      <c r="H5780" s="207">
        <f t="shared" si="462"/>
        <v>0.45</v>
      </c>
      <c r="I5780" s="213">
        <v>224624</v>
      </c>
      <c r="J5780" s="213">
        <v>12354.32</v>
      </c>
      <c r="K5780" s="212">
        <v>17969.919999999998</v>
      </c>
      <c r="L5780" s="212">
        <v>20216.16</v>
      </c>
      <c r="M5780" s="239">
        <f t="shared" si="459"/>
        <v>0.51530000000002474</v>
      </c>
      <c r="N5780" s="239"/>
      <c r="O5780" s="178"/>
      <c r="P5780" s="178"/>
      <c r="Q5780" s="178"/>
      <c r="R5780" s="178"/>
      <c r="S5780" s="178"/>
      <c r="T5780" s="178"/>
      <c r="U5780" s="178"/>
      <c r="V5780" s="178"/>
      <c r="W5780" s="178"/>
      <c r="X5780" s="178"/>
      <c r="Y5780" s="210">
        <f t="shared" si="458"/>
        <v>0.38351374423766432</v>
      </c>
      <c r="Z5780" s="211">
        <f t="shared" si="460"/>
        <v>0.46</v>
      </c>
      <c r="AA5780" s="178"/>
      <c r="AB5780" s="178"/>
      <c r="AC5780" s="178"/>
    </row>
    <row r="5781" spans="2:29" x14ac:dyDescent="0.35">
      <c r="B5781" s="222">
        <v>585800</v>
      </c>
      <c r="C5781" s="208">
        <v>244139</v>
      </c>
      <c r="D5781" s="309">
        <v>13427.64</v>
      </c>
      <c r="E5781" s="206">
        <v>19531.12</v>
      </c>
      <c r="F5781" s="206">
        <v>21972.51</v>
      </c>
      <c r="G5781" s="205">
        <f t="shared" si="461"/>
        <v>0.41676169341072039</v>
      </c>
      <c r="H5781" s="207">
        <f t="shared" si="462"/>
        <v>0.45</v>
      </c>
      <c r="I5781" s="213">
        <v>224668</v>
      </c>
      <c r="J5781" s="213">
        <v>12356.74</v>
      </c>
      <c r="K5781" s="212">
        <v>17973.439999999999</v>
      </c>
      <c r="L5781" s="212">
        <v>20220.12</v>
      </c>
      <c r="M5781" s="239">
        <f t="shared" si="459"/>
        <v>0.51520000000025901</v>
      </c>
      <c r="N5781" s="239"/>
      <c r="O5781" s="178"/>
      <c r="P5781" s="178"/>
      <c r="Q5781" s="178"/>
      <c r="R5781" s="178"/>
      <c r="S5781" s="178"/>
      <c r="T5781" s="178"/>
      <c r="U5781" s="178"/>
      <c r="V5781" s="178"/>
      <c r="W5781" s="178"/>
      <c r="X5781" s="178"/>
      <c r="Y5781" s="210">
        <f t="shared" si="458"/>
        <v>0.38352338682144077</v>
      </c>
      <c r="Z5781" s="211">
        <f t="shared" si="460"/>
        <v>0.44</v>
      </c>
      <c r="AA5781" s="178"/>
      <c r="AB5781" s="178"/>
      <c r="AC5781" s="178"/>
    </row>
    <row r="5782" spans="2:29" x14ac:dyDescent="0.35">
      <c r="B5782" s="222">
        <v>585900</v>
      </c>
      <c r="C5782" s="208">
        <v>244184</v>
      </c>
      <c r="D5782" s="309">
        <v>13430.12</v>
      </c>
      <c r="E5782" s="206">
        <v>19534.72</v>
      </c>
      <c r="F5782" s="206">
        <v>21976.560000000001</v>
      </c>
      <c r="G5782" s="205">
        <f t="shared" si="461"/>
        <v>0.41676736644478579</v>
      </c>
      <c r="H5782" s="207">
        <f t="shared" si="462"/>
        <v>0.45</v>
      </c>
      <c r="I5782" s="213">
        <v>224714</v>
      </c>
      <c r="J5782" s="213">
        <v>12359.27</v>
      </c>
      <c r="K5782" s="212">
        <v>17977.12</v>
      </c>
      <c r="L5782" s="212">
        <v>20224.259999999998</v>
      </c>
      <c r="M5782" s="239">
        <f t="shared" si="459"/>
        <v>0.51529999999995202</v>
      </c>
      <c r="N5782" s="239"/>
      <c r="O5782" s="178"/>
      <c r="P5782" s="178"/>
      <c r="Q5782" s="178"/>
      <c r="R5782" s="178"/>
      <c r="S5782" s="178"/>
      <c r="T5782" s="178"/>
      <c r="U5782" s="178"/>
      <c r="V5782" s="178"/>
      <c r="W5782" s="178"/>
      <c r="X5782" s="178"/>
      <c r="Y5782" s="210">
        <f t="shared" si="458"/>
        <v>0.38353643966547191</v>
      </c>
      <c r="Z5782" s="211">
        <f t="shared" si="460"/>
        <v>0.46</v>
      </c>
      <c r="AA5782" s="178"/>
      <c r="AB5782" s="178"/>
      <c r="AC5782" s="178"/>
    </row>
    <row r="5783" spans="2:29" x14ac:dyDescent="0.35">
      <c r="B5783" s="222">
        <v>586000</v>
      </c>
      <c r="C5783" s="208">
        <v>244229</v>
      </c>
      <c r="D5783" s="309">
        <v>13432.59</v>
      </c>
      <c r="E5783" s="206">
        <v>19538.32</v>
      </c>
      <c r="F5783" s="206">
        <v>21980.61</v>
      </c>
      <c r="G5783" s="205">
        <f t="shared" si="461"/>
        <v>0.41677303754266209</v>
      </c>
      <c r="H5783" s="207">
        <f t="shared" si="462"/>
        <v>0.45</v>
      </c>
      <c r="I5783" s="213">
        <v>224758</v>
      </c>
      <c r="J5783" s="213">
        <v>12361.69</v>
      </c>
      <c r="K5783" s="212">
        <v>17980.64</v>
      </c>
      <c r="L5783" s="212">
        <v>20228.22</v>
      </c>
      <c r="M5783" s="239">
        <f t="shared" si="459"/>
        <v>0.51520000000007715</v>
      </c>
      <c r="N5783" s="239"/>
      <c r="O5783" s="178"/>
      <c r="P5783" s="178"/>
      <c r="Q5783" s="178"/>
      <c r="R5783" s="178"/>
      <c r="S5783" s="178"/>
      <c r="T5783" s="178"/>
      <c r="U5783" s="178"/>
      <c r="V5783" s="178"/>
      <c r="W5783" s="178"/>
      <c r="X5783" s="178"/>
      <c r="Y5783" s="210">
        <f t="shared" si="458"/>
        <v>0.38354607508532423</v>
      </c>
      <c r="Z5783" s="211">
        <f t="shared" si="460"/>
        <v>0.44</v>
      </c>
      <c r="AA5783" s="178"/>
      <c r="AB5783" s="178"/>
      <c r="AC5783" s="178"/>
    </row>
    <row r="5784" spans="2:29" x14ac:dyDescent="0.35">
      <c r="B5784" s="222">
        <v>586100</v>
      </c>
      <c r="C5784" s="208">
        <v>244274</v>
      </c>
      <c r="D5784" s="309">
        <v>13435.07</v>
      </c>
      <c r="E5784" s="206">
        <v>19541.919999999998</v>
      </c>
      <c r="F5784" s="206">
        <v>21984.66</v>
      </c>
      <c r="G5784" s="205">
        <f t="shared" si="461"/>
        <v>0.4167787067053404</v>
      </c>
      <c r="H5784" s="207">
        <f t="shared" si="462"/>
        <v>0.45</v>
      </c>
      <c r="I5784" s="213">
        <v>224804</v>
      </c>
      <c r="J5784" s="213">
        <v>12364.22</v>
      </c>
      <c r="K5784" s="212">
        <v>17984.32</v>
      </c>
      <c r="L5784" s="212">
        <v>20232.36</v>
      </c>
      <c r="M5784" s="239">
        <f t="shared" si="459"/>
        <v>0.51529999999980647</v>
      </c>
      <c r="N5784" s="239"/>
      <c r="O5784" s="178"/>
      <c r="P5784" s="178"/>
      <c r="Q5784" s="178"/>
      <c r="R5784" s="178"/>
      <c r="S5784" s="178"/>
      <c r="T5784" s="178"/>
      <c r="U5784" s="178"/>
      <c r="V5784" s="178"/>
      <c r="W5784" s="178"/>
      <c r="X5784" s="178"/>
      <c r="Y5784" s="210">
        <f t="shared" si="458"/>
        <v>0.38355911960416311</v>
      </c>
      <c r="Z5784" s="211">
        <f t="shared" si="460"/>
        <v>0.46</v>
      </c>
      <c r="AA5784" s="178"/>
      <c r="AB5784" s="178"/>
      <c r="AC5784" s="178"/>
    </row>
    <row r="5785" spans="2:29" x14ac:dyDescent="0.35">
      <c r="B5785" s="222">
        <v>586200</v>
      </c>
      <c r="C5785" s="208">
        <v>244319</v>
      </c>
      <c r="D5785" s="309">
        <v>13437.54</v>
      </c>
      <c r="E5785" s="206">
        <v>19545.52</v>
      </c>
      <c r="F5785" s="206">
        <v>21988.71</v>
      </c>
      <c r="G5785" s="205">
        <f t="shared" si="461"/>
        <v>0.41678437393381096</v>
      </c>
      <c r="H5785" s="207">
        <f t="shared" si="462"/>
        <v>0.45</v>
      </c>
      <c r="I5785" s="213">
        <v>224848</v>
      </c>
      <c r="J5785" s="213">
        <v>12366.64</v>
      </c>
      <c r="K5785" s="212">
        <v>17987.84</v>
      </c>
      <c r="L5785" s="212">
        <v>20236.32</v>
      </c>
      <c r="M5785" s="239">
        <f t="shared" si="459"/>
        <v>0.51520000000000432</v>
      </c>
      <c r="N5785" s="239"/>
      <c r="O5785" s="178"/>
      <c r="P5785" s="178"/>
      <c r="Q5785" s="178"/>
      <c r="R5785" s="178"/>
      <c r="S5785" s="178"/>
      <c r="T5785" s="178"/>
      <c r="U5785" s="178"/>
      <c r="V5785" s="178"/>
      <c r="W5785" s="178"/>
      <c r="X5785" s="178"/>
      <c r="Y5785" s="210">
        <f t="shared" si="458"/>
        <v>0.38356874786762196</v>
      </c>
      <c r="Z5785" s="211">
        <f t="shared" si="460"/>
        <v>0.44</v>
      </c>
      <c r="AA5785" s="178"/>
      <c r="AB5785" s="178"/>
      <c r="AC5785" s="178"/>
    </row>
    <row r="5786" spans="2:29" x14ac:dyDescent="0.35">
      <c r="B5786" s="222">
        <v>586300</v>
      </c>
      <c r="C5786" s="208">
        <v>244364</v>
      </c>
      <c r="D5786" s="309">
        <v>13440.02</v>
      </c>
      <c r="E5786" s="206">
        <v>19549.12</v>
      </c>
      <c r="F5786" s="206">
        <v>21992.76</v>
      </c>
      <c r="G5786" s="205">
        <f t="shared" si="461"/>
        <v>0.4167900392290636</v>
      </c>
      <c r="H5786" s="207">
        <f t="shared" si="462"/>
        <v>0.45</v>
      </c>
      <c r="I5786" s="213">
        <v>224894</v>
      </c>
      <c r="J5786" s="213">
        <v>12369.17</v>
      </c>
      <c r="K5786" s="212">
        <v>17991.52</v>
      </c>
      <c r="L5786" s="212">
        <v>20240.46</v>
      </c>
      <c r="M5786" s="239">
        <f t="shared" si="459"/>
        <v>0.51529999999969733</v>
      </c>
      <c r="N5786" s="239"/>
      <c r="O5786" s="178"/>
      <c r="P5786" s="178"/>
      <c r="Q5786" s="178"/>
      <c r="R5786" s="178"/>
      <c r="S5786" s="178"/>
      <c r="T5786" s="178"/>
      <c r="U5786" s="178"/>
      <c r="V5786" s="178"/>
      <c r="W5786" s="178"/>
      <c r="X5786" s="178"/>
      <c r="Y5786" s="210">
        <f t="shared" si="458"/>
        <v>0.38358178406958893</v>
      </c>
      <c r="Z5786" s="211">
        <f t="shared" si="460"/>
        <v>0.46</v>
      </c>
      <c r="AA5786" s="178"/>
      <c r="AB5786" s="178"/>
      <c r="AC5786" s="178"/>
    </row>
    <row r="5787" spans="2:29" x14ac:dyDescent="0.35">
      <c r="B5787" s="222">
        <v>586400</v>
      </c>
      <c r="C5787" s="208">
        <v>244409</v>
      </c>
      <c r="D5787" s="309">
        <v>13442.49</v>
      </c>
      <c r="E5787" s="206">
        <v>19552.72</v>
      </c>
      <c r="F5787" s="206">
        <v>21996.81</v>
      </c>
      <c r="G5787" s="205">
        <f t="shared" si="461"/>
        <v>0.41679570259208731</v>
      </c>
      <c r="H5787" s="207">
        <f t="shared" si="462"/>
        <v>0.45</v>
      </c>
      <c r="I5787" s="213">
        <v>224938</v>
      </c>
      <c r="J5787" s="213">
        <v>12371.59</v>
      </c>
      <c r="K5787" s="212">
        <v>17995.04</v>
      </c>
      <c r="L5787" s="212">
        <v>20244.419999999998</v>
      </c>
      <c r="M5787" s="239">
        <f t="shared" si="459"/>
        <v>0.51519999999989519</v>
      </c>
      <c r="N5787" s="239"/>
      <c r="O5787" s="178"/>
      <c r="P5787" s="178"/>
      <c r="Q5787" s="178"/>
      <c r="R5787" s="178"/>
      <c r="S5787" s="178"/>
      <c r="T5787" s="178"/>
      <c r="U5787" s="178"/>
      <c r="V5787" s="178"/>
      <c r="W5787" s="178"/>
      <c r="X5787" s="178"/>
      <c r="Y5787" s="210">
        <f t="shared" si="458"/>
        <v>0.38359140518417462</v>
      </c>
      <c r="Z5787" s="211">
        <f t="shared" si="460"/>
        <v>0.44</v>
      </c>
      <c r="AA5787" s="178"/>
      <c r="AB5787" s="178"/>
      <c r="AC5787" s="178"/>
    </row>
    <row r="5788" spans="2:29" x14ac:dyDescent="0.35">
      <c r="B5788" s="222">
        <v>586500</v>
      </c>
      <c r="C5788" s="208">
        <v>244454</v>
      </c>
      <c r="D5788" s="309">
        <v>13444.97</v>
      </c>
      <c r="E5788" s="206">
        <v>19556.32</v>
      </c>
      <c r="F5788" s="206">
        <v>22000.86</v>
      </c>
      <c r="G5788" s="205">
        <f t="shared" si="461"/>
        <v>0.41680136402387041</v>
      </c>
      <c r="H5788" s="207">
        <f t="shared" si="462"/>
        <v>0.45</v>
      </c>
      <c r="I5788" s="213">
        <v>224984</v>
      </c>
      <c r="J5788" s="213">
        <v>12374.12</v>
      </c>
      <c r="K5788" s="212">
        <v>17998.72</v>
      </c>
      <c r="L5788" s="212">
        <v>20248.560000000001</v>
      </c>
      <c r="M5788" s="239">
        <f t="shared" si="459"/>
        <v>0.51530000000017029</v>
      </c>
      <c r="N5788" s="239"/>
      <c r="O5788" s="178"/>
      <c r="P5788" s="178"/>
      <c r="Q5788" s="178"/>
      <c r="R5788" s="178"/>
      <c r="S5788" s="178"/>
      <c r="T5788" s="178"/>
      <c r="U5788" s="178"/>
      <c r="V5788" s="178"/>
      <c r="W5788" s="178"/>
      <c r="X5788" s="178"/>
      <c r="Y5788" s="210">
        <f t="shared" si="458"/>
        <v>0.38360443307757885</v>
      </c>
      <c r="Z5788" s="211">
        <f t="shared" si="460"/>
        <v>0.46</v>
      </c>
      <c r="AA5788" s="178"/>
      <c r="AB5788" s="178"/>
      <c r="AC5788" s="178"/>
    </row>
    <row r="5789" spans="2:29" x14ac:dyDescent="0.35">
      <c r="B5789" s="222">
        <v>586600</v>
      </c>
      <c r="C5789" s="208">
        <v>244499</v>
      </c>
      <c r="D5789" s="309">
        <v>13447.44</v>
      </c>
      <c r="E5789" s="206">
        <v>19559.919999999998</v>
      </c>
      <c r="F5789" s="206">
        <v>22004.91</v>
      </c>
      <c r="G5789" s="205">
        <f t="shared" si="461"/>
        <v>0.41680702352540061</v>
      </c>
      <c r="H5789" s="207">
        <f t="shared" si="462"/>
        <v>0.45</v>
      </c>
      <c r="I5789" s="213">
        <v>225028</v>
      </c>
      <c r="J5789" s="213">
        <v>12376.54</v>
      </c>
      <c r="K5789" s="212">
        <v>18002.240000000002</v>
      </c>
      <c r="L5789" s="212">
        <v>20252.52</v>
      </c>
      <c r="M5789" s="239">
        <f t="shared" si="459"/>
        <v>0.51519999999974975</v>
      </c>
      <c r="N5789" s="239"/>
      <c r="O5789" s="178"/>
      <c r="P5789" s="178"/>
      <c r="Q5789" s="178"/>
      <c r="R5789" s="178"/>
      <c r="S5789" s="178"/>
      <c r="T5789" s="178"/>
      <c r="U5789" s="178"/>
      <c r="V5789" s="178"/>
      <c r="W5789" s="178"/>
      <c r="X5789" s="178"/>
      <c r="Y5789" s="210">
        <f t="shared" si="458"/>
        <v>0.38361404705080121</v>
      </c>
      <c r="Z5789" s="211">
        <f t="shared" si="460"/>
        <v>0.44</v>
      </c>
      <c r="AA5789" s="178"/>
      <c r="AB5789" s="178"/>
      <c r="AC5789" s="178"/>
    </row>
    <row r="5790" spans="2:29" x14ac:dyDescent="0.35">
      <c r="B5790" s="222">
        <v>586700</v>
      </c>
      <c r="C5790" s="208">
        <v>244544</v>
      </c>
      <c r="D5790" s="309">
        <v>13449.92</v>
      </c>
      <c r="E5790" s="206">
        <v>19563.52</v>
      </c>
      <c r="F5790" s="206">
        <v>22008.959999999999</v>
      </c>
      <c r="G5790" s="205">
        <f t="shared" si="461"/>
        <v>0.41681268109766489</v>
      </c>
      <c r="H5790" s="207">
        <f t="shared" si="462"/>
        <v>0.45</v>
      </c>
      <c r="I5790" s="213">
        <v>225074</v>
      </c>
      <c r="J5790" s="213">
        <v>12379.07</v>
      </c>
      <c r="K5790" s="212">
        <v>18005.919999999998</v>
      </c>
      <c r="L5790" s="212">
        <v>20256.66</v>
      </c>
      <c r="M5790" s="239">
        <f t="shared" si="459"/>
        <v>0.51530000000002474</v>
      </c>
      <c r="N5790" s="239"/>
      <c r="O5790" s="178"/>
      <c r="P5790" s="178"/>
      <c r="Q5790" s="178"/>
      <c r="R5790" s="178"/>
      <c r="S5790" s="178"/>
      <c r="T5790" s="178"/>
      <c r="U5790" s="178"/>
      <c r="V5790" s="178"/>
      <c r="W5790" s="178"/>
      <c r="X5790" s="178"/>
      <c r="Y5790" s="210">
        <f t="shared" si="458"/>
        <v>0.3836270666439407</v>
      </c>
      <c r="Z5790" s="211">
        <f t="shared" si="460"/>
        <v>0.46</v>
      </c>
      <c r="AA5790" s="178"/>
      <c r="AB5790" s="178"/>
      <c r="AC5790" s="178"/>
    </row>
    <row r="5791" spans="2:29" x14ac:dyDescent="0.35">
      <c r="B5791" s="222">
        <v>586800</v>
      </c>
      <c r="C5791" s="208">
        <v>244589</v>
      </c>
      <c r="D5791" s="309">
        <v>13452.39</v>
      </c>
      <c r="E5791" s="206">
        <v>19567.12</v>
      </c>
      <c r="F5791" s="206">
        <v>22013.01</v>
      </c>
      <c r="G5791" s="205">
        <f t="shared" si="461"/>
        <v>0.41681833674164964</v>
      </c>
      <c r="H5791" s="207">
        <f t="shared" si="462"/>
        <v>0.45</v>
      </c>
      <c r="I5791" s="213">
        <v>225118</v>
      </c>
      <c r="J5791" s="213">
        <v>12381.49</v>
      </c>
      <c r="K5791" s="212">
        <v>18009.439999999999</v>
      </c>
      <c r="L5791" s="212">
        <v>20260.62</v>
      </c>
      <c r="M5791" s="239">
        <f t="shared" si="459"/>
        <v>0.51520000000025901</v>
      </c>
      <c r="N5791" s="239"/>
      <c r="O5791" s="178"/>
      <c r="P5791" s="178"/>
      <c r="Q5791" s="178"/>
      <c r="R5791" s="178"/>
      <c r="S5791" s="178"/>
      <c r="T5791" s="178"/>
      <c r="U5791" s="178"/>
      <c r="V5791" s="178"/>
      <c r="W5791" s="178"/>
      <c r="X5791" s="178"/>
      <c r="Y5791" s="210">
        <f t="shared" si="458"/>
        <v>0.38363667348329927</v>
      </c>
      <c r="Z5791" s="211">
        <f t="shared" si="460"/>
        <v>0.44</v>
      </c>
      <c r="AA5791" s="178"/>
      <c r="AB5791" s="178"/>
      <c r="AC5791" s="178"/>
    </row>
    <row r="5792" spans="2:29" x14ac:dyDescent="0.35">
      <c r="B5792" s="222">
        <v>586900</v>
      </c>
      <c r="C5792" s="208">
        <v>244634</v>
      </c>
      <c r="D5792" s="309">
        <v>13454.87</v>
      </c>
      <c r="E5792" s="206">
        <v>19570.72</v>
      </c>
      <c r="F5792" s="206">
        <v>22017.06</v>
      </c>
      <c r="G5792" s="205">
        <f t="shared" si="461"/>
        <v>0.41682399045834045</v>
      </c>
      <c r="H5792" s="207">
        <f t="shared" si="462"/>
        <v>0.45</v>
      </c>
      <c r="I5792" s="213">
        <v>225164</v>
      </c>
      <c r="J5792" s="213">
        <v>12384.02</v>
      </c>
      <c r="K5792" s="212">
        <v>18013.12</v>
      </c>
      <c r="L5792" s="212">
        <v>20264.759999999998</v>
      </c>
      <c r="M5792" s="239">
        <f t="shared" si="459"/>
        <v>0.51529999999995202</v>
      </c>
      <c r="N5792" s="239"/>
      <c r="O5792" s="178"/>
      <c r="P5792" s="178"/>
      <c r="Q5792" s="178"/>
      <c r="R5792" s="178"/>
      <c r="S5792" s="178"/>
      <c r="T5792" s="178"/>
      <c r="U5792" s="178"/>
      <c r="V5792" s="178"/>
      <c r="W5792" s="178"/>
      <c r="X5792" s="178"/>
      <c r="Y5792" s="210">
        <f t="shared" si="458"/>
        <v>0.38364968478446071</v>
      </c>
      <c r="Z5792" s="211">
        <f t="shared" si="460"/>
        <v>0.46</v>
      </c>
      <c r="AA5792" s="178"/>
      <c r="AB5792" s="178"/>
      <c r="AC5792" s="178"/>
    </row>
    <row r="5793" spans="2:29" x14ac:dyDescent="0.35">
      <c r="B5793" s="222">
        <v>587000</v>
      </c>
      <c r="C5793" s="208">
        <v>244679</v>
      </c>
      <c r="D5793" s="309">
        <v>13457.34</v>
      </c>
      <c r="E5793" s="206">
        <v>19574.32</v>
      </c>
      <c r="F5793" s="206">
        <v>22021.11</v>
      </c>
      <c r="G5793" s="205">
        <f t="shared" si="461"/>
        <v>0.41682964224872232</v>
      </c>
      <c r="H5793" s="207">
        <f t="shared" si="462"/>
        <v>0.45</v>
      </c>
      <c r="I5793" s="213">
        <v>225208</v>
      </c>
      <c r="J5793" s="213">
        <v>12386.44</v>
      </c>
      <c r="K5793" s="212">
        <v>18016.64</v>
      </c>
      <c r="L5793" s="212">
        <v>20268.72</v>
      </c>
      <c r="M5793" s="239">
        <f t="shared" si="459"/>
        <v>0.51520000000007715</v>
      </c>
      <c r="N5793" s="239"/>
      <c r="O5793" s="178"/>
      <c r="P5793" s="178"/>
      <c r="Q5793" s="178"/>
      <c r="R5793" s="178"/>
      <c r="S5793" s="178"/>
      <c r="T5793" s="178"/>
      <c r="U5793" s="178"/>
      <c r="V5793" s="178"/>
      <c r="W5793" s="178"/>
      <c r="X5793" s="178"/>
      <c r="Y5793" s="210">
        <f t="shared" si="458"/>
        <v>0.38365928449744463</v>
      </c>
      <c r="Z5793" s="211">
        <f t="shared" si="460"/>
        <v>0.44</v>
      </c>
      <c r="AA5793" s="178"/>
      <c r="AB5793" s="178"/>
      <c r="AC5793" s="178"/>
    </row>
    <row r="5794" spans="2:29" x14ac:dyDescent="0.35">
      <c r="B5794" s="222">
        <v>587100</v>
      </c>
      <c r="C5794" s="208">
        <v>244724</v>
      </c>
      <c r="D5794" s="309">
        <v>13459.82</v>
      </c>
      <c r="E5794" s="206">
        <v>19577.919999999998</v>
      </c>
      <c r="F5794" s="206">
        <v>22025.16</v>
      </c>
      <c r="G5794" s="205">
        <f t="shared" si="461"/>
        <v>0.41683529211377962</v>
      </c>
      <c r="H5794" s="207">
        <f t="shared" si="462"/>
        <v>0.45</v>
      </c>
      <c r="I5794" s="213">
        <v>225254</v>
      </c>
      <c r="J5794" s="213">
        <v>12388.97</v>
      </c>
      <c r="K5794" s="212">
        <v>18020.32</v>
      </c>
      <c r="L5794" s="212">
        <v>20272.86</v>
      </c>
      <c r="M5794" s="239">
        <f t="shared" si="459"/>
        <v>0.51529999999980647</v>
      </c>
      <c r="N5794" s="239"/>
      <c r="O5794" s="178"/>
      <c r="P5794" s="178"/>
      <c r="Q5794" s="178"/>
      <c r="R5794" s="178"/>
      <c r="S5794" s="178"/>
      <c r="T5794" s="178"/>
      <c r="U5794" s="178"/>
      <c r="V5794" s="178"/>
      <c r="W5794" s="178"/>
      <c r="X5794" s="178"/>
      <c r="Y5794" s="210">
        <f t="shared" si="458"/>
        <v>0.38367228751490379</v>
      </c>
      <c r="Z5794" s="211">
        <f t="shared" si="460"/>
        <v>0.46</v>
      </c>
      <c r="AA5794" s="178"/>
      <c r="AB5794" s="178"/>
      <c r="AC5794" s="178"/>
    </row>
    <row r="5795" spans="2:29" x14ac:dyDescent="0.35">
      <c r="B5795" s="222">
        <v>587200</v>
      </c>
      <c r="C5795" s="208">
        <v>244769</v>
      </c>
      <c r="D5795" s="309">
        <v>13462.29</v>
      </c>
      <c r="E5795" s="206">
        <v>19581.52</v>
      </c>
      <c r="F5795" s="206">
        <v>22029.21</v>
      </c>
      <c r="G5795" s="205">
        <f t="shared" si="461"/>
        <v>0.4168409400544959</v>
      </c>
      <c r="H5795" s="207">
        <f t="shared" si="462"/>
        <v>0.45</v>
      </c>
      <c r="I5795" s="213">
        <v>225298</v>
      </c>
      <c r="J5795" s="213">
        <v>12391.39</v>
      </c>
      <c r="K5795" s="212">
        <v>18023.84</v>
      </c>
      <c r="L5795" s="212">
        <v>20276.82</v>
      </c>
      <c r="M5795" s="239">
        <f t="shared" si="459"/>
        <v>0.51520000000000432</v>
      </c>
      <c r="N5795" s="239"/>
      <c r="O5795" s="178"/>
      <c r="P5795" s="178"/>
      <c r="Q5795" s="178"/>
      <c r="R5795" s="178"/>
      <c r="S5795" s="178"/>
      <c r="T5795" s="178"/>
      <c r="U5795" s="178"/>
      <c r="V5795" s="178"/>
      <c r="W5795" s="178"/>
      <c r="X5795" s="178"/>
      <c r="Y5795" s="210">
        <f t="shared" si="458"/>
        <v>0.38368188010899185</v>
      </c>
      <c r="Z5795" s="211">
        <f t="shared" si="460"/>
        <v>0.44</v>
      </c>
      <c r="AA5795" s="178"/>
      <c r="AB5795" s="178"/>
      <c r="AC5795" s="178"/>
    </row>
    <row r="5796" spans="2:29" x14ac:dyDescent="0.35">
      <c r="B5796" s="222">
        <v>587300</v>
      </c>
      <c r="C5796" s="208">
        <v>244814</v>
      </c>
      <c r="D5796" s="309">
        <v>13464.77</v>
      </c>
      <c r="E5796" s="206">
        <v>19585.12</v>
      </c>
      <c r="F5796" s="206">
        <v>22033.26</v>
      </c>
      <c r="G5796" s="205">
        <f t="shared" si="461"/>
        <v>0.41684658607185426</v>
      </c>
      <c r="H5796" s="207">
        <f t="shared" si="462"/>
        <v>0.45</v>
      </c>
      <c r="I5796" s="213">
        <v>225344</v>
      </c>
      <c r="J5796" s="213">
        <v>12393.92</v>
      </c>
      <c r="K5796" s="212">
        <v>18027.52</v>
      </c>
      <c r="L5796" s="212">
        <v>20280.96</v>
      </c>
      <c r="M5796" s="239">
        <f t="shared" si="459"/>
        <v>0.51529999999969733</v>
      </c>
      <c r="N5796" s="239"/>
      <c r="O5796" s="178"/>
      <c r="P5796" s="178"/>
      <c r="Q5796" s="178"/>
      <c r="R5796" s="178"/>
      <c r="S5796" s="178"/>
      <c r="T5796" s="178"/>
      <c r="U5796" s="178"/>
      <c r="V5796" s="178"/>
      <c r="W5796" s="178"/>
      <c r="X5796" s="178"/>
      <c r="Y5796" s="210">
        <f t="shared" si="458"/>
        <v>0.38369487485101311</v>
      </c>
      <c r="Z5796" s="211">
        <f t="shared" si="460"/>
        <v>0.46</v>
      </c>
      <c r="AA5796" s="178"/>
      <c r="AB5796" s="178"/>
      <c r="AC5796" s="178"/>
    </row>
    <row r="5797" spans="2:29" x14ac:dyDescent="0.35">
      <c r="B5797" s="222">
        <v>587400</v>
      </c>
      <c r="C5797" s="208">
        <v>244859</v>
      </c>
      <c r="D5797" s="309">
        <v>13467.24</v>
      </c>
      <c r="E5797" s="206">
        <v>19588.72</v>
      </c>
      <c r="F5797" s="206">
        <v>22037.31</v>
      </c>
      <c r="G5797" s="205">
        <f t="shared" si="461"/>
        <v>0.41685223016683692</v>
      </c>
      <c r="H5797" s="207">
        <f t="shared" si="462"/>
        <v>0.45</v>
      </c>
      <c r="I5797" s="213">
        <v>225388</v>
      </c>
      <c r="J5797" s="213">
        <v>12396.34</v>
      </c>
      <c r="K5797" s="212">
        <v>18031.04</v>
      </c>
      <c r="L5797" s="212">
        <v>20284.919999999998</v>
      </c>
      <c r="M5797" s="239">
        <f t="shared" si="459"/>
        <v>0.51519999999989519</v>
      </c>
      <c r="N5797" s="239"/>
      <c r="O5797" s="178"/>
      <c r="P5797" s="178"/>
      <c r="Q5797" s="178"/>
      <c r="R5797" s="178"/>
      <c r="S5797" s="178"/>
      <c r="T5797" s="178"/>
      <c r="U5797" s="178"/>
      <c r="V5797" s="178"/>
      <c r="W5797" s="178"/>
      <c r="X5797" s="178"/>
      <c r="Y5797" s="210">
        <f t="shared" si="458"/>
        <v>0.38370446033367384</v>
      </c>
      <c r="Z5797" s="211">
        <f t="shared" si="460"/>
        <v>0.44</v>
      </c>
      <c r="AA5797" s="178"/>
      <c r="AB5797" s="178"/>
      <c r="AC5797" s="178"/>
    </row>
    <row r="5798" spans="2:29" x14ac:dyDescent="0.35">
      <c r="B5798" s="222">
        <v>587500</v>
      </c>
      <c r="C5798" s="208">
        <v>244904</v>
      </c>
      <c r="D5798" s="309">
        <v>13469.72</v>
      </c>
      <c r="E5798" s="206">
        <v>19592.32</v>
      </c>
      <c r="F5798" s="206">
        <v>22041.360000000001</v>
      </c>
      <c r="G5798" s="205">
        <f t="shared" si="461"/>
        <v>0.41685787234042554</v>
      </c>
      <c r="H5798" s="207">
        <f t="shared" si="462"/>
        <v>0.45</v>
      </c>
      <c r="I5798" s="213">
        <v>225434</v>
      </c>
      <c r="J5798" s="213">
        <v>12398.87</v>
      </c>
      <c r="K5798" s="212">
        <v>18034.72</v>
      </c>
      <c r="L5798" s="212">
        <v>20289.060000000001</v>
      </c>
      <c r="M5798" s="239">
        <f t="shared" si="459"/>
        <v>0.51530000000017029</v>
      </c>
      <c r="N5798" s="239"/>
      <c r="O5798" s="178"/>
      <c r="P5798" s="178"/>
      <c r="Q5798" s="178"/>
      <c r="R5798" s="178"/>
      <c r="S5798" s="178"/>
      <c r="T5798" s="178"/>
      <c r="U5798" s="178"/>
      <c r="V5798" s="178"/>
      <c r="W5798" s="178"/>
      <c r="X5798" s="178"/>
      <c r="Y5798" s="210">
        <f t="shared" si="458"/>
        <v>0.38371744680851066</v>
      </c>
      <c r="Z5798" s="211">
        <f t="shared" si="460"/>
        <v>0.46</v>
      </c>
      <c r="AA5798" s="178"/>
      <c r="AB5798" s="178"/>
      <c r="AC5798" s="178"/>
    </row>
    <row r="5799" spans="2:29" x14ac:dyDescent="0.35">
      <c r="B5799" s="222">
        <v>587600</v>
      </c>
      <c r="C5799" s="208">
        <v>244949</v>
      </c>
      <c r="D5799" s="309">
        <v>13472.19</v>
      </c>
      <c r="E5799" s="206">
        <v>19595.919999999998</v>
      </c>
      <c r="F5799" s="206">
        <v>22045.41</v>
      </c>
      <c r="G5799" s="205">
        <f t="shared" si="461"/>
        <v>0.4168635125936011</v>
      </c>
      <c r="H5799" s="207">
        <f t="shared" si="462"/>
        <v>0.45</v>
      </c>
      <c r="I5799" s="213">
        <v>225478</v>
      </c>
      <c r="J5799" s="213">
        <v>12401.29</v>
      </c>
      <c r="K5799" s="212">
        <v>18038.240000000002</v>
      </c>
      <c r="L5799" s="212">
        <v>20293.02</v>
      </c>
      <c r="M5799" s="239">
        <f t="shared" si="459"/>
        <v>0.51519999999974975</v>
      </c>
      <c r="N5799" s="239"/>
      <c r="O5799" s="178"/>
      <c r="P5799" s="178"/>
      <c r="Q5799" s="178"/>
      <c r="R5799" s="178"/>
      <c r="S5799" s="178"/>
      <c r="T5799" s="178"/>
      <c r="U5799" s="178"/>
      <c r="V5799" s="178"/>
      <c r="W5799" s="178"/>
      <c r="X5799" s="178"/>
      <c r="Y5799" s="210">
        <f t="shared" si="458"/>
        <v>0.3837270251872022</v>
      </c>
      <c r="Z5799" s="211">
        <f t="shared" si="460"/>
        <v>0.44</v>
      </c>
      <c r="AA5799" s="178"/>
      <c r="AB5799" s="178"/>
      <c r="AC5799" s="178"/>
    </row>
    <row r="5800" spans="2:29" x14ac:dyDescent="0.35">
      <c r="B5800" s="222">
        <v>587700</v>
      </c>
      <c r="C5800" s="208">
        <v>244994</v>
      </c>
      <c r="D5800" s="309">
        <v>13474.67</v>
      </c>
      <c r="E5800" s="206">
        <v>19599.52</v>
      </c>
      <c r="F5800" s="206">
        <v>22049.46</v>
      </c>
      <c r="G5800" s="205">
        <f t="shared" si="461"/>
        <v>0.41686915092734389</v>
      </c>
      <c r="H5800" s="207">
        <f t="shared" si="462"/>
        <v>0.45</v>
      </c>
      <c r="I5800" s="213">
        <v>225524</v>
      </c>
      <c r="J5800" s="213">
        <v>12403.82</v>
      </c>
      <c r="K5800" s="212">
        <v>18041.919999999998</v>
      </c>
      <c r="L5800" s="212">
        <v>20297.16</v>
      </c>
      <c r="M5800" s="239">
        <f t="shared" si="459"/>
        <v>0.51530000000002474</v>
      </c>
      <c r="N5800" s="239"/>
      <c r="O5800" s="178"/>
      <c r="P5800" s="178"/>
      <c r="Q5800" s="178"/>
      <c r="R5800" s="178"/>
      <c r="S5800" s="178"/>
      <c r="T5800" s="178"/>
      <c r="U5800" s="178"/>
      <c r="V5800" s="178"/>
      <c r="W5800" s="178"/>
      <c r="X5800" s="178"/>
      <c r="Y5800" s="210">
        <f t="shared" si="458"/>
        <v>0.38374000340309683</v>
      </c>
      <c r="Z5800" s="211">
        <f t="shared" si="460"/>
        <v>0.46</v>
      </c>
      <c r="AA5800" s="178"/>
      <c r="AB5800" s="178"/>
      <c r="AC5800" s="178"/>
    </row>
    <row r="5801" spans="2:29" x14ac:dyDescent="0.35">
      <c r="B5801" s="222">
        <v>587800</v>
      </c>
      <c r="C5801" s="208">
        <v>245039</v>
      </c>
      <c r="D5801" s="309">
        <v>13477.14</v>
      </c>
      <c r="E5801" s="206">
        <v>19603.12</v>
      </c>
      <c r="F5801" s="206">
        <v>22053.51</v>
      </c>
      <c r="G5801" s="205">
        <f t="shared" si="461"/>
        <v>0.41687478734263356</v>
      </c>
      <c r="H5801" s="207">
        <f t="shared" si="462"/>
        <v>0.45</v>
      </c>
      <c r="I5801" s="213">
        <v>225568</v>
      </c>
      <c r="J5801" s="213">
        <v>12406.24</v>
      </c>
      <c r="K5801" s="212">
        <v>18045.439999999999</v>
      </c>
      <c r="L5801" s="212">
        <v>20301.12</v>
      </c>
      <c r="M5801" s="239">
        <f t="shared" si="459"/>
        <v>0.51520000000025901</v>
      </c>
      <c r="N5801" s="239"/>
      <c r="O5801" s="178"/>
      <c r="P5801" s="178"/>
      <c r="Q5801" s="178"/>
      <c r="R5801" s="178"/>
      <c r="S5801" s="178"/>
      <c r="T5801" s="178"/>
      <c r="U5801" s="178"/>
      <c r="V5801" s="178"/>
      <c r="W5801" s="178"/>
      <c r="X5801" s="178"/>
      <c r="Y5801" s="210">
        <f t="shared" si="458"/>
        <v>0.3837495746852671</v>
      </c>
      <c r="Z5801" s="211">
        <f t="shared" si="460"/>
        <v>0.44</v>
      </c>
      <c r="AA5801" s="178"/>
      <c r="AB5801" s="178"/>
      <c r="AC5801" s="178"/>
    </row>
    <row r="5802" spans="2:29" x14ac:dyDescent="0.35">
      <c r="B5802" s="222">
        <v>587900</v>
      </c>
      <c r="C5802" s="208">
        <v>245084</v>
      </c>
      <c r="D5802" s="309">
        <v>13479.62</v>
      </c>
      <c r="E5802" s="206">
        <v>19606.72</v>
      </c>
      <c r="F5802" s="206">
        <v>22057.56</v>
      </c>
      <c r="G5802" s="205">
        <f t="shared" si="461"/>
        <v>0.41688042184044904</v>
      </c>
      <c r="H5802" s="207">
        <f t="shared" si="462"/>
        <v>0.45</v>
      </c>
      <c r="I5802" s="213">
        <v>225614</v>
      </c>
      <c r="J5802" s="213">
        <v>12408.77</v>
      </c>
      <c r="K5802" s="212">
        <v>18049.12</v>
      </c>
      <c r="L5802" s="212">
        <v>20305.259999999998</v>
      </c>
      <c r="M5802" s="239">
        <f t="shared" si="459"/>
        <v>0.51529999999995202</v>
      </c>
      <c r="N5802" s="239"/>
      <c r="O5802" s="178"/>
      <c r="P5802" s="178"/>
      <c r="Q5802" s="178"/>
      <c r="R5802" s="178"/>
      <c r="S5802" s="178"/>
      <c r="T5802" s="178"/>
      <c r="U5802" s="178"/>
      <c r="V5802" s="178"/>
      <c r="W5802" s="178"/>
      <c r="X5802" s="178"/>
      <c r="Y5802" s="210">
        <f t="shared" si="458"/>
        <v>0.38376254465045073</v>
      </c>
      <c r="Z5802" s="211">
        <f t="shared" si="460"/>
        <v>0.46</v>
      </c>
      <c r="AA5802" s="178"/>
      <c r="AB5802" s="178"/>
      <c r="AC5802" s="178"/>
    </row>
    <row r="5803" spans="2:29" x14ac:dyDescent="0.35">
      <c r="B5803" s="222">
        <v>588000</v>
      </c>
      <c r="C5803" s="208">
        <v>245129</v>
      </c>
      <c r="D5803" s="309">
        <v>13482.09</v>
      </c>
      <c r="E5803" s="206">
        <v>19610.32</v>
      </c>
      <c r="F5803" s="206">
        <v>22061.61</v>
      </c>
      <c r="G5803" s="205">
        <f t="shared" si="461"/>
        <v>0.41688605442176868</v>
      </c>
      <c r="H5803" s="207">
        <f t="shared" si="462"/>
        <v>0.45</v>
      </c>
      <c r="I5803" s="213">
        <v>225658</v>
      </c>
      <c r="J5803" s="213">
        <v>12411.19</v>
      </c>
      <c r="K5803" s="212">
        <v>18052.64</v>
      </c>
      <c r="L5803" s="212">
        <v>20309.22</v>
      </c>
      <c r="M5803" s="239">
        <f t="shared" si="459"/>
        <v>0.51520000000007715</v>
      </c>
      <c r="N5803" s="239"/>
      <c r="O5803" s="178"/>
      <c r="P5803" s="178"/>
      <c r="Q5803" s="178"/>
      <c r="R5803" s="178"/>
      <c r="S5803" s="178"/>
      <c r="T5803" s="178"/>
      <c r="U5803" s="178"/>
      <c r="V5803" s="178"/>
      <c r="W5803" s="178"/>
      <c r="X5803" s="178"/>
      <c r="Y5803" s="210">
        <f t="shared" si="458"/>
        <v>0.38377210884353741</v>
      </c>
      <c r="Z5803" s="211">
        <f t="shared" si="460"/>
        <v>0.44</v>
      </c>
      <c r="AA5803" s="178"/>
      <c r="AB5803" s="178"/>
      <c r="AC5803" s="178"/>
    </row>
    <row r="5804" spans="2:29" x14ac:dyDescent="0.35">
      <c r="B5804" s="222">
        <v>588100</v>
      </c>
      <c r="C5804" s="208">
        <v>245174</v>
      </c>
      <c r="D5804" s="309">
        <v>13484.57</v>
      </c>
      <c r="E5804" s="206">
        <v>19613.919999999998</v>
      </c>
      <c r="F5804" s="206">
        <v>22065.66</v>
      </c>
      <c r="G5804" s="205">
        <f t="shared" si="461"/>
        <v>0.41689168508757013</v>
      </c>
      <c r="H5804" s="207">
        <f t="shared" si="462"/>
        <v>0.45</v>
      </c>
      <c r="I5804" s="213">
        <v>225704</v>
      </c>
      <c r="J5804" s="213">
        <v>12413.72</v>
      </c>
      <c r="K5804" s="212">
        <v>18056.32</v>
      </c>
      <c r="L5804" s="212">
        <v>20313.36</v>
      </c>
      <c r="M5804" s="239">
        <f t="shared" si="459"/>
        <v>0.51529999999980647</v>
      </c>
      <c r="N5804" s="239"/>
      <c r="O5804" s="178"/>
      <c r="P5804" s="178"/>
      <c r="Q5804" s="178"/>
      <c r="R5804" s="178"/>
      <c r="S5804" s="178"/>
      <c r="T5804" s="178"/>
      <c r="U5804" s="178"/>
      <c r="V5804" s="178"/>
      <c r="W5804" s="178"/>
      <c r="X5804" s="178"/>
      <c r="Y5804" s="210">
        <f t="shared" si="458"/>
        <v>0.38378507056623024</v>
      </c>
      <c r="Z5804" s="211">
        <f t="shared" si="460"/>
        <v>0.46</v>
      </c>
      <c r="AA5804" s="178"/>
      <c r="AB5804" s="178"/>
      <c r="AC5804" s="178"/>
    </row>
    <row r="5805" spans="2:29" x14ac:dyDescent="0.35">
      <c r="B5805" s="222">
        <v>588200</v>
      </c>
      <c r="C5805" s="208">
        <v>245219</v>
      </c>
      <c r="D5805" s="309">
        <v>13487.04</v>
      </c>
      <c r="E5805" s="206">
        <v>19617.52</v>
      </c>
      <c r="F5805" s="206">
        <v>22069.71</v>
      </c>
      <c r="G5805" s="205">
        <f t="shared" si="461"/>
        <v>0.41689731383883033</v>
      </c>
      <c r="H5805" s="207">
        <f t="shared" si="462"/>
        <v>0.45</v>
      </c>
      <c r="I5805" s="213">
        <v>225748</v>
      </c>
      <c r="J5805" s="213">
        <v>12416.14</v>
      </c>
      <c r="K5805" s="212">
        <v>18059.84</v>
      </c>
      <c r="L5805" s="212">
        <v>20317.32</v>
      </c>
      <c r="M5805" s="239">
        <f t="shared" si="459"/>
        <v>0.51520000000000432</v>
      </c>
      <c r="N5805" s="239"/>
      <c r="O5805" s="178"/>
      <c r="P5805" s="178"/>
      <c r="Q5805" s="178"/>
      <c r="R5805" s="178"/>
      <c r="S5805" s="178"/>
      <c r="T5805" s="178"/>
      <c r="U5805" s="178"/>
      <c r="V5805" s="178"/>
      <c r="W5805" s="178"/>
      <c r="X5805" s="178"/>
      <c r="Y5805" s="210">
        <f t="shared" si="458"/>
        <v>0.38379462767766065</v>
      </c>
      <c r="Z5805" s="211">
        <f t="shared" si="460"/>
        <v>0.44</v>
      </c>
      <c r="AA5805" s="178"/>
      <c r="AB5805" s="178"/>
      <c r="AC5805" s="178"/>
    </row>
    <row r="5806" spans="2:29" x14ac:dyDescent="0.35">
      <c r="B5806" s="222">
        <v>588300</v>
      </c>
      <c r="C5806" s="208">
        <v>245264</v>
      </c>
      <c r="D5806" s="309">
        <v>13489.52</v>
      </c>
      <c r="E5806" s="206">
        <v>19621.12</v>
      </c>
      <c r="F5806" s="206">
        <v>22073.759999999998</v>
      </c>
      <c r="G5806" s="205">
        <f t="shared" si="461"/>
        <v>0.41690294067652556</v>
      </c>
      <c r="H5806" s="207">
        <f t="shared" si="462"/>
        <v>0.45</v>
      </c>
      <c r="I5806" s="213">
        <v>225794</v>
      </c>
      <c r="J5806" s="213">
        <v>12418.67</v>
      </c>
      <c r="K5806" s="212">
        <v>18063.52</v>
      </c>
      <c r="L5806" s="212">
        <v>20321.46</v>
      </c>
      <c r="M5806" s="239">
        <f t="shared" si="459"/>
        <v>0.51529999999969733</v>
      </c>
      <c r="N5806" s="239"/>
      <c r="O5806" s="178"/>
      <c r="P5806" s="178"/>
      <c r="Q5806" s="178"/>
      <c r="R5806" s="178"/>
      <c r="S5806" s="178"/>
      <c r="T5806" s="178"/>
      <c r="U5806" s="178"/>
      <c r="V5806" s="178"/>
      <c r="W5806" s="178"/>
      <c r="X5806" s="178"/>
      <c r="Y5806" s="210">
        <f t="shared" si="458"/>
        <v>0.38380758116607172</v>
      </c>
      <c r="Z5806" s="211">
        <f t="shared" si="460"/>
        <v>0.46</v>
      </c>
      <c r="AA5806" s="178"/>
      <c r="AB5806" s="178"/>
      <c r="AC5806" s="178"/>
    </row>
    <row r="5807" spans="2:29" x14ac:dyDescent="0.35">
      <c r="B5807" s="222">
        <v>588400</v>
      </c>
      <c r="C5807" s="208">
        <v>245309</v>
      </c>
      <c r="D5807" s="309">
        <v>13491.99</v>
      </c>
      <c r="E5807" s="206">
        <v>19624.72</v>
      </c>
      <c r="F5807" s="206">
        <v>22077.81</v>
      </c>
      <c r="G5807" s="205">
        <f t="shared" si="461"/>
        <v>0.41690856560163153</v>
      </c>
      <c r="H5807" s="207">
        <f t="shared" si="462"/>
        <v>0.45</v>
      </c>
      <c r="I5807" s="213">
        <v>225838</v>
      </c>
      <c r="J5807" s="213">
        <v>12421.09</v>
      </c>
      <c r="K5807" s="212">
        <v>18067.04</v>
      </c>
      <c r="L5807" s="212">
        <v>20325.419999999998</v>
      </c>
      <c r="M5807" s="239">
        <f t="shared" si="459"/>
        <v>0.51519999999989519</v>
      </c>
      <c r="N5807" s="239"/>
      <c r="O5807" s="178"/>
      <c r="P5807" s="178"/>
      <c r="Q5807" s="178"/>
      <c r="R5807" s="178"/>
      <c r="S5807" s="178"/>
      <c r="T5807" s="178"/>
      <c r="U5807" s="178"/>
      <c r="V5807" s="178"/>
      <c r="W5807" s="178"/>
      <c r="X5807" s="178"/>
      <c r="Y5807" s="210">
        <f t="shared" si="458"/>
        <v>0.38381713120326311</v>
      </c>
      <c r="Z5807" s="211">
        <f t="shared" si="460"/>
        <v>0.44</v>
      </c>
      <c r="AA5807" s="178"/>
      <c r="AB5807" s="178"/>
      <c r="AC5807" s="178"/>
    </row>
    <row r="5808" spans="2:29" x14ac:dyDescent="0.35">
      <c r="B5808" s="222">
        <v>588500</v>
      </c>
      <c r="C5808" s="208">
        <v>245354</v>
      </c>
      <c r="D5808" s="309">
        <v>13494.47</v>
      </c>
      <c r="E5808" s="206">
        <v>19628.32</v>
      </c>
      <c r="F5808" s="206">
        <v>22081.86</v>
      </c>
      <c r="G5808" s="205">
        <f t="shared" si="461"/>
        <v>0.41691418861512319</v>
      </c>
      <c r="H5808" s="207">
        <f t="shared" si="462"/>
        <v>0.45</v>
      </c>
      <c r="I5808" s="213">
        <v>225884</v>
      </c>
      <c r="J5808" s="213">
        <v>12423.62</v>
      </c>
      <c r="K5808" s="212">
        <v>18070.72</v>
      </c>
      <c r="L5808" s="212">
        <v>20329.560000000001</v>
      </c>
      <c r="M5808" s="239">
        <f t="shared" si="459"/>
        <v>0.51530000000017029</v>
      </c>
      <c r="N5808" s="239"/>
      <c r="O5808" s="178"/>
      <c r="P5808" s="178"/>
      <c r="Q5808" s="178"/>
      <c r="R5808" s="178"/>
      <c r="S5808" s="178"/>
      <c r="T5808" s="178"/>
      <c r="U5808" s="178"/>
      <c r="V5808" s="178"/>
      <c r="W5808" s="178"/>
      <c r="X5808" s="178"/>
      <c r="Y5808" s="210">
        <f t="shared" si="458"/>
        <v>0.38383007646559048</v>
      </c>
      <c r="Z5808" s="211">
        <f t="shared" si="460"/>
        <v>0.46</v>
      </c>
      <c r="AA5808" s="178"/>
      <c r="AB5808" s="178"/>
      <c r="AC5808" s="178"/>
    </row>
    <row r="5809" spans="2:29" x14ac:dyDescent="0.35">
      <c r="B5809" s="222">
        <v>588600</v>
      </c>
      <c r="C5809" s="208">
        <v>245399</v>
      </c>
      <c r="D5809" s="309">
        <v>13496.94</v>
      </c>
      <c r="E5809" s="206">
        <v>19631.919999999998</v>
      </c>
      <c r="F5809" s="206">
        <v>22085.91</v>
      </c>
      <c r="G5809" s="205">
        <f t="shared" si="461"/>
        <v>0.41691980971797488</v>
      </c>
      <c r="H5809" s="207">
        <f t="shared" si="462"/>
        <v>0.45</v>
      </c>
      <c r="I5809" s="213">
        <v>225928</v>
      </c>
      <c r="J5809" s="213">
        <v>12426.04</v>
      </c>
      <c r="K5809" s="212">
        <v>18074.240000000002</v>
      </c>
      <c r="L5809" s="212">
        <v>20333.52</v>
      </c>
      <c r="M5809" s="239">
        <f t="shared" si="459"/>
        <v>0.51519999999974975</v>
      </c>
      <c r="N5809" s="239"/>
      <c r="O5809" s="178"/>
      <c r="P5809" s="178"/>
      <c r="Q5809" s="178"/>
      <c r="R5809" s="178"/>
      <c r="S5809" s="178"/>
      <c r="T5809" s="178"/>
      <c r="U5809" s="178"/>
      <c r="V5809" s="178"/>
      <c r="W5809" s="178"/>
      <c r="X5809" s="178"/>
      <c r="Y5809" s="210">
        <f t="shared" si="458"/>
        <v>0.38383961943594969</v>
      </c>
      <c r="Z5809" s="211">
        <f t="shared" si="460"/>
        <v>0.44</v>
      </c>
      <c r="AA5809" s="178"/>
      <c r="AB5809" s="178"/>
      <c r="AC5809" s="178"/>
    </row>
    <row r="5810" spans="2:29" x14ac:dyDescent="0.35">
      <c r="B5810" s="222">
        <v>588700</v>
      </c>
      <c r="C5810" s="208">
        <v>245444</v>
      </c>
      <c r="D5810" s="309">
        <v>13499.42</v>
      </c>
      <c r="E5810" s="206">
        <v>19635.52</v>
      </c>
      <c r="F5810" s="206">
        <v>22089.96</v>
      </c>
      <c r="G5810" s="205">
        <f t="shared" si="461"/>
        <v>0.41692542891116019</v>
      </c>
      <c r="H5810" s="207">
        <f t="shared" si="462"/>
        <v>0.45</v>
      </c>
      <c r="I5810" s="213">
        <v>225974</v>
      </c>
      <c r="J5810" s="213">
        <v>12428.57</v>
      </c>
      <c r="K5810" s="212">
        <v>18077.919999999998</v>
      </c>
      <c r="L5810" s="212">
        <v>20337.66</v>
      </c>
      <c r="M5810" s="239">
        <f t="shared" si="459"/>
        <v>0.51530000000002474</v>
      </c>
      <c r="N5810" s="239"/>
      <c r="O5810" s="178"/>
      <c r="P5810" s="178"/>
      <c r="Q5810" s="178"/>
      <c r="R5810" s="178"/>
      <c r="S5810" s="178"/>
      <c r="T5810" s="178"/>
      <c r="U5810" s="178"/>
      <c r="V5810" s="178"/>
      <c r="W5810" s="178"/>
      <c r="X5810" s="178"/>
      <c r="Y5810" s="210">
        <f t="shared" si="458"/>
        <v>0.38385255648038052</v>
      </c>
      <c r="Z5810" s="211">
        <f t="shared" si="460"/>
        <v>0.46</v>
      </c>
      <c r="AA5810" s="178"/>
      <c r="AB5810" s="178"/>
      <c r="AC5810" s="178"/>
    </row>
    <row r="5811" spans="2:29" x14ac:dyDescent="0.35">
      <c r="B5811" s="222">
        <v>588800</v>
      </c>
      <c r="C5811" s="208">
        <v>245489</v>
      </c>
      <c r="D5811" s="309">
        <v>13501.89</v>
      </c>
      <c r="E5811" s="206">
        <v>19639.12</v>
      </c>
      <c r="F5811" s="206">
        <v>22094.01</v>
      </c>
      <c r="G5811" s="205">
        <f t="shared" si="461"/>
        <v>0.41693104619565219</v>
      </c>
      <c r="H5811" s="207">
        <f t="shared" si="462"/>
        <v>0.45</v>
      </c>
      <c r="I5811" s="213">
        <v>226018</v>
      </c>
      <c r="J5811" s="213">
        <v>12430.99</v>
      </c>
      <c r="K5811" s="212">
        <v>18081.439999999999</v>
      </c>
      <c r="L5811" s="212">
        <v>20341.62</v>
      </c>
      <c r="M5811" s="239">
        <f t="shared" si="459"/>
        <v>0.51520000000025901</v>
      </c>
      <c r="N5811" s="239"/>
      <c r="O5811" s="178"/>
      <c r="P5811" s="178"/>
      <c r="Q5811" s="178"/>
      <c r="R5811" s="178"/>
      <c r="S5811" s="178"/>
      <c r="T5811" s="178"/>
      <c r="U5811" s="178"/>
      <c r="V5811" s="178"/>
      <c r="W5811" s="178"/>
      <c r="X5811" s="178"/>
      <c r="Y5811" s="210">
        <f t="shared" si="458"/>
        <v>0.38386209239130437</v>
      </c>
      <c r="Z5811" s="211">
        <f t="shared" si="460"/>
        <v>0.44</v>
      </c>
      <c r="AA5811" s="178"/>
      <c r="AB5811" s="178"/>
      <c r="AC5811" s="178"/>
    </row>
    <row r="5812" spans="2:29" x14ac:dyDescent="0.35">
      <c r="B5812" s="222">
        <v>588900</v>
      </c>
      <c r="C5812" s="208">
        <v>245534</v>
      </c>
      <c r="D5812" s="309">
        <v>13504.37</v>
      </c>
      <c r="E5812" s="206">
        <v>19642.72</v>
      </c>
      <c r="F5812" s="206">
        <v>22098.06</v>
      </c>
      <c r="G5812" s="205">
        <f t="shared" si="461"/>
        <v>0.41693666157242315</v>
      </c>
      <c r="H5812" s="207">
        <f t="shared" si="462"/>
        <v>0.45</v>
      </c>
      <c r="I5812" s="213">
        <v>226064</v>
      </c>
      <c r="J5812" s="213">
        <v>12433.52</v>
      </c>
      <c r="K5812" s="212">
        <v>18085.12</v>
      </c>
      <c r="L5812" s="212">
        <v>20345.759999999998</v>
      </c>
      <c r="M5812" s="239">
        <f t="shared" si="459"/>
        <v>0.51529999999995202</v>
      </c>
      <c r="N5812" s="239"/>
      <c r="O5812" s="178"/>
      <c r="P5812" s="178"/>
      <c r="Q5812" s="178"/>
      <c r="R5812" s="178"/>
      <c r="S5812" s="178"/>
      <c r="T5812" s="178"/>
      <c r="U5812" s="178"/>
      <c r="V5812" s="178"/>
      <c r="W5812" s="178"/>
      <c r="X5812" s="178"/>
      <c r="Y5812" s="210">
        <f t="shared" si="458"/>
        <v>0.38387502122601458</v>
      </c>
      <c r="Z5812" s="211">
        <f t="shared" si="460"/>
        <v>0.46</v>
      </c>
      <c r="AA5812" s="178"/>
      <c r="AB5812" s="178"/>
      <c r="AC5812" s="178"/>
    </row>
    <row r="5813" spans="2:29" x14ac:dyDescent="0.35">
      <c r="B5813" s="222">
        <v>589000</v>
      </c>
      <c r="C5813" s="208">
        <v>245579</v>
      </c>
      <c r="D5813" s="309">
        <v>13506.84</v>
      </c>
      <c r="E5813" s="206">
        <v>19646.32</v>
      </c>
      <c r="F5813" s="206">
        <v>22102.11</v>
      </c>
      <c r="G5813" s="205">
        <f t="shared" si="461"/>
        <v>0.4169422750424448</v>
      </c>
      <c r="H5813" s="207">
        <f t="shared" si="462"/>
        <v>0.45</v>
      </c>
      <c r="I5813" s="213">
        <v>226108</v>
      </c>
      <c r="J5813" s="213">
        <v>12435.94</v>
      </c>
      <c r="K5813" s="212">
        <v>18088.64</v>
      </c>
      <c r="L5813" s="212">
        <v>20349.72</v>
      </c>
      <c r="M5813" s="239">
        <f t="shared" si="459"/>
        <v>0.51520000000007715</v>
      </c>
      <c r="N5813" s="239"/>
      <c r="O5813" s="178"/>
      <c r="P5813" s="178"/>
      <c r="Q5813" s="178"/>
      <c r="R5813" s="178"/>
      <c r="S5813" s="178"/>
      <c r="T5813" s="178"/>
      <c r="U5813" s="178"/>
      <c r="V5813" s="178"/>
      <c r="W5813" s="178"/>
      <c r="X5813" s="178"/>
      <c r="Y5813" s="210">
        <f t="shared" si="458"/>
        <v>0.38388455008488964</v>
      </c>
      <c r="Z5813" s="211">
        <f t="shared" si="460"/>
        <v>0.44</v>
      </c>
      <c r="AA5813" s="178"/>
      <c r="AB5813" s="178"/>
      <c r="AC5813" s="178"/>
    </row>
    <row r="5814" spans="2:29" x14ac:dyDescent="0.35">
      <c r="B5814" s="222">
        <v>589100</v>
      </c>
      <c r="C5814" s="208">
        <v>245624</v>
      </c>
      <c r="D5814" s="309">
        <v>13509.32</v>
      </c>
      <c r="E5814" s="206">
        <v>19649.919999999998</v>
      </c>
      <c r="F5814" s="206">
        <v>22106.16</v>
      </c>
      <c r="G5814" s="205">
        <f t="shared" si="461"/>
        <v>0.41694788660668819</v>
      </c>
      <c r="H5814" s="207">
        <f t="shared" si="462"/>
        <v>0.45</v>
      </c>
      <c r="I5814" s="213">
        <v>226154</v>
      </c>
      <c r="J5814" s="213">
        <v>12438.47</v>
      </c>
      <c r="K5814" s="212">
        <v>18092.32</v>
      </c>
      <c r="L5814" s="212">
        <v>20353.86</v>
      </c>
      <c r="M5814" s="239">
        <f t="shared" si="459"/>
        <v>0.51529999999980647</v>
      </c>
      <c r="N5814" s="239"/>
      <c r="O5814" s="178"/>
      <c r="P5814" s="178"/>
      <c r="Q5814" s="178"/>
      <c r="R5814" s="178"/>
      <c r="S5814" s="178"/>
      <c r="T5814" s="178"/>
      <c r="U5814" s="178"/>
      <c r="V5814" s="178"/>
      <c r="W5814" s="178"/>
      <c r="X5814" s="178"/>
      <c r="Y5814" s="210">
        <f t="shared" si="458"/>
        <v>0.38389747071804448</v>
      </c>
      <c r="Z5814" s="211">
        <f t="shared" si="460"/>
        <v>0.46</v>
      </c>
      <c r="AA5814" s="178"/>
      <c r="AB5814" s="178"/>
      <c r="AC5814" s="178"/>
    </row>
    <row r="5815" spans="2:29" x14ac:dyDescent="0.35">
      <c r="B5815" s="222">
        <v>589200</v>
      </c>
      <c r="C5815" s="208">
        <v>245669</v>
      </c>
      <c r="D5815" s="309">
        <v>13511.79</v>
      </c>
      <c r="E5815" s="206">
        <v>19653.52</v>
      </c>
      <c r="F5815" s="206">
        <v>22110.21</v>
      </c>
      <c r="G5815" s="205">
        <f t="shared" si="461"/>
        <v>0.41695349626612355</v>
      </c>
      <c r="H5815" s="207">
        <f t="shared" si="462"/>
        <v>0.45</v>
      </c>
      <c r="I5815" s="213">
        <v>226198</v>
      </c>
      <c r="J5815" s="213">
        <v>12440.89</v>
      </c>
      <c r="K5815" s="212">
        <v>18095.84</v>
      </c>
      <c r="L5815" s="212">
        <v>20357.82</v>
      </c>
      <c r="M5815" s="239">
        <f t="shared" si="459"/>
        <v>0.51520000000000432</v>
      </c>
      <c r="N5815" s="239"/>
      <c r="O5815" s="178"/>
      <c r="P5815" s="178"/>
      <c r="Q5815" s="178"/>
      <c r="R5815" s="178"/>
      <c r="S5815" s="178"/>
      <c r="T5815" s="178"/>
      <c r="U5815" s="178"/>
      <c r="V5815" s="178"/>
      <c r="W5815" s="178"/>
      <c r="X5815" s="178"/>
      <c r="Y5815" s="210">
        <f t="shared" si="458"/>
        <v>0.38390699253224714</v>
      </c>
      <c r="Z5815" s="211">
        <f t="shared" si="460"/>
        <v>0.44</v>
      </c>
      <c r="AA5815" s="178"/>
      <c r="AB5815" s="178"/>
      <c r="AC5815" s="178"/>
    </row>
    <row r="5816" spans="2:29" x14ac:dyDescent="0.35">
      <c r="B5816" s="222">
        <v>589300</v>
      </c>
      <c r="C5816" s="208">
        <v>245714</v>
      </c>
      <c r="D5816" s="309">
        <v>13514.27</v>
      </c>
      <c r="E5816" s="206">
        <v>19657.12</v>
      </c>
      <c r="F5816" s="206">
        <v>22114.26</v>
      </c>
      <c r="G5816" s="205">
        <f t="shared" si="461"/>
        <v>0.41695910402172071</v>
      </c>
      <c r="H5816" s="207">
        <f t="shared" si="462"/>
        <v>0.45</v>
      </c>
      <c r="I5816" s="213">
        <v>226244</v>
      </c>
      <c r="J5816" s="213">
        <v>12443.42</v>
      </c>
      <c r="K5816" s="212">
        <v>18099.52</v>
      </c>
      <c r="L5816" s="212">
        <v>20361.96</v>
      </c>
      <c r="M5816" s="239">
        <f t="shared" si="459"/>
        <v>0.51529999999969733</v>
      </c>
      <c r="N5816" s="239"/>
      <c r="O5816" s="178"/>
      <c r="P5816" s="178"/>
      <c r="Q5816" s="178"/>
      <c r="R5816" s="178"/>
      <c r="S5816" s="178"/>
      <c r="T5816" s="178"/>
      <c r="U5816" s="178"/>
      <c r="V5816" s="178"/>
      <c r="W5816" s="178"/>
      <c r="X5816" s="178"/>
      <c r="Y5816" s="210">
        <f t="shared" si="458"/>
        <v>0.38391990497200068</v>
      </c>
      <c r="Z5816" s="211">
        <f t="shared" si="460"/>
        <v>0.46</v>
      </c>
      <c r="AA5816" s="178"/>
      <c r="AB5816" s="178"/>
      <c r="AC5816" s="178"/>
    </row>
    <row r="5817" spans="2:29" x14ac:dyDescent="0.35">
      <c r="B5817" s="222">
        <v>589400</v>
      </c>
      <c r="C5817" s="208">
        <v>245759</v>
      </c>
      <c r="D5817" s="309">
        <v>13516.74</v>
      </c>
      <c r="E5817" s="206">
        <v>19660.72</v>
      </c>
      <c r="F5817" s="206">
        <v>22118.31</v>
      </c>
      <c r="G5817" s="205">
        <f t="shared" si="461"/>
        <v>0.41696470987444861</v>
      </c>
      <c r="H5817" s="207">
        <f t="shared" si="462"/>
        <v>0.45</v>
      </c>
      <c r="I5817" s="213">
        <v>226288</v>
      </c>
      <c r="J5817" s="213">
        <v>12445.84</v>
      </c>
      <c r="K5817" s="212">
        <v>18103.04</v>
      </c>
      <c r="L5817" s="212">
        <v>20365.919999999998</v>
      </c>
      <c r="M5817" s="239">
        <f t="shared" si="459"/>
        <v>0.51519999999989519</v>
      </c>
      <c r="N5817" s="239"/>
      <c r="O5817" s="178"/>
      <c r="P5817" s="178"/>
      <c r="Q5817" s="178"/>
      <c r="R5817" s="178"/>
      <c r="S5817" s="178"/>
      <c r="T5817" s="178"/>
      <c r="U5817" s="178"/>
      <c r="V5817" s="178"/>
      <c r="W5817" s="178"/>
      <c r="X5817" s="178"/>
      <c r="Y5817" s="210">
        <f t="shared" si="458"/>
        <v>0.38392941974889716</v>
      </c>
      <c r="Z5817" s="211">
        <f t="shared" si="460"/>
        <v>0.44</v>
      </c>
      <c r="AA5817" s="178"/>
      <c r="AB5817" s="178"/>
      <c r="AC5817" s="178"/>
    </row>
    <row r="5818" spans="2:29" x14ac:dyDescent="0.35">
      <c r="B5818" s="222">
        <v>589500</v>
      </c>
      <c r="C5818" s="208">
        <v>245804</v>
      </c>
      <c r="D5818" s="309">
        <v>13519.22</v>
      </c>
      <c r="E5818" s="206">
        <v>19664.32</v>
      </c>
      <c r="F5818" s="206">
        <v>22122.36</v>
      </c>
      <c r="G5818" s="205">
        <f t="shared" si="461"/>
        <v>0.41697031382527566</v>
      </c>
      <c r="H5818" s="207">
        <f t="shared" si="462"/>
        <v>0.45</v>
      </c>
      <c r="I5818" s="213">
        <v>226334</v>
      </c>
      <c r="J5818" s="213">
        <v>12448.37</v>
      </c>
      <c r="K5818" s="212">
        <v>18106.72</v>
      </c>
      <c r="L5818" s="212">
        <v>20370.060000000001</v>
      </c>
      <c r="M5818" s="239">
        <f t="shared" si="459"/>
        <v>0.51530000000017029</v>
      </c>
      <c r="N5818" s="239"/>
      <c r="O5818" s="178"/>
      <c r="P5818" s="178"/>
      <c r="Q5818" s="178"/>
      <c r="R5818" s="178"/>
      <c r="S5818" s="178"/>
      <c r="T5818" s="178"/>
      <c r="U5818" s="178"/>
      <c r="V5818" s="178"/>
      <c r="W5818" s="178"/>
      <c r="X5818" s="178"/>
      <c r="Y5818" s="210">
        <f t="shared" si="458"/>
        <v>0.38394232400339273</v>
      </c>
      <c r="Z5818" s="211">
        <f t="shared" si="460"/>
        <v>0.46</v>
      </c>
      <c r="AA5818" s="178"/>
      <c r="AB5818" s="178"/>
      <c r="AC5818" s="178"/>
    </row>
    <row r="5819" spans="2:29" x14ac:dyDescent="0.35">
      <c r="B5819" s="222">
        <v>589600</v>
      </c>
      <c r="C5819" s="208">
        <v>245849</v>
      </c>
      <c r="D5819" s="309">
        <v>13521.69</v>
      </c>
      <c r="E5819" s="206">
        <v>19667.919999999998</v>
      </c>
      <c r="F5819" s="206">
        <v>22126.41</v>
      </c>
      <c r="G5819" s="205">
        <f t="shared" si="461"/>
        <v>0.41697591587516963</v>
      </c>
      <c r="H5819" s="207">
        <f t="shared" si="462"/>
        <v>0.45</v>
      </c>
      <c r="I5819" s="213">
        <v>226378</v>
      </c>
      <c r="J5819" s="213">
        <v>12450.79</v>
      </c>
      <c r="K5819" s="212">
        <v>18110.240000000002</v>
      </c>
      <c r="L5819" s="212">
        <v>20374.02</v>
      </c>
      <c r="M5819" s="239">
        <f t="shared" si="459"/>
        <v>0.51519999999974975</v>
      </c>
      <c r="N5819" s="239"/>
      <c r="O5819" s="178"/>
      <c r="P5819" s="178"/>
      <c r="Q5819" s="178"/>
      <c r="R5819" s="178"/>
      <c r="S5819" s="178"/>
      <c r="T5819" s="178"/>
      <c r="U5819" s="178"/>
      <c r="V5819" s="178"/>
      <c r="W5819" s="178"/>
      <c r="X5819" s="178"/>
      <c r="Y5819" s="210">
        <f t="shared" si="458"/>
        <v>0.3839518317503392</v>
      </c>
      <c r="Z5819" s="211">
        <f t="shared" si="460"/>
        <v>0.44</v>
      </c>
      <c r="AA5819" s="178"/>
      <c r="AB5819" s="178"/>
      <c r="AC5819" s="178"/>
    </row>
    <row r="5820" spans="2:29" x14ac:dyDescent="0.35">
      <c r="B5820" s="222">
        <v>589700</v>
      </c>
      <c r="C5820" s="208">
        <v>245894</v>
      </c>
      <c r="D5820" s="309">
        <v>13524.17</v>
      </c>
      <c r="E5820" s="206">
        <v>19671.52</v>
      </c>
      <c r="F5820" s="206">
        <v>22130.46</v>
      </c>
      <c r="G5820" s="205">
        <f t="shared" si="461"/>
        <v>0.41698151602509753</v>
      </c>
      <c r="H5820" s="207">
        <f t="shared" si="462"/>
        <v>0.45</v>
      </c>
      <c r="I5820" s="213">
        <v>226424</v>
      </c>
      <c r="J5820" s="213">
        <v>12453.32</v>
      </c>
      <c r="K5820" s="212">
        <v>18113.919999999998</v>
      </c>
      <c r="L5820" s="212">
        <v>20378.16</v>
      </c>
      <c r="M5820" s="239">
        <f t="shared" si="459"/>
        <v>0.51530000000002474</v>
      </c>
      <c r="N5820" s="239"/>
      <c r="O5820" s="178"/>
      <c r="P5820" s="178"/>
      <c r="Q5820" s="178"/>
      <c r="R5820" s="178"/>
      <c r="S5820" s="178"/>
      <c r="T5820" s="178"/>
      <c r="U5820" s="178"/>
      <c r="V5820" s="178"/>
      <c r="W5820" s="178"/>
      <c r="X5820" s="178"/>
      <c r="Y5820" s="210">
        <f t="shared" si="458"/>
        <v>0.38396472782770902</v>
      </c>
      <c r="Z5820" s="211">
        <f t="shared" si="460"/>
        <v>0.46</v>
      </c>
      <c r="AA5820" s="178"/>
      <c r="AB5820" s="178"/>
      <c r="AC5820" s="178"/>
    </row>
    <row r="5821" spans="2:29" x14ac:dyDescent="0.35">
      <c r="B5821" s="222">
        <v>589800</v>
      </c>
      <c r="C5821" s="208">
        <v>245939</v>
      </c>
      <c r="D5821" s="309">
        <v>13526.64</v>
      </c>
      <c r="E5821" s="206">
        <v>19675.12</v>
      </c>
      <c r="F5821" s="206">
        <v>22134.51</v>
      </c>
      <c r="G5821" s="205">
        <f t="shared" si="461"/>
        <v>0.41698711427602575</v>
      </c>
      <c r="H5821" s="207">
        <f t="shared" si="462"/>
        <v>0.45</v>
      </c>
      <c r="I5821" s="213">
        <v>226468</v>
      </c>
      <c r="J5821" s="213">
        <v>12455.74</v>
      </c>
      <c r="K5821" s="212">
        <v>18117.439999999999</v>
      </c>
      <c r="L5821" s="212">
        <v>20382.12</v>
      </c>
      <c r="M5821" s="239">
        <f t="shared" si="459"/>
        <v>0.51520000000025901</v>
      </c>
      <c r="N5821" s="239"/>
      <c r="O5821" s="178"/>
      <c r="P5821" s="178"/>
      <c r="Q5821" s="178"/>
      <c r="R5821" s="178"/>
      <c r="S5821" s="178"/>
      <c r="T5821" s="178"/>
      <c r="U5821" s="178"/>
      <c r="V5821" s="178"/>
      <c r="W5821" s="178"/>
      <c r="X5821" s="178"/>
      <c r="Y5821" s="210">
        <f t="shared" si="458"/>
        <v>0.38397422855205154</v>
      </c>
      <c r="Z5821" s="211">
        <f t="shared" si="460"/>
        <v>0.44</v>
      </c>
      <c r="AA5821" s="178"/>
      <c r="AB5821" s="178"/>
      <c r="AC5821" s="178"/>
    </row>
    <row r="5822" spans="2:29" x14ac:dyDescent="0.35">
      <c r="B5822" s="222">
        <v>589900</v>
      </c>
      <c r="C5822" s="208">
        <v>245984</v>
      </c>
      <c r="D5822" s="309">
        <v>13529.12</v>
      </c>
      <c r="E5822" s="206">
        <v>19678.72</v>
      </c>
      <c r="F5822" s="206">
        <v>22138.560000000001</v>
      </c>
      <c r="G5822" s="205">
        <f t="shared" si="461"/>
        <v>0.41699271062892018</v>
      </c>
      <c r="H5822" s="207">
        <f t="shared" si="462"/>
        <v>0.45</v>
      </c>
      <c r="I5822" s="213">
        <v>226514</v>
      </c>
      <c r="J5822" s="213">
        <v>12458.27</v>
      </c>
      <c r="K5822" s="212">
        <v>18121.12</v>
      </c>
      <c r="L5822" s="212">
        <v>20386.259999999998</v>
      </c>
      <c r="M5822" s="239">
        <f t="shared" si="459"/>
        <v>0.51529999999995202</v>
      </c>
      <c r="N5822" s="239"/>
      <c r="O5822" s="178"/>
      <c r="P5822" s="178"/>
      <c r="Q5822" s="178"/>
      <c r="R5822" s="178"/>
      <c r="S5822" s="178"/>
      <c r="T5822" s="178"/>
      <c r="U5822" s="178"/>
      <c r="V5822" s="178"/>
      <c r="W5822" s="178"/>
      <c r="X5822" s="178"/>
      <c r="Y5822" s="210">
        <f t="shared" si="458"/>
        <v>0.383987116460417</v>
      </c>
      <c r="Z5822" s="211">
        <f t="shared" si="460"/>
        <v>0.46</v>
      </c>
      <c r="AA5822" s="178"/>
      <c r="AB5822" s="178"/>
      <c r="AC5822" s="178"/>
    </row>
    <row r="5823" spans="2:29" x14ac:dyDescent="0.35">
      <c r="B5823" s="222">
        <v>590000</v>
      </c>
      <c r="C5823" s="208">
        <v>246029</v>
      </c>
      <c r="D5823" s="309">
        <v>13531.59</v>
      </c>
      <c r="E5823" s="206">
        <v>19682.32</v>
      </c>
      <c r="F5823" s="206">
        <v>22142.61</v>
      </c>
      <c r="G5823" s="205">
        <f t="shared" si="461"/>
        <v>0.41699830508474578</v>
      </c>
      <c r="H5823" s="207">
        <f t="shared" si="462"/>
        <v>0.45</v>
      </c>
      <c r="I5823" s="213">
        <v>226558</v>
      </c>
      <c r="J5823" s="213">
        <v>12460.69</v>
      </c>
      <c r="K5823" s="212">
        <v>18124.64</v>
      </c>
      <c r="L5823" s="212">
        <v>20390.22</v>
      </c>
      <c r="M5823" s="239">
        <f t="shared" si="459"/>
        <v>0.51520000000007715</v>
      </c>
      <c r="N5823" s="239"/>
      <c r="O5823" s="178"/>
      <c r="P5823" s="178"/>
      <c r="Q5823" s="178"/>
      <c r="R5823" s="178"/>
      <c r="S5823" s="178"/>
      <c r="T5823" s="178"/>
      <c r="U5823" s="178"/>
      <c r="V5823" s="178"/>
      <c r="W5823" s="178"/>
      <c r="X5823" s="178"/>
      <c r="Y5823" s="210">
        <f t="shared" si="458"/>
        <v>0.38399661016949155</v>
      </c>
      <c r="Z5823" s="211">
        <f t="shared" si="460"/>
        <v>0.44</v>
      </c>
      <c r="AA5823" s="178"/>
      <c r="AB5823" s="178"/>
      <c r="AC5823" s="178"/>
    </row>
    <row r="5824" spans="2:29" x14ac:dyDescent="0.35">
      <c r="B5824" s="222">
        <v>590100</v>
      </c>
      <c r="C5824" s="208">
        <v>246074</v>
      </c>
      <c r="D5824" s="309">
        <v>13534.07</v>
      </c>
      <c r="E5824" s="206">
        <v>19685.919999999998</v>
      </c>
      <c r="F5824" s="206">
        <v>22146.66</v>
      </c>
      <c r="G5824" s="205">
        <f t="shared" si="461"/>
        <v>0.41700389764446705</v>
      </c>
      <c r="H5824" s="207">
        <f t="shared" si="462"/>
        <v>0.45</v>
      </c>
      <c r="I5824" s="213">
        <v>226604</v>
      </c>
      <c r="J5824" s="213">
        <v>12463.22</v>
      </c>
      <c r="K5824" s="212">
        <v>18128.32</v>
      </c>
      <c r="L5824" s="212">
        <v>20394.36</v>
      </c>
      <c r="M5824" s="239">
        <f t="shared" si="459"/>
        <v>0.51529999999980647</v>
      </c>
      <c r="N5824" s="239"/>
      <c r="O5824" s="178"/>
      <c r="P5824" s="178"/>
      <c r="Q5824" s="178"/>
      <c r="R5824" s="178"/>
      <c r="S5824" s="178"/>
      <c r="T5824" s="178"/>
      <c r="U5824" s="178"/>
      <c r="V5824" s="178"/>
      <c r="W5824" s="178"/>
      <c r="X5824" s="178"/>
      <c r="Y5824" s="210">
        <f t="shared" si="458"/>
        <v>0.38400948991696321</v>
      </c>
      <c r="Z5824" s="211">
        <f t="shared" si="460"/>
        <v>0.46</v>
      </c>
      <c r="AA5824" s="178"/>
      <c r="AB5824" s="178"/>
      <c r="AC5824" s="178"/>
    </row>
    <row r="5825" spans="2:29" x14ac:dyDescent="0.35">
      <c r="B5825" s="222">
        <v>590200</v>
      </c>
      <c r="C5825" s="208">
        <v>246119</v>
      </c>
      <c r="D5825" s="309">
        <v>13536.54</v>
      </c>
      <c r="E5825" s="206">
        <v>19689.52</v>
      </c>
      <c r="F5825" s="206">
        <v>22150.71</v>
      </c>
      <c r="G5825" s="205">
        <f t="shared" si="461"/>
        <v>0.41700948830904777</v>
      </c>
      <c r="H5825" s="207">
        <f t="shared" si="462"/>
        <v>0.45</v>
      </c>
      <c r="I5825" s="213">
        <v>226648</v>
      </c>
      <c r="J5825" s="213">
        <v>12465.64</v>
      </c>
      <c r="K5825" s="212">
        <v>18131.84</v>
      </c>
      <c r="L5825" s="212">
        <v>20398.32</v>
      </c>
      <c r="M5825" s="239">
        <f t="shared" si="459"/>
        <v>0.51520000000000432</v>
      </c>
      <c r="N5825" s="239"/>
      <c r="O5825" s="178"/>
      <c r="P5825" s="178"/>
      <c r="Q5825" s="178"/>
      <c r="R5825" s="178"/>
      <c r="S5825" s="178"/>
      <c r="T5825" s="178"/>
      <c r="U5825" s="178"/>
      <c r="V5825" s="178"/>
      <c r="W5825" s="178"/>
      <c r="X5825" s="178"/>
      <c r="Y5825" s="210">
        <f t="shared" si="458"/>
        <v>0.38401897661809559</v>
      </c>
      <c r="Z5825" s="211">
        <f t="shared" si="460"/>
        <v>0.44</v>
      </c>
      <c r="AA5825" s="178"/>
      <c r="AB5825" s="178"/>
      <c r="AC5825" s="178"/>
    </row>
    <row r="5826" spans="2:29" x14ac:dyDescent="0.35">
      <c r="B5826" s="222">
        <v>590300</v>
      </c>
      <c r="C5826" s="208">
        <v>246164</v>
      </c>
      <c r="D5826" s="309">
        <v>13539.02</v>
      </c>
      <c r="E5826" s="206">
        <v>19693.12</v>
      </c>
      <c r="F5826" s="206">
        <v>22154.76</v>
      </c>
      <c r="G5826" s="205">
        <f t="shared" si="461"/>
        <v>0.41701507707945112</v>
      </c>
      <c r="H5826" s="207">
        <f t="shared" si="462"/>
        <v>0.45</v>
      </c>
      <c r="I5826" s="213">
        <v>226694</v>
      </c>
      <c r="J5826" s="213">
        <v>12468.17</v>
      </c>
      <c r="K5826" s="212">
        <v>18135.52</v>
      </c>
      <c r="L5826" s="212">
        <v>20402.46</v>
      </c>
      <c r="M5826" s="239">
        <f t="shared" si="459"/>
        <v>0.51529999999969733</v>
      </c>
      <c r="N5826" s="239"/>
      <c r="O5826" s="178"/>
      <c r="P5826" s="178"/>
      <c r="Q5826" s="178"/>
      <c r="R5826" s="178"/>
      <c r="S5826" s="178"/>
      <c r="T5826" s="178"/>
      <c r="U5826" s="178"/>
      <c r="V5826" s="178"/>
      <c r="W5826" s="178"/>
      <c r="X5826" s="178"/>
      <c r="Y5826" s="210">
        <f t="shared" si="458"/>
        <v>0.38403184821277314</v>
      </c>
      <c r="Z5826" s="211">
        <f t="shared" si="460"/>
        <v>0.46</v>
      </c>
      <c r="AA5826" s="178"/>
      <c r="AB5826" s="178"/>
      <c r="AC5826" s="178"/>
    </row>
    <row r="5827" spans="2:29" x14ac:dyDescent="0.35">
      <c r="B5827" s="222">
        <v>590400</v>
      </c>
      <c r="C5827" s="208">
        <v>246209</v>
      </c>
      <c r="D5827" s="309">
        <v>13541.49</v>
      </c>
      <c r="E5827" s="206">
        <v>19696.72</v>
      </c>
      <c r="F5827" s="206">
        <v>22158.81</v>
      </c>
      <c r="G5827" s="205">
        <f t="shared" si="461"/>
        <v>0.41702066395663956</v>
      </c>
      <c r="H5827" s="207">
        <f t="shared" si="462"/>
        <v>0.45</v>
      </c>
      <c r="I5827" s="213">
        <v>226738</v>
      </c>
      <c r="J5827" s="213">
        <v>12470.59</v>
      </c>
      <c r="K5827" s="212">
        <v>18139.04</v>
      </c>
      <c r="L5827" s="212">
        <v>20406.419999999998</v>
      </c>
      <c r="M5827" s="239">
        <f t="shared" si="459"/>
        <v>0.51519999999989519</v>
      </c>
      <c r="N5827" s="239"/>
      <c r="O5827" s="178"/>
      <c r="P5827" s="178"/>
      <c r="Q5827" s="178"/>
      <c r="R5827" s="178"/>
      <c r="S5827" s="178"/>
      <c r="T5827" s="178"/>
      <c r="U5827" s="178"/>
      <c r="V5827" s="178"/>
      <c r="W5827" s="178"/>
      <c r="X5827" s="178"/>
      <c r="Y5827" s="210">
        <f t="shared" ref="Y5827:Y5890" si="463">I5827/$B5827</f>
        <v>0.38404132791327911</v>
      </c>
      <c r="Z5827" s="211">
        <f t="shared" si="460"/>
        <v>0.44</v>
      </c>
      <c r="AA5827" s="178"/>
      <c r="AB5827" s="178"/>
      <c r="AC5827" s="178"/>
    </row>
    <row r="5828" spans="2:29" x14ac:dyDescent="0.35">
      <c r="B5828" s="222">
        <v>590500</v>
      </c>
      <c r="C5828" s="208">
        <v>246254</v>
      </c>
      <c r="D5828" s="309">
        <v>13543.97</v>
      </c>
      <c r="E5828" s="206">
        <v>19700.32</v>
      </c>
      <c r="F5828" s="206">
        <v>22162.86</v>
      </c>
      <c r="G5828" s="205">
        <f t="shared" si="461"/>
        <v>0.41702624894157492</v>
      </c>
      <c r="H5828" s="207">
        <f t="shared" si="462"/>
        <v>0.45</v>
      </c>
      <c r="I5828" s="213">
        <v>226784</v>
      </c>
      <c r="J5828" s="213">
        <v>12473.12</v>
      </c>
      <c r="K5828" s="212">
        <v>18142.72</v>
      </c>
      <c r="L5828" s="212">
        <v>20410.560000000001</v>
      </c>
      <c r="M5828" s="239">
        <f t="shared" ref="M5828:M5891" si="464">(C5828+D5828+F5828-C5827-D5827-F5827)/100</f>
        <v>0.51530000000017029</v>
      </c>
      <c r="N5828" s="239"/>
      <c r="O5828" s="178"/>
      <c r="P5828" s="178"/>
      <c r="Q5828" s="178"/>
      <c r="R5828" s="178"/>
      <c r="S5828" s="178"/>
      <c r="T5828" s="178"/>
      <c r="U5828" s="178"/>
      <c r="V5828" s="178"/>
      <c r="W5828" s="178"/>
      <c r="X5828" s="178"/>
      <c r="Y5828" s="210">
        <f t="shared" si="463"/>
        <v>0.38405419136325147</v>
      </c>
      <c r="Z5828" s="211">
        <f t="shared" ref="Z5828:Z5891" si="465">(I5828-I5827)/($B5828-$B5827)</f>
        <v>0.46</v>
      </c>
      <c r="AA5828" s="178"/>
      <c r="AB5828" s="178"/>
      <c r="AC5828" s="178"/>
    </row>
    <row r="5829" spans="2:29" x14ac:dyDescent="0.35">
      <c r="B5829" s="222">
        <v>590600</v>
      </c>
      <c r="C5829" s="208">
        <v>246299</v>
      </c>
      <c r="D5829" s="309">
        <v>13546.44</v>
      </c>
      <c r="E5829" s="206">
        <v>19703.919999999998</v>
      </c>
      <c r="F5829" s="206">
        <v>22166.91</v>
      </c>
      <c r="G5829" s="205">
        <f t="shared" ref="G5829:G5892" si="466">C5829/B5829</f>
        <v>0.41703183203521843</v>
      </c>
      <c r="H5829" s="207">
        <f t="shared" ref="H5829:H5892" si="467">(C5829-C5828)/(B5829-B5828)</f>
        <v>0.45</v>
      </c>
      <c r="I5829" s="213">
        <v>226828</v>
      </c>
      <c r="J5829" s="213">
        <v>12475.54</v>
      </c>
      <c r="K5829" s="212">
        <v>18146.240000000002</v>
      </c>
      <c r="L5829" s="212">
        <v>20414.52</v>
      </c>
      <c r="M5829" s="239">
        <f t="shared" si="464"/>
        <v>0.51519999999974975</v>
      </c>
      <c r="N5829" s="239"/>
      <c r="O5829" s="178"/>
      <c r="P5829" s="178"/>
      <c r="Q5829" s="178"/>
      <c r="R5829" s="178"/>
      <c r="S5829" s="178"/>
      <c r="T5829" s="178"/>
      <c r="U5829" s="178"/>
      <c r="V5829" s="178"/>
      <c r="W5829" s="178"/>
      <c r="X5829" s="178"/>
      <c r="Y5829" s="210">
        <f t="shared" si="463"/>
        <v>0.38406366407043685</v>
      </c>
      <c r="Z5829" s="211">
        <f t="shared" si="465"/>
        <v>0.44</v>
      </c>
      <c r="AA5829" s="178"/>
      <c r="AB5829" s="178"/>
      <c r="AC5829" s="178"/>
    </row>
    <row r="5830" spans="2:29" x14ac:dyDescent="0.35">
      <c r="B5830" s="222">
        <v>590700</v>
      </c>
      <c r="C5830" s="208">
        <v>246344</v>
      </c>
      <c r="D5830" s="309">
        <v>13548.92</v>
      </c>
      <c r="E5830" s="206">
        <v>19707.52</v>
      </c>
      <c r="F5830" s="206">
        <v>22170.959999999999</v>
      </c>
      <c r="G5830" s="205">
        <f t="shared" si="466"/>
        <v>0.41703741323853055</v>
      </c>
      <c r="H5830" s="207">
        <f t="shared" si="467"/>
        <v>0.45</v>
      </c>
      <c r="I5830" s="213">
        <v>226874</v>
      </c>
      <c r="J5830" s="213">
        <v>12478.07</v>
      </c>
      <c r="K5830" s="212">
        <v>18149.919999999998</v>
      </c>
      <c r="L5830" s="212">
        <v>20418.66</v>
      </c>
      <c r="M5830" s="239">
        <f t="shared" si="464"/>
        <v>0.51530000000002474</v>
      </c>
      <c r="N5830" s="239"/>
      <c r="O5830" s="178"/>
      <c r="P5830" s="178"/>
      <c r="Q5830" s="178"/>
      <c r="R5830" s="178"/>
      <c r="S5830" s="178"/>
      <c r="T5830" s="178"/>
      <c r="U5830" s="178"/>
      <c r="V5830" s="178"/>
      <c r="W5830" s="178"/>
      <c r="X5830" s="178"/>
      <c r="Y5830" s="210">
        <f t="shared" si="463"/>
        <v>0.38407651938378196</v>
      </c>
      <c r="Z5830" s="211">
        <f t="shared" si="465"/>
        <v>0.46</v>
      </c>
      <c r="AA5830" s="178"/>
      <c r="AB5830" s="178"/>
      <c r="AC5830" s="178"/>
    </row>
    <row r="5831" spans="2:29" x14ac:dyDescent="0.35">
      <c r="B5831" s="222">
        <v>590800</v>
      </c>
      <c r="C5831" s="208">
        <v>246389</v>
      </c>
      <c r="D5831" s="309">
        <v>13551.39</v>
      </c>
      <c r="E5831" s="206">
        <v>19711.12</v>
      </c>
      <c r="F5831" s="206">
        <v>22175.01</v>
      </c>
      <c r="G5831" s="205">
        <f t="shared" si="466"/>
        <v>0.41704299255247124</v>
      </c>
      <c r="H5831" s="207">
        <f t="shared" si="467"/>
        <v>0.45</v>
      </c>
      <c r="I5831" s="213">
        <v>226918</v>
      </c>
      <c r="J5831" s="213">
        <v>12480.49</v>
      </c>
      <c r="K5831" s="212">
        <v>18153.439999999999</v>
      </c>
      <c r="L5831" s="212">
        <v>20422.62</v>
      </c>
      <c r="M5831" s="239">
        <f t="shared" si="464"/>
        <v>0.51520000000025901</v>
      </c>
      <c r="N5831" s="239"/>
      <c r="O5831" s="178"/>
      <c r="P5831" s="178"/>
      <c r="Q5831" s="178"/>
      <c r="R5831" s="178"/>
      <c r="S5831" s="178"/>
      <c r="T5831" s="178"/>
      <c r="U5831" s="178"/>
      <c r="V5831" s="178"/>
      <c r="W5831" s="178"/>
      <c r="X5831" s="178"/>
      <c r="Y5831" s="210">
        <f t="shared" si="463"/>
        <v>0.38408598510494246</v>
      </c>
      <c r="Z5831" s="211">
        <f t="shared" si="465"/>
        <v>0.44</v>
      </c>
      <c r="AA5831" s="178"/>
      <c r="AB5831" s="178"/>
      <c r="AC5831" s="178"/>
    </row>
    <row r="5832" spans="2:29" x14ac:dyDescent="0.35">
      <c r="B5832" s="222">
        <v>590900</v>
      </c>
      <c r="C5832" s="208">
        <v>246434</v>
      </c>
      <c r="D5832" s="309">
        <v>13553.87</v>
      </c>
      <c r="E5832" s="206">
        <v>19714.72</v>
      </c>
      <c r="F5832" s="206">
        <v>22179.06</v>
      </c>
      <c r="G5832" s="205">
        <f t="shared" si="466"/>
        <v>0.41704856997799966</v>
      </c>
      <c r="H5832" s="207">
        <f t="shared" si="467"/>
        <v>0.45</v>
      </c>
      <c r="I5832" s="213">
        <v>226964</v>
      </c>
      <c r="J5832" s="213">
        <v>12483.02</v>
      </c>
      <c r="K5832" s="212">
        <v>18157.12</v>
      </c>
      <c r="L5832" s="212">
        <v>20426.759999999998</v>
      </c>
      <c r="M5832" s="239">
        <f t="shared" si="464"/>
        <v>0.51529999999995202</v>
      </c>
      <c r="N5832" s="239"/>
      <c r="O5832" s="178"/>
      <c r="P5832" s="178"/>
      <c r="Q5832" s="178"/>
      <c r="R5832" s="178"/>
      <c r="S5832" s="178"/>
      <c r="T5832" s="178"/>
      <c r="U5832" s="178"/>
      <c r="V5832" s="178"/>
      <c r="W5832" s="178"/>
      <c r="X5832" s="178"/>
      <c r="Y5832" s="210">
        <f t="shared" si="463"/>
        <v>0.38409883228972752</v>
      </c>
      <c r="Z5832" s="211">
        <f t="shared" si="465"/>
        <v>0.46</v>
      </c>
      <c r="AA5832" s="178"/>
      <c r="AB5832" s="178"/>
      <c r="AC5832" s="178"/>
    </row>
    <row r="5833" spans="2:29" x14ac:dyDescent="0.35">
      <c r="B5833" s="222">
        <v>591000</v>
      </c>
      <c r="C5833" s="208">
        <v>246479</v>
      </c>
      <c r="D5833" s="309">
        <v>13556.34</v>
      </c>
      <c r="E5833" s="206">
        <v>19718.32</v>
      </c>
      <c r="F5833" s="206">
        <v>22183.11</v>
      </c>
      <c r="G5833" s="205">
        <f t="shared" si="466"/>
        <v>0.41705414551607445</v>
      </c>
      <c r="H5833" s="207">
        <f t="shared" si="467"/>
        <v>0.45</v>
      </c>
      <c r="I5833" s="213">
        <v>227008</v>
      </c>
      <c r="J5833" s="213">
        <v>12485.44</v>
      </c>
      <c r="K5833" s="212">
        <v>18160.64</v>
      </c>
      <c r="L5833" s="212">
        <v>20430.72</v>
      </c>
      <c r="M5833" s="239">
        <f t="shared" si="464"/>
        <v>0.51520000000007715</v>
      </c>
      <c r="N5833" s="239"/>
      <c r="O5833" s="178"/>
      <c r="P5833" s="178"/>
      <c r="Q5833" s="178"/>
      <c r="R5833" s="178"/>
      <c r="S5833" s="178"/>
      <c r="T5833" s="178"/>
      <c r="U5833" s="178"/>
      <c r="V5833" s="178"/>
      <c r="W5833" s="178"/>
      <c r="X5833" s="178"/>
      <c r="Y5833" s="210">
        <f t="shared" si="463"/>
        <v>0.38410829103214889</v>
      </c>
      <c r="Z5833" s="211">
        <f t="shared" si="465"/>
        <v>0.44</v>
      </c>
      <c r="AA5833" s="178"/>
      <c r="AB5833" s="178"/>
      <c r="AC5833" s="178"/>
    </row>
    <row r="5834" spans="2:29" x14ac:dyDescent="0.35">
      <c r="B5834" s="222">
        <v>591100</v>
      </c>
      <c r="C5834" s="208">
        <v>246524</v>
      </c>
      <c r="D5834" s="309">
        <v>13558.82</v>
      </c>
      <c r="E5834" s="206">
        <v>19721.919999999998</v>
      </c>
      <c r="F5834" s="206">
        <v>22187.16</v>
      </c>
      <c r="G5834" s="205">
        <f t="shared" si="466"/>
        <v>0.41705971916765355</v>
      </c>
      <c r="H5834" s="207">
        <f t="shared" si="467"/>
        <v>0.45</v>
      </c>
      <c r="I5834" s="213">
        <v>227054</v>
      </c>
      <c r="J5834" s="213">
        <v>12487.97</v>
      </c>
      <c r="K5834" s="212">
        <v>18164.32</v>
      </c>
      <c r="L5834" s="212">
        <v>20434.86</v>
      </c>
      <c r="M5834" s="239">
        <f t="shared" si="464"/>
        <v>0.51529999999980647</v>
      </c>
      <c r="N5834" s="239"/>
      <c r="O5834" s="178"/>
      <c r="P5834" s="178"/>
      <c r="Q5834" s="178"/>
      <c r="R5834" s="178"/>
      <c r="S5834" s="178"/>
      <c r="T5834" s="178"/>
      <c r="U5834" s="178"/>
      <c r="V5834" s="178"/>
      <c r="W5834" s="178"/>
      <c r="X5834" s="178"/>
      <c r="Y5834" s="210">
        <f t="shared" si="463"/>
        <v>0.3841211300964304</v>
      </c>
      <c r="Z5834" s="211">
        <f t="shared" si="465"/>
        <v>0.46</v>
      </c>
      <c r="AA5834" s="178"/>
      <c r="AB5834" s="178"/>
      <c r="AC5834" s="178"/>
    </row>
    <row r="5835" spans="2:29" x14ac:dyDescent="0.35">
      <c r="B5835" s="222">
        <v>591200</v>
      </c>
      <c r="C5835" s="208">
        <v>246569</v>
      </c>
      <c r="D5835" s="309">
        <v>13561.29</v>
      </c>
      <c r="E5835" s="206">
        <v>19725.52</v>
      </c>
      <c r="F5835" s="206">
        <v>22191.21</v>
      </c>
      <c r="G5835" s="205">
        <f t="shared" si="466"/>
        <v>0.41706529093369415</v>
      </c>
      <c r="H5835" s="207">
        <f t="shared" si="467"/>
        <v>0.45</v>
      </c>
      <c r="I5835" s="213">
        <v>227098</v>
      </c>
      <c r="J5835" s="213">
        <v>12490.39</v>
      </c>
      <c r="K5835" s="212">
        <v>18167.84</v>
      </c>
      <c r="L5835" s="212">
        <v>20438.82</v>
      </c>
      <c r="M5835" s="239">
        <f t="shared" si="464"/>
        <v>0.51520000000000432</v>
      </c>
      <c r="N5835" s="239"/>
      <c r="O5835" s="178"/>
      <c r="P5835" s="178"/>
      <c r="Q5835" s="178"/>
      <c r="R5835" s="178"/>
      <c r="S5835" s="178"/>
      <c r="T5835" s="178"/>
      <c r="U5835" s="178"/>
      <c r="V5835" s="178"/>
      <c r="W5835" s="178"/>
      <c r="X5835" s="178"/>
      <c r="Y5835" s="210">
        <f t="shared" si="463"/>
        <v>0.38413058186738835</v>
      </c>
      <c r="Z5835" s="211">
        <f t="shared" si="465"/>
        <v>0.44</v>
      </c>
      <c r="AA5835" s="178"/>
      <c r="AB5835" s="178"/>
      <c r="AC5835" s="178"/>
    </row>
    <row r="5836" spans="2:29" x14ac:dyDescent="0.35">
      <c r="B5836" s="222">
        <v>591300</v>
      </c>
      <c r="C5836" s="208">
        <v>246614</v>
      </c>
      <c r="D5836" s="309">
        <v>13563.77</v>
      </c>
      <c r="E5836" s="206">
        <v>19729.12</v>
      </c>
      <c r="F5836" s="206">
        <v>22195.26</v>
      </c>
      <c r="G5836" s="205">
        <f t="shared" si="466"/>
        <v>0.41707086081515304</v>
      </c>
      <c r="H5836" s="207">
        <f t="shared" si="467"/>
        <v>0.45</v>
      </c>
      <c r="I5836" s="213">
        <v>227144</v>
      </c>
      <c r="J5836" s="213">
        <v>12492.92</v>
      </c>
      <c r="K5836" s="212">
        <v>18171.52</v>
      </c>
      <c r="L5836" s="212">
        <v>20442.96</v>
      </c>
      <c r="M5836" s="239">
        <f t="shared" si="464"/>
        <v>0.51529999999969733</v>
      </c>
      <c r="N5836" s="239"/>
      <c r="O5836" s="178"/>
      <c r="P5836" s="178"/>
      <c r="Q5836" s="178"/>
      <c r="R5836" s="178"/>
      <c r="S5836" s="178"/>
      <c r="T5836" s="178"/>
      <c r="U5836" s="178"/>
      <c r="V5836" s="178"/>
      <c r="W5836" s="178"/>
      <c r="X5836" s="178"/>
      <c r="Y5836" s="210">
        <f t="shared" si="463"/>
        <v>0.38414341281921188</v>
      </c>
      <c r="Z5836" s="211">
        <f t="shared" si="465"/>
        <v>0.46</v>
      </c>
      <c r="AA5836" s="178"/>
      <c r="AB5836" s="178"/>
      <c r="AC5836" s="178"/>
    </row>
    <row r="5837" spans="2:29" x14ac:dyDescent="0.35">
      <c r="B5837" s="222">
        <v>591400</v>
      </c>
      <c r="C5837" s="208">
        <v>246659</v>
      </c>
      <c r="D5837" s="309">
        <v>13566.24</v>
      </c>
      <c r="E5837" s="206">
        <v>19732.72</v>
      </c>
      <c r="F5837" s="206">
        <v>22199.31</v>
      </c>
      <c r="G5837" s="205">
        <f t="shared" si="466"/>
        <v>0.41707642881298612</v>
      </c>
      <c r="H5837" s="207">
        <f t="shared" si="467"/>
        <v>0.45</v>
      </c>
      <c r="I5837" s="213">
        <v>227188</v>
      </c>
      <c r="J5837" s="213">
        <v>12495.34</v>
      </c>
      <c r="K5837" s="212">
        <v>18175.04</v>
      </c>
      <c r="L5837" s="212">
        <v>20446.919999999998</v>
      </c>
      <c r="M5837" s="239">
        <f t="shared" si="464"/>
        <v>0.51519999999989519</v>
      </c>
      <c r="N5837" s="239"/>
      <c r="O5837" s="178"/>
      <c r="P5837" s="178"/>
      <c r="Q5837" s="178"/>
      <c r="R5837" s="178"/>
      <c r="S5837" s="178"/>
      <c r="T5837" s="178"/>
      <c r="U5837" s="178"/>
      <c r="V5837" s="178"/>
      <c r="W5837" s="178"/>
      <c r="X5837" s="178"/>
      <c r="Y5837" s="210">
        <f t="shared" si="463"/>
        <v>0.38415285762597229</v>
      </c>
      <c r="Z5837" s="211">
        <f t="shared" si="465"/>
        <v>0.44</v>
      </c>
      <c r="AA5837" s="178"/>
      <c r="AB5837" s="178"/>
      <c r="AC5837" s="178"/>
    </row>
    <row r="5838" spans="2:29" x14ac:dyDescent="0.35">
      <c r="B5838" s="222">
        <v>591500</v>
      </c>
      <c r="C5838" s="208">
        <v>246704</v>
      </c>
      <c r="D5838" s="309">
        <v>13568.72</v>
      </c>
      <c r="E5838" s="206">
        <v>19736.32</v>
      </c>
      <c r="F5838" s="206">
        <v>22203.360000000001</v>
      </c>
      <c r="G5838" s="205">
        <f t="shared" si="466"/>
        <v>0.41708199492814879</v>
      </c>
      <c r="H5838" s="207">
        <f t="shared" si="467"/>
        <v>0.45</v>
      </c>
      <c r="I5838" s="213">
        <v>227234</v>
      </c>
      <c r="J5838" s="213">
        <v>12497.87</v>
      </c>
      <c r="K5838" s="212">
        <v>18178.72</v>
      </c>
      <c r="L5838" s="212">
        <v>20451.060000000001</v>
      </c>
      <c r="M5838" s="239">
        <f t="shared" si="464"/>
        <v>0.51530000000017029</v>
      </c>
      <c r="N5838" s="239"/>
      <c r="O5838" s="178"/>
      <c r="P5838" s="178"/>
      <c r="Q5838" s="178"/>
      <c r="R5838" s="178"/>
      <c r="S5838" s="178"/>
      <c r="T5838" s="178"/>
      <c r="U5838" s="178"/>
      <c r="V5838" s="178"/>
      <c r="W5838" s="178"/>
      <c r="X5838" s="178"/>
      <c r="Y5838" s="210">
        <f t="shared" si="463"/>
        <v>0.38416568047337279</v>
      </c>
      <c r="Z5838" s="211">
        <f t="shared" si="465"/>
        <v>0.46</v>
      </c>
      <c r="AA5838" s="178"/>
      <c r="AB5838" s="178"/>
      <c r="AC5838" s="178"/>
    </row>
    <row r="5839" spans="2:29" x14ac:dyDescent="0.35">
      <c r="B5839" s="222">
        <v>591600</v>
      </c>
      <c r="C5839" s="208">
        <v>246749</v>
      </c>
      <c r="D5839" s="309">
        <v>13571.19</v>
      </c>
      <c r="E5839" s="206">
        <v>19739.919999999998</v>
      </c>
      <c r="F5839" s="206">
        <v>22207.41</v>
      </c>
      <c r="G5839" s="205">
        <f t="shared" si="466"/>
        <v>0.41708755916159568</v>
      </c>
      <c r="H5839" s="207">
        <f t="shared" si="467"/>
        <v>0.45</v>
      </c>
      <c r="I5839" s="213">
        <v>227278</v>
      </c>
      <c r="J5839" s="213">
        <v>12500.29</v>
      </c>
      <c r="K5839" s="212">
        <v>18182.240000000002</v>
      </c>
      <c r="L5839" s="212">
        <v>20455.02</v>
      </c>
      <c r="M5839" s="239">
        <f t="shared" si="464"/>
        <v>0.51519999999974975</v>
      </c>
      <c r="N5839" s="239"/>
      <c r="O5839" s="178"/>
      <c r="P5839" s="178"/>
      <c r="Q5839" s="178"/>
      <c r="R5839" s="178"/>
      <c r="S5839" s="178"/>
      <c r="T5839" s="178"/>
      <c r="U5839" s="178"/>
      <c r="V5839" s="178"/>
      <c r="W5839" s="178"/>
      <c r="X5839" s="178"/>
      <c r="Y5839" s="210">
        <f t="shared" si="463"/>
        <v>0.38417511832319134</v>
      </c>
      <c r="Z5839" s="211">
        <f t="shared" si="465"/>
        <v>0.44</v>
      </c>
      <c r="AA5839" s="178"/>
      <c r="AB5839" s="178"/>
      <c r="AC5839" s="178"/>
    </row>
    <row r="5840" spans="2:29" x14ac:dyDescent="0.35">
      <c r="B5840" s="222">
        <v>591700</v>
      </c>
      <c r="C5840" s="208">
        <v>246794</v>
      </c>
      <c r="D5840" s="309">
        <v>13573.67</v>
      </c>
      <c r="E5840" s="206">
        <v>19743.52</v>
      </c>
      <c r="F5840" s="206">
        <v>22211.46</v>
      </c>
      <c r="G5840" s="205">
        <f t="shared" si="466"/>
        <v>0.41709312151428091</v>
      </c>
      <c r="H5840" s="207">
        <f t="shared" si="467"/>
        <v>0.45</v>
      </c>
      <c r="I5840" s="213">
        <v>227324</v>
      </c>
      <c r="J5840" s="213">
        <v>12502.82</v>
      </c>
      <c r="K5840" s="212">
        <v>18185.919999999998</v>
      </c>
      <c r="L5840" s="212">
        <v>20459.16</v>
      </c>
      <c r="M5840" s="239">
        <f t="shared" si="464"/>
        <v>0.51530000000002474</v>
      </c>
      <c r="N5840" s="239"/>
      <c r="O5840" s="178"/>
      <c r="P5840" s="178"/>
      <c r="Q5840" s="178"/>
      <c r="R5840" s="178"/>
      <c r="S5840" s="178"/>
      <c r="T5840" s="178"/>
      <c r="U5840" s="178"/>
      <c r="V5840" s="178"/>
      <c r="W5840" s="178"/>
      <c r="X5840" s="178"/>
      <c r="Y5840" s="210">
        <f t="shared" si="463"/>
        <v>0.38418793307419302</v>
      </c>
      <c r="Z5840" s="211">
        <f t="shared" si="465"/>
        <v>0.46</v>
      </c>
      <c r="AA5840" s="178"/>
      <c r="AB5840" s="178"/>
      <c r="AC5840" s="178"/>
    </row>
    <row r="5841" spans="2:29" x14ac:dyDescent="0.35">
      <c r="B5841" s="222">
        <v>591800</v>
      </c>
      <c r="C5841" s="208">
        <v>246839</v>
      </c>
      <c r="D5841" s="309">
        <v>13576.14</v>
      </c>
      <c r="E5841" s="206">
        <v>19747.12</v>
      </c>
      <c r="F5841" s="206">
        <v>22215.51</v>
      </c>
      <c r="G5841" s="205">
        <f t="shared" si="466"/>
        <v>0.41709868198715783</v>
      </c>
      <c r="H5841" s="207">
        <f t="shared" si="467"/>
        <v>0.45</v>
      </c>
      <c r="I5841" s="213">
        <v>227368</v>
      </c>
      <c r="J5841" s="213">
        <v>12505.24</v>
      </c>
      <c r="K5841" s="212">
        <v>18189.439999999999</v>
      </c>
      <c r="L5841" s="212">
        <v>20463.12</v>
      </c>
      <c r="M5841" s="239">
        <f t="shared" si="464"/>
        <v>0.51520000000025901</v>
      </c>
      <c r="N5841" s="239"/>
      <c r="O5841" s="178"/>
      <c r="P5841" s="178"/>
      <c r="Q5841" s="178"/>
      <c r="R5841" s="178"/>
      <c r="S5841" s="178"/>
      <c r="T5841" s="178"/>
      <c r="U5841" s="178"/>
      <c r="V5841" s="178"/>
      <c r="W5841" s="178"/>
      <c r="X5841" s="178"/>
      <c r="Y5841" s="210">
        <f t="shared" si="463"/>
        <v>0.38419736397431564</v>
      </c>
      <c r="Z5841" s="211">
        <f t="shared" si="465"/>
        <v>0.44</v>
      </c>
      <c r="AA5841" s="178"/>
      <c r="AB5841" s="178"/>
      <c r="AC5841" s="178"/>
    </row>
    <row r="5842" spans="2:29" x14ac:dyDescent="0.35">
      <c r="B5842" s="222">
        <v>591900</v>
      </c>
      <c r="C5842" s="208">
        <v>246884</v>
      </c>
      <c r="D5842" s="309">
        <v>13578.62</v>
      </c>
      <c r="E5842" s="206">
        <v>19750.72</v>
      </c>
      <c r="F5842" s="206">
        <v>22219.56</v>
      </c>
      <c r="G5842" s="205">
        <f t="shared" si="466"/>
        <v>0.41710424058117923</v>
      </c>
      <c r="H5842" s="207">
        <f t="shared" si="467"/>
        <v>0.45</v>
      </c>
      <c r="I5842" s="213">
        <v>227414</v>
      </c>
      <c r="J5842" s="213">
        <v>12507.77</v>
      </c>
      <c r="K5842" s="212">
        <v>18193.12</v>
      </c>
      <c r="L5842" s="212">
        <v>20467.259999999998</v>
      </c>
      <c r="M5842" s="239">
        <f t="shared" si="464"/>
        <v>0.51529999999995202</v>
      </c>
      <c r="N5842" s="239"/>
      <c r="O5842" s="178"/>
      <c r="P5842" s="178"/>
      <c r="Q5842" s="178"/>
      <c r="R5842" s="178"/>
      <c r="S5842" s="178"/>
      <c r="T5842" s="178"/>
      <c r="U5842" s="178"/>
      <c r="V5842" s="178"/>
      <c r="W5842" s="178"/>
      <c r="X5842" s="178"/>
      <c r="Y5842" s="210">
        <f t="shared" si="463"/>
        <v>0.38421017063693191</v>
      </c>
      <c r="Z5842" s="211">
        <f t="shared" si="465"/>
        <v>0.46</v>
      </c>
      <c r="AA5842" s="178"/>
      <c r="AB5842" s="178"/>
      <c r="AC5842" s="178"/>
    </row>
    <row r="5843" spans="2:29" x14ac:dyDescent="0.35">
      <c r="B5843" s="222">
        <v>592000</v>
      </c>
      <c r="C5843" s="208">
        <v>246929</v>
      </c>
      <c r="D5843" s="309">
        <v>13581.09</v>
      </c>
      <c r="E5843" s="206">
        <v>19754.32</v>
      </c>
      <c r="F5843" s="206">
        <v>22223.61</v>
      </c>
      <c r="G5843" s="205">
        <f t="shared" si="466"/>
        <v>0.4171097972972973</v>
      </c>
      <c r="H5843" s="207">
        <f t="shared" si="467"/>
        <v>0.45</v>
      </c>
      <c r="I5843" s="213">
        <v>227458</v>
      </c>
      <c r="J5843" s="213">
        <v>12510.19</v>
      </c>
      <c r="K5843" s="212">
        <v>18196.64</v>
      </c>
      <c r="L5843" s="212">
        <v>20471.22</v>
      </c>
      <c r="M5843" s="239">
        <f t="shared" si="464"/>
        <v>0.51520000000007715</v>
      </c>
      <c r="N5843" s="239"/>
      <c r="O5843" s="178"/>
      <c r="P5843" s="178"/>
      <c r="Q5843" s="178"/>
      <c r="R5843" s="178"/>
      <c r="S5843" s="178"/>
      <c r="T5843" s="178"/>
      <c r="U5843" s="178"/>
      <c r="V5843" s="178"/>
      <c r="W5843" s="178"/>
      <c r="X5843" s="178"/>
      <c r="Y5843" s="210">
        <f t="shared" si="463"/>
        <v>0.38421959459459459</v>
      </c>
      <c r="Z5843" s="211">
        <f t="shared" si="465"/>
        <v>0.44</v>
      </c>
      <c r="AA5843" s="178"/>
      <c r="AB5843" s="178"/>
      <c r="AC5843" s="178"/>
    </row>
    <row r="5844" spans="2:29" x14ac:dyDescent="0.35">
      <c r="B5844" s="222">
        <v>592100</v>
      </c>
      <c r="C5844" s="208">
        <v>246974</v>
      </c>
      <c r="D5844" s="309">
        <v>13583.57</v>
      </c>
      <c r="E5844" s="206">
        <v>19757.919999999998</v>
      </c>
      <c r="F5844" s="206">
        <v>22227.66</v>
      </c>
      <c r="G5844" s="205">
        <f t="shared" si="466"/>
        <v>0.41711535213646345</v>
      </c>
      <c r="H5844" s="207">
        <f t="shared" si="467"/>
        <v>0.45</v>
      </c>
      <c r="I5844" s="213">
        <v>227504</v>
      </c>
      <c r="J5844" s="213">
        <v>12512.72</v>
      </c>
      <c r="K5844" s="212">
        <v>18200.32</v>
      </c>
      <c r="L5844" s="212">
        <v>20475.36</v>
      </c>
      <c r="M5844" s="239">
        <f t="shared" si="464"/>
        <v>0.51529999999980647</v>
      </c>
      <c r="N5844" s="239"/>
      <c r="O5844" s="178"/>
      <c r="P5844" s="178"/>
      <c r="Q5844" s="178"/>
      <c r="R5844" s="178"/>
      <c r="S5844" s="178"/>
      <c r="T5844" s="178"/>
      <c r="U5844" s="178"/>
      <c r="V5844" s="178"/>
      <c r="W5844" s="178"/>
      <c r="X5844" s="178"/>
      <c r="Y5844" s="210">
        <f t="shared" si="463"/>
        <v>0.38423239317682822</v>
      </c>
      <c r="Z5844" s="211">
        <f t="shared" si="465"/>
        <v>0.46</v>
      </c>
      <c r="AA5844" s="178"/>
      <c r="AB5844" s="178"/>
      <c r="AC5844" s="178"/>
    </row>
    <row r="5845" spans="2:29" x14ac:dyDescent="0.35">
      <c r="B5845" s="222">
        <v>592200</v>
      </c>
      <c r="C5845" s="208">
        <v>247019</v>
      </c>
      <c r="D5845" s="309">
        <v>13586.04</v>
      </c>
      <c r="E5845" s="206">
        <v>19761.52</v>
      </c>
      <c r="F5845" s="206">
        <v>22231.71</v>
      </c>
      <c r="G5845" s="205">
        <f t="shared" si="466"/>
        <v>0.41712090509962851</v>
      </c>
      <c r="H5845" s="207">
        <f t="shared" si="467"/>
        <v>0.45</v>
      </c>
      <c r="I5845" s="213">
        <v>227548</v>
      </c>
      <c r="J5845" s="213">
        <v>12515.14</v>
      </c>
      <c r="K5845" s="212">
        <v>18203.84</v>
      </c>
      <c r="L5845" s="212">
        <v>20479.32</v>
      </c>
      <c r="M5845" s="239">
        <f t="shared" si="464"/>
        <v>0.51520000000000432</v>
      </c>
      <c r="N5845" s="239"/>
      <c r="O5845" s="178"/>
      <c r="P5845" s="178"/>
      <c r="Q5845" s="178"/>
      <c r="R5845" s="178"/>
      <c r="S5845" s="178"/>
      <c r="T5845" s="178"/>
      <c r="U5845" s="178"/>
      <c r="V5845" s="178"/>
      <c r="W5845" s="178"/>
      <c r="X5845" s="178"/>
      <c r="Y5845" s="210">
        <f t="shared" si="463"/>
        <v>0.38424181019925702</v>
      </c>
      <c r="Z5845" s="211">
        <f t="shared" si="465"/>
        <v>0.44</v>
      </c>
      <c r="AA5845" s="178"/>
      <c r="AB5845" s="178"/>
      <c r="AC5845" s="178"/>
    </row>
    <row r="5846" spans="2:29" x14ac:dyDescent="0.35">
      <c r="B5846" s="222">
        <v>592300</v>
      </c>
      <c r="C5846" s="208">
        <v>247064</v>
      </c>
      <c r="D5846" s="309">
        <v>13588.52</v>
      </c>
      <c r="E5846" s="206">
        <v>19765.12</v>
      </c>
      <c r="F5846" s="206">
        <v>22235.759999999998</v>
      </c>
      <c r="G5846" s="205">
        <f t="shared" si="466"/>
        <v>0.41712645618774269</v>
      </c>
      <c r="H5846" s="207">
        <f t="shared" si="467"/>
        <v>0.45</v>
      </c>
      <c r="I5846" s="213">
        <v>227594</v>
      </c>
      <c r="J5846" s="213">
        <v>12517.67</v>
      </c>
      <c r="K5846" s="212">
        <v>18207.52</v>
      </c>
      <c r="L5846" s="212">
        <v>20483.46</v>
      </c>
      <c r="M5846" s="239">
        <f t="shared" si="464"/>
        <v>0.51529999999969733</v>
      </c>
      <c r="N5846" s="239"/>
      <c r="O5846" s="178"/>
      <c r="P5846" s="178"/>
      <c r="Q5846" s="178"/>
      <c r="R5846" s="178"/>
      <c r="S5846" s="178"/>
      <c r="T5846" s="178"/>
      <c r="U5846" s="178"/>
      <c r="V5846" s="178"/>
      <c r="W5846" s="178"/>
      <c r="X5846" s="178"/>
      <c r="Y5846" s="210">
        <f t="shared" si="463"/>
        <v>0.38425460070910011</v>
      </c>
      <c r="Z5846" s="211">
        <f t="shared" si="465"/>
        <v>0.46</v>
      </c>
      <c r="AA5846" s="178"/>
      <c r="AB5846" s="178"/>
      <c r="AC5846" s="178"/>
    </row>
    <row r="5847" spans="2:29" x14ac:dyDescent="0.35">
      <c r="B5847" s="222">
        <v>592400</v>
      </c>
      <c r="C5847" s="208">
        <v>247109</v>
      </c>
      <c r="D5847" s="309">
        <v>13590.99</v>
      </c>
      <c r="E5847" s="206">
        <v>19768.72</v>
      </c>
      <c r="F5847" s="206">
        <v>22239.81</v>
      </c>
      <c r="G5847" s="205">
        <f t="shared" si="466"/>
        <v>0.41713200540175555</v>
      </c>
      <c r="H5847" s="207">
        <f t="shared" si="467"/>
        <v>0.45</v>
      </c>
      <c r="I5847" s="213">
        <v>227638</v>
      </c>
      <c r="J5847" s="213">
        <v>12520.09</v>
      </c>
      <c r="K5847" s="212">
        <v>18211.04</v>
      </c>
      <c r="L5847" s="212">
        <v>20487.419999999998</v>
      </c>
      <c r="M5847" s="239">
        <f t="shared" si="464"/>
        <v>0.51519999999989519</v>
      </c>
      <c r="N5847" s="239"/>
      <c r="O5847" s="178"/>
      <c r="P5847" s="178"/>
      <c r="Q5847" s="178"/>
      <c r="R5847" s="178"/>
      <c r="S5847" s="178"/>
      <c r="T5847" s="178"/>
      <c r="U5847" s="178"/>
      <c r="V5847" s="178"/>
      <c r="W5847" s="178"/>
      <c r="X5847" s="178"/>
      <c r="Y5847" s="210">
        <f t="shared" si="463"/>
        <v>0.38426401080351114</v>
      </c>
      <c r="Z5847" s="211">
        <f t="shared" si="465"/>
        <v>0.44</v>
      </c>
      <c r="AA5847" s="178"/>
      <c r="AB5847" s="178"/>
      <c r="AC5847" s="178"/>
    </row>
    <row r="5848" spans="2:29" x14ac:dyDescent="0.35">
      <c r="B5848" s="222">
        <v>592500</v>
      </c>
      <c r="C5848" s="208">
        <v>247154</v>
      </c>
      <c r="D5848" s="309">
        <v>13593.47</v>
      </c>
      <c r="E5848" s="206">
        <v>19772.32</v>
      </c>
      <c r="F5848" s="206">
        <v>22243.86</v>
      </c>
      <c r="G5848" s="205">
        <f t="shared" si="466"/>
        <v>0.41713755274261605</v>
      </c>
      <c r="H5848" s="207">
        <f t="shared" si="467"/>
        <v>0.45</v>
      </c>
      <c r="I5848" s="213">
        <v>227684</v>
      </c>
      <c r="J5848" s="213">
        <v>12522.62</v>
      </c>
      <c r="K5848" s="212">
        <v>18214.72</v>
      </c>
      <c r="L5848" s="212">
        <v>20491.560000000001</v>
      </c>
      <c r="M5848" s="239">
        <f t="shared" si="464"/>
        <v>0.51530000000017029</v>
      </c>
      <c r="N5848" s="239"/>
      <c r="O5848" s="178"/>
      <c r="P5848" s="178"/>
      <c r="Q5848" s="178"/>
      <c r="R5848" s="178"/>
      <c r="S5848" s="178"/>
      <c r="T5848" s="178"/>
      <c r="U5848" s="178"/>
      <c r="V5848" s="178"/>
      <c r="W5848" s="178"/>
      <c r="X5848" s="178"/>
      <c r="Y5848" s="210">
        <f t="shared" si="463"/>
        <v>0.38427679324894515</v>
      </c>
      <c r="Z5848" s="211">
        <f t="shared" si="465"/>
        <v>0.46</v>
      </c>
      <c r="AA5848" s="178"/>
      <c r="AB5848" s="178"/>
      <c r="AC5848" s="178"/>
    </row>
    <row r="5849" spans="2:29" x14ac:dyDescent="0.35">
      <c r="B5849" s="222">
        <v>592600</v>
      </c>
      <c r="C5849" s="208">
        <v>247199</v>
      </c>
      <c r="D5849" s="309">
        <v>13595.94</v>
      </c>
      <c r="E5849" s="206">
        <v>19775.919999999998</v>
      </c>
      <c r="F5849" s="206">
        <v>22247.91</v>
      </c>
      <c r="G5849" s="205">
        <f t="shared" si="466"/>
        <v>0.41714309821127238</v>
      </c>
      <c r="H5849" s="207">
        <f t="shared" si="467"/>
        <v>0.45</v>
      </c>
      <c r="I5849" s="213">
        <v>227728</v>
      </c>
      <c r="J5849" s="213">
        <v>12525.04</v>
      </c>
      <c r="K5849" s="212">
        <v>18218.240000000002</v>
      </c>
      <c r="L5849" s="212">
        <v>20495.52</v>
      </c>
      <c r="M5849" s="239">
        <f t="shared" si="464"/>
        <v>0.51519999999974975</v>
      </c>
      <c r="N5849" s="239"/>
      <c r="O5849" s="178"/>
      <c r="P5849" s="178"/>
      <c r="Q5849" s="178"/>
      <c r="R5849" s="178"/>
      <c r="S5849" s="178"/>
      <c r="T5849" s="178"/>
      <c r="U5849" s="178"/>
      <c r="V5849" s="178"/>
      <c r="W5849" s="178"/>
      <c r="X5849" s="178"/>
      <c r="Y5849" s="210">
        <f t="shared" si="463"/>
        <v>0.38428619642254475</v>
      </c>
      <c r="Z5849" s="211">
        <f t="shared" si="465"/>
        <v>0.44</v>
      </c>
      <c r="AA5849" s="178"/>
      <c r="AB5849" s="178"/>
      <c r="AC5849" s="178"/>
    </row>
    <row r="5850" spans="2:29" x14ac:dyDescent="0.35">
      <c r="B5850" s="222">
        <v>592700</v>
      </c>
      <c r="C5850" s="208">
        <v>247244</v>
      </c>
      <c r="D5850" s="309">
        <v>13598.42</v>
      </c>
      <c r="E5850" s="206">
        <v>19779.52</v>
      </c>
      <c r="F5850" s="206">
        <v>22251.96</v>
      </c>
      <c r="G5850" s="205">
        <f t="shared" si="466"/>
        <v>0.41714864180867217</v>
      </c>
      <c r="H5850" s="207">
        <f t="shared" si="467"/>
        <v>0.45</v>
      </c>
      <c r="I5850" s="213">
        <v>227774</v>
      </c>
      <c r="J5850" s="213">
        <v>12527.57</v>
      </c>
      <c r="K5850" s="212">
        <v>18221.919999999998</v>
      </c>
      <c r="L5850" s="212">
        <v>20499.66</v>
      </c>
      <c r="M5850" s="239">
        <f t="shared" si="464"/>
        <v>0.51530000000002474</v>
      </c>
      <c r="N5850" s="239"/>
      <c r="O5850" s="178"/>
      <c r="P5850" s="178"/>
      <c r="Q5850" s="178"/>
      <c r="R5850" s="178"/>
      <c r="S5850" s="178"/>
      <c r="T5850" s="178"/>
      <c r="U5850" s="178"/>
      <c r="V5850" s="178"/>
      <c r="W5850" s="178"/>
      <c r="X5850" s="178"/>
      <c r="Y5850" s="210">
        <f t="shared" si="463"/>
        <v>0.38429897081154041</v>
      </c>
      <c r="Z5850" s="211">
        <f t="shared" si="465"/>
        <v>0.46</v>
      </c>
      <c r="AA5850" s="178"/>
      <c r="AB5850" s="178"/>
      <c r="AC5850" s="178"/>
    </row>
    <row r="5851" spans="2:29" x14ac:dyDescent="0.35">
      <c r="B5851" s="222">
        <v>592800</v>
      </c>
      <c r="C5851" s="208">
        <v>247289</v>
      </c>
      <c r="D5851" s="309">
        <v>13600.89</v>
      </c>
      <c r="E5851" s="206">
        <v>19783.12</v>
      </c>
      <c r="F5851" s="206">
        <v>22256.01</v>
      </c>
      <c r="G5851" s="205">
        <f t="shared" si="466"/>
        <v>0.4171541835357625</v>
      </c>
      <c r="H5851" s="207">
        <f t="shared" si="467"/>
        <v>0.45</v>
      </c>
      <c r="I5851" s="213">
        <v>227818</v>
      </c>
      <c r="J5851" s="213">
        <v>12529.99</v>
      </c>
      <c r="K5851" s="212">
        <v>18225.439999999999</v>
      </c>
      <c r="L5851" s="212">
        <v>20503.62</v>
      </c>
      <c r="M5851" s="239">
        <f t="shared" si="464"/>
        <v>0.51520000000025901</v>
      </c>
      <c r="N5851" s="239"/>
      <c r="O5851" s="178"/>
      <c r="P5851" s="178"/>
      <c r="Q5851" s="178"/>
      <c r="R5851" s="178"/>
      <c r="S5851" s="178"/>
      <c r="T5851" s="178"/>
      <c r="U5851" s="178"/>
      <c r="V5851" s="178"/>
      <c r="W5851" s="178"/>
      <c r="X5851" s="178"/>
      <c r="Y5851" s="210">
        <f t="shared" si="463"/>
        <v>0.38430836707152499</v>
      </c>
      <c r="Z5851" s="211">
        <f t="shared" si="465"/>
        <v>0.44</v>
      </c>
      <c r="AA5851" s="178"/>
      <c r="AB5851" s="178"/>
      <c r="AC5851" s="178"/>
    </row>
    <row r="5852" spans="2:29" x14ac:dyDescent="0.35">
      <c r="B5852" s="222">
        <v>592900</v>
      </c>
      <c r="C5852" s="208">
        <v>247334</v>
      </c>
      <c r="D5852" s="309">
        <v>13603.37</v>
      </c>
      <c r="E5852" s="206">
        <v>19786.72</v>
      </c>
      <c r="F5852" s="206">
        <v>22260.06</v>
      </c>
      <c r="G5852" s="205">
        <f t="shared" si="466"/>
        <v>0.41715972339348961</v>
      </c>
      <c r="H5852" s="207">
        <f t="shared" si="467"/>
        <v>0.45</v>
      </c>
      <c r="I5852" s="213">
        <v>227864</v>
      </c>
      <c r="J5852" s="213">
        <v>12532.52</v>
      </c>
      <c r="K5852" s="212">
        <v>18229.12</v>
      </c>
      <c r="L5852" s="212">
        <v>20507.759999999998</v>
      </c>
      <c r="M5852" s="239">
        <f t="shared" si="464"/>
        <v>0.51529999999995202</v>
      </c>
      <c r="N5852" s="239"/>
      <c r="O5852" s="178"/>
      <c r="P5852" s="178"/>
      <c r="Q5852" s="178"/>
      <c r="R5852" s="178"/>
      <c r="S5852" s="178"/>
      <c r="T5852" s="178"/>
      <c r="U5852" s="178"/>
      <c r="V5852" s="178"/>
      <c r="W5852" s="178"/>
      <c r="X5852" s="178"/>
      <c r="Y5852" s="210">
        <f t="shared" si="463"/>
        <v>0.38432113341204249</v>
      </c>
      <c r="Z5852" s="211">
        <f t="shared" si="465"/>
        <v>0.46</v>
      </c>
      <c r="AA5852" s="178"/>
      <c r="AB5852" s="178"/>
      <c r="AC5852" s="178"/>
    </row>
    <row r="5853" spans="2:29" x14ac:dyDescent="0.35">
      <c r="B5853" s="222">
        <v>593000</v>
      </c>
      <c r="C5853" s="208">
        <v>247379</v>
      </c>
      <c r="D5853" s="309">
        <v>13605.84</v>
      </c>
      <c r="E5853" s="206">
        <v>19790.32</v>
      </c>
      <c r="F5853" s="206">
        <v>22264.11</v>
      </c>
      <c r="G5853" s="205">
        <f t="shared" si="466"/>
        <v>0.4171652613827993</v>
      </c>
      <c r="H5853" s="207">
        <f t="shared" si="467"/>
        <v>0.45</v>
      </c>
      <c r="I5853" s="213">
        <v>227908</v>
      </c>
      <c r="J5853" s="213">
        <v>12534.94</v>
      </c>
      <c r="K5853" s="212">
        <v>18232.64</v>
      </c>
      <c r="L5853" s="212">
        <v>20511.72</v>
      </c>
      <c r="M5853" s="239">
        <f t="shared" si="464"/>
        <v>0.51520000000007715</v>
      </c>
      <c r="N5853" s="239"/>
      <c r="O5853" s="178"/>
      <c r="P5853" s="178"/>
      <c r="Q5853" s="178"/>
      <c r="R5853" s="178"/>
      <c r="S5853" s="178"/>
      <c r="T5853" s="178"/>
      <c r="U5853" s="178"/>
      <c r="V5853" s="178"/>
      <c r="W5853" s="178"/>
      <c r="X5853" s="178"/>
      <c r="Y5853" s="210">
        <f t="shared" si="463"/>
        <v>0.38433052276559865</v>
      </c>
      <c r="Z5853" s="211">
        <f t="shared" si="465"/>
        <v>0.44</v>
      </c>
      <c r="AA5853" s="178"/>
      <c r="AB5853" s="178"/>
      <c r="AC5853" s="178"/>
    </row>
    <row r="5854" spans="2:29" x14ac:dyDescent="0.35">
      <c r="B5854" s="222">
        <v>593100</v>
      </c>
      <c r="C5854" s="208">
        <v>247424</v>
      </c>
      <c r="D5854" s="309">
        <v>13608.32</v>
      </c>
      <c r="E5854" s="206">
        <v>19793.919999999998</v>
      </c>
      <c r="F5854" s="206">
        <v>22268.16</v>
      </c>
      <c r="G5854" s="205">
        <f t="shared" si="466"/>
        <v>0.41717079750463665</v>
      </c>
      <c r="H5854" s="207">
        <f t="shared" si="467"/>
        <v>0.45</v>
      </c>
      <c r="I5854" s="213">
        <v>227954</v>
      </c>
      <c r="J5854" s="213">
        <v>12537.47</v>
      </c>
      <c r="K5854" s="212">
        <v>18236.32</v>
      </c>
      <c r="L5854" s="212">
        <v>20515.86</v>
      </c>
      <c r="M5854" s="239">
        <f t="shared" si="464"/>
        <v>0.51529999999980647</v>
      </c>
      <c r="N5854" s="239"/>
      <c r="O5854" s="178"/>
      <c r="P5854" s="178"/>
      <c r="Q5854" s="178"/>
      <c r="R5854" s="178"/>
      <c r="S5854" s="178"/>
      <c r="T5854" s="178"/>
      <c r="U5854" s="178"/>
      <c r="V5854" s="178"/>
      <c r="W5854" s="178"/>
      <c r="X5854" s="178"/>
      <c r="Y5854" s="210">
        <f t="shared" si="463"/>
        <v>0.38434328106558757</v>
      </c>
      <c r="Z5854" s="211">
        <f t="shared" si="465"/>
        <v>0.46</v>
      </c>
      <c r="AA5854" s="178"/>
      <c r="AB5854" s="178"/>
      <c r="AC5854" s="178"/>
    </row>
    <row r="5855" spans="2:29" x14ac:dyDescent="0.35">
      <c r="B5855" s="222">
        <v>593200</v>
      </c>
      <c r="C5855" s="208">
        <v>247469</v>
      </c>
      <c r="D5855" s="309">
        <v>13610.79</v>
      </c>
      <c r="E5855" s="206">
        <v>19797.52</v>
      </c>
      <c r="F5855" s="206">
        <v>22272.21</v>
      </c>
      <c r="G5855" s="205">
        <f t="shared" si="466"/>
        <v>0.41717633175994606</v>
      </c>
      <c r="H5855" s="207">
        <f t="shared" si="467"/>
        <v>0.45</v>
      </c>
      <c r="I5855" s="213">
        <v>227998</v>
      </c>
      <c r="J5855" s="213">
        <v>12539.89</v>
      </c>
      <c r="K5855" s="212">
        <v>18239.84</v>
      </c>
      <c r="L5855" s="212">
        <v>20519.82</v>
      </c>
      <c r="M5855" s="239">
        <f t="shared" si="464"/>
        <v>0.51520000000000432</v>
      </c>
      <c r="N5855" s="239"/>
      <c r="O5855" s="178"/>
      <c r="P5855" s="178"/>
      <c r="Q5855" s="178"/>
      <c r="R5855" s="178"/>
      <c r="S5855" s="178"/>
      <c r="T5855" s="178"/>
      <c r="U5855" s="178"/>
      <c r="V5855" s="178"/>
      <c r="W5855" s="178"/>
      <c r="X5855" s="178"/>
      <c r="Y5855" s="210">
        <f t="shared" si="463"/>
        <v>0.38435266351989211</v>
      </c>
      <c r="Z5855" s="211">
        <f t="shared" si="465"/>
        <v>0.44</v>
      </c>
      <c r="AA5855" s="178"/>
      <c r="AB5855" s="178"/>
      <c r="AC5855" s="178"/>
    </row>
    <row r="5856" spans="2:29" x14ac:dyDescent="0.35">
      <c r="B5856" s="222">
        <v>593300</v>
      </c>
      <c r="C5856" s="208">
        <v>247514</v>
      </c>
      <c r="D5856" s="309">
        <v>13613.27</v>
      </c>
      <c r="E5856" s="206">
        <v>19801.12</v>
      </c>
      <c r="F5856" s="206">
        <v>22276.26</v>
      </c>
      <c r="G5856" s="205">
        <f t="shared" si="466"/>
        <v>0.41718186414967134</v>
      </c>
      <c r="H5856" s="207">
        <f t="shared" si="467"/>
        <v>0.45</v>
      </c>
      <c r="I5856" s="213">
        <v>228044</v>
      </c>
      <c r="J5856" s="213">
        <v>12542.42</v>
      </c>
      <c r="K5856" s="212">
        <v>18243.52</v>
      </c>
      <c r="L5856" s="212">
        <v>20523.96</v>
      </c>
      <c r="M5856" s="239">
        <f t="shared" si="464"/>
        <v>0.51529999999969733</v>
      </c>
      <c r="N5856" s="239"/>
      <c r="O5856" s="178"/>
      <c r="P5856" s="178"/>
      <c r="Q5856" s="178"/>
      <c r="R5856" s="178"/>
      <c r="S5856" s="178"/>
      <c r="T5856" s="178"/>
      <c r="U5856" s="178"/>
      <c r="V5856" s="178"/>
      <c r="W5856" s="178"/>
      <c r="X5856" s="178"/>
      <c r="Y5856" s="210">
        <f t="shared" si="463"/>
        <v>0.38436541378729144</v>
      </c>
      <c r="Z5856" s="211">
        <f t="shared" si="465"/>
        <v>0.46</v>
      </c>
      <c r="AA5856" s="178"/>
      <c r="AB5856" s="178"/>
      <c r="AC5856" s="178"/>
    </row>
    <row r="5857" spans="2:29" x14ac:dyDescent="0.35">
      <c r="B5857" s="222">
        <v>593400</v>
      </c>
      <c r="C5857" s="208">
        <v>247559</v>
      </c>
      <c r="D5857" s="309">
        <v>13615.74</v>
      </c>
      <c r="E5857" s="206">
        <v>19804.72</v>
      </c>
      <c r="F5857" s="206">
        <v>22280.31</v>
      </c>
      <c r="G5857" s="205">
        <f t="shared" si="466"/>
        <v>0.41718739467475563</v>
      </c>
      <c r="H5857" s="207">
        <f t="shared" si="467"/>
        <v>0.45</v>
      </c>
      <c r="I5857" s="213">
        <v>228088</v>
      </c>
      <c r="J5857" s="213">
        <v>12544.84</v>
      </c>
      <c r="K5857" s="212">
        <v>18247.04</v>
      </c>
      <c r="L5857" s="212">
        <v>20527.919999999998</v>
      </c>
      <c r="M5857" s="239">
        <f t="shared" si="464"/>
        <v>0.51519999999989519</v>
      </c>
      <c r="N5857" s="239"/>
      <c r="O5857" s="178"/>
      <c r="P5857" s="178"/>
      <c r="Q5857" s="178"/>
      <c r="R5857" s="178"/>
      <c r="S5857" s="178"/>
      <c r="T5857" s="178"/>
      <c r="U5857" s="178"/>
      <c r="V5857" s="178"/>
      <c r="W5857" s="178"/>
      <c r="X5857" s="178"/>
      <c r="Y5857" s="210">
        <f t="shared" si="463"/>
        <v>0.3843747893495113</v>
      </c>
      <c r="Z5857" s="211">
        <f t="shared" si="465"/>
        <v>0.44</v>
      </c>
      <c r="AA5857" s="178"/>
      <c r="AB5857" s="178"/>
      <c r="AC5857" s="178"/>
    </row>
    <row r="5858" spans="2:29" x14ac:dyDescent="0.35">
      <c r="B5858" s="222">
        <v>593500</v>
      </c>
      <c r="C5858" s="208">
        <v>247604</v>
      </c>
      <c r="D5858" s="309">
        <v>13618.22</v>
      </c>
      <c r="E5858" s="206">
        <v>19808.32</v>
      </c>
      <c r="F5858" s="206">
        <v>22284.36</v>
      </c>
      <c r="G5858" s="205">
        <f t="shared" si="466"/>
        <v>0.41719292333614155</v>
      </c>
      <c r="H5858" s="207">
        <f t="shared" si="467"/>
        <v>0.45</v>
      </c>
      <c r="I5858" s="213">
        <v>228134</v>
      </c>
      <c r="J5858" s="213">
        <v>12547.37</v>
      </c>
      <c r="K5858" s="212">
        <v>18250.72</v>
      </c>
      <c r="L5858" s="212">
        <v>20532.060000000001</v>
      </c>
      <c r="M5858" s="239">
        <f t="shared" si="464"/>
        <v>0.51530000000017029</v>
      </c>
      <c r="N5858" s="239"/>
      <c r="O5858" s="178"/>
      <c r="P5858" s="178"/>
      <c r="Q5858" s="178"/>
      <c r="R5858" s="178"/>
      <c r="S5858" s="178"/>
      <c r="T5858" s="178"/>
      <c r="U5858" s="178"/>
      <c r="V5858" s="178"/>
      <c r="W5858" s="178"/>
      <c r="X5858" s="178"/>
      <c r="Y5858" s="210">
        <f t="shared" si="463"/>
        <v>0.38438753159224937</v>
      </c>
      <c r="Z5858" s="211">
        <f t="shared" si="465"/>
        <v>0.46</v>
      </c>
      <c r="AA5858" s="178"/>
      <c r="AB5858" s="178"/>
      <c r="AC5858" s="178"/>
    </row>
    <row r="5859" spans="2:29" x14ac:dyDescent="0.35">
      <c r="B5859" s="222">
        <v>593600</v>
      </c>
      <c r="C5859" s="208">
        <v>247649</v>
      </c>
      <c r="D5859" s="309">
        <v>13620.69</v>
      </c>
      <c r="E5859" s="206">
        <v>19811.919999999998</v>
      </c>
      <c r="F5859" s="206">
        <v>22288.41</v>
      </c>
      <c r="G5859" s="205">
        <f t="shared" si="466"/>
        <v>0.41719845013477092</v>
      </c>
      <c r="H5859" s="207">
        <f t="shared" si="467"/>
        <v>0.45</v>
      </c>
      <c r="I5859" s="213">
        <v>228178</v>
      </c>
      <c r="J5859" s="213">
        <v>12549.79</v>
      </c>
      <c r="K5859" s="212">
        <v>18254.240000000002</v>
      </c>
      <c r="L5859" s="212">
        <v>20536.02</v>
      </c>
      <c r="M5859" s="239">
        <f t="shared" si="464"/>
        <v>0.51519999999974975</v>
      </c>
      <c r="N5859" s="239"/>
      <c r="O5859" s="178"/>
      <c r="P5859" s="178"/>
      <c r="Q5859" s="178"/>
      <c r="R5859" s="178"/>
      <c r="S5859" s="178"/>
      <c r="T5859" s="178"/>
      <c r="U5859" s="178"/>
      <c r="V5859" s="178"/>
      <c r="W5859" s="178"/>
      <c r="X5859" s="178"/>
      <c r="Y5859" s="210">
        <f t="shared" si="463"/>
        <v>0.38439690026954176</v>
      </c>
      <c r="Z5859" s="211">
        <f t="shared" si="465"/>
        <v>0.44</v>
      </c>
      <c r="AA5859" s="178"/>
      <c r="AB5859" s="178"/>
      <c r="AC5859" s="178"/>
    </row>
    <row r="5860" spans="2:29" x14ac:dyDescent="0.35">
      <c r="B5860" s="222">
        <v>593700</v>
      </c>
      <c r="C5860" s="208">
        <v>247694</v>
      </c>
      <c r="D5860" s="309">
        <v>13623.17</v>
      </c>
      <c r="E5860" s="206">
        <v>19815.52</v>
      </c>
      <c r="F5860" s="206">
        <v>22292.46</v>
      </c>
      <c r="G5860" s="205">
        <f t="shared" si="466"/>
        <v>0.41720397507158496</v>
      </c>
      <c r="H5860" s="207">
        <f t="shared" si="467"/>
        <v>0.45</v>
      </c>
      <c r="I5860" s="213">
        <v>228224</v>
      </c>
      <c r="J5860" s="213">
        <v>12552.32</v>
      </c>
      <c r="K5860" s="212">
        <v>18257.919999999998</v>
      </c>
      <c r="L5860" s="212">
        <v>20540.16</v>
      </c>
      <c r="M5860" s="239">
        <f t="shared" si="464"/>
        <v>0.51530000000002474</v>
      </c>
      <c r="N5860" s="239"/>
      <c r="O5860" s="178"/>
      <c r="P5860" s="178"/>
      <c r="Q5860" s="178"/>
      <c r="R5860" s="178"/>
      <c r="S5860" s="178"/>
      <c r="T5860" s="178"/>
      <c r="U5860" s="178"/>
      <c r="V5860" s="178"/>
      <c r="W5860" s="178"/>
      <c r="X5860" s="178"/>
      <c r="Y5860" s="210">
        <f t="shared" si="463"/>
        <v>0.38440963449553645</v>
      </c>
      <c r="Z5860" s="211">
        <f t="shared" si="465"/>
        <v>0.46</v>
      </c>
      <c r="AA5860" s="178"/>
      <c r="AB5860" s="178"/>
      <c r="AC5860" s="178"/>
    </row>
    <row r="5861" spans="2:29" x14ac:dyDescent="0.35">
      <c r="B5861" s="222">
        <v>593800</v>
      </c>
      <c r="C5861" s="208">
        <v>247739</v>
      </c>
      <c r="D5861" s="309">
        <v>13625.64</v>
      </c>
      <c r="E5861" s="206">
        <v>19819.12</v>
      </c>
      <c r="F5861" s="206">
        <v>22296.51</v>
      </c>
      <c r="G5861" s="205">
        <f t="shared" si="466"/>
        <v>0.41720949814752439</v>
      </c>
      <c r="H5861" s="207">
        <f t="shared" si="467"/>
        <v>0.45</v>
      </c>
      <c r="I5861" s="213">
        <v>228268</v>
      </c>
      <c r="J5861" s="213">
        <v>12554.74</v>
      </c>
      <c r="K5861" s="212">
        <v>18261.439999999999</v>
      </c>
      <c r="L5861" s="212">
        <v>20544.12</v>
      </c>
      <c r="M5861" s="239">
        <f t="shared" si="464"/>
        <v>0.51520000000025901</v>
      </c>
      <c r="N5861" s="239"/>
      <c r="O5861" s="178"/>
      <c r="P5861" s="178"/>
      <c r="Q5861" s="178"/>
      <c r="R5861" s="178"/>
      <c r="S5861" s="178"/>
      <c r="T5861" s="178"/>
      <c r="U5861" s="178"/>
      <c r="V5861" s="178"/>
      <c r="W5861" s="178"/>
      <c r="X5861" s="178"/>
      <c r="Y5861" s="210">
        <f t="shared" si="463"/>
        <v>0.38441899629504883</v>
      </c>
      <c r="Z5861" s="211">
        <f t="shared" si="465"/>
        <v>0.44</v>
      </c>
      <c r="AA5861" s="178"/>
      <c r="AB5861" s="178"/>
      <c r="AC5861" s="178"/>
    </row>
    <row r="5862" spans="2:29" x14ac:dyDescent="0.35">
      <c r="B5862" s="222">
        <v>593900</v>
      </c>
      <c r="C5862" s="208">
        <v>247784</v>
      </c>
      <c r="D5862" s="309">
        <v>13628.12</v>
      </c>
      <c r="E5862" s="206">
        <v>19822.72</v>
      </c>
      <c r="F5862" s="206">
        <v>22300.560000000001</v>
      </c>
      <c r="G5862" s="205">
        <f t="shared" si="466"/>
        <v>0.41721501936352923</v>
      </c>
      <c r="H5862" s="207">
        <f t="shared" si="467"/>
        <v>0.45</v>
      </c>
      <c r="I5862" s="213">
        <v>228314</v>
      </c>
      <c r="J5862" s="213">
        <v>12557.27</v>
      </c>
      <c r="K5862" s="212">
        <v>18265.12</v>
      </c>
      <c r="L5862" s="212">
        <v>20548.259999999998</v>
      </c>
      <c r="M5862" s="239">
        <f t="shared" si="464"/>
        <v>0.51529999999995202</v>
      </c>
      <c r="N5862" s="239"/>
      <c r="O5862" s="178"/>
      <c r="P5862" s="178"/>
      <c r="Q5862" s="178"/>
      <c r="R5862" s="178"/>
      <c r="S5862" s="178"/>
      <c r="T5862" s="178"/>
      <c r="U5862" s="178"/>
      <c r="V5862" s="178"/>
      <c r="W5862" s="178"/>
      <c r="X5862" s="178"/>
      <c r="Y5862" s="210">
        <f t="shared" si="463"/>
        <v>0.38443172251220742</v>
      </c>
      <c r="Z5862" s="211">
        <f t="shared" si="465"/>
        <v>0.46</v>
      </c>
      <c r="AA5862" s="178"/>
      <c r="AB5862" s="178"/>
      <c r="AC5862" s="178"/>
    </row>
    <row r="5863" spans="2:29" x14ac:dyDescent="0.35">
      <c r="B5863" s="222">
        <v>594000</v>
      </c>
      <c r="C5863" s="208">
        <v>247829</v>
      </c>
      <c r="D5863" s="309">
        <v>13630.59</v>
      </c>
      <c r="E5863" s="206">
        <v>19826.32</v>
      </c>
      <c r="F5863" s="206">
        <v>22304.61</v>
      </c>
      <c r="G5863" s="205">
        <f t="shared" si="466"/>
        <v>0.41722053872053871</v>
      </c>
      <c r="H5863" s="207">
        <f t="shared" si="467"/>
        <v>0.45</v>
      </c>
      <c r="I5863" s="213">
        <v>228358</v>
      </c>
      <c r="J5863" s="213">
        <v>12559.69</v>
      </c>
      <c r="K5863" s="212">
        <v>18268.64</v>
      </c>
      <c r="L5863" s="212">
        <v>20552.22</v>
      </c>
      <c r="M5863" s="239">
        <f t="shared" si="464"/>
        <v>0.51520000000007715</v>
      </c>
      <c r="N5863" s="239"/>
      <c r="O5863" s="178"/>
      <c r="P5863" s="178"/>
      <c r="Q5863" s="178"/>
      <c r="R5863" s="178"/>
      <c r="S5863" s="178"/>
      <c r="T5863" s="178"/>
      <c r="U5863" s="178"/>
      <c r="V5863" s="178"/>
      <c r="W5863" s="178"/>
      <c r="X5863" s="178"/>
      <c r="Y5863" s="210">
        <f t="shared" si="463"/>
        <v>0.38444107744107742</v>
      </c>
      <c r="Z5863" s="211">
        <f t="shared" si="465"/>
        <v>0.44</v>
      </c>
      <c r="AA5863" s="178"/>
      <c r="AB5863" s="178"/>
      <c r="AC5863" s="178"/>
    </row>
    <row r="5864" spans="2:29" x14ac:dyDescent="0.35">
      <c r="B5864" s="222">
        <v>594100</v>
      </c>
      <c r="C5864" s="208">
        <v>247874</v>
      </c>
      <c r="D5864" s="309">
        <v>13633.07</v>
      </c>
      <c r="E5864" s="206">
        <v>19829.919999999998</v>
      </c>
      <c r="F5864" s="206">
        <v>22308.66</v>
      </c>
      <c r="G5864" s="205">
        <f t="shared" si="466"/>
        <v>0.41722605621949166</v>
      </c>
      <c r="H5864" s="207">
        <f t="shared" si="467"/>
        <v>0.45</v>
      </c>
      <c r="I5864" s="213">
        <v>228404</v>
      </c>
      <c r="J5864" s="213">
        <v>12562.22</v>
      </c>
      <c r="K5864" s="212">
        <v>18272.32</v>
      </c>
      <c r="L5864" s="212">
        <v>20556.36</v>
      </c>
      <c r="M5864" s="239">
        <f t="shared" si="464"/>
        <v>0.51529999999980647</v>
      </c>
      <c r="N5864" s="239"/>
      <c r="O5864" s="178"/>
      <c r="P5864" s="178"/>
      <c r="Q5864" s="178"/>
      <c r="R5864" s="178"/>
      <c r="S5864" s="178"/>
      <c r="T5864" s="178"/>
      <c r="U5864" s="178"/>
      <c r="V5864" s="178"/>
      <c r="W5864" s="178"/>
      <c r="X5864" s="178"/>
      <c r="Y5864" s="210">
        <f t="shared" si="463"/>
        <v>0.38445379565729676</v>
      </c>
      <c r="Z5864" s="211">
        <f t="shared" si="465"/>
        <v>0.46</v>
      </c>
      <c r="AA5864" s="178"/>
      <c r="AB5864" s="178"/>
      <c r="AC5864" s="178"/>
    </row>
    <row r="5865" spans="2:29" x14ac:dyDescent="0.35">
      <c r="B5865" s="222">
        <v>594200</v>
      </c>
      <c r="C5865" s="208">
        <v>247919</v>
      </c>
      <c r="D5865" s="309">
        <v>13635.54</v>
      </c>
      <c r="E5865" s="206">
        <v>19833.52</v>
      </c>
      <c r="F5865" s="206">
        <v>22312.71</v>
      </c>
      <c r="G5865" s="205">
        <f t="shared" si="466"/>
        <v>0.41723157186132614</v>
      </c>
      <c r="H5865" s="207">
        <f t="shared" si="467"/>
        <v>0.45</v>
      </c>
      <c r="I5865" s="213">
        <v>228448</v>
      </c>
      <c r="J5865" s="213">
        <v>12564.64</v>
      </c>
      <c r="K5865" s="212">
        <v>18275.84</v>
      </c>
      <c r="L5865" s="212">
        <v>20560.32</v>
      </c>
      <c r="M5865" s="239">
        <f t="shared" si="464"/>
        <v>0.51520000000000432</v>
      </c>
      <c r="N5865" s="239"/>
      <c r="O5865" s="178"/>
      <c r="P5865" s="178"/>
      <c r="Q5865" s="178"/>
      <c r="R5865" s="178"/>
      <c r="S5865" s="178"/>
      <c r="T5865" s="178"/>
      <c r="U5865" s="178"/>
      <c r="V5865" s="178"/>
      <c r="W5865" s="178"/>
      <c r="X5865" s="178"/>
      <c r="Y5865" s="210">
        <f t="shared" si="463"/>
        <v>0.38446314372265228</v>
      </c>
      <c r="Z5865" s="211">
        <f t="shared" si="465"/>
        <v>0.44</v>
      </c>
      <c r="AA5865" s="178"/>
      <c r="AB5865" s="178"/>
      <c r="AC5865" s="178"/>
    </row>
    <row r="5866" spans="2:29" x14ac:dyDescent="0.35">
      <c r="B5866" s="222">
        <v>594300</v>
      </c>
      <c r="C5866" s="208">
        <v>247964</v>
      </c>
      <c r="D5866" s="309">
        <v>13638.02</v>
      </c>
      <c r="E5866" s="206">
        <v>19837.12</v>
      </c>
      <c r="F5866" s="206">
        <v>22316.76</v>
      </c>
      <c r="G5866" s="205">
        <f t="shared" si="466"/>
        <v>0.41723708564697964</v>
      </c>
      <c r="H5866" s="207">
        <f t="shared" si="467"/>
        <v>0.45</v>
      </c>
      <c r="I5866" s="213">
        <v>228494</v>
      </c>
      <c r="J5866" s="213">
        <v>12567.17</v>
      </c>
      <c r="K5866" s="212">
        <v>18279.52</v>
      </c>
      <c r="L5866" s="212">
        <v>20564.46</v>
      </c>
      <c r="M5866" s="239">
        <f t="shared" si="464"/>
        <v>0.51529999999969733</v>
      </c>
      <c r="N5866" s="239"/>
      <c r="O5866" s="178"/>
      <c r="P5866" s="178"/>
      <c r="Q5866" s="178"/>
      <c r="R5866" s="178"/>
      <c r="S5866" s="178"/>
      <c r="T5866" s="178"/>
      <c r="U5866" s="178"/>
      <c r="V5866" s="178"/>
      <c r="W5866" s="178"/>
      <c r="X5866" s="178"/>
      <c r="Y5866" s="210">
        <f t="shared" si="463"/>
        <v>0.38447585394581862</v>
      </c>
      <c r="Z5866" s="211">
        <f t="shared" si="465"/>
        <v>0.46</v>
      </c>
      <c r="AA5866" s="178"/>
      <c r="AB5866" s="178"/>
      <c r="AC5866" s="178"/>
    </row>
    <row r="5867" spans="2:29" x14ac:dyDescent="0.35">
      <c r="B5867" s="222">
        <v>594400</v>
      </c>
      <c r="C5867" s="208">
        <v>248009</v>
      </c>
      <c r="D5867" s="309">
        <v>13640.49</v>
      </c>
      <c r="E5867" s="206">
        <v>19840.72</v>
      </c>
      <c r="F5867" s="206">
        <v>22320.81</v>
      </c>
      <c r="G5867" s="205">
        <f t="shared" si="466"/>
        <v>0.41724259757738896</v>
      </c>
      <c r="H5867" s="207">
        <f t="shared" si="467"/>
        <v>0.45</v>
      </c>
      <c r="I5867" s="213">
        <v>228538</v>
      </c>
      <c r="J5867" s="213">
        <v>12569.59</v>
      </c>
      <c r="K5867" s="212">
        <v>18283.04</v>
      </c>
      <c r="L5867" s="212">
        <v>20568.419999999998</v>
      </c>
      <c r="M5867" s="239">
        <f t="shared" si="464"/>
        <v>0.51519999999989519</v>
      </c>
      <c r="N5867" s="239"/>
      <c r="O5867" s="178"/>
      <c r="P5867" s="178"/>
      <c r="Q5867" s="178"/>
      <c r="R5867" s="178"/>
      <c r="S5867" s="178"/>
      <c r="T5867" s="178"/>
      <c r="U5867" s="178"/>
      <c r="V5867" s="178"/>
      <c r="W5867" s="178"/>
      <c r="X5867" s="178"/>
      <c r="Y5867" s="210">
        <f t="shared" si="463"/>
        <v>0.38448519515477791</v>
      </c>
      <c r="Z5867" s="211">
        <f t="shared" si="465"/>
        <v>0.44</v>
      </c>
      <c r="AA5867" s="178"/>
      <c r="AB5867" s="178"/>
      <c r="AC5867" s="178"/>
    </row>
    <row r="5868" spans="2:29" x14ac:dyDescent="0.35">
      <c r="B5868" s="222">
        <v>594500</v>
      </c>
      <c r="C5868" s="208">
        <v>248054</v>
      </c>
      <c r="D5868" s="309">
        <v>13642.97</v>
      </c>
      <c r="E5868" s="206">
        <v>19844.32</v>
      </c>
      <c r="F5868" s="206">
        <v>22324.86</v>
      </c>
      <c r="G5868" s="205">
        <f t="shared" si="466"/>
        <v>0.41724810765349035</v>
      </c>
      <c r="H5868" s="207">
        <f t="shared" si="467"/>
        <v>0.45</v>
      </c>
      <c r="I5868" s="213">
        <v>228584</v>
      </c>
      <c r="J5868" s="213">
        <v>12572.12</v>
      </c>
      <c r="K5868" s="212">
        <v>18286.72</v>
      </c>
      <c r="L5868" s="212">
        <v>20572.560000000001</v>
      </c>
      <c r="M5868" s="239">
        <f t="shared" si="464"/>
        <v>0.51530000000017029</v>
      </c>
      <c r="N5868" s="239"/>
      <c r="O5868" s="178"/>
      <c r="P5868" s="178"/>
      <c r="Q5868" s="178"/>
      <c r="R5868" s="178"/>
      <c r="S5868" s="178"/>
      <c r="T5868" s="178"/>
      <c r="U5868" s="178"/>
      <c r="V5868" s="178"/>
      <c r="W5868" s="178"/>
      <c r="X5868" s="178"/>
      <c r="Y5868" s="210">
        <f t="shared" si="463"/>
        <v>0.38449789739276702</v>
      </c>
      <c r="Z5868" s="211">
        <f t="shared" si="465"/>
        <v>0.46</v>
      </c>
      <c r="AA5868" s="178"/>
      <c r="AB5868" s="178"/>
      <c r="AC5868" s="178"/>
    </row>
    <row r="5869" spans="2:29" x14ac:dyDescent="0.35">
      <c r="B5869" s="222">
        <v>594600</v>
      </c>
      <c r="C5869" s="208">
        <v>248099</v>
      </c>
      <c r="D5869" s="309">
        <v>13645.44</v>
      </c>
      <c r="E5869" s="206">
        <v>19847.919999999998</v>
      </c>
      <c r="F5869" s="206">
        <v>22328.91</v>
      </c>
      <c r="G5869" s="205">
        <f t="shared" si="466"/>
        <v>0.41725361587621929</v>
      </c>
      <c r="H5869" s="207">
        <f t="shared" si="467"/>
        <v>0.45</v>
      </c>
      <c r="I5869" s="213">
        <v>228628</v>
      </c>
      <c r="J5869" s="213">
        <v>12574.54</v>
      </c>
      <c r="K5869" s="212">
        <v>18290.240000000002</v>
      </c>
      <c r="L5869" s="212">
        <v>20576.52</v>
      </c>
      <c r="M5869" s="239">
        <f t="shared" si="464"/>
        <v>0.51519999999974975</v>
      </c>
      <c r="N5869" s="239"/>
      <c r="O5869" s="178"/>
      <c r="P5869" s="178"/>
      <c r="Q5869" s="178"/>
      <c r="R5869" s="178"/>
      <c r="S5869" s="178"/>
      <c r="T5869" s="178"/>
      <c r="U5869" s="178"/>
      <c r="V5869" s="178"/>
      <c r="W5869" s="178"/>
      <c r="X5869" s="178"/>
      <c r="Y5869" s="210">
        <f t="shared" si="463"/>
        <v>0.38450723175243862</v>
      </c>
      <c r="Z5869" s="211">
        <f t="shared" si="465"/>
        <v>0.44</v>
      </c>
      <c r="AA5869" s="178"/>
      <c r="AB5869" s="178"/>
      <c r="AC5869" s="178"/>
    </row>
    <row r="5870" spans="2:29" x14ac:dyDescent="0.35">
      <c r="B5870" s="222">
        <v>594700</v>
      </c>
      <c r="C5870" s="208">
        <v>248144</v>
      </c>
      <c r="D5870" s="309">
        <v>13647.92</v>
      </c>
      <c r="E5870" s="206">
        <v>19851.52</v>
      </c>
      <c r="F5870" s="206">
        <v>22332.959999999999</v>
      </c>
      <c r="G5870" s="205">
        <f t="shared" si="466"/>
        <v>0.41725912224651085</v>
      </c>
      <c r="H5870" s="207">
        <f t="shared" si="467"/>
        <v>0.45</v>
      </c>
      <c r="I5870" s="213">
        <v>228674</v>
      </c>
      <c r="J5870" s="213">
        <v>12577.07</v>
      </c>
      <c r="K5870" s="212">
        <v>18293.919999999998</v>
      </c>
      <c r="L5870" s="212">
        <v>20580.66</v>
      </c>
      <c r="M5870" s="239">
        <f t="shared" si="464"/>
        <v>0.51530000000002474</v>
      </c>
      <c r="N5870" s="239"/>
      <c r="O5870" s="178"/>
      <c r="P5870" s="178"/>
      <c r="Q5870" s="178"/>
      <c r="R5870" s="178"/>
      <c r="S5870" s="178"/>
      <c r="T5870" s="178"/>
      <c r="U5870" s="178"/>
      <c r="V5870" s="178"/>
      <c r="W5870" s="178"/>
      <c r="X5870" s="178"/>
      <c r="Y5870" s="210">
        <f t="shared" si="463"/>
        <v>0.38451992601311585</v>
      </c>
      <c r="Z5870" s="211">
        <f t="shared" si="465"/>
        <v>0.46</v>
      </c>
      <c r="AA5870" s="178"/>
      <c r="AB5870" s="178"/>
      <c r="AC5870" s="178"/>
    </row>
    <row r="5871" spans="2:29" x14ac:dyDescent="0.35">
      <c r="B5871" s="222">
        <v>594800</v>
      </c>
      <c r="C5871" s="208">
        <v>248189</v>
      </c>
      <c r="D5871" s="309">
        <v>13650.39</v>
      </c>
      <c r="E5871" s="206">
        <v>19855.12</v>
      </c>
      <c r="F5871" s="206">
        <v>22337.01</v>
      </c>
      <c r="G5871" s="205">
        <f t="shared" si="466"/>
        <v>0.41726462676529924</v>
      </c>
      <c r="H5871" s="207">
        <f t="shared" si="467"/>
        <v>0.45</v>
      </c>
      <c r="I5871" s="213">
        <v>228718</v>
      </c>
      <c r="J5871" s="213">
        <v>12579.49</v>
      </c>
      <c r="K5871" s="212">
        <v>18297.439999999999</v>
      </c>
      <c r="L5871" s="212">
        <v>20584.62</v>
      </c>
      <c r="M5871" s="239">
        <f t="shared" si="464"/>
        <v>0.51520000000025901</v>
      </c>
      <c r="N5871" s="239"/>
      <c r="O5871" s="178"/>
      <c r="P5871" s="178"/>
      <c r="Q5871" s="178"/>
      <c r="R5871" s="178"/>
      <c r="S5871" s="178"/>
      <c r="T5871" s="178"/>
      <c r="U5871" s="178"/>
      <c r="V5871" s="178"/>
      <c r="W5871" s="178"/>
      <c r="X5871" s="178"/>
      <c r="Y5871" s="210">
        <f t="shared" si="463"/>
        <v>0.38452925353059852</v>
      </c>
      <c r="Z5871" s="211">
        <f t="shared" si="465"/>
        <v>0.44</v>
      </c>
      <c r="AA5871" s="178"/>
      <c r="AB5871" s="178"/>
      <c r="AC5871" s="178"/>
    </row>
    <row r="5872" spans="2:29" x14ac:dyDescent="0.35">
      <c r="B5872" s="222">
        <v>594900</v>
      </c>
      <c r="C5872" s="208">
        <v>248234</v>
      </c>
      <c r="D5872" s="309">
        <v>13652.87</v>
      </c>
      <c r="E5872" s="206">
        <v>19858.72</v>
      </c>
      <c r="F5872" s="206">
        <v>22341.06</v>
      </c>
      <c r="G5872" s="205">
        <f t="shared" si="466"/>
        <v>0.41727012943351821</v>
      </c>
      <c r="H5872" s="207">
        <f t="shared" si="467"/>
        <v>0.45</v>
      </c>
      <c r="I5872" s="213">
        <v>228764</v>
      </c>
      <c r="J5872" s="213">
        <v>12582.02</v>
      </c>
      <c r="K5872" s="212">
        <v>18301.12</v>
      </c>
      <c r="L5872" s="212">
        <v>20588.759999999998</v>
      </c>
      <c r="M5872" s="239">
        <f t="shared" si="464"/>
        <v>0.51529999999995202</v>
      </c>
      <c r="N5872" s="239"/>
      <c r="O5872" s="178"/>
      <c r="P5872" s="178"/>
      <c r="Q5872" s="178"/>
      <c r="R5872" s="178"/>
      <c r="S5872" s="178"/>
      <c r="T5872" s="178"/>
      <c r="U5872" s="178"/>
      <c r="V5872" s="178"/>
      <c r="W5872" s="178"/>
      <c r="X5872" s="178"/>
      <c r="Y5872" s="210">
        <f t="shared" si="463"/>
        <v>0.38454193982181878</v>
      </c>
      <c r="Z5872" s="211">
        <f t="shared" si="465"/>
        <v>0.46</v>
      </c>
      <c r="AA5872" s="178"/>
      <c r="AB5872" s="178"/>
      <c r="AC5872" s="178"/>
    </row>
    <row r="5873" spans="2:29" x14ac:dyDescent="0.35">
      <c r="B5873" s="222">
        <v>595000</v>
      </c>
      <c r="C5873" s="208">
        <v>248279</v>
      </c>
      <c r="D5873" s="309">
        <v>13655.34</v>
      </c>
      <c r="E5873" s="206">
        <v>19862.32</v>
      </c>
      <c r="F5873" s="206">
        <v>22345.11</v>
      </c>
      <c r="G5873" s="205">
        <f t="shared" si="466"/>
        <v>0.41727563025210085</v>
      </c>
      <c r="H5873" s="207">
        <f t="shared" si="467"/>
        <v>0.45</v>
      </c>
      <c r="I5873" s="213">
        <v>228808</v>
      </c>
      <c r="J5873" s="213">
        <v>12584.44</v>
      </c>
      <c r="K5873" s="212">
        <v>18304.64</v>
      </c>
      <c r="L5873" s="212">
        <v>20592.72</v>
      </c>
      <c r="M5873" s="239">
        <f t="shared" si="464"/>
        <v>0.51520000000007715</v>
      </c>
      <c r="N5873" s="239"/>
      <c r="O5873" s="178"/>
      <c r="P5873" s="178"/>
      <c r="Q5873" s="178"/>
      <c r="R5873" s="178"/>
      <c r="S5873" s="178"/>
      <c r="T5873" s="178"/>
      <c r="U5873" s="178"/>
      <c r="V5873" s="178"/>
      <c r="W5873" s="178"/>
      <c r="X5873" s="178"/>
      <c r="Y5873" s="210">
        <f t="shared" si="463"/>
        <v>0.38455126050420169</v>
      </c>
      <c r="Z5873" s="211">
        <f t="shared" si="465"/>
        <v>0.44</v>
      </c>
      <c r="AA5873" s="178"/>
      <c r="AB5873" s="178"/>
      <c r="AC5873" s="178"/>
    </row>
    <row r="5874" spans="2:29" x14ac:dyDescent="0.35">
      <c r="B5874" s="222">
        <v>595100</v>
      </c>
      <c r="C5874" s="208">
        <v>248324</v>
      </c>
      <c r="D5874" s="309">
        <v>13657.82</v>
      </c>
      <c r="E5874" s="206">
        <v>19865.919999999998</v>
      </c>
      <c r="F5874" s="206">
        <v>22349.16</v>
      </c>
      <c r="G5874" s="205">
        <f t="shared" si="466"/>
        <v>0.41728112922197952</v>
      </c>
      <c r="H5874" s="207">
        <f t="shared" si="467"/>
        <v>0.45</v>
      </c>
      <c r="I5874" s="213">
        <v>228854</v>
      </c>
      <c r="J5874" s="213">
        <v>12586.97</v>
      </c>
      <c r="K5874" s="212">
        <v>18308.32</v>
      </c>
      <c r="L5874" s="212">
        <v>20596.86</v>
      </c>
      <c r="M5874" s="239">
        <f t="shared" si="464"/>
        <v>0.51529999999980647</v>
      </c>
      <c r="N5874" s="239"/>
      <c r="O5874" s="178"/>
      <c r="P5874" s="178"/>
      <c r="Q5874" s="178"/>
      <c r="R5874" s="178"/>
      <c r="S5874" s="178"/>
      <c r="T5874" s="178"/>
      <c r="U5874" s="178"/>
      <c r="V5874" s="178"/>
      <c r="W5874" s="178"/>
      <c r="X5874" s="178"/>
      <c r="Y5874" s="210">
        <f t="shared" si="463"/>
        <v>0.38456393883380946</v>
      </c>
      <c r="Z5874" s="211">
        <f t="shared" si="465"/>
        <v>0.46</v>
      </c>
      <c r="AA5874" s="178"/>
      <c r="AB5874" s="178"/>
      <c r="AC5874" s="178"/>
    </row>
    <row r="5875" spans="2:29" x14ac:dyDescent="0.35">
      <c r="B5875" s="222">
        <v>595200</v>
      </c>
      <c r="C5875" s="208">
        <v>248369</v>
      </c>
      <c r="D5875" s="309">
        <v>13660.29</v>
      </c>
      <c r="E5875" s="206">
        <v>19869.52</v>
      </c>
      <c r="F5875" s="206">
        <v>22353.21</v>
      </c>
      <c r="G5875" s="205">
        <f t="shared" si="466"/>
        <v>0.41728662634408603</v>
      </c>
      <c r="H5875" s="207">
        <f t="shared" si="467"/>
        <v>0.45</v>
      </c>
      <c r="I5875" s="213">
        <v>228898</v>
      </c>
      <c r="J5875" s="213">
        <v>12589.39</v>
      </c>
      <c r="K5875" s="212">
        <v>18311.84</v>
      </c>
      <c r="L5875" s="212">
        <v>20600.82</v>
      </c>
      <c r="M5875" s="239">
        <f t="shared" si="464"/>
        <v>0.51520000000000432</v>
      </c>
      <c r="N5875" s="239"/>
      <c r="O5875" s="178"/>
      <c r="P5875" s="178"/>
      <c r="Q5875" s="178"/>
      <c r="R5875" s="178"/>
      <c r="S5875" s="178"/>
      <c r="T5875" s="178"/>
      <c r="U5875" s="178"/>
      <c r="V5875" s="178"/>
      <c r="W5875" s="178"/>
      <c r="X5875" s="178"/>
      <c r="Y5875" s="210">
        <f t="shared" si="463"/>
        <v>0.38457325268817205</v>
      </c>
      <c r="Z5875" s="211">
        <f t="shared" si="465"/>
        <v>0.44</v>
      </c>
      <c r="AA5875" s="178"/>
      <c r="AB5875" s="178"/>
      <c r="AC5875" s="178"/>
    </row>
    <row r="5876" spans="2:29" x14ac:dyDescent="0.35">
      <c r="B5876" s="222">
        <v>595300</v>
      </c>
      <c r="C5876" s="208">
        <v>248414</v>
      </c>
      <c r="D5876" s="309">
        <v>13662.77</v>
      </c>
      <c r="E5876" s="206">
        <v>19873.12</v>
      </c>
      <c r="F5876" s="206">
        <v>22357.26</v>
      </c>
      <c r="G5876" s="205">
        <f t="shared" si="466"/>
        <v>0.41729212161935159</v>
      </c>
      <c r="H5876" s="207">
        <f t="shared" si="467"/>
        <v>0.45</v>
      </c>
      <c r="I5876" s="213">
        <v>228944</v>
      </c>
      <c r="J5876" s="213">
        <v>12591.92</v>
      </c>
      <c r="K5876" s="212">
        <v>18315.52</v>
      </c>
      <c r="L5876" s="212">
        <v>20604.96</v>
      </c>
      <c r="M5876" s="239">
        <f t="shared" si="464"/>
        <v>0.51529999999969733</v>
      </c>
      <c r="N5876" s="239"/>
      <c r="O5876" s="178"/>
      <c r="P5876" s="178"/>
      <c r="Q5876" s="178"/>
      <c r="R5876" s="178"/>
      <c r="S5876" s="178"/>
      <c r="T5876" s="178"/>
      <c r="U5876" s="178"/>
      <c r="V5876" s="178"/>
      <c r="W5876" s="178"/>
      <c r="X5876" s="178"/>
      <c r="Y5876" s="210">
        <f t="shared" si="463"/>
        <v>0.38458592306400136</v>
      </c>
      <c r="Z5876" s="211">
        <f t="shared" si="465"/>
        <v>0.46</v>
      </c>
      <c r="AA5876" s="178"/>
      <c r="AB5876" s="178"/>
      <c r="AC5876" s="178"/>
    </row>
    <row r="5877" spans="2:29" x14ac:dyDescent="0.35">
      <c r="B5877" s="222">
        <v>595400</v>
      </c>
      <c r="C5877" s="208">
        <v>248459</v>
      </c>
      <c r="D5877" s="309">
        <v>13665.24</v>
      </c>
      <c r="E5877" s="206">
        <v>19876.72</v>
      </c>
      <c r="F5877" s="206">
        <v>22361.31</v>
      </c>
      <c r="G5877" s="205">
        <f t="shared" si="466"/>
        <v>0.41729761504870677</v>
      </c>
      <c r="H5877" s="207">
        <f t="shared" si="467"/>
        <v>0.45</v>
      </c>
      <c r="I5877" s="213">
        <v>228988</v>
      </c>
      <c r="J5877" s="213">
        <v>12594.34</v>
      </c>
      <c r="K5877" s="212">
        <v>18319.04</v>
      </c>
      <c r="L5877" s="212">
        <v>20608.919999999998</v>
      </c>
      <c r="M5877" s="239">
        <f t="shared" si="464"/>
        <v>0.51519999999989519</v>
      </c>
      <c r="N5877" s="239"/>
      <c r="O5877" s="178"/>
      <c r="P5877" s="178"/>
      <c r="Q5877" s="178"/>
      <c r="R5877" s="178"/>
      <c r="S5877" s="178"/>
      <c r="T5877" s="178"/>
      <c r="U5877" s="178"/>
      <c r="V5877" s="178"/>
      <c r="W5877" s="178"/>
      <c r="X5877" s="178"/>
      <c r="Y5877" s="210">
        <f t="shared" si="463"/>
        <v>0.38459523009741348</v>
      </c>
      <c r="Z5877" s="211">
        <f t="shared" si="465"/>
        <v>0.44</v>
      </c>
      <c r="AA5877" s="178"/>
      <c r="AB5877" s="178"/>
      <c r="AC5877" s="178"/>
    </row>
    <row r="5878" spans="2:29" x14ac:dyDescent="0.35">
      <c r="B5878" s="222">
        <v>595500</v>
      </c>
      <c r="C5878" s="208">
        <v>248504</v>
      </c>
      <c r="D5878" s="309">
        <v>13667.72</v>
      </c>
      <c r="E5878" s="206">
        <v>19880.32</v>
      </c>
      <c r="F5878" s="206">
        <v>22365.360000000001</v>
      </c>
      <c r="G5878" s="205">
        <f t="shared" si="466"/>
        <v>0.41730310663308146</v>
      </c>
      <c r="H5878" s="207">
        <f t="shared" si="467"/>
        <v>0.45</v>
      </c>
      <c r="I5878" s="213">
        <v>229034</v>
      </c>
      <c r="J5878" s="213">
        <v>12596.87</v>
      </c>
      <c r="K5878" s="212">
        <v>18322.72</v>
      </c>
      <c r="L5878" s="212">
        <v>20613.060000000001</v>
      </c>
      <c r="M5878" s="239">
        <f t="shared" si="464"/>
        <v>0.5152999999995882</v>
      </c>
      <c r="N5878" s="239"/>
      <c r="O5878" s="178"/>
      <c r="P5878" s="178"/>
      <c r="Q5878" s="178"/>
      <c r="R5878" s="178"/>
      <c r="S5878" s="178"/>
      <c r="T5878" s="178"/>
      <c r="U5878" s="178"/>
      <c r="V5878" s="178"/>
      <c r="W5878" s="178"/>
      <c r="X5878" s="178"/>
      <c r="Y5878" s="210">
        <f t="shared" si="463"/>
        <v>0.384607892527288</v>
      </c>
      <c r="Z5878" s="211">
        <f t="shared" si="465"/>
        <v>0.46</v>
      </c>
      <c r="AA5878" s="178"/>
      <c r="AB5878" s="178"/>
      <c r="AC5878" s="178"/>
    </row>
    <row r="5879" spans="2:29" x14ac:dyDescent="0.35">
      <c r="B5879" s="222">
        <v>595600</v>
      </c>
      <c r="C5879" s="208">
        <v>248549</v>
      </c>
      <c r="D5879" s="309">
        <v>13670.19</v>
      </c>
      <c r="E5879" s="206">
        <v>19883.919999999998</v>
      </c>
      <c r="F5879" s="206">
        <v>22369.41</v>
      </c>
      <c r="G5879" s="205">
        <f t="shared" si="466"/>
        <v>0.41730859637340495</v>
      </c>
      <c r="H5879" s="207">
        <f t="shared" si="467"/>
        <v>0.45</v>
      </c>
      <c r="I5879" s="213">
        <v>229078</v>
      </c>
      <c r="J5879" s="213">
        <v>12599.29</v>
      </c>
      <c r="K5879" s="212">
        <v>18326.240000000002</v>
      </c>
      <c r="L5879" s="212">
        <v>20617.02</v>
      </c>
      <c r="M5879" s="239">
        <f t="shared" si="464"/>
        <v>0.51519999999974975</v>
      </c>
      <c r="N5879" s="239"/>
      <c r="O5879" s="178"/>
      <c r="P5879" s="178"/>
      <c r="Q5879" s="178"/>
      <c r="R5879" s="178"/>
      <c r="S5879" s="178"/>
      <c r="T5879" s="178"/>
      <c r="U5879" s="178"/>
      <c r="V5879" s="178"/>
      <c r="W5879" s="178"/>
      <c r="X5879" s="178"/>
      <c r="Y5879" s="210">
        <f t="shared" si="463"/>
        <v>0.38461719274680994</v>
      </c>
      <c r="Z5879" s="211">
        <f t="shared" si="465"/>
        <v>0.44</v>
      </c>
      <c r="AA5879" s="178"/>
      <c r="AB5879" s="178"/>
      <c r="AC5879" s="178"/>
    </row>
    <row r="5880" spans="2:29" x14ac:dyDescent="0.35">
      <c r="B5880" s="222">
        <v>595700</v>
      </c>
      <c r="C5880" s="208">
        <v>248594</v>
      </c>
      <c r="D5880" s="309">
        <v>13672.67</v>
      </c>
      <c r="E5880" s="206">
        <v>19887.52</v>
      </c>
      <c r="F5880" s="206">
        <v>22373.46</v>
      </c>
      <c r="G5880" s="205">
        <f t="shared" si="466"/>
        <v>0.41731408427060601</v>
      </c>
      <c r="H5880" s="207">
        <f t="shared" si="467"/>
        <v>0.45</v>
      </c>
      <c r="I5880" s="213">
        <v>229124</v>
      </c>
      <c r="J5880" s="213">
        <v>12601.82</v>
      </c>
      <c r="K5880" s="212">
        <v>18329.919999999998</v>
      </c>
      <c r="L5880" s="212">
        <v>20621.16</v>
      </c>
      <c r="M5880" s="239">
        <f t="shared" si="464"/>
        <v>0.51530000000002474</v>
      </c>
      <c r="N5880" s="239"/>
      <c r="O5880" s="178"/>
      <c r="P5880" s="178"/>
      <c r="Q5880" s="178"/>
      <c r="R5880" s="178"/>
      <c r="S5880" s="178"/>
      <c r="T5880" s="178"/>
      <c r="U5880" s="178"/>
      <c r="V5880" s="178"/>
      <c r="W5880" s="178"/>
      <c r="X5880" s="178"/>
      <c r="Y5880" s="210">
        <f t="shared" si="463"/>
        <v>0.38462984723854288</v>
      </c>
      <c r="Z5880" s="211">
        <f t="shared" si="465"/>
        <v>0.46</v>
      </c>
      <c r="AA5880" s="178"/>
      <c r="AB5880" s="178"/>
      <c r="AC5880" s="178"/>
    </row>
    <row r="5881" spans="2:29" x14ac:dyDescent="0.35">
      <c r="B5881" s="222">
        <v>595800</v>
      </c>
      <c r="C5881" s="208">
        <v>248639</v>
      </c>
      <c r="D5881" s="309">
        <v>13675.14</v>
      </c>
      <c r="E5881" s="206">
        <v>19891.12</v>
      </c>
      <c r="F5881" s="206">
        <v>22377.51</v>
      </c>
      <c r="G5881" s="205">
        <f t="shared" si="466"/>
        <v>0.41731957032561262</v>
      </c>
      <c r="H5881" s="207">
        <f t="shared" si="467"/>
        <v>0.45</v>
      </c>
      <c r="I5881" s="213">
        <v>229168</v>
      </c>
      <c r="J5881" s="213">
        <v>12604.24</v>
      </c>
      <c r="K5881" s="212">
        <v>18333.439999999999</v>
      </c>
      <c r="L5881" s="212">
        <v>20625.12</v>
      </c>
      <c r="M5881" s="239">
        <f t="shared" si="464"/>
        <v>0.51520000000025901</v>
      </c>
      <c r="N5881" s="239"/>
      <c r="O5881" s="178"/>
      <c r="P5881" s="178"/>
      <c r="Q5881" s="178"/>
      <c r="R5881" s="178"/>
      <c r="S5881" s="178"/>
      <c r="T5881" s="178"/>
      <c r="U5881" s="178"/>
      <c r="V5881" s="178"/>
      <c r="W5881" s="178"/>
      <c r="X5881" s="178"/>
      <c r="Y5881" s="210">
        <f t="shared" si="463"/>
        <v>0.38463914065122523</v>
      </c>
      <c r="Z5881" s="211">
        <f t="shared" si="465"/>
        <v>0.44</v>
      </c>
      <c r="AA5881" s="178"/>
      <c r="AB5881" s="178"/>
      <c r="AC5881" s="178"/>
    </row>
    <row r="5882" spans="2:29" x14ac:dyDescent="0.35">
      <c r="B5882" s="222">
        <v>595900</v>
      </c>
      <c r="C5882" s="208">
        <v>248684</v>
      </c>
      <c r="D5882" s="309">
        <v>13677.62</v>
      </c>
      <c r="E5882" s="206">
        <v>19894.72</v>
      </c>
      <c r="F5882" s="206">
        <v>22381.56</v>
      </c>
      <c r="G5882" s="205">
        <f t="shared" si="466"/>
        <v>0.41732505453935226</v>
      </c>
      <c r="H5882" s="207">
        <f t="shared" si="467"/>
        <v>0.45</v>
      </c>
      <c r="I5882" s="213">
        <v>229214</v>
      </c>
      <c r="J5882" s="213">
        <v>12606.77</v>
      </c>
      <c r="K5882" s="212">
        <v>18337.12</v>
      </c>
      <c r="L5882" s="212">
        <v>20629.259999999998</v>
      </c>
      <c r="M5882" s="239">
        <f t="shared" si="464"/>
        <v>0.51529999999995202</v>
      </c>
      <c r="N5882" s="239"/>
      <c r="O5882" s="178"/>
      <c r="P5882" s="178"/>
      <c r="Q5882" s="178"/>
      <c r="R5882" s="178"/>
      <c r="S5882" s="178"/>
      <c r="T5882" s="178"/>
      <c r="U5882" s="178"/>
      <c r="V5882" s="178"/>
      <c r="W5882" s="178"/>
      <c r="X5882" s="178"/>
      <c r="Y5882" s="210">
        <f t="shared" si="463"/>
        <v>0.38465178721261956</v>
      </c>
      <c r="Z5882" s="211">
        <f t="shared" si="465"/>
        <v>0.46</v>
      </c>
      <c r="AA5882" s="178"/>
      <c r="AB5882" s="178"/>
      <c r="AC5882" s="178"/>
    </row>
    <row r="5883" spans="2:29" x14ac:dyDescent="0.35">
      <c r="B5883" s="222">
        <v>596000</v>
      </c>
      <c r="C5883" s="208">
        <v>248729</v>
      </c>
      <c r="D5883" s="309">
        <v>13680.09</v>
      </c>
      <c r="E5883" s="206">
        <v>19898.32</v>
      </c>
      <c r="F5883" s="206">
        <v>22385.61</v>
      </c>
      <c r="G5883" s="205">
        <f t="shared" si="466"/>
        <v>0.41733053691275168</v>
      </c>
      <c r="H5883" s="207">
        <f t="shared" si="467"/>
        <v>0.45</v>
      </c>
      <c r="I5883" s="213">
        <v>229258</v>
      </c>
      <c r="J5883" s="213">
        <v>12609.19</v>
      </c>
      <c r="K5883" s="212">
        <v>18340.64</v>
      </c>
      <c r="L5883" s="212">
        <v>20633.22</v>
      </c>
      <c r="M5883" s="239">
        <f t="shared" si="464"/>
        <v>0.51520000000007715</v>
      </c>
      <c r="N5883" s="239"/>
      <c r="O5883" s="178"/>
      <c r="P5883" s="178"/>
      <c r="Q5883" s="178"/>
      <c r="R5883" s="178"/>
      <c r="S5883" s="178"/>
      <c r="T5883" s="178"/>
      <c r="U5883" s="178"/>
      <c r="V5883" s="178"/>
      <c r="W5883" s="178"/>
      <c r="X5883" s="178"/>
      <c r="Y5883" s="210">
        <f t="shared" si="463"/>
        <v>0.38466107382550335</v>
      </c>
      <c r="Z5883" s="211">
        <f t="shared" si="465"/>
        <v>0.44</v>
      </c>
      <c r="AA5883" s="178"/>
      <c r="AB5883" s="178"/>
      <c r="AC5883" s="178"/>
    </row>
    <row r="5884" spans="2:29" x14ac:dyDescent="0.35">
      <c r="B5884" s="222">
        <v>596100</v>
      </c>
      <c r="C5884" s="208">
        <v>248774</v>
      </c>
      <c r="D5884" s="309">
        <v>13682.57</v>
      </c>
      <c r="E5884" s="206">
        <v>19901.919999999998</v>
      </c>
      <c r="F5884" s="206">
        <v>22389.66</v>
      </c>
      <c r="G5884" s="205">
        <f t="shared" si="466"/>
        <v>0.41733601744673715</v>
      </c>
      <c r="H5884" s="207">
        <f t="shared" si="467"/>
        <v>0.45</v>
      </c>
      <c r="I5884" s="213">
        <v>229304</v>
      </c>
      <c r="J5884" s="213">
        <v>12611.72</v>
      </c>
      <c r="K5884" s="212">
        <v>18344.32</v>
      </c>
      <c r="L5884" s="212">
        <v>20637.36</v>
      </c>
      <c r="M5884" s="239">
        <f t="shared" si="464"/>
        <v>0.51529999999980647</v>
      </c>
      <c r="N5884" s="239"/>
      <c r="O5884" s="178"/>
      <c r="P5884" s="178"/>
      <c r="Q5884" s="178"/>
      <c r="R5884" s="178"/>
      <c r="S5884" s="178"/>
      <c r="T5884" s="178"/>
      <c r="U5884" s="178"/>
      <c r="V5884" s="178"/>
      <c r="W5884" s="178"/>
      <c r="X5884" s="178"/>
      <c r="Y5884" s="210">
        <f t="shared" si="463"/>
        <v>0.38467371246435161</v>
      </c>
      <c r="Z5884" s="211">
        <f t="shared" si="465"/>
        <v>0.46</v>
      </c>
      <c r="AA5884" s="178"/>
      <c r="AB5884" s="178"/>
      <c r="AC5884" s="178"/>
    </row>
    <row r="5885" spans="2:29" x14ac:dyDescent="0.35">
      <c r="B5885" s="222">
        <v>596200</v>
      </c>
      <c r="C5885" s="208">
        <v>248819</v>
      </c>
      <c r="D5885" s="309">
        <v>13685.04</v>
      </c>
      <c r="E5885" s="206">
        <v>19905.52</v>
      </c>
      <c r="F5885" s="206">
        <v>22393.71</v>
      </c>
      <c r="G5885" s="205">
        <f t="shared" si="466"/>
        <v>0.41734149614223415</v>
      </c>
      <c r="H5885" s="207">
        <f t="shared" si="467"/>
        <v>0.45</v>
      </c>
      <c r="I5885" s="213">
        <v>229348</v>
      </c>
      <c r="J5885" s="213">
        <v>12614.14</v>
      </c>
      <c r="K5885" s="212">
        <v>18347.84</v>
      </c>
      <c r="L5885" s="212">
        <v>20641.32</v>
      </c>
      <c r="M5885" s="239">
        <f t="shared" si="464"/>
        <v>0.51520000000000432</v>
      </c>
      <c r="N5885" s="239"/>
      <c r="O5885" s="178"/>
      <c r="P5885" s="178"/>
      <c r="Q5885" s="178"/>
      <c r="R5885" s="178"/>
      <c r="S5885" s="178"/>
      <c r="T5885" s="178"/>
      <c r="U5885" s="178"/>
      <c r="V5885" s="178"/>
      <c r="W5885" s="178"/>
      <c r="X5885" s="178"/>
      <c r="Y5885" s="210">
        <f t="shared" si="463"/>
        <v>0.38468299228446828</v>
      </c>
      <c r="Z5885" s="211">
        <f t="shared" si="465"/>
        <v>0.44</v>
      </c>
      <c r="AA5885" s="178"/>
      <c r="AB5885" s="178"/>
      <c r="AC5885" s="178"/>
    </row>
    <row r="5886" spans="2:29" x14ac:dyDescent="0.35">
      <c r="B5886" s="222">
        <v>596300</v>
      </c>
      <c r="C5886" s="208">
        <v>248864</v>
      </c>
      <c r="D5886" s="309">
        <v>13687.52</v>
      </c>
      <c r="E5886" s="206">
        <v>19909.12</v>
      </c>
      <c r="F5886" s="206">
        <v>22397.759999999998</v>
      </c>
      <c r="G5886" s="205">
        <f t="shared" si="466"/>
        <v>0.41734697300016771</v>
      </c>
      <c r="H5886" s="207">
        <f t="shared" si="467"/>
        <v>0.45</v>
      </c>
      <c r="I5886" s="213">
        <v>229394</v>
      </c>
      <c r="J5886" s="213">
        <v>12616.67</v>
      </c>
      <c r="K5886" s="212">
        <v>18351.52</v>
      </c>
      <c r="L5886" s="212">
        <v>20645.46</v>
      </c>
      <c r="M5886" s="239">
        <f t="shared" si="464"/>
        <v>0.51530000000027942</v>
      </c>
      <c r="N5886" s="239"/>
      <c r="O5886" s="178"/>
      <c r="P5886" s="178"/>
      <c r="Q5886" s="178"/>
      <c r="R5886" s="178"/>
      <c r="S5886" s="178"/>
      <c r="T5886" s="178"/>
      <c r="U5886" s="178"/>
      <c r="V5886" s="178"/>
      <c r="W5886" s="178"/>
      <c r="X5886" s="178"/>
      <c r="Y5886" s="210">
        <f t="shared" si="463"/>
        <v>0.38469562300855276</v>
      </c>
      <c r="Z5886" s="211">
        <f t="shared" si="465"/>
        <v>0.46</v>
      </c>
      <c r="AA5886" s="178"/>
      <c r="AB5886" s="178"/>
      <c r="AC5886" s="178"/>
    </row>
    <row r="5887" spans="2:29" x14ac:dyDescent="0.35">
      <c r="B5887" s="222">
        <v>596400</v>
      </c>
      <c r="C5887" s="208">
        <v>248909</v>
      </c>
      <c r="D5887" s="309">
        <v>13689.99</v>
      </c>
      <c r="E5887" s="206">
        <v>19912.72</v>
      </c>
      <c r="F5887" s="206">
        <v>22401.81</v>
      </c>
      <c r="G5887" s="205">
        <f t="shared" si="466"/>
        <v>0.4173524480214621</v>
      </c>
      <c r="H5887" s="207">
        <f t="shared" si="467"/>
        <v>0.45</v>
      </c>
      <c r="I5887" s="213">
        <v>229438</v>
      </c>
      <c r="J5887" s="213">
        <v>12619.09</v>
      </c>
      <c r="K5887" s="212">
        <v>18355.04</v>
      </c>
      <c r="L5887" s="212">
        <v>20649.419999999998</v>
      </c>
      <c r="M5887" s="239">
        <f t="shared" si="464"/>
        <v>0.51519999999989519</v>
      </c>
      <c r="N5887" s="239"/>
      <c r="O5887" s="178"/>
      <c r="P5887" s="178"/>
      <c r="Q5887" s="178"/>
      <c r="R5887" s="178"/>
      <c r="S5887" s="178"/>
      <c r="T5887" s="178"/>
      <c r="U5887" s="178"/>
      <c r="V5887" s="178"/>
      <c r="W5887" s="178"/>
      <c r="X5887" s="178"/>
      <c r="Y5887" s="210">
        <f t="shared" si="463"/>
        <v>0.38470489604292424</v>
      </c>
      <c r="Z5887" s="211">
        <f t="shared" si="465"/>
        <v>0.44</v>
      </c>
      <c r="AA5887" s="178"/>
      <c r="AB5887" s="178"/>
      <c r="AC5887" s="178"/>
    </row>
    <row r="5888" spans="2:29" x14ac:dyDescent="0.35">
      <c r="B5888" s="222">
        <v>596500</v>
      </c>
      <c r="C5888" s="208">
        <v>248954</v>
      </c>
      <c r="D5888" s="309">
        <v>13692.47</v>
      </c>
      <c r="E5888" s="206">
        <v>19916.32</v>
      </c>
      <c r="F5888" s="206">
        <v>22405.86</v>
      </c>
      <c r="G5888" s="205">
        <f t="shared" si="466"/>
        <v>0.41735792120704107</v>
      </c>
      <c r="H5888" s="207">
        <f t="shared" si="467"/>
        <v>0.45</v>
      </c>
      <c r="I5888" s="213">
        <v>229484</v>
      </c>
      <c r="J5888" s="213">
        <v>12621.62</v>
      </c>
      <c r="K5888" s="212">
        <v>18358.72</v>
      </c>
      <c r="L5888" s="212">
        <v>20653.560000000001</v>
      </c>
      <c r="M5888" s="239">
        <f t="shared" si="464"/>
        <v>0.5152999999995882</v>
      </c>
      <c r="N5888" s="239"/>
      <c r="O5888" s="178"/>
      <c r="P5888" s="178"/>
      <c r="Q5888" s="178"/>
      <c r="R5888" s="178"/>
      <c r="S5888" s="178"/>
      <c r="T5888" s="178"/>
      <c r="U5888" s="178"/>
      <c r="V5888" s="178"/>
      <c r="W5888" s="178"/>
      <c r="X5888" s="178"/>
      <c r="Y5888" s="210">
        <f t="shared" si="463"/>
        <v>0.38471751886001676</v>
      </c>
      <c r="Z5888" s="211">
        <f t="shared" si="465"/>
        <v>0.46</v>
      </c>
      <c r="AA5888" s="178"/>
      <c r="AB5888" s="178"/>
      <c r="AC5888" s="178"/>
    </row>
    <row r="5889" spans="2:29" x14ac:dyDescent="0.35">
      <c r="B5889" s="222">
        <v>596600</v>
      </c>
      <c r="C5889" s="208">
        <v>248999</v>
      </c>
      <c r="D5889" s="309">
        <v>13694.94</v>
      </c>
      <c r="E5889" s="206">
        <v>19919.919999999998</v>
      </c>
      <c r="F5889" s="206">
        <v>22409.91</v>
      </c>
      <c r="G5889" s="205">
        <f t="shared" si="466"/>
        <v>0.41736339255782767</v>
      </c>
      <c r="H5889" s="207">
        <f t="shared" si="467"/>
        <v>0.45</v>
      </c>
      <c r="I5889" s="213">
        <v>229528</v>
      </c>
      <c r="J5889" s="213">
        <v>12624.04</v>
      </c>
      <c r="K5889" s="212">
        <v>18362.240000000002</v>
      </c>
      <c r="L5889" s="212">
        <v>20657.52</v>
      </c>
      <c r="M5889" s="239">
        <f t="shared" si="464"/>
        <v>0.51519999999974975</v>
      </c>
      <c r="N5889" s="239"/>
      <c r="O5889" s="178"/>
      <c r="P5889" s="178"/>
      <c r="Q5889" s="178"/>
      <c r="R5889" s="178"/>
      <c r="S5889" s="178"/>
      <c r="T5889" s="178"/>
      <c r="U5889" s="178"/>
      <c r="V5889" s="178"/>
      <c r="W5889" s="178"/>
      <c r="X5889" s="178"/>
      <c r="Y5889" s="210">
        <f t="shared" si="463"/>
        <v>0.38472678511565539</v>
      </c>
      <c r="Z5889" s="211">
        <f t="shared" si="465"/>
        <v>0.44</v>
      </c>
      <c r="AA5889" s="178"/>
      <c r="AB5889" s="178"/>
      <c r="AC5889" s="178"/>
    </row>
    <row r="5890" spans="2:29" x14ac:dyDescent="0.35">
      <c r="B5890" s="222">
        <v>596700</v>
      </c>
      <c r="C5890" s="208">
        <v>249044</v>
      </c>
      <c r="D5890" s="309">
        <v>13697.42</v>
      </c>
      <c r="E5890" s="206">
        <v>19923.52</v>
      </c>
      <c r="F5890" s="206">
        <v>22413.96</v>
      </c>
      <c r="G5890" s="205">
        <f t="shared" si="466"/>
        <v>0.41736886207474444</v>
      </c>
      <c r="H5890" s="207">
        <f t="shared" si="467"/>
        <v>0.45</v>
      </c>
      <c r="I5890" s="213">
        <v>229574</v>
      </c>
      <c r="J5890" s="213">
        <v>12626.57</v>
      </c>
      <c r="K5890" s="212">
        <v>18365.919999999998</v>
      </c>
      <c r="L5890" s="212">
        <v>20661.66</v>
      </c>
      <c r="M5890" s="239">
        <f t="shared" si="464"/>
        <v>0.51530000000002474</v>
      </c>
      <c r="N5890" s="239"/>
      <c r="O5890" s="178"/>
      <c r="P5890" s="178"/>
      <c r="Q5890" s="178"/>
      <c r="R5890" s="178"/>
      <c r="S5890" s="178"/>
      <c r="T5890" s="178"/>
      <c r="U5890" s="178"/>
      <c r="V5890" s="178"/>
      <c r="W5890" s="178"/>
      <c r="X5890" s="178"/>
      <c r="Y5890" s="210">
        <f t="shared" si="463"/>
        <v>0.3847394000335177</v>
      </c>
      <c r="Z5890" s="211">
        <f t="shared" si="465"/>
        <v>0.46</v>
      </c>
      <c r="AA5890" s="178"/>
      <c r="AB5890" s="178"/>
      <c r="AC5890" s="178"/>
    </row>
    <row r="5891" spans="2:29" x14ac:dyDescent="0.35">
      <c r="B5891" s="222">
        <v>596800</v>
      </c>
      <c r="C5891" s="208">
        <v>249089</v>
      </c>
      <c r="D5891" s="309">
        <v>13699.89</v>
      </c>
      <c r="E5891" s="206">
        <v>19927.12</v>
      </c>
      <c r="F5891" s="206">
        <v>22418.01</v>
      </c>
      <c r="G5891" s="205">
        <f t="shared" si="466"/>
        <v>0.41737432975871314</v>
      </c>
      <c r="H5891" s="207">
        <f t="shared" si="467"/>
        <v>0.45</v>
      </c>
      <c r="I5891" s="213">
        <v>229618</v>
      </c>
      <c r="J5891" s="213">
        <v>12628.99</v>
      </c>
      <c r="K5891" s="212">
        <v>18369.439999999999</v>
      </c>
      <c r="L5891" s="212">
        <v>20665.62</v>
      </c>
      <c r="M5891" s="239">
        <f t="shared" si="464"/>
        <v>0.51520000000025901</v>
      </c>
      <c r="N5891" s="239"/>
      <c r="O5891" s="178"/>
      <c r="P5891" s="178"/>
      <c r="Q5891" s="178"/>
      <c r="R5891" s="178"/>
      <c r="S5891" s="178"/>
      <c r="T5891" s="178"/>
      <c r="U5891" s="178"/>
      <c r="V5891" s="178"/>
      <c r="W5891" s="178"/>
      <c r="X5891" s="178"/>
      <c r="Y5891" s="210">
        <f t="shared" ref="Y5891:Y5954" si="468">I5891/$B5891</f>
        <v>0.38474865951742626</v>
      </c>
      <c r="Z5891" s="211">
        <f t="shared" si="465"/>
        <v>0.44</v>
      </c>
      <c r="AA5891" s="178"/>
      <c r="AB5891" s="178"/>
      <c r="AC5891" s="178"/>
    </row>
    <row r="5892" spans="2:29" x14ac:dyDescent="0.35">
      <c r="B5892" s="222">
        <v>596900</v>
      </c>
      <c r="C5892" s="208">
        <v>249134</v>
      </c>
      <c r="D5892" s="309">
        <v>13702.37</v>
      </c>
      <c r="E5892" s="206">
        <v>19930.72</v>
      </c>
      <c r="F5892" s="206">
        <v>22422.06</v>
      </c>
      <c r="G5892" s="205">
        <f t="shared" si="466"/>
        <v>0.41737979561065502</v>
      </c>
      <c r="H5892" s="207">
        <f t="shared" si="467"/>
        <v>0.45</v>
      </c>
      <c r="I5892" s="213">
        <v>229664</v>
      </c>
      <c r="J5892" s="213">
        <v>12631.52</v>
      </c>
      <c r="K5892" s="212">
        <v>18373.12</v>
      </c>
      <c r="L5892" s="212">
        <v>20669.759999999998</v>
      </c>
      <c r="M5892" s="239">
        <f t="shared" ref="M5892:M5955" si="469">(C5892+D5892+F5892-C5891-D5891-F5891)/100</f>
        <v>0.51529999999995202</v>
      </c>
      <c r="N5892" s="239"/>
      <c r="O5892" s="178"/>
      <c r="P5892" s="178"/>
      <c r="Q5892" s="178"/>
      <c r="R5892" s="178"/>
      <c r="S5892" s="178"/>
      <c r="T5892" s="178"/>
      <c r="U5892" s="178"/>
      <c r="V5892" s="178"/>
      <c r="W5892" s="178"/>
      <c r="X5892" s="178"/>
      <c r="Y5892" s="210">
        <f t="shared" si="468"/>
        <v>0.38476126654380971</v>
      </c>
      <c r="Z5892" s="211">
        <f t="shared" ref="Z5892:Z5955" si="470">(I5892-I5891)/($B5892-$B5891)</f>
        <v>0.46</v>
      </c>
      <c r="AA5892" s="178"/>
      <c r="AB5892" s="178"/>
      <c r="AC5892" s="178"/>
    </row>
    <row r="5893" spans="2:29" x14ac:dyDescent="0.35">
      <c r="B5893" s="222">
        <v>597000</v>
      </c>
      <c r="C5893" s="208">
        <v>249179</v>
      </c>
      <c r="D5893" s="309">
        <v>13704.84</v>
      </c>
      <c r="E5893" s="206">
        <v>19934.32</v>
      </c>
      <c r="F5893" s="206">
        <v>22426.11</v>
      </c>
      <c r="G5893" s="205">
        <f t="shared" ref="G5893:G5956" si="471">C5893/B5893</f>
        <v>0.41738525963149081</v>
      </c>
      <c r="H5893" s="207">
        <f t="shared" ref="H5893:H5956" si="472">(C5893-C5892)/(B5893-B5892)</f>
        <v>0.45</v>
      </c>
      <c r="I5893" s="213">
        <v>229708</v>
      </c>
      <c r="J5893" s="213">
        <v>12633.94</v>
      </c>
      <c r="K5893" s="212">
        <v>18376.64</v>
      </c>
      <c r="L5893" s="212">
        <v>20673.72</v>
      </c>
      <c r="M5893" s="239">
        <f t="shared" si="469"/>
        <v>0.51520000000007715</v>
      </c>
      <c r="N5893" s="239"/>
      <c r="O5893" s="178"/>
      <c r="P5893" s="178"/>
      <c r="Q5893" s="178"/>
      <c r="R5893" s="178"/>
      <c r="S5893" s="178"/>
      <c r="T5893" s="178"/>
      <c r="U5893" s="178"/>
      <c r="V5893" s="178"/>
      <c r="W5893" s="178"/>
      <c r="X5893" s="178"/>
      <c r="Y5893" s="210">
        <f t="shared" si="468"/>
        <v>0.38477051926298156</v>
      </c>
      <c r="Z5893" s="211">
        <f t="shared" si="470"/>
        <v>0.44</v>
      </c>
      <c r="AA5893" s="178"/>
      <c r="AB5893" s="178"/>
      <c r="AC5893" s="178"/>
    </row>
    <row r="5894" spans="2:29" x14ac:dyDescent="0.35">
      <c r="B5894" s="222">
        <v>597100</v>
      </c>
      <c r="C5894" s="208">
        <v>249224</v>
      </c>
      <c r="D5894" s="309">
        <v>13707.32</v>
      </c>
      <c r="E5894" s="206">
        <v>19937.919999999998</v>
      </c>
      <c r="F5894" s="206">
        <v>22430.16</v>
      </c>
      <c r="G5894" s="205">
        <f t="shared" si="471"/>
        <v>0.41739072182214032</v>
      </c>
      <c r="H5894" s="207">
        <f t="shared" si="472"/>
        <v>0.45</v>
      </c>
      <c r="I5894" s="213">
        <v>229754</v>
      </c>
      <c r="J5894" s="213">
        <v>12636.47</v>
      </c>
      <c r="K5894" s="212">
        <v>18380.32</v>
      </c>
      <c r="L5894" s="212">
        <v>20677.86</v>
      </c>
      <c r="M5894" s="239">
        <f t="shared" si="469"/>
        <v>0.51529999999980647</v>
      </c>
      <c r="N5894" s="239"/>
      <c r="O5894" s="178"/>
      <c r="P5894" s="178"/>
      <c r="Q5894" s="178"/>
      <c r="R5894" s="178"/>
      <c r="S5894" s="178"/>
      <c r="T5894" s="178"/>
      <c r="U5894" s="178"/>
      <c r="V5894" s="178"/>
      <c r="W5894" s="178"/>
      <c r="X5894" s="178"/>
      <c r="Y5894" s="210">
        <f t="shared" si="468"/>
        <v>0.38478311840562718</v>
      </c>
      <c r="Z5894" s="211">
        <f t="shared" si="470"/>
        <v>0.46</v>
      </c>
      <c r="AA5894" s="178"/>
      <c r="AB5894" s="178"/>
      <c r="AC5894" s="178"/>
    </row>
    <row r="5895" spans="2:29" x14ac:dyDescent="0.35">
      <c r="B5895" s="222">
        <v>597200</v>
      </c>
      <c r="C5895" s="208">
        <v>249269</v>
      </c>
      <c r="D5895" s="309">
        <v>13709.79</v>
      </c>
      <c r="E5895" s="206">
        <v>19941.52</v>
      </c>
      <c r="F5895" s="206">
        <v>22434.21</v>
      </c>
      <c r="G5895" s="205">
        <f t="shared" si="471"/>
        <v>0.41739618218352309</v>
      </c>
      <c r="H5895" s="207">
        <f t="shared" si="472"/>
        <v>0.45</v>
      </c>
      <c r="I5895" s="213">
        <v>229798</v>
      </c>
      <c r="J5895" s="213">
        <v>12638.89</v>
      </c>
      <c r="K5895" s="212">
        <v>18383.84</v>
      </c>
      <c r="L5895" s="212">
        <v>20681.82</v>
      </c>
      <c r="M5895" s="239">
        <f t="shared" si="469"/>
        <v>0.51520000000000432</v>
      </c>
      <c r="N5895" s="239"/>
      <c r="O5895" s="178"/>
      <c r="P5895" s="178"/>
      <c r="Q5895" s="178"/>
      <c r="R5895" s="178"/>
      <c r="S5895" s="178"/>
      <c r="T5895" s="178"/>
      <c r="U5895" s="178"/>
      <c r="V5895" s="178"/>
      <c r="W5895" s="178"/>
      <c r="X5895" s="178"/>
      <c r="Y5895" s="210">
        <f t="shared" si="468"/>
        <v>0.38479236436704622</v>
      </c>
      <c r="Z5895" s="211">
        <f t="shared" si="470"/>
        <v>0.44</v>
      </c>
      <c r="AA5895" s="178"/>
      <c r="AB5895" s="178"/>
      <c r="AC5895" s="178"/>
    </row>
    <row r="5896" spans="2:29" x14ac:dyDescent="0.35">
      <c r="B5896" s="222">
        <v>597300</v>
      </c>
      <c r="C5896" s="208">
        <v>249314</v>
      </c>
      <c r="D5896" s="309">
        <v>13712.27</v>
      </c>
      <c r="E5896" s="206">
        <v>19945.12</v>
      </c>
      <c r="F5896" s="206">
        <v>22438.26</v>
      </c>
      <c r="G5896" s="205">
        <f t="shared" si="471"/>
        <v>0.41740164071655783</v>
      </c>
      <c r="H5896" s="207">
        <f t="shared" si="472"/>
        <v>0.45</v>
      </c>
      <c r="I5896" s="213">
        <v>229844</v>
      </c>
      <c r="J5896" s="213">
        <v>12641.42</v>
      </c>
      <c r="K5896" s="212">
        <v>18387.52</v>
      </c>
      <c r="L5896" s="212">
        <v>20685.96</v>
      </c>
      <c r="M5896" s="239">
        <f t="shared" si="469"/>
        <v>0.51530000000027942</v>
      </c>
      <c r="N5896" s="239"/>
      <c r="O5896" s="178"/>
      <c r="P5896" s="178"/>
      <c r="Q5896" s="178"/>
      <c r="R5896" s="178"/>
      <c r="S5896" s="178"/>
      <c r="T5896" s="178"/>
      <c r="U5896" s="178"/>
      <c r="V5896" s="178"/>
      <c r="W5896" s="178"/>
      <c r="X5896" s="178"/>
      <c r="Y5896" s="210">
        <f t="shared" si="468"/>
        <v>0.38480495563368494</v>
      </c>
      <c r="Z5896" s="211">
        <f t="shared" si="470"/>
        <v>0.46</v>
      </c>
      <c r="AA5896" s="178"/>
      <c r="AB5896" s="178"/>
      <c r="AC5896" s="178"/>
    </row>
    <row r="5897" spans="2:29" x14ac:dyDescent="0.35">
      <c r="B5897" s="222">
        <v>597400</v>
      </c>
      <c r="C5897" s="208">
        <v>249359</v>
      </c>
      <c r="D5897" s="309">
        <v>13714.74</v>
      </c>
      <c r="E5897" s="206">
        <v>19948.72</v>
      </c>
      <c r="F5897" s="206">
        <v>22442.31</v>
      </c>
      <c r="G5897" s="205">
        <f t="shared" si="471"/>
        <v>0.4174070974221627</v>
      </c>
      <c r="H5897" s="207">
        <f t="shared" si="472"/>
        <v>0.45</v>
      </c>
      <c r="I5897" s="213">
        <v>229888</v>
      </c>
      <c r="J5897" s="213">
        <v>12643.84</v>
      </c>
      <c r="K5897" s="212">
        <v>18391.04</v>
      </c>
      <c r="L5897" s="212">
        <v>20689.919999999998</v>
      </c>
      <c r="M5897" s="239">
        <f t="shared" si="469"/>
        <v>0.51519999999989519</v>
      </c>
      <c r="N5897" s="239"/>
      <c r="O5897" s="178"/>
      <c r="P5897" s="178"/>
      <c r="Q5897" s="178"/>
      <c r="R5897" s="178"/>
      <c r="S5897" s="178"/>
      <c r="T5897" s="178"/>
      <c r="U5897" s="178"/>
      <c r="V5897" s="178"/>
      <c r="W5897" s="178"/>
      <c r="X5897" s="178"/>
      <c r="Y5897" s="210">
        <f t="shared" si="468"/>
        <v>0.38481419484432539</v>
      </c>
      <c r="Z5897" s="211">
        <f t="shared" si="470"/>
        <v>0.44</v>
      </c>
      <c r="AA5897" s="178"/>
      <c r="AB5897" s="178"/>
      <c r="AC5897" s="178"/>
    </row>
    <row r="5898" spans="2:29" x14ac:dyDescent="0.35">
      <c r="B5898" s="222">
        <v>597500</v>
      </c>
      <c r="C5898" s="208">
        <v>249404</v>
      </c>
      <c r="D5898" s="309">
        <v>13717.22</v>
      </c>
      <c r="E5898" s="206">
        <v>19952.32</v>
      </c>
      <c r="F5898" s="206">
        <v>22446.36</v>
      </c>
      <c r="G5898" s="205">
        <f t="shared" si="471"/>
        <v>0.41741255230125524</v>
      </c>
      <c r="H5898" s="207">
        <f t="shared" si="472"/>
        <v>0.45</v>
      </c>
      <c r="I5898" s="213">
        <v>229934</v>
      </c>
      <c r="J5898" s="213">
        <v>12646.37</v>
      </c>
      <c r="K5898" s="212">
        <v>18394.72</v>
      </c>
      <c r="L5898" s="212">
        <v>20694.060000000001</v>
      </c>
      <c r="M5898" s="239">
        <f t="shared" si="469"/>
        <v>0.5152999999995882</v>
      </c>
      <c r="N5898" s="239"/>
      <c r="O5898" s="178"/>
      <c r="P5898" s="178"/>
      <c r="Q5898" s="178"/>
      <c r="R5898" s="178"/>
      <c r="S5898" s="178"/>
      <c r="T5898" s="178"/>
      <c r="U5898" s="178"/>
      <c r="V5898" s="178"/>
      <c r="W5898" s="178"/>
      <c r="X5898" s="178"/>
      <c r="Y5898" s="210">
        <f t="shared" si="468"/>
        <v>0.3848267782426778</v>
      </c>
      <c r="Z5898" s="211">
        <f t="shared" si="470"/>
        <v>0.46</v>
      </c>
      <c r="AA5898" s="178"/>
      <c r="AB5898" s="178"/>
      <c r="AC5898" s="178"/>
    </row>
    <row r="5899" spans="2:29" x14ac:dyDescent="0.35">
      <c r="B5899" s="222">
        <v>597600</v>
      </c>
      <c r="C5899" s="208">
        <v>249449</v>
      </c>
      <c r="D5899" s="309">
        <v>13719.69</v>
      </c>
      <c r="E5899" s="206">
        <v>19955.919999999998</v>
      </c>
      <c r="F5899" s="206">
        <v>22450.41</v>
      </c>
      <c r="G5899" s="205">
        <f t="shared" si="471"/>
        <v>0.41741800535475232</v>
      </c>
      <c r="H5899" s="207">
        <f t="shared" si="472"/>
        <v>0.45</v>
      </c>
      <c r="I5899" s="213">
        <v>229978</v>
      </c>
      <c r="J5899" s="213">
        <v>12648.79</v>
      </c>
      <c r="K5899" s="212">
        <v>18398.240000000002</v>
      </c>
      <c r="L5899" s="212">
        <v>20698.02</v>
      </c>
      <c r="M5899" s="239">
        <f t="shared" si="469"/>
        <v>0.51519999999974975</v>
      </c>
      <c r="N5899" s="239"/>
      <c r="O5899" s="178"/>
      <c r="P5899" s="178"/>
      <c r="Q5899" s="178"/>
      <c r="R5899" s="178"/>
      <c r="S5899" s="178"/>
      <c r="T5899" s="178"/>
      <c r="U5899" s="178"/>
      <c r="V5899" s="178"/>
      <c r="W5899" s="178"/>
      <c r="X5899" s="178"/>
      <c r="Y5899" s="210">
        <f t="shared" si="468"/>
        <v>0.38483601070950468</v>
      </c>
      <c r="Z5899" s="211">
        <f t="shared" si="470"/>
        <v>0.44</v>
      </c>
      <c r="AA5899" s="178"/>
      <c r="AB5899" s="178"/>
      <c r="AC5899" s="178"/>
    </row>
    <row r="5900" spans="2:29" x14ac:dyDescent="0.35">
      <c r="B5900" s="222">
        <v>597700</v>
      </c>
      <c r="C5900" s="208">
        <v>249494</v>
      </c>
      <c r="D5900" s="309">
        <v>13722.17</v>
      </c>
      <c r="E5900" s="206">
        <v>19959.52</v>
      </c>
      <c r="F5900" s="206">
        <v>22454.46</v>
      </c>
      <c r="G5900" s="205">
        <f t="shared" si="471"/>
        <v>0.41742345658357033</v>
      </c>
      <c r="H5900" s="207">
        <f t="shared" si="472"/>
        <v>0.45</v>
      </c>
      <c r="I5900" s="213">
        <v>230024</v>
      </c>
      <c r="J5900" s="213">
        <v>12651.32</v>
      </c>
      <c r="K5900" s="212">
        <v>18401.919999999998</v>
      </c>
      <c r="L5900" s="212">
        <v>20702.16</v>
      </c>
      <c r="M5900" s="239">
        <f t="shared" si="469"/>
        <v>0.51530000000002474</v>
      </c>
      <c r="N5900" s="239"/>
      <c r="O5900" s="178"/>
      <c r="P5900" s="178"/>
      <c r="Q5900" s="178"/>
      <c r="R5900" s="178"/>
      <c r="S5900" s="178"/>
      <c r="T5900" s="178"/>
      <c r="U5900" s="178"/>
      <c r="V5900" s="178"/>
      <c r="W5900" s="178"/>
      <c r="X5900" s="178"/>
      <c r="Y5900" s="210">
        <f t="shared" si="468"/>
        <v>0.38484858624728124</v>
      </c>
      <c r="Z5900" s="211">
        <f t="shared" si="470"/>
        <v>0.46</v>
      </c>
      <c r="AA5900" s="178"/>
      <c r="AB5900" s="178"/>
      <c r="AC5900" s="178"/>
    </row>
    <row r="5901" spans="2:29" x14ac:dyDescent="0.35">
      <c r="B5901" s="222">
        <v>597800</v>
      </c>
      <c r="C5901" s="208">
        <v>249539</v>
      </c>
      <c r="D5901" s="309">
        <v>13724.64</v>
      </c>
      <c r="E5901" s="206">
        <v>19963.12</v>
      </c>
      <c r="F5901" s="206">
        <v>22458.51</v>
      </c>
      <c r="G5901" s="205">
        <f t="shared" si="471"/>
        <v>0.41742890598862498</v>
      </c>
      <c r="H5901" s="207">
        <f t="shared" si="472"/>
        <v>0.45</v>
      </c>
      <c r="I5901" s="213">
        <v>230068</v>
      </c>
      <c r="J5901" s="213">
        <v>12653.74</v>
      </c>
      <c r="K5901" s="212">
        <v>18405.439999999999</v>
      </c>
      <c r="L5901" s="212">
        <v>20706.12</v>
      </c>
      <c r="M5901" s="239">
        <f t="shared" si="469"/>
        <v>0.51520000000025901</v>
      </c>
      <c r="N5901" s="239"/>
      <c r="O5901" s="178"/>
      <c r="P5901" s="178"/>
      <c r="Q5901" s="178"/>
      <c r="R5901" s="178"/>
      <c r="S5901" s="178"/>
      <c r="T5901" s="178"/>
      <c r="U5901" s="178"/>
      <c r="V5901" s="178"/>
      <c r="W5901" s="178"/>
      <c r="X5901" s="178"/>
      <c r="Y5901" s="210">
        <f t="shared" si="468"/>
        <v>0.38485781197724994</v>
      </c>
      <c r="Z5901" s="211">
        <f t="shared" si="470"/>
        <v>0.44</v>
      </c>
      <c r="AA5901" s="178"/>
      <c r="AB5901" s="178"/>
      <c r="AC5901" s="178"/>
    </row>
    <row r="5902" spans="2:29" x14ac:dyDescent="0.35">
      <c r="B5902" s="222">
        <v>597900</v>
      </c>
      <c r="C5902" s="208">
        <v>249584</v>
      </c>
      <c r="D5902" s="309">
        <v>13727.12</v>
      </c>
      <c r="E5902" s="206">
        <v>19966.72</v>
      </c>
      <c r="F5902" s="206">
        <v>22462.560000000001</v>
      </c>
      <c r="G5902" s="205">
        <f t="shared" si="471"/>
        <v>0.41743435357083125</v>
      </c>
      <c r="H5902" s="207">
        <f t="shared" si="472"/>
        <v>0.45</v>
      </c>
      <c r="I5902" s="213">
        <v>230114</v>
      </c>
      <c r="J5902" s="213">
        <v>12656.27</v>
      </c>
      <c r="K5902" s="212">
        <v>18409.12</v>
      </c>
      <c r="L5902" s="212">
        <v>20710.259999999998</v>
      </c>
      <c r="M5902" s="239">
        <f t="shared" si="469"/>
        <v>0.51529999999995202</v>
      </c>
      <c r="N5902" s="239"/>
      <c r="O5902" s="178"/>
      <c r="P5902" s="178"/>
      <c r="Q5902" s="178"/>
      <c r="R5902" s="178"/>
      <c r="S5902" s="178"/>
      <c r="T5902" s="178"/>
      <c r="U5902" s="178"/>
      <c r="V5902" s="178"/>
      <c r="W5902" s="178"/>
      <c r="X5902" s="178"/>
      <c r="Y5902" s="210">
        <f t="shared" si="468"/>
        <v>0.38487037966215087</v>
      </c>
      <c r="Z5902" s="211">
        <f t="shared" si="470"/>
        <v>0.46</v>
      </c>
      <c r="AA5902" s="178"/>
      <c r="AB5902" s="178"/>
      <c r="AC5902" s="178"/>
    </row>
    <row r="5903" spans="2:29" x14ac:dyDescent="0.35">
      <c r="B5903" s="222">
        <v>598000</v>
      </c>
      <c r="C5903" s="208">
        <v>249629</v>
      </c>
      <c r="D5903" s="309">
        <v>13729.59</v>
      </c>
      <c r="E5903" s="206">
        <v>19970.32</v>
      </c>
      <c r="F5903" s="206">
        <v>22466.61</v>
      </c>
      <c r="G5903" s="205">
        <f t="shared" si="471"/>
        <v>0.4174397993311037</v>
      </c>
      <c r="H5903" s="207">
        <f t="shared" si="472"/>
        <v>0.45</v>
      </c>
      <c r="I5903" s="213">
        <v>230158</v>
      </c>
      <c r="J5903" s="213">
        <v>12658.69</v>
      </c>
      <c r="K5903" s="212">
        <v>18412.64</v>
      </c>
      <c r="L5903" s="212">
        <v>20714.22</v>
      </c>
      <c r="M5903" s="239">
        <f t="shared" si="469"/>
        <v>0.51520000000007715</v>
      </c>
      <c r="N5903" s="239"/>
      <c r="O5903" s="178"/>
      <c r="P5903" s="178"/>
      <c r="Q5903" s="178"/>
      <c r="R5903" s="178"/>
      <c r="S5903" s="178"/>
      <c r="T5903" s="178"/>
      <c r="U5903" s="178"/>
      <c r="V5903" s="178"/>
      <c r="W5903" s="178"/>
      <c r="X5903" s="178"/>
      <c r="Y5903" s="210">
        <f t="shared" si="468"/>
        <v>0.38487959866220733</v>
      </c>
      <c r="Z5903" s="211">
        <f t="shared" si="470"/>
        <v>0.44</v>
      </c>
      <c r="AA5903" s="178"/>
      <c r="AB5903" s="178"/>
      <c r="AC5903" s="178"/>
    </row>
    <row r="5904" spans="2:29" x14ac:dyDescent="0.35">
      <c r="B5904" s="222">
        <v>598100</v>
      </c>
      <c r="C5904" s="208">
        <v>249674</v>
      </c>
      <c r="D5904" s="309">
        <v>13732.07</v>
      </c>
      <c r="E5904" s="206">
        <v>19973.919999999998</v>
      </c>
      <c r="F5904" s="206">
        <v>22470.66</v>
      </c>
      <c r="G5904" s="205">
        <f t="shared" si="471"/>
        <v>0.41744524327035615</v>
      </c>
      <c r="H5904" s="207">
        <f t="shared" si="472"/>
        <v>0.45</v>
      </c>
      <c r="I5904" s="213">
        <v>230204</v>
      </c>
      <c r="J5904" s="213">
        <v>12661.22</v>
      </c>
      <c r="K5904" s="212">
        <v>18416.32</v>
      </c>
      <c r="L5904" s="212">
        <v>20718.36</v>
      </c>
      <c r="M5904" s="239">
        <f t="shared" si="469"/>
        <v>0.51529999999980647</v>
      </c>
      <c r="N5904" s="239"/>
      <c r="O5904" s="178"/>
      <c r="P5904" s="178"/>
      <c r="Q5904" s="178"/>
      <c r="R5904" s="178"/>
      <c r="S5904" s="178"/>
      <c r="T5904" s="178"/>
      <c r="U5904" s="178"/>
      <c r="V5904" s="178"/>
      <c r="W5904" s="178"/>
      <c r="X5904" s="178"/>
      <c r="Y5904" s="210">
        <f t="shared" si="468"/>
        <v>0.38489215850192277</v>
      </c>
      <c r="Z5904" s="211">
        <f t="shared" si="470"/>
        <v>0.46</v>
      </c>
      <c r="AA5904" s="178"/>
      <c r="AB5904" s="178"/>
      <c r="AC5904" s="178"/>
    </row>
    <row r="5905" spans="2:29" x14ac:dyDescent="0.35">
      <c r="B5905" s="222">
        <v>598200</v>
      </c>
      <c r="C5905" s="208">
        <v>249719</v>
      </c>
      <c r="D5905" s="309">
        <v>13734.54</v>
      </c>
      <c r="E5905" s="206">
        <v>19977.52</v>
      </c>
      <c r="F5905" s="206">
        <v>22474.71</v>
      </c>
      <c r="G5905" s="205">
        <f t="shared" si="471"/>
        <v>0.41745068538950186</v>
      </c>
      <c r="H5905" s="207">
        <f t="shared" si="472"/>
        <v>0.45</v>
      </c>
      <c r="I5905" s="213">
        <v>230248</v>
      </c>
      <c r="J5905" s="213">
        <v>12663.64</v>
      </c>
      <c r="K5905" s="212">
        <v>18419.84</v>
      </c>
      <c r="L5905" s="212">
        <v>20722.32</v>
      </c>
      <c r="M5905" s="239">
        <f t="shared" si="469"/>
        <v>0.51520000000000432</v>
      </c>
      <c r="N5905" s="239"/>
      <c r="O5905" s="178"/>
      <c r="P5905" s="178"/>
      <c r="Q5905" s="178"/>
      <c r="R5905" s="178"/>
      <c r="S5905" s="178"/>
      <c r="T5905" s="178"/>
      <c r="U5905" s="178"/>
      <c r="V5905" s="178"/>
      <c r="W5905" s="178"/>
      <c r="X5905" s="178"/>
      <c r="Y5905" s="210">
        <f t="shared" si="468"/>
        <v>0.38490137077900366</v>
      </c>
      <c r="Z5905" s="211">
        <f t="shared" si="470"/>
        <v>0.44</v>
      </c>
      <c r="AA5905" s="178"/>
      <c r="AB5905" s="178"/>
      <c r="AC5905" s="178"/>
    </row>
    <row r="5906" spans="2:29" x14ac:dyDescent="0.35">
      <c r="B5906" s="222">
        <v>598300</v>
      </c>
      <c r="C5906" s="208">
        <v>249764</v>
      </c>
      <c r="D5906" s="309">
        <v>13737.02</v>
      </c>
      <c r="E5906" s="206">
        <v>19981.12</v>
      </c>
      <c r="F5906" s="206">
        <v>22478.76</v>
      </c>
      <c r="G5906" s="205">
        <f t="shared" si="471"/>
        <v>0.41745612568945345</v>
      </c>
      <c r="H5906" s="207">
        <f t="shared" si="472"/>
        <v>0.45</v>
      </c>
      <c r="I5906" s="213">
        <v>230294</v>
      </c>
      <c r="J5906" s="213">
        <v>12666.17</v>
      </c>
      <c r="K5906" s="212">
        <v>18423.52</v>
      </c>
      <c r="L5906" s="212">
        <v>20726.46</v>
      </c>
      <c r="M5906" s="239">
        <f t="shared" si="469"/>
        <v>0.51530000000027942</v>
      </c>
      <c r="N5906" s="239"/>
      <c r="O5906" s="178"/>
      <c r="P5906" s="178"/>
      <c r="Q5906" s="178"/>
      <c r="R5906" s="178"/>
      <c r="S5906" s="178"/>
      <c r="T5906" s="178"/>
      <c r="U5906" s="178"/>
      <c r="V5906" s="178"/>
      <c r="W5906" s="178"/>
      <c r="X5906" s="178"/>
      <c r="Y5906" s="210">
        <f t="shared" si="468"/>
        <v>0.38491392278121345</v>
      </c>
      <c r="Z5906" s="211">
        <f t="shared" si="470"/>
        <v>0.46</v>
      </c>
      <c r="AA5906" s="178"/>
      <c r="AB5906" s="178"/>
      <c r="AC5906" s="178"/>
    </row>
    <row r="5907" spans="2:29" x14ac:dyDescent="0.35">
      <c r="B5907" s="222">
        <v>598400</v>
      </c>
      <c r="C5907" s="208">
        <v>249809</v>
      </c>
      <c r="D5907" s="309">
        <v>13739.49</v>
      </c>
      <c r="E5907" s="206">
        <v>19984.72</v>
      </c>
      <c r="F5907" s="206">
        <v>22482.81</v>
      </c>
      <c r="G5907" s="205">
        <f t="shared" si="471"/>
        <v>0.41746156417112301</v>
      </c>
      <c r="H5907" s="207">
        <f t="shared" si="472"/>
        <v>0.45</v>
      </c>
      <c r="I5907" s="213">
        <v>230338</v>
      </c>
      <c r="J5907" s="213">
        <v>12668.59</v>
      </c>
      <c r="K5907" s="212">
        <v>18427.04</v>
      </c>
      <c r="L5907" s="212">
        <v>20730.419999999998</v>
      </c>
      <c r="M5907" s="239">
        <f t="shared" si="469"/>
        <v>0.51519999999989519</v>
      </c>
      <c r="N5907" s="239"/>
      <c r="O5907" s="178"/>
      <c r="P5907" s="178"/>
      <c r="Q5907" s="178"/>
      <c r="R5907" s="178"/>
      <c r="S5907" s="178"/>
      <c r="T5907" s="178"/>
      <c r="U5907" s="178"/>
      <c r="V5907" s="178"/>
      <c r="W5907" s="178"/>
      <c r="X5907" s="178"/>
      <c r="Y5907" s="210">
        <f t="shared" si="468"/>
        <v>0.38492312834224601</v>
      </c>
      <c r="Z5907" s="211">
        <f t="shared" si="470"/>
        <v>0.44</v>
      </c>
      <c r="AA5907" s="178"/>
      <c r="AB5907" s="178"/>
      <c r="AC5907" s="178"/>
    </row>
    <row r="5908" spans="2:29" x14ac:dyDescent="0.35">
      <c r="B5908" s="222">
        <v>598500</v>
      </c>
      <c r="C5908" s="208">
        <v>249854</v>
      </c>
      <c r="D5908" s="309">
        <v>13741.97</v>
      </c>
      <c r="E5908" s="206">
        <v>19988.32</v>
      </c>
      <c r="F5908" s="206">
        <v>22486.86</v>
      </c>
      <c r="G5908" s="205">
        <f t="shared" si="471"/>
        <v>0.41746700083542188</v>
      </c>
      <c r="H5908" s="207">
        <f t="shared" si="472"/>
        <v>0.45</v>
      </c>
      <c r="I5908" s="213">
        <v>230384</v>
      </c>
      <c r="J5908" s="213">
        <v>12671.12</v>
      </c>
      <c r="K5908" s="212">
        <v>18430.72</v>
      </c>
      <c r="L5908" s="212">
        <v>20734.560000000001</v>
      </c>
      <c r="M5908" s="239">
        <f t="shared" si="469"/>
        <v>0.5152999999995882</v>
      </c>
      <c r="N5908" s="239"/>
      <c r="O5908" s="178"/>
      <c r="P5908" s="178"/>
      <c r="Q5908" s="178"/>
      <c r="R5908" s="178"/>
      <c r="S5908" s="178"/>
      <c r="T5908" s="178"/>
      <c r="U5908" s="178"/>
      <c r="V5908" s="178"/>
      <c r="W5908" s="178"/>
      <c r="X5908" s="178"/>
      <c r="Y5908" s="210">
        <f t="shared" si="468"/>
        <v>0.38493567251461991</v>
      </c>
      <c r="Z5908" s="211">
        <f t="shared" si="470"/>
        <v>0.46</v>
      </c>
      <c r="AA5908" s="178"/>
      <c r="AB5908" s="178"/>
      <c r="AC5908" s="178"/>
    </row>
    <row r="5909" spans="2:29" x14ac:dyDescent="0.35">
      <c r="B5909" s="222">
        <v>598600</v>
      </c>
      <c r="C5909" s="208">
        <v>249899</v>
      </c>
      <c r="D5909" s="309">
        <v>13744.44</v>
      </c>
      <c r="E5909" s="206">
        <v>19991.919999999998</v>
      </c>
      <c r="F5909" s="206">
        <v>22490.91</v>
      </c>
      <c r="G5909" s="205">
        <f t="shared" si="471"/>
        <v>0.41747243568326092</v>
      </c>
      <c r="H5909" s="207">
        <f t="shared" si="472"/>
        <v>0.45</v>
      </c>
      <c r="I5909" s="213">
        <v>230428</v>
      </c>
      <c r="J5909" s="213">
        <v>12673.54</v>
      </c>
      <c r="K5909" s="212">
        <v>18434.240000000002</v>
      </c>
      <c r="L5909" s="212">
        <v>20738.52</v>
      </c>
      <c r="M5909" s="239">
        <f t="shared" si="469"/>
        <v>0.51519999999974975</v>
      </c>
      <c r="N5909" s="239"/>
      <c r="O5909" s="178"/>
      <c r="P5909" s="178"/>
      <c r="Q5909" s="178"/>
      <c r="R5909" s="178"/>
      <c r="S5909" s="178"/>
      <c r="T5909" s="178"/>
      <c r="U5909" s="178"/>
      <c r="V5909" s="178"/>
      <c r="W5909" s="178"/>
      <c r="X5909" s="178"/>
      <c r="Y5909" s="210">
        <f t="shared" si="468"/>
        <v>0.38494487136652189</v>
      </c>
      <c r="Z5909" s="211">
        <f t="shared" si="470"/>
        <v>0.44</v>
      </c>
      <c r="AA5909" s="178"/>
      <c r="AB5909" s="178"/>
      <c r="AC5909" s="178"/>
    </row>
    <row r="5910" spans="2:29" x14ac:dyDescent="0.35">
      <c r="B5910" s="222">
        <v>598700</v>
      </c>
      <c r="C5910" s="208">
        <v>249944</v>
      </c>
      <c r="D5910" s="309">
        <v>13746.92</v>
      </c>
      <c r="E5910" s="206">
        <v>19995.52</v>
      </c>
      <c r="F5910" s="206">
        <v>22494.959999999999</v>
      </c>
      <c r="G5910" s="205">
        <f t="shared" si="471"/>
        <v>0.41747786871555037</v>
      </c>
      <c r="H5910" s="207">
        <f t="shared" si="472"/>
        <v>0.45</v>
      </c>
      <c r="I5910" s="213">
        <v>230474</v>
      </c>
      <c r="J5910" s="213">
        <v>12676.07</v>
      </c>
      <c r="K5910" s="212">
        <v>18437.919999999998</v>
      </c>
      <c r="L5910" s="212">
        <v>20742.66</v>
      </c>
      <c r="M5910" s="239">
        <f t="shared" si="469"/>
        <v>0.51530000000002474</v>
      </c>
      <c r="N5910" s="239"/>
      <c r="O5910" s="178"/>
      <c r="P5910" s="178"/>
      <c r="Q5910" s="178"/>
      <c r="R5910" s="178"/>
      <c r="S5910" s="178"/>
      <c r="T5910" s="178"/>
      <c r="U5910" s="178"/>
      <c r="V5910" s="178"/>
      <c r="W5910" s="178"/>
      <c r="X5910" s="178"/>
      <c r="Y5910" s="210">
        <f t="shared" si="468"/>
        <v>0.38495740771671955</v>
      </c>
      <c r="Z5910" s="211">
        <f t="shared" si="470"/>
        <v>0.46</v>
      </c>
      <c r="AA5910" s="178"/>
      <c r="AB5910" s="178"/>
      <c r="AC5910" s="178"/>
    </row>
    <row r="5911" spans="2:29" x14ac:dyDescent="0.35">
      <c r="B5911" s="222">
        <v>598800</v>
      </c>
      <c r="C5911" s="208">
        <v>249989</v>
      </c>
      <c r="D5911" s="309">
        <v>13749.39</v>
      </c>
      <c r="E5911" s="206">
        <v>19999.12</v>
      </c>
      <c r="F5911" s="206">
        <v>22499.01</v>
      </c>
      <c r="G5911" s="205">
        <f t="shared" si="471"/>
        <v>0.41748329993319971</v>
      </c>
      <c r="H5911" s="207">
        <f t="shared" si="472"/>
        <v>0.45</v>
      </c>
      <c r="I5911" s="213">
        <v>230518</v>
      </c>
      <c r="J5911" s="213">
        <v>12678.49</v>
      </c>
      <c r="K5911" s="212">
        <v>18441.439999999999</v>
      </c>
      <c r="L5911" s="212">
        <v>20746.62</v>
      </c>
      <c r="M5911" s="239">
        <f t="shared" si="469"/>
        <v>0.51520000000025901</v>
      </c>
      <c r="N5911" s="239"/>
      <c r="O5911" s="178"/>
      <c r="P5911" s="178"/>
      <c r="Q5911" s="178"/>
      <c r="R5911" s="178"/>
      <c r="S5911" s="178"/>
      <c r="T5911" s="178"/>
      <c r="U5911" s="178"/>
      <c r="V5911" s="178"/>
      <c r="W5911" s="178"/>
      <c r="X5911" s="178"/>
      <c r="Y5911" s="210">
        <f t="shared" si="468"/>
        <v>0.38496659986639947</v>
      </c>
      <c r="Z5911" s="211">
        <f t="shared" si="470"/>
        <v>0.44</v>
      </c>
      <c r="AA5911" s="178"/>
      <c r="AB5911" s="178"/>
      <c r="AC5911" s="178"/>
    </row>
    <row r="5912" spans="2:29" x14ac:dyDescent="0.35">
      <c r="B5912" s="222">
        <v>598900</v>
      </c>
      <c r="C5912" s="208">
        <v>250034</v>
      </c>
      <c r="D5912" s="309">
        <v>13751.87</v>
      </c>
      <c r="E5912" s="206">
        <v>20002.72</v>
      </c>
      <c r="F5912" s="206">
        <v>22503.06</v>
      </c>
      <c r="G5912" s="205">
        <f t="shared" si="471"/>
        <v>0.41748872933711806</v>
      </c>
      <c r="H5912" s="207">
        <f t="shared" si="472"/>
        <v>0.45</v>
      </c>
      <c r="I5912" s="213">
        <v>230564</v>
      </c>
      <c r="J5912" s="213">
        <v>12681.02</v>
      </c>
      <c r="K5912" s="212">
        <v>18445.12</v>
      </c>
      <c r="L5912" s="212">
        <v>20750.759999999998</v>
      </c>
      <c r="M5912" s="239">
        <f t="shared" si="469"/>
        <v>0.51529999999995202</v>
      </c>
      <c r="N5912" s="239"/>
      <c r="O5912" s="178"/>
      <c r="P5912" s="178"/>
      <c r="Q5912" s="178"/>
      <c r="R5912" s="178"/>
      <c r="S5912" s="178"/>
      <c r="T5912" s="178"/>
      <c r="U5912" s="178"/>
      <c r="V5912" s="178"/>
      <c r="W5912" s="178"/>
      <c r="X5912" s="178"/>
      <c r="Y5912" s="210">
        <f t="shared" si="468"/>
        <v>0.38497912840207044</v>
      </c>
      <c r="Z5912" s="211">
        <f t="shared" si="470"/>
        <v>0.46</v>
      </c>
      <c r="AA5912" s="178"/>
      <c r="AB5912" s="178"/>
      <c r="AC5912" s="178"/>
    </row>
    <row r="5913" spans="2:29" x14ac:dyDescent="0.35">
      <c r="B5913" s="222">
        <v>599000</v>
      </c>
      <c r="C5913" s="208">
        <v>250079</v>
      </c>
      <c r="D5913" s="309">
        <v>13754.34</v>
      </c>
      <c r="E5913" s="206">
        <v>20006.32</v>
      </c>
      <c r="F5913" s="206">
        <v>22507.11</v>
      </c>
      <c r="G5913" s="205">
        <f t="shared" si="471"/>
        <v>0.41749415692821368</v>
      </c>
      <c r="H5913" s="207">
        <f t="shared" si="472"/>
        <v>0.45</v>
      </c>
      <c r="I5913" s="213">
        <v>230608</v>
      </c>
      <c r="J5913" s="213">
        <v>12683.44</v>
      </c>
      <c r="K5913" s="212">
        <v>18448.64</v>
      </c>
      <c r="L5913" s="212">
        <v>20754.72</v>
      </c>
      <c r="M5913" s="239">
        <f t="shared" si="469"/>
        <v>0.51520000000007715</v>
      </c>
      <c r="N5913" s="239"/>
      <c r="O5913" s="178"/>
      <c r="P5913" s="178"/>
      <c r="Q5913" s="178"/>
      <c r="R5913" s="178"/>
      <c r="S5913" s="178"/>
      <c r="T5913" s="178"/>
      <c r="U5913" s="178"/>
      <c r="V5913" s="178"/>
      <c r="W5913" s="178"/>
      <c r="X5913" s="178"/>
      <c r="Y5913" s="210">
        <f t="shared" si="468"/>
        <v>0.3849883138564274</v>
      </c>
      <c r="Z5913" s="211">
        <f t="shared" si="470"/>
        <v>0.44</v>
      </c>
      <c r="AA5913" s="178"/>
      <c r="AB5913" s="178"/>
      <c r="AC5913" s="178"/>
    </row>
    <row r="5914" spans="2:29" x14ac:dyDescent="0.35">
      <c r="B5914" s="222">
        <v>599100</v>
      </c>
      <c r="C5914" s="208">
        <v>250124</v>
      </c>
      <c r="D5914" s="309">
        <v>13756.82</v>
      </c>
      <c r="E5914" s="206">
        <v>20009.919999999998</v>
      </c>
      <c r="F5914" s="206">
        <v>22511.16</v>
      </c>
      <c r="G5914" s="205">
        <f t="shared" si="471"/>
        <v>0.4174995827073944</v>
      </c>
      <c r="H5914" s="207">
        <f t="shared" si="472"/>
        <v>0.45</v>
      </c>
      <c r="I5914" s="213">
        <v>230654</v>
      </c>
      <c r="J5914" s="213">
        <v>12685.97</v>
      </c>
      <c r="K5914" s="212">
        <v>18452.32</v>
      </c>
      <c r="L5914" s="212">
        <v>20758.86</v>
      </c>
      <c r="M5914" s="239">
        <f t="shared" si="469"/>
        <v>0.51529999999980647</v>
      </c>
      <c r="N5914" s="239"/>
      <c r="O5914" s="178"/>
      <c r="P5914" s="178"/>
      <c r="Q5914" s="178"/>
      <c r="R5914" s="178"/>
      <c r="S5914" s="178"/>
      <c r="T5914" s="178"/>
      <c r="U5914" s="178"/>
      <c r="V5914" s="178"/>
      <c r="W5914" s="178"/>
      <c r="X5914" s="178"/>
      <c r="Y5914" s="210">
        <f t="shared" si="468"/>
        <v>0.38500083458521117</v>
      </c>
      <c r="Z5914" s="211">
        <f t="shared" si="470"/>
        <v>0.46</v>
      </c>
      <c r="AA5914" s="178"/>
      <c r="AB5914" s="178"/>
      <c r="AC5914" s="178"/>
    </row>
    <row r="5915" spans="2:29" x14ac:dyDescent="0.35">
      <c r="B5915" s="222">
        <v>599200</v>
      </c>
      <c r="C5915" s="208">
        <v>250169</v>
      </c>
      <c r="D5915" s="309">
        <v>13759.29</v>
      </c>
      <c r="E5915" s="206">
        <v>20013.52</v>
      </c>
      <c r="F5915" s="206">
        <v>22515.21</v>
      </c>
      <c r="G5915" s="205">
        <f t="shared" si="471"/>
        <v>0.41750500667556745</v>
      </c>
      <c r="H5915" s="207">
        <f t="shared" si="472"/>
        <v>0.45</v>
      </c>
      <c r="I5915" s="213">
        <v>230698</v>
      </c>
      <c r="J5915" s="213">
        <v>12688.39</v>
      </c>
      <c r="K5915" s="212">
        <v>18455.84</v>
      </c>
      <c r="L5915" s="212">
        <v>20762.82</v>
      </c>
      <c r="M5915" s="239">
        <f t="shared" si="469"/>
        <v>0.51520000000000432</v>
      </c>
      <c r="N5915" s="239"/>
      <c r="O5915" s="178"/>
      <c r="P5915" s="178"/>
      <c r="Q5915" s="178"/>
      <c r="R5915" s="178"/>
      <c r="S5915" s="178"/>
      <c r="T5915" s="178"/>
      <c r="U5915" s="178"/>
      <c r="V5915" s="178"/>
      <c r="W5915" s="178"/>
      <c r="X5915" s="178"/>
      <c r="Y5915" s="210">
        <f t="shared" si="468"/>
        <v>0.38501001335113483</v>
      </c>
      <c r="Z5915" s="211">
        <f t="shared" si="470"/>
        <v>0.44</v>
      </c>
      <c r="AA5915" s="178"/>
      <c r="AB5915" s="178"/>
      <c r="AC5915" s="178"/>
    </row>
    <row r="5916" spans="2:29" x14ac:dyDescent="0.35">
      <c r="B5916" s="222">
        <v>599300</v>
      </c>
      <c r="C5916" s="208">
        <v>250214</v>
      </c>
      <c r="D5916" s="309">
        <v>13761.77</v>
      </c>
      <c r="E5916" s="206">
        <v>20017.12</v>
      </c>
      <c r="F5916" s="206">
        <v>22519.26</v>
      </c>
      <c r="G5916" s="205">
        <f t="shared" si="471"/>
        <v>0.41751042883363926</v>
      </c>
      <c r="H5916" s="207">
        <f t="shared" si="472"/>
        <v>0.45</v>
      </c>
      <c r="I5916" s="213">
        <v>230744</v>
      </c>
      <c r="J5916" s="213">
        <v>12690.92</v>
      </c>
      <c r="K5916" s="212">
        <v>18459.52</v>
      </c>
      <c r="L5916" s="212">
        <v>20766.96</v>
      </c>
      <c r="M5916" s="239">
        <f t="shared" si="469"/>
        <v>0.51530000000027942</v>
      </c>
      <c r="N5916" s="239"/>
      <c r="O5916" s="178"/>
      <c r="P5916" s="178"/>
      <c r="Q5916" s="178"/>
      <c r="R5916" s="178"/>
      <c r="S5916" s="178"/>
      <c r="T5916" s="178"/>
      <c r="U5916" s="178"/>
      <c r="V5916" s="178"/>
      <c r="W5916" s="178"/>
      <c r="X5916" s="178"/>
      <c r="Y5916" s="210">
        <f t="shared" si="468"/>
        <v>0.38502252628066075</v>
      </c>
      <c r="Z5916" s="211">
        <f t="shared" si="470"/>
        <v>0.46</v>
      </c>
      <c r="AA5916" s="178"/>
      <c r="AB5916" s="178"/>
      <c r="AC5916" s="178"/>
    </row>
    <row r="5917" spans="2:29" x14ac:dyDescent="0.35">
      <c r="B5917" s="222">
        <v>599400</v>
      </c>
      <c r="C5917" s="208">
        <v>250259</v>
      </c>
      <c r="D5917" s="309">
        <v>13764.24</v>
      </c>
      <c r="E5917" s="206">
        <v>20020.72</v>
      </c>
      <c r="F5917" s="206">
        <v>22523.31</v>
      </c>
      <c r="G5917" s="205">
        <f t="shared" si="471"/>
        <v>0.41751584918251583</v>
      </c>
      <c r="H5917" s="207">
        <f t="shared" si="472"/>
        <v>0.45</v>
      </c>
      <c r="I5917" s="213">
        <v>230788</v>
      </c>
      <c r="J5917" s="213">
        <v>12693.34</v>
      </c>
      <c r="K5917" s="212">
        <v>18463.04</v>
      </c>
      <c r="L5917" s="212">
        <v>20770.919999999998</v>
      </c>
      <c r="M5917" s="239">
        <f t="shared" si="469"/>
        <v>0.51519999999989519</v>
      </c>
      <c r="N5917" s="239"/>
      <c r="O5917" s="178"/>
      <c r="P5917" s="178"/>
      <c r="Q5917" s="178"/>
      <c r="R5917" s="178"/>
      <c r="S5917" s="178"/>
      <c r="T5917" s="178"/>
      <c r="U5917" s="178"/>
      <c r="V5917" s="178"/>
      <c r="W5917" s="178"/>
      <c r="X5917" s="178"/>
      <c r="Y5917" s="210">
        <f t="shared" si="468"/>
        <v>0.3850316983650317</v>
      </c>
      <c r="Z5917" s="211">
        <f t="shared" si="470"/>
        <v>0.44</v>
      </c>
      <c r="AA5917" s="178"/>
      <c r="AB5917" s="178"/>
      <c r="AC5917" s="178"/>
    </row>
    <row r="5918" spans="2:29" x14ac:dyDescent="0.35">
      <c r="B5918" s="222">
        <v>599500</v>
      </c>
      <c r="C5918" s="208">
        <v>250304</v>
      </c>
      <c r="D5918" s="309">
        <v>13766.72</v>
      </c>
      <c r="E5918" s="206">
        <v>20024.32</v>
      </c>
      <c r="F5918" s="206">
        <v>22527.360000000001</v>
      </c>
      <c r="G5918" s="205">
        <f t="shared" si="471"/>
        <v>0.41752126772310261</v>
      </c>
      <c r="H5918" s="207">
        <f t="shared" si="472"/>
        <v>0.45</v>
      </c>
      <c r="I5918" s="213">
        <v>230834</v>
      </c>
      <c r="J5918" s="213">
        <v>12695.87</v>
      </c>
      <c r="K5918" s="212">
        <v>18466.72</v>
      </c>
      <c r="L5918" s="212">
        <v>20775.060000000001</v>
      </c>
      <c r="M5918" s="239">
        <f t="shared" si="469"/>
        <v>0.5152999999995882</v>
      </c>
      <c r="N5918" s="239"/>
      <c r="O5918" s="178"/>
      <c r="P5918" s="178"/>
      <c r="Q5918" s="178"/>
      <c r="R5918" s="178"/>
      <c r="S5918" s="178"/>
      <c r="T5918" s="178"/>
      <c r="U5918" s="178"/>
      <c r="V5918" s="178"/>
      <c r="W5918" s="178"/>
      <c r="X5918" s="178"/>
      <c r="Y5918" s="210">
        <f t="shared" si="468"/>
        <v>0.38504420350291912</v>
      </c>
      <c r="Z5918" s="211">
        <f t="shared" si="470"/>
        <v>0.46</v>
      </c>
      <c r="AA5918" s="178"/>
      <c r="AB5918" s="178"/>
      <c r="AC5918" s="178"/>
    </row>
    <row r="5919" spans="2:29" x14ac:dyDescent="0.35">
      <c r="B5919" s="222">
        <v>599600</v>
      </c>
      <c r="C5919" s="208">
        <v>250349</v>
      </c>
      <c r="D5919" s="309">
        <v>13769.19</v>
      </c>
      <c r="E5919" s="206">
        <v>20027.919999999998</v>
      </c>
      <c r="F5919" s="206">
        <v>22531.41</v>
      </c>
      <c r="G5919" s="205">
        <f t="shared" si="471"/>
        <v>0.4175266844563042</v>
      </c>
      <c r="H5919" s="207">
        <f t="shared" si="472"/>
        <v>0.45</v>
      </c>
      <c r="I5919" s="213">
        <v>230878</v>
      </c>
      <c r="J5919" s="213">
        <v>12698.29</v>
      </c>
      <c r="K5919" s="212">
        <v>18470.240000000002</v>
      </c>
      <c r="L5919" s="212">
        <v>20779.02</v>
      </c>
      <c r="M5919" s="239">
        <f t="shared" si="469"/>
        <v>0.51519999999974975</v>
      </c>
      <c r="N5919" s="239"/>
      <c r="O5919" s="178"/>
      <c r="P5919" s="178"/>
      <c r="Q5919" s="178"/>
      <c r="R5919" s="178"/>
      <c r="S5919" s="178"/>
      <c r="T5919" s="178"/>
      <c r="U5919" s="178"/>
      <c r="V5919" s="178"/>
      <c r="W5919" s="178"/>
      <c r="X5919" s="178"/>
      <c r="Y5919" s="210">
        <f t="shared" si="468"/>
        <v>0.38505336891260838</v>
      </c>
      <c r="Z5919" s="211">
        <f t="shared" si="470"/>
        <v>0.44</v>
      </c>
      <c r="AA5919" s="178"/>
      <c r="AB5919" s="178"/>
      <c r="AC5919" s="178"/>
    </row>
    <row r="5920" spans="2:29" x14ac:dyDescent="0.35">
      <c r="B5920" s="222">
        <v>599700</v>
      </c>
      <c r="C5920" s="208">
        <v>250394</v>
      </c>
      <c r="D5920" s="309">
        <v>13771.67</v>
      </c>
      <c r="E5920" s="206">
        <v>20031.52</v>
      </c>
      <c r="F5920" s="206">
        <v>22535.46</v>
      </c>
      <c r="G5920" s="205">
        <f t="shared" si="471"/>
        <v>0.41753209938302482</v>
      </c>
      <c r="H5920" s="207">
        <f t="shared" si="472"/>
        <v>0.45</v>
      </c>
      <c r="I5920" s="213">
        <v>230924</v>
      </c>
      <c r="J5920" s="213">
        <v>12700.82</v>
      </c>
      <c r="K5920" s="212">
        <v>18473.919999999998</v>
      </c>
      <c r="L5920" s="212">
        <v>20783.16</v>
      </c>
      <c r="M5920" s="239">
        <f t="shared" si="469"/>
        <v>0.51530000000002474</v>
      </c>
      <c r="N5920" s="239"/>
      <c r="O5920" s="178"/>
      <c r="P5920" s="178"/>
      <c r="Q5920" s="178"/>
      <c r="R5920" s="178"/>
      <c r="S5920" s="178"/>
      <c r="T5920" s="178"/>
      <c r="U5920" s="178"/>
      <c r="V5920" s="178"/>
      <c r="W5920" s="178"/>
      <c r="X5920" s="178"/>
      <c r="Y5920" s="210">
        <f t="shared" si="468"/>
        <v>0.38506586626646655</v>
      </c>
      <c r="Z5920" s="211">
        <f t="shared" si="470"/>
        <v>0.46</v>
      </c>
      <c r="AA5920" s="178"/>
      <c r="AB5920" s="178"/>
      <c r="AC5920" s="178"/>
    </row>
    <row r="5921" spans="2:29" x14ac:dyDescent="0.35">
      <c r="B5921" s="222">
        <v>599800</v>
      </c>
      <c r="C5921" s="208">
        <v>250439</v>
      </c>
      <c r="D5921" s="309">
        <v>13774.14</v>
      </c>
      <c r="E5921" s="206">
        <v>20035.12</v>
      </c>
      <c r="F5921" s="206">
        <v>22539.51</v>
      </c>
      <c r="G5921" s="205">
        <f t="shared" si="471"/>
        <v>0.41753751250416804</v>
      </c>
      <c r="H5921" s="207">
        <f t="shared" si="472"/>
        <v>0.45</v>
      </c>
      <c r="I5921" s="213">
        <v>230968</v>
      </c>
      <c r="J5921" s="213">
        <v>12703.24</v>
      </c>
      <c r="K5921" s="212">
        <v>18477.439999999999</v>
      </c>
      <c r="L5921" s="212">
        <v>20787.12</v>
      </c>
      <c r="M5921" s="239">
        <f t="shared" si="469"/>
        <v>0.51520000000025901</v>
      </c>
      <c r="N5921" s="239"/>
      <c r="O5921" s="178"/>
      <c r="P5921" s="178"/>
      <c r="Q5921" s="178"/>
      <c r="R5921" s="178"/>
      <c r="S5921" s="178"/>
      <c r="T5921" s="178"/>
      <c r="U5921" s="178"/>
      <c r="V5921" s="178"/>
      <c r="W5921" s="178"/>
      <c r="X5921" s="178"/>
      <c r="Y5921" s="210">
        <f t="shared" si="468"/>
        <v>0.38507502500833612</v>
      </c>
      <c r="Z5921" s="211">
        <f t="shared" si="470"/>
        <v>0.44</v>
      </c>
      <c r="AA5921" s="178"/>
      <c r="AB5921" s="178"/>
      <c r="AC5921" s="178"/>
    </row>
    <row r="5922" spans="2:29" x14ac:dyDescent="0.35">
      <c r="B5922" s="222">
        <v>599900</v>
      </c>
      <c r="C5922" s="208">
        <v>250484</v>
      </c>
      <c r="D5922" s="309">
        <v>13776.62</v>
      </c>
      <c r="E5922" s="206">
        <v>20038.72</v>
      </c>
      <c r="F5922" s="206">
        <v>22543.56</v>
      </c>
      <c r="G5922" s="205">
        <f t="shared" si="471"/>
        <v>0.41754292382063679</v>
      </c>
      <c r="H5922" s="207">
        <f t="shared" si="472"/>
        <v>0.45</v>
      </c>
      <c r="I5922" s="213">
        <v>231014</v>
      </c>
      <c r="J5922" s="213">
        <v>12705.77</v>
      </c>
      <c r="K5922" s="212">
        <v>18481.12</v>
      </c>
      <c r="L5922" s="212">
        <v>20791.259999999998</v>
      </c>
      <c r="M5922" s="239">
        <f t="shared" si="469"/>
        <v>0.51529999999995202</v>
      </c>
      <c r="N5922" s="239"/>
      <c r="O5922" s="178"/>
      <c r="P5922" s="178"/>
      <c r="Q5922" s="178"/>
      <c r="R5922" s="178"/>
      <c r="S5922" s="178"/>
      <c r="T5922" s="178"/>
      <c r="U5922" s="178"/>
      <c r="V5922" s="178"/>
      <c r="W5922" s="178"/>
      <c r="X5922" s="178"/>
      <c r="Y5922" s="210">
        <f t="shared" si="468"/>
        <v>0.38508751458576429</v>
      </c>
      <c r="Z5922" s="211">
        <f t="shared" si="470"/>
        <v>0.46</v>
      </c>
      <c r="AA5922" s="178"/>
      <c r="AB5922" s="178"/>
      <c r="AC5922" s="178"/>
    </row>
    <row r="5923" spans="2:29" x14ac:dyDescent="0.35">
      <c r="B5923" s="222">
        <v>600000</v>
      </c>
      <c r="C5923" s="208">
        <v>250529</v>
      </c>
      <c r="D5923" s="309">
        <v>13779.09</v>
      </c>
      <c r="E5923" s="206">
        <v>20042.32</v>
      </c>
      <c r="F5923" s="206">
        <v>22547.61</v>
      </c>
      <c r="G5923" s="205">
        <f t="shared" si="471"/>
        <v>0.41754833333333335</v>
      </c>
      <c r="H5923" s="207">
        <f t="shared" si="472"/>
        <v>0.45</v>
      </c>
      <c r="I5923" s="213">
        <v>231058</v>
      </c>
      <c r="J5923" s="213">
        <v>12708.19</v>
      </c>
      <c r="K5923" s="212">
        <v>18484.64</v>
      </c>
      <c r="L5923" s="212">
        <v>20795.22</v>
      </c>
      <c r="M5923" s="239">
        <f t="shared" si="469"/>
        <v>0.51520000000007715</v>
      </c>
      <c r="N5923" s="239"/>
      <c r="O5923" s="178"/>
      <c r="P5923" s="178"/>
      <c r="Q5923" s="178"/>
      <c r="R5923" s="178"/>
      <c r="S5923" s="178"/>
      <c r="T5923" s="178"/>
      <c r="U5923" s="178"/>
      <c r="V5923" s="178"/>
      <c r="W5923" s="178"/>
      <c r="X5923" s="178"/>
      <c r="Y5923" s="210">
        <f t="shared" si="468"/>
        <v>0.38509666666666664</v>
      </c>
      <c r="Z5923" s="211">
        <f t="shared" si="470"/>
        <v>0.44</v>
      </c>
      <c r="AA5923" s="178"/>
      <c r="AB5923" s="178"/>
      <c r="AC5923" s="178"/>
    </row>
    <row r="5924" spans="2:29" x14ac:dyDescent="0.35">
      <c r="B5924" s="222">
        <v>600100</v>
      </c>
      <c r="C5924" s="208">
        <v>250574</v>
      </c>
      <c r="D5924" s="309">
        <v>13781.57</v>
      </c>
      <c r="E5924" s="206">
        <v>20045.919999999998</v>
      </c>
      <c r="F5924" s="206">
        <v>22551.66</v>
      </c>
      <c r="G5924" s="205">
        <f t="shared" si="471"/>
        <v>0.41755374104315945</v>
      </c>
      <c r="H5924" s="207">
        <f t="shared" si="472"/>
        <v>0.45</v>
      </c>
      <c r="I5924" s="213">
        <v>231104</v>
      </c>
      <c r="J5924" s="213">
        <v>12710.72</v>
      </c>
      <c r="K5924" s="212">
        <v>18488.32</v>
      </c>
      <c r="L5924" s="212">
        <v>20799.36</v>
      </c>
      <c r="M5924" s="239">
        <f t="shared" si="469"/>
        <v>0.51529999999980647</v>
      </c>
      <c r="N5924" s="239"/>
      <c r="O5924" s="178"/>
      <c r="P5924" s="178"/>
      <c r="Q5924" s="178"/>
      <c r="R5924" s="178"/>
      <c r="S5924" s="178"/>
      <c r="T5924" s="178"/>
      <c r="U5924" s="178"/>
      <c r="V5924" s="178"/>
      <c r="W5924" s="178"/>
      <c r="X5924" s="178"/>
      <c r="Y5924" s="210">
        <f t="shared" si="468"/>
        <v>0.38510914847525413</v>
      </c>
      <c r="Z5924" s="211">
        <f t="shared" si="470"/>
        <v>0.46</v>
      </c>
      <c r="AA5924" s="178"/>
      <c r="AB5924" s="178"/>
      <c r="AC5924" s="178"/>
    </row>
    <row r="5925" spans="2:29" x14ac:dyDescent="0.35">
      <c r="B5925" s="222">
        <v>600200</v>
      </c>
      <c r="C5925" s="208">
        <v>250619</v>
      </c>
      <c r="D5925" s="309">
        <v>13784.04</v>
      </c>
      <c r="E5925" s="206">
        <v>20049.52</v>
      </c>
      <c r="F5925" s="206">
        <v>22555.71</v>
      </c>
      <c r="G5925" s="205">
        <f t="shared" si="471"/>
        <v>0.41755914695101631</v>
      </c>
      <c r="H5925" s="207">
        <f t="shared" si="472"/>
        <v>0.45</v>
      </c>
      <c r="I5925" s="213">
        <v>231148</v>
      </c>
      <c r="J5925" s="213">
        <v>12713.14</v>
      </c>
      <c r="K5925" s="212">
        <v>18491.84</v>
      </c>
      <c r="L5925" s="212">
        <v>20803.32</v>
      </c>
      <c r="M5925" s="239">
        <f t="shared" si="469"/>
        <v>0.51520000000000432</v>
      </c>
      <c r="N5925" s="239"/>
      <c r="O5925" s="178"/>
      <c r="P5925" s="178"/>
      <c r="Q5925" s="178"/>
      <c r="R5925" s="178"/>
      <c r="S5925" s="178"/>
      <c r="T5925" s="178"/>
      <c r="U5925" s="178"/>
      <c r="V5925" s="178"/>
      <c r="W5925" s="178"/>
      <c r="X5925" s="178"/>
      <c r="Y5925" s="210">
        <f t="shared" si="468"/>
        <v>0.38511829390203267</v>
      </c>
      <c r="Z5925" s="211">
        <f t="shared" si="470"/>
        <v>0.44</v>
      </c>
      <c r="AA5925" s="178"/>
      <c r="AB5925" s="178"/>
      <c r="AC5925" s="178"/>
    </row>
    <row r="5926" spans="2:29" x14ac:dyDescent="0.35">
      <c r="B5926" s="222">
        <v>600300</v>
      </c>
      <c r="C5926" s="208">
        <v>250664</v>
      </c>
      <c r="D5926" s="309">
        <v>13786.52</v>
      </c>
      <c r="E5926" s="206">
        <v>20053.12</v>
      </c>
      <c r="F5926" s="206">
        <v>22559.759999999998</v>
      </c>
      <c r="G5926" s="205">
        <f t="shared" si="471"/>
        <v>0.41756455105780443</v>
      </c>
      <c r="H5926" s="207">
        <f t="shared" si="472"/>
        <v>0.45</v>
      </c>
      <c r="I5926" s="213">
        <v>231194</v>
      </c>
      <c r="J5926" s="213">
        <v>12715.67</v>
      </c>
      <c r="K5926" s="212">
        <v>18495.52</v>
      </c>
      <c r="L5926" s="212">
        <v>20807.46</v>
      </c>
      <c r="M5926" s="239">
        <f t="shared" si="469"/>
        <v>0.51530000000027942</v>
      </c>
      <c r="N5926" s="239"/>
      <c r="O5926" s="178"/>
      <c r="P5926" s="178"/>
      <c r="Q5926" s="178"/>
      <c r="R5926" s="178"/>
      <c r="S5926" s="178"/>
      <c r="T5926" s="178"/>
      <c r="U5926" s="178"/>
      <c r="V5926" s="178"/>
      <c r="W5926" s="178"/>
      <c r="X5926" s="178"/>
      <c r="Y5926" s="210">
        <f t="shared" si="468"/>
        <v>0.38513076794935863</v>
      </c>
      <c r="Z5926" s="211">
        <f t="shared" si="470"/>
        <v>0.46</v>
      </c>
      <c r="AA5926" s="178"/>
      <c r="AB5926" s="178"/>
      <c r="AC5926" s="178"/>
    </row>
    <row r="5927" spans="2:29" x14ac:dyDescent="0.35">
      <c r="B5927" s="222">
        <v>600400</v>
      </c>
      <c r="C5927" s="208">
        <v>250709</v>
      </c>
      <c r="D5927" s="309">
        <v>13788.99</v>
      </c>
      <c r="E5927" s="206">
        <v>20056.72</v>
      </c>
      <c r="F5927" s="206">
        <v>22563.81</v>
      </c>
      <c r="G5927" s="205">
        <f t="shared" si="471"/>
        <v>0.41756995336442371</v>
      </c>
      <c r="H5927" s="207">
        <f t="shared" si="472"/>
        <v>0.45</v>
      </c>
      <c r="I5927" s="213">
        <v>231238</v>
      </c>
      <c r="J5927" s="213">
        <v>12718.09</v>
      </c>
      <c r="K5927" s="212">
        <v>18499.04</v>
      </c>
      <c r="L5927" s="212">
        <v>20811.419999999998</v>
      </c>
      <c r="M5927" s="239">
        <f t="shared" si="469"/>
        <v>0.51519999999989519</v>
      </c>
      <c r="N5927" s="239"/>
      <c r="O5927" s="178"/>
      <c r="P5927" s="178"/>
      <c r="Q5927" s="178"/>
      <c r="R5927" s="178"/>
      <c r="S5927" s="178"/>
      <c r="T5927" s="178"/>
      <c r="U5927" s="178"/>
      <c r="V5927" s="178"/>
      <c r="W5927" s="178"/>
      <c r="X5927" s="178"/>
      <c r="Y5927" s="210">
        <f t="shared" si="468"/>
        <v>0.38513990672884746</v>
      </c>
      <c r="Z5927" s="211">
        <f t="shared" si="470"/>
        <v>0.44</v>
      </c>
      <c r="AA5927" s="178"/>
      <c r="AB5927" s="178"/>
      <c r="AC5927" s="178"/>
    </row>
    <row r="5928" spans="2:29" x14ac:dyDescent="0.35">
      <c r="B5928" s="222">
        <v>600500</v>
      </c>
      <c r="C5928" s="208">
        <v>250754</v>
      </c>
      <c r="D5928" s="309">
        <v>13791.47</v>
      </c>
      <c r="E5928" s="206">
        <v>20060.32</v>
      </c>
      <c r="F5928" s="206">
        <v>22567.86</v>
      </c>
      <c r="G5928" s="205">
        <f t="shared" si="471"/>
        <v>0.41757535387177352</v>
      </c>
      <c r="H5928" s="207">
        <f t="shared" si="472"/>
        <v>0.45</v>
      </c>
      <c r="I5928" s="213">
        <v>231284</v>
      </c>
      <c r="J5928" s="213">
        <v>12720.62</v>
      </c>
      <c r="K5928" s="212">
        <v>18502.72</v>
      </c>
      <c r="L5928" s="212">
        <v>20815.560000000001</v>
      </c>
      <c r="M5928" s="239">
        <f t="shared" si="469"/>
        <v>0.5152999999995882</v>
      </c>
      <c r="N5928" s="239"/>
      <c r="O5928" s="178"/>
      <c r="P5928" s="178"/>
      <c r="Q5928" s="178"/>
      <c r="R5928" s="178"/>
      <c r="S5928" s="178"/>
      <c r="T5928" s="178"/>
      <c r="U5928" s="178"/>
      <c r="V5928" s="178"/>
      <c r="W5928" s="178"/>
      <c r="X5928" s="178"/>
      <c r="Y5928" s="210">
        <f t="shared" si="468"/>
        <v>0.38515237302248129</v>
      </c>
      <c r="Z5928" s="211">
        <f t="shared" si="470"/>
        <v>0.46</v>
      </c>
      <c r="AA5928" s="178"/>
      <c r="AB5928" s="178"/>
      <c r="AC5928" s="178"/>
    </row>
    <row r="5929" spans="2:29" x14ac:dyDescent="0.35">
      <c r="B5929" s="222">
        <v>600600</v>
      </c>
      <c r="C5929" s="208">
        <v>250799</v>
      </c>
      <c r="D5929" s="309">
        <v>13793.94</v>
      </c>
      <c r="E5929" s="206">
        <v>20063.919999999998</v>
      </c>
      <c r="F5929" s="206">
        <v>22571.91</v>
      </c>
      <c r="G5929" s="205">
        <f t="shared" si="471"/>
        <v>0.41758075258075256</v>
      </c>
      <c r="H5929" s="207">
        <f t="shared" si="472"/>
        <v>0.45</v>
      </c>
      <c r="I5929" s="213">
        <v>231328</v>
      </c>
      <c r="J5929" s="213">
        <v>12723.04</v>
      </c>
      <c r="K5929" s="212">
        <v>18506.240000000002</v>
      </c>
      <c r="L5929" s="212">
        <v>20819.52</v>
      </c>
      <c r="M5929" s="239">
        <f t="shared" si="469"/>
        <v>0.51519999999974975</v>
      </c>
      <c r="N5929" s="239"/>
      <c r="O5929" s="178"/>
      <c r="P5929" s="178"/>
      <c r="Q5929" s="178"/>
      <c r="R5929" s="178"/>
      <c r="S5929" s="178"/>
      <c r="T5929" s="178"/>
      <c r="U5929" s="178"/>
      <c r="V5929" s="178"/>
      <c r="W5929" s="178"/>
      <c r="X5929" s="178"/>
      <c r="Y5929" s="210">
        <f t="shared" si="468"/>
        <v>0.38516150516150516</v>
      </c>
      <c r="Z5929" s="211">
        <f t="shared" si="470"/>
        <v>0.44</v>
      </c>
      <c r="AA5929" s="178"/>
      <c r="AB5929" s="178"/>
      <c r="AC5929" s="178"/>
    </row>
    <row r="5930" spans="2:29" x14ac:dyDescent="0.35">
      <c r="B5930" s="222">
        <v>600700</v>
      </c>
      <c r="C5930" s="208">
        <v>250844</v>
      </c>
      <c r="D5930" s="309">
        <v>13796.42</v>
      </c>
      <c r="E5930" s="206">
        <v>20067.52</v>
      </c>
      <c r="F5930" s="206">
        <v>22575.96</v>
      </c>
      <c r="G5930" s="205">
        <f t="shared" si="471"/>
        <v>0.41758614949225903</v>
      </c>
      <c r="H5930" s="207">
        <f t="shared" si="472"/>
        <v>0.45</v>
      </c>
      <c r="I5930" s="213">
        <v>231374</v>
      </c>
      <c r="J5930" s="213">
        <v>12725.57</v>
      </c>
      <c r="K5930" s="212">
        <v>18509.919999999998</v>
      </c>
      <c r="L5930" s="212">
        <v>20823.66</v>
      </c>
      <c r="M5930" s="239">
        <f t="shared" si="469"/>
        <v>0.51530000000002474</v>
      </c>
      <c r="N5930" s="239"/>
      <c r="O5930" s="178"/>
      <c r="P5930" s="178"/>
      <c r="Q5930" s="178"/>
      <c r="R5930" s="178"/>
      <c r="S5930" s="178"/>
      <c r="T5930" s="178"/>
      <c r="U5930" s="178"/>
      <c r="V5930" s="178"/>
      <c r="W5930" s="178"/>
      <c r="X5930" s="178"/>
      <c r="Y5930" s="210">
        <f t="shared" si="468"/>
        <v>0.38517396370900614</v>
      </c>
      <c r="Z5930" s="211">
        <f t="shared" si="470"/>
        <v>0.46</v>
      </c>
      <c r="AA5930" s="178"/>
      <c r="AB5930" s="178"/>
      <c r="AC5930" s="178"/>
    </row>
    <row r="5931" spans="2:29" x14ac:dyDescent="0.35">
      <c r="B5931" s="222">
        <v>600800</v>
      </c>
      <c r="C5931" s="208">
        <v>250889</v>
      </c>
      <c r="D5931" s="309">
        <v>13798.89</v>
      </c>
      <c r="E5931" s="206">
        <v>20071.12</v>
      </c>
      <c r="F5931" s="206">
        <v>22580.01</v>
      </c>
      <c r="G5931" s="205">
        <f t="shared" si="471"/>
        <v>0.41759154460719039</v>
      </c>
      <c r="H5931" s="207">
        <f t="shared" si="472"/>
        <v>0.45</v>
      </c>
      <c r="I5931" s="213">
        <v>231418</v>
      </c>
      <c r="J5931" s="213">
        <v>12727.99</v>
      </c>
      <c r="K5931" s="212">
        <v>18513.439999999999</v>
      </c>
      <c r="L5931" s="212">
        <v>20827.62</v>
      </c>
      <c r="M5931" s="239">
        <f t="shared" si="469"/>
        <v>0.51520000000025901</v>
      </c>
      <c r="N5931" s="239"/>
      <c r="O5931" s="178"/>
      <c r="P5931" s="178"/>
      <c r="Q5931" s="178"/>
      <c r="R5931" s="178"/>
      <c r="S5931" s="178"/>
      <c r="T5931" s="178"/>
      <c r="U5931" s="178"/>
      <c r="V5931" s="178"/>
      <c r="W5931" s="178"/>
      <c r="X5931" s="178"/>
      <c r="Y5931" s="210">
        <f t="shared" si="468"/>
        <v>0.38518308921438082</v>
      </c>
      <c r="Z5931" s="211">
        <f t="shared" si="470"/>
        <v>0.44</v>
      </c>
      <c r="AA5931" s="178"/>
      <c r="AB5931" s="178"/>
      <c r="AC5931" s="178"/>
    </row>
    <row r="5932" spans="2:29" x14ac:dyDescent="0.35">
      <c r="B5932" s="222">
        <v>600900</v>
      </c>
      <c r="C5932" s="208">
        <v>250934</v>
      </c>
      <c r="D5932" s="309">
        <v>13801.37</v>
      </c>
      <c r="E5932" s="206">
        <v>20074.72</v>
      </c>
      <c r="F5932" s="206">
        <v>22584.06</v>
      </c>
      <c r="G5932" s="205">
        <f t="shared" si="471"/>
        <v>0.41759693792644365</v>
      </c>
      <c r="H5932" s="207">
        <f t="shared" si="472"/>
        <v>0.45</v>
      </c>
      <c r="I5932" s="213">
        <v>231464</v>
      </c>
      <c r="J5932" s="213">
        <v>12730.52</v>
      </c>
      <c r="K5932" s="212">
        <v>18517.12</v>
      </c>
      <c r="L5932" s="212">
        <v>20831.759999999998</v>
      </c>
      <c r="M5932" s="239">
        <f t="shared" si="469"/>
        <v>0.51529999999995202</v>
      </c>
      <c r="N5932" s="239"/>
      <c r="O5932" s="178"/>
      <c r="P5932" s="178"/>
      <c r="Q5932" s="178"/>
      <c r="R5932" s="178"/>
      <c r="S5932" s="178"/>
      <c r="T5932" s="178"/>
      <c r="U5932" s="178"/>
      <c r="V5932" s="178"/>
      <c r="W5932" s="178"/>
      <c r="X5932" s="178"/>
      <c r="Y5932" s="210">
        <f t="shared" si="468"/>
        <v>0.38519554002329837</v>
      </c>
      <c r="Z5932" s="211">
        <f t="shared" si="470"/>
        <v>0.46</v>
      </c>
      <c r="AA5932" s="178"/>
      <c r="AB5932" s="178"/>
      <c r="AC5932" s="178"/>
    </row>
    <row r="5933" spans="2:29" x14ac:dyDescent="0.35">
      <c r="B5933" s="222">
        <v>601000</v>
      </c>
      <c r="C5933" s="208">
        <v>250979</v>
      </c>
      <c r="D5933" s="309">
        <v>13803.84</v>
      </c>
      <c r="E5933" s="206">
        <v>20078.32</v>
      </c>
      <c r="F5933" s="206">
        <v>22588.11</v>
      </c>
      <c r="G5933" s="205">
        <f t="shared" si="471"/>
        <v>0.41760232945091513</v>
      </c>
      <c r="H5933" s="207">
        <f t="shared" si="472"/>
        <v>0.45</v>
      </c>
      <c r="I5933" s="213">
        <v>231508</v>
      </c>
      <c r="J5933" s="213">
        <v>12732.94</v>
      </c>
      <c r="K5933" s="212">
        <v>18520.64</v>
      </c>
      <c r="L5933" s="212">
        <v>20835.72</v>
      </c>
      <c r="M5933" s="239">
        <f t="shared" si="469"/>
        <v>0.51520000000007715</v>
      </c>
      <c r="N5933" s="239"/>
      <c r="O5933" s="178"/>
      <c r="P5933" s="178"/>
      <c r="Q5933" s="178"/>
      <c r="R5933" s="178"/>
      <c r="S5933" s="178"/>
      <c r="T5933" s="178"/>
      <c r="U5933" s="178"/>
      <c r="V5933" s="178"/>
      <c r="W5933" s="178"/>
      <c r="X5933" s="178"/>
      <c r="Y5933" s="210">
        <f t="shared" si="468"/>
        <v>0.38520465890183031</v>
      </c>
      <c r="Z5933" s="211">
        <f t="shared" si="470"/>
        <v>0.44</v>
      </c>
      <c r="AA5933" s="178"/>
      <c r="AB5933" s="178"/>
      <c r="AC5933" s="178"/>
    </row>
    <row r="5934" spans="2:29" x14ac:dyDescent="0.35">
      <c r="B5934" s="222">
        <v>601100</v>
      </c>
      <c r="C5934" s="208">
        <v>251024</v>
      </c>
      <c r="D5934" s="309">
        <v>13806.32</v>
      </c>
      <c r="E5934" s="206">
        <v>20081.919999999998</v>
      </c>
      <c r="F5934" s="206">
        <v>22592.16</v>
      </c>
      <c r="G5934" s="205">
        <f t="shared" si="471"/>
        <v>0.41760771918150058</v>
      </c>
      <c r="H5934" s="207">
        <f t="shared" si="472"/>
        <v>0.45</v>
      </c>
      <c r="I5934" s="213">
        <v>231554</v>
      </c>
      <c r="J5934" s="213">
        <v>12735.47</v>
      </c>
      <c r="K5934" s="212">
        <v>18524.32</v>
      </c>
      <c r="L5934" s="212">
        <v>20839.86</v>
      </c>
      <c r="M5934" s="239">
        <f t="shared" si="469"/>
        <v>0.51529999999980647</v>
      </c>
      <c r="N5934" s="239"/>
      <c r="O5934" s="178"/>
      <c r="P5934" s="178"/>
      <c r="Q5934" s="178"/>
      <c r="R5934" s="178"/>
      <c r="S5934" s="178"/>
      <c r="T5934" s="178"/>
      <c r="U5934" s="178"/>
      <c r="V5934" s="178"/>
      <c r="W5934" s="178"/>
      <c r="X5934" s="178"/>
      <c r="Y5934" s="210">
        <f t="shared" si="468"/>
        <v>0.38521710197970388</v>
      </c>
      <c r="Z5934" s="211">
        <f t="shared" si="470"/>
        <v>0.46</v>
      </c>
      <c r="AA5934" s="178"/>
      <c r="AB5934" s="178"/>
      <c r="AC5934" s="178"/>
    </row>
    <row r="5935" spans="2:29" x14ac:dyDescent="0.35">
      <c r="B5935" s="222">
        <v>601200</v>
      </c>
      <c r="C5935" s="208">
        <v>251069</v>
      </c>
      <c r="D5935" s="309">
        <v>13808.79</v>
      </c>
      <c r="E5935" s="206">
        <v>20085.52</v>
      </c>
      <c r="F5935" s="206">
        <v>22596.21</v>
      </c>
      <c r="G5935" s="205">
        <f t="shared" si="471"/>
        <v>0.41761310711909516</v>
      </c>
      <c r="H5935" s="207">
        <f t="shared" si="472"/>
        <v>0.45</v>
      </c>
      <c r="I5935" s="213">
        <v>231598</v>
      </c>
      <c r="J5935" s="213">
        <v>12737.89</v>
      </c>
      <c r="K5935" s="212">
        <v>18527.84</v>
      </c>
      <c r="L5935" s="212">
        <v>20843.82</v>
      </c>
      <c r="M5935" s="239">
        <f t="shared" si="469"/>
        <v>0.51520000000000432</v>
      </c>
      <c r="N5935" s="239"/>
      <c r="O5935" s="178"/>
      <c r="P5935" s="178"/>
      <c r="Q5935" s="178"/>
      <c r="R5935" s="178"/>
      <c r="S5935" s="178"/>
      <c r="T5935" s="178"/>
      <c r="U5935" s="178"/>
      <c r="V5935" s="178"/>
      <c r="W5935" s="178"/>
      <c r="X5935" s="178"/>
      <c r="Y5935" s="210">
        <f t="shared" si="468"/>
        <v>0.38522621423819031</v>
      </c>
      <c r="Z5935" s="211">
        <f t="shared" si="470"/>
        <v>0.44</v>
      </c>
      <c r="AA5935" s="178"/>
      <c r="AB5935" s="178"/>
      <c r="AC5935" s="178"/>
    </row>
    <row r="5936" spans="2:29" x14ac:dyDescent="0.35">
      <c r="B5936" s="222">
        <v>601300</v>
      </c>
      <c r="C5936" s="208">
        <v>251114</v>
      </c>
      <c r="D5936" s="309">
        <v>13811.27</v>
      </c>
      <c r="E5936" s="206">
        <v>20089.12</v>
      </c>
      <c r="F5936" s="206">
        <v>22600.26</v>
      </c>
      <c r="G5936" s="205">
        <f t="shared" si="471"/>
        <v>0.41761849326459338</v>
      </c>
      <c r="H5936" s="207">
        <f t="shared" si="472"/>
        <v>0.45</v>
      </c>
      <c r="I5936" s="213">
        <v>231644</v>
      </c>
      <c r="J5936" s="213">
        <v>12740.42</v>
      </c>
      <c r="K5936" s="212">
        <v>18531.52</v>
      </c>
      <c r="L5936" s="212">
        <v>20847.96</v>
      </c>
      <c r="M5936" s="239">
        <f t="shared" si="469"/>
        <v>0.51530000000027942</v>
      </c>
      <c r="N5936" s="239"/>
      <c r="O5936" s="178"/>
      <c r="P5936" s="178"/>
      <c r="Q5936" s="178"/>
      <c r="R5936" s="178"/>
      <c r="S5936" s="178"/>
      <c r="T5936" s="178"/>
      <c r="U5936" s="178"/>
      <c r="V5936" s="178"/>
      <c r="W5936" s="178"/>
      <c r="X5936" s="178"/>
      <c r="Y5936" s="210">
        <f t="shared" si="468"/>
        <v>0.3852386495925495</v>
      </c>
      <c r="Z5936" s="211">
        <f t="shared" si="470"/>
        <v>0.46</v>
      </c>
      <c r="AA5936" s="178"/>
      <c r="AB5936" s="178"/>
      <c r="AC5936" s="178"/>
    </row>
    <row r="5937" spans="2:29" x14ac:dyDescent="0.35">
      <c r="B5937" s="222">
        <v>601400</v>
      </c>
      <c r="C5937" s="208">
        <v>251159</v>
      </c>
      <c r="D5937" s="309">
        <v>13813.74</v>
      </c>
      <c r="E5937" s="206">
        <v>20092.72</v>
      </c>
      <c r="F5937" s="206">
        <v>22604.31</v>
      </c>
      <c r="G5937" s="205">
        <f t="shared" si="471"/>
        <v>0.41762387761888925</v>
      </c>
      <c r="H5937" s="207">
        <f t="shared" si="472"/>
        <v>0.45</v>
      </c>
      <c r="I5937" s="213">
        <v>231688</v>
      </c>
      <c r="J5937" s="213">
        <v>12742.84</v>
      </c>
      <c r="K5937" s="212">
        <v>18535.04</v>
      </c>
      <c r="L5937" s="212">
        <v>20851.919999999998</v>
      </c>
      <c r="M5937" s="239">
        <f t="shared" si="469"/>
        <v>0.51519999999989519</v>
      </c>
      <c r="N5937" s="239"/>
      <c r="O5937" s="178"/>
      <c r="P5937" s="178"/>
      <c r="Q5937" s="178"/>
      <c r="R5937" s="178"/>
      <c r="S5937" s="178"/>
      <c r="T5937" s="178"/>
      <c r="U5937" s="178"/>
      <c r="V5937" s="178"/>
      <c r="W5937" s="178"/>
      <c r="X5937" s="178"/>
      <c r="Y5937" s="210">
        <f t="shared" si="468"/>
        <v>0.38524775523777854</v>
      </c>
      <c r="Z5937" s="211">
        <f t="shared" si="470"/>
        <v>0.44</v>
      </c>
      <c r="AA5937" s="178"/>
      <c r="AB5937" s="178"/>
      <c r="AC5937" s="178"/>
    </row>
    <row r="5938" spans="2:29" x14ac:dyDescent="0.35">
      <c r="B5938" s="222">
        <v>601500</v>
      </c>
      <c r="C5938" s="208">
        <v>251204</v>
      </c>
      <c r="D5938" s="309">
        <v>13816.22</v>
      </c>
      <c r="E5938" s="206">
        <v>20096.32</v>
      </c>
      <c r="F5938" s="206">
        <v>22608.36</v>
      </c>
      <c r="G5938" s="205">
        <f t="shared" si="471"/>
        <v>0.41762926018287616</v>
      </c>
      <c r="H5938" s="207">
        <f t="shared" si="472"/>
        <v>0.45</v>
      </c>
      <c r="I5938" s="213">
        <v>231734</v>
      </c>
      <c r="J5938" s="213">
        <v>12745.37</v>
      </c>
      <c r="K5938" s="212">
        <v>18538.72</v>
      </c>
      <c r="L5938" s="212">
        <v>20856.060000000001</v>
      </c>
      <c r="M5938" s="239">
        <f t="shared" si="469"/>
        <v>0.5152999999995882</v>
      </c>
      <c r="N5938" s="239"/>
      <c r="O5938" s="178"/>
      <c r="P5938" s="178"/>
      <c r="Q5938" s="178"/>
      <c r="R5938" s="178"/>
      <c r="S5938" s="178"/>
      <c r="T5938" s="178"/>
      <c r="U5938" s="178"/>
      <c r="V5938" s="178"/>
      <c r="W5938" s="178"/>
      <c r="X5938" s="178"/>
      <c r="Y5938" s="210">
        <f t="shared" si="468"/>
        <v>0.385260182876143</v>
      </c>
      <c r="Z5938" s="211">
        <f t="shared" si="470"/>
        <v>0.46</v>
      </c>
      <c r="AA5938" s="178"/>
      <c r="AB5938" s="178"/>
      <c r="AC5938" s="178"/>
    </row>
    <row r="5939" spans="2:29" x14ac:dyDescent="0.35">
      <c r="B5939" s="222">
        <v>601600</v>
      </c>
      <c r="C5939" s="208">
        <v>251249</v>
      </c>
      <c r="D5939" s="309">
        <v>13818.69</v>
      </c>
      <c r="E5939" s="206">
        <v>20099.919999999998</v>
      </c>
      <c r="F5939" s="206">
        <v>22612.41</v>
      </c>
      <c r="G5939" s="205">
        <f t="shared" si="471"/>
        <v>0.41763464095744679</v>
      </c>
      <c r="H5939" s="207">
        <f t="shared" si="472"/>
        <v>0.45</v>
      </c>
      <c r="I5939" s="213">
        <v>231778</v>
      </c>
      <c r="J5939" s="213">
        <v>12747.79</v>
      </c>
      <c r="K5939" s="212">
        <v>18542.240000000002</v>
      </c>
      <c r="L5939" s="212">
        <v>20860.02</v>
      </c>
      <c r="M5939" s="239">
        <f t="shared" si="469"/>
        <v>0.51519999999974975</v>
      </c>
      <c r="N5939" s="239"/>
      <c r="O5939" s="178"/>
      <c r="P5939" s="178"/>
      <c r="Q5939" s="178"/>
      <c r="R5939" s="178"/>
      <c r="S5939" s="178"/>
      <c r="T5939" s="178"/>
      <c r="U5939" s="178"/>
      <c r="V5939" s="178"/>
      <c r="W5939" s="178"/>
      <c r="X5939" s="178"/>
      <c r="Y5939" s="210">
        <f t="shared" si="468"/>
        <v>0.38526928191489362</v>
      </c>
      <c r="Z5939" s="211">
        <f t="shared" si="470"/>
        <v>0.44</v>
      </c>
      <c r="AA5939" s="178"/>
      <c r="AB5939" s="178"/>
      <c r="AC5939" s="178"/>
    </row>
    <row r="5940" spans="2:29" x14ac:dyDescent="0.35">
      <c r="B5940" s="222">
        <v>601700</v>
      </c>
      <c r="C5940" s="208">
        <v>251294</v>
      </c>
      <c r="D5940" s="309">
        <v>13821.17</v>
      </c>
      <c r="E5940" s="206">
        <v>20103.52</v>
      </c>
      <c r="F5940" s="206">
        <v>22616.46</v>
      </c>
      <c r="G5940" s="205">
        <f t="shared" si="471"/>
        <v>0.41764001994349342</v>
      </c>
      <c r="H5940" s="207">
        <f t="shared" si="472"/>
        <v>0.45</v>
      </c>
      <c r="I5940" s="213">
        <v>231824</v>
      </c>
      <c r="J5940" s="213">
        <v>12750.32</v>
      </c>
      <c r="K5940" s="212">
        <v>18545.919999999998</v>
      </c>
      <c r="L5940" s="212">
        <v>20864.16</v>
      </c>
      <c r="M5940" s="239">
        <f t="shared" si="469"/>
        <v>0.51530000000002474</v>
      </c>
      <c r="N5940" s="239"/>
      <c r="O5940" s="178"/>
      <c r="P5940" s="178"/>
      <c r="Q5940" s="178"/>
      <c r="R5940" s="178"/>
      <c r="S5940" s="178"/>
      <c r="T5940" s="178"/>
      <c r="U5940" s="178"/>
      <c r="V5940" s="178"/>
      <c r="W5940" s="178"/>
      <c r="X5940" s="178"/>
      <c r="Y5940" s="210">
        <f t="shared" si="468"/>
        <v>0.38528170184477312</v>
      </c>
      <c r="Z5940" s="211">
        <f t="shared" si="470"/>
        <v>0.46</v>
      </c>
      <c r="AA5940" s="178"/>
      <c r="AB5940" s="178"/>
      <c r="AC5940" s="178"/>
    </row>
    <row r="5941" spans="2:29" x14ac:dyDescent="0.35">
      <c r="B5941" s="222">
        <v>601800</v>
      </c>
      <c r="C5941" s="208">
        <v>251339</v>
      </c>
      <c r="D5941" s="309">
        <v>13823.64</v>
      </c>
      <c r="E5941" s="206">
        <v>20107.12</v>
      </c>
      <c r="F5941" s="206">
        <v>22620.51</v>
      </c>
      <c r="G5941" s="205">
        <f t="shared" si="471"/>
        <v>0.41764539714190763</v>
      </c>
      <c r="H5941" s="207">
        <f t="shared" si="472"/>
        <v>0.45</v>
      </c>
      <c r="I5941" s="213">
        <v>231868</v>
      </c>
      <c r="J5941" s="213">
        <v>12752.74</v>
      </c>
      <c r="K5941" s="212">
        <v>18549.439999999999</v>
      </c>
      <c r="L5941" s="212">
        <v>20868.12</v>
      </c>
      <c r="M5941" s="239">
        <f t="shared" si="469"/>
        <v>0.51520000000025901</v>
      </c>
      <c r="N5941" s="239"/>
      <c r="O5941" s="178"/>
      <c r="P5941" s="178"/>
      <c r="Q5941" s="178"/>
      <c r="R5941" s="178"/>
      <c r="S5941" s="178"/>
      <c r="T5941" s="178"/>
      <c r="U5941" s="178"/>
      <c r="V5941" s="178"/>
      <c r="W5941" s="178"/>
      <c r="X5941" s="178"/>
      <c r="Y5941" s="210">
        <f t="shared" si="468"/>
        <v>0.38529079428381524</v>
      </c>
      <c r="Z5941" s="211">
        <f t="shared" si="470"/>
        <v>0.44</v>
      </c>
      <c r="AA5941" s="178"/>
      <c r="AB5941" s="178"/>
      <c r="AC5941" s="178"/>
    </row>
    <row r="5942" spans="2:29" x14ac:dyDescent="0.35">
      <c r="B5942" s="222">
        <v>601900</v>
      </c>
      <c r="C5942" s="208">
        <v>251384</v>
      </c>
      <c r="D5942" s="309">
        <v>13826.12</v>
      </c>
      <c r="E5942" s="206">
        <v>20110.72</v>
      </c>
      <c r="F5942" s="206">
        <v>22624.560000000001</v>
      </c>
      <c r="G5942" s="205">
        <f t="shared" si="471"/>
        <v>0.41765077255358035</v>
      </c>
      <c r="H5942" s="207">
        <f t="shared" si="472"/>
        <v>0.45</v>
      </c>
      <c r="I5942" s="213">
        <v>231914</v>
      </c>
      <c r="J5942" s="213">
        <v>12755.27</v>
      </c>
      <c r="K5942" s="212">
        <v>18553.12</v>
      </c>
      <c r="L5942" s="212">
        <v>20872.259999999998</v>
      </c>
      <c r="M5942" s="239">
        <f t="shared" si="469"/>
        <v>0.51529999999995202</v>
      </c>
      <c r="N5942" s="239"/>
      <c r="O5942" s="178"/>
      <c r="P5942" s="178"/>
      <c r="Q5942" s="178"/>
      <c r="R5942" s="178"/>
      <c r="S5942" s="178"/>
      <c r="T5942" s="178"/>
      <c r="U5942" s="178"/>
      <c r="V5942" s="178"/>
      <c r="W5942" s="178"/>
      <c r="X5942" s="178"/>
      <c r="Y5942" s="210">
        <f t="shared" si="468"/>
        <v>0.38530320651270977</v>
      </c>
      <c r="Z5942" s="211">
        <f t="shared" si="470"/>
        <v>0.46</v>
      </c>
      <c r="AA5942" s="178"/>
      <c r="AB5942" s="178"/>
      <c r="AC5942" s="178"/>
    </row>
    <row r="5943" spans="2:29" x14ac:dyDescent="0.35">
      <c r="B5943" s="222">
        <v>602000</v>
      </c>
      <c r="C5943" s="208">
        <v>251429</v>
      </c>
      <c r="D5943" s="309">
        <v>13828.59</v>
      </c>
      <c r="E5943" s="206">
        <v>20114.32</v>
      </c>
      <c r="F5943" s="206">
        <v>22628.61</v>
      </c>
      <c r="G5943" s="205">
        <f t="shared" si="471"/>
        <v>0.417656146179402</v>
      </c>
      <c r="H5943" s="207">
        <f t="shared" si="472"/>
        <v>0.45</v>
      </c>
      <c r="I5943" s="213">
        <v>231958</v>
      </c>
      <c r="J5943" s="213">
        <v>12757.69</v>
      </c>
      <c r="K5943" s="212">
        <v>18556.64</v>
      </c>
      <c r="L5943" s="212">
        <v>20876.22</v>
      </c>
      <c r="M5943" s="239">
        <f t="shared" si="469"/>
        <v>0.51520000000007715</v>
      </c>
      <c r="N5943" s="239"/>
      <c r="O5943" s="178"/>
      <c r="P5943" s="178"/>
      <c r="Q5943" s="178"/>
      <c r="R5943" s="178"/>
      <c r="S5943" s="178"/>
      <c r="T5943" s="178"/>
      <c r="U5943" s="178"/>
      <c r="V5943" s="178"/>
      <c r="W5943" s="178"/>
      <c r="X5943" s="178"/>
      <c r="Y5943" s="210">
        <f t="shared" si="468"/>
        <v>0.38531229235880399</v>
      </c>
      <c r="Z5943" s="211">
        <f t="shared" si="470"/>
        <v>0.44</v>
      </c>
      <c r="AA5943" s="178"/>
      <c r="AB5943" s="178"/>
      <c r="AC5943" s="178"/>
    </row>
    <row r="5944" spans="2:29" x14ac:dyDescent="0.35">
      <c r="B5944" s="222">
        <v>602100</v>
      </c>
      <c r="C5944" s="208">
        <v>251474</v>
      </c>
      <c r="D5944" s="309">
        <v>13831.07</v>
      </c>
      <c r="E5944" s="206">
        <v>20117.919999999998</v>
      </c>
      <c r="F5944" s="206">
        <v>22632.66</v>
      </c>
      <c r="G5944" s="205">
        <f t="shared" si="471"/>
        <v>0.41766151802026241</v>
      </c>
      <c r="H5944" s="207">
        <f t="shared" si="472"/>
        <v>0.45</v>
      </c>
      <c r="I5944" s="213">
        <v>232004</v>
      </c>
      <c r="J5944" s="213">
        <v>12760.22</v>
      </c>
      <c r="K5944" s="212">
        <v>18560.32</v>
      </c>
      <c r="L5944" s="212">
        <v>20880.36</v>
      </c>
      <c r="M5944" s="239">
        <f t="shared" si="469"/>
        <v>0.51529999999980647</v>
      </c>
      <c r="N5944" s="239"/>
      <c r="O5944" s="178"/>
      <c r="P5944" s="178"/>
      <c r="Q5944" s="178"/>
      <c r="R5944" s="178"/>
      <c r="S5944" s="178"/>
      <c r="T5944" s="178"/>
      <c r="U5944" s="178"/>
      <c r="V5944" s="178"/>
      <c r="W5944" s="178"/>
      <c r="X5944" s="178"/>
      <c r="Y5944" s="210">
        <f t="shared" si="468"/>
        <v>0.38532469689420362</v>
      </c>
      <c r="Z5944" s="211">
        <f t="shared" si="470"/>
        <v>0.46</v>
      </c>
      <c r="AA5944" s="178"/>
      <c r="AB5944" s="178"/>
      <c r="AC5944" s="178"/>
    </row>
    <row r="5945" spans="2:29" x14ac:dyDescent="0.35">
      <c r="B5945" s="222">
        <v>602200</v>
      </c>
      <c r="C5945" s="208">
        <v>251519</v>
      </c>
      <c r="D5945" s="309">
        <v>13833.54</v>
      </c>
      <c r="E5945" s="206">
        <v>20121.52</v>
      </c>
      <c r="F5945" s="206">
        <v>22636.71</v>
      </c>
      <c r="G5945" s="205">
        <f t="shared" si="471"/>
        <v>0.41766688807705082</v>
      </c>
      <c r="H5945" s="207">
        <f t="shared" si="472"/>
        <v>0.45</v>
      </c>
      <c r="I5945" s="213">
        <v>232048</v>
      </c>
      <c r="J5945" s="213">
        <v>12762.64</v>
      </c>
      <c r="K5945" s="212">
        <v>18563.84</v>
      </c>
      <c r="L5945" s="212">
        <v>20884.32</v>
      </c>
      <c r="M5945" s="239">
        <f t="shared" si="469"/>
        <v>0.51520000000000432</v>
      </c>
      <c r="N5945" s="239"/>
      <c r="O5945" s="178"/>
      <c r="P5945" s="178"/>
      <c r="Q5945" s="178"/>
      <c r="R5945" s="178"/>
      <c r="S5945" s="178"/>
      <c r="T5945" s="178"/>
      <c r="U5945" s="178"/>
      <c r="V5945" s="178"/>
      <c r="W5945" s="178"/>
      <c r="X5945" s="178"/>
      <c r="Y5945" s="210">
        <f t="shared" si="468"/>
        <v>0.38533377615410164</v>
      </c>
      <c r="Z5945" s="211">
        <f t="shared" si="470"/>
        <v>0.44</v>
      </c>
      <c r="AA5945" s="178"/>
      <c r="AB5945" s="178"/>
      <c r="AC5945" s="178"/>
    </row>
    <row r="5946" spans="2:29" x14ac:dyDescent="0.35">
      <c r="B5946" s="222">
        <v>602300</v>
      </c>
      <c r="C5946" s="208">
        <v>251564</v>
      </c>
      <c r="D5946" s="309">
        <v>13836.02</v>
      </c>
      <c r="E5946" s="206">
        <v>20125.12</v>
      </c>
      <c r="F5946" s="206">
        <v>22640.76</v>
      </c>
      <c r="G5946" s="205">
        <f t="shared" si="471"/>
        <v>0.4176722563506558</v>
      </c>
      <c r="H5946" s="207">
        <f t="shared" si="472"/>
        <v>0.45</v>
      </c>
      <c r="I5946" s="213">
        <v>232094</v>
      </c>
      <c r="J5946" s="213">
        <v>12765.17</v>
      </c>
      <c r="K5946" s="212">
        <v>18567.52</v>
      </c>
      <c r="L5946" s="212">
        <v>20888.46</v>
      </c>
      <c r="M5946" s="239">
        <f t="shared" si="469"/>
        <v>0.51530000000027942</v>
      </c>
      <c r="N5946" s="239"/>
      <c r="O5946" s="178"/>
      <c r="P5946" s="178"/>
      <c r="Q5946" s="178"/>
      <c r="R5946" s="178"/>
      <c r="S5946" s="178"/>
      <c r="T5946" s="178"/>
      <c r="U5946" s="178"/>
      <c r="V5946" s="178"/>
      <c r="W5946" s="178"/>
      <c r="X5946" s="178"/>
      <c r="Y5946" s="210">
        <f t="shared" si="468"/>
        <v>0.38534617300348661</v>
      </c>
      <c r="Z5946" s="211">
        <f t="shared" si="470"/>
        <v>0.46</v>
      </c>
      <c r="AA5946" s="178"/>
      <c r="AB5946" s="178"/>
      <c r="AC5946" s="178"/>
    </row>
    <row r="5947" spans="2:29" x14ac:dyDescent="0.35">
      <c r="B5947" s="222">
        <v>602400</v>
      </c>
      <c r="C5947" s="208">
        <v>251609</v>
      </c>
      <c r="D5947" s="309">
        <v>13838.49</v>
      </c>
      <c r="E5947" s="206">
        <v>20128.72</v>
      </c>
      <c r="F5947" s="206">
        <v>22644.81</v>
      </c>
      <c r="G5947" s="205">
        <f t="shared" si="471"/>
        <v>0.41767762284196547</v>
      </c>
      <c r="H5947" s="207">
        <f t="shared" si="472"/>
        <v>0.45</v>
      </c>
      <c r="I5947" s="213">
        <v>232138</v>
      </c>
      <c r="J5947" s="213">
        <v>12767.59</v>
      </c>
      <c r="K5947" s="212">
        <v>18571.04</v>
      </c>
      <c r="L5947" s="212">
        <v>20892.419999999998</v>
      </c>
      <c r="M5947" s="239">
        <f t="shared" si="469"/>
        <v>0.51519999999989519</v>
      </c>
      <c r="N5947" s="239"/>
      <c r="O5947" s="178"/>
      <c r="P5947" s="178"/>
      <c r="Q5947" s="178"/>
      <c r="R5947" s="178"/>
      <c r="S5947" s="178"/>
      <c r="T5947" s="178"/>
      <c r="U5947" s="178"/>
      <c r="V5947" s="178"/>
      <c r="W5947" s="178"/>
      <c r="X5947" s="178"/>
      <c r="Y5947" s="210">
        <f t="shared" si="468"/>
        <v>0.38535524568393092</v>
      </c>
      <c r="Z5947" s="211">
        <f t="shared" si="470"/>
        <v>0.44</v>
      </c>
      <c r="AA5947" s="178"/>
      <c r="AB5947" s="178"/>
      <c r="AC5947" s="178"/>
    </row>
    <row r="5948" spans="2:29" x14ac:dyDescent="0.35">
      <c r="B5948" s="222">
        <v>602500</v>
      </c>
      <c r="C5948" s="208">
        <v>251654</v>
      </c>
      <c r="D5948" s="309">
        <v>13840.97</v>
      </c>
      <c r="E5948" s="206">
        <v>20132.32</v>
      </c>
      <c r="F5948" s="206">
        <v>22648.86</v>
      </c>
      <c r="G5948" s="205">
        <f t="shared" si="471"/>
        <v>0.41768298755186722</v>
      </c>
      <c r="H5948" s="207">
        <f t="shared" si="472"/>
        <v>0.45</v>
      </c>
      <c r="I5948" s="213">
        <v>232184</v>
      </c>
      <c r="J5948" s="213">
        <v>12770.12</v>
      </c>
      <c r="K5948" s="212">
        <v>18574.72</v>
      </c>
      <c r="L5948" s="212">
        <v>20896.560000000001</v>
      </c>
      <c r="M5948" s="239">
        <f t="shared" si="469"/>
        <v>0.5152999999995882</v>
      </c>
      <c r="N5948" s="239"/>
      <c r="O5948" s="178"/>
      <c r="P5948" s="178"/>
      <c r="Q5948" s="178"/>
      <c r="R5948" s="178"/>
      <c r="S5948" s="178"/>
      <c r="T5948" s="178"/>
      <c r="U5948" s="178"/>
      <c r="V5948" s="178"/>
      <c r="W5948" s="178"/>
      <c r="X5948" s="178"/>
      <c r="Y5948" s="210">
        <f t="shared" si="468"/>
        <v>0.38536763485477177</v>
      </c>
      <c r="Z5948" s="211">
        <f t="shared" si="470"/>
        <v>0.46</v>
      </c>
      <c r="AA5948" s="178"/>
      <c r="AB5948" s="178"/>
      <c r="AC5948" s="178"/>
    </row>
    <row r="5949" spans="2:29" x14ac:dyDescent="0.35">
      <c r="B5949" s="222">
        <v>602600</v>
      </c>
      <c r="C5949" s="208">
        <v>251699</v>
      </c>
      <c r="D5949" s="309">
        <v>13843.44</v>
      </c>
      <c r="E5949" s="206">
        <v>20135.919999999998</v>
      </c>
      <c r="F5949" s="206">
        <v>22652.91</v>
      </c>
      <c r="G5949" s="205">
        <f t="shared" si="471"/>
        <v>0.41768835048124792</v>
      </c>
      <c r="H5949" s="207">
        <f t="shared" si="472"/>
        <v>0.45</v>
      </c>
      <c r="I5949" s="213">
        <v>232228</v>
      </c>
      <c r="J5949" s="213">
        <v>12772.54</v>
      </c>
      <c r="K5949" s="212">
        <v>18578.240000000002</v>
      </c>
      <c r="L5949" s="212">
        <v>20900.52</v>
      </c>
      <c r="M5949" s="239">
        <f t="shared" si="469"/>
        <v>0.51519999999974975</v>
      </c>
      <c r="N5949" s="239"/>
      <c r="O5949" s="178"/>
      <c r="P5949" s="178"/>
      <c r="Q5949" s="178"/>
      <c r="R5949" s="178"/>
      <c r="S5949" s="178"/>
      <c r="T5949" s="178"/>
      <c r="U5949" s="178"/>
      <c r="V5949" s="178"/>
      <c r="W5949" s="178"/>
      <c r="X5949" s="178"/>
      <c r="Y5949" s="210">
        <f t="shared" si="468"/>
        <v>0.38537670096249588</v>
      </c>
      <c r="Z5949" s="211">
        <f t="shared" si="470"/>
        <v>0.44</v>
      </c>
      <c r="AA5949" s="178"/>
      <c r="AB5949" s="178"/>
      <c r="AC5949" s="178"/>
    </row>
    <row r="5950" spans="2:29" x14ac:dyDescent="0.35">
      <c r="B5950" s="222">
        <v>602700</v>
      </c>
      <c r="C5950" s="208">
        <v>251744</v>
      </c>
      <c r="D5950" s="309">
        <v>13845.92</v>
      </c>
      <c r="E5950" s="206">
        <v>20139.52</v>
      </c>
      <c r="F5950" s="206">
        <v>22656.959999999999</v>
      </c>
      <c r="G5950" s="205">
        <f t="shared" si="471"/>
        <v>0.41769371163099384</v>
      </c>
      <c r="H5950" s="207">
        <f t="shared" si="472"/>
        <v>0.45</v>
      </c>
      <c r="I5950" s="213">
        <v>232274</v>
      </c>
      <c r="J5950" s="213">
        <v>12775.07</v>
      </c>
      <c r="K5950" s="212">
        <v>18581.919999999998</v>
      </c>
      <c r="L5950" s="212">
        <v>20904.66</v>
      </c>
      <c r="M5950" s="239">
        <f t="shared" si="469"/>
        <v>0.51530000000002474</v>
      </c>
      <c r="N5950" s="239"/>
      <c r="O5950" s="178"/>
      <c r="P5950" s="178"/>
      <c r="Q5950" s="178"/>
      <c r="R5950" s="178"/>
      <c r="S5950" s="178"/>
      <c r="T5950" s="178"/>
      <c r="U5950" s="178"/>
      <c r="V5950" s="178"/>
      <c r="W5950" s="178"/>
      <c r="X5950" s="178"/>
      <c r="Y5950" s="210">
        <f t="shared" si="468"/>
        <v>0.38538908246225317</v>
      </c>
      <c r="Z5950" s="211">
        <f t="shared" si="470"/>
        <v>0.46</v>
      </c>
      <c r="AA5950" s="178"/>
      <c r="AB5950" s="178"/>
      <c r="AC5950" s="178"/>
    </row>
    <row r="5951" spans="2:29" x14ac:dyDescent="0.35">
      <c r="B5951" s="222">
        <v>602800</v>
      </c>
      <c r="C5951" s="208">
        <v>251789</v>
      </c>
      <c r="D5951" s="309">
        <v>13848.39</v>
      </c>
      <c r="E5951" s="206">
        <v>20143.12</v>
      </c>
      <c r="F5951" s="206">
        <v>22661.01</v>
      </c>
      <c r="G5951" s="205">
        <f t="shared" si="471"/>
        <v>0.41769907100199072</v>
      </c>
      <c r="H5951" s="207">
        <f t="shared" si="472"/>
        <v>0.45</v>
      </c>
      <c r="I5951" s="213">
        <v>232318</v>
      </c>
      <c r="J5951" s="213">
        <v>12777.49</v>
      </c>
      <c r="K5951" s="212">
        <v>18585.439999999999</v>
      </c>
      <c r="L5951" s="212">
        <v>20908.62</v>
      </c>
      <c r="M5951" s="239">
        <f t="shared" si="469"/>
        <v>0.51520000000025901</v>
      </c>
      <c r="N5951" s="239"/>
      <c r="O5951" s="178"/>
      <c r="P5951" s="178"/>
      <c r="Q5951" s="178"/>
      <c r="R5951" s="178"/>
      <c r="S5951" s="178"/>
      <c r="T5951" s="178"/>
      <c r="U5951" s="178"/>
      <c r="V5951" s="178"/>
      <c r="W5951" s="178"/>
      <c r="X5951" s="178"/>
      <c r="Y5951" s="210">
        <f t="shared" si="468"/>
        <v>0.38539814200398143</v>
      </c>
      <c r="Z5951" s="211">
        <f t="shared" si="470"/>
        <v>0.44</v>
      </c>
      <c r="AA5951" s="178"/>
      <c r="AB5951" s="178"/>
      <c r="AC5951" s="178"/>
    </row>
    <row r="5952" spans="2:29" x14ac:dyDescent="0.35">
      <c r="B5952" s="222">
        <v>602900</v>
      </c>
      <c r="C5952" s="208">
        <v>251834</v>
      </c>
      <c r="D5952" s="309">
        <v>13850.87</v>
      </c>
      <c r="E5952" s="206">
        <v>20146.72</v>
      </c>
      <c r="F5952" s="206">
        <v>22665.06</v>
      </c>
      <c r="G5952" s="205">
        <f t="shared" si="471"/>
        <v>0.41770442859512358</v>
      </c>
      <c r="H5952" s="207">
        <f t="shared" si="472"/>
        <v>0.45</v>
      </c>
      <c r="I5952" s="213">
        <v>232364</v>
      </c>
      <c r="J5952" s="213">
        <v>12780.02</v>
      </c>
      <c r="K5952" s="212">
        <v>18589.12</v>
      </c>
      <c r="L5952" s="212">
        <v>20912.759999999998</v>
      </c>
      <c r="M5952" s="239">
        <f t="shared" si="469"/>
        <v>0.51529999999995202</v>
      </c>
      <c r="N5952" s="239"/>
      <c r="O5952" s="178"/>
      <c r="P5952" s="178"/>
      <c r="Q5952" s="178"/>
      <c r="R5952" s="178"/>
      <c r="S5952" s="178"/>
      <c r="T5952" s="178"/>
      <c r="U5952" s="178"/>
      <c r="V5952" s="178"/>
      <c r="W5952" s="178"/>
      <c r="X5952" s="178"/>
      <c r="Y5952" s="210">
        <f t="shared" si="468"/>
        <v>0.38541051584010616</v>
      </c>
      <c r="Z5952" s="211">
        <f t="shared" si="470"/>
        <v>0.46</v>
      </c>
      <c r="AA5952" s="178"/>
      <c r="AB5952" s="178"/>
      <c r="AC5952" s="178"/>
    </row>
    <row r="5953" spans="2:29" x14ac:dyDescent="0.35">
      <c r="B5953" s="222">
        <v>603000</v>
      </c>
      <c r="C5953" s="208">
        <v>251879</v>
      </c>
      <c r="D5953" s="309">
        <v>13853.34</v>
      </c>
      <c r="E5953" s="206">
        <v>20150.32</v>
      </c>
      <c r="F5953" s="206">
        <v>22669.11</v>
      </c>
      <c r="G5953" s="205">
        <f t="shared" si="471"/>
        <v>0.41770978441127693</v>
      </c>
      <c r="H5953" s="207">
        <f t="shared" si="472"/>
        <v>0.45</v>
      </c>
      <c r="I5953" s="213">
        <v>232408</v>
      </c>
      <c r="J5953" s="213">
        <v>12782.44</v>
      </c>
      <c r="K5953" s="212">
        <v>18592.64</v>
      </c>
      <c r="L5953" s="212">
        <v>20916.72</v>
      </c>
      <c r="M5953" s="239">
        <f t="shared" si="469"/>
        <v>0.51520000000007715</v>
      </c>
      <c r="N5953" s="239"/>
      <c r="O5953" s="178"/>
      <c r="P5953" s="178"/>
      <c r="Q5953" s="178"/>
      <c r="R5953" s="178"/>
      <c r="S5953" s="178"/>
      <c r="T5953" s="178"/>
      <c r="U5953" s="178"/>
      <c r="V5953" s="178"/>
      <c r="W5953" s="178"/>
      <c r="X5953" s="178"/>
      <c r="Y5953" s="210">
        <f t="shared" si="468"/>
        <v>0.3854195688225539</v>
      </c>
      <c r="Z5953" s="211">
        <f t="shared" si="470"/>
        <v>0.44</v>
      </c>
      <c r="AA5953" s="178"/>
      <c r="AB5953" s="178"/>
      <c r="AC5953" s="178"/>
    </row>
    <row r="5954" spans="2:29" x14ac:dyDescent="0.35">
      <c r="B5954" s="222">
        <v>603100</v>
      </c>
      <c r="C5954" s="208">
        <v>251924</v>
      </c>
      <c r="D5954" s="309">
        <v>13855.82</v>
      </c>
      <c r="E5954" s="206">
        <v>20153.919999999998</v>
      </c>
      <c r="F5954" s="206">
        <v>22673.16</v>
      </c>
      <c r="G5954" s="205">
        <f t="shared" si="471"/>
        <v>0.41771513845133479</v>
      </c>
      <c r="H5954" s="207">
        <f t="shared" si="472"/>
        <v>0.45</v>
      </c>
      <c r="I5954" s="213">
        <v>232454</v>
      </c>
      <c r="J5954" s="213">
        <v>12784.97</v>
      </c>
      <c r="K5954" s="212">
        <v>18596.32</v>
      </c>
      <c r="L5954" s="212">
        <v>20920.86</v>
      </c>
      <c r="M5954" s="239">
        <f t="shared" si="469"/>
        <v>0.51529999999980647</v>
      </c>
      <c r="N5954" s="239"/>
      <c r="O5954" s="178"/>
      <c r="P5954" s="178"/>
      <c r="Q5954" s="178"/>
      <c r="R5954" s="178"/>
      <c r="S5954" s="178"/>
      <c r="T5954" s="178"/>
      <c r="U5954" s="178"/>
      <c r="V5954" s="178"/>
      <c r="W5954" s="178"/>
      <c r="X5954" s="178"/>
      <c r="Y5954" s="210">
        <f t="shared" si="468"/>
        <v>0.38543193500248712</v>
      </c>
      <c r="Z5954" s="211">
        <f t="shared" si="470"/>
        <v>0.46</v>
      </c>
      <c r="AA5954" s="178"/>
      <c r="AB5954" s="178"/>
      <c r="AC5954" s="178"/>
    </row>
    <row r="5955" spans="2:29" x14ac:dyDescent="0.35">
      <c r="B5955" s="222">
        <v>603200</v>
      </c>
      <c r="C5955" s="208">
        <v>251969</v>
      </c>
      <c r="D5955" s="309">
        <v>13858.29</v>
      </c>
      <c r="E5955" s="206">
        <v>20157.52</v>
      </c>
      <c r="F5955" s="206">
        <v>22677.21</v>
      </c>
      <c r="G5955" s="205">
        <f t="shared" si="471"/>
        <v>0.41772049071618039</v>
      </c>
      <c r="H5955" s="207">
        <f t="shared" si="472"/>
        <v>0.45</v>
      </c>
      <c r="I5955" s="213">
        <v>232498</v>
      </c>
      <c r="J5955" s="213">
        <v>12787.39</v>
      </c>
      <c r="K5955" s="212">
        <v>18599.84</v>
      </c>
      <c r="L5955" s="212">
        <v>20924.82</v>
      </c>
      <c r="M5955" s="239">
        <f t="shared" si="469"/>
        <v>0.51520000000000432</v>
      </c>
      <c r="N5955" s="239"/>
      <c r="O5955" s="178"/>
      <c r="P5955" s="178"/>
      <c r="Q5955" s="178"/>
      <c r="R5955" s="178"/>
      <c r="S5955" s="178"/>
      <c r="T5955" s="178"/>
      <c r="U5955" s="178"/>
      <c r="V5955" s="178"/>
      <c r="W5955" s="178"/>
      <c r="X5955" s="178"/>
      <c r="Y5955" s="210">
        <f t="shared" ref="Y5955:Y6018" si="473">I5955/$B5955</f>
        <v>0.38544098143236072</v>
      </c>
      <c r="Z5955" s="211">
        <f t="shared" si="470"/>
        <v>0.44</v>
      </c>
      <c r="AA5955" s="178"/>
      <c r="AB5955" s="178"/>
      <c r="AC5955" s="178"/>
    </row>
    <row r="5956" spans="2:29" x14ac:dyDescent="0.35">
      <c r="B5956" s="222">
        <v>603300</v>
      </c>
      <c r="C5956" s="208">
        <v>252014</v>
      </c>
      <c r="D5956" s="309">
        <v>13860.77</v>
      </c>
      <c r="E5956" s="206">
        <v>20161.12</v>
      </c>
      <c r="F5956" s="206">
        <v>22681.26</v>
      </c>
      <c r="G5956" s="205">
        <f t="shared" si="471"/>
        <v>0.41772584120669648</v>
      </c>
      <c r="H5956" s="207">
        <f t="shared" si="472"/>
        <v>0.45</v>
      </c>
      <c r="I5956" s="213">
        <v>232544</v>
      </c>
      <c r="J5956" s="213">
        <v>12789.92</v>
      </c>
      <c r="K5956" s="212">
        <v>18603.52</v>
      </c>
      <c r="L5956" s="212">
        <v>20928.96</v>
      </c>
      <c r="M5956" s="239">
        <f t="shared" ref="M5956:M6019" si="474">(C5956+D5956+F5956-C5955-D5955-F5955)/100</f>
        <v>0.51530000000027942</v>
      </c>
      <c r="N5956" s="239"/>
      <c r="O5956" s="178"/>
      <c r="P5956" s="178"/>
      <c r="Q5956" s="178"/>
      <c r="R5956" s="178"/>
      <c r="S5956" s="178"/>
      <c r="T5956" s="178"/>
      <c r="U5956" s="178"/>
      <c r="V5956" s="178"/>
      <c r="W5956" s="178"/>
      <c r="X5956" s="178"/>
      <c r="Y5956" s="210">
        <f t="shared" si="473"/>
        <v>0.38545333996353387</v>
      </c>
      <c r="Z5956" s="211">
        <f t="shared" ref="Z5956:Z6019" si="475">(I5956-I5955)/($B5956-$B5955)</f>
        <v>0.46</v>
      </c>
      <c r="AA5956" s="178"/>
      <c r="AB5956" s="178"/>
      <c r="AC5956" s="178"/>
    </row>
    <row r="5957" spans="2:29" x14ac:dyDescent="0.35">
      <c r="B5957" s="222">
        <v>603400</v>
      </c>
      <c r="C5957" s="208">
        <v>252059</v>
      </c>
      <c r="D5957" s="309">
        <v>13863.24</v>
      </c>
      <c r="E5957" s="206">
        <v>20164.72</v>
      </c>
      <c r="F5957" s="206">
        <v>22685.31</v>
      </c>
      <c r="G5957" s="205">
        <f t="shared" ref="G5957:G6020" si="476">C5957/B5957</f>
        <v>0.41773118992376534</v>
      </c>
      <c r="H5957" s="207">
        <f t="shared" ref="H5957:H6020" si="477">(C5957-C5956)/(B5957-B5956)</f>
        <v>0.45</v>
      </c>
      <c r="I5957" s="213">
        <v>232588</v>
      </c>
      <c r="J5957" s="213">
        <v>12792.34</v>
      </c>
      <c r="K5957" s="212">
        <v>18607.04</v>
      </c>
      <c r="L5957" s="212">
        <v>20932.919999999998</v>
      </c>
      <c r="M5957" s="239">
        <f t="shared" si="474"/>
        <v>0.51519999999989519</v>
      </c>
      <c r="N5957" s="239"/>
      <c r="O5957" s="178"/>
      <c r="P5957" s="178"/>
      <c r="Q5957" s="178"/>
      <c r="R5957" s="178"/>
      <c r="S5957" s="178"/>
      <c r="T5957" s="178"/>
      <c r="U5957" s="178"/>
      <c r="V5957" s="178"/>
      <c r="W5957" s="178"/>
      <c r="X5957" s="178"/>
      <c r="Y5957" s="210">
        <f t="shared" si="473"/>
        <v>0.38546237984753068</v>
      </c>
      <c r="Z5957" s="211">
        <f t="shared" si="475"/>
        <v>0.44</v>
      </c>
      <c r="AA5957" s="178"/>
      <c r="AB5957" s="178"/>
      <c r="AC5957" s="178"/>
    </row>
    <row r="5958" spans="2:29" x14ac:dyDescent="0.35">
      <c r="B5958" s="222">
        <v>603500</v>
      </c>
      <c r="C5958" s="208">
        <v>252104</v>
      </c>
      <c r="D5958" s="309">
        <v>13865.72</v>
      </c>
      <c r="E5958" s="206">
        <v>20168.32</v>
      </c>
      <c r="F5958" s="206">
        <v>22689.360000000001</v>
      </c>
      <c r="G5958" s="205">
        <f t="shared" si="476"/>
        <v>0.41773653686826845</v>
      </c>
      <c r="H5958" s="207">
        <f t="shared" si="477"/>
        <v>0.45</v>
      </c>
      <c r="I5958" s="213">
        <v>232634</v>
      </c>
      <c r="J5958" s="213">
        <v>12794.87</v>
      </c>
      <c r="K5958" s="212">
        <v>18610.72</v>
      </c>
      <c r="L5958" s="212">
        <v>20937.060000000001</v>
      </c>
      <c r="M5958" s="239">
        <f t="shared" si="474"/>
        <v>0.5152999999995882</v>
      </c>
      <c r="N5958" s="239"/>
      <c r="O5958" s="178"/>
      <c r="P5958" s="178"/>
      <c r="Q5958" s="178"/>
      <c r="R5958" s="178"/>
      <c r="S5958" s="178"/>
      <c r="T5958" s="178"/>
      <c r="U5958" s="178"/>
      <c r="V5958" s="178"/>
      <c r="W5958" s="178"/>
      <c r="X5958" s="178"/>
      <c r="Y5958" s="210">
        <f t="shared" si="473"/>
        <v>0.38547473073736538</v>
      </c>
      <c r="Z5958" s="211">
        <f t="shared" si="475"/>
        <v>0.46</v>
      </c>
      <c r="AA5958" s="178"/>
      <c r="AB5958" s="178"/>
      <c r="AC5958" s="178"/>
    </row>
    <row r="5959" spans="2:29" x14ac:dyDescent="0.35">
      <c r="B5959" s="222">
        <v>603600</v>
      </c>
      <c r="C5959" s="208">
        <v>252149</v>
      </c>
      <c r="D5959" s="309">
        <v>13868.19</v>
      </c>
      <c r="E5959" s="206">
        <v>20171.919999999998</v>
      </c>
      <c r="F5959" s="206">
        <v>22693.41</v>
      </c>
      <c r="G5959" s="205">
        <f t="shared" si="476"/>
        <v>0.41774188204108681</v>
      </c>
      <c r="H5959" s="207">
        <f t="shared" si="477"/>
        <v>0.45</v>
      </c>
      <c r="I5959" s="213">
        <v>232678</v>
      </c>
      <c r="J5959" s="213">
        <v>12797.29</v>
      </c>
      <c r="K5959" s="212">
        <v>18614.240000000002</v>
      </c>
      <c r="L5959" s="212">
        <v>20941.02</v>
      </c>
      <c r="M5959" s="239">
        <f t="shared" si="474"/>
        <v>0.51519999999974975</v>
      </c>
      <c r="N5959" s="239"/>
      <c r="O5959" s="178"/>
      <c r="P5959" s="178"/>
      <c r="Q5959" s="178"/>
      <c r="R5959" s="178"/>
      <c r="S5959" s="178"/>
      <c r="T5959" s="178"/>
      <c r="U5959" s="178"/>
      <c r="V5959" s="178"/>
      <c r="W5959" s="178"/>
      <c r="X5959" s="178"/>
      <c r="Y5959" s="210">
        <f t="shared" si="473"/>
        <v>0.38548376408217361</v>
      </c>
      <c r="Z5959" s="211">
        <f t="shared" si="475"/>
        <v>0.44</v>
      </c>
      <c r="AA5959" s="178"/>
      <c r="AB5959" s="178"/>
      <c r="AC5959" s="178"/>
    </row>
    <row r="5960" spans="2:29" x14ac:dyDescent="0.35">
      <c r="B5960" s="222">
        <v>603700</v>
      </c>
      <c r="C5960" s="208">
        <v>252194</v>
      </c>
      <c r="D5960" s="309">
        <v>13870.67</v>
      </c>
      <c r="E5960" s="206">
        <v>20175.52</v>
      </c>
      <c r="F5960" s="206">
        <v>22697.46</v>
      </c>
      <c r="G5960" s="205">
        <f t="shared" si="476"/>
        <v>0.41774722544310089</v>
      </c>
      <c r="H5960" s="207">
        <f t="shared" si="477"/>
        <v>0.45</v>
      </c>
      <c r="I5960" s="213">
        <v>232724</v>
      </c>
      <c r="J5960" s="213">
        <v>12799.82</v>
      </c>
      <c r="K5960" s="212">
        <v>18617.919999999998</v>
      </c>
      <c r="L5960" s="212">
        <v>20945.16</v>
      </c>
      <c r="M5960" s="239">
        <f t="shared" si="474"/>
        <v>0.51530000000002474</v>
      </c>
      <c r="N5960" s="239"/>
      <c r="O5960" s="178"/>
      <c r="P5960" s="178"/>
      <c r="Q5960" s="178"/>
      <c r="R5960" s="178"/>
      <c r="S5960" s="178"/>
      <c r="T5960" s="178"/>
      <c r="U5960" s="178"/>
      <c r="V5960" s="178"/>
      <c r="W5960" s="178"/>
      <c r="X5960" s="178"/>
      <c r="Y5960" s="210">
        <f t="shared" si="473"/>
        <v>0.38549610733808182</v>
      </c>
      <c r="Z5960" s="211">
        <f t="shared" si="475"/>
        <v>0.46</v>
      </c>
      <c r="AA5960" s="178"/>
      <c r="AB5960" s="178"/>
      <c r="AC5960" s="178"/>
    </row>
    <row r="5961" spans="2:29" x14ac:dyDescent="0.35">
      <c r="B5961" s="222">
        <v>603800</v>
      </c>
      <c r="C5961" s="208">
        <v>252239</v>
      </c>
      <c r="D5961" s="309">
        <v>13873.14</v>
      </c>
      <c r="E5961" s="206">
        <v>20179.12</v>
      </c>
      <c r="F5961" s="206">
        <v>22701.51</v>
      </c>
      <c r="G5961" s="205">
        <f t="shared" si="476"/>
        <v>0.41775256707519048</v>
      </c>
      <c r="H5961" s="207">
        <f t="shared" si="477"/>
        <v>0.45</v>
      </c>
      <c r="I5961" s="213">
        <v>232768</v>
      </c>
      <c r="J5961" s="213">
        <v>12802.24</v>
      </c>
      <c r="K5961" s="212">
        <v>18621.439999999999</v>
      </c>
      <c r="L5961" s="212">
        <v>20949.12</v>
      </c>
      <c r="M5961" s="239">
        <f t="shared" si="474"/>
        <v>0.51520000000025901</v>
      </c>
      <c r="N5961" s="239"/>
      <c r="O5961" s="178"/>
      <c r="P5961" s="178"/>
      <c r="Q5961" s="178"/>
      <c r="R5961" s="178"/>
      <c r="S5961" s="178"/>
      <c r="T5961" s="178"/>
      <c r="U5961" s="178"/>
      <c r="V5961" s="178"/>
      <c r="W5961" s="178"/>
      <c r="X5961" s="178"/>
      <c r="Y5961" s="210">
        <f t="shared" si="473"/>
        <v>0.3855051341503809</v>
      </c>
      <c r="Z5961" s="211">
        <f t="shared" si="475"/>
        <v>0.44</v>
      </c>
      <c r="AA5961" s="178"/>
      <c r="AB5961" s="178"/>
      <c r="AC5961" s="178"/>
    </row>
    <row r="5962" spans="2:29" x14ac:dyDescent="0.35">
      <c r="B5962" s="222">
        <v>603900</v>
      </c>
      <c r="C5962" s="208">
        <v>252284</v>
      </c>
      <c r="D5962" s="309">
        <v>13875.62</v>
      </c>
      <c r="E5962" s="206">
        <v>20182.72</v>
      </c>
      <c r="F5962" s="206">
        <v>22705.56</v>
      </c>
      <c r="G5962" s="205">
        <f t="shared" si="476"/>
        <v>0.41775790693823478</v>
      </c>
      <c r="H5962" s="207">
        <f t="shared" si="477"/>
        <v>0.45</v>
      </c>
      <c r="I5962" s="213">
        <v>232814</v>
      </c>
      <c r="J5962" s="213">
        <v>12804.77</v>
      </c>
      <c r="K5962" s="212">
        <v>18625.12</v>
      </c>
      <c r="L5962" s="212">
        <v>20953.259999999998</v>
      </c>
      <c r="M5962" s="239">
        <f t="shared" si="474"/>
        <v>0.51529999999995202</v>
      </c>
      <c r="N5962" s="239"/>
      <c r="O5962" s="178"/>
      <c r="P5962" s="178"/>
      <c r="Q5962" s="178"/>
      <c r="R5962" s="178"/>
      <c r="S5962" s="178"/>
      <c r="T5962" s="178"/>
      <c r="U5962" s="178"/>
      <c r="V5962" s="178"/>
      <c r="W5962" s="178"/>
      <c r="X5962" s="178"/>
      <c r="Y5962" s="210">
        <f t="shared" si="473"/>
        <v>0.38551746977976487</v>
      </c>
      <c r="Z5962" s="211">
        <f t="shared" si="475"/>
        <v>0.46</v>
      </c>
      <c r="AA5962" s="178"/>
      <c r="AB5962" s="178"/>
      <c r="AC5962" s="178"/>
    </row>
    <row r="5963" spans="2:29" x14ac:dyDescent="0.35">
      <c r="B5963" s="222">
        <v>604000</v>
      </c>
      <c r="C5963" s="208">
        <v>252329</v>
      </c>
      <c r="D5963" s="309">
        <v>13878.09</v>
      </c>
      <c r="E5963" s="206">
        <v>20186.32</v>
      </c>
      <c r="F5963" s="206">
        <v>22709.61</v>
      </c>
      <c r="G5963" s="205">
        <f t="shared" si="476"/>
        <v>0.41776324503311257</v>
      </c>
      <c r="H5963" s="207">
        <f t="shared" si="477"/>
        <v>0.45</v>
      </c>
      <c r="I5963" s="213">
        <v>232858</v>
      </c>
      <c r="J5963" s="213">
        <v>12807.19</v>
      </c>
      <c r="K5963" s="212">
        <v>18628.64</v>
      </c>
      <c r="L5963" s="212">
        <v>20957.22</v>
      </c>
      <c r="M5963" s="239">
        <f t="shared" si="474"/>
        <v>0.51520000000007715</v>
      </c>
      <c r="N5963" s="239"/>
      <c r="O5963" s="178"/>
      <c r="P5963" s="178"/>
      <c r="Q5963" s="178"/>
      <c r="R5963" s="178"/>
      <c r="S5963" s="178"/>
      <c r="T5963" s="178"/>
      <c r="U5963" s="178"/>
      <c r="V5963" s="178"/>
      <c r="W5963" s="178"/>
      <c r="X5963" s="178"/>
      <c r="Y5963" s="210">
        <f t="shared" si="473"/>
        <v>0.38552649006622519</v>
      </c>
      <c r="Z5963" s="211">
        <f t="shared" si="475"/>
        <v>0.44</v>
      </c>
      <c r="AA5963" s="178"/>
      <c r="AB5963" s="178"/>
      <c r="AC5963" s="178"/>
    </row>
    <row r="5964" spans="2:29" x14ac:dyDescent="0.35">
      <c r="B5964" s="222">
        <v>604100</v>
      </c>
      <c r="C5964" s="208">
        <v>252374</v>
      </c>
      <c r="D5964" s="309">
        <v>13880.57</v>
      </c>
      <c r="E5964" s="206">
        <v>20189.919999999998</v>
      </c>
      <c r="F5964" s="206">
        <v>22713.66</v>
      </c>
      <c r="G5964" s="205">
        <f t="shared" si="476"/>
        <v>0.41776858136070188</v>
      </c>
      <c r="H5964" s="207">
        <f t="shared" si="477"/>
        <v>0.45</v>
      </c>
      <c r="I5964" s="213">
        <v>232904</v>
      </c>
      <c r="J5964" s="213">
        <v>12809.72</v>
      </c>
      <c r="K5964" s="212">
        <v>18632.32</v>
      </c>
      <c r="L5964" s="212">
        <v>20961.36</v>
      </c>
      <c r="M5964" s="239">
        <f t="shared" si="474"/>
        <v>0.51529999999980647</v>
      </c>
      <c r="N5964" s="239"/>
      <c r="O5964" s="178"/>
      <c r="P5964" s="178"/>
      <c r="Q5964" s="178"/>
      <c r="R5964" s="178"/>
      <c r="S5964" s="178"/>
      <c r="T5964" s="178"/>
      <c r="U5964" s="178"/>
      <c r="V5964" s="178"/>
      <c r="W5964" s="178"/>
      <c r="X5964" s="178"/>
      <c r="Y5964" s="210">
        <f t="shared" si="473"/>
        <v>0.38553881807647739</v>
      </c>
      <c r="Z5964" s="211">
        <f t="shared" si="475"/>
        <v>0.46</v>
      </c>
      <c r="AA5964" s="178"/>
      <c r="AB5964" s="178"/>
      <c r="AC5964" s="178"/>
    </row>
    <row r="5965" spans="2:29" x14ac:dyDescent="0.35">
      <c r="B5965" s="222">
        <v>604200</v>
      </c>
      <c r="C5965" s="208">
        <v>252419</v>
      </c>
      <c r="D5965" s="309">
        <v>13883.04</v>
      </c>
      <c r="E5965" s="206">
        <v>20193.52</v>
      </c>
      <c r="F5965" s="206">
        <v>22717.71</v>
      </c>
      <c r="G5965" s="205">
        <f t="shared" si="476"/>
        <v>0.41777391592188018</v>
      </c>
      <c r="H5965" s="207">
        <f t="shared" si="477"/>
        <v>0.45</v>
      </c>
      <c r="I5965" s="213">
        <v>232948</v>
      </c>
      <c r="J5965" s="213">
        <v>12812.14</v>
      </c>
      <c r="K5965" s="212">
        <v>18635.84</v>
      </c>
      <c r="L5965" s="212">
        <v>20965.32</v>
      </c>
      <c r="M5965" s="239">
        <f t="shared" si="474"/>
        <v>0.51520000000000432</v>
      </c>
      <c r="N5965" s="239"/>
      <c r="O5965" s="178"/>
      <c r="P5965" s="178"/>
      <c r="Q5965" s="178"/>
      <c r="R5965" s="178"/>
      <c r="S5965" s="178"/>
      <c r="T5965" s="178"/>
      <c r="U5965" s="178"/>
      <c r="V5965" s="178"/>
      <c r="W5965" s="178"/>
      <c r="X5965" s="178"/>
      <c r="Y5965" s="210">
        <f t="shared" si="473"/>
        <v>0.38554783184376035</v>
      </c>
      <c r="Z5965" s="211">
        <f t="shared" si="475"/>
        <v>0.44</v>
      </c>
      <c r="AA5965" s="178"/>
      <c r="AB5965" s="178"/>
      <c r="AC5965" s="178"/>
    </row>
    <row r="5966" spans="2:29" x14ac:dyDescent="0.35">
      <c r="B5966" s="222">
        <v>604300</v>
      </c>
      <c r="C5966" s="208">
        <v>252464</v>
      </c>
      <c r="D5966" s="309">
        <v>13885.52</v>
      </c>
      <c r="E5966" s="206">
        <v>20197.12</v>
      </c>
      <c r="F5966" s="206">
        <v>22721.759999999998</v>
      </c>
      <c r="G5966" s="205">
        <f t="shared" si="476"/>
        <v>0.41777924871752442</v>
      </c>
      <c r="H5966" s="207">
        <f t="shared" si="477"/>
        <v>0.45</v>
      </c>
      <c r="I5966" s="213">
        <v>232994</v>
      </c>
      <c r="J5966" s="213">
        <v>12814.67</v>
      </c>
      <c r="K5966" s="212">
        <v>18639.52</v>
      </c>
      <c r="L5966" s="212">
        <v>20969.46</v>
      </c>
      <c r="M5966" s="239">
        <f t="shared" si="474"/>
        <v>0.51530000000027942</v>
      </c>
      <c r="N5966" s="239"/>
      <c r="O5966" s="178"/>
      <c r="P5966" s="178"/>
      <c r="Q5966" s="178"/>
      <c r="R5966" s="178"/>
      <c r="S5966" s="178"/>
      <c r="T5966" s="178"/>
      <c r="U5966" s="178"/>
      <c r="V5966" s="178"/>
      <c r="W5966" s="178"/>
      <c r="X5966" s="178"/>
      <c r="Y5966" s="210">
        <f t="shared" si="473"/>
        <v>0.38556015224226375</v>
      </c>
      <c r="Z5966" s="211">
        <f t="shared" si="475"/>
        <v>0.46</v>
      </c>
      <c r="AA5966" s="178"/>
      <c r="AB5966" s="178"/>
      <c r="AC5966" s="178"/>
    </row>
    <row r="5967" spans="2:29" x14ac:dyDescent="0.35">
      <c r="B5967" s="222">
        <v>604400</v>
      </c>
      <c r="C5967" s="208">
        <v>252509</v>
      </c>
      <c r="D5967" s="309">
        <v>13887.99</v>
      </c>
      <c r="E5967" s="206">
        <v>20200.72</v>
      </c>
      <c r="F5967" s="206">
        <v>22725.81</v>
      </c>
      <c r="G5967" s="205">
        <f t="shared" si="476"/>
        <v>0.41778457974851091</v>
      </c>
      <c r="H5967" s="207">
        <f t="shared" si="477"/>
        <v>0.45</v>
      </c>
      <c r="I5967" s="213">
        <v>233038</v>
      </c>
      <c r="J5967" s="213">
        <v>12817.09</v>
      </c>
      <c r="K5967" s="212">
        <v>18643.04</v>
      </c>
      <c r="L5967" s="212">
        <v>20973.42</v>
      </c>
      <c r="M5967" s="239">
        <f t="shared" si="474"/>
        <v>0.51519999999989519</v>
      </c>
      <c r="N5967" s="239"/>
      <c r="O5967" s="178"/>
      <c r="P5967" s="178"/>
      <c r="Q5967" s="178"/>
      <c r="R5967" s="178"/>
      <c r="S5967" s="178"/>
      <c r="T5967" s="178"/>
      <c r="U5967" s="178"/>
      <c r="V5967" s="178"/>
      <c r="W5967" s="178"/>
      <c r="X5967" s="178"/>
      <c r="Y5967" s="210">
        <f t="shared" si="473"/>
        <v>0.38556915949702186</v>
      </c>
      <c r="Z5967" s="211">
        <f t="shared" si="475"/>
        <v>0.44</v>
      </c>
      <c r="AA5967" s="178"/>
      <c r="AB5967" s="178"/>
      <c r="AC5967" s="178"/>
    </row>
    <row r="5968" spans="2:29" x14ac:dyDescent="0.35">
      <c r="B5968" s="222">
        <v>604500</v>
      </c>
      <c r="C5968" s="208">
        <v>252554</v>
      </c>
      <c r="D5968" s="309">
        <v>13890.47</v>
      </c>
      <c r="E5968" s="206">
        <v>20204.32</v>
      </c>
      <c r="F5968" s="206">
        <v>22729.86</v>
      </c>
      <c r="G5968" s="205">
        <f t="shared" si="476"/>
        <v>0.41778990901571544</v>
      </c>
      <c r="H5968" s="207">
        <f t="shared" si="477"/>
        <v>0.45</v>
      </c>
      <c r="I5968" s="213">
        <v>233084</v>
      </c>
      <c r="J5968" s="213">
        <v>12819.62</v>
      </c>
      <c r="K5968" s="212">
        <v>18646.72</v>
      </c>
      <c r="L5968" s="212">
        <v>20977.56</v>
      </c>
      <c r="M5968" s="239">
        <f t="shared" si="474"/>
        <v>0.5152999999995882</v>
      </c>
      <c r="N5968" s="239"/>
      <c r="O5968" s="178"/>
      <c r="P5968" s="178"/>
      <c r="Q5968" s="178"/>
      <c r="R5968" s="178"/>
      <c r="S5968" s="178"/>
      <c r="T5968" s="178"/>
      <c r="U5968" s="178"/>
      <c r="V5968" s="178"/>
      <c r="W5968" s="178"/>
      <c r="X5968" s="178"/>
      <c r="Y5968" s="210">
        <f t="shared" si="473"/>
        <v>0.3855814722911497</v>
      </c>
      <c r="Z5968" s="211">
        <f t="shared" si="475"/>
        <v>0.46</v>
      </c>
      <c r="AA5968" s="178"/>
      <c r="AB5968" s="178"/>
      <c r="AC5968" s="178"/>
    </row>
    <row r="5969" spans="2:29" x14ac:dyDescent="0.35">
      <c r="B5969" s="222">
        <v>604600</v>
      </c>
      <c r="C5969" s="208">
        <v>252599</v>
      </c>
      <c r="D5969" s="309">
        <v>13892.94</v>
      </c>
      <c r="E5969" s="206">
        <v>20207.919999999998</v>
      </c>
      <c r="F5969" s="206">
        <v>22733.91</v>
      </c>
      <c r="G5969" s="205">
        <f t="shared" si="476"/>
        <v>0.41779523652001321</v>
      </c>
      <c r="H5969" s="207">
        <f t="shared" si="477"/>
        <v>0.45</v>
      </c>
      <c r="I5969" s="213">
        <v>233128</v>
      </c>
      <c r="J5969" s="213">
        <v>12822.04</v>
      </c>
      <c r="K5969" s="212">
        <v>18650.240000000002</v>
      </c>
      <c r="L5969" s="212">
        <v>20981.52</v>
      </c>
      <c r="M5969" s="239">
        <f t="shared" si="474"/>
        <v>0.51519999999974975</v>
      </c>
      <c r="N5969" s="239"/>
      <c r="O5969" s="178"/>
      <c r="P5969" s="178"/>
      <c r="Q5969" s="178"/>
      <c r="R5969" s="178"/>
      <c r="S5969" s="178"/>
      <c r="T5969" s="178"/>
      <c r="U5969" s="178"/>
      <c r="V5969" s="178"/>
      <c r="W5969" s="178"/>
      <c r="X5969" s="178"/>
      <c r="Y5969" s="210">
        <f t="shared" si="473"/>
        <v>0.38559047304002647</v>
      </c>
      <c r="Z5969" s="211">
        <f t="shared" si="475"/>
        <v>0.44</v>
      </c>
      <c r="AA5969" s="178"/>
      <c r="AB5969" s="178"/>
      <c r="AC5969" s="178"/>
    </row>
    <row r="5970" spans="2:29" x14ac:dyDescent="0.35">
      <c r="B5970" s="222">
        <v>604700</v>
      </c>
      <c r="C5970" s="208">
        <v>252644</v>
      </c>
      <c r="D5970" s="309">
        <v>13895.42</v>
      </c>
      <c r="E5970" s="206">
        <v>20211.52</v>
      </c>
      <c r="F5970" s="206">
        <v>22737.96</v>
      </c>
      <c r="G5970" s="205">
        <f t="shared" si="476"/>
        <v>0.4178005622622788</v>
      </c>
      <c r="H5970" s="207">
        <f t="shared" si="477"/>
        <v>0.45</v>
      </c>
      <c r="I5970" s="213">
        <v>233174</v>
      </c>
      <c r="J5970" s="213">
        <v>12824.57</v>
      </c>
      <c r="K5970" s="212">
        <v>18653.919999999998</v>
      </c>
      <c r="L5970" s="212">
        <v>20985.66</v>
      </c>
      <c r="M5970" s="239">
        <f t="shared" si="474"/>
        <v>0.51530000000002474</v>
      </c>
      <c r="N5970" s="239"/>
      <c r="O5970" s="178"/>
      <c r="P5970" s="178"/>
      <c r="Q5970" s="178"/>
      <c r="R5970" s="178"/>
      <c r="S5970" s="178"/>
      <c r="T5970" s="178"/>
      <c r="U5970" s="178"/>
      <c r="V5970" s="178"/>
      <c r="W5970" s="178"/>
      <c r="X5970" s="178"/>
      <c r="Y5970" s="210">
        <f t="shared" si="473"/>
        <v>0.3856027782371424</v>
      </c>
      <c r="Z5970" s="211">
        <f t="shared" si="475"/>
        <v>0.46</v>
      </c>
      <c r="AA5970" s="178"/>
      <c r="AB5970" s="178"/>
      <c r="AC5970" s="178"/>
    </row>
    <row r="5971" spans="2:29" x14ac:dyDescent="0.35">
      <c r="B5971" s="222">
        <v>604800</v>
      </c>
      <c r="C5971" s="208">
        <v>252689</v>
      </c>
      <c r="D5971" s="309">
        <v>13897.89</v>
      </c>
      <c r="E5971" s="206">
        <v>20215.12</v>
      </c>
      <c r="F5971" s="206">
        <v>22742.01</v>
      </c>
      <c r="G5971" s="205">
        <f t="shared" si="476"/>
        <v>0.41780588624338627</v>
      </c>
      <c r="H5971" s="207">
        <f t="shared" si="477"/>
        <v>0.45</v>
      </c>
      <c r="I5971" s="213">
        <v>233218</v>
      </c>
      <c r="J5971" s="213">
        <v>12826.99</v>
      </c>
      <c r="K5971" s="212">
        <v>18657.439999999999</v>
      </c>
      <c r="L5971" s="212">
        <v>20989.62</v>
      </c>
      <c r="M5971" s="239">
        <f t="shared" si="474"/>
        <v>0.51520000000025901</v>
      </c>
      <c r="N5971" s="239"/>
      <c r="O5971" s="178"/>
      <c r="P5971" s="178"/>
      <c r="Q5971" s="178"/>
      <c r="R5971" s="178"/>
      <c r="S5971" s="178"/>
      <c r="T5971" s="178"/>
      <c r="U5971" s="178"/>
      <c r="V5971" s="178"/>
      <c r="W5971" s="178"/>
      <c r="X5971" s="178"/>
      <c r="Y5971" s="210">
        <f t="shared" si="473"/>
        <v>0.38561177248677247</v>
      </c>
      <c r="Z5971" s="211">
        <f t="shared" si="475"/>
        <v>0.44</v>
      </c>
      <c r="AA5971" s="178"/>
      <c r="AB5971" s="178"/>
      <c r="AC5971" s="178"/>
    </row>
    <row r="5972" spans="2:29" x14ac:dyDescent="0.35">
      <c r="B5972" s="222">
        <v>604900</v>
      </c>
      <c r="C5972" s="208">
        <v>252734</v>
      </c>
      <c r="D5972" s="309">
        <v>13900.37</v>
      </c>
      <c r="E5972" s="206">
        <v>20218.72</v>
      </c>
      <c r="F5972" s="206">
        <v>22746.06</v>
      </c>
      <c r="G5972" s="205">
        <f t="shared" si="476"/>
        <v>0.41781120846420894</v>
      </c>
      <c r="H5972" s="207">
        <f t="shared" si="477"/>
        <v>0.45</v>
      </c>
      <c r="I5972" s="213">
        <v>233264</v>
      </c>
      <c r="J5972" s="213">
        <v>12829.52</v>
      </c>
      <c r="K5972" s="212">
        <v>18661.12</v>
      </c>
      <c r="L5972" s="212">
        <v>20993.759999999998</v>
      </c>
      <c r="M5972" s="239">
        <f t="shared" si="474"/>
        <v>0.51529999999995202</v>
      </c>
      <c r="N5972" s="239"/>
      <c r="O5972" s="178"/>
      <c r="P5972" s="178"/>
      <c r="Q5972" s="178"/>
      <c r="R5972" s="178"/>
      <c r="S5972" s="178"/>
      <c r="T5972" s="178"/>
      <c r="U5972" s="178"/>
      <c r="V5972" s="178"/>
      <c r="W5972" s="178"/>
      <c r="X5972" s="178"/>
      <c r="Y5972" s="210">
        <f t="shared" si="473"/>
        <v>0.38562407009423044</v>
      </c>
      <c r="Z5972" s="211">
        <f t="shared" si="475"/>
        <v>0.46</v>
      </c>
      <c r="AA5972" s="178"/>
      <c r="AB5972" s="178"/>
      <c r="AC5972" s="178"/>
    </row>
    <row r="5973" spans="2:29" x14ac:dyDescent="0.35">
      <c r="B5973" s="222">
        <v>605000</v>
      </c>
      <c r="C5973" s="208">
        <v>252779</v>
      </c>
      <c r="D5973" s="309">
        <v>13902.84</v>
      </c>
      <c r="E5973" s="206">
        <v>20222.32</v>
      </c>
      <c r="F5973" s="206">
        <v>22750.11</v>
      </c>
      <c r="G5973" s="205">
        <f t="shared" si="476"/>
        <v>0.41781652892561982</v>
      </c>
      <c r="H5973" s="207">
        <f t="shared" si="477"/>
        <v>0.45</v>
      </c>
      <c r="I5973" s="213">
        <v>233308</v>
      </c>
      <c r="J5973" s="213">
        <v>12831.94</v>
      </c>
      <c r="K5973" s="212">
        <v>18664.64</v>
      </c>
      <c r="L5973" s="212">
        <v>20997.72</v>
      </c>
      <c r="M5973" s="239">
        <f t="shared" si="474"/>
        <v>0.51520000000007715</v>
      </c>
      <c r="N5973" s="239"/>
      <c r="O5973" s="178"/>
      <c r="P5973" s="178"/>
      <c r="Q5973" s="178"/>
      <c r="R5973" s="178"/>
      <c r="S5973" s="178"/>
      <c r="T5973" s="178"/>
      <c r="U5973" s="178"/>
      <c r="V5973" s="178"/>
      <c r="W5973" s="178"/>
      <c r="X5973" s="178"/>
      <c r="Y5973" s="210">
        <f t="shared" si="473"/>
        <v>0.38563305785123969</v>
      </c>
      <c r="Z5973" s="211">
        <f t="shared" si="475"/>
        <v>0.44</v>
      </c>
      <c r="AA5973" s="178"/>
      <c r="AB5973" s="178"/>
      <c r="AC5973" s="178"/>
    </row>
    <row r="5974" spans="2:29" x14ac:dyDescent="0.35">
      <c r="B5974" s="222">
        <v>605100</v>
      </c>
      <c r="C5974" s="208">
        <v>252824</v>
      </c>
      <c r="D5974" s="309">
        <v>13905.32</v>
      </c>
      <c r="E5974" s="206">
        <v>20225.919999999998</v>
      </c>
      <c r="F5974" s="206">
        <v>22754.16</v>
      </c>
      <c r="G5974" s="205">
        <f t="shared" si="476"/>
        <v>0.41782184762849117</v>
      </c>
      <c r="H5974" s="207">
        <f t="shared" si="477"/>
        <v>0.45</v>
      </c>
      <c r="I5974" s="213">
        <v>233354</v>
      </c>
      <c r="J5974" s="213">
        <v>12834.47</v>
      </c>
      <c r="K5974" s="212">
        <v>18668.32</v>
      </c>
      <c r="L5974" s="212">
        <v>21001.86</v>
      </c>
      <c r="M5974" s="239">
        <f t="shared" si="474"/>
        <v>0.51529999999980647</v>
      </c>
      <c r="N5974" s="239"/>
      <c r="O5974" s="178"/>
      <c r="P5974" s="178"/>
      <c r="Q5974" s="178"/>
      <c r="R5974" s="178"/>
      <c r="S5974" s="178"/>
      <c r="T5974" s="178"/>
      <c r="U5974" s="178"/>
      <c r="V5974" s="178"/>
      <c r="W5974" s="178"/>
      <c r="X5974" s="178"/>
      <c r="Y5974" s="210">
        <f t="shared" si="473"/>
        <v>0.38564534787638405</v>
      </c>
      <c r="Z5974" s="211">
        <f t="shared" si="475"/>
        <v>0.46</v>
      </c>
      <c r="AA5974" s="178"/>
      <c r="AB5974" s="178"/>
      <c r="AC5974" s="178"/>
    </row>
    <row r="5975" spans="2:29" x14ac:dyDescent="0.35">
      <c r="B5975" s="222">
        <v>605200</v>
      </c>
      <c r="C5975" s="208">
        <v>252869</v>
      </c>
      <c r="D5975" s="309">
        <v>13907.79</v>
      </c>
      <c r="E5975" s="206">
        <v>20229.52</v>
      </c>
      <c r="F5975" s="206">
        <v>22758.21</v>
      </c>
      <c r="G5975" s="205">
        <f t="shared" si="476"/>
        <v>0.41782716457369462</v>
      </c>
      <c r="H5975" s="207">
        <f t="shared" si="477"/>
        <v>0.45</v>
      </c>
      <c r="I5975" s="213">
        <v>233398</v>
      </c>
      <c r="J5975" s="213">
        <v>12836.89</v>
      </c>
      <c r="K5975" s="212">
        <v>18671.84</v>
      </c>
      <c r="L5975" s="212">
        <v>21005.82</v>
      </c>
      <c r="M5975" s="239">
        <f t="shared" si="474"/>
        <v>0.51520000000000432</v>
      </c>
      <c r="N5975" s="239"/>
      <c r="O5975" s="178"/>
      <c r="P5975" s="178"/>
      <c r="Q5975" s="178"/>
      <c r="R5975" s="178"/>
      <c r="S5975" s="178"/>
      <c r="T5975" s="178"/>
      <c r="U5975" s="178"/>
      <c r="V5975" s="178"/>
      <c r="W5975" s="178"/>
      <c r="X5975" s="178"/>
      <c r="Y5975" s="210">
        <f t="shared" si="473"/>
        <v>0.38565432914738929</v>
      </c>
      <c r="Z5975" s="211">
        <f t="shared" si="475"/>
        <v>0.44</v>
      </c>
      <c r="AA5975" s="178"/>
      <c r="AB5975" s="178"/>
      <c r="AC5975" s="178"/>
    </row>
    <row r="5976" spans="2:29" x14ac:dyDescent="0.35">
      <c r="B5976" s="222">
        <v>605300</v>
      </c>
      <c r="C5976" s="208">
        <v>252914</v>
      </c>
      <c r="D5976" s="309">
        <v>13910.27</v>
      </c>
      <c r="E5976" s="206">
        <v>20233.12</v>
      </c>
      <c r="F5976" s="206">
        <v>22762.26</v>
      </c>
      <c r="G5976" s="205">
        <f t="shared" si="476"/>
        <v>0.41783247976210142</v>
      </c>
      <c r="H5976" s="207">
        <f t="shared" si="477"/>
        <v>0.45</v>
      </c>
      <c r="I5976" s="213">
        <v>233444</v>
      </c>
      <c r="J5976" s="213">
        <v>12839.42</v>
      </c>
      <c r="K5976" s="212">
        <v>18675.52</v>
      </c>
      <c r="L5976" s="212">
        <v>21009.96</v>
      </c>
      <c r="M5976" s="239">
        <f t="shared" si="474"/>
        <v>0.51530000000027942</v>
      </c>
      <c r="N5976" s="239"/>
      <c r="O5976" s="178"/>
      <c r="P5976" s="178"/>
      <c r="Q5976" s="178"/>
      <c r="R5976" s="178"/>
      <c r="S5976" s="178"/>
      <c r="T5976" s="178"/>
      <c r="U5976" s="178"/>
      <c r="V5976" s="178"/>
      <c r="W5976" s="178"/>
      <c r="X5976" s="178"/>
      <c r="Y5976" s="210">
        <f t="shared" si="473"/>
        <v>0.38566661159755494</v>
      </c>
      <c r="Z5976" s="211">
        <f t="shared" si="475"/>
        <v>0.46</v>
      </c>
      <c r="AA5976" s="178"/>
      <c r="AB5976" s="178"/>
      <c r="AC5976" s="178"/>
    </row>
    <row r="5977" spans="2:29" x14ac:dyDescent="0.35">
      <c r="B5977" s="222">
        <v>605400</v>
      </c>
      <c r="C5977" s="208">
        <v>252959</v>
      </c>
      <c r="D5977" s="309">
        <v>13912.74</v>
      </c>
      <c r="E5977" s="206">
        <v>20236.72</v>
      </c>
      <c r="F5977" s="206">
        <v>22766.31</v>
      </c>
      <c r="G5977" s="205">
        <f t="shared" si="476"/>
        <v>0.41783779319458209</v>
      </c>
      <c r="H5977" s="207">
        <f t="shared" si="477"/>
        <v>0.45</v>
      </c>
      <c r="I5977" s="213">
        <v>233488</v>
      </c>
      <c r="J5977" s="213">
        <v>12841.84</v>
      </c>
      <c r="K5977" s="212">
        <v>18679.04</v>
      </c>
      <c r="L5977" s="212">
        <v>21013.919999999998</v>
      </c>
      <c r="M5977" s="239">
        <f t="shared" si="474"/>
        <v>0.51519999999989519</v>
      </c>
      <c r="N5977" s="239"/>
      <c r="O5977" s="178"/>
      <c r="P5977" s="178"/>
      <c r="Q5977" s="178"/>
      <c r="R5977" s="178"/>
      <c r="S5977" s="178"/>
      <c r="T5977" s="178"/>
      <c r="U5977" s="178"/>
      <c r="V5977" s="178"/>
      <c r="W5977" s="178"/>
      <c r="X5977" s="178"/>
      <c r="Y5977" s="210">
        <f t="shared" si="473"/>
        <v>0.38567558638916422</v>
      </c>
      <c r="Z5977" s="211">
        <f t="shared" si="475"/>
        <v>0.44</v>
      </c>
      <c r="AA5977" s="178"/>
      <c r="AB5977" s="178"/>
      <c r="AC5977" s="178"/>
    </row>
    <row r="5978" spans="2:29" x14ac:dyDescent="0.35">
      <c r="B5978" s="222">
        <v>605500</v>
      </c>
      <c r="C5978" s="208">
        <v>253004</v>
      </c>
      <c r="D5978" s="309">
        <v>13915.22</v>
      </c>
      <c r="E5978" s="206">
        <v>20240.32</v>
      </c>
      <c r="F5978" s="206">
        <v>22770.36</v>
      </c>
      <c r="G5978" s="205">
        <f t="shared" si="476"/>
        <v>0.4178431048720066</v>
      </c>
      <c r="H5978" s="207">
        <f t="shared" si="477"/>
        <v>0.45</v>
      </c>
      <c r="I5978" s="213">
        <v>233534</v>
      </c>
      <c r="J5978" s="213">
        <v>12844.37</v>
      </c>
      <c r="K5978" s="212">
        <v>18682.72</v>
      </c>
      <c r="L5978" s="212">
        <v>21018.06</v>
      </c>
      <c r="M5978" s="239">
        <f t="shared" si="474"/>
        <v>0.5152999999995882</v>
      </c>
      <c r="N5978" s="239"/>
      <c r="O5978" s="178"/>
      <c r="P5978" s="178"/>
      <c r="Q5978" s="178"/>
      <c r="R5978" s="178"/>
      <c r="S5978" s="178"/>
      <c r="T5978" s="178"/>
      <c r="U5978" s="178"/>
      <c r="V5978" s="178"/>
      <c r="W5978" s="178"/>
      <c r="X5978" s="178"/>
      <c r="Y5978" s="210">
        <f t="shared" si="473"/>
        <v>0.38568786127167631</v>
      </c>
      <c r="Z5978" s="211">
        <f t="shared" si="475"/>
        <v>0.46</v>
      </c>
      <c r="AA5978" s="178"/>
      <c r="AB5978" s="178"/>
      <c r="AC5978" s="178"/>
    </row>
    <row r="5979" spans="2:29" x14ac:dyDescent="0.35">
      <c r="B5979" s="222">
        <v>605600</v>
      </c>
      <c r="C5979" s="208">
        <v>253049</v>
      </c>
      <c r="D5979" s="309">
        <v>13917.69</v>
      </c>
      <c r="E5979" s="206">
        <v>20243.919999999998</v>
      </c>
      <c r="F5979" s="206">
        <v>22774.41</v>
      </c>
      <c r="G5979" s="205">
        <f t="shared" si="476"/>
        <v>0.41784841479524437</v>
      </c>
      <c r="H5979" s="207">
        <f t="shared" si="477"/>
        <v>0.45</v>
      </c>
      <c r="I5979" s="213">
        <v>233578</v>
      </c>
      <c r="J5979" s="213">
        <v>12846.79</v>
      </c>
      <c r="K5979" s="212">
        <v>18686.240000000002</v>
      </c>
      <c r="L5979" s="212">
        <v>21022.02</v>
      </c>
      <c r="M5979" s="239">
        <f t="shared" si="474"/>
        <v>0.51519999999974975</v>
      </c>
      <c r="N5979" s="239"/>
      <c r="O5979" s="178"/>
      <c r="P5979" s="178"/>
      <c r="Q5979" s="178"/>
      <c r="R5979" s="178"/>
      <c r="S5979" s="178"/>
      <c r="T5979" s="178"/>
      <c r="U5979" s="178"/>
      <c r="V5979" s="178"/>
      <c r="W5979" s="178"/>
      <c r="X5979" s="178"/>
      <c r="Y5979" s="210">
        <f t="shared" si="473"/>
        <v>0.38569682959048879</v>
      </c>
      <c r="Z5979" s="211">
        <f t="shared" si="475"/>
        <v>0.44</v>
      </c>
      <c r="AA5979" s="178"/>
      <c r="AB5979" s="178"/>
      <c r="AC5979" s="178"/>
    </row>
    <row r="5980" spans="2:29" x14ac:dyDescent="0.35">
      <c r="B5980" s="222">
        <v>605700</v>
      </c>
      <c r="C5980" s="208">
        <v>253094</v>
      </c>
      <c r="D5980" s="309">
        <v>13920.17</v>
      </c>
      <c r="E5980" s="206">
        <v>20247.52</v>
      </c>
      <c r="F5980" s="206">
        <v>22778.46</v>
      </c>
      <c r="G5980" s="205">
        <f t="shared" si="476"/>
        <v>0.41785372296516426</v>
      </c>
      <c r="H5980" s="207">
        <f t="shared" si="477"/>
        <v>0.45</v>
      </c>
      <c r="I5980" s="213">
        <v>233624</v>
      </c>
      <c r="J5980" s="213">
        <v>12849.32</v>
      </c>
      <c r="K5980" s="212">
        <v>18689.919999999998</v>
      </c>
      <c r="L5980" s="212">
        <v>21026.16</v>
      </c>
      <c r="M5980" s="239">
        <f t="shared" si="474"/>
        <v>0.51530000000002474</v>
      </c>
      <c r="N5980" s="239"/>
      <c r="O5980" s="178"/>
      <c r="P5980" s="178"/>
      <c r="Q5980" s="178"/>
      <c r="R5980" s="178"/>
      <c r="S5980" s="178"/>
      <c r="T5980" s="178"/>
      <c r="U5980" s="178"/>
      <c r="V5980" s="178"/>
      <c r="W5980" s="178"/>
      <c r="X5980" s="178"/>
      <c r="Y5980" s="210">
        <f t="shared" si="473"/>
        <v>0.38570909691266303</v>
      </c>
      <c r="Z5980" s="211">
        <f t="shared" si="475"/>
        <v>0.46</v>
      </c>
      <c r="AA5980" s="178"/>
      <c r="AB5980" s="178"/>
      <c r="AC5980" s="178"/>
    </row>
    <row r="5981" spans="2:29" x14ac:dyDescent="0.35">
      <c r="B5981" s="222">
        <v>605800</v>
      </c>
      <c r="C5981" s="208">
        <v>253139</v>
      </c>
      <c r="D5981" s="309">
        <v>13922.64</v>
      </c>
      <c r="E5981" s="206">
        <v>20251.12</v>
      </c>
      <c r="F5981" s="206">
        <v>22782.51</v>
      </c>
      <c r="G5981" s="205">
        <f t="shared" si="476"/>
        <v>0.41785902938263453</v>
      </c>
      <c r="H5981" s="207">
        <f t="shared" si="477"/>
        <v>0.45</v>
      </c>
      <c r="I5981" s="213">
        <v>233668</v>
      </c>
      <c r="J5981" s="213">
        <v>12851.74</v>
      </c>
      <c r="K5981" s="212">
        <v>18693.439999999999</v>
      </c>
      <c r="L5981" s="212">
        <v>21030.12</v>
      </c>
      <c r="M5981" s="239">
        <f t="shared" si="474"/>
        <v>0.51520000000025901</v>
      </c>
      <c r="N5981" s="239"/>
      <c r="O5981" s="178"/>
      <c r="P5981" s="178"/>
      <c r="Q5981" s="178"/>
      <c r="R5981" s="178"/>
      <c r="S5981" s="178"/>
      <c r="T5981" s="178"/>
      <c r="U5981" s="178"/>
      <c r="V5981" s="178"/>
      <c r="W5981" s="178"/>
      <c r="X5981" s="178"/>
      <c r="Y5981" s="210">
        <f t="shared" si="473"/>
        <v>0.38571805876526905</v>
      </c>
      <c r="Z5981" s="211">
        <f t="shared" si="475"/>
        <v>0.44</v>
      </c>
      <c r="AA5981" s="178"/>
      <c r="AB5981" s="178"/>
      <c r="AC5981" s="178"/>
    </row>
    <row r="5982" spans="2:29" x14ac:dyDescent="0.35">
      <c r="B5982" s="222">
        <v>605900</v>
      </c>
      <c r="C5982" s="208">
        <v>253184</v>
      </c>
      <c r="D5982" s="309">
        <v>13925.12</v>
      </c>
      <c r="E5982" s="206">
        <v>20254.72</v>
      </c>
      <c r="F5982" s="206">
        <v>22786.560000000001</v>
      </c>
      <c r="G5982" s="205">
        <f t="shared" si="476"/>
        <v>0.41786433404852286</v>
      </c>
      <c r="H5982" s="207">
        <f t="shared" si="477"/>
        <v>0.45</v>
      </c>
      <c r="I5982" s="213">
        <v>233714</v>
      </c>
      <c r="J5982" s="213">
        <v>12854.27</v>
      </c>
      <c r="K5982" s="212">
        <v>18697.12</v>
      </c>
      <c r="L5982" s="212">
        <v>21034.26</v>
      </c>
      <c r="M5982" s="239">
        <f t="shared" si="474"/>
        <v>0.51529999999995202</v>
      </c>
      <c r="N5982" s="239"/>
      <c r="O5982" s="178"/>
      <c r="P5982" s="178"/>
      <c r="Q5982" s="178"/>
      <c r="R5982" s="178"/>
      <c r="S5982" s="178"/>
      <c r="T5982" s="178"/>
      <c r="U5982" s="178"/>
      <c r="V5982" s="178"/>
      <c r="W5982" s="178"/>
      <c r="X5982" s="178"/>
      <c r="Y5982" s="210">
        <f t="shared" si="473"/>
        <v>0.38573031853441164</v>
      </c>
      <c r="Z5982" s="211">
        <f t="shared" si="475"/>
        <v>0.46</v>
      </c>
      <c r="AA5982" s="178"/>
      <c r="AB5982" s="178"/>
      <c r="AC5982" s="178"/>
    </row>
    <row r="5983" spans="2:29" x14ac:dyDescent="0.35">
      <c r="B5983" s="222">
        <v>606000</v>
      </c>
      <c r="C5983" s="208">
        <v>253229</v>
      </c>
      <c r="D5983" s="309">
        <v>13927.59</v>
      </c>
      <c r="E5983" s="206">
        <v>20258.32</v>
      </c>
      <c r="F5983" s="206">
        <v>22790.61</v>
      </c>
      <c r="G5983" s="205">
        <f t="shared" si="476"/>
        <v>0.41786963696369639</v>
      </c>
      <c r="H5983" s="207">
        <f t="shared" si="477"/>
        <v>0.45</v>
      </c>
      <c r="I5983" s="213">
        <v>233758</v>
      </c>
      <c r="J5983" s="213">
        <v>12856.69</v>
      </c>
      <c r="K5983" s="212">
        <v>18700.64</v>
      </c>
      <c r="L5983" s="212">
        <v>21038.22</v>
      </c>
      <c r="M5983" s="239">
        <f t="shared" si="474"/>
        <v>0.51520000000007715</v>
      </c>
      <c r="N5983" s="239"/>
      <c r="O5983" s="178"/>
      <c r="P5983" s="178"/>
      <c r="Q5983" s="178"/>
      <c r="R5983" s="178"/>
      <c r="S5983" s="178"/>
      <c r="T5983" s="178"/>
      <c r="U5983" s="178"/>
      <c r="V5983" s="178"/>
      <c r="W5983" s="178"/>
      <c r="X5983" s="178"/>
      <c r="Y5983" s="210">
        <f t="shared" si="473"/>
        <v>0.38573927392739271</v>
      </c>
      <c r="Z5983" s="211">
        <f t="shared" si="475"/>
        <v>0.44</v>
      </c>
      <c r="AA5983" s="178"/>
      <c r="AB5983" s="178"/>
      <c r="AC5983" s="178"/>
    </row>
    <row r="5984" spans="2:29" x14ac:dyDescent="0.35">
      <c r="B5984" s="222">
        <v>606100</v>
      </c>
      <c r="C5984" s="208">
        <v>253274</v>
      </c>
      <c r="D5984" s="309">
        <v>13930.07</v>
      </c>
      <c r="E5984" s="206">
        <v>20261.919999999998</v>
      </c>
      <c r="F5984" s="206">
        <v>22794.66</v>
      </c>
      <c r="G5984" s="205">
        <f t="shared" si="476"/>
        <v>0.4178749381290216</v>
      </c>
      <c r="H5984" s="207">
        <f t="shared" si="477"/>
        <v>0.45</v>
      </c>
      <c r="I5984" s="213">
        <v>233804</v>
      </c>
      <c r="J5984" s="213">
        <v>12859.22</v>
      </c>
      <c r="K5984" s="212">
        <v>18704.32</v>
      </c>
      <c r="L5984" s="212">
        <v>21042.36</v>
      </c>
      <c r="M5984" s="239">
        <f t="shared" si="474"/>
        <v>0.51529999999980647</v>
      </c>
      <c r="N5984" s="239"/>
      <c r="O5984" s="178"/>
      <c r="P5984" s="178"/>
      <c r="Q5984" s="178"/>
      <c r="R5984" s="178"/>
      <c r="S5984" s="178"/>
      <c r="T5984" s="178"/>
      <c r="U5984" s="178"/>
      <c r="V5984" s="178"/>
      <c r="W5984" s="178"/>
      <c r="X5984" s="178"/>
      <c r="Y5984" s="210">
        <f t="shared" si="473"/>
        <v>0.38575152615080022</v>
      </c>
      <c r="Z5984" s="211">
        <f t="shared" si="475"/>
        <v>0.46</v>
      </c>
      <c r="AA5984" s="178"/>
      <c r="AB5984" s="178"/>
      <c r="AC5984" s="178"/>
    </row>
    <row r="5985" spans="2:29" x14ac:dyDescent="0.35">
      <c r="B5985" s="222">
        <v>606200</v>
      </c>
      <c r="C5985" s="208">
        <v>253319</v>
      </c>
      <c r="D5985" s="309">
        <v>13932.54</v>
      </c>
      <c r="E5985" s="206">
        <v>20265.52</v>
      </c>
      <c r="F5985" s="206">
        <v>22798.71</v>
      </c>
      <c r="G5985" s="205">
        <f t="shared" si="476"/>
        <v>0.41788023754536457</v>
      </c>
      <c r="H5985" s="207">
        <f t="shared" si="477"/>
        <v>0.45</v>
      </c>
      <c r="I5985" s="213">
        <v>233848</v>
      </c>
      <c r="J5985" s="213">
        <v>12861.64</v>
      </c>
      <c r="K5985" s="212">
        <v>18707.84</v>
      </c>
      <c r="L5985" s="212">
        <v>21046.32</v>
      </c>
      <c r="M5985" s="239">
        <f t="shared" si="474"/>
        <v>0.51520000000000432</v>
      </c>
      <c r="N5985" s="239"/>
      <c r="O5985" s="178"/>
      <c r="P5985" s="178"/>
      <c r="Q5985" s="178"/>
      <c r="R5985" s="178"/>
      <c r="S5985" s="178"/>
      <c r="T5985" s="178"/>
      <c r="U5985" s="178"/>
      <c r="V5985" s="178"/>
      <c r="W5985" s="178"/>
      <c r="X5985" s="178"/>
      <c r="Y5985" s="210">
        <f t="shared" si="473"/>
        <v>0.38576047509072914</v>
      </c>
      <c r="Z5985" s="211">
        <f t="shared" si="475"/>
        <v>0.44</v>
      </c>
      <c r="AA5985" s="178"/>
      <c r="AB5985" s="178"/>
      <c r="AC5985" s="178"/>
    </row>
    <row r="5986" spans="2:29" x14ac:dyDescent="0.35">
      <c r="B5986" s="222">
        <v>606300</v>
      </c>
      <c r="C5986" s="208">
        <v>253364</v>
      </c>
      <c r="D5986" s="309">
        <v>13935.02</v>
      </c>
      <c r="E5986" s="206">
        <v>20269.12</v>
      </c>
      <c r="F5986" s="206">
        <v>22802.76</v>
      </c>
      <c r="G5986" s="205">
        <f t="shared" si="476"/>
        <v>0.41788553521359062</v>
      </c>
      <c r="H5986" s="207">
        <f t="shared" si="477"/>
        <v>0.45</v>
      </c>
      <c r="I5986" s="213">
        <v>233894</v>
      </c>
      <c r="J5986" s="213">
        <v>12864.17</v>
      </c>
      <c r="K5986" s="212">
        <v>18711.52</v>
      </c>
      <c r="L5986" s="212">
        <v>21050.46</v>
      </c>
      <c r="M5986" s="239">
        <f t="shared" si="474"/>
        <v>0.51530000000027942</v>
      </c>
      <c r="N5986" s="239"/>
      <c r="O5986" s="178"/>
      <c r="P5986" s="178"/>
      <c r="Q5986" s="178"/>
      <c r="R5986" s="178"/>
      <c r="S5986" s="178"/>
      <c r="T5986" s="178"/>
      <c r="U5986" s="178"/>
      <c r="V5986" s="178"/>
      <c r="W5986" s="178"/>
      <c r="X5986" s="178"/>
      <c r="Y5986" s="210">
        <f t="shared" si="473"/>
        <v>0.38577271977568861</v>
      </c>
      <c r="Z5986" s="211">
        <f t="shared" si="475"/>
        <v>0.46</v>
      </c>
      <c r="AA5986" s="178"/>
      <c r="AB5986" s="178"/>
      <c r="AC5986" s="178"/>
    </row>
    <row r="5987" spans="2:29" x14ac:dyDescent="0.35">
      <c r="B5987" s="222">
        <v>606400</v>
      </c>
      <c r="C5987" s="208">
        <v>253409</v>
      </c>
      <c r="D5987" s="309">
        <v>13937.49</v>
      </c>
      <c r="E5987" s="206">
        <v>20272.72</v>
      </c>
      <c r="F5987" s="206">
        <v>22806.81</v>
      </c>
      <c r="G5987" s="205">
        <f t="shared" si="476"/>
        <v>0.41789083113456466</v>
      </c>
      <c r="H5987" s="207">
        <f t="shared" si="477"/>
        <v>0.45</v>
      </c>
      <c r="I5987" s="213">
        <v>233938</v>
      </c>
      <c r="J5987" s="213">
        <v>12866.59</v>
      </c>
      <c r="K5987" s="212">
        <v>18715.04</v>
      </c>
      <c r="L5987" s="212">
        <v>21054.42</v>
      </c>
      <c r="M5987" s="239">
        <f t="shared" si="474"/>
        <v>0.51519999999989519</v>
      </c>
      <c r="N5987" s="239"/>
      <c r="O5987" s="178"/>
      <c r="P5987" s="178"/>
      <c r="Q5987" s="178"/>
      <c r="R5987" s="178"/>
      <c r="S5987" s="178"/>
      <c r="T5987" s="178"/>
      <c r="U5987" s="178"/>
      <c r="V5987" s="178"/>
      <c r="W5987" s="178"/>
      <c r="X5987" s="178"/>
      <c r="Y5987" s="210">
        <f t="shared" si="473"/>
        <v>0.3857816622691293</v>
      </c>
      <c r="Z5987" s="211">
        <f t="shared" si="475"/>
        <v>0.44</v>
      </c>
      <c r="AA5987" s="178"/>
      <c r="AB5987" s="178"/>
      <c r="AC5987" s="178"/>
    </row>
    <row r="5988" spans="2:29" x14ac:dyDescent="0.35">
      <c r="B5988" s="222">
        <v>606500</v>
      </c>
      <c r="C5988" s="208">
        <v>253454</v>
      </c>
      <c r="D5988" s="309">
        <v>13939.97</v>
      </c>
      <c r="E5988" s="206">
        <v>20276.32</v>
      </c>
      <c r="F5988" s="206">
        <v>22810.86</v>
      </c>
      <c r="G5988" s="205">
        <f t="shared" si="476"/>
        <v>0.41789612530915088</v>
      </c>
      <c r="H5988" s="207">
        <f t="shared" si="477"/>
        <v>0.45</v>
      </c>
      <c r="I5988" s="213">
        <v>233984</v>
      </c>
      <c r="J5988" s="213">
        <v>12869.12</v>
      </c>
      <c r="K5988" s="212">
        <v>18718.72</v>
      </c>
      <c r="L5988" s="212">
        <v>21058.560000000001</v>
      </c>
      <c r="M5988" s="239">
        <f t="shared" si="474"/>
        <v>0.5152999999995882</v>
      </c>
      <c r="N5988" s="239"/>
      <c r="O5988" s="178"/>
      <c r="P5988" s="178"/>
      <c r="Q5988" s="178"/>
      <c r="R5988" s="178"/>
      <c r="S5988" s="178"/>
      <c r="T5988" s="178"/>
      <c r="U5988" s="178"/>
      <c r="V5988" s="178"/>
      <c r="W5988" s="178"/>
      <c r="X5988" s="178"/>
      <c r="Y5988" s="210">
        <f t="shared" si="473"/>
        <v>0.38579389942291836</v>
      </c>
      <c r="Z5988" s="211">
        <f t="shared" si="475"/>
        <v>0.46</v>
      </c>
      <c r="AA5988" s="178"/>
      <c r="AB5988" s="178"/>
      <c r="AC5988" s="178"/>
    </row>
    <row r="5989" spans="2:29" x14ac:dyDescent="0.35">
      <c r="B5989" s="222">
        <v>606600</v>
      </c>
      <c r="C5989" s="208">
        <v>253499</v>
      </c>
      <c r="D5989" s="309">
        <v>13942.44</v>
      </c>
      <c r="E5989" s="206">
        <v>20279.919999999998</v>
      </c>
      <c r="F5989" s="206">
        <v>22814.91</v>
      </c>
      <c r="G5989" s="205">
        <f t="shared" si="476"/>
        <v>0.41790141773821299</v>
      </c>
      <c r="H5989" s="207">
        <f t="shared" si="477"/>
        <v>0.45</v>
      </c>
      <c r="I5989" s="213">
        <v>234028</v>
      </c>
      <c r="J5989" s="213">
        <v>12871.54</v>
      </c>
      <c r="K5989" s="212">
        <v>18722.240000000002</v>
      </c>
      <c r="L5989" s="212">
        <v>21062.52</v>
      </c>
      <c r="M5989" s="239">
        <f t="shared" si="474"/>
        <v>0.51519999999974975</v>
      </c>
      <c r="N5989" s="239"/>
      <c r="O5989" s="178"/>
      <c r="P5989" s="178"/>
      <c r="Q5989" s="178"/>
      <c r="R5989" s="178"/>
      <c r="S5989" s="178"/>
      <c r="T5989" s="178"/>
      <c r="U5989" s="178"/>
      <c r="V5989" s="178"/>
      <c r="W5989" s="178"/>
      <c r="X5989" s="178"/>
      <c r="Y5989" s="210">
        <f t="shared" si="473"/>
        <v>0.38580283547642596</v>
      </c>
      <c r="Z5989" s="211">
        <f t="shared" si="475"/>
        <v>0.44</v>
      </c>
      <c r="AA5989" s="178"/>
      <c r="AB5989" s="178"/>
      <c r="AC5989" s="178"/>
    </row>
    <row r="5990" spans="2:29" x14ac:dyDescent="0.35">
      <c r="B5990" s="222">
        <v>606700</v>
      </c>
      <c r="C5990" s="208">
        <v>253544</v>
      </c>
      <c r="D5990" s="309">
        <v>13944.92</v>
      </c>
      <c r="E5990" s="206">
        <v>20283.52</v>
      </c>
      <c r="F5990" s="206">
        <v>22818.959999999999</v>
      </c>
      <c r="G5990" s="205">
        <f t="shared" si="476"/>
        <v>0.41790670842261413</v>
      </c>
      <c r="H5990" s="207">
        <f t="shared" si="477"/>
        <v>0.45</v>
      </c>
      <c r="I5990" s="213">
        <v>234074</v>
      </c>
      <c r="J5990" s="213">
        <v>12874.07</v>
      </c>
      <c r="K5990" s="212">
        <v>18725.919999999998</v>
      </c>
      <c r="L5990" s="212">
        <v>21066.66</v>
      </c>
      <c r="M5990" s="239">
        <f t="shared" si="474"/>
        <v>0.51530000000002474</v>
      </c>
      <c r="N5990" s="239"/>
      <c r="O5990" s="178"/>
      <c r="P5990" s="178"/>
      <c r="Q5990" s="178"/>
      <c r="R5990" s="178"/>
      <c r="S5990" s="178"/>
      <c r="T5990" s="178"/>
      <c r="U5990" s="178"/>
      <c r="V5990" s="178"/>
      <c r="W5990" s="178"/>
      <c r="X5990" s="178"/>
      <c r="Y5990" s="210">
        <f t="shared" si="473"/>
        <v>0.38581506510631286</v>
      </c>
      <c r="Z5990" s="211">
        <f t="shared" si="475"/>
        <v>0.46</v>
      </c>
      <c r="AA5990" s="178"/>
      <c r="AB5990" s="178"/>
      <c r="AC5990" s="178"/>
    </row>
    <row r="5991" spans="2:29" x14ac:dyDescent="0.35">
      <c r="B5991" s="222">
        <v>606800</v>
      </c>
      <c r="C5991" s="208">
        <v>253589</v>
      </c>
      <c r="D5991" s="309">
        <v>13947.39</v>
      </c>
      <c r="E5991" s="206">
        <v>20287.12</v>
      </c>
      <c r="F5991" s="206">
        <v>22823.01</v>
      </c>
      <c r="G5991" s="205">
        <f t="shared" si="476"/>
        <v>0.41791199736321688</v>
      </c>
      <c r="H5991" s="207">
        <f t="shared" si="477"/>
        <v>0.45</v>
      </c>
      <c r="I5991" s="213">
        <v>234118</v>
      </c>
      <c r="J5991" s="213">
        <v>12876.49</v>
      </c>
      <c r="K5991" s="212">
        <v>18729.439999999999</v>
      </c>
      <c r="L5991" s="212">
        <v>21070.62</v>
      </c>
      <c r="M5991" s="239">
        <f t="shared" si="474"/>
        <v>0.51520000000025901</v>
      </c>
      <c r="N5991" s="239"/>
      <c r="O5991" s="178"/>
      <c r="P5991" s="178"/>
      <c r="Q5991" s="178"/>
      <c r="R5991" s="178"/>
      <c r="S5991" s="178"/>
      <c r="T5991" s="178"/>
      <c r="U5991" s="178"/>
      <c r="V5991" s="178"/>
      <c r="W5991" s="178"/>
      <c r="X5991" s="178"/>
      <c r="Y5991" s="210">
        <f t="shared" si="473"/>
        <v>0.38582399472643375</v>
      </c>
      <c r="Z5991" s="211">
        <f t="shared" si="475"/>
        <v>0.44</v>
      </c>
      <c r="AA5991" s="178"/>
      <c r="AB5991" s="178"/>
      <c r="AC5991" s="178"/>
    </row>
    <row r="5992" spans="2:29" x14ac:dyDescent="0.35">
      <c r="B5992" s="222">
        <v>606900</v>
      </c>
      <c r="C5992" s="208">
        <v>253634</v>
      </c>
      <c r="D5992" s="309">
        <v>13949.87</v>
      </c>
      <c r="E5992" s="206">
        <v>20290.72</v>
      </c>
      <c r="F5992" s="206">
        <v>22827.06</v>
      </c>
      <c r="G5992" s="205">
        <f t="shared" si="476"/>
        <v>0.41791728456088317</v>
      </c>
      <c r="H5992" s="207">
        <f t="shared" si="477"/>
        <v>0.45</v>
      </c>
      <c r="I5992" s="213">
        <v>234164</v>
      </c>
      <c r="J5992" s="213">
        <v>12879.02</v>
      </c>
      <c r="K5992" s="212">
        <v>18733.12</v>
      </c>
      <c r="L5992" s="212">
        <v>21074.76</v>
      </c>
      <c r="M5992" s="239">
        <f t="shared" si="474"/>
        <v>0.51529999999995202</v>
      </c>
      <c r="N5992" s="239"/>
      <c r="O5992" s="178"/>
      <c r="P5992" s="178"/>
      <c r="Q5992" s="178"/>
      <c r="R5992" s="178"/>
      <c r="S5992" s="178"/>
      <c r="T5992" s="178"/>
      <c r="U5992" s="178"/>
      <c r="V5992" s="178"/>
      <c r="W5992" s="178"/>
      <c r="X5992" s="178"/>
      <c r="Y5992" s="210">
        <f t="shared" si="473"/>
        <v>0.38583621683967706</v>
      </c>
      <c r="Z5992" s="211">
        <f t="shared" si="475"/>
        <v>0.46</v>
      </c>
      <c r="AA5992" s="178"/>
      <c r="AB5992" s="178"/>
      <c r="AC5992" s="178"/>
    </row>
    <row r="5993" spans="2:29" x14ac:dyDescent="0.35">
      <c r="B5993" s="222">
        <v>607000</v>
      </c>
      <c r="C5993" s="208">
        <v>253679</v>
      </c>
      <c r="D5993" s="309">
        <v>13952.34</v>
      </c>
      <c r="E5993" s="206">
        <v>20294.32</v>
      </c>
      <c r="F5993" s="206">
        <v>22831.11</v>
      </c>
      <c r="G5993" s="205">
        <f t="shared" si="476"/>
        <v>0.41792257001647448</v>
      </c>
      <c r="H5993" s="207">
        <f t="shared" si="477"/>
        <v>0.45</v>
      </c>
      <c r="I5993" s="213">
        <v>234208</v>
      </c>
      <c r="J5993" s="213">
        <v>12881.44</v>
      </c>
      <c r="K5993" s="212">
        <v>18736.64</v>
      </c>
      <c r="L5993" s="212">
        <v>21078.720000000001</v>
      </c>
      <c r="M5993" s="239">
        <f t="shared" si="474"/>
        <v>0.51520000000007715</v>
      </c>
      <c r="N5993" s="239"/>
      <c r="O5993" s="178"/>
      <c r="P5993" s="178"/>
      <c r="Q5993" s="178"/>
      <c r="R5993" s="178"/>
      <c r="S5993" s="178"/>
      <c r="T5993" s="178"/>
      <c r="U5993" s="178"/>
      <c r="V5993" s="178"/>
      <c r="W5993" s="178"/>
      <c r="X5993" s="178"/>
      <c r="Y5993" s="210">
        <f t="shared" si="473"/>
        <v>0.38584514003294895</v>
      </c>
      <c r="Z5993" s="211">
        <f t="shared" si="475"/>
        <v>0.44</v>
      </c>
      <c r="AA5993" s="178"/>
      <c r="AB5993" s="178"/>
      <c r="AC5993" s="178"/>
    </row>
    <row r="5994" spans="2:29" x14ac:dyDescent="0.35">
      <c r="B5994" s="222">
        <v>607100</v>
      </c>
      <c r="C5994" s="208">
        <v>253724</v>
      </c>
      <c r="D5994" s="309">
        <v>13954.82</v>
      </c>
      <c r="E5994" s="206">
        <v>20297.919999999998</v>
      </c>
      <c r="F5994" s="206">
        <v>22835.16</v>
      </c>
      <c r="G5994" s="205">
        <f t="shared" si="476"/>
        <v>0.41792785373085162</v>
      </c>
      <c r="H5994" s="207">
        <f t="shared" si="477"/>
        <v>0.45</v>
      </c>
      <c r="I5994" s="213">
        <v>234254</v>
      </c>
      <c r="J5994" s="213">
        <v>12883.97</v>
      </c>
      <c r="K5994" s="212">
        <v>18740.32</v>
      </c>
      <c r="L5994" s="212">
        <v>21082.86</v>
      </c>
      <c r="M5994" s="239">
        <f t="shared" si="474"/>
        <v>0.51529999999980647</v>
      </c>
      <c r="N5994" s="239"/>
      <c r="O5994" s="178"/>
      <c r="P5994" s="178"/>
      <c r="Q5994" s="178"/>
      <c r="R5994" s="178"/>
      <c r="S5994" s="178"/>
      <c r="T5994" s="178"/>
      <c r="U5994" s="178"/>
      <c r="V5994" s="178"/>
      <c r="W5994" s="178"/>
      <c r="X5994" s="178"/>
      <c r="Y5994" s="210">
        <f t="shared" si="473"/>
        <v>0.38585735463679788</v>
      </c>
      <c r="Z5994" s="211">
        <f t="shared" si="475"/>
        <v>0.46</v>
      </c>
      <c r="AA5994" s="178"/>
      <c r="AB5994" s="178"/>
      <c r="AC5994" s="178"/>
    </row>
    <row r="5995" spans="2:29" x14ac:dyDescent="0.35">
      <c r="B5995" s="222">
        <v>607200</v>
      </c>
      <c r="C5995" s="208">
        <v>253769</v>
      </c>
      <c r="D5995" s="309">
        <v>13957.29</v>
      </c>
      <c r="E5995" s="206">
        <v>20301.52</v>
      </c>
      <c r="F5995" s="206">
        <v>22839.21</v>
      </c>
      <c r="G5995" s="205">
        <f t="shared" si="476"/>
        <v>0.41793313570487484</v>
      </c>
      <c r="H5995" s="207">
        <f t="shared" si="477"/>
        <v>0.45</v>
      </c>
      <c r="I5995" s="213">
        <v>234298</v>
      </c>
      <c r="J5995" s="213">
        <v>12886.39</v>
      </c>
      <c r="K5995" s="212">
        <v>18743.84</v>
      </c>
      <c r="L5995" s="212">
        <v>21086.82</v>
      </c>
      <c r="M5995" s="239">
        <f t="shared" si="474"/>
        <v>0.51520000000000432</v>
      </c>
      <c r="N5995" s="239"/>
      <c r="O5995" s="178"/>
      <c r="P5995" s="178"/>
      <c r="Q5995" s="178"/>
      <c r="R5995" s="178"/>
      <c r="S5995" s="178"/>
      <c r="T5995" s="178"/>
      <c r="U5995" s="178"/>
      <c r="V5995" s="178"/>
      <c r="W5995" s="178"/>
      <c r="X5995" s="178"/>
      <c r="Y5995" s="210">
        <f t="shared" si="473"/>
        <v>0.38586627140974966</v>
      </c>
      <c r="Z5995" s="211">
        <f t="shared" si="475"/>
        <v>0.44</v>
      </c>
      <c r="AA5995" s="178"/>
      <c r="AB5995" s="178"/>
      <c r="AC5995" s="178"/>
    </row>
    <row r="5996" spans="2:29" x14ac:dyDescent="0.35">
      <c r="B5996" s="222">
        <v>607300</v>
      </c>
      <c r="C5996" s="208">
        <v>253814</v>
      </c>
      <c r="D5996" s="309">
        <v>13959.77</v>
      </c>
      <c r="E5996" s="206">
        <v>20305.12</v>
      </c>
      <c r="F5996" s="206">
        <v>22843.26</v>
      </c>
      <c r="G5996" s="205">
        <f t="shared" si="476"/>
        <v>0.4179384159394039</v>
      </c>
      <c r="H5996" s="207">
        <f t="shared" si="477"/>
        <v>0.45</v>
      </c>
      <c r="I5996" s="213">
        <v>234344</v>
      </c>
      <c r="J5996" s="213">
        <v>12888.92</v>
      </c>
      <c r="K5996" s="212">
        <v>18747.52</v>
      </c>
      <c r="L5996" s="212">
        <v>21090.959999999999</v>
      </c>
      <c r="M5996" s="239">
        <f t="shared" si="474"/>
        <v>0.51530000000027942</v>
      </c>
      <c r="N5996" s="239"/>
      <c r="O5996" s="178"/>
      <c r="P5996" s="178"/>
      <c r="Q5996" s="178"/>
      <c r="R5996" s="178"/>
      <c r="S5996" s="178"/>
      <c r="T5996" s="178"/>
      <c r="U5996" s="178"/>
      <c r="V5996" s="178"/>
      <c r="W5996" s="178"/>
      <c r="X5996" s="178"/>
      <c r="Y5996" s="210">
        <f t="shared" si="473"/>
        <v>0.38587847851144408</v>
      </c>
      <c r="Z5996" s="211">
        <f t="shared" si="475"/>
        <v>0.46</v>
      </c>
      <c r="AA5996" s="178"/>
      <c r="AB5996" s="178"/>
      <c r="AC5996" s="178"/>
    </row>
    <row r="5997" spans="2:29" x14ac:dyDescent="0.35">
      <c r="B5997" s="222">
        <v>607400</v>
      </c>
      <c r="C5997" s="208">
        <v>253859</v>
      </c>
      <c r="D5997" s="309">
        <v>13962.24</v>
      </c>
      <c r="E5997" s="206">
        <v>20308.72</v>
      </c>
      <c r="F5997" s="206">
        <v>22847.31</v>
      </c>
      <c r="G5997" s="205">
        <f t="shared" si="476"/>
        <v>0.417943694435298</v>
      </c>
      <c r="H5997" s="207">
        <f t="shared" si="477"/>
        <v>0.45</v>
      </c>
      <c r="I5997" s="213">
        <v>234388</v>
      </c>
      <c r="J5997" s="213">
        <v>12891.34</v>
      </c>
      <c r="K5997" s="212">
        <v>18751.04</v>
      </c>
      <c r="L5997" s="212">
        <v>21094.92</v>
      </c>
      <c r="M5997" s="239">
        <f t="shared" si="474"/>
        <v>0.51519999999989519</v>
      </c>
      <c r="N5997" s="239"/>
      <c r="O5997" s="178"/>
      <c r="P5997" s="178"/>
      <c r="Q5997" s="178"/>
      <c r="R5997" s="178"/>
      <c r="S5997" s="178"/>
      <c r="T5997" s="178"/>
      <c r="U5997" s="178"/>
      <c r="V5997" s="178"/>
      <c r="W5997" s="178"/>
      <c r="X5997" s="178"/>
      <c r="Y5997" s="210">
        <f t="shared" si="473"/>
        <v>0.38588738887059598</v>
      </c>
      <c r="Z5997" s="211">
        <f t="shared" si="475"/>
        <v>0.44</v>
      </c>
      <c r="AA5997" s="178"/>
      <c r="AB5997" s="178"/>
      <c r="AC5997" s="178"/>
    </row>
    <row r="5998" spans="2:29" x14ac:dyDescent="0.35">
      <c r="B5998" s="222">
        <v>607500</v>
      </c>
      <c r="C5998" s="208">
        <v>253904</v>
      </c>
      <c r="D5998" s="309">
        <v>13964.72</v>
      </c>
      <c r="E5998" s="206">
        <v>20312.32</v>
      </c>
      <c r="F5998" s="206">
        <v>22851.360000000001</v>
      </c>
      <c r="G5998" s="205">
        <f t="shared" si="476"/>
        <v>0.41794897119341562</v>
      </c>
      <c r="H5998" s="207">
        <f t="shared" si="477"/>
        <v>0.45</v>
      </c>
      <c r="I5998" s="213">
        <v>234434</v>
      </c>
      <c r="J5998" s="213">
        <v>12893.87</v>
      </c>
      <c r="K5998" s="212">
        <v>18754.72</v>
      </c>
      <c r="L5998" s="212">
        <v>21099.06</v>
      </c>
      <c r="M5998" s="239">
        <f t="shared" si="474"/>
        <v>0.5152999999995882</v>
      </c>
      <c r="N5998" s="239"/>
      <c r="O5998" s="178"/>
      <c r="P5998" s="178"/>
      <c r="Q5998" s="178"/>
      <c r="R5998" s="178"/>
      <c r="S5998" s="178"/>
      <c r="T5998" s="178"/>
      <c r="U5998" s="178"/>
      <c r="V5998" s="178"/>
      <c r="W5998" s="178"/>
      <c r="X5998" s="178"/>
      <c r="Y5998" s="210">
        <f t="shared" si="473"/>
        <v>0.38589958847736627</v>
      </c>
      <c r="Z5998" s="211">
        <f t="shared" si="475"/>
        <v>0.46</v>
      </c>
      <c r="AA5998" s="178"/>
      <c r="AB5998" s="178"/>
      <c r="AC5998" s="178"/>
    </row>
    <row r="5999" spans="2:29" x14ac:dyDescent="0.35">
      <c r="B5999" s="222">
        <v>607600</v>
      </c>
      <c r="C5999" s="208">
        <v>253949</v>
      </c>
      <c r="D5999" s="309">
        <v>13967.19</v>
      </c>
      <c r="E5999" s="206">
        <v>20315.919999999998</v>
      </c>
      <c r="F5999" s="206">
        <v>22855.41</v>
      </c>
      <c r="G5999" s="205">
        <f t="shared" si="476"/>
        <v>0.41795424621461486</v>
      </c>
      <c r="H5999" s="207">
        <f t="shared" si="477"/>
        <v>0.45</v>
      </c>
      <c r="I5999" s="213">
        <v>234478</v>
      </c>
      <c r="J5999" s="213">
        <v>12896.29</v>
      </c>
      <c r="K5999" s="212">
        <v>18758.240000000002</v>
      </c>
      <c r="L5999" s="212">
        <v>21103.02</v>
      </c>
      <c r="M5999" s="239">
        <f t="shared" si="474"/>
        <v>0.51519999999974975</v>
      </c>
      <c r="N5999" s="239"/>
      <c r="O5999" s="178"/>
      <c r="P5999" s="178"/>
      <c r="Q5999" s="178"/>
      <c r="R5999" s="178"/>
      <c r="S5999" s="178"/>
      <c r="T5999" s="178"/>
      <c r="U5999" s="178"/>
      <c r="V5999" s="178"/>
      <c r="W5999" s="178"/>
      <c r="X5999" s="178"/>
      <c r="Y5999" s="210">
        <f t="shared" si="473"/>
        <v>0.38590849242922975</v>
      </c>
      <c r="Z5999" s="211">
        <f t="shared" si="475"/>
        <v>0.44</v>
      </c>
      <c r="AA5999" s="178"/>
      <c r="AB5999" s="178"/>
      <c r="AC5999" s="178"/>
    </row>
    <row r="6000" spans="2:29" x14ac:dyDescent="0.35">
      <c r="B6000" s="222">
        <v>607700</v>
      </c>
      <c r="C6000" s="208">
        <v>253994</v>
      </c>
      <c r="D6000" s="309">
        <v>13969.67</v>
      </c>
      <c r="E6000" s="206">
        <v>20319.52</v>
      </c>
      <c r="F6000" s="206">
        <v>22859.46</v>
      </c>
      <c r="G6000" s="205">
        <f t="shared" si="476"/>
        <v>0.41795951949975318</v>
      </c>
      <c r="H6000" s="207">
        <f t="shared" si="477"/>
        <v>0.45</v>
      </c>
      <c r="I6000" s="213">
        <v>234524</v>
      </c>
      <c r="J6000" s="213">
        <v>12898.82</v>
      </c>
      <c r="K6000" s="212">
        <v>18761.919999999998</v>
      </c>
      <c r="L6000" s="212">
        <v>21107.16</v>
      </c>
      <c r="M6000" s="239">
        <f t="shared" si="474"/>
        <v>0.51530000000002474</v>
      </c>
      <c r="N6000" s="239"/>
      <c r="O6000" s="178"/>
      <c r="P6000" s="178"/>
      <c r="Q6000" s="178"/>
      <c r="R6000" s="178"/>
      <c r="S6000" s="178"/>
      <c r="T6000" s="178"/>
      <c r="U6000" s="178"/>
      <c r="V6000" s="178"/>
      <c r="W6000" s="178"/>
      <c r="X6000" s="178"/>
      <c r="Y6000" s="210">
        <f t="shared" si="473"/>
        <v>0.38592068454829687</v>
      </c>
      <c r="Z6000" s="211">
        <f t="shared" si="475"/>
        <v>0.46</v>
      </c>
      <c r="AA6000" s="178"/>
      <c r="AB6000" s="178"/>
      <c r="AC6000" s="178"/>
    </row>
    <row r="6001" spans="2:29" x14ac:dyDescent="0.35">
      <c r="B6001" s="222">
        <v>607800</v>
      </c>
      <c r="C6001" s="208">
        <v>254039</v>
      </c>
      <c r="D6001" s="309">
        <v>13972.14</v>
      </c>
      <c r="E6001" s="206">
        <v>20323.12</v>
      </c>
      <c r="F6001" s="206">
        <v>22863.51</v>
      </c>
      <c r="G6001" s="205">
        <f t="shared" si="476"/>
        <v>0.41796479104968742</v>
      </c>
      <c r="H6001" s="207">
        <f t="shared" si="477"/>
        <v>0.45</v>
      </c>
      <c r="I6001" s="213">
        <v>234568</v>
      </c>
      <c r="J6001" s="213">
        <v>12901.24</v>
      </c>
      <c r="K6001" s="212">
        <v>18765.439999999999</v>
      </c>
      <c r="L6001" s="212">
        <v>21111.119999999999</v>
      </c>
      <c r="M6001" s="239">
        <f t="shared" si="474"/>
        <v>0.51520000000025901</v>
      </c>
      <c r="N6001" s="239"/>
      <c r="O6001" s="178"/>
      <c r="P6001" s="178"/>
      <c r="Q6001" s="178"/>
      <c r="R6001" s="178"/>
      <c r="S6001" s="178"/>
      <c r="T6001" s="178"/>
      <c r="U6001" s="178"/>
      <c r="V6001" s="178"/>
      <c r="W6001" s="178"/>
      <c r="X6001" s="178"/>
      <c r="Y6001" s="210">
        <f t="shared" si="473"/>
        <v>0.38592958209937478</v>
      </c>
      <c r="Z6001" s="211">
        <f t="shared" si="475"/>
        <v>0.44</v>
      </c>
      <c r="AA6001" s="178"/>
      <c r="AB6001" s="178"/>
      <c r="AC6001" s="178"/>
    </row>
    <row r="6002" spans="2:29" x14ac:dyDescent="0.35">
      <c r="B6002" s="222">
        <v>607900</v>
      </c>
      <c r="C6002" s="208">
        <v>254084</v>
      </c>
      <c r="D6002" s="309">
        <v>13974.62</v>
      </c>
      <c r="E6002" s="206">
        <v>20326.72</v>
      </c>
      <c r="F6002" s="206">
        <v>22867.56</v>
      </c>
      <c r="G6002" s="205">
        <f t="shared" si="476"/>
        <v>0.41797006086527388</v>
      </c>
      <c r="H6002" s="207">
        <f t="shared" si="477"/>
        <v>0.45</v>
      </c>
      <c r="I6002" s="213">
        <v>234614</v>
      </c>
      <c r="J6002" s="213">
        <v>12903.77</v>
      </c>
      <c r="K6002" s="212">
        <v>18769.12</v>
      </c>
      <c r="L6002" s="212">
        <v>21115.26</v>
      </c>
      <c r="M6002" s="239">
        <f t="shared" si="474"/>
        <v>0.51529999999995202</v>
      </c>
      <c r="N6002" s="239"/>
      <c r="O6002" s="178"/>
      <c r="P6002" s="178"/>
      <c r="Q6002" s="178"/>
      <c r="R6002" s="178"/>
      <c r="S6002" s="178"/>
      <c r="T6002" s="178"/>
      <c r="U6002" s="178"/>
      <c r="V6002" s="178"/>
      <c r="W6002" s="178"/>
      <c r="X6002" s="178"/>
      <c r="Y6002" s="210">
        <f t="shared" si="473"/>
        <v>0.38594176673795033</v>
      </c>
      <c r="Z6002" s="211">
        <f t="shared" si="475"/>
        <v>0.46</v>
      </c>
      <c r="AA6002" s="178"/>
      <c r="AB6002" s="178"/>
      <c r="AC6002" s="178"/>
    </row>
    <row r="6003" spans="2:29" x14ac:dyDescent="0.35">
      <c r="B6003" s="222">
        <v>608000</v>
      </c>
      <c r="C6003" s="208">
        <v>254129</v>
      </c>
      <c r="D6003" s="309">
        <v>13977.09</v>
      </c>
      <c r="E6003" s="206">
        <v>20330.32</v>
      </c>
      <c r="F6003" s="206">
        <v>22871.61</v>
      </c>
      <c r="G6003" s="205">
        <f t="shared" si="476"/>
        <v>0.41797532894736844</v>
      </c>
      <c r="H6003" s="207">
        <f t="shared" si="477"/>
        <v>0.45</v>
      </c>
      <c r="I6003" s="213">
        <v>234658</v>
      </c>
      <c r="J6003" s="213">
        <v>12906.19</v>
      </c>
      <c r="K6003" s="212">
        <v>18772.64</v>
      </c>
      <c r="L6003" s="212">
        <v>21119.22</v>
      </c>
      <c r="M6003" s="239">
        <f t="shared" si="474"/>
        <v>0.51520000000007715</v>
      </c>
      <c r="N6003" s="239"/>
      <c r="O6003" s="178"/>
      <c r="P6003" s="178"/>
      <c r="Q6003" s="178"/>
      <c r="R6003" s="178"/>
      <c r="S6003" s="178"/>
      <c r="T6003" s="178"/>
      <c r="U6003" s="178"/>
      <c r="V6003" s="178"/>
      <c r="W6003" s="178"/>
      <c r="X6003" s="178"/>
      <c r="Y6003" s="210">
        <f t="shared" si="473"/>
        <v>0.38595065789473681</v>
      </c>
      <c r="Z6003" s="211">
        <f t="shared" si="475"/>
        <v>0.44</v>
      </c>
      <c r="AA6003" s="178"/>
      <c r="AB6003" s="178"/>
      <c r="AC6003" s="178"/>
    </row>
    <row r="6004" spans="2:29" x14ac:dyDescent="0.35">
      <c r="B6004" s="222">
        <v>608100</v>
      </c>
      <c r="C6004" s="208">
        <v>254174</v>
      </c>
      <c r="D6004" s="309">
        <v>13979.57</v>
      </c>
      <c r="E6004" s="206">
        <v>20333.919999999998</v>
      </c>
      <c r="F6004" s="206">
        <v>22875.66</v>
      </c>
      <c r="G6004" s="205">
        <f t="shared" si="476"/>
        <v>0.41798059529682619</v>
      </c>
      <c r="H6004" s="207">
        <f t="shared" si="477"/>
        <v>0.45</v>
      </c>
      <c r="I6004" s="213">
        <v>234704</v>
      </c>
      <c r="J6004" s="213">
        <v>12908.72</v>
      </c>
      <c r="K6004" s="212">
        <v>18776.32</v>
      </c>
      <c r="L6004" s="212">
        <v>21123.360000000001</v>
      </c>
      <c r="M6004" s="239">
        <f t="shared" si="474"/>
        <v>0.51529999999980647</v>
      </c>
      <c r="N6004" s="239"/>
      <c r="O6004" s="178"/>
      <c r="P6004" s="178"/>
      <c r="Q6004" s="178"/>
      <c r="R6004" s="178"/>
      <c r="S6004" s="178"/>
      <c r="T6004" s="178"/>
      <c r="U6004" s="178"/>
      <c r="V6004" s="178"/>
      <c r="W6004" s="178"/>
      <c r="X6004" s="178"/>
      <c r="Y6004" s="210">
        <f t="shared" si="473"/>
        <v>0.38596283506002305</v>
      </c>
      <c r="Z6004" s="211">
        <f t="shared" si="475"/>
        <v>0.46</v>
      </c>
      <c r="AA6004" s="178"/>
      <c r="AB6004" s="178"/>
      <c r="AC6004" s="178"/>
    </row>
    <row r="6005" spans="2:29" x14ac:dyDescent="0.35">
      <c r="B6005" s="222">
        <v>608200</v>
      </c>
      <c r="C6005" s="208">
        <v>254219</v>
      </c>
      <c r="D6005" s="309">
        <v>13982.04</v>
      </c>
      <c r="E6005" s="206">
        <v>20337.52</v>
      </c>
      <c r="F6005" s="206">
        <v>22879.71</v>
      </c>
      <c r="G6005" s="205">
        <f t="shared" si="476"/>
        <v>0.41798585991450182</v>
      </c>
      <c r="H6005" s="207">
        <f t="shared" si="477"/>
        <v>0.45</v>
      </c>
      <c r="I6005" s="213">
        <v>234748</v>
      </c>
      <c r="J6005" s="213">
        <v>12911.14</v>
      </c>
      <c r="K6005" s="212">
        <v>18779.84</v>
      </c>
      <c r="L6005" s="212">
        <v>21127.32</v>
      </c>
      <c r="M6005" s="239">
        <f t="shared" si="474"/>
        <v>0.51520000000000432</v>
      </c>
      <c r="N6005" s="239"/>
      <c r="O6005" s="178"/>
      <c r="P6005" s="178"/>
      <c r="Q6005" s="178"/>
      <c r="R6005" s="178"/>
      <c r="S6005" s="178"/>
      <c r="T6005" s="178"/>
      <c r="U6005" s="178"/>
      <c r="V6005" s="178"/>
      <c r="W6005" s="178"/>
      <c r="X6005" s="178"/>
      <c r="Y6005" s="210">
        <f t="shared" si="473"/>
        <v>0.38597171982900363</v>
      </c>
      <c r="Z6005" s="211">
        <f t="shared" si="475"/>
        <v>0.44</v>
      </c>
      <c r="AA6005" s="178"/>
      <c r="AB6005" s="178"/>
      <c r="AC6005" s="178"/>
    </row>
    <row r="6006" spans="2:29" x14ac:dyDescent="0.35">
      <c r="B6006" s="222">
        <v>608300</v>
      </c>
      <c r="C6006" s="208">
        <v>254264</v>
      </c>
      <c r="D6006" s="309">
        <v>13984.52</v>
      </c>
      <c r="E6006" s="206">
        <v>20341.12</v>
      </c>
      <c r="F6006" s="206">
        <v>22883.759999999998</v>
      </c>
      <c r="G6006" s="205">
        <f t="shared" si="476"/>
        <v>0.41799112280124939</v>
      </c>
      <c r="H6006" s="207">
        <f t="shared" si="477"/>
        <v>0.45</v>
      </c>
      <c r="I6006" s="213">
        <v>234794</v>
      </c>
      <c r="J6006" s="213">
        <v>12913.67</v>
      </c>
      <c r="K6006" s="212">
        <v>18783.52</v>
      </c>
      <c r="L6006" s="212">
        <v>21131.46</v>
      </c>
      <c r="M6006" s="239">
        <f t="shared" si="474"/>
        <v>0.51530000000027942</v>
      </c>
      <c r="N6006" s="239"/>
      <c r="O6006" s="178"/>
      <c r="P6006" s="178"/>
      <c r="Q6006" s="178"/>
      <c r="R6006" s="178"/>
      <c r="S6006" s="178"/>
      <c r="T6006" s="178"/>
      <c r="U6006" s="178"/>
      <c r="V6006" s="178"/>
      <c r="W6006" s="178"/>
      <c r="X6006" s="178"/>
      <c r="Y6006" s="210">
        <f t="shared" si="473"/>
        <v>0.38598388952819335</v>
      </c>
      <c r="Z6006" s="211">
        <f t="shared" si="475"/>
        <v>0.46</v>
      </c>
      <c r="AA6006" s="178"/>
      <c r="AB6006" s="178"/>
      <c r="AC6006" s="178"/>
    </row>
    <row r="6007" spans="2:29" x14ac:dyDescent="0.35">
      <c r="B6007" s="222">
        <v>608400</v>
      </c>
      <c r="C6007" s="208">
        <v>254309</v>
      </c>
      <c r="D6007" s="309">
        <v>13986.99</v>
      </c>
      <c r="E6007" s="206">
        <v>20344.72</v>
      </c>
      <c r="F6007" s="206">
        <v>22887.81</v>
      </c>
      <c r="G6007" s="205">
        <f t="shared" si="476"/>
        <v>0.41799638395792243</v>
      </c>
      <c r="H6007" s="207">
        <f t="shared" si="477"/>
        <v>0.45</v>
      </c>
      <c r="I6007" s="213">
        <v>234838</v>
      </c>
      <c r="J6007" s="213">
        <v>12916.09</v>
      </c>
      <c r="K6007" s="212">
        <v>18787.04</v>
      </c>
      <c r="L6007" s="212">
        <v>21135.42</v>
      </c>
      <c r="M6007" s="239">
        <f t="shared" si="474"/>
        <v>0.51519999999989519</v>
      </c>
      <c r="N6007" s="239"/>
      <c r="O6007" s="178"/>
      <c r="P6007" s="178"/>
      <c r="Q6007" s="178"/>
      <c r="R6007" s="178"/>
      <c r="S6007" s="178"/>
      <c r="T6007" s="178"/>
      <c r="U6007" s="178"/>
      <c r="V6007" s="178"/>
      <c r="W6007" s="178"/>
      <c r="X6007" s="178"/>
      <c r="Y6007" s="210">
        <f t="shared" si="473"/>
        <v>0.38599276791584486</v>
      </c>
      <c r="Z6007" s="211">
        <f t="shared" si="475"/>
        <v>0.44</v>
      </c>
      <c r="AA6007" s="178"/>
      <c r="AB6007" s="178"/>
      <c r="AC6007" s="178"/>
    </row>
    <row r="6008" spans="2:29" x14ac:dyDescent="0.35">
      <c r="B6008" s="222">
        <v>608500</v>
      </c>
      <c r="C6008" s="208">
        <v>254354</v>
      </c>
      <c r="D6008" s="309">
        <v>13989.47</v>
      </c>
      <c r="E6008" s="206">
        <v>20348.32</v>
      </c>
      <c r="F6008" s="206">
        <v>22891.86</v>
      </c>
      <c r="G6008" s="205">
        <f t="shared" si="476"/>
        <v>0.41800164338537388</v>
      </c>
      <c r="H6008" s="207">
        <f t="shared" si="477"/>
        <v>0.45</v>
      </c>
      <c r="I6008" s="213">
        <v>234884</v>
      </c>
      <c r="J6008" s="213">
        <v>12918.62</v>
      </c>
      <c r="K6008" s="212">
        <v>18790.72</v>
      </c>
      <c r="L6008" s="212">
        <v>21139.56</v>
      </c>
      <c r="M6008" s="239">
        <f t="shared" si="474"/>
        <v>0.5152999999995882</v>
      </c>
      <c r="N6008" s="239"/>
      <c r="O6008" s="178"/>
      <c r="P6008" s="178"/>
      <c r="Q6008" s="178"/>
      <c r="R6008" s="178"/>
      <c r="S6008" s="178"/>
      <c r="T6008" s="178"/>
      <c r="U6008" s="178"/>
      <c r="V6008" s="178"/>
      <c r="W6008" s="178"/>
      <c r="X6008" s="178"/>
      <c r="Y6008" s="210">
        <f t="shared" si="473"/>
        <v>0.38600493015612158</v>
      </c>
      <c r="Z6008" s="211">
        <f t="shared" si="475"/>
        <v>0.46</v>
      </c>
      <c r="AA6008" s="178"/>
      <c r="AB6008" s="178"/>
      <c r="AC6008" s="178"/>
    </row>
    <row r="6009" spans="2:29" x14ac:dyDescent="0.35">
      <c r="B6009" s="222">
        <v>608600</v>
      </c>
      <c r="C6009" s="208">
        <v>254399</v>
      </c>
      <c r="D6009" s="309">
        <v>13991.94</v>
      </c>
      <c r="E6009" s="206">
        <v>20351.919999999998</v>
      </c>
      <c r="F6009" s="206">
        <v>22895.91</v>
      </c>
      <c r="G6009" s="205">
        <f t="shared" si="476"/>
        <v>0.41800690108445615</v>
      </c>
      <c r="H6009" s="207">
        <f t="shared" si="477"/>
        <v>0.45</v>
      </c>
      <c r="I6009" s="213">
        <v>234928</v>
      </c>
      <c r="J6009" s="213">
        <v>12921.04</v>
      </c>
      <c r="K6009" s="212">
        <v>18794.240000000002</v>
      </c>
      <c r="L6009" s="212">
        <v>21143.52</v>
      </c>
      <c r="M6009" s="239">
        <f t="shared" si="474"/>
        <v>0.51519999999974975</v>
      </c>
      <c r="N6009" s="239"/>
      <c r="O6009" s="178"/>
      <c r="P6009" s="178"/>
      <c r="Q6009" s="178"/>
      <c r="R6009" s="178"/>
      <c r="S6009" s="178"/>
      <c r="T6009" s="178"/>
      <c r="U6009" s="178"/>
      <c r="V6009" s="178"/>
      <c r="W6009" s="178"/>
      <c r="X6009" s="178"/>
      <c r="Y6009" s="210">
        <f t="shared" si="473"/>
        <v>0.38601380216891223</v>
      </c>
      <c r="Z6009" s="211">
        <f t="shared" si="475"/>
        <v>0.44</v>
      </c>
      <c r="AA6009" s="178"/>
      <c r="AB6009" s="178"/>
      <c r="AC6009" s="178"/>
    </row>
    <row r="6010" spans="2:29" x14ac:dyDescent="0.35">
      <c r="B6010" s="222">
        <v>608700</v>
      </c>
      <c r="C6010" s="208">
        <v>254444</v>
      </c>
      <c r="D6010" s="309">
        <v>13994.42</v>
      </c>
      <c r="E6010" s="206">
        <v>20355.52</v>
      </c>
      <c r="F6010" s="206">
        <v>22899.96</v>
      </c>
      <c r="G6010" s="205">
        <f t="shared" si="476"/>
        <v>0.41801215705602102</v>
      </c>
      <c r="H6010" s="207">
        <f t="shared" si="477"/>
        <v>0.45</v>
      </c>
      <c r="I6010" s="213">
        <v>234974</v>
      </c>
      <c r="J6010" s="213">
        <v>12923.57</v>
      </c>
      <c r="K6010" s="212">
        <v>18797.919999999998</v>
      </c>
      <c r="L6010" s="212">
        <v>21147.66</v>
      </c>
      <c r="M6010" s="239">
        <f t="shared" si="474"/>
        <v>0.51530000000002474</v>
      </c>
      <c r="N6010" s="239"/>
      <c r="O6010" s="178"/>
      <c r="P6010" s="178"/>
      <c r="Q6010" s="178"/>
      <c r="R6010" s="178"/>
      <c r="S6010" s="178"/>
      <c r="T6010" s="178"/>
      <c r="U6010" s="178"/>
      <c r="V6010" s="178"/>
      <c r="W6010" s="178"/>
      <c r="X6010" s="178"/>
      <c r="Y6010" s="210">
        <f t="shared" si="473"/>
        <v>0.38602595695745029</v>
      </c>
      <c r="Z6010" s="211">
        <f t="shared" si="475"/>
        <v>0.46</v>
      </c>
      <c r="AA6010" s="178"/>
      <c r="AB6010" s="178"/>
      <c r="AC6010" s="178"/>
    </row>
    <row r="6011" spans="2:29" x14ac:dyDescent="0.35">
      <c r="B6011" s="222">
        <v>608800</v>
      </c>
      <c r="C6011" s="208">
        <v>254489</v>
      </c>
      <c r="D6011" s="309">
        <v>13996.89</v>
      </c>
      <c r="E6011" s="206">
        <v>20359.12</v>
      </c>
      <c r="F6011" s="206">
        <v>22904.01</v>
      </c>
      <c r="G6011" s="205">
        <f t="shared" si="476"/>
        <v>0.41801741130091985</v>
      </c>
      <c r="H6011" s="207">
        <f t="shared" si="477"/>
        <v>0.45</v>
      </c>
      <c r="I6011" s="213">
        <v>235018</v>
      </c>
      <c r="J6011" s="213">
        <v>12925.99</v>
      </c>
      <c r="K6011" s="212">
        <v>18801.439999999999</v>
      </c>
      <c r="L6011" s="212">
        <v>21151.62</v>
      </c>
      <c r="M6011" s="239">
        <f t="shared" si="474"/>
        <v>0.51520000000025901</v>
      </c>
      <c r="N6011" s="239"/>
      <c r="O6011" s="178"/>
      <c r="P6011" s="178"/>
      <c r="Q6011" s="178"/>
      <c r="R6011" s="178"/>
      <c r="S6011" s="178"/>
      <c r="T6011" s="178"/>
      <c r="U6011" s="178"/>
      <c r="V6011" s="178"/>
      <c r="W6011" s="178"/>
      <c r="X6011" s="178"/>
      <c r="Y6011" s="210">
        <f t="shared" si="473"/>
        <v>0.38603482260183969</v>
      </c>
      <c r="Z6011" s="211">
        <f t="shared" si="475"/>
        <v>0.44</v>
      </c>
      <c r="AA6011" s="178"/>
      <c r="AB6011" s="178"/>
      <c r="AC6011" s="178"/>
    </row>
    <row r="6012" spans="2:29" x14ac:dyDescent="0.35">
      <c r="B6012" s="222">
        <v>608900</v>
      </c>
      <c r="C6012" s="208">
        <v>254534</v>
      </c>
      <c r="D6012" s="309">
        <v>13999.37</v>
      </c>
      <c r="E6012" s="206">
        <v>20362.72</v>
      </c>
      <c r="F6012" s="206">
        <v>22908.06</v>
      </c>
      <c r="G6012" s="205">
        <f t="shared" si="476"/>
        <v>0.4180226638200033</v>
      </c>
      <c r="H6012" s="207">
        <f t="shared" si="477"/>
        <v>0.45</v>
      </c>
      <c r="I6012" s="213">
        <v>235064</v>
      </c>
      <c r="J6012" s="213">
        <v>12928.52</v>
      </c>
      <c r="K6012" s="212">
        <v>18805.12</v>
      </c>
      <c r="L6012" s="212">
        <v>21155.759999999998</v>
      </c>
      <c r="M6012" s="239">
        <f t="shared" si="474"/>
        <v>0.51529999999995202</v>
      </c>
      <c r="N6012" s="239"/>
      <c r="O6012" s="178"/>
      <c r="P6012" s="178"/>
      <c r="Q6012" s="178"/>
      <c r="R6012" s="178"/>
      <c r="S6012" s="178"/>
      <c r="T6012" s="178"/>
      <c r="U6012" s="178"/>
      <c r="V6012" s="178"/>
      <c r="W6012" s="178"/>
      <c r="X6012" s="178"/>
      <c r="Y6012" s="210">
        <f t="shared" si="473"/>
        <v>0.3860469699458039</v>
      </c>
      <c r="Z6012" s="211">
        <f t="shared" si="475"/>
        <v>0.46</v>
      </c>
      <c r="AA6012" s="178"/>
      <c r="AB6012" s="178"/>
      <c r="AC6012" s="178"/>
    </row>
    <row r="6013" spans="2:29" x14ac:dyDescent="0.35">
      <c r="B6013" s="222">
        <v>609000</v>
      </c>
      <c r="C6013" s="208">
        <v>254579</v>
      </c>
      <c r="D6013" s="309">
        <v>14001.84</v>
      </c>
      <c r="E6013" s="206">
        <v>20366.32</v>
      </c>
      <c r="F6013" s="206">
        <v>22912.11</v>
      </c>
      <c r="G6013" s="205">
        <f t="shared" si="476"/>
        <v>0.41802791461412153</v>
      </c>
      <c r="H6013" s="207">
        <f t="shared" si="477"/>
        <v>0.45</v>
      </c>
      <c r="I6013" s="213">
        <v>235108</v>
      </c>
      <c r="J6013" s="213">
        <v>12930.94</v>
      </c>
      <c r="K6013" s="212">
        <v>18808.64</v>
      </c>
      <c r="L6013" s="212">
        <v>21159.72</v>
      </c>
      <c r="M6013" s="239">
        <f t="shared" si="474"/>
        <v>0.51520000000007715</v>
      </c>
      <c r="N6013" s="239"/>
      <c r="O6013" s="178"/>
      <c r="P6013" s="178"/>
      <c r="Q6013" s="178"/>
      <c r="R6013" s="178"/>
      <c r="S6013" s="178"/>
      <c r="T6013" s="178"/>
      <c r="U6013" s="178"/>
      <c r="V6013" s="178"/>
      <c r="W6013" s="178"/>
      <c r="X6013" s="178"/>
      <c r="Y6013" s="210">
        <f t="shared" si="473"/>
        <v>0.386055829228243</v>
      </c>
      <c r="Z6013" s="211">
        <f t="shared" si="475"/>
        <v>0.44</v>
      </c>
      <c r="AA6013" s="178"/>
      <c r="AB6013" s="178"/>
      <c r="AC6013" s="178"/>
    </row>
    <row r="6014" spans="2:29" x14ac:dyDescent="0.35">
      <c r="B6014" s="222">
        <v>609100</v>
      </c>
      <c r="C6014" s="208">
        <v>254624</v>
      </c>
      <c r="D6014" s="309">
        <v>14004.32</v>
      </c>
      <c r="E6014" s="206">
        <v>20369.919999999998</v>
      </c>
      <c r="F6014" s="206">
        <v>22916.16</v>
      </c>
      <c r="G6014" s="205">
        <f t="shared" si="476"/>
        <v>0.41803316368412413</v>
      </c>
      <c r="H6014" s="207">
        <f t="shared" si="477"/>
        <v>0.45</v>
      </c>
      <c r="I6014" s="213">
        <v>235154</v>
      </c>
      <c r="J6014" s="213">
        <v>12933.47</v>
      </c>
      <c r="K6014" s="212">
        <v>18812.32</v>
      </c>
      <c r="L6014" s="212">
        <v>21163.86</v>
      </c>
      <c r="M6014" s="239">
        <f t="shared" si="474"/>
        <v>0.51529999999980647</v>
      </c>
      <c r="N6014" s="239"/>
      <c r="O6014" s="178"/>
      <c r="P6014" s="178"/>
      <c r="Q6014" s="178"/>
      <c r="R6014" s="178"/>
      <c r="S6014" s="178"/>
      <c r="T6014" s="178"/>
      <c r="U6014" s="178"/>
      <c r="V6014" s="178"/>
      <c r="W6014" s="178"/>
      <c r="X6014" s="178"/>
      <c r="Y6014" s="210">
        <f t="shared" si="473"/>
        <v>0.38606796913478902</v>
      </c>
      <c r="Z6014" s="211">
        <f t="shared" si="475"/>
        <v>0.46</v>
      </c>
      <c r="AA6014" s="178"/>
      <c r="AB6014" s="178"/>
      <c r="AC6014" s="178"/>
    </row>
    <row r="6015" spans="2:29" x14ac:dyDescent="0.35">
      <c r="B6015" s="222">
        <v>609200</v>
      </c>
      <c r="C6015" s="208">
        <v>254669</v>
      </c>
      <c r="D6015" s="309">
        <v>14006.79</v>
      </c>
      <c r="E6015" s="206">
        <v>20373.52</v>
      </c>
      <c r="F6015" s="206">
        <v>22920.21</v>
      </c>
      <c r="G6015" s="205">
        <f t="shared" si="476"/>
        <v>0.41803841103086015</v>
      </c>
      <c r="H6015" s="207">
        <f t="shared" si="477"/>
        <v>0.45</v>
      </c>
      <c r="I6015" s="213">
        <v>235198</v>
      </c>
      <c r="J6015" s="213">
        <v>12935.89</v>
      </c>
      <c r="K6015" s="212">
        <v>18815.84</v>
      </c>
      <c r="L6015" s="212">
        <v>21167.82</v>
      </c>
      <c r="M6015" s="239">
        <f t="shared" si="474"/>
        <v>0.51520000000000432</v>
      </c>
      <c r="N6015" s="239"/>
      <c r="O6015" s="178"/>
      <c r="P6015" s="178"/>
      <c r="Q6015" s="178"/>
      <c r="R6015" s="178"/>
      <c r="S6015" s="178"/>
      <c r="T6015" s="178"/>
      <c r="U6015" s="178"/>
      <c r="V6015" s="178"/>
      <c r="W6015" s="178"/>
      <c r="X6015" s="178"/>
      <c r="Y6015" s="210">
        <f t="shared" si="473"/>
        <v>0.38607682206172028</v>
      </c>
      <c r="Z6015" s="211">
        <f t="shared" si="475"/>
        <v>0.44</v>
      </c>
      <c r="AA6015" s="178"/>
      <c r="AB6015" s="178"/>
      <c r="AC6015" s="178"/>
    </row>
    <row r="6016" spans="2:29" x14ac:dyDescent="0.35">
      <c r="B6016" s="222">
        <v>609300</v>
      </c>
      <c r="C6016" s="208">
        <v>254714</v>
      </c>
      <c r="D6016" s="309">
        <v>14009.27</v>
      </c>
      <c r="E6016" s="206">
        <v>20377.12</v>
      </c>
      <c r="F6016" s="206">
        <v>22924.26</v>
      </c>
      <c r="G6016" s="205">
        <f t="shared" si="476"/>
        <v>0.41804365665517806</v>
      </c>
      <c r="H6016" s="207">
        <f t="shared" si="477"/>
        <v>0.45</v>
      </c>
      <c r="I6016" s="213">
        <v>235244</v>
      </c>
      <c r="J6016" s="213">
        <v>12938.42</v>
      </c>
      <c r="K6016" s="212">
        <v>18819.52</v>
      </c>
      <c r="L6016" s="212">
        <v>21171.96</v>
      </c>
      <c r="M6016" s="239">
        <f t="shared" si="474"/>
        <v>0.51530000000027942</v>
      </c>
      <c r="N6016" s="239"/>
      <c r="O6016" s="178"/>
      <c r="P6016" s="178"/>
      <c r="Q6016" s="178"/>
      <c r="R6016" s="178"/>
      <c r="S6016" s="178"/>
      <c r="T6016" s="178"/>
      <c r="U6016" s="178"/>
      <c r="V6016" s="178"/>
      <c r="W6016" s="178"/>
      <c r="X6016" s="178"/>
      <c r="Y6016" s="210">
        <f t="shared" si="473"/>
        <v>0.38608895453799441</v>
      </c>
      <c r="Z6016" s="211">
        <f t="shared" si="475"/>
        <v>0.46</v>
      </c>
      <c r="AA6016" s="178"/>
      <c r="AB6016" s="178"/>
      <c r="AC6016" s="178"/>
    </row>
    <row r="6017" spans="2:29" x14ac:dyDescent="0.35">
      <c r="B6017" s="222">
        <v>609400</v>
      </c>
      <c r="C6017" s="208">
        <v>254759</v>
      </c>
      <c r="D6017" s="309">
        <v>14011.74</v>
      </c>
      <c r="E6017" s="206">
        <v>20380.72</v>
      </c>
      <c r="F6017" s="206">
        <v>22928.31</v>
      </c>
      <c r="G6017" s="205">
        <f t="shared" si="476"/>
        <v>0.41804890055792582</v>
      </c>
      <c r="H6017" s="207">
        <f t="shared" si="477"/>
        <v>0.45</v>
      </c>
      <c r="I6017" s="213">
        <v>235288</v>
      </c>
      <c r="J6017" s="213">
        <v>12940.84</v>
      </c>
      <c r="K6017" s="212">
        <v>18823.04</v>
      </c>
      <c r="L6017" s="212">
        <v>21175.919999999998</v>
      </c>
      <c r="M6017" s="239">
        <f t="shared" si="474"/>
        <v>0.51519999999989519</v>
      </c>
      <c r="N6017" s="239"/>
      <c r="O6017" s="178"/>
      <c r="P6017" s="178"/>
      <c r="Q6017" s="178"/>
      <c r="R6017" s="178"/>
      <c r="S6017" s="178"/>
      <c r="T6017" s="178"/>
      <c r="U6017" s="178"/>
      <c r="V6017" s="178"/>
      <c r="W6017" s="178"/>
      <c r="X6017" s="178"/>
      <c r="Y6017" s="210">
        <f t="shared" si="473"/>
        <v>0.38609780111585168</v>
      </c>
      <c r="Z6017" s="211">
        <f t="shared" si="475"/>
        <v>0.44</v>
      </c>
      <c r="AA6017" s="178"/>
      <c r="AB6017" s="178"/>
      <c r="AC6017" s="178"/>
    </row>
    <row r="6018" spans="2:29" x14ac:dyDescent="0.35">
      <c r="B6018" s="222">
        <v>609500</v>
      </c>
      <c r="C6018" s="208">
        <v>254804</v>
      </c>
      <c r="D6018" s="309">
        <v>14014.22</v>
      </c>
      <c r="E6018" s="206">
        <v>20384.32</v>
      </c>
      <c r="F6018" s="206">
        <v>22932.36</v>
      </c>
      <c r="G6018" s="205">
        <f t="shared" si="476"/>
        <v>0.41805414273995078</v>
      </c>
      <c r="H6018" s="207">
        <f t="shared" si="477"/>
        <v>0.45</v>
      </c>
      <c r="I6018" s="213">
        <v>235334</v>
      </c>
      <c r="J6018" s="213">
        <v>12943.37</v>
      </c>
      <c r="K6018" s="212">
        <v>18826.72</v>
      </c>
      <c r="L6018" s="212">
        <v>21180.06</v>
      </c>
      <c r="M6018" s="239">
        <f t="shared" si="474"/>
        <v>0.5152999999995882</v>
      </c>
      <c r="N6018" s="239"/>
      <c r="O6018" s="178"/>
      <c r="P6018" s="178"/>
      <c r="Q6018" s="178"/>
      <c r="R6018" s="178"/>
      <c r="S6018" s="178"/>
      <c r="T6018" s="178"/>
      <c r="U6018" s="178"/>
      <c r="V6018" s="178"/>
      <c r="W6018" s="178"/>
      <c r="X6018" s="178"/>
      <c r="Y6018" s="210">
        <f t="shared" si="473"/>
        <v>0.38610992616899098</v>
      </c>
      <c r="Z6018" s="211">
        <f t="shared" si="475"/>
        <v>0.46</v>
      </c>
      <c r="AA6018" s="178"/>
      <c r="AB6018" s="178"/>
      <c r="AC6018" s="178"/>
    </row>
    <row r="6019" spans="2:29" x14ac:dyDescent="0.35">
      <c r="B6019" s="222">
        <v>609600</v>
      </c>
      <c r="C6019" s="208">
        <v>254849</v>
      </c>
      <c r="D6019" s="309">
        <v>14016.69</v>
      </c>
      <c r="E6019" s="206">
        <v>20387.919999999998</v>
      </c>
      <c r="F6019" s="206">
        <v>22936.41</v>
      </c>
      <c r="G6019" s="205">
        <f t="shared" si="476"/>
        <v>0.41805938320209973</v>
      </c>
      <c r="H6019" s="207">
        <f t="shared" si="477"/>
        <v>0.45</v>
      </c>
      <c r="I6019" s="213">
        <v>235378</v>
      </c>
      <c r="J6019" s="213">
        <v>12945.79</v>
      </c>
      <c r="K6019" s="212">
        <v>18830.240000000002</v>
      </c>
      <c r="L6019" s="212">
        <v>21184.02</v>
      </c>
      <c r="M6019" s="239">
        <f t="shared" si="474"/>
        <v>0.51519999999974975</v>
      </c>
      <c r="N6019" s="239"/>
      <c r="O6019" s="178"/>
      <c r="P6019" s="178"/>
      <c r="Q6019" s="178"/>
      <c r="R6019" s="178"/>
      <c r="S6019" s="178"/>
      <c r="T6019" s="178"/>
      <c r="U6019" s="178"/>
      <c r="V6019" s="178"/>
      <c r="W6019" s="178"/>
      <c r="X6019" s="178"/>
      <c r="Y6019" s="210">
        <f t="shared" ref="Y6019:Y6082" si="478">I6019/$B6019</f>
        <v>0.38611876640419945</v>
      </c>
      <c r="Z6019" s="211">
        <f t="shared" si="475"/>
        <v>0.44</v>
      </c>
      <c r="AA6019" s="178"/>
      <c r="AB6019" s="178"/>
      <c r="AC6019" s="178"/>
    </row>
    <row r="6020" spans="2:29" x14ac:dyDescent="0.35">
      <c r="B6020" s="222">
        <v>609700</v>
      </c>
      <c r="C6020" s="208">
        <v>254894</v>
      </c>
      <c r="D6020" s="309">
        <v>14019.17</v>
      </c>
      <c r="E6020" s="206">
        <v>20391.52</v>
      </c>
      <c r="F6020" s="206">
        <v>22940.46</v>
      </c>
      <c r="G6020" s="205">
        <f t="shared" si="476"/>
        <v>0.41806462194521898</v>
      </c>
      <c r="H6020" s="207">
        <f t="shared" si="477"/>
        <v>0.45</v>
      </c>
      <c r="I6020" s="213">
        <v>235424</v>
      </c>
      <c r="J6020" s="213">
        <v>12948.32</v>
      </c>
      <c r="K6020" s="212">
        <v>18833.919999999998</v>
      </c>
      <c r="L6020" s="212">
        <v>21188.16</v>
      </c>
      <c r="M6020" s="239">
        <f t="shared" ref="M6020:M6083" si="479">(C6020+D6020+F6020-C6019-D6019-F6019)/100</f>
        <v>0.51530000000002474</v>
      </c>
      <c r="N6020" s="239"/>
      <c r="O6020" s="178"/>
      <c r="P6020" s="178"/>
      <c r="Q6020" s="178"/>
      <c r="R6020" s="178"/>
      <c r="S6020" s="178"/>
      <c r="T6020" s="178"/>
      <c r="U6020" s="178"/>
      <c r="V6020" s="178"/>
      <c r="W6020" s="178"/>
      <c r="X6020" s="178"/>
      <c r="Y6020" s="210">
        <f t="shared" si="478"/>
        <v>0.38613088404133178</v>
      </c>
      <c r="Z6020" s="211">
        <f t="shared" ref="Z6020:Z6083" si="480">(I6020-I6019)/($B6020-$B6019)</f>
        <v>0.46</v>
      </c>
      <c r="AA6020" s="178"/>
      <c r="AB6020" s="178"/>
      <c r="AC6020" s="178"/>
    </row>
    <row r="6021" spans="2:29" x14ac:dyDescent="0.35">
      <c r="B6021" s="222">
        <v>609800</v>
      </c>
      <c r="C6021" s="208">
        <v>254939</v>
      </c>
      <c r="D6021" s="309">
        <v>14021.64</v>
      </c>
      <c r="E6021" s="206">
        <v>20395.12</v>
      </c>
      <c r="F6021" s="206">
        <v>22944.51</v>
      </c>
      <c r="G6021" s="205">
        <f t="shared" ref="G6021:G6084" si="481">C6021/B6021</f>
        <v>0.41806985897015414</v>
      </c>
      <c r="H6021" s="207">
        <f t="shared" ref="H6021:H6084" si="482">(C6021-C6020)/(B6021-B6020)</f>
        <v>0.45</v>
      </c>
      <c r="I6021" s="213">
        <v>235468</v>
      </c>
      <c r="J6021" s="213">
        <v>12950.74</v>
      </c>
      <c r="K6021" s="212">
        <v>18837.439999999999</v>
      </c>
      <c r="L6021" s="212">
        <v>21192.12</v>
      </c>
      <c r="M6021" s="239">
        <f t="shared" si="479"/>
        <v>0.51520000000025901</v>
      </c>
      <c r="N6021" s="239"/>
      <c r="O6021" s="178"/>
      <c r="P6021" s="178"/>
      <c r="Q6021" s="178"/>
      <c r="R6021" s="178"/>
      <c r="S6021" s="178"/>
      <c r="T6021" s="178"/>
      <c r="U6021" s="178"/>
      <c r="V6021" s="178"/>
      <c r="W6021" s="178"/>
      <c r="X6021" s="178"/>
      <c r="Y6021" s="210">
        <f t="shared" si="478"/>
        <v>0.38613971794030832</v>
      </c>
      <c r="Z6021" s="211">
        <f t="shared" si="480"/>
        <v>0.44</v>
      </c>
      <c r="AA6021" s="178"/>
      <c r="AB6021" s="178"/>
      <c r="AC6021" s="178"/>
    </row>
    <row r="6022" spans="2:29" x14ac:dyDescent="0.35">
      <c r="B6022" s="222">
        <v>609900</v>
      </c>
      <c r="C6022" s="208">
        <v>254984</v>
      </c>
      <c r="D6022" s="309">
        <v>14024.12</v>
      </c>
      <c r="E6022" s="206">
        <v>20398.72</v>
      </c>
      <c r="F6022" s="206">
        <v>22948.560000000001</v>
      </c>
      <c r="G6022" s="205">
        <f t="shared" si="481"/>
        <v>0.41807509427775047</v>
      </c>
      <c r="H6022" s="207">
        <f t="shared" si="482"/>
        <v>0.45</v>
      </c>
      <c r="I6022" s="213">
        <v>235514</v>
      </c>
      <c r="J6022" s="213">
        <v>12953.27</v>
      </c>
      <c r="K6022" s="212">
        <v>18841.12</v>
      </c>
      <c r="L6022" s="212">
        <v>21196.26</v>
      </c>
      <c r="M6022" s="239">
        <f t="shared" si="479"/>
        <v>0.51529999999995202</v>
      </c>
      <c r="N6022" s="239"/>
      <c r="O6022" s="178"/>
      <c r="P6022" s="178"/>
      <c r="Q6022" s="178"/>
      <c r="R6022" s="178"/>
      <c r="S6022" s="178"/>
      <c r="T6022" s="178"/>
      <c r="U6022" s="178"/>
      <c r="V6022" s="178"/>
      <c r="W6022" s="178"/>
      <c r="X6022" s="178"/>
      <c r="Y6022" s="210">
        <f t="shared" si="478"/>
        <v>0.3861518281685522</v>
      </c>
      <c r="Z6022" s="211">
        <f t="shared" si="480"/>
        <v>0.46</v>
      </c>
      <c r="AA6022" s="178"/>
      <c r="AB6022" s="178"/>
      <c r="AC6022" s="178"/>
    </row>
    <row r="6023" spans="2:29" x14ac:dyDescent="0.35">
      <c r="B6023" s="222">
        <v>610000</v>
      </c>
      <c r="C6023" s="208">
        <v>255029</v>
      </c>
      <c r="D6023" s="309">
        <v>14026.59</v>
      </c>
      <c r="E6023" s="206">
        <v>20402.32</v>
      </c>
      <c r="F6023" s="206">
        <v>22952.61</v>
      </c>
      <c r="G6023" s="205">
        <f t="shared" si="481"/>
        <v>0.41808032786885246</v>
      </c>
      <c r="H6023" s="207">
        <f t="shared" si="482"/>
        <v>0.45</v>
      </c>
      <c r="I6023" s="213">
        <v>235558</v>
      </c>
      <c r="J6023" s="213">
        <v>12955.69</v>
      </c>
      <c r="K6023" s="212">
        <v>18844.64</v>
      </c>
      <c r="L6023" s="212">
        <v>21200.22</v>
      </c>
      <c r="M6023" s="239">
        <f t="shared" si="479"/>
        <v>0.51520000000007715</v>
      </c>
      <c r="N6023" s="239"/>
      <c r="O6023" s="178"/>
      <c r="P6023" s="178"/>
      <c r="Q6023" s="178"/>
      <c r="R6023" s="178"/>
      <c r="S6023" s="178"/>
      <c r="T6023" s="178"/>
      <c r="U6023" s="178"/>
      <c r="V6023" s="178"/>
      <c r="W6023" s="178"/>
      <c r="X6023" s="178"/>
      <c r="Y6023" s="210">
        <f t="shared" si="478"/>
        <v>0.38616065573770492</v>
      </c>
      <c r="Z6023" s="211">
        <f t="shared" si="480"/>
        <v>0.44</v>
      </c>
      <c r="AA6023" s="178"/>
      <c r="AB6023" s="178"/>
      <c r="AC6023" s="178"/>
    </row>
    <row r="6024" spans="2:29" x14ac:dyDescent="0.35">
      <c r="B6024" s="222">
        <v>610100</v>
      </c>
      <c r="C6024" s="208">
        <v>255074</v>
      </c>
      <c r="D6024" s="309">
        <v>14029.07</v>
      </c>
      <c r="E6024" s="206">
        <v>20405.919999999998</v>
      </c>
      <c r="F6024" s="206">
        <v>22956.66</v>
      </c>
      <c r="G6024" s="205">
        <f t="shared" si="481"/>
        <v>0.41808555974430422</v>
      </c>
      <c r="H6024" s="207">
        <f t="shared" si="482"/>
        <v>0.45</v>
      </c>
      <c r="I6024" s="213">
        <v>235604</v>
      </c>
      <c r="J6024" s="213">
        <v>12958.22</v>
      </c>
      <c r="K6024" s="212">
        <v>18848.32</v>
      </c>
      <c r="L6024" s="212">
        <v>21204.36</v>
      </c>
      <c r="M6024" s="239">
        <f t="shared" si="479"/>
        <v>0.51529999999980647</v>
      </c>
      <c r="N6024" s="239"/>
      <c r="O6024" s="178"/>
      <c r="P6024" s="178"/>
      <c r="Q6024" s="178"/>
      <c r="R6024" s="178"/>
      <c r="S6024" s="178"/>
      <c r="T6024" s="178"/>
      <c r="U6024" s="178"/>
      <c r="V6024" s="178"/>
      <c r="W6024" s="178"/>
      <c r="X6024" s="178"/>
      <c r="Y6024" s="210">
        <f t="shared" si="478"/>
        <v>0.38617275856416983</v>
      </c>
      <c r="Z6024" s="211">
        <f t="shared" si="480"/>
        <v>0.46</v>
      </c>
      <c r="AA6024" s="178"/>
      <c r="AB6024" s="178"/>
      <c r="AC6024" s="178"/>
    </row>
    <row r="6025" spans="2:29" x14ac:dyDescent="0.35">
      <c r="B6025" s="222">
        <v>610200</v>
      </c>
      <c r="C6025" s="208">
        <v>255119</v>
      </c>
      <c r="D6025" s="309">
        <v>14031.54</v>
      </c>
      <c r="E6025" s="206">
        <v>20409.52</v>
      </c>
      <c r="F6025" s="206">
        <v>22960.71</v>
      </c>
      <c r="G6025" s="205">
        <f t="shared" si="481"/>
        <v>0.41809078990494919</v>
      </c>
      <c r="H6025" s="207">
        <f t="shared" si="482"/>
        <v>0.45</v>
      </c>
      <c r="I6025" s="213">
        <v>235648</v>
      </c>
      <c r="J6025" s="213">
        <v>12960.64</v>
      </c>
      <c r="K6025" s="212">
        <v>18851.84</v>
      </c>
      <c r="L6025" s="212">
        <v>21208.32</v>
      </c>
      <c r="M6025" s="239">
        <f t="shared" si="479"/>
        <v>0.51520000000000432</v>
      </c>
      <c r="N6025" s="239"/>
      <c r="O6025" s="178"/>
      <c r="P6025" s="178"/>
      <c r="Q6025" s="178"/>
      <c r="R6025" s="178"/>
      <c r="S6025" s="178"/>
      <c r="T6025" s="178"/>
      <c r="U6025" s="178"/>
      <c r="V6025" s="178"/>
      <c r="W6025" s="178"/>
      <c r="X6025" s="178"/>
      <c r="Y6025" s="210">
        <f t="shared" si="478"/>
        <v>0.38618157980989837</v>
      </c>
      <c r="Z6025" s="211">
        <f t="shared" si="480"/>
        <v>0.44</v>
      </c>
      <c r="AA6025" s="178"/>
      <c r="AB6025" s="178"/>
      <c r="AC6025" s="178"/>
    </row>
    <row r="6026" spans="2:29" x14ac:dyDescent="0.35">
      <c r="B6026" s="222">
        <v>610300</v>
      </c>
      <c r="C6026" s="208">
        <v>255164</v>
      </c>
      <c r="D6026" s="309">
        <v>14034.02</v>
      </c>
      <c r="E6026" s="206">
        <v>20413.12</v>
      </c>
      <c r="F6026" s="206">
        <v>22964.76</v>
      </c>
      <c r="G6026" s="205">
        <f t="shared" si="481"/>
        <v>0.41809601835163035</v>
      </c>
      <c r="H6026" s="207">
        <f t="shared" si="482"/>
        <v>0.45</v>
      </c>
      <c r="I6026" s="213">
        <v>235694</v>
      </c>
      <c r="J6026" s="213">
        <v>12963.17</v>
      </c>
      <c r="K6026" s="212">
        <v>18855.52</v>
      </c>
      <c r="L6026" s="212">
        <v>21212.46</v>
      </c>
      <c r="M6026" s="239">
        <f t="shared" si="479"/>
        <v>0.51530000000027942</v>
      </c>
      <c r="N6026" s="239"/>
      <c r="O6026" s="178"/>
      <c r="P6026" s="178"/>
      <c r="Q6026" s="178"/>
      <c r="R6026" s="178"/>
      <c r="S6026" s="178"/>
      <c r="T6026" s="178"/>
      <c r="U6026" s="178"/>
      <c r="V6026" s="178"/>
      <c r="W6026" s="178"/>
      <c r="X6026" s="178"/>
      <c r="Y6026" s="210">
        <f t="shared" si="478"/>
        <v>0.38619367524168441</v>
      </c>
      <c r="Z6026" s="211">
        <f t="shared" si="480"/>
        <v>0.46</v>
      </c>
      <c r="AA6026" s="178"/>
      <c r="AB6026" s="178"/>
      <c r="AC6026" s="178"/>
    </row>
    <row r="6027" spans="2:29" x14ac:dyDescent="0.35">
      <c r="B6027" s="222">
        <v>610400</v>
      </c>
      <c r="C6027" s="208">
        <v>255209</v>
      </c>
      <c r="D6027" s="309">
        <v>14036.49</v>
      </c>
      <c r="E6027" s="206">
        <v>20416.72</v>
      </c>
      <c r="F6027" s="206">
        <v>22968.81</v>
      </c>
      <c r="G6027" s="205">
        <f t="shared" si="481"/>
        <v>0.41810124508519003</v>
      </c>
      <c r="H6027" s="207">
        <f t="shared" si="482"/>
        <v>0.45</v>
      </c>
      <c r="I6027" s="213">
        <v>235738</v>
      </c>
      <c r="J6027" s="213">
        <v>12965.59</v>
      </c>
      <c r="K6027" s="212">
        <v>18859.04</v>
      </c>
      <c r="L6027" s="212">
        <v>21216.42</v>
      </c>
      <c r="M6027" s="239">
        <f t="shared" si="479"/>
        <v>0.51519999999989519</v>
      </c>
      <c r="N6027" s="239"/>
      <c r="O6027" s="178"/>
      <c r="P6027" s="178"/>
      <c r="Q6027" s="178"/>
      <c r="R6027" s="178"/>
      <c r="S6027" s="178"/>
      <c r="T6027" s="178"/>
      <c r="U6027" s="178"/>
      <c r="V6027" s="178"/>
      <c r="W6027" s="178"/>
      <c r="X6027" s="178"/>
      <c r="Y6027" s="210">
        <f t="shared" si="478"/>
        <v>0.38620249017038005</v>
      </c>
      <c r="Z6027" s="211">
        <f t="shared" si="480"/>
        <v>0.44</v>
      </c>
      <c r="AA6027" s="178"/>
      <c r="AB6027" s="178"/>
      <c r="AC6027" s="178"/>
    </row>
    <row r="6028" spans="2:29" x14ac:dyDescent="0.35">
      <c r="B6028" s="222">
        <v>610500</v>
      </c>
      <c r="C6028" s="208">
        <v>255254</v>
      </c>
      <c r="D6028" s="309">
        <v>14038.97</v>
      </c>
      <c r="E6028" s="206">
        <v>20420.32</v>
      </c>
      <c r="F6028" s="206">
        <v>22972.86</v>
      </c>
      <c r="G6028" s="205">
        <f t="shared" si="481"/>
        <v>0.41810647010647012</v>
      </c>
      <c r="H6028" s="207">
        <f t="shared" si="482"/>
        <v>0.45</v>
      </c>
      <c r="I6028" s="213">
        <v>235784</v>
      </c>
      <c r="J6028" s="213">
        <v>12968.12</v>
      </c>
      <c r="K6028" s="212">
        <v>18862.72</v>
      </c>
      <c r="L6028" s="212">
        <v>21220.560000000001</v>
      </c>
      <c r="M6028" s="239">
        <f t="shared" si="479"/>
        <v>0.5152999999995882</v>
      </c>
      <c r="N6028" s="239"/>
      <c r="O6028" s="178"/>
      <c r="P6028" s="178"/>
      <c r="Q6028" s="178"/>
      <c r="R6028" s="178"/>
      <c r="S6028" s="178"/>
      <c r="T6028" s="178"/>
      <c r="U6028" s="178"/>
      <c r="V6028" s="178"/>
      <c r="W6028" s="178"/>
      <c r="X6028" s="178"/>
      <c r="Y6028" s="210">
        <f t="shared" si="478"/>
        <v>0.38621457821457822</v>
      </c>
      <c r="Z6028" s="211">
        <f t="shared" si="480"/>
        <v>0.46</v>
      </c>
      <c r="AA6028" s="178"/>
      <c r="AB6028" s="178"/>
      <c r="AC6028" s="178"/>
    </row>
    <row r="6029" spans="2:29" x14ac:dyDescent="0.35">
      <c r="B6029" s="222">
        <v>610600</v>
      </c>
      <c r="C6029" s="208">
        <v>255299</v>
      </c>
      <c r="D6029" s="309">
        <v>14041.44</v>
      </c>
      <c r="E6029" s="206">
        <v>20423.919999999998</v>
      </c>
      <c r="F6029" s="206">
        <v>22976.91</v>
      </c>
      <c r="G6029" s="205">
        <f t="shared" si="481"/>
        <v>0.41811169341631182</v>
      </c>
      <c r="H6029" s="207">
        <f t="shared" si="482"/>
        <v>0.45</v>
      </c>
      <c r="I6029" s="213">
        <v>235828</v>
      </c>
      <c r="J6029" s="213">
        <v>12970.54</v>
      </c>
      <c r="K6029" s="212">
        <v>18866.240000000002</v>
      </c>
      <c r="L6029" s="212">
        <v>21224.52</v>
      </c>
      <c r="M6029" s="239">
        <f t="shared" si="479"/>
        <v>0.51519999999974975</v>
      </c>
      <c r="N6029" s="239"/>
      <c r="O6029" s="178"/>
      <c r="P6029" s="178"/>
      <c r="Q6029" s="178"/>
      <c r="R6029" s="178"/>
      <c r="S6029" s="178"/>
      <c r="T6029" s="178"/>
      <c r="U6029" s="178"/>
      <c r="V6029" s="178"/>
      <c r="W6029" s="178"/>
      <c r="X6029" s="178"/>
      <c r="Y6029" s="210">
        <f t="shared" si="478"/>
        <v>0.38622338683262364</v>
      </c>
      <c r="Z6029" s="211">
        <f t="shared" si="480"/>
        <v>0.44</v>
      </c>
      <c r="AA6029" s="178"/>
      <c r="AB6029" s="178"/>
      <c r="AC6029" s="178"/>
    </row>
    <row r="6030" spans="2:29" x14ac:dyDescent="0.35">
      <c r="B6030" s="222">
        <v>610700</v>
      </c>
      <c r="C6030" s="208">
        <v>255344</v>
      </c>
      <c r="D6030" s="309">
        <v>14043.92</v>
      </c>
      <c r="E6030" s="206">
        <v>20427.52</v>
      </c>
      <c r="F6030" s="206">
        <v>22980.959999999999</v>
      </c>
      <c r="G6030" s="205">
        <f t="shared" si="481"/>
        <v>0.41811691501555592</v>
      </c>
      <c r="H6030" s="207">
        <f t="shared" si="482"/>
        <v>0.45</v>
      </c>
      <c r="I6030" s="213">
        <v>235874</v>
      </c>
      <c r="J6030" s="213">
        <v>12973.07</v>
      </c>
      <c r="K6030" s="212">
        <v>18869.919999999998</v>
      </c>
      <c r="L6030" s="212">
        <v>21228.66</v>
      </c>
      <c r="M6030" s="239">
        <f t="shared" si="479"/>
        <v>0.51530000000002474</v>
      </c>
      <c r="N6030" s="239"/>
      <c r="O6030" s="178"/>
      <c r="P6030" s="178"/>
      <c r="Q6030" s="178"/>
      <c r="R6030" s="178"/>
      <c r="S6030" s="178"/>
      <c r="T6030" s="178"/>
      <c r="U6030" s="178"/>
      <c r="V6030" s="178"/>
      <c r="W6030" s="178"/>
      <c r="X6030" s="178"/>
      <c r="Y6030" s="210">
        <f t="shared" si="478"/>
        <v>0.38623546749631571</v>
      </c>
      <c r="Z6030" s="211">
        <f t="shared" si="480"/>
        <v>0.46</v>
      </c>
      <c r="AA6030" s="178"/>
      <c r="AB6030" s="178"/>
      <c r="AC6030" s="178"/>
    </row>
    <row r="6031" spans="2:29" x14ac:dyDescent="0.35">
      <c r="B6031" s="222">
        <v>610800</v>
      </c>
      <c r="C6031" s="208">
        <v>255389</v>
      </c>
      <c r="D6031" s="309">
        <v>14046.39</v>
      </c>
      <c r="E6031" s="206">
        <v>20431.12</v>
      </c>
      <c r="F6031" s="206">
        <v>22985.01</v>
      </c>
      <c r="G6031" s="205">
        <f t="shared" si="481"/>
        <v>0.41812213490504258</v>
      </c>
      <c r="H6031" s="207">
        <f t="shared" si="482"/>
        <v>0.45</v>
      </c>
      <c r="I6031" s="213">
        <v>235918</v>
      </c>
      <c r="J6031" s="213">
        <v>12975.49</v>
      </c>
      <c r="K6031" s="212">
        <v>18873.439999999999</v>
      </c>
      <c r="L6031" s="212">
        <v>21232.62</v>
      </c>
      <c r="M6031" s="239">
        <f t="shared" si="479"/>
        <v>0.51520000000025901</v>
      </c>
      <c r="N6031" s="239"/>
      <c r="O6031" s="178"/>
      <c r="P6031" s="178"/>
      <c r="Q6031" s="178"/>
      <c r="R6031" s="178"/>
      <c r="S6031" s="178"/>
      <c r="T6031" s="178"/>
      <c r="U6031" s="178"/>
      <c r="V6031" s="178"/>
      <c r="W6031" s="178"/>
      <c r="X6031" s="178"/>
      <c r="Y6031" s="210">
        <f t="shared" si="478"/>
        <v>0.38624426981008514</v>
      </c>
      <c r="Z6031" s="211">
        <f t="shared" si="480"/>
        <v>0.44</v>
      </c>
      <c r="AA6031" s="178"/>
      <c r="AB6031" s="178"/>
      <c r="AC6031" s="178"/>
    </row>
    <row r="6032" spans="2:29" x14ac:dyDescent="0.35">
      <c r="B6032" s="222">
        <v>610900</v>
      </c>
      <c r="C6032" s="208">
        <v>255434</v>
      </c>
      <c r="D6032" s="309">
        <v>14048.87</v>
      </c>
      <c r="E6032" s="206">
        <v>20434.72</v>
      </c>
      <c r="F6032" s="206">
        <v>22989.06</v>
      </c>
      <c r="G6032" s="205">
        <f t="shared" si="481"/>
        <v>0.41812735308561139</v>
      </c>
      <c r="H6032" s="207">
        <f t="shared" si="482"/>
        <v>0.45</v>
      </c>
      <c r="I6032" s="213">
        <v>235964</v>
      </c>
      <c r="J6032" s="213">
        <v>12978.02</v>
      </c>
      <c r="K6032" s="212">
        <v>18877.12</v>
      </c>
      <c r="L6032" s="212">
        <v>21236.76</v>
      </c>
      <c r="M6032" s="239">
        <f t="shared" si="479"/>
        <v>0.51529999999995202</v>
      </c>
      <c r="N6032" s="239"/>
      <c r="O6032" s="178"/>
      <c r="P6032" s="178"/>
      <c r="Q6032" s="178"/>
      <c r="R6032" s="178"/>
      <c r="S6032" s="178"/>
      <c r="T6032" s="178"/>
      <c r="U6032" s="178"/>
      <c r="V6032" s="178"/>
      <c r="W6032" s="178"/>
      <c r="X6032" s="178"/>
      <c r="Y6032" s="210">
        <f t="shared" si="478"/>
        <v>0.38625634310034374</v>
      </c>
      <c r="Z6032" s="211">
        <f t="shared" si="480"/>
        <v>0.46</v>
      </c>
      <c r="AA6032" s="178"/>
      <c r="AB6032" s="178"/>
      <c r="AC6032" s="178"/>
    </row>
    <row r="6033" spans="2:29" x14ac:dyDescent="0.35">
      <c r="B6033" s="222">
        <v>611000</v>
      </c>
      <c r="C6033" s="208">
        <v>255479</v>
      </c>
      <c r="D6033" s="309">
        <v>14051.34</v>
      </c>
      <c r="E6033" s="206">
        <v>20438.32</v>
      </c>
      <c r="F6033" s="206">
        <v>22993.11</v>
      </c>
      <c r="G6033" s="205">
        <f t="shared" si="481"/>
        <v>0.41813256955810146</v>
      </c>
      <c r="H6033" s="207">
        <f t="shared" si="482"/>
        <v>0.45</v>
      </c>
      <c r="I6033" s="213">
        <v>236008</v>
      </c>
      <c r="J6033" s="213">
        <v>12980.44</v>
      </c>
      <c r="K6033" s="212">
        <v>18880.64</v>
      </c>
      <c r="L6033" s="212">
        <v>21240.720000000001</v>
      </c>
      <c r="M6033" s="239">
        <f t="shared" si="479"/>
        <v>0.51520000000007715</v>
      </c>
      <c r="N6033" s="239"/>
      <c r="O6033" s="178"/>
      <c r="P6033" s="178"/>
      <c r="Q6033" s="178"/>
      <c r="R6033" s="178"/>
      <c r="S6033" s="178"/>
      <c r="T6033" s="178"/>
      <c r="U6033" s="178"/>
      <c r="V6033" s="178"/>
      <c r="W6033" s="178"/>
      <c r="X6033" s="178"/>
      <c r="Y6033" s="210">
        <f t="shared" si="478"/>
        <v>0.38626513911620297</v>
      </c>
      <c r="Z6033" s="211">
        <f t="shared" si="480"/>
        <v>0.44</v>
      </c>
      <c r="AA6033" s="178"/>
      <c r="AB6033" s="178"/>
      <c r="AC6033" s="178"/>
    </row>
    <row r="6034" spans="2:29" x14ac:dyDescent="0.35">
      <c r="B6034" s="222">
        <v>611100</v>
      </c>
      <c r="C6034" s="208">
        <v>255524</v>
      </c>
      <c r="D6034" s="309">
        <v>14053.82</v>
      </c>
      <c r="E6034" s="206">
        <v>20441.919999999998</v>
      </c>
      <c r="F6034" s="206">
        <v>22997.16</v>
      </c>
      <c r="G6034" s="205">
        <f t="shared" si="481"/>
        <v>0.41813778432335136</v>
      </c>
      <c r="H6034" s="207">
        <f t="shared" si="482"/>
        <v>0.45</v>
      </c>
      <c r="I6034" s="213">
        <v>236054</v>
      </c>
      <c r="J6034" s="213">
        <v>12982.97</v>
      </c>
      <c r="K6034" s="212">
        <v>18884.32</v>
      </c>
      <c r="L6034" s="212">
        <v>21244.86</v>
      </c>
      <c r="M6034" s="239">
        <f t="shared" si="479"/>
        <v>0.51529999999980647</v>
      </c>
      <c r="N6034" s="239"/>
      <c r="O6034" s="178"/>
      <c r="P6034" s="178"/>
      <c r="Q6034" s="178"/>
      <c r="R6034" s="178"/>
      <c r="S6034" s="178"/>
      <c r="T6034" s="178"/>
      <c r="U6034" s="178"/>
      <c r="V6034" s="178"/>
      <c r="W6034" s="178"/>
      <c r="X6034" s="178"/>
      <c r="Y6034" s="210">
        <f t="shared" si="478"/>
        <v>0.38627720504009166</v>
      </c>
      <c r="Z6034" s="211">
        <f t="shared" si="480"/>
        <v>0.46</v>
      </c>
      <c r="AA6034" s="178"/>
      <c r="AB6034" s="178"/>
      <c r="AC6034" s="178"/>
    </row>
    <row r="6035" spans="2:29" x14ac:dyDescent="0.35">
      <c r="B6035" s="222">
        <v>611200</v>
      </c>
      <c r="C6035" s="208">
        <v>255569</v>
      </c>
      <c r="D6035" s="309">
        <v>14056.29</v>
      </c>
      <c r="E6035" s="206">
        <v>20445.52</v>
      </c>
      <c r="F6035" s="206">
        <v>23001.21</v>
      </c>
      <c r="G6035" s="205">
        <f t="shared" si="481"/>
        <v>0.41814299738219896</v>
      </c>
      <c r="H6035" s="207">
        <f t="shared" si="482"/>
        <v>0.45</v>
      </c>
      <c r="I6035" s="213">
        <v>236098</v>
      </c>
      <c r="J6035" s="213">
        <v>12985.39</v>
      </c>
      <c r="K6035" s="212">
        <v>18887.84</v>
      </c>
      <c r="L6035" s="212">
        <v>21248.82</v>
      </c>
      <c r="M6035" s="239">
        <f t="shared" si="479"/>
        <v>0.51520000000000432</v>
      </c>
      <c r="N6035" s="239"/>
      <c r="O6035" s="178"/>
      <c r="P6035" s="178"/>
      <c r="Q6035" s="178"/>
      <c r="R6035" s="178"/>
      <c r="S6035" s="178"/>
      <c r="T6035" s="178"/>
      <c r="U6035" s="178"/>
      <c r="V6035" s="178"/>
      <c r="W6035" s="178"/>
      <c r="X6035" s="178"/>
      <c r="Y6035" s="210">
        <f t="shared" si="478"/>
        <v>0.3862859947643979</v>
      </c>
      <c r="Z6035" s="211">
        <f t="shared" si="480"/>
        <v>0.44</v>
      </c>
      <c r="AA6035" s="178"/>
      <c r="AB6035" s="178"/>
      <c r="AC6035" s="178"/>
    </row>
    <row r="6036" spans="2:29" x14ac:dyDescent="0.35">
      <c r="B6036" s="222">
        <v>611300</v>
      </c>
      <c r="C6036" s="208">
        <v>255614</v>
      </c>
      <c r="D6036" s="309">
        <v>14058.77</v>
      </c>
      <c r="E6036" s="206">
        <v>20449.12</v>
      </c>
      <c r="F6036" s="206">
        <v>23005.26</v>
      </c>
      <c r="G6036" s="205">
        <f t="shared" si="481"/>
        <v>0.41814820873548175</v>
      </c>
      <c r="H6036" s="207">
        <f t="shared" si="482"/>
        <v>0.45</v>
      </c>
      <c r="I6036" s="213">
        <v>236144</v>
      </c>
      <c r="J6036" s="213">
        <v>12987.92</v>
      </c>
      <c r="K6036" s="212">
        <v>18891.52</v>
      </c>
      <c r="L6036" s="212">
        <v>21252.959999999999</v>
      </c>
      <c r="M6036" s="239">
        <f t="shared" si="479"/>
        <v>0.51530000000027942</v>
      </c>
      <c r="N6036" s="239"/>
      <c r="O6036" s="178"/>
      <c r="P6036" s="178"/>
      <c r="Q6036" s="178"/>
      <c r="R6036" s="178"/>
      <c r="S6036" s="178"/>
      <c r="T6036" s="178"/>
      <c r="U6036" s="178"/>
      <c r="V6036" s="178"/>
      <c r="W6036" s="178"/>
      <c r="X6036" s="178"/>
      <c r="Y6036" s="210">
        <f t="shared" si="478"/>
        <v>0.38629805332897105</v>
      </c>
      <c r="Z6036" s="211">
        <f t="shared" si="480"/>
        <v>0.46</v>
      </c>
      <c r="AA6036" s="178"/>
      <c r="AB6036" s="178"/>
      <c r="AC6036" s="178"/>
    </row>
    <row r="6037" spans="2:29" x14ac:dyDescent="0.35">
      <c r="B6037" s="222">
        <v>611400</v>
      </c>
      <c r="C6037" s="208">
        <v>255659</v>
      </c>
      <c r="D6037" s="309">
        <v>14061.24</v>
      </c>
      <c r="E6037" s="206">
        <v>20452.72</v>
      </c>
      <c r="F6037" s="206">
        <v>23009.31</v>
      </c>
      <c r="G6037" s="205">
        <f t="shared" si="481"/>
        <v>0.41815341838403663</v>
      </c>
      <c r="H6037" s="207">
        <f t="shared" si="482"/>
        <v>0.45</v>
      </c>
      <c r="I6037" s="213">
        <v>236188</v>
      </c>
      <c r="J6037" s="213">
        <v>12990.34</v>
      </c>
      <c r="K6037" s="212">
        <v>18895.04</v>
      </c>
      <c r="L6037" s="212">
        <v>21256.92</v>
      </c>
      <c r="M6037" s="239">
        <f t="shared" si="479"/>
        <v>0.51519999999989519</v>
      </c>
      <c r="N6037" s="239"/>
      <c r="O6037" s="178"/>
      <c r="P6037" s="178"/>
      <c r="Q6037" s="178"/>
      <c r="R6037" s="178"/>
      <c r="S6037" s="178"/>
      <c r="T6037" s="178"/>
      <c r="U6037" s="178"/>
      <c r="V6037" s="178"/>
      <c r="W6037" s="178"/>
      <c r="X6037" s="178"/>
      <c r="Y6037" s="210">
        <f t="shared" si="478"/>
        <v>0.38630683676807326</v>
      </c>
      <c r="Z6037" s="211">
        <f t="shared" si="480"/>
        <v>0.44</v>
      </c>
      <c r="AA6037" s="178"/>
      <c r="AB6037" s="178"/>
      <c r="AC6037" s="178"/>
    </row>
    <row r="6038" spans="2:29" x14ac:dyDescent="0.35">
      <c r="B6038" s="222">
        <v>611500</v>
      </c>
      <c r="C6038" s="208">
        <v>255704</v>
      </c>
      <c r="D6038" s="309">
        <v>14063.72</v>
      </c>
      <c r="E6038" s="206">
        <v>20456.32</v>
      </c>
      <c r="F6038" s="206">
        <v>23013.360000000001</v>
      </c>
      <c r="G6038" s="205">
        <f t="shared" si="481"/>
        <v>0.41815862632869993</v>
      </c>
      <c r="H6038" s="207">
        <f t="shared" si="482"/>
        <v>0.45</v>
      </c>
      <c r="I6038" s="213">
        <v>236234</v>
      </c>
      <c r="J6038" s="213">
        <v>12992.87</v>
      </c>
      <c r="K6038" s="212">
        <v>18898.72</v>
      </c>
      <c r="L6038" s="212">
        <v>21261.06</v>
      </c>
      <c r="M6038" s="239">
        <f t="shared" si="479"/>
        <v>0.5152999999995882</v>
      </c>
      <c r="N6038" s="239"/>
      <c r="O6038" s="178"/>
      <c r="P6038" s="178"/>
      <c r="Q6038" s="178"/>
      <c r="R6038" s="178"/>
      <c r="S6038" s="178"/>
      <c r="T6038" s="178"/>
      <c r="U6038" s="178"/>
      <c r="V6038" s="178"/>
      <c r="W6038" s="178"/>
      <c r="X6038" s="178"/>
      <c r="Y6038" s="210">
        <f t="shared" si="478"/>
        <v>0.38631888798037611</v>
      </c>
      <c r="Z6038" s="211">
        <f t="shared" si="480"/>
        <v>0.46</v>
      </c>
      <c r="AA6038" s="178"/>
      <c r="AB6038" s="178"/>
      <c r="AC6038" s="178"/>
    </row>
    <row r="6039" spans="2:29" x14ac:dyDescent="0.35">
      <c r="B6039" s="222">
        <v>611600</v>
      </c>
      <c r="C6039" s="208">
        <v>255749</v>
      </c>
      <c r="D6039" s="309">
        <v>14066.19</v>
      </c>
      <c r="E6039" s="206">
        <v>20459.919999999998</v>
      </c>
      <c r="F6039" s="206">
        <v>23017.41</v>
      </c>
      <c r="G6039" s="205">
        <f t="shared" si="481"/>
        <v>0.41816383257030737</v>
      </c>
      <c r="H6039" s="207">
        <f t="shared" si="482"/>
        <v>0.45</v>
      </c>
      <c r="I6039" s="213">
        <v>236278</v>
      </c>
      <c r="J6039" s="213">
        <v>12995.29</v>
      </c>
      <c r="K6039" s="212">
        <v>18902.240000000002</v>
      </c>
      <c r="L6039" s="212">
        <v>21265.02</v>
      </c>
      <c r="M6039" s="239">
        <f t="shared" si="479"/>
        <v>0.51519999999974975</v>
      </c>
      <c r="N6039" s="239"/>
      <c r="O6039" s="178"/>
      <c r="P6039" s="178"/>
      <c r="Q6039" s="178"/>
      <c r="R6039" s="178"/>
      <c r="S6039" s="178"/>
      <c r="T6039" s="178"/>
      <c r="U6039" s="178"/>
      <c r="V6039" s="178"/>
      <c r="W6039" s="178"/>
      <c r="X6039" s="178"/>
      <c r="Y6039" s="210">
        <f t="shared" si="478"/>
        <v>0.38632766514061478</v>
      </c>
      <c r="Z6039" s="211">
        <f t="shared" si="480"/>
        <v>0.44</v>
      </c>
      <c r="AA6039" s="178"/>
      <c r="AB6039" s="178"/>
      <c r="AC6039" s="178"/>
    </row>
    <row r="6040" spans="2:29" x14ac:dyDescent="0.35">
      <c r="B6040" s="222">
        <v>611700</v>
      </c>
      <c r="C6040" s="208">
        <v>255794</v>
      </c>
      <c r="D6040" s="309">
        <v>14068.67</v>
      </c>
      <c r="E6040" s="206">
        <v>20463.52</v>
      </c>
      <c r="F6040" s="206">
        <v>23021.46</v>
      </c>
      <c r="G6040" s="205">
        <f t="shared" si="481"/>
        <v>0.41816903710969427</v>
      </c>
      <c r="H6040" s="207">
        <f t="shared" si="482"/>
        <v>0.45</v>
      </c>
      <c r="I6040" s="213">
        <v>236324</v>
      </c>
      <c r="J6040" s="213">
        <v>12997.82</v>
      </c>
      <c r="K6040" s="212">
        <v>18905.919999999998</v>
      </c>
      <c r="L6040" s="212">
        <v>21269.16</v>
      </c>
      <c r="M6040" s="239">
        <f t="shared" si="479"/>
        <v>0.51530000000002474</v>
      </c>
      <c r="N6040" s="239"/>
      <c r="O6040" s="178"/>
      <c r="P6040" s="178"/>
      <c r="Q6040" s="178"/>
      <c r="R6040" s="178"/>
      <c r="S6040" s="178"/>
      <c r="T6040" s="178"/>
      <c r="U6040" s="178"/>
      <c r="V6040" s="178"/>
      <c r="W6040" s="178"/>
      <c r="X6040" s="178"/>
      <c r="Y6040" s="210">
        <f t="shared" si="478"/>
        <v>0.3863397090076835</v>
      </c>
      <c r="Z6040" s="211">
        <f t="shared" si="480"/>
        <v>0.46</v>
      </c>
      <c r="AA6040" s="178"/>
      <c r="AB6040" s="178"/>
      <c r="AC6040" s="178"/>
    </row>
    <row r="6041" spans="2:29" x14ac:dyDescent="0.35">
      <c r="B6041" s="222">
        <v>611800</v>
      </c>
      <c r="C6041" s="208">
        <v>255839</v>
      </c>
      <c r="D6041" s="309">
        <v>14071.14</v>
      </c>
      <c r="E6041" s="206">
        <v>20467.12</v>
      </c>
      <c r="F6041" s="206">
        <v>23025.51</v>
      </c>
      <c r="G6041" s="205">
        <f t="shared" si="481"/>
        <v>0.41817423994769531</v>
      </c>
      <c r="H6041" s="207">
        <f t="shared" si="482"/>
        <v>0.45</v>
      </c>
      <c r="I6041" s="213">
        <v>236368</v>
      </c>
      <c r="J6041" s="213">
        <v>13000.24</v>
      </c>
      <c r="K6041" s="212">
        <v>18909.439999999999</v>
      </c>
      <c r="L6041" s="212">
        <v>21273.119999999999</v>
      </c>
      <c r="M6041" s="239">
        <f t="shared" si="479"/>
        <v>0.51520000000025901</v>
      </c>
      <c r="N6041" s="239"/>
      <c r="O6041" s="178"/>
      <c r="P6041" s="178"/>
      <c r="Q6041" s="178"/>
      <c r="R6041" s="178"/>
      <c r="S6041" s="178"/>
      <c r="T6041" s="178"/>
      <c r="U6041" s="178"/>
      <c r="V6041" s="178"/>
      <c r="W6041" s="178"/>
      <c r="X6041" s="178"/>
      <c r="Y6041" s="210">
        <f t="shared" si="478"/>
        <v>0.38634847989539067</v>
      </c>
      <c r="Z6041" s="211">
        <f t="shared" si="480"/>
        <v>0.44</v>
      </c>
      <c r="AA6041" s="178"/>
      <c r="AB6041" s="178"/>
      <c r="AC6041" s="178"/>
    </row>
    <row r="6042" spans="2:29" x14ac:dyDescent="0.35">
      <c r="B6042" s="222">
        <v>611900</v>
      </c>
      <c r="C6042" s="208">
        <v>255884</v>
      </c>
      <c r="D6042" s="309">
        <v>14073.62</v>
      </c>
      <c r="E6042" s="206">
        <v>20470.72</v>
      </c>
      <c r="F6042" s="206">
        <v>23029.56</v>
      </c>
      <c r="G6042" s="205">
        <f t="shared" si="481"/>
        <v>0.41817944108514465</v>
      </c>
      <c r="H6042" s="207">
        <f t="shared" si="482"/>
        <v>0.45</v>
      </c>
      <c r="I6042" s="213">
        <v>236414</v>
      </c>
      <c r="J6042" s="213">
        <v>13002.77</v>
      </c>
      <c r="K6042" s="212">
        <v>18913.12</v>
      </c>
      <c r="L6042" s="212">
        <v>21277.26</v>
      </c>
      <c r="M6042" s="239">
        <f t="shared" si="479"/>
        <v>0.51529999999995202</v>
      </c>
      <c r="N6042" s="239"/>
      <c r="O6042" s="178"/>
      <c r="P6042" s="178"/>
      <c r="Q6042" s="178"/>
      <c r="R6042" s="178"/>
      <c r="S6042" s="178"/>
      <c r="T6042" s="178"/>
      <c r="U6042" s="178"/>
      <c r="V6042" s="178"/>
      <c r="W6042" s="178"/>
      <c r="X6042" s="178"/>
      <c r="Y6042" s="210">
        <f t="shared" si="478"/>
        <v>0.38636051642425234</v>
      </c>
      <c r="Z6042" s="211">
        <f t="shared" si="480"/>
        <v>0.46</v>
      </c>
      <c r="AA6042" s="178"/>
      <c r="AB6042" s="178"/>
      <c r="AC6042" s="178"/>
    </row>
    <row r="6043" spans="2:29" x14ac:dyDescent="0.35">
      <c r="B6043" s="222">
        <v>612000</v>
      </c>
      <c r="C6043" s="208">
        <v>255929</v>
      </c>
      <c r="D6043" s="309">
        <v>14076.09</v>
      </c>
      <c r="E6043" s="206">
        <v>20474.32</v>
      </c>
      <c r="F6043" s="206">
        <v>23033.61</v>
      </c>
      <c r="G6043" s="205">
        <f t="shared" si="481"/>
        <v>0.41818464052287579</v>
      </c>
      <c r="H6043" s="207">
        <f t="shared" si="482"/>
        <v>0.45</v>
      </c>
      <c r="I6043" s="213">
        <v>236458</v>
      </c>
      <c r="J6043" s="213">
        <v>13005.19</v>
      </c>
      <c r="K6043" s="212">
        <v>18916.64</v>
      </c>
      <c r="L6043" s="212">
        <v>21281.22</v>
      </c>
      <c r="M6043" s="239">
        <f t="shared" si="479"/>
        <v>0.51520000000007715</v>
      </c>
      <c r="N6043" s="239"/>
      <c r="O6043" s="178"/>
      <c r="P6043" s="178"/>
      <c r="Q6043" s="178"/>
      <c r="R6043" s="178"/>
      <c r="S6043" s="178"/>
      <c r="T6043" s="178"/>
      <c r="U6043" s="178"/>
      <c r="V6043" s="178"/>
      <c r="W6043" s="178"/>
      <c r="X6043" s="178"/>
      <c r="Y6043" s="210">
        <f t="shared" si="478"/>
        <v>0.38636928104575163</v>
      </c>
      <c r="Z6043" s="211">
        <f t="shared" si="480"/>
        <v>0.44</v>
      </c>
      <c r="AA6043" s="178"/>
      <c r="AB6043" s="178"/>
      <c r="AC6043" s="178"/>
    </row>
    <row r="6044" spans="2:29" x14ac:dyDescent="0.35">
      <c r="B6044" s="222">
        <v>612100</v>
      </c>
      <c r="C6044" s="208">
        <v>255974</v>
      </c>
      <c r="D6044" s="309">
        <v>14078.57</v>
      </c>
      <c r="E6044" s="206">
        <v>20477.919999999998</v>
      </c>
      <c r="F6044" s="206">
        <v>23037.66</v>
      </c>
      <c r="G6044" s="205">
        <f t="shared" si="481"/>
        <v>0.41818983826172196</v>
      </c>
      <c r="H6044" s="207">
        <f t="shared" si="482"/>
        <v>0.45</v>
      </c>
      <c r="I6044" s="213">
        <v>236504</v>
      </c>
      <c r="J6044" s="213">
        <v>13007.72</v>
      </c>
      <c r="K6044" s="212">
        <v>18920.32</v>
      </c>
      <c r="L6044" s="212">
        <v>21285.360000000001</v>
      </c>
      <c r="M6044" s="239">
        <f t="shared" si="479"/>
        <v>0.51529999999980647</v>
      </c>
      <c r="N6044" s="239"/>
      <c r="O6044" s="178"/>
      <c r="P6044" s="178"/>
      <c r="Q6044" s="178"/>
      <c r="R6044" s="178"/>
      <c r="S6044" s="178"/>
      <c r="T6044" s="178"/>
      <c r="U6044" s="178"/>
      <c r="V6044" s="178"/>
      <c r="W6044" s="178"/>
      <c r="X6044" s="178"/>
      <c r="Y6044" s="210">
        <f t="shared" si="478"/>
        <v>0.38638131024342426</v>
      </c>
      <c r="Z6044" s="211">
        <f t="shared" si="480"/>
        <v>0.46</v>
      </c>
      <c r="AA6044" s="178"/>
      <c r="AB6044" s="178"/>
      <c r="AC6044" s="178"/>
    </row>
    <row r="6045" spans="2:29" x14ac:dyDescent="0.35">
      <c r="B6045" s="222">
        <v>612200</v>
      </c>
      <c r="C6045" s="208">
        <v>256019</v>
      </c>
      <c r="D6045" s="309">
        <v>14081.04</v>
      </c>
      <c r="E6045" s="206">
        <v>20481.52</v>
      </c>
      <c r="F6045" s="206">
        <v>23041.71</v>
      </c>
      <c r="G6045" s="205">
        <f t="shared" si="481"/>
        <v>0.41819503430251553</v>
      </c>
      <c r="H6045" s="207">
        <f t="shared" si="482"/>
        <v>0.45</v>
      </c>
      <c r="I6045" s="213">
        <v>236548</v>
      </c>
      <c r="J6045" s="213">
        <v>13010.14</v>
      </c>
      <c r="K6045" s="212">
        <v>18923.84</v>
      </c>
      <c r="L6045" s="212">
        <v>21289.32</v>
      </c>
      <c r="M6045" s="239">
        <f t="shared" si="479"/>
        <v>0.51520000000000432</v>
      </c>
      <c r="N6045" s="239"/>
      <c r="O6045" s="178"/>
      <c r="P6045" s="178"/>
      <c r="Q6045" s="178"/>
      <c r="R6045" s="178"/>
      <c r="S6045" s="178"/>
      <c r="T6045" s="178"/>
      <c r="U6045" s="178"/>
      <c r="V6045" s="178"/>
      <c r="W6045" s="178"/>
      <c r="X6045" s="178"/>
      <c r="Y6045" s="210">
        <f t="shared" si="478"/>
        <v>0.38639006860503106</v>
      </c>
      <c r="Z6045" s="211">
        <f t="shared" si="480"/>
        <v>0.44</v>
      </c>
      <c r="AA6045" s="178"/>
      <c r="AB6045" s="178"/>
      <c r="AC6045" s="178"/>
    </row>
    <row r="6046" spans="2:29" x14ac:dyDescent="0.35">
      <c r="B6046" s="222">
        <v>612300</v>
      </c>
      <c r="C6046" s="208">
        <v>256064</v>
      </c>
      <c r="D6046" s="309">
        <v>14083.52</v>
      </c>
      <c r="E6046" s="206">
        <v>20485.12</v>
      </c>
      <c r="F6046" s="206">
        <v>23045.759999999998</v>
      </c>
      <c r="G6046" s="205">
        <f t="shared" si="481"/>
        <v>0.41820022864608852</v>
      </c>
      <c r="H6046" s="207">
        <f t="shared" si="482"/>
        <v>0.45</v>
      </c>
      <c r="I6046" s="213">
        <v>236594</v>
      </c>
      <c r="J6046" s="213">
        <v>13012.67</v>
      </c>
      <c r="K6046" s="212">
        <v>18927.52</v>
      </c>
      <c r="L6046" s="212">
        <v>21293.46</v>
      </c>
      <c r="M6046" s="239">
        <f t="shared" si="479"/>
        <v>0.51530000000027942</v>
      </c>
      <c r="N6046" s="239"/>
      <c r="O6046" s="178"/>
      <c r="P6046" s="178"/>
      <c r="Q6046" s="178"/>
      <c r="R6046" s="178"/>
      <c r="S6046" s="178"/>
      <c r="T6046" s="178"/>
      <c r="U6046" s="178"/>
      <c r="V6046" s="178"/>
      <c r="W6046" s="178"/>
      <c r="X6046" s="178"/>
      <c r="Y6046" s="210">
        <f t="shared" si="478"/>
        <v>0.38640209047852359</v>
      </c>
      <c r="Z6046" s="211">
        <f t="shared" si="480"/>
        <v>0.46</v>
      </c>
      <c r="AA6046" s="178"/>
      <c r="AB6046" s="178"/>
      <c r="AC6046" s="178"/>
    </row>
    <row r="6047" spans="2:29" x14ac:dyDescent="0.35">
      <c r="B6047" s="222">
        <v>612400</v>
      </c>
      <c r="C6047" s="208">
        <v>256109</v>
      </c>
      <c r="D6047" s="309">
        <v>14085.99</v>
      </c>
      <c r="E6047" s="206">
        <v>20488.72</v>
      </c>
      <c r="F6047" s="206">
        <v>23049.81</v>
      </c>
      <c r="G6047" s="205">
        <f t="shared" si="481"/>
        <v>0.41820542129327237</v>
      </c>
      <c r="H6047" s="207">
        <f t="shared" si="482"/>
        <v>0.45</v>
      </c>
      <c r="I6047" s="213">
        <v>236638</v>
      </c>
      <c r="J6047" s="213">
        <v>13015.09</v>
      </c>
      <c r="K6047" s="212">
        <v>18931.04</v>
      </c>
      <c r="L6047" s="212">
        <v>21297.42</v>
      </c>
      <c r="M6047" s="239">
        <f t="shared" si="479"/>
        <v>0.51519999999989519</v>
      </c>
      <c r="N6047" s="239"/>
      <c r="O6047" s="178"/>
      <c r="P6047" s="178"/>
      <c r="Q6047" s="178"/>
      <c r="R6047" s="178"/>
      <c r="S6047" s="178"/>
      <c r="T6047" s="178"/>
      <c r="U6047" s="178"/>
      <c r="V6047" s="178"/>
      <c r="W6047" s="178"/>
      <c r="X6047" s="178"/>
      <c r="Y6047" s="210">
        <f t="shared" si="478"/>
        <v>0.38641084258654473</v>
      </c>
      <c r="Z6047" s="211">
        <f t="shared" si="480"/>
        <v>0.44</v>
      </c>
      <c r="AA6047" s="178"/>
      <c r="AB6047" s="178"/>
      <c r="AC6047" s="178"/>
    </row>
    <row r="6048" spans="2:29" x14ac:dyDescent="0.35">
      <c r="B6048" s="222">
        <v>612500</v>
      </c>
      <c r="C6048" s="208">
        <v>256154</v>
      </c>
      <c r="D6048" s="309">
        <v>14088.47</v>
      </c>
      <c r="E6048" s="206">
        <v>20492.32</v>
      </c>
      <c r="F6048" s="206">
        <v>23053.86</v>
      </c>
      <c r="G6048" s="205">
        <f t="shared" si="481"/>
        <v>0.41821061224489797</v>
      </c>
      <c r="H6048" s="207">
        <f t="shared" si="482"/>
        <v>0.45</v>
      </c>
      <c r="I6048" s="213">
        <v>236684</v>
      </c>
      <c r="J6048" s="213">
        <v>13017.62</v>
      </c>
      <c r="K6048" s="212">
        <v>18934.72</v>
      </c>
      <c r="L6048" s="212">
        <v>21301.56</v>
      </c>
      <c r="M6048" s="239">
        <f t="shared" si="479"/>
        <v>0.5152999999995882</v>
      </c>
      <c r="N6048" s="239"/>
      <c r="O6048" s="178"/>
      <c r="P6048" s="178"/>
      <c r="Q6048" s="178"/>
      <c r="R6048" s="178"/>
      <c r="S6048" s="178"/>
      <c r="T6048" s="178"/>
      <c r="U6048" s="178"/>
      <c r="V6048" s="178"/>
      <c r="W6048" s="178"/>
      <c r="X6048" s="178"/>
      <c r="Y6048" s="210">
        <f t="shared" si="478"/>
        <v>0.38642285714285712</v>
      </c>
      <c r="Z6048" s="211">
        <f t="shared" si="480"/>
        <v>0.46</v>
      </c>
      <c r="AA6048" s="178"/>
      <c r="AB6048" s="178"/>
      <c r="AC6048" s="178"/>
    </row>
    <row r="6049" spans="2:29" x14ac:dyDescent="0.35">
      <c r="B6049" s="222">
        <v>612600</v>
      </c>
      <c r="C6049" s="208">
        <v>256199</v>
      </c>
      <c r="D6049" s="309">
        <v>14090.94</v>
      </c>
      <c r="E6049" s="206">
        <v>20495.919999999998</v>
      </c>
      <c r="F6049" s="206">
        <v>23057.91</v>
      </c>
      <c r="G6049" s="205">
        <f t="shared" si="481"/>
        <v>0.4182158015017956</v>
      </c>
      <c r="H6049" s="207">
        <f t="shared" si="482"/>
        <v>0.45</v>
      </c>
      <c r="I6049" s="213">
        <v>236728</v>
      </c>
      <c r="J6049" s="213">
        <v>13020.04</v>
      </c>
      <c r="K6049" s="212">
        <v>18938.240000000002</v>
      </c>
      <c r="L6049" s="212">
        <v>21305.52</v>
      </c>
      <c r="M6049" s="239">
        <f t="shared" si="479"/>
        <v>0.51519999999974975</v>
      </c>
      <c r="N6049" s="239"/>
      <c r="O6049" s="178"/>
      <c r="P6049" s="178"/>
      <c r="Q6049" s="178"/>
      <c r="R6049" s="178"/>
      <c r="S6049" s="178"/>
      <c r="T6049" s="178"/>
      <c r="U6049" s="178"/>
      <c r="V6049" s="178"/>
      <c r="W6049" s="178"/>
      <c r="X6049" s="178"/>
      <c r="Y6049" s="210">
        <f t="shared" si="478"/>
        <v>0.38643160300359125</v>
      </c>
      <c r="Z6049" s="211">
        <f t="shared" si="480"/>
        <v>0.44</v>
      </c>
      <c r="AA6049" s="178"/>
      <c r="AB6049" s="178"/>
      <c r="AC6049" s="178"/>
    </row>
    <row r="6050" spans="2:29" x14ac:dyDescent="0.35">
      <c r="B6050" s="222">
        <v>612700</v>
      </c>
      <c r="C6050" s="208">
        <v>256244</v>
      </c>
      <c r="D6050" s="309">
        <v>14093.42</v>
      </c>
      <c r="E6050" s="206">
        <v>20499.52</v>
      </c>
      <c r="F6050" s="206">
        <v>23061.96</v>
      </c>
      <c r="G6050" s="205">
        <f t="shared" si="481"/>
        <v>0.41822098906479516</v>
      </c>
      <c r="H6050" s="207">
        <f t="shared" si="482"/>
        <v>0.45</v>
      </c>
      <c r="I6050" s="213">
        <v>236774</v>
      </c>
      <c r="J6050" s="213">
        <v>13022.57</v>
      </c>
      <c r="K6050" s="212">
        <v>18941.919999999998</v>
      </c>
      <c r="L6050" s="212">
        <v>21309.66</v>
      </c>
      <c r="M6050" s="239">
        <f t="shared" si="479"/>
        <v>0.51530000000002474</v>
      </c>
      <c r="N6050" s="239"/>
      <c r="O6050" s="178"/>
      <c r="P6050" s="178"/>
      <c r="Q6050" s="178"/>
      <c r="R6050" s="178"/>
      <c r="S6050" s="178"/>
      <c r="T6050" s="178"/>
      <c r="U6050" s="178"/>
      <c r="V6050" s="178"/>
      <c r="W6050" s="178"/>
      <c r="X6050" s="178"/>
      <c r="Y6050" s="210">
        <f t="shared" si="478"/>
        <v>0.38644361024971435</v>
      </c>
      <c r="Z6050" s="211">
        <f t="shared" si="480"/>
        <v>0.46</v>
      </c>
      <c r="AA6050" s="178"/>
      <c r="AB6050" s="178"/>
      <c r="AC6050" s="178"/>
    </row>
    <row r="6051" spans="2:29" x14ac:dyDescent="0.35">
      <c r="B6051" s="222">
        <v>612800</v>
      </c>
      <c r="C6051" s="208">
        <v>256289</v>
      </c>
      <c r="D6051" s="309">
        <v>14095.89</v>
      </c>
      <c r="E6051" s="206">
        <v>20503.12</v>
      </c>
      <c r="F6051" s="206">
        <v>23066.01</v>
      </c>
      <c r="G6051" s="205">
        <f t="shared" si="481"/>
        <v>0.41822617493472586</v>
      </c>
      <c r="H6051" s="207">
        <f t="shared" si="482"/>
        <v>0.45</v>
      </c>
      <c r="I6051" s="213">
        <v>236818</v>
      </c>
      <c r="J6051" s="213">
        <v>13024.99</v>
      </c>
      <c r="K6051" s="212">
        <v>18945.439999999999</v>
      </c>
      <c r="L6051" s="212">
        <v>21313.62</v>
      </c>
      <c r="M6051" s="239">
        <f t="shared" si="479"/>
        <v>0.51520000000025901</v>
      </c>
      <c r="N6051" s="239"/>
      <c r="O6051" s="178"/>
      <c r="P6051" s="178"/>
      <c r="Q6051" s="178"/>
      <c r="R6051" s="178"/>
      <c r="S6051" s="178"/>
      <c r="T6051" s="178"/>
      <c r="U6051" s="178"/>
      <c r="V6051" s="178"/>
      <c r="W6051" s="178"/>
      <c r="X6051" s="178"/>
      <c r="Y6051" s="210">
        <f t="shared" si="478"/>
        <v>0.38645234986945171</v>
      </c>
      <c r="Z6051" s="211">
        <f t="shared" si="480"/>
        <v>0.44</v>
      </c>
      <c r="AA6051" s="178"/>
      <c r="AB6051" s="178"/>
      <c r="AC6051" s="178"/>
    </row>
    <row r="6052" spans="2:29" x14ac:dyDescent="0.35">
      <c r="B6052" s="222">
        <v>612900</v>
      </c>
      <c r="C6052" s="208">
        <v>256334</v>
      </c>
      <c r="D6052" s="309">
        <v>14098.37</v>
      </c>
      <c r="E6052" s="206">
        <v>20506.72</v>
      </c>
      <c r="F6052" s="206">
        <v>23070.06</v>
      </c>
      <c r="G6052" s="205">
        <f t="shared" si="481"/>
        <v>0.41823135911241638</v>
      </c>
      <c r="H6052" s="207">
        <f t="shared" si="482"/>
        <v>0.45</v>
      </c>
      <c r="I6052" s="213">
        <v>236864</v>
      </c>
      <c r="J6052" s="213">
        <v>13027.52</v>
      </c>
      <c r="K6052" s="212">
        <v>18949.12</v>
      </c>
      <c r="L6052" s="212">
        <v>21317.759999999998</v>
      </c>
      <c r="M6052" s="239">
        <f t="shared" si="479"/>
        <v>0.51529999999995202</v>
      </c>
      <c r="N6052" s="239"/>
      <c r="O6052" s="178"/>
      <c r="P6052" s="178"/>
      <c r="Q6052" s="178"/>
      <c r="R6052" s="178"/>
      <c r="S6052" s="178"/>
      <c r="T6052" s="178"/>
      <c r="U6052" s="178"/>
      <c r="V6052" s="178"/>
      <c r="W6052" s="178"/>
      <c r="X6052" s="178"/>
      <c r="Y6052" s="210">
        <f t="shared" si="478"/>
        <v>0.38646434981236744</v>
      </c>
      <c r="Z6052" s="211">
        <f t="shared" si="480"/>
        <v>0.46</v>
      </c>
      <c r="AA6052" s="178"/>
      <c r="AB6052" s="178"/>
      <c r="AC6052" s="178"/>
    </row>
    <row r="6053" spans="2:29" x14ac:dyDescent="0.35">
      <c r="B6053" s="222">
        <v>613000</v>
      </c>
      <c r="C6053" s="208">
        <v>256379</v>
      </c>
      <c r="D6053" s="309">
        <v>14100.84</v>
      </c>
      <c r="E6053" s="206">
        <v>20510.32</v>
      </c>
      <c r="F6053" s="206">
        <v>23074.11</v>
      </c>
      <c r="G6053" s="205">
        <f t="shared" si="481"/>
        <v>0.41823654159869494</v>
      </c>
      <c r="H6053" s="207">
        <f t="shared" si="482"/>
        <v>0.45</v>
      </c>
      <c r="I6053" s="213">
        <v>236908</v>
      </c>
      <c r="J6053" s="213">
        <v>13029.94</v>
      </c>
      <c r="K6053" s="212">
        <v>18952.64</v>
      </c>
      <c r="L6053" s="212">
        <v>21321.72</v>
      </c>
      <c r="M6053" s="239">
        <f t="shared" si="479"/>
        <v>0.51520000000007715</v>
      </c>
      <c r="N6053" s="239"/>
      <c r="O6053" s="178"/>
      <c r="P6053" s="178"/>
      <c r="Q6053" s="178"/>
      <c r="R6053" s="178"/>
      <c r="S6053" s="178"/>
      <c r="T6053" s="178"/>
      <c r="U6053" s="178"/>
      <c r="V6053" s="178"/>
      <c r="W6053" s="178"/>
      <c r="X6053" s="178"/>
      <c r="Y6053" s="210">
        <f t="shared" si="478"/>
        <v>0.38647308319738988</v>
      </c>
      <c r="Z6053" s="211">
        <f t="shared" si="480"/>
        <v>0.44</v>
      </c>
      <c r="AA6053" s="178"/>
      <c r="AB6053" s="178"/>
      <c r="AC6053" s="178"/>
    </row>
    <row r="6054" spans="2:29" x14ac:dyDescent="0.35">
      <c r="B6054" s="222">
        <v>613100</v>
      </c>
      <c r="C6054" s="208">
        <v>256424</v>
      </c>
      <c r="D6054" s="309">
        <v>14103.32</v>
      </c>
      <c r="E6054" s="206">
        <v>20513.919999999998</v>
      </c>
      <c r="F6054" s="206">
        <v>23078.16</v>
      </c>
      <c r="G6054" s="205">
        <f t="shared" si="481"/>
        <v>0.41824172239438917</v>
      </c>
      <c r="H6054" s="207">
        <f t="shared" si="482"/>
        <v>0.45</v>
      </c>
      <c r="I6054" s="213">
        <v>236954</v>
      </c>
      <c r="J6054" s="213">
        <v>13032.47</v>
      </c>
      <c r="K6054" s="212">
        <v>18956.32</v>
      </c>
      <c r="L6054" s="212">
        <v>21325.86</v>
      </c>
      <c r="M6054" s="239">
        <f t="shared" si="479"/>
        <v>0.51529999999980647</v>
      </c>
      <c r="N6054" s="239"/>
      <c r="O6054" s="178"/>
      <c r="P6054" s="178"/>
      <c r="Q6054" s="178"/>
      <c r="R6054" s="178"/>
      <c r="S6054" s="178"/>
      <c r="T6054" s="178"/>
      <c r="U6054" s="178"/>
      <c r="V6054" s="178"/>
      <c r="W6054" s="178"/>
      <c r="X6054" s="178"/>
      <c r="Y6054" s="210">
        <f t="shared" si="478"/>
        <v>0.3864850758440711</v>
      </c>
      <c r="Z6054" s="211">
        <f t="shared" si="480"/>
        <v>0.46</v>
      </c>
      <c r="AA6054" s="178"/>
      <c r="AB6054" s="178"/>
      <c r="AC6054" s="178"/>
    </row>
    <row r="6055" spans="2:29" x14ac:dyDescent="0.35">
      <c r="B6055" s="222">
        <v>613200</v>
      </c>
      <c r="C6055" s="208">
        <v>256469</v>
      </c>
      <c r="D6055" s="309">
        <v>14105.79</v>
      </c>
      <c r="E6055" s="206">
        <v>20517.52</v>
      </c>
      <c r="F6055" s="206">
        <v>23082.21</v>
      </c>
      <c r="G6055" s="205">
        <f t="shared" si="481"/>
        <v>0.41824690150032617</v>
      </c>
      <c r="H6055" s="207">
        <f t="shared" si="482"/>
        <v>0.45</v>
      </c>
      <c r="I6055" s="213">
        <v>236998</v>
      </c>
      <c r="J6055" s="213">
        <v>13034.89</v>
      </c>
      <c r="K6055" s="212">
        <v>18959.84</v>
      </c>
      <c r="L6055" s="212">
        <v>21329.82</v>
      </c>
      <c r="M6055" s="239">
        <f t="shared" si="479"/>
        <v>0.51520000000000432</v>
      </c>
      <c r="N6055" s="239"/>
      <c r="O6055" s="178"/>
      <c r="P6055" s="178"/>
      <c r="Q6055" s="178"/>
      <c r="R6055" s="178"/>
      <c r="S6055" s="178"/>
      <c r="T6055" s="178"/>
      <c r="U6055" s="178"/>
      <c r="V6055" s="178"/>
      <c r="W6055" s="178"/>
      <c r="X6055" s="178"/>
      <c r="Y6055" s="210">
        <f t="shared" si="478"/>
        <v>0.38649380300065234</v>
      </c>
      <c r="Z6055" s="211">
        <f t="shared" si="480"/>
        <v>0.44</v>
      </c>
      <c r="AA6055" s="178"/>
      <c r="AB6055" s="178"/>
      <c r="AC6055" s="178"/>
    </row>
    <row r="6056" spans="2:29" x14ac:dyDescent="0.35">
      <c r="B6056" s="222">
        <v>613300</v>
      </c>
      <c r="C6056" s="208">
        <v>256514</v>
      </c>
      <c r="D6056" s="309">
        <v>14108.27</v>
      </c>
      <c r="E6056" s="206">
        <v>20521.12</v>
      </c>
      <c r="F6056" s="206">
        <v>23086.26</v>
      </c>
      <c r="G6056" s="205">
        <f t="shared" si="481"/>
        <v>0.41825207891733246</v>
      </c>
      <c r="H6056" s="207">
        <f t="shared" si="482"/>
        <v>0.45</v>
      </c>
      <c r="I6056" s="213">
        <v>237044</v>
      </c>
      <c r="J6056" s="213">
        <v>13037.42</v>
      </c>
      <c r="K6056" s="212">
        <v>18963.52</v>
      </c>
      <c r="L6056" s="212">
        <v>21333.96</v>
      </c>
      <c r="M6056" s="239">
        <f t="shared" si="479"/>
        <v>0.51530000000027942</v>
      </c>
      <c r="N6056" s="239"/>
      <c r="O6056" s="178"/>
      <c r="P6056" s="178"/>
      <c r="Q6056" s="178"/>
      <c r="R6056" s="178"/>
      <c r="S6056" s="178"/>
      <c r="T6056" s="178"/>
      <c r="U6056" s="178"/>
      <c r="V6056" s="178"/>
      <c r="W6056" s="178"/>
      <c r="X6056" s="178"/>
      <c r="Y6056" s="210">
        <f t="shared" si="478"/>
        <v>0.38650578835806293</v>
      </c>
      <c r="Z6056" s="211">
        <f t="shared" si="480"/>
        <v>0.46</v>
      </c>
      <c r="AA6056" s="178"/>
      <c r="AB6056" s="178"/>
      <c r="AC6056" s="178"/>
    </row>
    <row r="6057" spans="2:29" x14ac:dyDescent="0.35">
      <c r="B6057" s="222">
        <v>613400</v>
      </c>
      <c r="C6057" s="208">
        <v>256559</v>
      </c>
      <c r="D6057" s="309">
        <v>14110.74</v>
      </c>
      <c r="E6057" s="206">
        <v>20524.72</v>
      </c>
      <c r="F6057" s="206">
        <v>23090.31</v>
      </c>
      <c r="G6057" s="205">
        <f t="shared" si="481"/>
        <v>0.41825725464623409</v>
      </c>
      <c r="H6057" s="207">
        <f t="shared" si="482"/>
        <v>0.45</v>
      </c>
      <c r="I6057" s="213">
        <v>237088</v>
      </c>
      <c r="J6057" s="213">
        <v>13039.84</v>
      </c>
      <c r="K6057" s="212">
        <v>18967.04</v>
      </c>
      <c r="L6057" s="212">
        <v>21337.919999999998</v>
      </c>
      <c r="M6057" s="239">
        <f t="shared" si="479"/>
        <v>0.51519999999989519</v>
      </c>
      <c r="N6057" s="239"/>
      <c r="O6057" s="178"/>
      <c r="P6057" s="178"/>
      <c r="Q6057" s="178"/>
      <c r="R6057" s="178"/>
      <c r="S6057" s="178"/>
      <c r="T6057" s="178"/>
      <c r="U6057" s="178"/>
      <c r="V6057" s="178"/>
      <c r="W6057" s="178"/>
      <c r="X6057" s="178"/>
      <c r="Y6057" s="210">
        <f t="shared" si="478"/>
        <v>0.38651450929246822</v>
      </c>
      <c r="Z6057" s="211">
        <f t="shared" si="480"/>
        <v>0.44</v>
      </c>
      <c r="AA6057" s="178"/>
      <c r="AB6057" s="178"/>
      <c r="AC6057" s="178"/>
    </row>
    <row r="6058" spans="2:29" x14ac:dyDescent="0.35">
      <c r="B6058" s="222">
        <v>613500</v>
      </c>
      <c r="C6058" s="208">
        <v>256604</v>
      </c>
      <c r="D6058" s="309">
        <v>14113.22</v>
      </c>
      <c r="E6058" s="206">
        <v>20528.32</v>
      </c>
      <c r="F6058" s="206">
        <v>23094.36</v>
      </c>
      <c r="G6058" s="205">
        <f t="shared" si="481"/>
        <v>0.41826242868785657</v>
      </c>
      <c r="H6058" s="207">
        <f t="shared" si="482"/>
        <v>0.45</v>
      </c>
      <c r="I6058" s="213">
        <v>237134</v>
      </c>
      <c r="J6058" s="213">
        <v>13042.37</v>
      </c>
      <c r="K6058" s="212">
        <v>18970.72</v>
      </c>
      <c r="L6058" s="212">
        <v>21342.06</v>
      </c>
      <c r="M6058" s="239">
        <f t="shared" si="479"/>
        <v>0.5152999999995882</v>
      </c>
      <c r="N6058" s="239"/>
      <c r="O6058" s="178"/>
      <c r="P6058" s="178"/>
      <c r="Q6058" s="178"/>
      <c r="R6058" s="178"/>
      <c r="S6058" s="178"/>
      <c r="T6058" s="178"/>
      <c r="U6058" s="178"/>
      <c r="V6058" s="178"/>
      <c r="W6058" s="178"/>
      <c r="X6058" s="178"/>
      <c r="Y6058" s="210">
        <f t="shared" si="478"/>
        <v>0.38652648736756318</v>
      </c>
      <c r="Z6058" s="211">
        <f t="shared" si="480"/>
        <v>0.46</v>
      </c>
      <c r="AA6058" s="178"/>
      <c r="AB6058" s="178"/>
      <c r="AC6058" s="178"/>
    </row>
    <row r="6059" spans="2:29" x14ac:dyDescent="0.35">
      <c r="B6059" s="222">
        <v>613600</v>
      </c>
      <c r="C6059" s="208">
        <v>256649</v>
      </c>
      <c r="D6059" s="309">
        <v>14115.69</v>
      </c>
      <c r="E6059" s="206">
        <v>20531.919999999998</v>
      </c>
      <c r="F6059" s="206">
        <v>23098.41</v>
      </c>
      <c r="G6059" s="205">
        <f t="shared" si="481"/>
        <v>0.41826760104302479</v>
      </c>
      <c r="H6059" s="207">
        <f t="shared" si="482"/>
        <v>0.45</v>
      </c>
      <c r="I6059" s="213">
        <v>237178</v>
      </c>
      <c r="J6059" s="213">
        <v>13044.79</v>
      </c>
      <c r="K6059" s="212">
        <v>18974.240000000002</v>
      </c>
      <c r="L6059" s="212">
        <v>21346.02</v>
      </c>
      <c r="M6059" s="239">
        <f t="shared" si="479"/>
        <v>0.51519999999974975</v>
      </c>
      <c r="N6059" s="239"/>
      <c r="O6059" s="178"/>
      <c r="P6059" s="178"/>
      <c r="Q6059" s="178"/>
      <c r="R6059" s="178"/>
      <c r="S6059" s="178"/>
      <c r="T6059" s="178"/>
      <c r="U6059" s="178"/>
      <c r="V6059" s="178"/>
      <c r="W6059" s="178"/>
      <c r="X6059" s="178"/>
      <c r="Y6059" s="210">
        <f t="shared" si="478"/>
        <v>0.38653520208604952</v>
      </c>
      <c r="Z6059" s="211">
        <f t="shared" si="480"/>
        <v>0.44</v>
      </c>
      <c r="AA6059" s="178"/>
      <c r="AB6059" s="178"/>
      <c r="AC6059" s="178"/>
    </row>
    <row r="6060" spans="2:29" x14ac:dyDescent="0.35">
      <c r="B6060" s="222">
        <v>613700</v>
      </c>
      <c r="C6060" s="208">
        <v>256694</v>
      </c>
      <c r="D6060" s="309">
        <v>14118.17</v>
      </c>
      <c r="E6060" s="206">
        <v>20535.52</v>
      </c>
      <c r="F6060" s="206">
        <v>23102.46</v>
      </c>
      <c r="G6060" s="205">
        <f t="shared" si="481"/>
        <v>0.41827277171256316</v>
      </c>
      <c r="H6060" s="207">
        <f t="shared" si="482"/>
        <v>0.45</v>
      </c>
      <c r="I6060" s="213">
        <v>237224</v>
      </c>
      <c r="J6060" s="213">
        <v>13047.32</v>
      </c>
      <c r="K6060" s="212">
        <v>18977.919999999998</v>
      </c>
      <c r="L6060" s="212">
        <v>21350.16</v>
      </c>
      <c r="M6060" s="239">
        <f t="shared" si="479"/>
        <v>0.51530000000002474</v>
      </c>
      <c r="N6060" s="239"/>
      <c r="O6060" s="178"/>
      <c r="P6060" s="178"/>
      <c r="Q6060" s="178"/>
      <c r="R6060" s="178"/>
      <c r="S6060" s="178"/>
      <c r="T6060" s="178"/>
      <c r="U6060" s="178"/>
      <c r="V6060" s="178"/>
      <c r="W6060" s="178"/>
      <c r="X6060" s="178"/>
      <c r="Y6060" s="210">
        <f t="shared" si="478"/>
        <v>0.38654717288577478</v>
      </c>
      <c r="Z6060" s="211">
        <f t="shared" si="480"/>
        <v>0.46</v>
      </c>
      <c r="AA6060" s="178"/>
      <c r="AB6060" s="178"/>
      <c r="AC6060" s="178"/>
    </row>
    <row r="6061" spans="2:29" x14ac:dyDescent="0.35">
      <c r="B6061" s="222">
        <v>613800</v>
      </c>
      <c r="C6061" s="208">
        <v>256739</v>
      </c>
      <c r="D6061" s="309">
        <v>14120.64</v>
      </c>
      <c r="E6061" s="206">
        <v>20539.12</v>
      </c>
      <c r="F6061" s="206">
        <v>23106.51</v>
      </c>
      <c r="G6061" s="205">
        <f t="shared" si="481"/>
        <v>0.41827794069729551</v>
      </c>
      <c r="H6061" s="207">
        <f t="shared" si="482"/>
        <v>0.45</v>
      </c>
      <c r="I6061" s="213">
        <v>237268</v>
      </c>
      <c r="J6061" s="213">
        <v>13049.74</v>
      </c>
      <c r="K6061" s="212">
        <v>18981.439999999999</v>
      </c>
      <c r="L6061" s="212">
        <v>21354.12</v>
      </c>
      <c r="M6061" s="239">
        <f t="shared" si="479"/>
        <v>0.51520000000025901</v>
      </c>
      <c r="N6061" s="239"/>
      <c r="O6061" s="178"/>
      <c r="P6061" s="178"/>
      <c r="Q6061" s="178"/>
      <c r="R6061" s="178"/>
      <c r="S6061" s="178"/>
      <c r="T6061" s="178"/>
      <c r="U6061" s="178"/>
      <c r="V6061" s="178"/>
      <c r="W6061" s="178"/>
      <c r="X6061" s="178"/>
      <c r="Y6061" s="210">
        <f t="shared" si="478"/>
        <v>0.38655588139459107</v>
      </c>
      <c r="Z6061" s="211">
        <f t="shared" si="480"/>
        <v>0.44</v>
      </c>
      <c r="AA6061" s="178"/>
      <c r="AB6061" s="178"/>
      <c r="AC6061" s="178"/>
    </row>
    <row r="6062" spans="2:29" x14ac:dyDescent="0.35">
      <c r="B6062" s="222">
        <v>613900</v>
      </c>
      <c r="C6062" s="208">
        <v>256784</v>
      </c>
      <c r="D6062" s="309">
        <v>14123.12</v>
      </c>
      <c r="E6062" s="206">
        <v>20542.72</v>
      </c>
      <c r="F6062" s="206">
        <v>23110.560000000001</v>
      </c>
      <c r="G6062" s="205">
        <f t="shared" si="481"/>
        <v>0.4182831079980453</v>
      </c>
      <c r="H6062" s="207">
        <f t="shared" si="482"/>
        <v>0.45</v>
      </c>
      <c r="I6062" s="213">
        <v>237314</v>
      </c>
      <c r="J6062" s="213">
        <v>13052.27</v>
      </c>
      <c r="K6062" s="212">
        <v>18985.12</v>
      </c>
      <c r="L6062" s="212">
        <v>21358.26</v>
      </c>
      <c r="M6062" s="239">
        <f t="shared" si="479"/>
        <v>0.51529999999995202</v>
      </c>
      <c r="N6062" s="239"/>
      <c r="O6062" s="178"/>
      <c r="P6062" s="178"/>
      <c r="Q6062" s="178"/>
      <c r="R6062" s="178"/>
      <c r="S6062" s="178"/>
      <c r="T6062" s="178"/>
      <c r="U6062" s="178"/>
      <c r="V6062" s="178"/>
      <c r="W6062" s="178"/>
      <c r="X6062" s="178"/>
      <c r="Y6062" s="210">
        <f t="shared" si="478"/>
        <v>0.3865678449258837</v>
      </c>
      <c r="Z6062" s="211">
        <f t="shared" si="480"/>
        <v>0.46</v>
      </c>
      <c r="AA6062" s="178"/>
      <c r="AB6062" s="178"/>
      <c r="AC6062" s="178"/>
    </row>
    <row r="6063" spans="2:29" x14ac:dyDescent="0.35">
      <c r="B6063" s="222">
        <v>614000</v>
      </c>
      <c r="C6063" s="208">
        <v>256829</v>
      </c>
      <c r="D6063" s="309">
        <v>14125.59</v>
      </c>
      <c r="E6063" s="206">
        <v>20546.32</v>
      </c>
      <c r="F6063" s="206">
        <v>23114.61</v>
      </c>
      <c r="G6063" s="205">
        <f t="shared" si="481"/>
        <v>0.4182882736156352</v>
      </c>
      <c r="H6063" s="207">
        <f t="shared" si="482"/>
        <v>0.45</v>
      </c>
      <c r="I6063" s="213">
        <v>237358</v>
      </c>
      <c r="J6063" s="213">
        <v>13054.69</v>
      </c>
      <c r="K6063" s="212">
        <v>18988.64</v>
      </c>
      <c r="L6063" s="212">
        <v>21362.22</v>
      </c>
      <c r="M6063" s="239">
        <f t="shared" si="479"/>
        <v>0.51520000000007715</v>
      </c>
      <c r="N6063" s="239"/>
      <c r="O6063" s="178"/>
      <c r="P6063" s="178"/>
      <c r="Q6063" s="178"/>
      <c r="R6063" s="178"/>
      <c r="S6063" s="178"/>
      <c r="T6063" s="178"/>
      <c r="U6063" s="178"/>
      <c r="V6063" s="178"/>
      <c r="W6063" s="178"/>
      <c r="X6063" s="178"/>
      <c r="Y6063" s="210">
        <f t="shared" si="478"/>
        <v>0.38657654723127038</v>
      </c>
      <c r="Z6063" s="211">
        <f t="shared" si="480"/>
        <v>0.44</v>
      </c>
      <c r="AA6063" s="178"/>
      <c r="AB6063" s="178"/>
      <c r="AC6063" s="178"/>
    </row>
    <row r="6064" spans="2:29" x14ac:dyDescent="0.35">
      <c r="B6064" s="222">
        <v>614100</v>
      </c>
      <c r="C6064" s="208">
        <v>256874</v>
      </c>
      <c r="D6064" s="309">
        <v>14128.07</v>
      </c>
      <c r="E6064" s="206">
        <v>20549.919999999998</v>
      </c>
      <c r="F6064" s="206">
        <v>23118.66</v>
      </c>
      <c r="G6064" s="205">
        <f t="shared" si="481"/>
        <v>0.41829343755088749</v>
      </c>
      <c r="H6064" s="207">
        <f t="shared" si="482"/>
        <v>0.45</v>
      </c>
      <c r="I6064" s="213">
        <v>237404</v>
      </c>
      <c r="J6064" s="213">
        <v>13057.22</v>
      </c>
      <c r="K6064" s="212">
        <v>18992.32</v>
      </c>
      <c r="L6064" s="212">
        <v>21366.36</v>
      </c>
      <c r="M6064" s="239">
        <f t="shared" si="479"/>
        <v>0.51529999999980647</v>
      </c>
      <c r="N6064" s="239"/>
      <c r="O6064" s="178"/>
      <c r="P6064" s="178"/>
      <c r="Q6064" s="178"/>
      <c r="R6064" s="178"/>
      <c r="S6064" s="178"/>
      <c r="T6064" s="178"/>
      <c r="U6064" s="178"/>
      <c r="V6064" s="178"/>
      <c r="W6064" s="178"/>
      <c r="X6064" s="178"/>
      <c r="Y6064" s="210">
        <f t="shared" si="478"/>
        <v>0.38658850350105844</v>
      </c>
      <c r="Z6064" s="211">
        <f t="shared" si="480"/>
        <v>0.46</v>
      </c>
      <c r="AA6064" s="178"/>
      <c r="AB6064" s="178"/>
      <c r="AC6064" s="178"/>
    </row>
    <row r="6065" spans="2:29" x14ac:dyDescent="0.35">
      <c r="B6065" s="222">
        <v>614200</v>
      </c>
      <c r="C6065" s="208">
        <v>256919</v>
      </c>
      <c r="D6065" s="309">
        <v>14130.54</v>
      </c>
      <c r="E6065" s="206">
        <v>20553.52</v>
      </c>
      <c r="F6065" s="206">
        <v>23122.71</v>
      </c>
      <c r="G6065" s="205">
        <f t="shared" si="481"/>
        <v>0.41829859980462392</v>
      </c>
      <c r="H6065" s="207">
        <f t="shared" si="482"/>
        <v>0.45</v>
      </c>
      <c r="I6065" s="213">
        <v>237448</v>
      </c>
      <c r="J6065" s="213">
        <v>13059.64</v>
      </c>
      <c r="K6065" s="212">
        <v>18995.84</v>
      </c>
      <c r="L6065" s="212">
        <v>21370.32</v>
      </c>
      <c r="M6065" s="239">
        <f t="shared" si="479"/>
        <v>0.51520000000000432</v>
      </c>
      <c r="N6065" s="239"/>
      <c r="O6065" s="178"/>
      <c r="P6065" s="178"/>
      <c r="Q6065" s="178"/>
      <c r="R6065" s="178"/>
      <c r="S6065" s="178"/>
      <c r="T6065" s="178"/>
      <c r="U6065" s="178"/>
      <c r="V6065" s="178"/>
      <c r="W6065" s="178"/>
      <c r="X6065" s="178"/>
      <c r="Y6065" s="210">
        <f t="shared" si="478"/>
        <v>0.38659719960924782</v>
      </c>
      <c r="Z6065" s="211">
        <f t="shared" si="480"/>
        <v>0.44</v>
      </c>
      <c r="AA6065" s="178"/>
      <c r="AB6065" s="178"/>
      <c r="AC6065" s="178"/>
    </row>
    <row r="6066" spans="2:29" x14ac:dyDescent="0.35">
      <c r="B6066" s="222">
        <v>614300</v>
      </c>
      <c r="C6066" s="208">
        <v>256964</v>
      </c>
      <c r="D6066" s="309">
        <v>14133.02</v>
      </c>
      <c r="E6066" s="206">
        <v>20557.12</v>
      </c>
      <c r="F6066" s="206">
        <v>23126.76</v>
      </c>
      <c r="G6066" s="205">
        <f t="shared" si="481"/>
        <v>0.41830376037766565</v>
      </c>
      <c r="H6066" s="207">
        <f t="shared" si="482"/>
        <v>0.45</v>
      </c>
      <c r="I6066" s="213">
        <v>237494</v>
      </c>
      <c r="J6066" s="213">
        <v>13062.17</v>
      </c>
      <c r="K6066" s="212">
        <v>18999.52</v>
      </c>
      <c r="L6066" s="212">
        <v>21374.46</v>
      </c>
      <c r="M6066" s="239">
        <f t="shared" si="479"/>
        <v>0.51530000000027942</v>
      </c>
      <c r="N6066" s="239"/>
      <c r="O6066" s="178"/>
      <c r="P6066" s="178"/>
      <c r="Q6066" s="178"/>
      <c r="R6066" s="178"/>
      <c r="S6066" s="178"/>
      <c r="T6066" s="178"/>
      <c r="U6066" s="178"/>
      <c r="V6066" s="178"/>
      <c r="W6066" s="178"/>
      <c r="X6066" s="178"/>
      <c r="Y6066" s="210">
        <f t="shared" si="478"/>
        <v>0.38660914862445062</v>
      </c>
      <c r="Z6066" s="211">
        <f t="shared" si="480"/>
        <v>0.46</v>
      </c>
      <c r="AA6066" s="178"/>
      <c r="AB6066" s="178"/>
      <c r="AC6066" s="178"/>
    </row>
    <row r="6067" spans="2:29" x14ac:dyDescent="0.35">
      <c r="B6067" s="222">
        <v>614400</v>
      </c>
      <c r="C6067" s="208">
        <v>257009</v>
      </c>
      <c r="D6067" s="309">
        <v>14135.49</v>
      </c>
      <c r="E6067" s="206">
        <v>20560.72</v>
      </c>
      <c r="F6067" s="206">
        <v>23130.81</v>
      </c>
      <c r="G6067" s="205">
        <f t="shared" si="481"/>
        <v>0.41830891927083336</v>
      </c>
      <c r="H6067" s="207">
        <f t="shared" si="482"/>
        <v>0.45</v>
      </c>
      <c r="I6067" s="213">
        <v>237538</v>
      </c>
      <c r="J6067" s="213">
        <v>13064.59</v>
      </c>
      <c r="K6067" s="212">
        <v>19003.04</v>
      </c>
      <c r="L6067" s="212">
        <v>21378.42</v>
      </c>
      <c r="M6067" s="239">
        <f t="shared" si="479"/>
        <v>0.51519999999989519</v>
      </c>
      <c r="N6067" s="239"/>
      <c r="O6067" s="178"/>
      <c r="P6067" s="178"/>
      <c r="Q6067" s="178"/>
      <c r="R6067" s="178"/>
      <c r="S6067" s="178"/>
      <c r="T6067" s="178"/>
      <c r="U6067" s="178"/>
      <c r="V6067" s="178"/>
      <c r="W6067" s="178"/>
      <c r="X6067" s="178"/>
      <c r="Y6067" s="210">
        <f t="shared" si="478"/>
        <v>0.38661783854166665</v>
      </c>
      <c r="Z6067" s="211">
        <f t="shared" si="480"/>
        <v>0.44</v>
      </c>
      <c r="AA6067" s="178"/>
      <c r="AB6067" s="178"/>
      <c r="AC6067" s="178"/>
    </row>
    <row r="6068" spans="2:29" x14ac:dyDescent="0.35">
      <c r="B6068" s="222">
        <v>614500</v>
      </c>
      <c r="C6068" s="208">
        <v>257054</v>
      </c>
      <c r="D6068" s="309">
        <v>14137.97</v>
      </c>
      <c r="E6068" s="206">
        <v>20564.32</v>
      </c>
      <c r="F6068" s="206">
        <v>23134.86</v>
      </c>
      <c r="G6068" s="205">
        <f t="shared" si="481"/>
        <v>0.41831407648494712</v>
      </c>
      <c r="H6068" s="207">
        <f t="shared" si="482"/>
        <v>0.45</v>
      </c>
      <c r="I6068" s="213">
        <v>237584</v>
      </c>
      <c r="J6068" s="213">
        <v>13067.12</v>
      </c>
      <c r="K6068" s="212">
        <v>19006.72</v>
      </c>
      <c r="L6068" s="212">
        <v>21382.560000000001</v>
      </c>
      <c r="M6068" s="239">
        <f t="shared" si="479"/>
        <v>0.5152999999995882</v>
      </c>
      <c r="N6068" s="239"/>
      <c r="O6068" s="178"/>
      <c r="P6068" s="178"/>
      <c r="Q6068" s="178"/>
      <c r="R6068" s="178"/>
      <c r="S6068" s="178"/>
      <c r="T6068" s="178"/>
      <c r="U6068" s="178"/>
      <c r="V6068" s="178"/>
      <c r="W6068" s="178"/>
      <c r="X6068" s="178"/>
      <c r="Y6068" s="210">
        <f t="shared" si="478"/>
        <v>0.38662978030919448</v>
      </c>
      <c r="Z6068" s="211">
        <f t="shared" si="480"/>
        <v>0.46</v>
      </c>
      <c r="AA6068" s="178"/>
      <c r="AB6068" s="178"/>
      <c r="AC6068" s="178"/>
    </row>
    <row r="6069" spans="2:29" x14ac:dyDescent="0.35">
      <c r="B6069" s="222">
        <v>614600</v>
      </c>
      <c r="C6069" s="208">
        <v>257099</v>
      </c>
      <c r="D6069" s="309">
        <v>14140.44</v>
      </c>
      <c r="E6069" s="206">
        <v>20567.919999999998</v>
      </c>
      <c r="F6069" s="206">
        <v>23138.91</v>
      </c>
      <c r="G6069" s="205">
        <f t="shared" si="481"/>
        <v>0.41831923202082655</v>
      </c>
      <c r="H6069" s="207">
        <f t="shared" si="482"/>
        <v>0.45</v>
      </c>
      <c r="I6069" s="213">
        <v>237628</v>
      </c>
      <c r="J6069" s="213">
        <v>13069.54</v>
      </c>
      <c r="K6069" s="212">
        <v>19010.240000000002</v>
      </c>
      <c r="L6069" s="212">
        <v>21386.52</v>
      </c>
      <c r="M6069" s="239">
        <f t="shared" si="479"/>
        <v>0.51519999999974975</v>
      </c>
      <c r="N6069" s="239"/>
      <c r="O6069" s="178"/>
      <c r="P6069" s="178"/>
      <c r="Q6069" s="178"/>
      <c r="R6069" s="178"/>
      <c r="S6069" s="178"/>
      <c r="T6069" s="178"/>
      <c r="U6069" s="178"/>
      <c r="V6069" s="178"/>
      <c r="W6069" s="178"/>
      <c r="X6069" s="178"/>
      <c r="Y6069" s="210">
        <f t="shared" si="478"/>
        <v>0.38663846404165308</v>
      </c>
      <c r="Z6069" s="211">
        <f t="shared" si="480"/>
        <v>0.44</v>
      </c>
      <c r="AA6069" s="178"/>
      <c r="AB6069" s="178"/>
      <c r="AC6069" s="178"/>
    </row>
    <row r="6070" spans="2:29" x14ac:dyDescent="0.35">
      <c r="B6070" s="222">
        <v>614700</v>
      </c>
      <c r="C6070" s="208">
        <v>257144</v>
      </c>
      <c r="D6070" s="309">
        <v>14142.92</v>
      </c>
      <c r="E6070" s="206">
        <v>20571.52</v>
      </c>
      <c r="F6070" s="206">
        <v>23142.959999999999</v>
      </c>
      <c r="G6070" s="205">
        <f t="shared" si="481"/>
        <v>0.41832438587929072</v>
      </c>
      <c r="H6070" s="207">
        <f t="shared" si="482"/>
        <v>0.45</v>
      </c>
      <c r="I6070" s="213">
        <v>237674</v>
      </c>
      <c r="J6070" s="213">
        <v>13072.07</v>
      </c>
      <c r="K6070" s="212">
        <v>19013.919999999998</v>
      </c>
      <c r="L6070" s="212">
        <v>21390.66</v>
      </c>
      <c r="M6070" s="239">
        <f t="shared" si="479"/>
        <v>0.51530000000002474</v>
      </c>
      <c r="N6070" s="239"/>
      <c r="O6070" s="178"/>
      <c r="P6070" s="178"/>
      <c r="Q6070" s="178"/>
      <c r="R6070" s="178"/>
      <c r="S6070" s="178"/>
      <c r="T6070" s="178"/>
      <c r="U6070" s="178"/>
      <c r="V6070" s="178"/>
      <c r="W6070" s="178"/>
      <c r="X6070" s="178"/>
      <c r="Y6070" s="210">
        <f t="shared" si="478"/>
        <v>0.38665039856840733</v>
      </c>
      <c r="Z6070" s="211">
        <f t="shared" si="480"/>
        <v>0.46</v>
      </c>
      <c r="AA6070" s="178"/>
      <c r="AB6070" s="178"/>
      <c r="AC6070" s="178"/>
    </row>
    <row r="6071" spans="2:29" x14ac:dyDescent="0.35">
      <c r="B6071" s="222">
        <v>614800</v>
      </c>
      <c r="C6071" s="208">
        <v>257189</v>
      </c>
      <c r="D6071" s="309">
        <v>14145.39</v>
      </c>
      <c r="E6071" s="206">
        <v>20575.12</v>
      </c>
      <c r="F6071" s="206">
        <v>23147.01</v>
      </c>
      <c r="G6071" s="205">
        <f t="shared" si="481"/>
        <v>0.41832953806115808</v>
      </c>
      <c r="H6071" s="207">
        <f t="shared" si="482"/>
        <v>0.45</v>
      </c>
      <c r="I6071" s="213">
        <v>237718</v>
      </c>
      <c r="J6071" s="213">
        <v>13074.49</v>
      </c>
      <c r="K6071" s="212">
        <v>19017.439999999999</v>
      </c>
      <c r="L6071" s="212">
        <v>21394.62</v>
      </c>
      <c r="M6071" s="239">
        <f t="shared" si="479"/>
        <v>0.51520000000025901</v>
      </c>
      <c r="N6071" s="239"/>
      <c r="O6071" s="178"/>
      <c r="P6071" s="178"/>
      <c r="Q6071" s="178"/>
      <c r="R6071" s="178"/>
      <c r="S6071" s="178"/>
      <c r="T6071" s="178"/>
      <c r="U6071" s="178"/>
      <c r="V6071" s="178"/>
      <c r="W6071" s="178"/>
      <c r="X6071" s="178"/>
      <c r="Y6071" s="210">
        <f t="shared" si="478"/>
        <v>0.3866590761223162</v>
      </c>
      <c r="Z6071" s="211">
        <f t="shared" si="480"/>
        <v>0.44</v>
      </c>
      <c r="AA6071" s="178"/>
      <c r="AB6071" s="178"/>
      <c r="AC6071" s="178"/>
    </row>
    <row r="6072" spans="2:29" x14ac:dyDescent="0.35">
      <c r="B6072" s="222">
        <v>614900</v>
      </c>
      <c r="C6072" s="208">
        <v>257234</v>
      </c>
      <c r="D6072" s="309">
        <v>14147.87</v>
      </c>
      <c r="E6072" s="206">
        <v>20578.72</v>
      </c>
      <c r="F6072" s="206">
        <v>23151.06</v>
      </c>
      <c r="G6072" s="205">
        <f t="shared" si="481"/>
        <v>0.4183346885672467</v>
      </c>
      <c r="H6072" s="207">
        <f t="shared" si="482"/>
        <v>0.45</v>
      </c>
      <c r="I6072" s="213">
        <v>237764</v>
      </c>
      <c r="J6072" s="213">
        <v>13077.02</v>
      </c>
      <c r="K6072" s="212">
        <v>19021.12</v>
      </c>
      <c r="L6072" s="212">
        <v>21398.76</v>
      </c>
      <c r="M6072" s="239">
        <f t="shared" si="479"/>
        <v>0.51529999999995202</v>
      </c>
      <c r="N6072" s="239"/>
      <c r="O6072" s="178"/>
      <c r="P6072" s="178"/>
      <c r="Q6072" s="178"/>
      <c r="R6072" s="178"/>
      <c r="S6072" s="178"/>
      <c r="T6072" s="178"/>
      <c r="U6072" s="178"/>
      <c r="V6072" s="178"/>
      <c r="W6072" s="178"/>
      <c r="X6072" s="178"/>
      <c r="Y6072" s="210">
        <f t="shared" si="478"/>
        <v>0.38667100341518945</v>
      </c>
      <c r="Z6072" s="211">
        <f t="shared" si="480"/>
        <v>0.46</v>
      </c>
      <c r="AA6072" s="178"/>
      <c r="AB6072" s="178"/>
      <c r="AC6072" s="178"/>
    </row>
    <row r="6073" spans="2:29" x14ac:dyDescent="0.35">
      <c r="B6073" s="222">
        <v>615000</v>
      </c>
      <c r="C6073" s="208">
        <v>257279</v>
      </c>
      <c r="D6073" s="309">
        <v>14150.34</v>
      </c>
      <c r="E6073" s="206">
        <v>20582.32</v>
      </c>
      <c r="F6073" s="206">
        <v>23155.11</v>
      </c>
      <c r="G6073" s="205">
        <f t="shared" si="481"/>
        <v>0.41833983739837399</v>
      </c>
      <c r="H6073" s="207">
        <f t="shared" si="482"/>
        <v>0.45</v>
      </c>
      <c r="I6073" s="213">
        <v>237808</v>
      </c>
      <c r="J6073" s="213">
        <v>13079.44</v>
      </c>
      <c r="K6073" s="212">
        <v>19024.64</v>
      </c>
      <c r="L6073" s="212">
        <v>21402.720000000001</v>
      </c>
      <c r="M6073" s="239">
        <f t="shared" si="479"/>
        <v>0.51520000000007715</v>
      </c>
      <c r="N6073" s="239"/>
      <c r="O6073" s="178"/>
      <c r="P6073" s="178"/>
      <c r="Q6073" s="178"/>
      <c r="R6073" s="178"/>
      <c r="S6073" s="178"/>
      <c r="T6073" s="178"/>
      <c r="U6073" s="178"/>
      <c r="V6073" s="178"/>
      <c r="W6073" s="178"/>
      <c r="X6073" s="178"/>
      <c r="Y6073" s="210">
        <f t="shared" si="478"/>
        <v>0.38667967479674797</v>
      </c>
      <c r="Z6073" s="211">
        <f t="shared" si="480"/>
        <v>0.44</v>
      </c>
      <c r="AA6073" s="178"/>
      <c r="AB6073" s="178"/>
      <c r="AC6073" s="178"/>
    </row>
    <row r="6074" spans="2:29" x14ac:dyDescent="0.35">
      <c r="B6074" s="222">
        <v>615100</v>
      </c>
      <c r="C6074" s="208">
        <v>257324</v>
      </c>
      <c r="D6074" s="309">
        <v>14152.82</v>
      </c>
      <c r="E6074" s="206">
        <v>20585.919999999998</v>
      </c>
      <c r="F6074" s="206">
        <v>23159.16</v>
      </c>
      <c r="G6074" s="205">
        <f t="shared" si="481"/>
        <v>0.41834498455535685</v>
      </c>
      <c r="H6074" s="207">
        <f t="shared" si="482"/>
        <v>0.45</v>
      </c>
      <c r="I6074" s="213">
        <v>237854</v>
      </c>
      <c r="J6074" s="213">
        <v>13081.97</v>
      </c>
      <c r="K6074" s="212">
        <v>19028.32</v>
      </c>
      <c r="L6074" s="212">
        <v>21406.86</v>
      </c>
      <c r="M6074" s="239">
        <f t="shared" si="479"/>
        <v>0.51529999999980647</v>
      </c>
      <c r="N6074" s="239"/>
      <c r="O6074" s="178"/>
      <c r="P6074" s="178"/>
      <c r="Q6074" s="178"/>
      <c r="R6074" s="178"/>
      <c r="S6074" s="178"/>
      <c r="T6074" s="178"/>
      <c r="U6074" s="178"/>
      <c r="V6074" s="178"/>
      <c r="W6074" s="178"/>
      <c r="X6074" s="178"/>
      <c r="Y6074" s="210">
        <f t="shared" si="478"/>
        <v>0.38669159486262394</v>
      </c>
      <c r="Z6074" s="211">
        <f t="shared" si="480"/>
        <v>0.46</v>
      </c>
      <c r="AA6074" s="178"/>
      <c r="AB6074" s="178"/>
      <c r="AC6074" s="178"/>
    </row>
    <row r="6075" spans="2:29" x14ac:dyDescent="0.35">
      <c r="B6075" s="222">
        <v>615200</v>
      </c>
      <c r="C6075" s="208">
        <v>257369</v>
      </c>
      <c r="D6075" s="309">
        <v>14155.29</v>
      </c>
      <c r="E6075" s="206">
        <v>20589.52</v>
      </c>
      <c r="F6075" s="206">
        <v>23163.21</v>
      </c>
      <c r="G6075" s="205">
        <f t="shared" si="481"/>
        <v>0.41835013003901173</v>
      </c>
      <c r="H6075" s="207">
        <f t="shared" si="482"/>
        <v>0.45</v>
      </c>
      <c r="I6075" s="213">
        <v>237898</v>
      </c>
      <c r="J6075" s="213">
        <v>13084.39</v>
      </c>
      <c r="K6075" s="212">
        <v>19031.84</v>
      </c>
      <c r="L6075" s="212">
        <v>21410.82</v>
      </c>
      <c r="M6075" s="239">
        <f t="shared" si="479"/>
        <v>0.51520000000000432</v>
      </c>
      <c r="N6075" s="239"/>
      <c r="O6075" s="178"/>
      <c r="P6075" s="178"/>
      <c r="Q6075" s="178"/>
      <c r="R6075" s="178"/>
      <c r="S6075" s="178"/>
      <c r="T6075" s="178"/>
      <c r="U6075" s="178"/>
      <c r="V6075" s="178"/>
      <c r="W6075" s="178"/>
      <c r="X6075" s="178"/>
      <c r="Y6075" s="210">
        <f t="shared" si="478"/>
        <v>0.38670026007802338</v>
      </c>
      <c r="Z6075" s="211">
        <f t="shared" si="480"/>
        <v>0.44</v>
      </c>
      <c r="AA6075" s="178"/>
      <c r="AB6075" s="178"/>
      <c r="AC6075" s="178"/>
    </row>
    <row r="6076" spans="2:29" x14ac:dyDescent="0.35">
      <c r="B6076" s="222">
        <v>615300</v>
      </c>
      <c r="C6076" s="208">
        <v>257414</v>
      </c>
      <c r="D6076" s="309">
        <v>14157.77</v>
      </c>
      <c r="E6076" s="206">
        <v>20593.12</v>
      </c>
      <c r="F6076" s="206">
        <v>23167.26</v>
      </c>
      <c r="G6076" s="205">
        <f t="shared" si="481"/>
        <v>0.41835527385015442</v>
      </c>
      <c r="H6076" s="207">
        <f t="shared" si="482"/>
        <v>0.45</v>
      </c>
      <c r="I6076" s="213">
        <v>237944</v>
      </c>
      <c r="J6076" s="213">
        <v>13086.92</v>
      </c>
      <c r="K6076" s="212">
        <v>19035.52</v>
      </c>
      <c r="L6076" s="212">
        <v>21414.959999999999</v>
      </c>
      <c r="M6076" s="239">
        <f t="shared" si="479"/>
        <v>0.51530000000027942</v>
      </c>
      <c r="N6076" s="239"/>
      <c r="O6076" s="178"/>
      <c r="P6076" s="178"/>
      <c r="Q6076" s="178"/>
      <c r="R6076" s="178"/>
      <c r="S6076" s="178"/>
      <c r="T6076" s="178"/>
      <c r="U6076" s="178"/>
      <c r="V6076" s="178"/>
      <c r="W6076" s="178"/>
      <c r="X6076" s="178"/>
      <c r="Y6076" s="210">
        <f t="shared" si="478"/>
        <v>0.38671217292377702</v>
      </c>
      <c r="Z6076" s="211">
        <f t="shared" si="480"/>
        <v>0.46</v>
      </c>
      <c r="AA6076" s="178"/>
      <c r="AB6076" s="178"/>
      <c r="AC6076" s="178"/>
    </row>
    <row r="6077" spans="2:29" x14ac:dyDescent="0.35">
      <c r="B6077" s="222">
        <v>615400</v>
      </c>
      <c r="C6077" s="208">
        <v>257459</v>
      </c>
      <c r="D6077" s="309">
        <v>14160.24</v>
      </c>
      <c r="E6077" s="206">
        <v>20596.72</v>
      </c>
      <c r="F6077" s="206">
        <v>23171.31</v>
      </c>
      <c r="G6077" s="205">
        <f t="shared" si="481"/>
        <v>0.41836041598960028</v>
      </c>
      <c r="H6077" s="207">
        <f t="shared" si="482"/>
        <v>0.45</v>
      </c>
      <c r="I6077" s="213">
        <v>237988</v>
      </c>
      <c r="J6077" s="213">
        <v>13089.34</v>
      </c>
      <c r="K6077" s="212">
        <v>19039.04</v>
      </c>
      <c r="L6077" s="212">
        <v>21418.92</v>
      </c>
      <c r="M6077" s="239">
        <f t="shared" si="479"/>
        <v>0.51519999999989519</v>
      </c>
      <c r="N6077" s="239"/>
      <c r="O6077" s="178"/>
      <c r="P6077" s="178"/>
      <c r="Q6077" s="178"/>
      <c r="R6077" s="178"/>
      <c r="S6077" s="178"/>
      <c r="T6077" s="178"/>
      <c r="U6077" s="178"/>
      <c r="V6077" s="178"/>
      <c r="W6077" s="178"/>
      <c r="X6077" s="178"/>
      <c r="Y6077" s="210">
        <f t="shared" si="478"/>
        <v>0.38672083197920054</v>
      </c>
      <c r="Z6077" s="211">
        <f t="shared" si="480"/>
        <v>0.44</v>
      </c>
      <c r="AA6077" s="178"/>
      <c r="AB6077" s="178"/>
      <c r="AC6077" s="178"/>
    </row>
    <row r="6078" spans="2:29" x14ac:dyDescent="0.35">
      <c r="B6078" s="222">
        <v>615500</v>
      </c>
      <c r="C6078" s="208">
        <v>257504</v>
      </c>
      <c r="D6078" s="309">
        <v>14162.72</v>
      </c>
      <c r="E6078" s="206">
        <v>20600.32</v>
      </c>
      <c r="F6078" s="206">
        <v>23175.360000000001</v>
      </c>
      <c r="G6078" s="205">
        <f t="shared" si="481"/>
        <v>0.41836555645816409</v>
      </c>
      <c r="H6078" s="207">
        <f t="shared" si="482"/>
        <v>0.45</v>
      </c>
      <c r="I6078" s="213">
        <v>238034</v>
      </c>
      <c r="J6078" s="213">
        <v>13091.87</v>
      </c>
      <c r="K6078" s="212">
        <v>19042.72</v>
      </c>
      <c r="L6078" s="212">
        <v>21423.06</v>
      </c>
      <c r="M6078" s="239">
        <f t="shared" si="479"/>
        <v>0.5152999999995882</v>
      </c>
      <c r="N6078" s="239"/>
      <c r="O6078" s="178"/>
      <c r="P6078" s="178"/>
      <c r="Q6078" s="178"/>
      <c r="R6078" s="178"/>
      <c r="S6078" s="178"/>
      <c r="T6078" s="178"/>
      <c r="U6078" s="178"/>
      <c r="V6078" s="178"/>
      <c r="W6078" s="178"/>
      <c r="X6078" s="178"/>
      <c r="Y6078" s="210">
        <f t="shared" si="478"/>
        <v>0.3867327376116978</v>
      </c>
      <c r="Z6078" s="211">
        <f t="shared" si="480"/>
        <v>0.46</v>
      </c>
      <c r="AA6078" s="178"/>
      <c r="AB6078" s="178"/>
      <c r="AC6078" s="178"/>
    </row>
    <row r="6079" spans="2:29" x14ac:dyDescent="0.35">
      <c r="B6079" s="222">
        <v>615600</v>
      </c>
      <c r="C6079" s="208">
        <v>257549</v>
      </c>
      <c r="D6079" s="309">
        <v>14165.19</v>
      </c>
      <c r="E6079" s="206">
        <v>20603.919999999998</v>
      </c>
      <c r="F6079" s="206">
        <v>23179.41</v>
      </c>
      <c r="G6079" s="205">
        <f t="shared" si="481"/>
        <v>0.41837069525666015</v>
      </c>
      <c r="H6079" s="207">
        <f t="shared" si="482"/>
        <v>0.45</v>
      </c>
      <c r="I6079" s="213">
        <v>238078</v>
      </c>
      <c r="J6079" s="213">
        <v>13094.29</v>
      </c>
      <c r="K6079" s="212">
        <v>19046.240000000002</v>
      </c>
      <c r="L6079" s="212">
        <v>21427.02</v>
      </c>
      <c r="M6079" s="239">
        <f t="shared" si="479"/>
        <v>0.51519999999974975</v>
      </c>
      <c r="N6079" s="239"/>
      <c r="O6079" s="178"/>
      <c r="P6079" s="178"/>
      <c r="Q6079" s="178"/>
      <c r="R6079" s="178"/>
      <c r="S6079" s="178"/>
      <c r="T6079" s="178"/>
      <c r="U6079" s="178"/>
      <c r="V6079" s="178"/>
      <c r="W6079" s="178"/>
      <c r="X6079" s="178"/>
      <c r="Y6079" s="210">
        <f t="shared" si="478"/>
        <v>0.38674139051332035</v>
      </c>
      <c r="Z6079" s="211">
        <f t="shared" si="480"/>
        <v>0.44</v>
      </c>
      <c r="AA6079" s="178"/>
      <c r="AB6079" s="178"/>
      <c r="AC6079" s="178"/>
    </row>
    <row r="6080" spans="2:29" x14ac:dyDescent="0.35">
      <c r="B6080" s="222">
        <v>615700</v>
      </c>
      <c r="C6080" s="208">
        <v>257594</v>
      </c>
      <c r="D6080" s="309">
        <v>14167.67</v>
      </c>
      <c r="E6080" s="206">
        <v>20607.52</v>
      </c>
      <c r="F6080" s="206">
        <v>23183.46</v>
      </c>
      <c r="G6080" s="205">
        <f t="shared" si="481"/>
        <v>0.4183758323859022</v>
      </c>
      <c r="H6080" s="207">
        <f t="shared" si="482"/>
        <v>0.45</v>
      </c>
      <c r="I6080" s="213">
        <v>238124</v>
      </c>
      <c r="J6080" s="213">
        <v>13096.82</v>
      </c>
      <c r="K6080" s="212">
        <v>19049.919999999998</v>
      </c>
      <c r="L6080" s="212">
        <v>21431.16</v>
      </c>
      <c r="M6080" s="239">
        <f t="shared" si="479"/>
        <v>0.51530000000002474</v>
      </c>
      <c r="N6080" s="239"/>
      <c r="O6080" s="178"/>
      <c r="P6080" s="178"/>
      <c r="Q6080" s="178"/>
      <c r="R6080" s="178"/>
      <c r="S6080" s="178"/>
      <c r="T6080" s="178"/>
      <c r="U6080" s="178"/>
      <c r="V6080" s="178"/>
      <c r="W6080" s="178"/>
      <c r="X6080" s="178"/>
      <c r="Y6080" s="210">
        <f t="shared" si="478"/>
        <v>0.38675328893941857</v>
      </c>
      <c r="Z6080" s="211">
        <f t="shared" si="480"/>
        <v>0.46</v>
      </c>
      <c r="AA6080" s="178"/>
      <c r="AB6080" s="178"/>
      <c r="AC6080" s="178"/>
    </row>
    <row r="6081" spans="2:29" x14ac:dyDescent="0.35">
      <c r="B6081" s="222">
        <v>615800</v>
      </c>
      <c r="C6081" s="208">
        <v>257639</v>
      </c>
      <c r="D6081" s="309">
        <v>14170.14</v>
      </c>
      <c r="E6081" s="206">
        <v>20611.12</v>
      </c>
      <c r="F6081" s="206">
        <v>23187.51</v>
      </c>
      <c r="G6081" s="205">
        <f t="shared" si="481"/>
        <v>0.41838096784670348</v>
      </c>
      <c r="H6081" s="207">
        <f t="shared" si="482"/>
        <v>0.45</v>
      </c>
      <c r="I6081" s="213">
        <v>238168</v>
      </c>
      <c r="J6081" s="213">
        <v>13099.24</v>
      </c>
      <c r="K6081" s="212">
        <v>19053.439999999999</v>
      </c>
      <c r="L6081" s="212">
        <v>21435.119999999999</v>
      </c>
      <c r="M6081" s="239">
        <f t="shared" si="479"/>
        <v>0.51520000000025901</v>
      </c>
      <c r="N6081" s="239"/>
      <c r="O6081" s="178"/>
      <c r="P6081" s="178"/>
      <c r="Q6081" s="178"/>
      <c r="R6081" s="178"/>
      <c r="S6081" s="178"/>
      <c r="T6081" s="178"/>
      <c r="U6081" s="178"/>
      <c r="V6081" s="178"/>
      <c r="W6081" s="178"/>
      <c r="X6081" s="178"/>
      <c r="Y6081" s="210">
        <f t="shared" si="478"/>
        <v>0.38676193569340694</v>
      </c>
      <c r="Z6081" s="211">
        <f t="shared" si="480"/>
        <v>0.44</v>
      </c>
      <c r="AA6081" s="178"/>
      <c r="AB6081" s="178"/>
      <c r="AC6081" s="178"/>
    </row>
    <row r="6082" spans="2:29" x14ac:dyDescent="0.35">
      <c r="B6082" s="222">
        <v>615900</v>
      </c>
      <c r="C6082" s="208">
        <v>257684</v>
      </c>
      <c r="D6082" s="309">
        <v>14172.62</v>
      </c>
      <c r="E6082" s="206">
        <v>20614.72</v>
      </c>
      <c r="F6082" s="206">
        <v>23191.56</v>
      </c>
      <c r="G6082" s="205">
        <f t="shared" si="481"/>
        <v>0.41838610163987661</v>
      </c>
      <c r="H6082" s="207">
        <f t="shared" si="482"/>
        <v>0.45</v>
      </c>
      <c r="I6082" s="213">
        <v>238214</v>
      </c>
      <c r="J6082" s="213">
        <v>13101.77</v>
      </c>
      <c r="K6082" s="212">
        <v>19057.12</v>
      </c>
      <c r="L6082" s="212">
        <v>21439.26</v>
      </c>
      <c r="M6082" s="239">
        <f t="shared" si="479"/>
        <v>0.51529999999995202</v>
      </c>
      <c r="N6082" s="239"/>
      <c r="O6082" s="178"/>
      <c r="P6082" s="178"/>
      <c r="Q6082" s="178"/>
      <c r="R6082" s="178"/>
      <c r="S6082" s="178"/>
      <c r="T6082" s="178"/>
      <c r="U6082" s="178"/>
      <c r="V6082" s="178"/>
      <c r="W6082" s="178"/>
      <c r="X6082" s="178"/>
      <c r="Y6082" s="210">
        <f t="shared" si="478"/>
        <v>0.38677382691995454</v>
      </c>
      <c r="Z6082" s="211">
        <f t="shared" si="480"/>
        <v>0.46</v>
      </c>
      <c r="AA6082" s="178"/>
      <c r="AB6082" s="178"/>
      <c r="AC6082" s="178"/>
    </row>
    <row r="6083" spans="2:29" x14ac:dyDescent="0.35">
      <c r="B6083" s="222">
        <v>616000</v>
      </c>
      <c r="C6083" s="208">
        <v>257729</v>
      </c>
      <c r="D6083" s="309">
        <v>14175.09</v>
      </c>
      <c r="E6083" s="206">
        <v>20618.32</v>
      </c>
      <c r="F6083" s="206">
        <v>23195.61</v>
      </c>
      <c r="G6083" s="205">
        <f t="shared" si="481"/>
        <v>0.41839123376623377</v>
      </c>
      <c r="H6083" s="207">
        <f t="shared" si="482"/>
        <v>0.45</v>
      </c>
      <c r="I6083" s="213">
        <v>238258</v>
      </c>
      <c r="J6083" s="213">
        <v>13104.19</v>
      </c>
      <c r="K6083" s="212">
        <v>19060.64</v>
      </c>
      <c r="L6083" s="212">
        <v>21443.22</v>
      </c>
      <c r="M6083" s="239">
        <f t="shared" si="479"/>
        <v>0.51520000000007715</v>
      </c>
      <c r="N6083" s="239"/>
      <c r="O6083" s="178"/>
      <c r="P6083" s="178"/>
      <c r="Q6083" s="178"/>
      <c r="R6083" s="178"/>
      <c r="S6083" s="178"/>
      <c r="T6083" s="178"/>
      <c r="U6083" s="178"/>
      <c r="V6083" s="178"/>
      <c r="W6083" s="178"/>
      <c r="X6083" s="178"/>
      <c r="Y6083" s="210">
        <f t="shared" ref="Y6083:Y6146" si="483">I6083/$B6083</f>
        <v>0.38678246753246753</v>
      </c>
      <c r="Z6083" s="211">
        <f t="shared" si="480"/>
        <v>0.44</v>
      </c>
      <c r="AA6083" s="178"/>
      <c r="AB6083" s="178"/>
      <c r="AC6083" s="178"/>
    </row>
    <row r="6084" spans="2:29" x14ac:dyDescent="0.35">
      <c r="B6084" s="222">
        <v>616100</v>
      </c>
      <c r="C6084" s="208">
        <v>257774</v>
      </c>
      <c r="D6084" s="309">
        <v>14177.57</v>
      </c>
      <c r="E6084" s="206">
        <v>20621.919999999998</v>
      </c>
      <c r="F6084" s="206">
        <v>23199.66</v>
      </c>
      <c r="G6084" s="205">
        <f t="shared" si="481"/>
        <v>0.4183963642265866</v>
      </c>
      <c r="H6084" s="207">
        <f t="shared" si="482"/>
        <v>0.45</v>
      </c>
      <c r="I6084" s="213">
        <v>238304</v>
      </c>
      <c r="J6084" s="213">
        <v>13106.72</v>
      </c>
      <c r="K6084" s="212">
        <v>19064.32</v>
      </c>
      <c r="L6084" s="212">
        <v>21447.360000000001</v>
      </c>
      <c r="M6084" s="239">
        <f t="shared" ref="M6084:M6147" si="484">(C6084+D6084+F6084-C6083-D6083-F6083)/100</f>
        <v>0.51529999999980647</v>
      </c>
      <c r="N6084" s="239"/>
      <c r="O6084" s="178"/>
      <c r="P6084" s="178"/>
      <c r="Q6084" s="178"/>
      <c r="R6084" s="178"/>
      <c r="S6084" s="178"/>
      <c r="T6084" s="178"/>
      <c r="U6084" s="178"/>
      <c r="V6084" s="178"/>
      <c r="W6084" s="178"/>
      <c r="X6084" s="178"/>
      <c r="Y6084" s="210">
        <f t="shared" si="483"/>
        <v>0.38679435156630415</v>
      </c>
      <c r="Z6084" s="211">
        <f t="shared" ref="Z6084:Z6147" si="485">(I6084-I6083)/($B6084-$B6083)</f>
        <v>0.46</v>
      </c>
      <c r="AA6084" s="178"/>
      <c r="AB6084" s="178"/>
      <c r="AC6084" s="178"/>
    </row>
    <row r="6085" spans="2:29" x14ac:dyDescent="0.35">
      <c r="B6085" s="222">
        <v>616200</v>
      </c>
      <c r="C6085" s="208">
        <v>257819</v>
      </c>
      <c r="D6085" s="309">
        <v>14180.04</v>
      </c>
      <c r="E6085" s="206">
        <v>20625.52</v>
      </c>
      <c r="F6085" s="206">
        <v>23203.71</v>
      </c>
      <c r="G6085" s="205">
        <f t="shared" ref="G6085:G6148" si="486">C6085/B6085</f>
        <v>0.41840149302174617</v>
      </c>
      <c r="H6085" s="207">
        <f t="shared" ref="H6085:H6148" si="487">(C6085-C6084)/(B6085-B6084)</f>
        <v>0.45</v>
      </c>
      <c r="I6085" s="213">
        <v>238348</v>
      </c>
      <c r="J6085" s="213">
        <v>13109.14</v>
      </c>
      <c r="K6085" s="212">
        <v>19067.84</v>
      </c>
      <c r="L6085" s="212">
        <v>21451.32</v>
      </c>
      <c r="M6085" s="239">
        <f t="shared" si="484"/>
        <v>0.51520000000000432</v>
      </c>
      <c r="N6085" s="239"/>
      <c r="O6085" s="178"/>
      <c r="P6085" s="178"/>
      <c r="Q6085" s="178"/>
      <c r="R6085" s="178"/>
      <c r="S6085" s="178"/>
      <c r="T6085" s="178"/>
      <c r="U6085" s="178"/>
      <c r="V6085" s="178"/>
      <c r="W6085" s="178"/>
      <c r="X6085" s="178"/>
      <c r="Y6085" s="210">
        <f t="shared" si="483"/>
        <v>0.38680298604349239</v>
      </c>
      <c r="Z6085" s="211">
        <f t="shared" si="485"/>
        <v>0.44</v>
      </c>
      <c r="AA6085" s="178"/>
      <c r="AB6085" s="178"/>
      <c r="AC6085" s="178"/>
    </row>
    <row r="6086" spans="2:29" x14ac:dyDescent="0.35">
      <c r="B6086" s="222">
        <v>616300</v>
      </c>
      <c r="C6086" s="208">
        <v>257864</v>
      </c>
      <c r="D6086" s="309">
        <v>14182.52</v>
      </c>
      <c r="E6086" s="206">
        <v>20629.12</v>
      </c>
      <c r="F6086" s="206">
        <v>23207.759999999998</v>
      </c>
      <c r="G6086" s="205">
        <f t="shared" si="486"/>
        <v>0.41840662015252311</v>
      </c>
      <c r="H6086" s="207">
        <f t="shared" si="487"/>
        <v>0.45</v>
      </c>
      <c r="I6086" s="213">
        <v>238394</v>
      </c>
      <c r="J6086" s="213">
        <v>13111.67</v>
      </c>
      <c r="K6086" s="212">
        <v>19071.52</v>
      </c>
      <c r="L6086" s="212">
        <v>21455.46</v>
      </c>
      <c r="M6086" s="239">
        <f t="shared" si="484"/>
        <v>0.51530000000027942</v>
      </c>
      <c r="N6086" s="239"/>
      <c r="O6086" s="178"/>
      <c r="P6086" s="178"/>
      <c r="Q6086" s="178"/>
      <c r="R6086" s="178"/>
      <c r="S6086" s="178"/>
      <c r="T6086" s="178"/>
      <c r="U6086" s="178"/>
      <c r="V6086" s="178"/>
      <c r="W6086" s="178"/>
      <c r="X6086" s="178"/>
      <c r="Y6086" s="210">
        <f t="shared" si="483"/>
        <v>0.38681486289144895</v>
      </c>
      <c r="Z6086" s="211">
        <f t="shared" si="485"/>
        <v>0.46</v>
      </c>
      <c r="AA6086" s="178"/>
      <c r="AB6086" s="178"/>
      <c r="AC6086" s="178"/>
    </row>
    <row r="6087" spans="2:29" x14ac:dyDescent="0.35">
      <c r="B6087" s="222">
        <v>616400</v>
      </c>
      <c r="C6087" s="208">
        <v>257909</v>
      </c>
      <c r="D6087" s="309">
        <v>14184.99</v>
      </c>
      <c r="E6087" s="206">
        <v>20632.72</v>
      </c>
      <c r="F6087" s="206">
        <v>23211.81</v>
      </c>
      <c r="G6087" s="205">
        <f t="shared" si="486"/>
        <v>0.41841174561972744</v>
      </c>
      <c r="H6087" s="207">
        <f t="shared" si="487"/>
        <v>0.45</v>
      </c>
      <c r="I6087" s="213">
        <v>238438</v>
      </c>
      <c r="J6087" s="213">
        <v>13114.09</v>
      </c>
      <c r="K6087" s="212">
        <v>19075.04</v>
      </c>
      <c r="L6087" s="212">
        <v>21459.42</v>
      </c>
      <c r="M6087" s="239">
        <f t="shared" si="484"/>
        <v>0.51519999999989519</v>
      </c>
      <c r="N6087" s="239"/>
      <c r="O6087" s="178"/>
      <c r="P6087" s="178"/>
      <c r="Q6087" s="178"/>
      <c r="R6087" s="178"/>
      <c r="S6087" s="178"/>
      <c r="T6087" s="178"/>
      <c r="U6087" s="178"/>
      <c r="V6087" s="178"/>
      <c r="W6087" s="178"/>
      <c r="X6087" s="178"/>
      <c r="Y6087" s="210">
        <f t="shared" si="483"/>
        <v>0.38682349123945492</v>
      </c>
      <c r="Z6087" s="211">
        <f t="shared" si="485"/>
        <v>0.44</v>
      </c>
      <c r="AA6087" s="178"/>
      <c r="AB6087" s="178"/>
      <c r="AC6087" s="178"/>
    </row>
    <row r="6088" spans="2:29" x14ac:dyDescent="0.35">
      <c r="B6088" s="222">
        <v>616500</v>
      </c>
      <c r="C6088" s="208">
        <v>257954</v>
      </c>
      <c r="D6088" s="309">
        <v>14187.47</v>
      </c>
      <c r="E6088" s="206">
        <v>20636.32</v>
      </c>
      <c r="F6088" s="206">
        <v>23215.86</v>
      </c>
      <c r="G6088" s="205">
        <f t="shared" si="486"/>
        <v>0.41841686942416867</v>
      </c>
      <c r="H6088" s="207">
        <f t="shared" si="487"/>
        <v>0.45</v>
      </c>
      <c r="I6088" s="213">
        <v>238484</v>
      </c>
      <c r="J6088" s="213">
        <v>13116.62</v>
      </c>
      <c r="K6088" s="212">
        <v>19078.72</v>
      </c>
      <c r="L6088" s="212">
        <v>21463.56</v>
      </c>
      <c r="M6088" s="239">
        <f t="shared" si="484"/>
        <v>0.5152999999995882</v>
      </c>
      <c r="N6088" s="239"/>
      <c r="O6088" s="178"/>
      <c r="P6088" s="178"/>
      <c r="Q6088" s="178"/>
      <c r="R6088" s="178"/>
      <c r="S6088" s="178"/>
      <c r="T6088" s="178"/>
      <c r="U6088" s="178"/>
      <c r="V6088" s="178"/>
      <c r="W6088" s="178"/>
      <c r="X6088" s="178"/>
      <c r="Y6088" s="210">
        <f t="shared" si="483"/>
        <v>0.38683536090835363</v>
      </c>
      <c r="Z6088" s="211">
        <f t="shared" si="485"/>
        <v>0.46</v>
      </c>
      <c r="AA6088" s="178"/>
      <c r="AB6088" s="178"/>
      <c r="AC6088" s="178"/>
    </row>
    <row r="6089" spans="2:29" x14ac:dyDescent="0.35">
      <c r="B6089" s="222">
        <v>616600</v>
      </c>
      <c r="C6089" s="208">
        <v>257999</v>
      </c>
      <c r="D6089" s="309">
        <v>14189.94</v>
      </c>
      <c r="E6089" s="206">
        <v>20639.919999999998</v>
      </c>
      <c r="F6089" s="206">
        <v>23219.91</v>
      </c>
      <c r="G6089" s="205">
        <f t="shared" si="486"/>
        <v>0.41842199156665588</v>
      </c>
      <c r="H6089" s="207">
        <f t="shared" si="487"/>
        <v>0.45</v>
      </c>
      <c r="I6089" s="213">
        <v>238528</v>
      </c>
      <c r="J6089" s="213">
        <v>13119.04</v>
      </c>
      <c r="K6089" s="212">
        <v>19082.240000000002</v>
      </c>
      <c r="L6089" s="212">
        <v>21467.52</v>
      </c>
      <c r="M6089" s="239">
        <f t="shared" si="484"/>
        <v>0.51519999999974975</v>
      </c>
      <c r="N6089" s="239"/>
      <c r="O6089" s="178"/>
      <c r="P6089" s="178"/>
      <c r="Q6089" s="178"/>
      <c r="R6089" s="178"/>
      <c r="S6089" s="178"/>
      <c r="T6089" s="178"/>
      <c r="U6089" s="178"/>
      <c r="V6089" s="178"/>
      <c r="W6089" s="178"/>
      <c r="X6089" s="178"/>
      <c r="Y6089" s="210">
        <f t="shared" si="483"/>
        <v>0.3868439831333117</v>
      </c>
      <c r="Z6089" s="211">
        <f t="shared" si="485"/>
        <v>0.44</v>
      </c>
      <c r="AA6089" s="178"/>
      <c r="AB6089" s="178"/>
      <c r="AC6089" s="178"/>
    </row>
    <row r="6090" spans="2:29" x14ac:dyDescent="0.35">
      <c r="B6090" s="222">
        <v>616700</v>
      </c>
      <c r="C6090" s="208">
        <v>258044</v>
      </c>
      <c r="D6090" s="309">
        <v>14192.42</v>
      </c>
      <c r="E6090" s="206">
        <v>20643.52</v>
      </c>
      <c r="F6090" s="206">
        <v>23223.96</v>
      </c>
      <c r="G6090" s="205">
        <f t="shared" si="486"/>
        <v>0.41842711204799743</v>
      </c>
      <c r="H6090" s="207">
        <f t="shared" si="487"/>
        <v>0.45</v>
      </c>
      <c r="I6090" s="213">
        <v>238574</v>
      </c>
      <c r="J6090" s="213">
        <v>13121.57</v>
      </c>
      <c r="K6090" s="212">
        <v>19085.919999999998</v>
      </c>
      <c r="L6090" s="212">
        <v>21471.66</v>
      </c>
      <c r="M6090" s="239">
        <f t="shared" si="484"/>
        <v>0.51530000000002474</v>
      </c>
      <c r="N6090" s="239"/>
      <c r="O6090" s="178"/>
      <c r="P6090" s="178"/>
      <c r="Q6090" s="178"/>
      <c r="R6090" s="178"/>
      <c r="S6090" s="178"/>
      <c r="T6090" s="178"/>
      <c r="U6090" s="178"/>
      <c r="V6090" s="178"/>
      <c r="W6090" s="178"/>
      <c r="X6090" s="178"/>
      <c r="Y6090" s="210">
        <f t="shared" si="483"/>
        <v>0.38685584562996594</v>
      </c>
      <c r="Z6090" s="211">
        <f t="shared" si="485"/>
        <v>0.46</v>
      </c>
      <c r="AA6090" s="178"/>
      <c r="AB6090" s="178"/>
      <c r="AC6090" s="178"/>
    </row>
    <row r="6091" spans="2:29" x14ac:dyDescent="0.35">
      <c r="B6091" s="222">
        <v>616800</v>
      </c>
      <c r="C6091" s="208">
        <v>258089</v>
      </c>
      <c r="D6091" s="309">
        <v>14194.89</v>
      </c>
      <c r="E6091" s="206">
        <v>20647.12</v>
      </c>
      <c r="F6091" s="206">
        <v>23228.01</v>
      </c>
      <c r="G6091" s="205">
        <f t="shared" si="486"/>
        <v>0.41843223086900128</v>
      </c>
      <c r="H6091" s="207">
        <f t="shared" si="487"/>
        <v>0.45</v>
      </c>
      <c r="I6091" s="213">
        <v>238618</v>
      </c>
      <c r="J6091" s="213">
        <v>13123.99</v>
      </c>
      <c r="K6091" s="212">
        <v>19089.439999999999</v>
      </c>
      <c r="L6091" s="212">
        <v>21475.62</v>
      </c>
      <c r="M6091" s="239">
        <f t="shared" si="484"/>
        <v>0.51520000000025901</v>
      </c>
      <c r="N6091" s="239"/>
      <c r="O6091" s="178"/>
      <c r="P6091" s="178"/>
      <c r="Q6091" s="178"/>
      <c r="R6091" s="178"/>
      <c r="S6091" s="178"/>
      <c r="T6091" s="178"/>
      <c r="U6091" s="178"/>
      <c r="V6091" s="178"/>
      <c r="W6091" s="178"/>
      <c r="X6091" s="178"/>
      <c r="Y6091" s="210">
        <f t="shared" si="483"/>
        <v>0.3868644617380026</v>
      </c>
      <c r="Z6091" s="211">
        <f t="shared" si="485"/>
        <v>0.44</v>
      </c>
      <c r="AA6091" s="178"/>
      <c r="AB6091" s="178"/>
      <c r="AC6091" s="178"/>
    </row>
    <row r="6092" spans="2:29" x14ac:dyDescent="0.35">
      <c r="B6092" s="222">
        <v>616900</v>
      </c>
      <c r="C6092" s="208">
        <v>258134</v>
      </c>
      <c r="D6092" s="309">
        <v>14197.37</v>
      </c>
      <c r="E6092" s="206">
        <v>20650.72</v>
      </c>
      <c r="F6092" s="206">
        <v>23232.06</v>
      </c>
      <c r="G6092" s="205">
        <f t="shared" si="486"/>
        <v>0.41843734803047494</v>
      </c>
      <c r="H6092" s="207">
        <f t="shared" si="487"/>
        <v>0.45</v>
      </c>
      <c r="I6092" s="213">
        <v>238664</v>
      </c>
      <c r="J6092" s="213">
        <v>13126.52</v>
      </c>
      <c r="K6092" s="212">
        <v>19093.12</v>
      </c>
      <c r="L6092" s="212">
        <v>21479.759999999998</v>
      </c>
      <c r="M6092" s="239">
        <f t="shared" si="484"/>
        <v>0.51529999999995202</v>
      </c>
      <c r="N6092" s="239"/>
      <c r="O6092" s="178"/>
      <c r="P6092" s="178"/>
      <c r="Q6092" s="178"/>
      <c r="R6092" s="178"/>
      <c r="S6092" s="178"/>
      <c r="T6092" s="178"/>
      <c r="U6092" s="178"/>
      <c r="V6092" s="178"/>
      <c r="W6092" s="178"/>
      <c r="X6092" s="178"/>
      <c r="Y6092" s="210">
        <f t="shared" si="483"/>
        <v>0.38687631706921705</v>
      </c>
      <c r="Z6092" s="211">
        <f t="shared" si="485"/>
        <v>0.46</v>
      </c>
      <c r="AA6092" s="178"/>
      <c r="AB6092" s="178"/>
      <c r="AC6092" s="178"/>
    </row>
    <row r="6093" spans="2:29" x14ac:dyDescent="0.35">
      <c r="B6093" s="222">
        <v>617000</v>
      </c>
      <c r="C6093" s="208">
        <v>258179</v>
      </c>
      <c r="D6093" s="309">
        <v>14199.84</v>
      </c>
      <c r="E6093" s="206">
        <v>20654.32</v>
      </c>
      <c r="F6093" s="206">
        <v>23236.11</v>
      </c>
      <c r="G6093" s="205">
        <f t="shared" si="486"/>
        <v>0.41844246353322528</v>
      </c>
      <c r="H6093" s="207">
        <f t="shared" si="487"/>
        <v>0.45</v>
      </c>
      <c r="I6093" s="213">
        <v>238708</v>
      </c>
      <c r="J6093" s="213">
        <v>13128.94</v>
      </c>
      <c r="K6093" s="212">
        <v>19096.64</v>
      </c>
      <c r="L6093" s="212">
        <v>21483.72</v>
      </c>
      <c r="M6093" s="239">
        <f t="shared" si="484"/>
        <v>0.51520000000007715</v>
      </c>
      <c r="N6093" s="239"/>
      <c r="O6093" s="178"/>
      <c r="P6093" s="178"/>
      <c r="Q6093" s="178"/>
      <c r="R6093" s="178"/>
      <c r="S6093" s="178"/>
      <c r="T6093" s="178"/>
      <c r="U6093" s="178"/>
      <c r="V6093" s="178"/>
      <c r="W6093" s="178"/>
      <c r="X6093" s="178"/>
      <c r="Y6093" s="210">
        <f t="shared" si="483"/>
        <v>0.38688492706645056</v>
      </c>
      <c r="Z6093" s="211">
        <f t="shared" si="485"/>
        <v>0.44</v>
      </c>
      <c r="AA6093" s="178"/>
      <c r="AB6093" s="178"/>
      <c r="AC6093" s="178"/>
    </row>
    <row r="6094" spans="2:29" x14ac:dyDescent="0.35">
      <c r="B6094" s="222">
        <v>617100</v>
      </c>
      <c r="C6094" s="208">
        <v>258224</v>
      </c>
      <c r="D6094" s="309">
        <v>14202.32</v>
      </c>
      <c r="E6094" s="206">
        <v>20657.919999999998</v>
      </c>
      <c r="F6094" s="206">
        <v>23240.16</v>
      </c>
      <c r="G6094" s="205">
        <f t="shared" si="486"/>
        <v>0.41844757737805865</v>
      </c>
      <c r="H6094" s="207">
        <f t="shared" si="487"/>
        <v>0.45</v>
      </c>
      <c r="I6094" s="213">
        <v>238754</v>
      </c>
      <c r="J6094" s="213">
        <v>13131.47</v>
      </c>
      <c r="K6094" s="212">
        <v>19100.32</v>
      </c>
      <c r="L6094" s="212">
        <v>21487.86</v>
      </c>
      <c r="M6094" s="239">
        <f t="shared" si="484"/>
        <v>0.51529999999980647</v>
      </c>
      <c r="N6094" s="239"/>
      <c r="O6094" s="178"/>
      <c r="P6094" s="178"/>
      <c r="Q6094" s="178"/>
      <c r="R6094" s="178"/>
      <c r="S6094" s="178"/>
      <c r="T6094" s="178"/>
      <c r="U6094" s="178"/>
      <c r="V6094" s="178"/>
      <c r="W6094" s="178"/>
      <c r="X6094" s="178"/>
      <c r="Y6094" s="210">
        <f t="shared" si="483"/>
        <v>0.38689677523902122</v>
      </c>
      <c r="Z6094" s="211">
        <f t="shared" si="485"/>
        <v>0.46</v>
      </c>
      <c r="AA6094" s="178"/>
      <c r="AB6094" s="178"/>
      <c r="AC6094" s="178"/>
    </row>
    <row r="6095" spans="2:29" x14ac:dyDescent="0.35">
      <c r="B6095" s="222">
        <v>617200</v>
      </c>
      <c r="C6095" s="208">
        <v>258269</v>
      </c>
      <c r="D6095" s="309">
        <v>14204.79</v>
      </c>
      <c r="E6095" s="206">
        <v>20661.52</v>
      </c>
      <c r="F6095" s="206">
        <v>23244.21</v>
      </c>
      <c r="G6095" s="205">
        <f t="shared" si="486"/>
        <v>0.41845268956578097</v>
      </c>
      <c r="H6095" s="207">
        <f t="shared" si="487"/>
        <v>0.45</v>
      </c>
      <c r="I6095" s="213">
        <v>238798</v>
      </c>
      <c r="J6095" s="213">
        <v>13133.89</v>
      </c>
      <c r="K6095" s="212">
        <v>19103.84</v>
      </c>
      <c r="L6095" s="212">
        <v>21491.82</v>
      </c>
      <c r="M6095" s="239">
        <f t="shared" si="484"/>
        <v>0.51520000000000432</v>
      </c>
      <c r="N6095" s="239"/>
      <c r="O6095" s="178"/>
      <c r="P6095" s="178"/>
      <c r="Q6095" s="178"/>
      <c r="R6095" s="178"/>
      <c r="S6095" s="178"/>
      <c r="T6095" s="178"/>
      <c r="U6095" s="178"/>
      <c r="V6095" s="178"/>
      <c r="W6095" s="178"/>
      <c r="X6095" s="178"/>
      <c r="Y6095" s="210">
        <f t="shared" si="483"/>
        <v>0.38690537913156187</v>
      </c>
      <c r="Z6095" s="211">
        <f t="shared" si="485"/>
        <v>0.44</v>
      </c>
      <c r="AA6095" s="178"/>
      <c r="AB6095" s="178"/>
      <c r="AC6095" s="178"/>
    </row>
    <row r="6096" spans="2:29" x14ac:dyDescent="0.35">
      <c r="B6096" s="222">
        <v>617300</v>
      </c>
      <c r="C6096" s="208">
        <v>258314</v>
      </c>
      <c r="D6096" s="309">
        <v>14207.27</v>
      </c>
      <c r="E6096" s="206">
        <v>20665.12</v>
      </c>
      <c r="F6096" s="206">
        <v>23248.26</v>
      </c>
      <c r="G6096" s="205">
        <f t="shared" si="486"/>
        <v>0.41845780009719746</v>
      </c>
      <c r="H6096" s="207">
        <f t="shared" si="487"/>
        <v>0.45</v>
      </c>
      <c r="I6096" s="213">
        <v>238844</v>
      </c>
      <c r="J6096" s="213">
        <v>13136.42</v>
      </c>
      <c r="K6096" s="212">
        <v>19107.52</v>
      </c>
      <c r="L6096" s="212">
        <v>21495.96</v>
      </c>
      <c r="M6096" s="239">
        <f t="shared" si="484"/>
        <v>0.51530000000027942</v>
      </c>
      <c r="N6096" s="239"/>
      <c r="O6096" s="178"/>
      <c r="P6096" s="178"/>
      <c r="Q6096" s="178"/>
      <c r="R6096" s="178"/>
      <c r="S6096" s="178"/>
      <c r="T6096" s="178"/>
      <c r="U6096" s="178"/>
      <c r="V6096" s="178"/>
      <c r="W6096" s="178"/>
      <c r="X6096" s="178"/>
      <c r="Y6096" s="210">
        <f t="shared" si="483"/>
        <v>0.38691722015227603</v>
      </c>
      <c r="Z6096" s="211">
        <f t="shared" si="485"/>
        <v>0.46</v>
      </c>
      <c r="AA6096" s="178"/>
      <c r="AB6096" s="178"/>
      <c r="AC6096" s="178"/>
    </row>
    <row r="6097" spans="2:29" x14ac:dyDescent="0.35">
      <c r="B6097" s="222">
        <v>617400</v>
      </c>
      <c r="C6097" s="208">
        <v>258359</v>
      </c>
      <c r="D6097" s="309">
        <v>14209.74</v>
      </c>
      <c r="E6097" s="206">
        <v>20668.72</v>
      </c>
      <c r="F6097" s="206">
        <v>23252.31</v>
      </c>
      <c r="G6097" s="205">
        <f t="shared" si="486"/>
        <v>0.41846290897311306</v>
      </c>
      <c r="H6097" s="207">
        <f t="shared" si="487"/>
        <v>0.45</v>
      </c>
      <c r="I6097" s="213">
        <v>238888</v>
      </c>
      <c r="J6097" s="213">
        <v>13138.84</v>
      </c>
      <c r="K6097" s="212">
        <v>19111.04</v>
      </c>
      <c r="L6097" s="212">
        <v>21499.919999999998</v>
      </c>
      <c r="M6097" s="239">
        <f t="shared" si="484"/>
        <v>0.51519999999989519</v>
      </c>
      <c r="N6097" s="239"/>
      <c r="O6097" s="178"/>
      <c r="P6097" s="178"/>
      <c r="Q6097" s="178"/>
      <c r="R6097" s="178"/>
      <c r="S6097" s="178"/>
      <c r="T6097" s="178"/>
      <c r="U6097" s="178"/>
      <c r="V6097" s="178"/>
      <c r="W6097" s="178"/>
      <c r="X6097" s="178"/>
      <c r="Y6097" s="210">
        <f t="shared" si="483"/>
        <v>0.3869258179462261</v>
      </c>
      <c r="Z6097" s="211">
        <f t="shared" si="485"/>
        <v>0.44</v>
      </c>
      <c r="AA6097" s="178"/>
      <c r="AB6097" s="178"/>
      <c r="AC6097" s="178"/>
    </row>
    <row r="6098" spans="2:29" x14ac:dyDescent="0.35">
      <c r="B6098" s="222">
        <v>617500</v>
      </c>
      <c r="C6098" s="208">
        <v>258404</v>
      </c>
      <c r="D6098" s="309">
        <v>14212.22</v>
      </c>
      <c r="E6098" s="206">
        <v>20672.32</v>
      </c>
      <c r="F6098" s="206">
        <v>23256.36</v>
      </c>
      <c r="G6098" s="205">
        <f t="shared" si="486"/>
        <v>0.41846801619433199</v>
      </c>
      <c r="H6098" s="207">
        <f t="shared" si="487"/>
        <v>0.45</v>
      </c>
      <c r="I6098" s="213">
        <v>238934</v>
      </c>
      <c r="J6098" s="213">
        <v>13141.37</v>
      </c>
      <c r="K6098" s="212">
        <v>19114.72</v>
      </c>
      <c r="L6098" s="212">
        <v>21504.06</v>
      </c>
      <c r="M6098" s="239">
        <f t="shared" si="484"/>
        <v>0.5152999999995882</v>
      </c>
      <c r="N6098" s="239"/>
      <c r="O6098" s="178"/>
      <c r="P6098" s="178"/>
      <c r="Q6098" s="178"/>
      <c r="R6098" s="178"/>
      <c r="S6098" s="178"/>
      <c r="T6098" s="178"/>
      <c r="U6098" s="178"/>
      <c r="V6098" s="178"/>
      <c r="W6098" s="178"/>
      <c r="X6098" s="178"/>
      <c r="Y6098" s="210">
        <f t="shared" si="483"/>
        <v>0.38693765182186235</v>
      </c>
      <c r="Z6098" s="211">
        <f t="shared" si="485"/>
        <v>0.46</v>
      </c>
      <c r="AA6098" s="178"/>
      <c r="AB6098" s="178"/>
      <c r="AC6098" s="178"/>
    </row>
    <row r="6099" spans="2:29" x14ac:dyDescent="0.35">
      <c r="B6099" s="222">
        <v>617600</v>
      </c>
      <c r="C6099" s="208">
        <v>258449</v>
      </c>
      <c r="D6099" s="309">
        <v>14214.69</v>
      </c>
      <c r="E6099" s="206">
        <v>20675.919999999998</v>
      </c>
      <c r="F6099" s="206">
        <v>23260.41</v>
      </c>
      <c r="G6099" s="205">
        <f t="shared" si="486"/>
        <v>0.41847312176165802</v>
      </c>
      <c r="H6099" s="207">
        <f t="shared" si="487"/>
        <v>0.45</v>
      </c>
      <c r="I6099" s="213">
        <v>238978</v>
      </c>
      <c r="J6099" s="213">
        <v>13143.79</v>
      </c>
      <c r="K6099" s="212">
        <v>19118.240000000002</v>
      </c>
      <c r="L6099" s="212">
        <v>21508.02</v>
      </c>
      <c r="M6099" s="239">
        <f t="shared" si="484"/>
        <v>0.51519999999974975</v>
      </c>
      <c r="N6099" s="239"/>
      <c r="O6099" s="178"/>
      <c r="P6099" s="178"/>
      <c r="Q6099" s="178"/>
      <c r="R6099" s="178"/>
      <c r="S6099" s="178"/>
      <c r="T6099" s="178"/>
      <c r="U6099" s="178"/>
      <c r="V6099" s="178"/>
      <c r="W6099" s="178"/>
      <c r="X6099" s="178"/>
      <c r="Y6099" s="210">
        <f t="shared" si="483"/>
        <v>0.38694624352331608</v>
      </c>
      <c r="Z6099" s="211">
        <f t="shared" si="485"/>
        <v>0.44</v>
      </c>
      <c r="AA6099" s="178"/>
      <c r="AB6099" s="178"/>
      <c r="AC6099" s="178"/>
    </row>
    <row r="6100" spans="2:29" x14ac:dyDescent="0.35">
      <c r="B6100" s="222">
        <v>617700</v>
      </c>
      <c r="C6100" s="208">
        <v>258494</v>
      </c>
      <c r="D6100" s="309">
        <v>14217.17</v>
      </c>
      <c r="E6100" s="206">
        <v>20679.52</v>
      </c>
      <c r="F6100" s="206">
        <v>23264.46</v>
      </c>
      <c r="G6100" s="205">
        <f t="shared" si="486"/>
        <v>0.41847822567589443</v>
      </c>
      <c r="H6100" s="207">
        <f t="shared" si="487"/>
        <v>0.45</v>
      </c>
      <c r="I6100" s="213">
        <v>239024</v>
      </c>
      <c r="J6100" s="213">
        <v>13146.32</v>
      </c>
      <c r="K6100" s="212">
        <v>19121.919999999998</v>
      </c>
      <c r="L6100" s="212">
        <v>21512.16</v>
      </c>
      <c r="M6100" s="239">
        <f t="shared" si="484"/>
        <v>0.51530000000002474</v>
      </c>
      <c r="N6100" s="239"/>
      <c r="O6100" s="178"/>
      <c r="P6100" s="178"/>
      <c r="Q6100" s="178"/>
      <c r="R6100" s="178"/>
      <c r="S6100" s="178"/>
      <c r="T6100" s="178"/>
      <c r="U6100" s="178"/>
      <c r="V6100" s="178"/>
      <c r="W6100" s="178"/>
      <c r="X6100" s="178"/>
      <c r="Y6100" s="210">
        <f t="shared" si="483"/>
        <v>0.38695807026064433</v>
      </c>
      <c r="Z6100" s="211">
        <f t="shared" si="485"/>
        <v>0.46</v>
      </c>
      <c r="AA6100" s="178"/>
      <c r="AB6100" s="178"/>
      <c r="AC6100" s="178"/>
    </row>
    <row r="6101" spans="2:29" x14ac:dyDescent="0.35">
      <c r="B6101" s="222">
        <v>617800</v>
      </c>
      <c r="C6101" s="208">
        <v>258539</v>
      </c>
      <c r="D6101" s="309">
        <v>14219.64</v>
      </c>
      <c r="E6101" s="206">
        <v>20683.12</v>
      </c>
      <c r="F6101" s="206">
        <v>23268.51</v>
      </c>
      <c r="G6101" s="205">
        <f t="shared" si="486"/>
        <v>0.41848332793784399</v>
      </c>
      <c r="H6101" s="207">
        <f t="shared" si="487"/>
        <v>0.45</v>
      </c>
      <c r="I6101" s="213">
        <v>239068</v>
      </c>
      <c r="J6101" s="213">
        <v>13148.74</v>
      </c>
      <c r="K6101" s="212">
        <v>19125.439999999999</v>
      </c>
      <c r="L6101" s="212">
        <v>21516.12</v>
      </c>
      <c r="M6101" s="239">
        <f t="shared" si="484"/>
        <v>0.51520000000025901</v>
      </c>
      <c r="N6101" s="239"/>
      <c r="O6101" s="178"/>
      <c r="P6101" s="178"/>
      <c r="Q6101" s="178"/>
      <c r="R6101" s="178"/>
      <c r="S6101" s="178"/>
      <c r="T6101" s="178"/>
      <c r="U6101" s="178"/>
      <c r="V6101" s="178"/>
      <c r="W6101" s="178"/>
      <c r="X6101" s="178"/>
      <c r="Y6101" s="210">
        <f t="shared" si="483"/>
        <v>0.3869666558756879</v>
      </c>
      <c r="Z6101" s="211">
        <f t="shared" si="485"/>
        <v>0.44</v>
      </c>
      <c r="AA6101" s="178"/>
      <c r="AB6101" s="178"/>
      <c r="AC6101" s="178"/>
    </row>
    <row r="6102" spans="2:29" x14ac:dyDescent="0.35">
      <c r="B6102" s="222">
        <v>617900</v>
      </c>
      <c r="C6102" s="208">
        <v>258584</v>
      </c>
      <c r="D6102" s="309">
        <v>14222.12</v>
      </c>
      <c r="E6102" s="206">
        <v>20686.72</v>
      </c>
      <c r="F6102" s="206">
        <v>23272.560000000001</v>
      </c>
      <c r="G6102" s="205">
        <f t="shared" si="486"/>
        <v>0.41848842854830881</v>
      </c>
      <c r="H6102" s="207">
        <f t="shared" si="487"/>
        <v>0.45</v>
      </c>
      <c r="I6102" s="213">
        <v>239114</v>
      </c>
      <c r="J6102" s="213">
        <v>13151.27</v>
      </c>
      <c r="K6102" s="212">
        <v>19129.12</v>
      </c>
      <c r="L6102" s="212">
        <v>21520.26</v>
      </c>
      <c r="M6102" s="239">
        <f t="shared" si="484"/>
        <v>0.51529999999995202</v>
      </c>
      <c r="N6102" s="239"/>
      <c r="O6102" s="178"/>
      <c r="P6102" s="178"/>
      <c r="Q6102" s="178"/>
      <c r="R6102" s="178"/>
      <c r="S6102" s="178"/>
      <c r="T6102" s="178"/>
      <c r="U6102" s="178"/>
      <c r="V6102" s="178"/>
      <c r="W6102" s="178"/>
      <c r="X6102" s="178"/>
      <c r="Y6102" s="210">
        <f t="shared" si="483"/>
        <v>0.38697847548146952</v>
      </c>
      <c r="Z6102" s="211">
        <f t="shared" si="485"/>
        <v>0.46</v>
      </c>
      <c r="AA6102" s="178"/>
      <c r="AB6102" s="178"/>
      <c r="AC6102" s="178"/>
    </row>
    <row r="6103" spans="2:29" x14ac:dyDescent="0.35">
      <c r="B6103" s="222">
        <v>618000</v>
      </c>
      <c r="C6103" s="208">
        <v>258629</v>
      </c>
      <c r="D6103" s="309">
        <v>14224.59</v>
      </c>
      <c r="E6103" s="206">
        <v>20690.32</v>
      </c>
      <c r="F6103" s="206">
        <v>23276.61</v>
      </c>
      <c r="G6103" s="205">
        <f t="shared" si="486"/>
        <v>0.4184935275080906</v>
      </c>
      <c r="H6103" s="207">
        <f t="shared" si="487"/>
        <v>0.45</v>
      </c>
      <c r="I6103" s="213">
        <v>239158</v>
      </c>
      <c r="J6103" s="213">
        <v>13153.69</v>
      </c>
      <c r="K6103" s="212">
        <v>19132.64</v>
      </c>
      <c r="L6103" s="212">
        <v>21524.22</v>
      </c>
      <c r="M6103" s="239">
        <f t="shared" si="484"/>
        <v>0.51520000000007715</v>
      </c>
      <c r="N6103" s="239"/>
      <c r="O6103" s="178"/>
      <c r="P6103" s="178"/>
      <c r="Q6103" s="178"/>
      <c r="R6103" s="178"/>
      <c r="S6103" s="178"/>
      <c r="T6103" s="178"/>
      <c r="U6103" s="178"/>
      <c r="V6103" s="178"/>
      <c r="W6103" s="178"/>
      <c r="X6103" s="178"/>
      <c r="Y6103" s="210">
        <f t="shared" si="483"/>
        <v>0.38698705501618125</v>
      </c>
      <c r="Z6103" s="211">
        <f t="shared" si="485"/>
        <v>0.44</v>
      </c>
      <c r="AA6103" s="178"/>
      <c r="AB6103" s="178"/>
      <c r="AC6103" s="178"/>
    </row>
    <row r="6104" spans="2:29" x14ac:dyDescent="0.35">
      <c r="B6104" s="222">
        <v>618100</v>
      </c>
      <c r="C6104" s="208">
        <v>258674</v>
      </c>
      <c r="D6104" s="309">
        <v>14227.07</v>
      </c>
      <c r="E6104" s="206">
        <v>20693.919999999998</v>
      </c>
      <c r="F6104" s="206">
        <v>23280.66</v>
      </c>
      <c r="G6104" s="205">
        <f t="shared" si="486"/>
        <v>0.41849862481799061</v>
      </c>
      <c r="H6104" s="207">
        <f t="shared" si="487"/>
        <v>0.45</v>
      </c>
      <c r="I6104" s="213">
        <v>239204</v>
      </c>
      <c r="J6104" s="213">
        <v>13156.22</v>
      </c>
      <c r="K6104" s="212">
        <v>19136.32</v>
      </c>
      <c r="L6104" s="212">
        <v>21528.36</v>
      </c>
      <c r="M6104" s="239">
        <f t="shared" si="484"/>
        <v>0.51529999999980647</v>
      </c>
      <c r="N6104" s="239"/>
      <c r="O6104" s="178"/>
      <c r="P6104" s="178"/>
      <c r="Q6104" s="178"/>
      <c r="R6104" s="178"/>
      <c r="S6104" s="178"/>
      <c r="T6104" s="178"/>
      <c r="U6104" s="178"/>
      <c r="V6104" s="178"/>
      <c r="W6104" s="178"/>
      <c r="X6104" s="178"/>
      <c r="Y6104" s="210">
        <f t="shared" si="483"/>
        <v>0.38699886749716872</v>
      </c>
      <c r="Z6104" s="211">
        <f t="shared" si="485"/>
        <v>0.46</v>
      </c>
      <c r="AA6104" s="178"/>
      <c r="AB6104" s="178"/>
      <c r="AC6104" s="178"/>
    </row>
    <row r="6105" spans="2:29" x14ac:dyDescent="0.35">
      <c r="B6105" s="222">
        <v>618200</v>
      </c>
      <c r="C6105" s="208">
        <v>258719</v>
      </c>
      <c r="D6105" s="309">
        <v>14229.54</v>
      </c>
      <c r="E6105" s="206">
        <v>20697.52</v>
      </c>
      <c r="F6105" s="206">
        <v>23284.71</v>
      </c>
      <c r="G6105" s="205">
        <f t="shared" si="486"/>
        <v>0.41850372047880946</v>
      </c>
      <c r="H6105" s="207">
        <f t="shared" si="487"/>
        <v>0.45</v>
      </c>
      <c r="I6105" s="213">
        <v>239248</v>
      </c>
      <c r="J6105" s="213">
        <v>13158.64</v>
      </c>
      <c r="K6105" s="212">
        <v>19139.84</v>
      </c>
      <c r="L6105" s="212">
        <v>21532.32</v>
      </c>
      <c r="M6105" s="239">
        <f t="shared" si="484"/>
        <v>0.51520000000000432</v>
      </c>
      <c r="N6105" s="239"/>
      <c r="O6105" s="178"/>
      <c r="P6105" s="178"/>
      <c r="Q6105" s="178"/>
      <c r="R6105" s="178"/>
      <c r="S6105" s="178"/>
      <c r="T6105" s="178"/>
      <c r="U6105" s="178"/>
      <c r="V6105" s="178"/>
      <c r="W6105" s="178"/>
      <c r="X6105" s="178"/>
      <c r="Y6105" s="210">
        <f t="shared" si="483"/>
        <v>0.38700744095761891</v>
      </c>
      <c r="Z6105" s="211">
        <f t="shared" si="485"/>
        <v>0.44</v>
      </c>
      <c r="AA6105" s="178"/>
      <c r="AB6105" s="178"/>
      <c r="AC6105" s="178"/>
    </row>
    <row r="6106" spans="2:29" x14ac:dyDescent="0.35">
      <c r="B6106" s="222">
        <v>618300</v>
      </c>
      <c r="C6106" s="208">
        <v>258764</v>
      </c>
      <c r="D6106" s="309">
        <v>14232.02</v>
      </c>
      <c r="E6106" s="206">
        <v>20701.12</v>
      </c>
      <c r="F6106" s="206">
        <v>23288.76</v>
      </c>
      <c r="G6106" s="205">
        <f t="shared" si="486"/>
        <v>0.41850881449134725</v>
      </c>
      <c r="H6106" s="207">
        <f t="shared" si="487"/>
        <v>0.45</v>
      </c>
      <c r="I6106" s="213">
        <v>239294</v>
      </c>
      <c r="J6106" s="213">
        <v>13161.17</v>
      </c>
      <c r="K6106" s="212">
        <v>19143.52</v>
      </c>
      <c r="L6106" s="212">
        <v>21536.46</v>
      </c>
      <c r="M6106" s="239">
        <f t="shared" si="484"/>
        <v>0.51530000000027942</v>
      </c>
      <c r="N6106" s="239"/>
      <c r="O6106" s="178"/>
      <c r="P6106" s="178"/>
      <c r="Q6106" s="178"/>
      <c r="R6106" s="178"/>
      <c r="S6106" s="178"/>
      <c r="T6106" s="178"/>
      <c r="U6106" s="178"/>
      <c r="V6106" s="178"/>
      <c r="W6106" s="178"/>
      <c r="X6106" s="178"/>
      <c r="Y6106" s="210">
        <f t="shared" si="483"/>
        <v>0.38701924632055634</v>
      </c>
      <c r="Z6106" s="211">
        <f t="shared" si="485"/>
        <v>0.46</v>
      </c>
      <c r="AA6106" s="178"/>
      <c r="AB6106" s="178"/>
      <c r="AC6106" s="178"/>
    </row>
    <row r="6107" spans="2:29" x14ac:dyDescent="0.35">
      <c r="B6107" s="222">
        <v>618400</v>
      </c>
      <c r="C6107" s="208">
        <v>258809</v>
      </c>
      <c r="D6107" s="309">
        <v>14234.49</v>
      </c>
      <c r="E6107" s="206">
        <v>20704.72</v>
      </c>
      <c r="F6107" s="206">
        <v>23292.81</v>
      </c>
      <c r="G6107" s="205">
        <f t="shared" si="486"/>
        <v>0.41851390685640361</v>
      </c>
      <c r="H6107" s="207">
        <f t="shared" si="487"/>
        <v>0.45</v>
      </c>
      <c r="I6107" s="213">
        <v>239338</v>
      </c>
      <c r="J6107" s="213">
        <v>13163.59</v>
      </c>
      <c r="K6107" s="212">
        <v>19147.04</v>
      </c>
      <c r="L6107" s="212">
        <v>21540.42</v>
      </c>
      <c r="M6107" s="239">
        <f t="shared" si="484"/>
        <v>0.51519999999989519</v>
      </c>
      <c r="N6107" s="239"/>
      <c r="O6107" s="178"/>
      <c r="P6107" s="178"/>
      <c r="Q6107" s="178"/>
      <c r="R6107" s="178"/>
      <c r="S6107" s="178"/>
      <c r="T6107" s="178"/>
      <c r="U6107" s="178"/>
      <c r="V6107" s="178"/>
      <c r="W6107" s="178"/>
      <c r="X6107" s="178"/>
      <c r="Y6107" s="210">
        <f t="shared" si="483"/>
        <v>0.38702781371280726</v>
      </c>
      <c r="Z6107" s="211">
        <f t="shared" si="485"/>
        <v>0.44</v>
      </c>
      <c r="AA6107" s="178"/>
      <c r="AB6107" s="178"/>
      <c r="AC6107" s="178"/>
    </row>
    <row r="6108" spans="2:29" x14ac:dyDescent="0.35">
      <c r="B6108" s="222">
        <v>618500</v>
      </c>
      <c r="C6108" s="208">
        <v>258854</v>
      </c>
      <c r="D6108" s="309">
        <v>14236.97</v>
      </c>
      <c r="E6108" s="206">
        <v>20708.32</v>
      </c>
      <c r="F6108" s="206">
        <v>23296.86</v>
      </c>
      <c r="G6108" s="205">
        <f t="shared" si="486"/>
        <v>0.41851899757477767</v>
      </c>
      <c r="H6108" s="207">
        <f t="shared" si="487"/>
        <v>0.45</v>
      </c>
      <c r="I6108" s="213">
        <v>239384</v>
      </c>
      <c r="J6108" s="213">
        <v>13166.12</v>
      </c>
      <c r="K6108" s="212">
        <v>19150.72</v>
      </c>
      <c r="L6108" s="212">
        <v>21544.560000000001</v>
      </c>
      <c r="M6108" s="239">
        <f t="shared" si="484"/>
        <v>0.5152999999995882</v>
      </c>
      <c r="N6108" s="239"/>
      <c r="O6108" s="178"/>
      <c r="P6108" s="178"/>
      <c r="Q6108" s="178"/>
      <c r="R6108" s="178"/>
      <c r="S6108" s="178"/>
      <c r="T6108" s="178"/>
      <c r="U6108" s="178"/>
      <c r="V6108" s="178"/>
      <c r="W6108" s="178"/>
      <c r="X6108" s="178"/>
      <c r="Y6108" s="210">
        <f t="shared" si="483"/>
        <v>0.3870396119644301</v>
      </c>
      <c r="Z6108" s="211">
        <f t="shared" si="485"/>
        <v>0.46</v>
      </c>
      <c r="AA6108" s="178"/>
      <c r="AB6108" s="178"/>
      <c r="AC6108" s="178"/>
    </row>
    <row r="6109" spans="2:29" x14ac:dyDescent="0.35">
      <c r="B6109" s="222">
        <v>618600</v>
      </c>
      <c r="C6109" s="208">
        <v>258899</v>
      </c>
      <c r="D6109" s="309">
        <v>14239.44</v>
      </c>
      <c r="E6109" s="206">
        <v>20711.919999999998</v>
      </c>
      <c r="F6109" s="206">
        <v>23300.91</v>
      </c>
      <c r="G6109" s="205">
        <f t="shared" si="486"/>
        <v>0.41852408664726803</v>
      </c>
      <c r="H6109" s="207">
        <f t="shared" si="487"/>
        <v>0.45</v>
      </c>
      <c r="I6109" s="213">
        <v>239428</v>
      </c>
      <c r="J6109" s="213">
        <v>13168.54</v>
      </c>
      <c r="K6109" s="212">
        <v>19154.240000000002</v>
      </c>
      <c r="L6109" s="212">
        <v>21548.52</v>
      </c>
      <c r="M6109" s="239">
        <f t="shared" si="484"/>
        <v>0.51519999999974975</v>
      </c>
      <c r="N6109" s="239"/>
      <c r="O6109" s="178"/>
      <c r="P6109" s="178"/>
      <c r="Q6109" s="178"/>
      <c r="R6109" s="178"/>
      <c r="S6109" s="178"/>
      <c r="T6109" s="178"/>
      <c r="U6109" s="178"/>
      <c r="V6109" s="178"/>
      <c r="W6109" s="178"/>
      <c r="X6109" s="178"/>
      <c r="Y6109" s="210">
        <f t="shared" si="483"/>
        <v>0.38704817329453606</v>
      </c>
      <c r="Z6109" s="211">
        <f t="shared" si="485"/>
        <v>0.44</v>
      </c>
      <c r="AA6109" s="178"/>
      <c r="AB6109" s="178"/>
      <c r="AC6109" s="178"/>
    </row>
    <row r="6110" spans="2:29" x14ac:dyDescent="0.35">
      <c r="B6110" s="222">
        <v>618700</v>
      </c>
      <c r="C6110" s="208">
        <v>258944</v>
      </c>
      <c r="D6110" s="309">
        <v>14241.92</v>
      </c>
      <c r="E6110" s="206">
        <v>20715.52</v>
      </c>
      <c r="F6110" s="206">
        <v>23304.959999999999</v>
      </c>
      <c r="G6110" s="205">
        <f t="shared" si="486"/>
        <v>0.41852917407467272</v>
      </c>
      <c r="H6110" s="207">
        <f t="shared" si="487"/>
        <v>0.45</v>
      </c>
      <c r="I6110" s="213">
        <v>239474</v>
      </c>
      <c r="J6110" s="213">
        <v>13171.07</v>
      </c>
      <c r="K6110" s="212">
        <v>19157.919999999998</v>
      </c>
      <c r="L6110" s="212">
        <v>21552.66</v>
      </c>
      <c r="M6110" s="239">
        <f t="shared" si="484"/>
        <v>0.51530000000002474</v>
      </c>
      <c r="N6110" s="239"/>
      <c r="O6110" s="178"/>
      <c r="P6110" s="178"/>
      <c r="Q6110" s="178"/>
      <c r="R6110" s="178"/>
      <c r="S6110" s="178"/>
      <c r="T6110" s="178"/>
      <c r="U6110" s="178"/>
      <c r="V6110" s="178"/>
      <c r="W6110" s="178"/>
      <c r="X6110" s="178"/>
      <c r="Y6110" s="210">
        <f t="shared" si="483"/>
        <v>0.38705996444157104</v>
      </c>
      <c r="Z6110" s="211">
        <f t="shared" si="485"/>
        <v>0.46</v>
      </c>
      <c r="AA6110" s="178"/>
      <c r="AB6110" s="178"/>
      <c r="AC6110" s="178"/>
    </row>
    <row r="6111" spans="2:29" x14ac:dyDescent="0.35">
      <c r="B6111" s="222">
        <v>618800</v>
      </c>
      <c r="C6111" s="208">
        <v>258989</v>
      </c>
      <c r="D6111" s="309">
        <v>14244.39</v>
      </c>
      <c r="E6111" s="206">
        <v>20719.12</v>
      </c>
      <c r="F6111" s="206">
        <v>23309.01</v>
      </c>
      <c r="G6111" s="205">
        <f t="shared" si="486"/>
        <v>0.41853425985778925</v>
      </c>
      <c r="H6111" s="207">
        <f t="shared" si="487"/>
        <v>0.45</v>
      </c>
      <c r="I6111" s="213">
        <v>239518</v>
      </c>
      <c r="J6111" s="213">
        <v>13173.49</v>
      </c>
      <c r="K6111" s="212">
        <v>19161.439999999999</v>
      </c>
      <c r="L6111" s="212">
        <v>21556.62</v>
      </c>
      <c r="M6111" s="239">
        <f t="shared" si="484"/>
        <v>0.51520000000025901</v>
      </c>
      <c r="N6111" s="239"/>
      <c r="O6111" s="178"/>
      <c r="P6111" s="178"/>
      <c r="Q6111" s="178"/>
      <c r="R6111" s="178"/>
      <c r="S6111" s="178"/>
      <c r="T6111" s="178"/>
      <c r="U6111" s="178"/>
      <c r="V6111" s="178"/>
      <c r="W6111" s="178"/>
      <c r="X6111" s="178"/>
      <c r="Y6111" s="210">
        <f t="shared" si="483"/>
        <v>0.38706851971557854</v>
      </c>
      <c r="Z6111" s="211">
        <f t="shared" si="485"/>
        <v>0.44</v>
      </c>
      <c r="AA6111" s="178"/>
      <c r="AB6111" s="178"/>
      <c r="AC6111" s="178"/>
    </row>
    <row r="6112" spans="2:29" x14ac:dyDescent="0.35">
      <c r="B6112" s="222">
        <v>618900</v>
      </c>
      <c r="C6112" s="208">
        <v>259034</v>
      </c>
      <c r="D6112" s="309">
        <v>14246.87</v>
      </c>
      <c r="E6112" s="206">
        <v>20722.72</v>
      </c>
      <c r="F6112" s="206">
        <v>23313.06</v>
      </c>
      <c r="G6112" s="205">
        <f t="shared" si="486"/>
        <v>0.41853934399741477</v>
      </c>
      <c r="H6112" s="207">
        <f t="shared" si="487"/>
        <v>0.45</v>
      </c>
      <c r="I6112" s="213">
        <v>239564</v>
      </c>
      <c r="J6112" s="213">
        <v>13176.02</v>
      </c>
      <c r="K6112" s="212">
        <v>19165.12</v>
      </c>
      <c r="L6112" s="212">
        <v>21560.76</v>
      </c>
      <c r="M6112" s="239">
        <f t="shared" si="484"/>
        <v>0.51529999999995202</v>
      </c>
      <c r="N6112" s="239"/>
      <c r="O6112" s="178"/>
      <c r="P6112" s="178"/>
      <c r="Q6112" s="178"/>
      <c r="R6112" s="178"/>
      <c r="S6112" s="178"/>
      <c r="T6112" s="178"/>
      <c r="U6112" s="178"/>
      <c r="V6112" s="178"/>
      <c r="W6112" s="178"/>
      <c r="X6112" s="178"/>
      <c r="Y6112" s="210">
        <f t="shared" si="483"/>
        <v>0.38708030376474389</v>
      </c>
      <c r="Z6112" s="211">
        <f t="shared" si="485"/>
        <v>0.46</v>
      </c>
      <c r="AA6112" s="178"/>
      <c r="AB6112" s="178"/>
      <c r="AC6112" s="178"/>
    </row>
    <row r="6113" spans="2:29" x14ac:dyDescent="0.35">
      <c r="B6113" s="222">
        <v>619000</v>
      </c>
      <c r="C6113" s="208">
        <v>259079</v>
      </c>
      <c r="D6113" s="309">
        <v>14249.34</v>
      </c>
      <c r="E6113" s="206">
        <v>20726.32</v>
      </c>
      <c r="F6113" s="206">
        <v>23317.11</v>
      </c>
      <c r="G6113" s="205">
        <f t="shared" si="486"/>
        <v>0.4185444264943457</v>
      </c>
      <c r="H6113" s="207">
        <f t="shared" si="487"/>
        <v>0.45</v>
      </c>
      <c r="I6113" s="213">
        <v>239608</v>
      </c>
      <c r="J6113" s="213">
        <v>13178.44</v>
      </c>
      <c r="K6113" s="212">
        <v>19168.64</v>
      </c>
      <c r="L6113" s="212">
        <v>21564.720000000001</v>
      </c>
      <c r="M6113" s="239">
        <f t="shared" si="484"/>
        <v>0.51520000000007715</v>
      </c>
      <c r="N6113" s="239"/>
      <c r="O6113" s="178"/>
      <c r="P6113" s="178"/>
      <c r="Q6113" s="178"/>
      <c r="R6113" s="178"/>
      <c r="S6113" s="178"/>
      <c r="T6113" s="178"/>
      <c r="U6113" s="178"/>
      <c r="V6113" s="178"/>
      <c r="W6113" s="178"/>
      <c r="X6113" s="178"/>
      <c r="Y6113" s="210">
        <f t="shared" si="483"/>
        <v>0.38708885298869145</v>
      </c>
      <c r="Z6113" s="211">
        <f t="shared" si="485"/>
        <v>0.44</v>
      </c>
      <c r="AA6113" s="178"/>
      <c r="AB6113" s="178"/>
      <c r="AC6113" s="178"/>
    </row>
    <row r="6114" spans="2:29" x14ac:dyDescent="0.35">
      <c r="B6114" s="222">
        <v>619100</v>
      </c>
      <c r="C6114" s="208">
        <v>259124</v>
      </c>
      <c r="D6114" s="309">
        <v>14251.82</v>
      </c>
      <c r="E6114" s="206">
        <v>20729.919999999998</v>
      </c>
      <c r="F6114" s="206">
        <v>23321.16</v>
      </c>
      <c r="G6114" s="205">
        <f t="shared" si="486"/>
        <v>0.41854950734937812</v>
      </c>
      <c r="H6114" s="207">
        <f t="shared" si="487"/>
        <v>0.45</v>
      </c>
      <c r="I6114" s="213">
        <v>239654</v>
      </c>
      <c r="J6114" s="213">
        <v>13180.97</v>
      </c>
      <c r="K6114" s="212">
        <v>19172.32</v>
      </c>
      <c r="L6114" s="212">
        <v>21568.86</v>
      </c>
      <c r="M6114" s="239">
        <f t="shared" si="484"/>
        <v>0.51529999999980647</v>
      </c>
      <c r="N6114" s="239"/>
      <c r="O6114" s="178"/>
      <c r="P6114" s="178"/>
      <c r="Q6114" s="178"/>
      <c r="R6114" s="178"/>
      <c r="S6114" s="178"/>
      <c r="T6114" s="178"/>
      <c r="U6114" s="178"/>
      <c r="V6114" s="178"/>
      <c r="W6114" s="178"/>
      <c r="X6114" s="178"/>
      <c r="Y6114" s="210">
        <f t="shared" si="483"/>
        <v>0.38710062994669681</v>
      </c>
      <c r="Z6114" s="211">
        <f t="shared" si="485"/>
        <v>0.46</v>
      </c>
      <c r="AA6114" s="178"/>
      <c r="AB6114" s="178"/>
      <c r="AC6114" s="178"/>
    </row>
    <row r="6115" spans="2:29" x14ac:dyDescent="0.35">
      <c r="B6115" s="222">
        <v>619200</v>
      </c>
      <c r="C6115" s="208">
        <v>259169</v>
      </c>
      <c r="D6115" s="309">
        <v>14254.29</v>
      </c>
      <c r="E6115" s="206">
        <v>20733.52</v>
      </c>
      <c r="F6115" s="206">
        <v>23325.21</v>
      </c>
      <c r="G6115" s="205">
        <f t="shared" si="486"/>
        <v>0.41855458656330752</v>
      </c>
      <c r="H6115" s="207">
        <f t="shared" si="487"/>
        <v>0.45</v>
      </c>
      <c r="I6115" s="213">
        <v>239698</v>
      </c>
      <c r="J6115" s="213">
        <v>13183.39</v>
      </c>
      <c r="K6115" s="212">
        <v>19175.84</v>
      </c>
      <c r="L6115" s="212">
        <v>21572.82</v>
      </c>
      <c r="M6115" s="239">
        <f t="shared" si="484"/>
        <v>0.51520000000000432</v>
      </c>
      <c r="N6115" s="239"/>
      <c r="O6115" s="178"/>
      <c r="P6115" s="178"/>
      <c r="Q6115" s="178"/>
      <c r="R6115" s="178"/>
      <c r="S6115" s="178"/>
      <c r="T6115" s="178"/>
      <c r="U6115" s="178"/>
      <c r="V6115" s="178"/>
      <c r="W6115" s="178"/>
      <c r="X6115" s="178"/>
      <c r="Y6115" s="210">
        <f t="shared" si="483"/>
        <v>0.38710917312661497</v>
      </c>
      <c r="Z6115" s="211">
        <f t="shared" si="485"/>
        <v>0.44</v>
      </c>
      <c r="AA6115" s="178"/>
      <c r="AB6115" s="178"/>
      <c r="AC6115" s="178"/>
    </row>
    <row r="6116" spans="2:29" x14ac:dyDescent="0.35">
      <c r="B6116" s="222">
        <v>619300</v>
      </c>
      <c r="C6116" s="208">
        <v>259214</v>
      </c>
      <c r="D6116" s="309">
        <v>14256.77</v>
      </c>
      <c r="E6116" s="206">
        <v>20737.12</v>
      </c>
      <c r="F6116" s="206">
        <v>23329.26</v>
      </c>
      <c r="G6116" s="205">
        <f t="shared" si="486"/>
        <v>0.4185596641369288</v>
      </c>
      <c r="H6116" s="207">
        <f t="shared" si="487"/>
        <v>0.45</v>
      </c>
      <c r="I6116" s="213">
        <v>239744</v>
      </c>
      <c r="J6116" s="213">
        <v>13185.92</v>
      </c>
      <c r="K6116" s="212">
        <v>19179.52</v>
      </c>
      <c r="L6116" s="212">
        <v>21576.959999999999</v>
      </c>
      <c r="M6116" s="239">
        <f t="shared" si="484"/>
        <v>0.51530000000027942</v>
      </c>
      <c r="N6116" s="239"/>
      <c r="O6116" s="178"/>
      <c r="P6116" s="178"/>
      <c r="Q6116" s="178"/>
      <c r="R6116" s="178"/>
      <c r="S6116" s="178"/>
      <c r="T6116" s="178"/>
      <c r="U6116" s="178"/>
      <c r="V6116" s="178"/>
      <c r="W6116" s="178"/>
      <c r="X6116" s="178"/>
      <c r="Y6116" s="210">
        <f t="shared" si="483"/>
        <v>0.38712094300016148</v>
      </c>
      <c r="Z6116" s="211">
        <f t="shared" si="485"/>
        <v>0.46</v>
      </c>
      <c r="AA6116" s="178"/>
      <c r="AB6116" s="178"/>
      <c r="AC6116" s="178"/>
    </row>
    <row r="6117" spans="2:29" x14ac:dyDescent="0.35">
      <c r="B6117" s="222">
        <v>619400</v>
      </c>
      <c r="C6117" s="208">
        <v>259259</v>
      </c>
      <c r="D6117" s="309">
        <v>14259.24</v>
      </c>
      <c r="E6117" s="206">
        <v>20740.72</v>
      </c>
      <c r="F6117" s="206">
        <v>23333.31</v>
      </c>
      <c r="G6117" s="205">
        <f t="shared" si="486"/>
        <v>0.4185647400710365</v>
      </c>
      <c r="H6117" s="207">
        <f t="shared" si="487"/>
        <v>0.45</v>
      </c>
      <c r="I6117" s="213">
        <v>239788</v>
      </c>
      <c r="J6117" s="213">
        <v>13188.34</v>
      </c>
      <c r="K6117" s="212">
        <v>19183.04</v>
      </c>
      <c r="L6117" s="212">
        <v>21580.92</v>
      </c>
      <c r="M6117" s="239">
        <f t="shared" si="484"/>
        <v>0.51519999999989519</v>
      </c>
      <c r="N6117" s="239"/>
      <c r="O6117" s="178"/>
      <c r="P6117" s="178"/>
      <c r="Q6117" s="178"/>
      <c r="R6117" s="178"/>
      <c r="S6117" s="178"/>
      <c r="T6117" s="178"/>
      <c r="U6117" s="178"/>
      <c r="V6117" s="178"/>
      <c r="W6117" s="178"/>
      <c r="X6117" s="178"/>
      <c r="Y6117" s="210">
        <f t="shared" si="483"/>
        <v>0.38712948014207299</v>
      </c>
      <c r="Z6117" s="211">
        <f t="shared" si="485"/>
        <v>0.44</v>
      </c>
      <c r="AA6117" s="178"/>
      <c r="AB6117" s="178"/>
      <c r="AC6117" s="178"/>
    </row>
    <row r="6118" spans="2:29" x14ac:dyDescent="0.35">
      <c r="B6118" s="222">
        <v>619500</v>
      </c>
      <c r="C6118" s="208">
        <v>259304</v>
      </c>
      <c r="D6118" s="309">
        <v>14261.72</v>
      </c>
      <c r="E6118" s="206">
        <v>20744.32</v>
      </c>
      <c r="F6118" s="206">
        <v>23337.360000000001</v>
      </c>
      <c r="G6118" s="205">
        <f t="shared" si="486"/>
        <v>0.41856981436642454</v>
      </c>
      <c r="H6118" s="207">
        <f t="shared" si="487"/>
        <v>0.45</v>
      </c>
      <c r="I6118" s="213">
        <v>239834</v>
      </c>
      <c r="J6118" s="213">
        <v>13190.87</v>
      </c>
      <c r="K6118" s="212">
        <v>19186.72</v>
      </c>
      <c r="L6118" s="212">
        <v>21585.06</v>
      </c>
      <c r="M6118" s="239">
        <f t="shared" si="484"/>
        <v>0.5152999999995882</v>
      </c>
      <c r="N6118" s="239"/>
      <c r="O6118" s="178"/>
      <c r="P6118" s="178"/>
      <c r="Q6118" s="178"/>
      <c r="R6118" s="178"/>
      <c r="S6118" s="178"/>
      <c r="T6118" s="178"/>
      <c r="U6118" s="178"/>
      <c r="V6118" s="178"/>
      <c r="W6118" s="178"/>
      <c r="X6118" s="178"/>
      <c r="Y6118" s="210">
        <f t="shared" si="483"/>
        <v>0.38714124293785313</v>
      </c>
      <c r="Z6118" s="211">
        <f t="shared" si="485"/>
        <v>0.46</v>
      </c>
      <c r="AA6118" s="178"/>
      <c r="AB6118" s="178"/>
      <c r="AC6118" s="178"/>
    </row>
    <row r="6119" spans="2:29" x14ac:dyDescent="0.35">
      <c r="B6119" s="222">
        <v>619600</v>
      </c>
      <c r="C6119" s="208">
        <v>259349</v>
      </c>
      <c r="D6119" s="309">
        <v>14264.19</v>
      </c>
      <c r="E6119" s="206">
        <v>20747.919999999998</v>
      </c>
      <c r="F6119" s="206">
        <v>23341.41</v>
      </c>
      <c r="G6119" s="205">
        <f t="shared" si="486"/>
        <v>0.4185748870238864</v>
      </c>
      <c r="H6119" s="207">
        <f t="shared" si="487"/>
        <v>0.45</v>
      </c>
      <c r="I6119" s="213">
        <v>239878</v>
      </c>
      <c r="J6119" s="213">
        <v>13193.29</v>
      </c>
      <c r="K6119" s="212">
        <v>19190.240000000002</v>
      </c>
      <c r="L6119" s="212">
        <v>21589.02</v>
      </c>
      <c r="M6119" s="239">
        <f t="shared" si="484"/>
        <v>0.51519999999974975</v>
      </c>
      <c r="N6119" s="239"/>
      <c r="O6119" s="178"/>
      <c r="P6119" s="178"/>
      <c r="Q6119" s="178"/>
      <c r="R6119" s="178"/>
      <c r="S6119" s="178"/>
      <c r="T6119" s="178"/>
      <c r="U6119" s="178"/>
      <c r="V6119" s="178"/>
      <c r="W6119" s="178"/>
      <c r="X6119" s="178"/>
      <c r="Y6119" s="210">
        <f t="shared" si="483"/>
        <v>0.38714977404777273</v>
      </c>
      <c r="Z6119" s="211">
        <f t="shared" si="485"/>
        <v>0.44</v>
      </c>
      <c r="AA6119" s="178"/>
      <c r="AB6119" s="178"/>
      <c r="AC6119" s="178"/>
    </row>
    <row r="6120" spans="2:29" x14ac:dyDescent="0.35">
      <c r="B6120" s="222">
        <v>619700</v>
      </c>
      <c r="C6120" s="208">
        <v>259394</v>
      </c>
      <c r="D6120" s="309">
        <v>14266.67</v>
      </c>
      <c r="E6120" s="206">
        <v>20751.52</v>
      </c>
      <c r="F6120" s="206">
        <v>23345.46</v>
      </c>
      <c r="G6120" s="205">
        <f t="shared" si="486"/>
        <v>0.41857995804421494</v>
      </c>
      <c r="H6120" s="207">
        <f t="shared" si="487"/>
        <v>0.45</v>
      </c>
      <c r="I6120" s="213">
        <v>239924</v>
      </c>
      <c r="J6120" s="213">
        <v>13195.82</v>
      </c>
      <c r="K6120" s="212">
        <v>19193.919999999998</v>
      </c>
      <c r="L6120" s="212">
        <v>21593.16</v>
      </c>
      <c r="M6120" s="239">
        <f t="shared" si="484"/>
        <v>0.51530000000002474</v>
      </c>
      <c r="N6120" s="239"/>
      <c r="O6120" s="178"/>
      <c r="P6120" s="178"/>
      <c r="Q6120" s="178"/>
      <c r="R6120" s="178"/>
      <c r="S6120" s="178"/>
      <c r="T6120" s="178"/>
      <c r="U6120" s="178"/>
      <c r="V6120" s="178"/>
      <c r="W6120" s="178"/>
      <c r="X6120" s="178"/>
      <c r="Y6120" s="210">
        <f t="shared" si="483"/>
        <v>0.38716152977247054</v>
      </c>
      <c r="Z6120" s="211">
        <f t="shared" si="485"/>
        <v>0.46</v>
      </c>
      <c r="AA6120" s="178"/>
      <c r="AB6120" s="178"/>
      <c r="AC6120" s="178"/>
    </row>
    <row r="6121" spans="2:29" x14ac:dyDescent="0.35">
      <c r="B6121" s="222">
        <v>619800</v>
      </c>
      <c r="C6121" s="208">
        <v>259439</v>
      </c>
      <c r="D6121" s="309">
        <v>14269.14</v>
      </c>
      <c r="E6121" s="206">
        <v>20755.12</v>
      </c>
      <c r="F6121" s="206">
        <v>23349.51</v>
      </c>
      <c r="G6121" s="205">
        <f t="shared" si="486"/>
        <v>0.41858502742820264</v>
      </c>
      <c r="H6121" s="207">
        <f t="shared" si="487"/>
        <v>0.45</v>
      </c>
      <c r="I6121" s="213">
        <v>239968</v>
      </c>
      <c r="J6121" s="213">
        <v>13198.24</v>
      </c>
      <c r="K6121" s="212">
        <v>19197.439999999999</v>
      </c>
      <c r="L6121" s="212">
        <v>21597.119999999999</v>
      </c>
      <c r="M6121" s="239">
        <f t="shared" si="484"/>
        <v>0.51520000000025901</v>
      </c>
      <c r="N6121" s="239"/>
      <c r="O6121" s="178"/>
      <c r="P6121" s="178"/>
      <c r="Q6121" s="178"/>
      <c r="R6121" s="178"/>
      <c r="S6121" s="178"/>
      <c r="T6121" s="178"/>
      <c r="U6121" s="178"/>
      <c r="V6121" s="178"/>
      <c r="W6121" s="178"/>
      <c r="X6121" s="178"/>
      <c r="Y6121" s="210">
        <f t="shared" si="483"/>
        <v>0.38717005485640527</v>
      </c>
      <c r="Z6121" s="211">
        <f t="shared" si="485"/>
        <v>0.44</v>
      </c>
      <c r="AA6121" s="178"/>
      <c r="AB6121" s="178"/>
      <c r="AC6121" s="178"/>
    </row>
    <row r="6122" spans="2:29" x14ac:dyDescent="0.35">
      <c r="B6122" s="222">
        <v>619900</v>
      </c>
      <c r="C6122" s="208">
        <v>259484</v>
      </c>
      <c r="D6122" s="309">
        <v>14271.62</v>
      </c>
      <c r="E6122" s="206">
        <v>20758.72</v>
      </c>
      <c r="F6122" s="206">
        <v>23353.56</v>
      </c>
      <c r="G6122" s="205">
        <f t="shared" si="486"/>
        <v>0.41859009517664142</v>
      </c>
      <c r="H6122" s="207">
        <f t="shared" si="487"/>
        <v>0.45</v>
      </c>
      <c r="I6122" s="213">
        <v>240014</v>
      </c>
      <c r="J6122" s="213">
        <v>13200.77</v>
      </c>
      <c r="K6122" s="212">
        <v>19201.12</v>
      </c>
      <c r="L6122" s="212">
        <v>21601.26</v>
      </c>
      <c r="M6122" s="239">
        <f t="shared" si="484"/>
        <v>0.51529999999995202</v>
      </c>
      <c r="N6122" s="239"/>
      <c r="O6122" s="178"/>
      <c r="P6122" s="178"/>
      <c r="Q6122" s="178"/>
      <c r="R6122" s="178"/>
      <c r="S6122" s="178"/>
      <c r="T6122" s="178"/>
      <c r="U6122" s="178"/>
      <c r="V6122" s="178"/>
      <c r="W6122" s="178"/>
      <c r="X6122" s="178"/>
      <c r="Y6122" s="210">
        <f t="shared" si="483"/>
        <v>0.38718180351669623</v>
      </c>
      <c r="Z6122" s="211">
        <f t="shared" si="485"/>
        <v>0.46</v>
      </c>
      <c r="AA6122" s="178"/>
      <c r="AB6122" s="178"/>
      <c r="AC6122" s="178"/>
    </row>
    <row r="6123" spans="2:29" x14ac:dyDescent="0.35">
      <c r="B6123" s="222">
        <v>620000</v>
      </c>
      <c r="C6123" s="208">
        <v>259529</v>
      </c>
      <c r="D6123" s="309">
        <v>14274.09</v>
      </c>
      <c r="E6123" s="206">
        <v>20762.32</v>
      </c>
      <c r="F6123" s="206">
        <v>23357.61</v>
      </c>
      <c r="G6123" s="205">
        <f t="shared" si="486"/>
        <v>0.41859516129032259</v>
      </c>
      <c r="H6123" s="207">
        <f t="shared" si="487"/>
        <v>0.45</v>
      </c>
      <c r="I6123" s="213">
        <v>240058</v>
      </c>
      <c r="J6123" s="213">
        <v>13203.19</v>
      </c>
      <c r="K6123" s="212">
        <v>19204.64</v>
      </c>
      <c r="L6123" s="212">
        <v>21605.22</v>
      </c>
      <c r="M6123" s="239">
        <f t="shared" si="484"/>
        <v>0.51520000000007715</v>
      </c>
      <c r="N6123" s="239"/>
      <c r="O6123" s="178"/>
      <c r="P6123" s="178"/>
      <c r="Q6123" s="178"/>
      <c r="R6123" s="178"/>
      <c r="S6123" s="178"/>
      <c r="T6123" s="178"/>
      <c r="U6123" s="178"/>
      <c r="V6123" s="178"/>
      <c r="W6123" s="178"/>
      <c r="X6123" s="178"/>
      <c r="Y6123" s="210">
        <f t="shared" si="483"/>
        <v>0.38719032258064517</v>
      </c>
      <c r="Z6123" s="211">
        <f t="shared" si="485"/>
        <v>0.44</v>
      </c>
      <c r="AA6123" s="178"/>
      <c r="AB6123" s="178"/>
      <c r="AC6123" s="178"/>
    </row>
    <row r="6124" spans="2:29" x14ac:dyDescent="0.35">
      <c r="B6124" s="222">
        <v>620100</v>
      </c>
      <c r="C6124" s="208">
        <v>259574</v>
      </c>
      <c r="D6124" s="309">
        <v>14276.57</v>
      </c>
      <c r="E6124" s="206">
        <v>20765.919999999998</v>
      </c>
      <c r="F6124" s="206">
        <v>23361.66</v>
      </c>
      <c r="G6124" s="205">
        <f t="shared" si="486"/>
        <v>0.41860022577003708</v>
      </c>
      <c r="H6124" s="207">
        <f t="shared" si="487"/>
        <v>0.45</v>
      </c>
      <c r="I6124" s="213">
        <v>240104</v>
      </c>
      <c r="J6124" s="213">
        <v>13205.72</v>
      </c>
      <c r="K6124" s="212">
        <v>19208.32</v>
      </c>
      <c r="L6124" s="212">
        <v>21609.360000000001</v>
      </c>
      <c r="M6124" s="239">
        <f t="shared" si="484"/>
        <v>0.51529999999980647</v>
      </c>
      <c r="N6124" s="239"/>
      <c r="O6124" s="178"/>
      <c r="P6124" s="178"/>
      <c r="Q6124" s="178"/>
      <c r="R6124" s="178"/>
      <c r="S6124" s="178"/>
      <c r="T6124" s="178"/>
      <c r="U6124" s="178"/>
      <c r="V6124" s="178"/>
      <c r="W6124" s="178"/>
      <c r="X6124" s="178"/>
      <c r="Y6124" s="210">
        <f t="shared" si="483"/>
        <v>0.38720206418319625</v>
      </c>
      <c r="Z6124" s="211">
        <f t="shared" si="485"/>
        <v>0.46</v>
      </c>
      <c r="AA6124" s="178"/>
      <c r="AB6124" s="178"/>
      <c r="AC6124" s="178"/>
    </row>
    <row r="6125" spans="2:29" x14ac:dyDescent="0.35">
      <c r="B6125" s="222">
        <v>620200</v>
      </c>
      <c r="C6125" s="208">
        <v>259619</v>
      </c>
      <c r="D6125" s="309">
        <v>14279.04</v>
      </c>
      <c r="E6125" s="206">
        <v>20769.52</v>
      </c>
      <c r="F6125" s="206">
        <v>23365.71</v>
      </c>
      <c r="G6125" s="205">
        <f t="shared" si="486"/>
        <v>0.41860528861657531</v>
      </c>
      <c r="H6125" s="207">
        <f t="shared" si="487"/>
        <v>0.45</v>
      </c>
      <c r="I6125" s="213">
        <v>240148</v>
      </c>
      <c r="J6125" s="213">
        <v>13208.14</v>
      </c>
      <c r="K6125" s="212">
        <v>19211.84</v>
      </c>
      <c r="L6125" s="212">
        <v>21613.32</v>
      </c>
      <c r="M6125" s="239">
        <f t="shared" si="484"/>
        <v>0.51520000000000432</v>
      </c>
      <c r="N6125" s="239"/>
      <c r="O6125" s="178"/>
      <c r="P6125" s="178"/>
      <c r="Q6125" s="178"/>
      <c r="R6125" s="178"/>
      <c r="S6125" s="178"/>
      <c r="T6125" s="178"/>
      <c r="U6125" s="178"/>
      <c r="V6125" s="178"/>
      <c r="W6125" s="178"/>
      <c r="X6125" s="178"/>
      <c r="Y6125" s="210">
        <f t="shared" si="483"/>
        <v>0.38721057723315061</v>
      </c>
      <c r="Z6125" s="211">
        <f t="shared" si="485"/>
        <v>0.44</v>
      </c>
      <c r="AA6125" s="178"/>
      <c r="AB6125" s="178"/>
      <c r="AC6125" s="178"/>
    </row>
    <row r="6126" spans="2:29" x14ac:dyDescent="0.35">
      <c r="B6126" s="222">
        <v>620300</v>
      </c>
      <c r="C6126" s="208">
        <v>259664</v>
      </c>
      <c r="D6126" s="309">
        <v>14281.52</v>
      </c>
      <c r="E6126" s="206">
        <v>20773.12</v>
      </c>
      <c r="F6126" s="206">
        <v>23369.759999999998</v>
      </c>
      <c r="G6126" s="205">
        <f t="shared" si="486"/>
        <v>0.41861034983072709</v>
      </c>
      <c r="H6126" s="207">
        <f t="shared" si="487"/>
        <v>0.45</v>
      </c>
      <c r="I6126" s="213">
        <v>240194</v>
      </c>
      <c r="J6126" s="213">
        <v>13210.67</v>
      </c>
      <c r="K6126" s="212">
        <v>19215.52</v>
      </c>
      <c r="L6126" s="212">
        <v>21617.46</v>
      </c>
      <c r="M6126" s="239">
        <f t="shared" si="484"/>
        <v>0.51530000000027942</v>
      </c>
      <c r="N6126" s="239"/>
      <c r="O6126" s="178"/>
      <c r="P6126" s="178"/>
      <c r="Q6126" s="178"/>
      <c r="R6126" s="178"/>
      <c r="S6126" s="178"/>
      <c r="T6126" s="178"/>
      <c r="U6126" s="178"/>
      <c r="V6126" s="178"/>
      <c r="W6126" s="178"/>
      <c r="X6126" s="178"/>
      <c r="Y6126" s="210">
        <f t="shared" si="483"/>
        <v>0.38722231178462035</v>
      </c>
      <c r="Z6126" s="211">
        <f t="shared" si="485"/>
        <v>0.46</v>
      </c>
      <c r="AA6126" s="178"/>
      <c r="AB6126" s="178"/>
      <c r="AC6126" s="178"/>
    </row>
    <row r="6127" spans="2:29" x14ac:dyDescent="0.35">
      <c r="B6127" s="222">
        <v>620400</v>
      </c>
      <c r="C6127" s="208">
        <v>259709</v>
      </c>
      <c r="D6127" s="309">
        <v>14283.99</v>
      </c>
      <c r="E6127" s="206">
        <v>20776.72</v>
      </c>
      <c r="F6127" s="206">
        <v>23373.81</v>
      </c>
      <c r="G6127" s="205">
        <f t="shared" si="486"/>
        <v>0.41861540941328174</v>
      </c>
      <c r="H6127" s="207">
        <f t="shared" si="487"/>
        <v>0.45</v>
      </c>
      <c r="I6127" s="213">
        <v>240238</v>
      </c>
      <c r="J6127" s="213">
        <v>13213.09</v>
      </c>
      <c r="K6127" s="212">
        <v>19219.04</v>
      </c>
      <c r="L6127" s="212">
        <v>21621.42</v>
      </c>
      <c r="M6127" s="239">
        <f t="shared" si="484"/>
        <v>0.51519999999989519</v>
      </c>
      <c r="N6127" s="239"/>
      <c r="O6127" s="178"/>
      <c r="P6127" s="178"/>
      <c r="Q6127" s="178"/>
      <c r="R6127" s="178"/>
      <c r="S6127" s="178"/>
      <c r="T6127" s="178"/>
      <c r="U6127" s="178"/>
      <c r="V6127" s="178"/>
      <c r="W6127" s="178"/>
      <c r="X6127" s="178"/>
      <c r="Y6127" s="210">
        <f t="shared" si="483"/>
        <v>0.38723081882656352</v>
      </c>
      <c r="Z6127" s="211">
        <f t="shared" si="485"/>
        <v>0.44</v>
      </c>
      <c r="AA6127" s="178"/>
      <c r="AB6127" s="178"/>
      <c r="AC6127" s="178"/>
    </row>
    <row r="6128" spans="2:29" x14ac:dyDescent="0.35">
      <c r="B6128" s="222">
        <v>620500</v>
      </c>
      <c r="C6128" s="208">
        <v>259754</v>
      </c>
      <c r="D6128" s="309">
        <v>14286.47</v>
      </c>
      <c r="E6128" s="206">
        <v>20780.32</v>
      </c>
      <c r="F6128" s="206">
        <v>23377.86</v>
      </c>
      <c r="G6128" s="205">
        <f t="shared" si="486"/>
        <v>0.41862046736502823</v>
      </c>
      <c r="H6128" s="207">
        <f t="shared" si="487"/>
        <v>0.45</v>
      </c>
      <c r="I6128" s="213">
        <v>240284</v>
      </c>
      <c r="J6128" s="213">
        <v>13215.62</v>
      </c>
      <c r="K6128" s="212">
        <v>19222.72</v>
      </c>
      <c r="L6128" s="212">
        <v>21625.56</v>
      </c>
      <c r="M6128" s="239">
        <f t="shared" si="484"/>
        <v>0.5152999999995882</v>
      </c>
      <c r="N6128" s="239"/>
      <c r="O6128" s="178"/>
      <c r="P6128" s="178"/>
      <c r="Q6128" s="178"/>
      <c r="R6128" s="178"/>
      <c r="S6128" s="178"/>
      <c r="T6128" s="178"/>
      <c r="U6128" s="178"/>
      <c r="V6128" s="178"/>
      <c r="W6128" s="178"/>
      <c r="X6128" s="178"/>
      <c r="Y6128" s="210">
        <f t="shared" si="483"/>
        <v>0.38724254633360194</v>
      </c>
      <c r="Z6128" s="211">
        <f t="shared" si="485"/>
        <v>0.46</v>
      </c>
      <c r="AA6128" s="178"/>
      <c r="AB6128" s="178"/>
      <c r="AC6128" s="178"/>
    </row>
    <row r="6129" spans="2:29" x14ac:dyDescent="0.35">
      <c r="B6129" s="222">
        <v>620600</v>
      </c>
      <c r="C6129" s="208">
        <v>259799</v>
      </c>
      <c r="D6129" s="309">
        <v>14288.94</v>
      </c>
      <c r="E6129" s="206">
        <v>20783.919999999998</v>
      </c>
      <c r="F6129" s="206">
        <v>23381.91</v>
      </c>
      <c r="G6129" s="205">
        <f t="shared" si="486"/>
        <v>0.41862552368675476</v>
      </c>
      <c r="H6129" s="207">
        <f t="shared" si="487"/>
        <v>0.45</v>
      </c>
      <c r="I6129" s="213">
        <v>240328</v>
      </c>
      <c r="J6129" s="213">
        <v>13218.04</v>
      </c>
      <c r="K6129" s="212">
        <v>19226.240000000002</v>
      </c>
      <c r="L6129" s="212">
        <v>21629.52</v>
      </c>
      <c r="M6129" s="239">
        <f t="shared" si="484"/>
        <v>0.51519999999974975</v>
      </c>
      <c r="N6129" s="239"/>
      <c r="O6129" s="178"/>
      <c r="P6129" s="178"/>
      <c r="Q6129" s="178"/>
      <c r="R6129" s="178"/>
      <c r="S6129" s="178"/>
      <c r="T6129" s="178"/>
      <c r="U6129" s="178"/>
      <c r="V6129" s="178"/>
      <c r="W6129" s="178"/>
      <c r="X6129" s="178"/>
      <c r="Y6129" s="210">
        <f t="shared" si="483"/>
        <v>0.38725104737350952</v>
      </c>
      <c r="Z6129" s="211">
        <f t="shared" si="485"/>
        <v>0.44</v>
      </c>
      <c r="AA6129" s="178"/>
      <c r="AB6129" s="178"/>
      <c r="AC6129" s="178"/>
    </row>
    <row r="6130" spans="2:29" x14ac:dyDescent="0.35">
      <c r="B6130" s="222">
        <v>620700</v>
      </c>
      <c r="C6130" s="208">
        <v>259844</v>
      </c>
      <c r="D6130" s="309">
        <v>14291.42</v>
      </c>
      <c r="E6130" s="206">
        <v>20787.52</v>
      </c>
      <c r="F6130" s="206">
        <v>23385.96</v>
      </c>
      <c r="G6130" s="205">
        <f t="shared" si="486"/>
        <v>0.41863057837924922</v>
      </c>
      <c r="H6130" s="207">
        <f t="shared" si="487"/>
        <v>0.45</v>
      </c>
      <c r="I6130" s="213">
        <v>240374</v>
      </c>
      <c r="J6130" s="213">
        <v>13220.57</v>
      </c>
      <c r="K6130" s="212">
        <v>19229.919999999998</v>
      </c>
      <c r="L6130" s="212">
        <v>21633.66</v>
      </c>
      <c r="M6130" s="239">
        <f t="shared" si="484"/>
        <v>0.51530000000002474</v>
      </c>
      <c r="N6130" s="239"/>
      <c r="O6130" s="178"/>
      <c r="P6130" s="178"/>
      <c r="Q6130" s="178"/>
      <c r="R6130" s="178"/>
      <c r="S6130" s="178"/>
      <c r="T6130" s="178"/>
      <c r="U6130" s="178"/>
      <c r="V6130" s="178"/>
      <c r="W6130" s="178"/>
      <c r="X6130" s="178"/>
      <c r="Y6130" s="210">
        <f t="shared" si="483"/>
        <v>0.38726276784275815</v>
      </c>
      <c r="Z6130" s="211">
        <f t="shared" si="485"/>
        <v>0.46</v>
      </c>
      <c r="AA6130" s="178"/>
      <c r="AB6130" s="178"/>
      <c r="AC6130" s="178"/>
    </row>
    <row r="6131" spans="2:29" x14ac:dyDescent="0.35">
      <c r="B6131" s="222">
        <v>620800</v>
      </c>
      <c r="C6131" s="208">
        <v>259889</v>
      </c>
      <c r="D6131" s="309">
        <v>14293.89</v>
      </c>
      <c r="E6131" s="206">
        <v>20791.12</v>
      </c>
      <c r="F6131" s="206">
        <v>23390.01</v>
      </c>
      <c r="G6131" s="205">
        <f t="shared" si="486"/>
        <v>0.41863563144329896</v>
      </c>
      <c r="H6131" s="207">
        <f t="shared" si="487"/>
        <v>0.45</v>
      </c>
      <c r="I6131" s="213">
        <v>240418</v>
      </c>
      <c r="J6131" s="213">
        <v>13222.99</v>
      </c>
      <c r="K6131" s="212">
        <v>19233.439999999999</v>
      </c>
      <c r="L6131" s="212">
        <v>21637.62</v>
      </c>
      <c r="M6131" s="239">
        <f t="shared" si="484"/>
        <v>0.51520000000025901</v>
      </c>
      <c r="N6131" s="239"/>
      <c r="O6131" s="178"/>
      <c r="P6131" s="178"/>
      <c r="Q6131" s="178"/>
      <c r="R6131" s="178"/>
      <c r="S6131" s="178"/>
      <c r="T6131" s="178"/>
      <c r="U6131" s="178"/>
      <c r="V6131" s="178"/>
      <c r="W6131" s="178"/>
      <c r="X6131" s="178"/>
      <c r="Y6131" s="210">
        <f t="shared" si="483"/>
        <v>0.38727126288659791</v>
      </c>
      <c r="Z6131" s="211">
        <f t="shared" si="485"/>
        <v>0.44</v>
      </c>
      <c r="AA6131" s="178"/>
      <c r="AB6131" s="178"/>
      <c r="AC6131" s="178"/>
    </row>
    <row r="6132" spans="2:29" x14ac:dyDescent="0.35">
      <c r="B6132" s="222">
        <v>620900</v>
      </c>
      <c r="C6132" s="208">
        <v>259934</v>
      </c>
      <c r="D6132" s="309">
        <v>14296.37</v>
      </c>
      <c r="E6132" s="206">
        <v>20794.72</v>
      </c>
      <c r="F6132" s="206">
        <v>23394.06</v>
      </c>
      <c r="G6132" s="205">
        <f t="shared" si="486"/>
        <v>0.41864068287969075</v>
      </c>
      <c r="H6132" s="207">
        <f t="shared" si="487"/>
        <v>0.45</v>
      </c>
      <c r="I6132" s="213">
        <v>240464</v>
      </c>
      <c r="J6132" s="213">
        <v>13225.52</v>
      </c>
      <c r="K6132" s="212">
        <v>19237.12</v>
      </c>
      <c r="L6132" s="212">
        <v>21641.759999999998</v>
      </c>
      <c r="M6132" s="239">
        <f t="shared" si="484"/>
        <v>0.51529999999995202</v>
      </c>
      <c r="N6132" s="239"/>
      <c r="O6132" s="178"/>
      <c r="P6132" s="178"/>
      <c r="Q6132" s="178"/>
      <c r="R6132" s="178"/>
      <c r="S6132" s="178"/>
      <c r="T6132" s="178"/>
      <c r="U6132" s="178"/>
      <c r="V6132" s="178"/>
      <c r="W6132" s="178"/>
      <c r="X6132" s="178"/>
      <c r="Y6132" s="210">
        <f t="shared" si="483"/>
        <v>0.38728297632468994</v>
      </c>
      <c r="Z6132" s="211">
        <f t="shared" si="485"/>
        <v>0.46</v>
      </c>
      <c r="AA6132" s="178"/>
      <c r="AB6132" s="178"/>
      <c r="AC6132" s="178"/>
    </row>
    <row r="6133" spans="2:29" x14ac:dyDescent="0.35">
      <c r="B6133" s="222">
        <v>621000</v>
      </c>
      <c r="C6133" s="208">
        <v>259979</v>
      </c>
      <c r="D6133" s="309">
        <v>14298.84</v>
      </c>
      <c r="E6133" s="206">
        <v>20798.32</v>
      </c>
      <c r="F6133" s="206">
        <v>23398.11</v>
      </c>
      <c r="G6133" s="205">
        <f t="shared" si="486"/>
        <v>0.41864573268921096</v>
      </c>
      <c r="H6133" s="207">
        <f t="shared" si="487"/>
        <v>0.45</v>
      </c>
      <c r="I6133" s="213">
        <v>240508</v>
      </c>
      <c r="J6133" s="213">
        <v>13227.94</v>
      </c>
      <c r="K6133" s="212">
        <v>19240.64</v>
      </c>
      <c r="L6133" s="212">
        <v>21645.72</v>
      </c>
      <c r="M6133" s="239">
        <f t="shared" si="484"/>
        <v>0.51520000000007715</v>
      </c>
      <c r="N6133" s="239"/>
      <c r="O6133" s="178"/>
      <c r="P6133" s="178"/>
      <c r="Q6133" s="178"/>
      <c r="R6133" s="178"/>
      <c r="S6133" s="178"/>
      <c r="T6133" s="178"/>
      <c r="U6133" s="178"/>
      <c r="V6133" s="178"/>
      <c r="W6133" s="178"/>
      <c r="X6133" s="178"/>
      <c r="Y6133" s="210">
        <f t="shared" si="483"/>
        <v>0.38729146537842191</v>
      </c>
      <c r="Z6133" s="211">
        <f t="shared" si="485"/>
        <v>0.44</v>
      </c>
      <c r="AA6133" s="178"/>
      <c r="AB6133" s="178"/>
      <c r="AC6133" s="178"/>
    </row>
    <row r="6134" spans="2:29" x14ac:dyDescent="0.35">
      <c r="B6134" s="222">
        <v>621100</v>
      </c>
      <c r="C6134" s="208">
        <v>260024</v>
      </c>
      <c r="D6134" s="309">
        <v>14301.32</v>
      </c>
      <c r="E6134" s="206">
        <v>20801.919999999998</v>
      </c>
      <c r="F6134" s="206">
        <v>23402.16</v>
      </c>
      <c r="G6134" s="205">
        <f t="shared" si="486"/>
        <v>0.41865078087264529</v>
      </c>
      <c r="H6134" s="207">
        <f t="shared" si="487"/>
        <v>0.45</v>
      </c>
      <c r="I6134" s="213">
        <v>240554</v>
      </c>
      <c r="J6134" s="213">
        <v>13230.47</v>
      </c>
      <c r="K6134" s="212">
        <v>19244.32</v>
      </c>
      <c r="L6134" s="212">
        <v>21649.86</v>
      </c>
      <c r="M6134" s="239">
        <f t="shared" si="484"/>
        <v>0.51529999999980647</v>
      </c>
      <c r="N6134" s="239"/>
      <c r="O6134" s="178"/>
      <c r="P6134" s="178"/>
      <c r="Q6134" s="178"/>
      <c r="R6134" s="178"/>
      <c r="S6134" s="178"/>
      <c r="T6134" s="178"/>
      <c r="U6134" s="178"/>
      <c r="V6134" s="178"/>
      <c r="W6134" s="178"/>
      <c r="X6134" s="178"/>
      <c r="Y6134" s="210">
        <f t="shared" si="483"/>
        <v>0.38730317179198198</v>
      </c>
      <c r="Z6134" s="211">
        <f t="shared" si="485"/>
        <v>0.46</v>
      </c>
      <c r="AA6134" s="178"/>
      <c r="AB6134" s="178"/>
      <c r="AC6134" s="178"/>
    </row>
    <row r="6135" spans="2:29" x14ac:dyDescent="0.35">
      <c r="B6135" s="222">
        <v>621200</v>
      </c>
      <c r="C6135" s="208">
        <v>260069</v>
      </c>
      <c r="D6135" s="309">
        <v>14303.79</v>
      </c>
      <c r="E6135" s="206">
        <v>20805.52</v>
      </c>
      <c r="F6135" s="206">
        <v>23406.21</v>
      </c>
      <c r="G6135" s="205">
        <f t="shared" si="486"/>
        <v>0.41865582743077911</v>
      </c>
      <c r="H6135" s="207">
        <f t="shared" si="487"/>
        <v>0.45</v>
      </c>
      <c r="I6135" s="213">
        <v>240598</v>
      </c>
      <c r="J6135" s="213">
        <v>13232.89</v>
      </c>
      <c r="K6135" s="212">
        <v>19247.84</v>
      </c>
      <c r="L6135" s="212">
        <v>21653.82</v>
      </c>
      <c r="M6135" s="239">
        <f t="shared" si="484"/>
        <v>0.51520000000000432</v>
      </c>
      <c r="N6135" s="239"/>
      <c r="O6135" s="178"/>
      <c r="P6135" s="178"/>
      <c r="Q6135" s="178"/>
      <c r="R6135" s="178"/>
      <c r="S6135" s="178"/>
      <c r="T6135" s="178"/>
      <c r="U6135" s="178"/>
      <c r="V6135" s="178"/>
      <c r="W6135" s="178"/>
      <c r="X6135" s="178"/>
      <c r="Y6135" s="210">
        <f t="shared" si="483"/>
        <v>0.38731165486155827</v>
      </c>
      <c r="Z6135" s="211">
        <f t="shared" si="485"/>
        <v>0.44</v>
      </c>
      <c r="AA6135" s="178"/>
      <c r="AB6135" s="178"/>
      <c r="AC6135" s="178"/>
    </row>
    <row r="6136" spans="2:29" x14ac:dyDescent="0.35">
      <c r="B6136" s="222">
        <v>621300</v>
      </c>
      <c r="C6136" s="208">
        <v>260114</v>
      </c>
      <c r="D6136" s="309">
        <v>14306.27</v>
      </c>
      <c r="E6136" s="206">
        <v>20809.12</v>
      </c>
      <c r="F6136" s="206">
        <v>23410.26</v>
      </c>
      <c r="G6136" s="205">
        <f t="shared" si="486"/>
        <v>0.41866087236439725</v>
      </c>
      <c r="H6136" s="207">
        <f t="shared" si="487"/>
        <v>0.45</v>
      </c>
      <c r="I6136" s="213">
        <v>240644</v>
      </c>
      <c r="J6136" s="213">
        <v>13235.42</v>
      </c>
      <c r="K6136" s="212">
        <v>19251.52</v>
      </c>
      <c r="L6136" s="212">
        <v>21657.96</v>
      </c>
      <c r="M6136" s="239">
        <f t="shared" si="484"/>
        <v>0.51530000000027942</v>
      </c>
      <c r="N6136" s="239"/>
      <c r="O6136" s="178"/>
      <c r="P6136" s="178"/>
      <c r="Q6136" s="178"/>
      <c r="R6136" s="178"/>
      <c r="S6136" s="178"/>
      <c r="T6136" s="178"/>
      <c r="U6136" s="178"/>
      <c r="V6136" s="178"/>
      <c r="W6136" s="178"/>
      <c r="X6136" s="178"/>
      <c r="Y6136" s="210">
        <f t="shared" si="483"/>
        <v>0.38732335425720266</v>
      </c>
      <c r="Z6136" s="211">
        <f t="shared" si="485"/>
        <v>0.46</v>
      </c>
      <c r="AA6136" s="178"/>
      <c r="AB6136" s="178"/>
      <c r="AC6136" s="178"/>
    </row>
    <row r="6137" spans="2:29" x14ac:dyDescent="0.35">
      <c r="B6137" s="222">
        <v>621400</v>
      </c>
      <c r="C6137" s="208">
        <v>260159</v>
      </c>
      <c r="D6137" s="309">
        <v>14308.74</v>
      </c>
      <c r="E6137" s="206">
        <v>20812.72</v>
      </c>
      <c r="F6137" s="206">
        <v>23414.31</v>
      </c>
      <c r="G6137" s="205">
        <f t="shared" si="486"/>
        <v>0.41866591567428385</v>
      </c>
      <c r="H6137" s="207">
        <f t="shared" si="487"/>
        <v>0.45</v>
      </c>
      <c r="I6137" s="213">
        <v>240688</v>
      </c>
      <c r="J6137" s="213">
        <v>13237.84</v>
      </c>
      <c r="K6137" s="212">
        <v>19255.04</v>
      </c>
      <c r="L6137" s="212">
        <v>21661.919999999998</v>
      </c>
      <c r="M6137" s="239">
        <f t="shared" si="484"/>
        <v>0.51519999999989519</v>
      </c>
      <c r="N6137" s="239"/>
      <c r="O6137" s="178"/>
      <c r="P6137" s="178"/>
      <c r="Q6137" s="178"/>
      <c r="R6137" s="178"/>
      <c r="S6137" s="178"/>
      <c r="T6137" s="178"/>
      <c r="U6137" s="178"/>
      <c r="V6137" s="178"/>
      <c r="W6137" s="178"/>
      <c r="X6137" s="178"/>
      <c r="Y6137" s="210">
        <f t="shared" si="483"/>
        <v>0.38733183134856775</v>
      </c>
      <c r="Z6137" s="211">
        <f t="shared" si="485"/>
        <v>0.44</v>
      </c>
      <c r="AA6137" s="178"/>
      <c r="AB6137" s="178"/>
      <c r="AC6137" s="178"/>
    </row>
    <row r="6138" spans="2:29" x14ac:dyDescent="0.35">
      <c r="B6138" s="222">
        <v>621500</v>
      </c>
      <c r="C6138" s="208">
        <v>260204</v>
      </c>
      <c r="D6138" s="309">
        <v>14311.22</v>
      </c>
      <c r="E6138" s="206">
        <v>20816.32</v>
      </c>
      <c r="F6138" s="206">
        <v>23418.36</v>
      </c>
      <c r="G6138" s="205">
        <f t="shared" si="486"/>
        <v>0.41867095736122284</v>
      </c>
      <c r="H6138" s="207">
        <f t="shared" si="487"/>
        <v>0.45</v>
      </c>
      <c r="I6138" s="213">
        <v>240734</v>
      </c>
      <c r="J6138" s="213">
        <v>13240.37</v>
      </c>
      <c r="K6138" s="212">
        <v>19258.72</v>
      </c>
      <c r="L6138" s="212">
        <v>21666.06</v>
      </c>
      <c r="M6138" s="239">
        <f t="shared" si="484"/>
        <v>0.5152999999995882</v>
      </c>
      <c r="N6138" s="239"/>
      <c r="O6138" s="178"/>
      <c r="P6138" s="178"/>
      <c r="Q6138" s="178"/>
      <c r="R6138" s="178"/>
      <c r="S6138" s="178"/>
      <c r="T6138" s="178"/>
      <c r="U6138" s="178"/>
      <c r="V6138" s="178"/>
      <c r="W6138" s="178"/>
      <c r="X6138" s="178"/>
      <c r="Y6138" s="210">
        <f t="shared" si="483"/>
        <v>0.38734352373290426</v>
      </c>
      <c r="Z6138" s="211">
        <f t="shared" si="485"/>
        <v>0.46</v>
      </c>
      <c r="AA6138" s="178"/>
      <c r="AB6138" s="178"/>
      <c r="AC6138" s="178"/>
    </row>
    <row r="6139" spans="2:29" x14ac:dyDescent="0.35">
      <c r="B6139" s="222">
        <v>621600</v>
      </c>
      <c r="C6139" s="208">
        <v>260249</v>
      </c>
      <c r="D6139" s="309">
        <v>14313.69</v>
      </c>
      <c r="E6139" s="206">
        <v>20819.919999999998</v>
      </c>
      <c r="F6139" s="206">
        <v>23422.41</v>
      </c>
      <c r="G6139" s="205">
        <f t="shared" si="486"/>
        <v>0.41867599742599743</v>
      </c>
      <c r="H6139" s="207">
        <f t="shared" si="487"/>
        <v>0.45</v>
      </c>
      <c r="I6139" s="213">
        <v>240778</v>
      </c>
      <c r="J6139" s="213">
        <v>13242.79</v>
      </c>
      <c r="K6139" s="212">
        <v>19262.240000000002</v>
      </c>
      <c r="L6139" s="212">
        <v>21670.02</v>
      </c>
      <c r="M6139" s="239">
        <f t="shared" si="484"/>
        <v>0.51519999999974975</v>
      </c>
      <c r="N6139" s="239"/>
      <c r="O6139" s="178"/>
      <c r="P6139" s="178"/>
      <c r="Q6139" s="178"/>
      <c r="R6139" s="178"/>
      <c r="S6139" s="178"/>
      <c r="T6139" s="178"/>
      <c r="U6139" s="178"/>
      <c r="V6139" s="178"/>
      <c r="W6139" s="178"/>
      <c r="X6139" s="178"/>
      <c r="Y6139" s="210">
        <f t="shared" si="483"/>
        <v>0.38735199485199484</v>
      </c>
      <c r="Z6139" s="211">
        <f t="shared" si="485"/>
        <v>0.44</v>
      </c>
      <c r="AA6139" s="178"/>
      <c r="AB6139" s="178"/>
      <c r="AC6139" s="178"/>
    </row>
    <row r="6140" spans="2:29" x14ac:dyDescent="0.35">
      <c r="B6140" s="222">
        <v>621700</v>
      </c>
      <c r="C6140" s="208">
        <v>260294</v>
      </c>
      <c r="D6140" s="309">
        <v>14316.17</v>
      </c>
      <c r="E6140" s="206">
        <v>20823.52</v>
      </c>
      <c r="F6140" s="206">
        <v>23426.46</v>
      </c>
      <c r="G6140" s="205">
        <f t="shared" si="486"/>
        <v>0.41868103586939037</v>
      </c>
      <c r="H6140" s="207">
        <f t="shared" si="487"/>
        <v>0.45</v>
      </c>
      <c r="I6140" s="213">
        <v>240824</v>
      </c>
      <c r="J6140" s="213">
        <v>13245.32</v>
      </c>
      <c r="K6140" s="212">
        <v>19265.919999999998</v>
      </c>
      <c r="L6140" s="212">
        <v>21674.16</v>
      </c>
      <c r="M6140" s="239">
        <f t="shared" si="484"/>
        <v>0.51530000000002474</v>
      </c>
      <c r="N6140" s="239"/>
      <c r="O6140" s="178"/>
      <c r="P6140" s="178"/>
      <c r="Q6140" s="178"/>
      <c r="R6140" s="178"/>
      <c r="S6140" s="178"/>
      <c r="T6140" s="178"/>
      <c r="U6140" s="178"/>
      <c r="V6140" s="178"/>
      <c r="W6140" s="178"/>
      <c r="X6140" s="178"/>
      <c r="Y6140" s="210">
        <f t="shared" si="483"/>
        <v>0.38736368023162299</v>
      </c>
      <c r="Z6140" s="211">
        <f t="shared" si="485"/>
        <v>0.46</v>
      </c>
      <c r="AA6140" s="178"/>
      <c r="AB6140" s="178"/>
      <c r="AC6140" s="178"/>
    </row>
    <row r="6141" spans="2:29" x14ac:dyDescent="0.35">
      <c r="B6141" s="222">
        <v>621800</v>
      </c>
      <c r="C6141" s="208">
        <v>260339</v>
      </c>
      <c r="D6141" s="309">
        <v>14318.64</v>
      </c>
      <c r="E6141" s="206">
        <v>20827.12</v>
      </c>
      <c r="F6141" s="206">
        <v>23430.51</v>
      </c>
      <c r="G6141" s="205">
        <f t="shared" si="486"/>
        <v>0.418686072692184</v>
      </c>
      <c r="H6141" s="207">
        <f t="shared" si="487"/>
        <v>0.45</v>
      </c>
      <c r="I6141" s="213">
        <v>240868</v>
      </c>
      <c r="J6141" s="213">
        <v>13247.74</v>
      </c>
      <c r="K6141" s="212">
        <v>19269.439999999999</v>
      </c>
      <c r="L6141" s="212">
        <v>21678.12</v>
      </c>
      <c r="M6141" s="239">
        <f t="shared" si="484"/>
        <v>0.51520000000025901</v>
      </c>
      <c r="N6141" s="239"/>
      <c r="O6141" s="178"/>
      <c r="P6141" s="178"/>
      <c r="Q6141" s="178"/>
      <c r="R6141" s="178"/>
      <c r="S6141" s="178"/>
      <c r="T6141" s="178"/>
      <c r="U6141" s="178"/>
      <c r="V6141" s="178"/>
      <c r="W6141" s="178"/>
      <c r="X6141" s="178"/>
      <c r="Y6141" s="210">
        <f t="shared" si="483"/>
        <v>0.38737214538436798</v>
      </c>
      <c r="Z6141" s="211">
        <f t="shared" si="485"/>
        <v>0.44</v>
      </c>
      <c r="AA6141" s="178"/>
      <c r="AB6141" s="178"/>
      <c r="AC6141" s="178"/>
    </row>
    <row r="6142" spans="2:29" x14ac:dyDescent="0.35">
      <c r="B6142" s="222">
        <v>621900</v>
      </c>
      <c r="C6142" s="208">
        <v>260384</v>
      </c>
      <c r="D6142" s="309">
        <v>14321.12</v>
      </c>
      <c r="E6142" s="206">
        <v>20830.72</v>
      </c>
      <c r="F6142" s="206">
        <v>23434.560000000001</v>
      </c>
      <c r="G6142" s="205">
        <f t="shared" si="486"/>
        <v>0.41869110789516001</v>
      </c>
      <c r="H6142" s="207">
        <f t="shared" si="487"/>
        <v>0.45</v>
      </c>
      <c r="I6142" s="213">
        <v>240914</v>
      </c>
      <c r="J6142" s="213">
        <v>13250.27</v>
      </c>
      <c r="K6142" s="212">
        <v>19273.12</v>
      </c>
      <c r="L6142" s="212">
        <v>21682.26</v>
      </c>
      <c r="M6142" s="239">
        <f t="shared" si="484"/>
        <v>0.51529999999995202</v>
      </c>
      <c r="N6142" s="239"/>
      <c r="O6142" s="178"/>
      <c r="P6142" s="178"/>
      <c r="Q6142" s="178"/>
      <c r="R6142" s="178"/>
      <c r="S6142" s="178"/>
      <c r="T6142" s="178"/>
      <c r="U6142" s="178"/>
      <c r="V6142" s="178"/>
      <c r="W6142" s="178"/>
      <c r="X6142" s="178"/>
      <c r="Y6142" s="210">
        <f t="shared" si="483"/>
        <v>0.38738382376587877</v>
      </c>
      <c r="Z6142" s="211">
        <f t="shared" si="485"/>
        <v>0.46</v>
      </c>
      <c r="AA6142" s="178"/>
      <c r="AB6142" s="178"/>
      <c r="AC6142" s="178"/>
    </row>
    <row r="6143" spans="2:29" x14ac:dyDescent="0.35">
      <c r="B6143" s="222">
        <v>622000</v>
      </c>
      <c r="C6143" s="208">
        <v>260429</v>
      </c>
      <c r="D6143" s="309">
        <v>14323.59</v>
      </c>
      <c r="E6143" s="206">
        <v>20834.32</v>
      </c>
      <c r="F6143" s="206">
        <v>23438.61</v>
      </c>
      <c r="G6143" s="205">
        <f t="shared" si="486"/>
        <v>0.41869614147909967</v>
      </c>
      <c r="H6143" s="207">
        <f t="shared" si="487"/>
        <v>0.45</v>
      </c>
      <c r="I6143" s="213">
        <v>240958</v>
      </c>
      <c r="J6143" s="213">
        <v>13252.69</v>
      </c>
      <c r="K6143" s="212">
        <v>19276.64</v>
      </c>
      <c r="L6143" s="212">
        <v>21686.22</v>
      </c>
      <c r="M6143" s="239">
        <f t="shared" si="484"/>
        <v>0.51520000000007715</v>
      </c>
      <c r="N6143" s="239"/>
      <c r="O6143" s="178"/>
      <c r="P6143" s="178"/>
      <c r="Q6143" s="178"/>
      <c r="R6143" s="178"/>
      <c r="S6143" s="178"/>
      <c r="T6143" s="178"/>
      <c r="U6143" s="178"/>
      <c r="V6143" s="178"/>
      <c r="W6143" s="178"/>
      <c r="X6143" s="178"/>
      <c r="Y6143" s="210">
        <f t="shared" si="483"/>
        <v>0.38739228295819933</v>
      </c>
      <c r="Z6143" s="211">
        <f t="shared" si="485"/>
        <v>0.44</v>
      </c>
      <c r="AA6143" s="178"/>
      <c r="AB6143" s="178"/>
      <c r="AC6143" s="178"/>
    </row>
    <row r="6144" spans="2:29" x14ac:dyDescent="0.35">
      <c r="B6144" s="222">
        <v>622100</v>
      </c>
      <c r="C6144" s="208">
        <v>260474</v>
      </c>
      <c r="D6144" s="309">
        <v>14326.07</v>
      </c>
      <c r="E6144" s="206">
        <v>20837.919999999998</v>
      </c>
      <c r="F6144" s="206">
        <v>23442.66</v>
      </c>
      <c r="G6144" s="205">
        <f t="shared" si="486"/>
        <v>0.4187011734447838</v>
      </c>
      <c r="H6144" s="207">
        <f t="shared" si="487"/>
        <v>0.45</v>
      </c>
      <c r="I6144" s="213">
        <v>241004</v>
      </c>
      <c r="J6144" s="213">
        <v>13255.22</v>
      </c>
      <c r="K6144" s="212">
        <v>19280.32</v>
      </c>
      <c r="L6144" s="212">
        <v>21690.36</v>
      </c>
      <c r="M6144" s="239">
        <f t="shared" si="484"/>
        <v>0.51529999999980647</v>
      </c>
      <c r="N6144" s="239"/>
      <c r="O6144" s="178"/>
      <c r="P6144" s="178"/>
      <c r="Q6144" s="178"/>
      <c r="R6144" s="178"/>
      <c r="S6144" s="178"/>
      <c r="T6144" s="178"/>
      <c r="U6144" s="178"/>
      <c r="V6144" s="178"/>
      <c r="W6144" s="178"/>
      <c r="X6144" s="178"/>
      <c r="Y6144" s="210">
        <f t="shared" si="483"/>
        <v>0.38740395434817554</v>
      </c>
      <c r="Z6144" s="211">
        <f t="shared" si="485"/>
        <v>0.46</v>
      </c>
      <c r="AA6144" s="178"/>
      <c r="AB6144" s="178"/>
      <c r="AC6144" s="178"/>
    </row>
    <row r="6145" spans="2:29" x14ac:dyDescent="0.35">
      <c r="B6145" s="222">
        <v>622200</v>
      </c>
      <c r="C6145" s="208">
        <v>260519</v>
      </c>
      <c r="D6145" s="309">
        <v>14328.54</v>
      </c>
      <c r="E6145" s="206">
        <v>20841.52</v>
      </c>
      <c r="F6145" s="206">
        <v>23446.71</v>
      </c>
      <c r="G6145" s="205">
        <f t="shared" si="486"/>
        <v>0.41870620379299262</v>
      </c>
      <c r="H6145" s="207">
        <f t="shared" si="487"/>
        <v>0.45</v>
      </c>
      <c r="I6145" s="213">
        <v>241048</v>
      </c>
      <c r="J6145" s="213">
        <v>13257.64</v>
      </c>
      <c r="K6145" s="212">
        <v>19283.84</v>
      </c>
      <c r="L6145" s="212">
        <v>21694.32</v>
      </c>
      <c r="M6145" s="239">
        <f t="shared" si="484"/>
        <v>0.51520000000000432</v>
      </c>
      <c r="N6145" s="239"/>
      <c r="O6145" s="178"/>
      <c r="P6145" s="178"/>
      <c r="Q6145" s="178"/>
      <c r="R6145" s="178"/>
      <c r="S6145" s="178"/>
      <c r="T6145" s="178"/>
      <c r="U6145" s="178"/>
      <c r="V6145" s="178"/>
      <c r="W6145" s="178"/>
      <c r="X6145" s="178"/>
      <c r="Y6145" s="210">
        <f t="shared" si="483"/>
        <v>0.38741240758598522</v>
      </c>
      <c r="Z6145" s="211">
        <f t="shared" si="485"/>
        <v>0.44</v>
      </c>
      <c r="AA6145" s="178"/>
      <c r="AB6145" s="178"/>
      <c r="AC6145" s="178"/>
    </row>
    <row r="6146" spans="2:29" x14ac:dyDescent="0.35">
      <c r="B6146" s="222">
        <v>622300</v>
      </c>
      <c r="C6146" s="208">
        <v>260564</v>
      </c>
      <c r="D6146" s="309">
        <v>14331.02</v>
      </c>
      <c r="E6146" s="206">
        <v>20845.12</v>
      </c>
      <c r="F6146" s="206">
        <v>23450.76</v>
      </c>
      <c r="G6146" s="205">
        <f t="shared" si="486"/>
        <v>0.41871123252450587</v>
      </c>
      <c r="H6146" s="207">
        <f t="shared" si="487"/>
        <v>0.45</v>
      </c>
      <c r="I6146" s="213">
        <v>241094</v>
      </c>
      <c r="J6146" s="213">
        <v>13260.17</v>
      </c>
      <c r="K6146" s="212">
        <v>19287.52</v>
      </c>
      <c r="L6146" s="212">
        <v>21698.46</v>
      </c>
      <c r="M6146" s="239">
        <f t="shared" si="484"/>
        <v>0.51530000000027942</v>
      </c>
      <c r="N6146" s="239"/>
      <c r="O6146" s="178"/>
      <c r="P6146" s="178"/>
      <c r="Q6146" s="178"/>
      <c r="R6146" s="178"/>
      <c r="S6146" s="178"/>
      <c r="T6146" s="178"/>
      <c r="U6146" s="178"/>
      <c r="V6146" s="178"/>
      <c r="W6146" s="178"/>
      <c r="X6146" s="178"/>
      <c r="Y6146" s="210">
        <f t="shared" si="483"/>
        <v>0.38742407199100115</v>
      </c>
      <c r="Z6146" s="211">
        <f t="shared" si="485"/>
        <v>0.46</v>
      </c>
      <c r="AA6146" s="178"/>
      <c r="AB6146" s="178"/>
      <c r="AC6146" s="178"/>
    </row>
    <row r="6147" spans="2:29" x14ac:dyDescent="0.35">
      <c r="B6147" s="222">
        <v>622400</v>
      </c>
      <c r="C6147" s="208">
        <v>260609</v>
      </c>
      <c r="D6147" s="309">
        <v>14333.49</v>
      </c>
      <c r="E6147" s="206">
        <v>20848.72</v>
      </c>
      <c r="F6147" s="206">
        <v>23454.81</v>
      </c>
      <c r="G6147" s="205">
        <f t="shared" si="486"/>
        <v>0.41871625964010284</v>
      </c>
      <c r="H6147" s="207">
        <f t="shared" si="487"/>
        <v>0.45</v>
      </c>
      <c r="I6147" s="213">
        <v>241138</v>
      </c>
      <c r="J6147" s="213">
        <v>13262.59</v>
      </c>
      <c r="K6147" s="212">
        <v>19291.04</v>
      </c>
      <c r="L6147" s="212">
        <v>21702.42</v>
      </c>
      <c r="M6147" s="239">
        <f t="shared" si="484"/>
        <v>0.51519999999989519</v>
      </c>
      <c r="N6147" s="239"/>
      <c r="O6147" s="178"/>
      <c r="P6147" s="178"/>
      <c r="Q6147" s="178"/>
      <c r="R6147" s="178"/>
      <c r="S6147" s="178"/>
      <c r="T6147" s="178"/>
      <c r="U6147" s="178"/>
      <c r="V6147" s="178"/>
      <c r="W6147" s="178"/>
      <c r="X6147" s="178"/>
      <c r="Y6147" s="210">
        <f t="shared" ref="Y6147:Y6210" si="488">I6147/$B6147</f>
        <v>0.38743251928020567</v>
      </c>
      <c r="Z6147" s="211">
        <f t="shared" si="485"/>
        <v>0.44</v>
      </c>
      <c r="AA6147" s="178"/>
      <c r="AB6147" s="178"/>
      <c r="AC6147" s="178"/>
    </row>
    <row r="6148" spans="2:29" x14ac:dyDescent="0.35">
      <c r="B6148" s="222">
        <v>622500</v>
      </c>
      <c r="C6148" s="208">
        <v>260654</v>
      </c>
      <c r="D6148" s="309">
        <v>14335.97</v>
      </c>
      <c r="E6148" s="206">
        <v>20852.32</v>
      </c>
      <c r="F6148" s="206">
        <v>23458.86</v>
      </c>
      <c r="G6148" s="205">
        <f t="shared" si="486"/>
        <v>0.41872128514056223</v>
      </c>
      <c r="H6148" s="207">
        <f t="shared" si="487"/>
        <v>0.45</v>
      </c>
      <c r="I6148" s="213">
        <v>241184</v>
      </c>
      <c r="J6148" s="213">
        <v>13265.12</v>
      </c>
      <c r="K6148" s="212">
        <v>19294.72</v>
      </c>
      <c r="L6148" s="212">
        <v>21706.560000000001</v>
      </c>
      <c r="M6148" s="239">
        <f t="shared" ref="M6148:M6211" si="489">(C6148+D6148+F6148-C6147-D6147-F6147)/100</f>
        <v>0.5152999999995882</v>
      </c>
      <c r="N6148" s="239"/>
      <c r="O6148" s="178"/>
      <c r="P6148" s="178"/>
      <c r="Q6148" s="178"/>
      <c r="R6148" s="178"/>
      <c r="S6148" s="178"/>
      <c r="T6148" s="178"/>
      <c r="U6148" s="178"/>
      <c r="V6148" s="178"/>
      <c r="W6148" s="178"/>
      <c r="X6148" s="178"/>
      <c r="Y6148" s="210">
        <f t="shared" si="488"/>
        <v>0.38744417670682729</v>
      </c>
      <c r="Z6148" s="211">
        <f t="shared" ref="Z6148:Z6211" si="490">(I6148-I6147)/($B6148-$B6147)</f>
        <v>0.46</v>
      </c>
      <c r="AA6148" s="178"/>
      <c r="AB6148" s="178"/>
      <c r="AC6148" s="178"/>
    </row>
    <row r="6149" spans="2:29" x14ac:dyDescent="0.35">
      <c r="B6149" s="222">
        <v>622600</v>
      </c>
      <c r="C6149" s="208">
        <v>260699</v>
      </c>
      <c r="D6149" s="309">
        <v>14338.44</v>
      </c>
      <c r="E6149" s="206">
        <v>20855.919999999998</v>
      </c>
      <c r="F6149" s="206">
        <v>23462.91</v>
      </c>
      <c r="G6149" s="205">
        <f t="shared" ref="G6149:G6212" si="491">C6149/B6149</f>
        <v>0.41872630902666236</v>
      </c>
      <c r="H6149" s="207">
        <f t="shared" ref="H6149:H6212" si="492">(C6149-C6148)/(B6149-B6148)</f>
        <v>0.45</v>
      </c>
      <c r="I6149" s="213">
        <v>241228</v>
      </c>
      <c r="J6149" s="213">
        <v>13267.54</v>
      </c>
      <c r="K6149" s="212">
        <v>19298.240000000002</v>
      </c>
      <c r="L6149" s="212">
        <v>21710.52</v>
      </c>
      <c r="M6149" s="239">
        <f t="shared" si="489"/>
        <v>0.51519999999974975</v>
      </c>
      <c r="N6149" s="239"/>
      <c r="O6149" s="178"/>
      <c r="P6149" s="178"/>
      <c r="Q6149" s="178"/>
      <c r="R6149" s="178"/>
      <c r="S6149" s="178"/>
      <c r="T6149" s="178"/>
      <c r="U6149" s="178"/>
      <c r="V6149" s="178"/>
      <c r="W6149" s="178"/>
      <c r="X6149" s="178"/>
      <c r="Y6149" s="210">
        <f t="shared" si="488"/>
        <v>0.38745261805332476</v>
      </c>
      <c r="Z6149" s="211">
        <f t="shared" si="490"/>
        <v>0.44</v>
      </c>
      <c r="AA6149" s="178"/>
      <c r="AB6149" s="178"/>
      <c r="AC6149" s="178"/>
    </row>
    <row r="6150" spans="2:29" x14ac:dyDescent="0.35">
      <c r="B6150" s="222">
        <v>622700</v>
      </c>
      <c r="C6150" s="208">
        <v>260744</v>
      </c>
      <c r="D6150" s="309">
        <v>14340.92</v>
      </c>
      <c r="E6150" s="206">
        <v>20859.52</v>
      </c>
      <c r="F6150" s="206">
        <v>23466.959999999999</v>
      </c>
      <c r="G6150" s="205">
        <f t="shared" si="491"/>
        <v>0.418731331299181</v>
      </c>
      <c r="H6150" s="207">
        <f t="shared" si="492"/>
        <v>0.45</v>
      </c>
      <c r="I6150" s="213">
        <v>241274</v>
      </c>
      <c r="J6150" s="213">
        <v>13270.07</v>
      </c>
      <c r="K6150" s="212">
        <v>19301.919999999998</v>
      </c>
      <c r="L6150" s="212">
        <v>21714.66</v>
      </c>
      <c r="M6150" s="239">
        <f t="shared" si="489"/>
        <v>0.51530000000002474</v>
      </c>
      <c r="N6150" s="239"/>
      <c r="O6150" s="178"/>
      <c r="P6150" s="178"/>
      <c r="Q6150" s="178"/>
      <c r="R6150" s="178"/>
      <c r="S6150" s="178"/>
      <c r="T6150" s="178"/>
      <c r="U6150" s="178"/>
      <c r="V6150" s="178"/>
      <c r="W6150" s="178"/>
      <c r="X6150" s="178"/>
      <c r="Y6150" s="210">
        <f t="shared" si="488"/>
        <v>0.38746426850810983</v>
      </c>
      <c r="Z6150" s="211">
        <f t="shared" si="490"/>
        <v>0.46</v>
      </c>
      <c r="AA6150" s="178"/>
      <c r="AB6150" s="178"/>
      <c r="AC6150" s="178"/>
    </row>
    <row r="6151" spans="2:29" x14ac:dyDescent="0.35">
      <c r="B6151" s="222">
        <v>622800</v>
      </c>
      <c r="C6151" s="208">
        <v>260789</v>
      </c>
      <c r="D6151" s="309">
        <v>14343.39</v>
      </c>
      <c r="E6151" s="206">
        <v>20863.12</v>
      </c>
      <c r="F6151" s="206">
        <v>23471.01</v>
      </c>
      <c r="G6151" s="205">
        <f t="shared" si="491"/>
        <v>0.4187363519588953</v>
      </c>
      <c r="H6151" s="207">
        <f t="shared" si="492"/>
        <v>0.45</v>
      </c>
      <c r="I6151" s="213">
        <v>241318</v>
      </c>
      <c r="J6151" s="213">
        <v>13272.49</v>
      </c>
      <c r="K6151" s="212">
        <v>19305.439999999999</v>
      </c>
      <c r="L6151" s="212">
        <v>21718.62</v>
      </c>
      <c r="M6151" s="239">
        <f t="shared" si="489"/>
        <v>0.51520000000025901</v>
      </c>
      <c r="N6151" s="239"/>
      <c r="O6151" s="178"/>
      <c r="P6151" s="178"/>
      <c r="Q6151" s="178"/>
      <c r="R6151" s="178"/>
      <c r="S6151" s="178"/>
      <c r="T6151" s="178"/>
      <c r="U6151" s="178"/>
      <c r="V6151" s="178"/>
      <c r="W6151" s="178"/>
      <c r="X6151" s="178"/>
      <c r="Y6151" s="210">
        <f t="shared" si="488"/>
        <v>0.38747270391779065</v>
      </c>
      <c r="Z6151" s="211">
        <f t="shared" si="490"/>
        <v>0.44</v>
      </c>
      <c r="AA6151" s="178"/>
      <c r="AB6151" s="178"/>
      <c r="AC6151" s="178"/>
    </row>
    <row r="6152" spans="2:29" x14ac:dyDescent="0.35">
      <c r="B6152" s="222">
        <v>622900</v>
      </c>
      <c r="C6152" s="208">
        <v>260834</v>
      </c>
      <c r="D6152" s="309">
        <v>14345.87</v>
      </c>
      <c r="E6152" s="206">
        <v>20866.72</v>
      </c>
      <c r="F6152" s="206">
        <v>23475.06</v>
      </c>
      <c r="G6152" s="205">
        <f t="shared" si="491"/>
        <v>0.4187413710065821</v>
      </c>
      <c r="H6152" s="207">
        <f t="shared" si="492"/>
        <v>0.45</v>
      </c>
      <c r="I6152" s="213">
        <v>241364</v>
      </c>
      <c r="J6152" s="213">
        <v>13275.02</v>
      </c>
      <c r="K6152" s="212">
        <v>19309.12</v>
      </c>
      <c r="L6152" s="212">
        <v>21722.76</v>
      </c>
      <c r="M6152" s="239">
        <f t="shared" si="489"/>
        <v>0.51529999999995202</v>
      </c>
      <c r="N6152" s="239"/>
      <c r="O6152" s="178"/>
      <c r="P6152" s="178"/>
      <c r="Q6152" s="178"/>
      <c r="R6152" s="178"/>
      <c r="S6152" s="178"/>
      <c r="T6152" s="178"/>
      <c r="U6152" s="178"/>
      <c r="V6152" s="178"/>
      <c r="W6152" s="178"/>
      <c r="X6152" s="178"/>
      <c r="Y6152" s="210">
        <f t="shared" si="488"/>
        <v>0.38748434740728849</v>
      </c>
      <c r="Z6152" s="211">
        <f t="shared" si="490"/>
        <v>0.46</v>
      </c>
      <c r="AA6152" s="178"/>
      <c r="AB6152" s="178"/>
      <c r="AC6152" s="178"/>
    </row>
    <row r="6153" spans="2:29" x14ac:dyDescent="0.35">
      <c r="B6153" s="222">
        <v>623000</v>
      </c>
      <c r="C6153" s="208">
        <v>260879</v>
      </c>
      <c r="D6153" s="309">
        <v>14348.34</v>
      </c>
      <c r="E6153" s="206">
        <v>20870.32</v>
      </c>
      <c r="F6153" s="206">
        <v>23479.11</v>
      </c>
      <c r="G6153" s="205">
        <f t="shared" si="491"/>
        <v>0.41874638844301765</v>
      </c>
      <c r="H6153" s="207">
        <f t="shared" si="492"/>
        <v>0.45</v>
      </c>
      <c r="I6153" s="213">
        <v>241408</v>
      </c>
      <c r="J6153" s="213">
        <v>13277.44</v>
      </c>
      <c r="K6153" s="212">
        <v>19312.64</v>
      </c>
      <c r="L6153" s="212">
        <v>21726.720000000001</v>
      </c>
      <c r="M6153" s="239">
        <f t="shared" si="489"/>
        <v>0.51520000000007715</v>
      </c>
      <c r="N6153" s="239"/>
      <c r="O6153" s="178"/>
      <c r="P6153" s="178"/>
      <c r="Q6153" s="178"/>
      <c r="R6153" s="178"/>
      <c r="S6153" s="178"/>
      <c r="T6153" s="178"/>
      <c r="U6153" s="178"/>
      <c r="V6153" s="178"/>
      <c r="W6153" s="178"/>
      <c r="X6153" s="178"/>
      <c r="Y6153" s="210">
        <f t="shared" si="488"/>
        <v>0.38749277688603534</v>
      </c>
      <c r="Z6153" s="211">
        <f t="shared" si="490"/>
        <v>0.44</v>
      </c>
      <c r="AA6153" s="178"/>
      <c r="AB6153" s="178"/>
      <c r="AC6153" s="178"/>
    </row>
    <row r="6154" spans="2:29" x14ac:dyDescent="0.35">
      <c r="B6154" s="222">
        <v>623100</v>
      </c>
      <c r="C6154" s="208">
        <v>260924</v>
      </c>
      <c r="D6154" s="309">
        <v>14350.82</v>
      </c>
      <c r="E6154" s="206">
        <v>20873.919999999998</v>
      </c>
      <c r="F6154" s="206">
        <v>23483.16</v>
      </c>
      <c r="G6154" s="205">
        <f t="shared" si="491"/>
        <v>0.41875140426897767</v>
      </c>
      <c r="H6154" s="207">
        <f t="shared" si="492"/>
        <v>0.45</v>
      </c>
      <c r="I6154" s="213">
        <v>241454</v>
      </c>
      <c r="J6154" s="213">
        <v>13279.97</v>
      </c>
      <c r="K6154" s="212">
        <v>19316.32</v>
      </c>
      <c r="L6154" s="212">
        <v>21730.86</v>
      </c>
      <c r="M6154" s="239">
        <f t="shared" si="489"/>
        <v>0.51529999999980647</v>
      </c>
      <c r="N6154" s="239"/>
      <c r="O6154" s="178"/>
      <c r="P6154" s="178"/>
      <c r="Q6154" s="178"/>
      <c r="R6154" s="178"/>
      <c r="S6154" s="178"/>
      <c r="T6154" s="178"/>
      <c r="U6154" s="178"/>
      <c r="V6154" s="178"/>
      <c r="W6154" s="178"/>
      <c r="X6154" s="178"/>
      <c r="Y6154" s="210">
        <f t="shared" si="488"/>
        <v>0.38750441341678704</v>
      </c>
      <c r="Z6154" s="211">
        <f t="shared" si="490"/>
        <v>0.46</v>
      </c>
      <c r="AA6154" s="178"/>
      <c r="AB6154" s="178"/>
      <c r="AC6154" s="178"/>
    </row>
    <row r="6155" spans="2:29" x14ac:dyDescent="0.35">
      <c r="B6155" s="222">
        <v>623200</v>
      </c>
      <c r="C6155" s="208">
        <v>260969</v>
      </c>
      <c r="D6155" s="309">
        <v>14353.29</v>
      </c>
      <c r="E6155" s="206">
        <v>20877.52</v>
      </c>
      <c r="F6155" s="206">
        <v>23487.21</v>
      </c>
      <c r="G6155" s="205">
        <f t="shared" si="491"/>
        <v>0.41875641848523748</v>
      </c>
      <c r="H6155" s="207">
        <f t="shared" si="492"/>
        <v>0.45</v>
      </c>
      <c r="I6155" s="213">
        <v>241498</v>
      </c>
      <c r="J6155" s="213">
        <v>13282.39</v>
      </c>
      <c r="K6155" s="212">
        <v>19319.84</v>
      </c>
      <c r="L6155" s="212">
        <v>21734.82</v>
      </c>
      <c r="M6155" s="239">
        <f t="shared" si="489"/>
        <v>0.51520000000000432</v>
      </c>
      <c r="N6155" s="239"/>
      <c r="O6155" s="178"/>
      <c r="P6155" s="178"/>
      <c r="Q6155" s="178"/>
      <c r="R6155" s="178"/>
      <c r="S6155" s="178"/>
      <c r="T6155" s="178"/>
      <c r="U6155" s="178"/>
      <c r="V6155" s="178"/>
      <c r="W6155" s="178"/>
      <c r="X6155" s="178"/>
      <c r="Y6155" s="210">
        <f t="shared" si="488"/>
        <v>0.38751283697047495</v>
      </c>
      <c r="Z6155" s="211">
        <f t="shared" si="490"/>
        <v>0.44</v>
      </c>
      <c r="AA6155" s="178"/>
      <c r="AB6155" s="178"/>
      <c r="AC6155" s="178"/>
    </row>
    <row r="6156" spans="2:29" x14ac:dyDescent="0.35">
      <c r="B6156" s="222">
        <v>623300</v>
      </c>
      <c r="C6156" s="208">
        <v>261014</v>
      </c>
      <c r="D6156" s="309">
        <v>14355.77</v>
      </c>
      <c r="E6156" s="206">
        <v>20881.12</v>
      </c>
      <c r="F6156" s="206">
        <v>23491.26</v>
      </c>
      <c r="G6156" s="205">
        <f t="shared" si="491"/>
        <v>0.4187614310925718</v>
      </c>
      <c r="H6156" s="207">
        <f t="shared" si="492"/>
        <v>0.45</v>
      </c>
      <c r="I6156" s="213">
        <v>241544</v>
      </c>
      <c r="J6156" s="213">
        <v>13284.92</v>
      </c>
      <c r="K6156" s="212">
        <v>19323.52</v>
      </c>
      <c r="L6156" s="212">
        <v>21738.959999999999</v>
      </c>
      <c r="M6156" s="239">
        <f t="shared" si="489"/>
        <v>0.51530000000027942</v>
      </c>
      <c r="N6156" s="239"/>
      <c r="O6156" s="178"/>
      <c r="P6156" s="178"/>
      <c r="Q6156" s="178"/>
      <c r="R6156" s="178"/>
      <c r="S6156" s="178"/>
      <c r="T6156" s="178"/>
      <c r="U6156" s="178"/>
      <c r="V6156" s="178"/>
      <c r="W6156" s="178"/>
      <c r="X6156" s="178"/>
      <c r="Y6156" s="210">
        <f t="shared" si="488"/>
        <v>0.38752446654901329</v>
      </c>
      <c r="Z6156" s="211">
        <f t="shared" si="490"/>
        <v>0.46</v>
      </c>
      <c r="AA6156" s="178"/>
      <c r="AB6156" s="178"/>
      <c r="AC6156" s="178"/>
    </row>
    <row r="6157" spans="2:29" x14ac:dyDescent="0.35">
      <c r="B6157" s="222">
        <v>623400</v>
      </c>
      <c r="C6157" s="208">
        <v>261059</v>
      </c>
      <c r="D6157" s="309">
        <v>14358.24</v>
      </c>
      <c r="E6157" s="206">
        <v>20884.72</v>
      </c>
      <c r="F6157" s="206">
        <v>23495.31</v>
      </c>
      <c r="G6157" s="205">
        <f t="shared" si="491"/>
        <v>0.4187664420917549</v>
      </c>
      <c r="H6157" s="207">
        <f t="shared" si="492"/>
        <v>0.45</v>
      </c>
      <c r="I6157" s="213">
        <v>241588</v>
      </c>
      <c r="J6157" s="213">
        <v>13287.34</v>
      </c>
      <c r="K6157" s="212">
        <v>19327.04</v>
      </c>
      <c r="L6157" s="212">
        <v>21742.92</v>
      </c>
      <c r="M6157" s="239">
        <f t="shared" si="489"/>
        <v>0.51519999999989519</v>
      </c>
      <c r="N6157" s="239"/>
      <c r="O6157" s="178"/>
      <c r="P6157" s="178"/>
      <c r="Q6157" s="178"/>
      <c r="R6157" s="178"/>
      <c r="S6157" s="178"/>
      <c r="T6157" s="178"/>
      <c r="U6157" s="178"/>
      <c r="V6157" s="178"/>
      <c r="W6157" s="178"/>
      <c r="X6157" s="178"/>
      <c r="Y6157" s="210">
        <f t="shared" si="488"/>
        <v>0.38753288418350978</v>
      </c>
      <c r="Z6157" s="211">
        <f t="shared" si="490"/>
        <v>0.44</v>
      </c>
      <c r="AA6157" s="178"/>
      <c r="AB6157" s="178"/>
      <c r="AC6157" s="178"/>
    </row>
    <row r="6158" spans="2:29" x14ac:dyDescent="0.35">
      <c r="B6158" s="222">
        <v>623500</v>
      </c>
      <c r="C6158" s="208">
        <v>261104</v>
      </c>
      <c r="D6158" s="309">
        <v>14360.72</v>
      </c>
      <c r="E6158" s="206">
        <v>20888.32</v>
      </c>
      <c r="F6158" s="206">
        <v>23499.360000000001</v>
      </c>
      <c r="G6158" s="205">
        <f t="shared" si="491"/>
        <v>0.41877145148356054</v>
      </c>
      <c r="H6158" s="207">
        <f t="shared" si="492"/>
        <v>0.45</v>
      </c>
      <c r="I6158" s="213">
        <v>241634</v>
      </c>
      <c r="J6158" s="213">
        <v>13289.87</v>
      </c>
      <c r="K6158" s="212">
        <v>19330.72</v>
      </c>
      <c r="L6158" s="212">
        <v>21747.06</v>
      </c>
      <c r="M6158" s="239">
        <f t="shared" si="489"/>
        <v>0.5152999999995882</v>
      </c>
      <c r="N6158" s="239"/>
      <c r="O6158" s="178"/>
      <c r="P6158" s="178"/>
      <c r="Q6158" s="178"/>
      <c r="R6158" s="178"/>
      <c r="S6158" s="178"/>
      <c r="T6158" s="178"/>
      <c r="U6158" s="178"/>
      <c r="V6158" s="178"/>
      <c r="W6158" s="178"/>
      <c r="X6158" s="178"/>
      <c r="Y6158" s="210">
        <f t="shared" si="488"/>
        <v>0.38754450681635927</v>
      </c>
      <c r="Z6158" s="211">
        <f t="shared" si="490"/>
        <v>0.46</v>
      </c>
      <c r="AA6158" s="178"/>
      <c r="AB6158" s="178"/>
      <c r="AC6158" s="178"/>
    </row>
    <row r="6159" spans="2:29" x14ac:dyDescent="0.35">
      <c r="B6159" s="222">
        <v>623600</v>
      </c>
      <c r="C6159" s="208">
        <v>261149</v>
      </c>
      <c r="D6159" s="309">
        <v>14363.19</v>
      </c>
      <c r="E6159" s="206">
        <v>20891.919999999998</v>
      </c>
      <c r="F6159" s="206">
        <v>23503.41</v>
      </c>
      <c r="G6159" s="205">
        <f t="shared" si="491"/>
        <v>0.418776459268762</v>
      </c>
      <c r="H6159" s="207">
        <f t="shared" si="492"/>
        <v>0.45</v>
      </c>
      <c r="I6159" s="213">
        <v>241678</v>
      </c>
      <c r="J6159" s="213">
        <v>13292.29</v>
      </c>
      <c r="K6159" s="212">
        <v>19334.240000000002</v>
      </c>
      <c r="L6159" s="212">
        <v>21751.02</v>
      </c>
      <c r="M6159" s="239">
        <f t="shared" si="489"/>
        <v>0.51519999999974975</v>
      </c>
      <c r="N6159" s="239"/>
      <c r="O6159" s="178"/>
      <c r="P6159" s="178"/>
      <c r="Q6159" s="178"/>
      <c r="R6159" s="178"/>
      <c r="S6159" s="178"/>
      <c r="T6159" s="178"/>
      <c r="U6159" s="178"/>
      <c r="V6159" s="178"/>
      <c r="W6159" s="178"/>
      <c r="X6159" s="178"/>
      <c r="Y6159" s="210">
        <f t="shared" si="488"/>
        <v>0.38755291853752405</v>
      </c>
      <c r="Z6159" s="211">
        <f t="shared" si="490"/>
        <v>0.44</v>
      </c>
      <c r="AA6159" s="178"/>
      <c r="AB6159" s="178"/>
      <c r="AC6159" s="178"/>
    </row>
    <row r="6160" spans="2:29" x14ac:dyDescent="0.35">
      <c r="B6160" s="222">
        <v>623700</v>
      </c>
      <c r="C6160" s="208">
        <v>261194</v>
      </c>
      <c r="D6160" s="309">
        <v>14365.67</v>
      </c>
      <c r="E6160" s="206">
        <v>20895.52</v>
      </c>
      <c r="F6160" s="206">
        <v>23507.46</v>
      </c>
      <c r="G6160" s="205">
        <f t="shared" si="491"/>
        <v>0.41878146544813211</v>
      </c>
      <c r="H6160" s="207">
        <f t="shared" si="492"/>
        <v>0.45</v>
      </c>
      <c r="I6160" s="213">
        <v>241724</v>
      </c>
      <c r="J6160" s="213">
        <v>13294.82</v>
      </c>
      <c r="K6160" s="212">
        <v>19337.919999999998</v>
      </c>
      <c r="L6160" s="212">
        <v>21755.16</v>
      </c>
      <c r="M6160" s="239">
        <f t="shared" si="489"/>
        <v>0.51530000000002474</v>
      </c>
      <c r="N6160" s="239"/>
      <c r="O6160" s="178"/>
      <c r="P6160" s="178"/>
      <c r="Q6160" s="178"/>
      <c r="R6160" s="178"/>
      <c r="S6160" s="178"/>
      <c r="T6160" s="178"/>
      <c r="U6160" s="178"/>
      <c r="V6160" s="178"/>
      <c r="W6160" s="178"/>
      <c r="X6160" s="178"/>
      <c r="Y6160" s="210">
        <f t="shared" si="488"/>
        <v>0.38756453423120091</v>
      </c>
      <c r="Z6160" s="211">
        <f t="shared" si="490"/>
        <v>0.46</v>
      </c>
      <c r="AA6160" s="178"/>
      <c r="AB6160" s="178"/>
      <c r="AC6160" s="178"/>
    </row>
    <row r="6161" spans="2:29" x14ac:dyDescent="0.35">
      <c r="B6161" s="222">
        <v>623800</v>
      </c>
      <c r="C6161" s="208">
        <v>261239</v>
      </c>
      <c r="D6161" s="309">
        <v>14368.14</v>
      </c>
      <c r="E6161" s="206">
        <v>20899.12</v>
      </c>
      <c r="F6161" s="206">
        <v>23511.51</v>
      </c>
      <c r="G6161" s="205">
        <f t="shared" si="491"/>
        <v>0.41878647002244307</v>
      </c>
      <c r="H6161" s="207">
        <f t="shared" si="492"/>
        <v>0.45</v>
      </c>
      <c r="I6161" s="213">
        <v>241768</v>
      </c>
      <c r="J6161" s="213">
        <v>13297.24</v>
      </c>
      <c r="K6161" s="212">
        <v>19341.439999999999</v>
      </c>
      <c r="L6161" s="212">
        <v>21759.119999999999</v>
      </c>
      <c r="M6161" s="239">
        <f t="shared" si="489"/>
        <v>0.51520000000025901</v>
      </c>
      <c r="N6161" s="239"/>
      <c r="O6161" s="178"/>
      <c r="P6161" s="178"/>
      <c r="Q6161" s="178"/>
      <c r="R6161" s="178"/>
      <c r="S6161" s="178"/>
      <c r="T6161" s="178"/>
      <c r="U6161" s="178"/>
      <c r="V6161" s="178"/>
      <c r="W6161" s="178"/>
      <c r="X6161" s="178"/>
      <c r="Y6161" s="210">
        <f t="shared" si="488"/>
        <v>0.38757294004488618</v>
      </c>
      <c r="Z6161" s="211">
        <f t="shared" si="490"/>
        <v>0.44</v>
      </c>
      <c r="AA6161" s="178"/>
      <c r="AB6161" s="178"/>
      <c r="AC6161" s="178"/>
    </row>
    <row r="6162" spans="2:29" x14ac:dyDescent="0.35">
      <c r="B6162" s="222">
        <v>623900</v>
      </c>
      <c r="C6162" s="208">
        <v>261284</v>
      </c>
      <c r="D6162" s="309">
        <v>14370.62</v>
      </c>
      <c r="E6162" s="206">
        <v>20902.72</v>
      </c>
      <c r="F6162" s="206">
        <v>23515.56</v>
      </c>
      <c r="G6162" s="205">
        <f t="shared" si="491"/>
        <v>0.41879147299246672</v>
      </c>
      <c r="H6162" s="207">
        <f t="shared" si="492"/>
        <v>0.45</v>
      </c>
      <c r="I6162" s="213">
        <v>241814</v>
      </c>
      <c r="J6162" s="213">
        <v>13299.77</v>
      </c>
      <c r="K6162" s="212">
        <v>19345.12</v>
      </c>
      <c r="L6162" s="212">
        <v>21763.26</v>
      </c>
      <c r="M6162" s="239">
        <f t="shared" si="489"/>
        <v>0.51529999999995202</v>
      </c>
      <c r="N6162" s="239"/>
      <c r="O6162" s="178"/>
      <c r="P6162" s="178"/>
      <c r="Q6162" s="178"/>
      <c r="R6162" s="178"/>
      <c r="S6162" s="178"/>
      <c r="T6162" s="178"/>
      <c r="U6162" s="178"/>
      <c r="V6162" s="178"/>
      <c r="W6162" s="178"/>
      <c r="X6162" s="178"/>
      <c r="Y6162" s="210">
        <f t="shared" si="488"/>
        <v>0.38758454880589838</v>
      </c>
      <c r="Z6162" s="211">
        <f t="shared" si="490"/>
        <v>0.46</v>
      </c>
      <c r="AA6162" s="178"/>
      <c r="AB6162" s="178"/>
      <c r="AC6162" s="178"/>
    </row>
    <row r="6163" spans="2:29" x14ac:dyDescent="0.35">
      <c r="B6163" s="222">
        <v>624000</v>
      </c>
      <c r="C6163" s="208">
        <v>261329</v>
      </c>
      <c r="D6163" s="309">
        <v>14373.09</v>
      </c>
      <c r="E6163" s="206">
        <v>20906.32</v>
      </c>
      <c r="F6163" s="206">
        <v>23519.61</v>
      </c>
      <c r="G6163" s="205">
        <f t="shared" si="491"/>
        <v>0.41879647435897438</v>
      </c>
      <c r="H6163" s="207">
        <f t="shared" si="492"/>
        <v>0.45</v>
      </c>
      <c r="I6163" s="213">
        <v>241858</v>
      </c>
      <c r="J6163" s="213">
        <v>13302.19</v>
      </c>
      <c r="K6163" s="212">
        <v>19348.64</v>
      </c>
      <c r="L6163" s="212">
        <v>21767.22</v>
      </c>
      <c r="M6163" s="239">
        <f t="shared" si="489"/>
        <v>0.51520000000007715</v>
      </c>
      <c r="N6163" s="239"/>
      <c r="O6163" s="178"/>
      <c r="P6163" s="178"/>
      <c r="Q6163" s="178"/>
      <c r="R6163" s="178"/>
      <c r="S6163" s="178"/>
      <c r="T6163" s="178"/>
      <c r="U6163" s="178"/>
      <c r="V6163" s="178"/>
      <c r="W6163" s="178"/>
      <c r="X6163" s="178"/>
      <c r="Y6163" s="210">
        <f t="shared" si="488"/>
        <v>0.38759294871794869</v>
      </c>
      <c r="Z6163" s="211">
        <f t="shared" si="490"/>
        <v>0.44</v>
      </c>
      <c r="AA6163" s="178"/>
      <c r="AB6163" s="178"/>
      <c r="AC6163" s="178"/>
    </row>
    <row r="6164" spans="2:29" x14ac:dyDescent="0.35">
      <c r="B6164" s="222">
        <v>624100</v>
      </c>
      <c r="C6164" s="208">
        <v>261374</v>
      </c>
      <c r="D6164" s="309">
        <v>14375.57</v>
      </c>
      <c r="E6164" s="206">
        <v>20909.919999999998</v>
      </c>
      <c r="F6164" s="206">
        <v>23523.66</v>
      </c>
      <c r="G6164" s="205">
        <f t="shared" si="491"/>
        <v>0.41880147412273672</v>
      </c>
      <c r="H6164" s="207">
        <f t="shared" si="492"/>
        <v>0.45</v>
      </c>
      <c r="I6164" s="213">
        <v>241904</v>
      </c>
      <c r="J6164" s="213">
        <v>13304.72</v>
      </c>
      <c r="K6164" s="212">
        <v>19352.32</v>
      </c>
      <c r="L6164" s="212">
        <v>21771.360000000001</v>
      </c>
      <c r="M6164" s="239">
        <f t="shared" si="489"/>
        <v>0.51529999999980647</v>
      </c>
      <c r="N6164" s="239"/>
      <c r="O6164" s="178"/>
      <c r="P6164" s="178"/>
      <c r="Q6164" s="178"/>
      <c r="R6164" s="178"/>
      <c r="S6164" s="178"/>
      <c r="T6164" s="178"/>
      <c r="U6164" s="178"/>
      <c r="V6164" s="178"/>
      <c r="W6164" s="178"/>
      <c r="X6164" s="178"/>
      <c r="Y6164" s="210">
        <f t="shared" si="488"/>
        <v>0.38760455055279602</v>
      </c>
      <c r="Z6164" s="211">
        <f t="shared" si="490"/>
        <v>0.46</v>
      </c>
      <c r="AA6164" s="178"/>
      <c r="AB6164" s="178"/>
      <c r="AC6164" s="178"/>
    </row>
    <row r="6165" spans="2:29" x14ac:dyDescent="0.35">
      <c r="B6165" s="222">
        <v>624200</v>
      </c>
      <c r="C6165" s="208">
        <v>261419</v>
      </c>
      <c r="D6165" s="309">
        <v>14378.04</v>
      </c>
      <c r="E6165" s="206">
        <v>20913.52</v>
      </c>
      <c r="F6165" s="206">
        <v>23527.71</v>
      </c>
      <c r="G6165" s="205">
        <f t="shared" si="491"/>
        <v>0.41880647228452417</v>
      </c>
      <c r="H6165" s="207">
        <f t="shared" si="492"/>
        <v>0.45</v>
      </c>
      <c r="I6165" s="213">
        <v>241948</v>
      </c>
      <c r="J6165" s="213">
        <v>13307.14</v>
      </c>
      <c r="K6165" s="212">
        <v>19355.84</v>
      </c>
      <c r="L6165" s="212">
        <v>21775.32</v>
      </c>
      <c r="M6165" s="239">
        <f t="shared" si="489"/>
        <v>0.51520000000000432</v>
      </c>
      <c r="N6165" s="239"/>
      <c r="O6165" s="178"/>
      <c r="P6165" s="178"/>
      <c r="Q6165" s="178"/>
      <c r="R6165" s="178"/>
      <c r="S6165" s="178"/>
      <c r="T6165" s="178"/>
      <c r="U6165" s="178"/>
      <c r="V6165" s="178"/>
      <c r="W6165" s="178"/>
      <c r="X6165" s="178"/>
      <c r="Y6165" s="210">
        <f t="shared" si="488"/>
        <v>0.38761294456904838</v>
      </c>
      <c r="Z6165" s="211">
        <f t="shared" si="490"/>
        <v>0.44</v>
      </c>
      <c r="AA6165" s="178"/>
      <c r="AB6165" s="178"/>
      <c r="AC6165" s="178"/>
    </row>
    <row r="6166" spans="2:29" x14ac:dyDescent="0.35">
      <c r="B6166" s="222">
        <v>624300</v>
      </c>
      <c r="C6166" s="208">
        <v>261464</v>
      </c>
      <c r="D6166" s="309">
        <v>14380.52</v>
      </c>
      <c r="E6166" s="206">
        <v>20917.12</v>
      </c>
      <c r="F6166" s="206">
        <v>23531.759999999998</v>
      </c>
      <c r="G6166" s="205">
        <f t="shared" si="491"/>
        <v>0.4188114688451065</v>
      </c>
      <c r="H6166" s="207">
        <f t="shared" si="492"/>
        <v>0.45</v>
      </c>
      <c r="I6166" s="213">
        <v>241994</v>
      </c>
      <c r="J6166" s="213">
        <v>13309.67</v>
      </c>
      <c r="K6166" s="212">
        <v>19359.52</v>
      </c>
      <c r="L6166" s="212">
        <v>21779.46</v>
      </c>
      <c r="M6166" s="239">
        <f t="shared" si="489"/>
        <v>0.51530000000027942</v>
      </c>
      <c r="N6166" s="239"/>
      <c r="O6166" s="178"/>
      <c r="P6166" s="178"/>
      <c r="Q6166" s="178"/>
      <c r="R6166" s="178"/>
      <c r="S6166" s="178"/>
      <c r="T6166" s="178"/>
      <c r="U6166" s="178"/>
      <c r="V6166" s="178"/>
      <c r="W6166" s="178"/>
      <c r="X6166" s="178"/>
      <c r="Y6166" s="210">
        <f t="shared" si="488"/>
        <v>0.38762453948422232</v>
      </c>
      <c r="Z6166" s="211">
        <f t="shared" si="490"/>
        <v>0.46</v>
      </c>
      <c r="AA6166" s="178"/>
      <c r="AB6166" s="178"/>
      <c r="AC6166" s="178"/>
    </row>
    <row r="6167" spans="2:29" x14ac:dyDescent="0.35">
      <c r="B6167" s="222">
        <v>624400</v>
      </c>
      <c r="C6167" s="208">
        <v>261509</v>
      </c>
      <c r="D6167" s="309">
        <v>14382.99</v>
      </c>
      <c r="E6167" s="206">
        <v>20920.72</v>
      </c>
      <c r="F6167" s="206">
        <v>23535.81</v>
      </c>
      <c r="G6167" s="205">
        <f t="shared" si="491"/>
        <v>0.41881646380525306</v>
      </c>
      <c r="H6167" s="207">
        <f t="shared" si="492"/>
        <v>0.45</v>
      </c>
      <c r="I6167" s="213">
        <v>242038</v>
      </c>
      <c r="J6167" s="213">
        <v>13312.09</v>
      </c>
      <c r="K6167" s="212">
        <v>19363.04</v>
      </c>
      <c r="L6167" s="212">
        <v>21783.42</v>
      </c>
      <c r="M6167" s="239">
        <f t="shared" si="489"/>
        <v>0.51519999999989519</v>
      </c>
      <c r="N6167" s="239"/>
      <c r="O6167" s="178"/>
      <c r="P6167" s="178"/>
      <c r="Q6167" s="178"/>
      <c r="R6167" s="178"/>
      <c r="S6167" s="178"/>
      <c r="T6167" s="178"/>
      <c r="U6167" s="178"/>
      <c r="V6167" s="178"/>
      <c r="W6167" s="178"/>
      <c r="X6167" s="178"/>
      <c r="Y6167" s="210">
        <f t="shared" si="488"/>
        <v>0.38763292761050611</v>
      </c>
      <c r="Z6167" s="211">
        <f t="shared" si="490"/>
        <v>0.44</v>
      </c>
      <c r="AA6167" s="178"/>
      <c r="AB6167" s="178"/>
      <c r="AC6167" s="178"/>
    </row>
    <row r="6168" spans="2:29" x14ac:dyDescent="0.35">
      <c r="B6168" s="222">
        <v>624500</v>
      </c>
      <c r="C6168" s="208">
        <v>261554</v>
      </c>
      <c r="D6168" s="309">
        <v>14385.47</v>
      </c>
      <c r="E6168" s="206">
        <v>20924.32</v>
      </c>
      <c r="F6168" s="206">
        <v>23539.86</v>
      </c>
      <c r="G6168" s="205">
        <f t="shared" si="491"/>
        <v>0.4188214571657326</v>
      </c>
      <c r="H6168" s="207">
        <f t="shared" si="492"/>
        <v>0.45</v>
      </c>
      <c r="I6168" s="213">
        <v>242084</v>
      </c>
      <c r="J6168" s="213">
        <v>13314.62</v>
      </c>
      <c r="K6168" s="212">
        <v>19366.72</v>
      </c>
      <c r="L6168" s="212">
        <v>21787.56</v>
      </c>
      <c r="M6168" s="239">
        <f t="shared" si="489"/>
        <v>0.5152999999995882</v>
      </c>
      <c r="N6168" s="239"/>
      <c r="O6168" s="178"/>
      <c r="P6168" s="178"/>
      <c r="Q6168" s="178"/>
      <c r="R6168" s="178"/>
      <c r="S6168" s="178"/>
      <c r="T6168" s="178"/>
      <c r="U6168" s="178"/>
      <c r="V6168" s="178"/>
      <c r="W6168" s="178"/>
      <c r="X6168" s="178"/>
      <c r="Y6168" s="210">
        <f t="shared" si="488"/>
        <v>0.38764451561248997</v>
      </c>
      <c r="Z6168" s="211">
        <f t="shared" si="490"/>
        <v>0.46</v>
      </c>
      <c r="AA6168" s="178"/>
      <c r="AB6168" s="178"/>
      <c r="AC6168" s="178"/>
    </row>
    <row r="6169" spans="2:29" x14ac:dyDescent="0.35">
      <c r="B6169" s="222">
        <v>624600</v>
      </c>
      <c r="C6169" s="208">
        <v>261599</v>
      </c>
      <c r="D6169" s="309">
        <v>14387.94</v>
      </c>
      <c r="E6169" s="206">
        <v>20927.919999999998</v>
      </c>
      <c r="F6169" s="206">
        <v>23543.91</v>
      </c>
      <c r="G6169" s="205">
        <f t="shared" si="491"/>
        <v>0.41882644892731347</v>
      </c>
      <c r="H6169" s="207">
        <f t="shared" si="492"/>
        <v>0.45</v>
      </c>
      <c r="I6169" s="213">
        <v>242128</v>
      </c>
      <c r="J6169" s="213">
        <v>13317.04</v>
      </c>
      <c r="K6169" s="212">
        <v>19370.240000000002</v>
      </c>
      <c r="L6169" s="212">
        <v>21791.52</v>
      </c>
      <c r="M6169" s="239">
        <f t="shared" si="489"/>
        <v>0.51519999999974975</v>
      </c>
      <c r="N6169" s="239"/>
      <c r="O6169" s="178"/>
      <c r="P6169" s="178"/>
      <c r="Q6169" s="178"/>
      <c r="R6169" s="178"/>
      <c r="S6169" s="178"/>
      <c r="T6169" s="178"/>
      <c r="U6169" s="178"/>
      <c r="V6169" s="178"/>
      <c r="W6169" s="178"/>
      <c r="X6169" s="178"/>
      <c r="Y6169" s="210">
        <f t="shared" si="488"/>
        <v>0.38765289785462698</v>
      </c>
      <c r="Z6169" s="211">
        <f t="shared" si="490"/>
        <v>0.44</v>
      </c>
      <c r="AA6169" s="178"/>
      <c r="AB6169" s="178"/>
      <c r="AC6169" s="178"/>
    </row>
    <row r="6170" spans="2:29" x14ac:dyDescent="0.35">
      <c r="B6170" s="222">
        <v>624700</v>
      </c>
      <c r="C6170" s="208">
        <v>261644</v>
      </c>
      <c r="D6170" s="309">
        <v>14390.42</v>
      </c>
      <c r="E6170" s="206">
        <v>20931.52</v>
      </c>
      <c r="F6170" s="206">
        <v>23547.96</v>
      </c>
      <c r="G6170" s="205">
        <f t="shared" si="491"/>
        <v>0.41883143909076359</v>
      </c>
      <c r="H6170" s="207">
        <f t="shared" si="492"/>
        <v>0.45</v>
      </c>
      <c r="I6170" s="213">
        <v>242174</v>
      </c>
      <c r="J6170" s="213">
        <v>13319.57</v>
      </c>
      <c r="K6170" s="212">
        <v>19373.919999999998</v>
      </c>
      <c r="L6170" s="212">
        <v>21795.66</v>
      </c>
      <c r="M6170" s="239">
        <f t="shared" si="489"/>
        <v>0.51530000000002474</v>
      </c>
      <c r="N6170" s="239"/>
      <c r="O6170" s="178"/>
      <c r="P6170" s="178"/>
      <c r="Q6170" s="178"/>
      <c r="R6170" s="178"/>
      <c r="S6170" s="178"/>
      <c r="T6170" s="178"/>
      <c r="U6170" s="178"/>
      <c r="V6170" s="178"/>
      <c r="W6170" s="178"/>
      <c r="X6170" s="178"/>
      <c r="Y6170" s="210">
        <f t="shared" si="488"/>
        <v>0.38766447894989597</v>
      </c>
      <c r="Z6170" s="211">
        <f t="shared" si="490"/>
        <v>0.46</v>
      </c>
      <c r="AA6170" s="178"/>
      <c r="AB6170" s="178"/>
      <c r="AC6170" s="178"/>
    </row>
    <row r="6171" spans="2:29" x14ac:dyDescent="0.35">
      <c r="B6171" s="222">
        <v>624800</v>
      </c>
      <c r="C6171" s="208">
        <v>261689</v>
      </c>
      <c r="D6171" s="309">
        <v>14392.89</v>
      </c>
      <c r="E6171" s="206">
        <v>20935.12</v>
      </c>
      <c r="F6171" s="206">
        <v>23552.01</v>
      </c>
      <c r="G6171" s="205">
        <f t="shared" si="491"/>
        <v>0.4188364276568502</v>
      </c>
      <c r="H6171" s="207">
        <f t="shared" si="492"/>
        <v>0.45</v>
      </c>
      <c r="I6171" s="213">
        <v>242218</v>
      </c>
      <c r="J6171" s="213">
        <v>13321.99</v>
      </c>
      <c r="K6171" s="212">
        <v>19377.439999999999</v>
      </c>
      <c r="L6171" s="212">
        <v>21799.62</v>
      </c>
      <c r="M6171" s="239">
        <f t="shared" si="489"/>
        <v>0.51520000000025901</v>
      </c>
      <c r="N6171" s="239"/>
      <c r="O6171" s="178"/>
      <c r="P6171" s="178"/>
      <c r="Q6171" s="178"/>
      <c r="R6171" s="178"/>
      <c r="S6171" s="178"/>
      <c r="T6171" s="178"/>
      <c r="U6171" s="178"/>
      <c r="V6171" s="178"/>
      <c r="W6171" s="178"/>
      <c r="X6171" s="178"/>
      <c r="Y6171" s="210">
        <f t="shared" si="488"/>
        <v>0.38767285531370038</v>
      </c>
      <c r="Z6171" s="211">
        <f t="shared" si="490"/>
        <v>0.44</v>
      </c>
      <c r="AA6171" s="178"/>
      <c r="AB6171" s="178"/>
      <c r="AC6171" s="178"/>
    </row>
    <row r="6172" spans="2:29" x14ac:dyDescent="0.35">
      <c r="B6172" s="222">
        <v>624900</v>
      </c>
      <c r="C6172" s="208">
        <v>261734</v>
      </c>
      <c r="D6172" s="309">
        <v>14395.37</v>
      </c>
      <c r="E6172" s="206">
        <v>20938.72</v>
      </c>
      <c r="F6172" s="206">
        <v>23556.06</v>
      </c>
      <c r="G6172" s="205">
        <f t="shared" si="491"/>
        <v>0.41884141462634022</v>
      </c>
      <c r="H6172" s="207">
        <f t="shared" si="492"/>
        <v>0.45</v>
      </c>
      <c r="I6172" s="213">
        <v>242264</v>
      </c>
      <c r="J6172" s="213">
        <v>13324.52</v>
      </c>
      <c r="K6172" s="212">
        <v>19381.12</v>
      </c>
      <c r="L6172" s="212">
        <v>21803.759999999998</v>
      </c>
      <c r="M6172" s="239">
        <f t="shared" si="489"/>
        <v>0.51529999999995202</v>
      </c>
      <c r="N6172" s="239"/>
      <c r="O6172" s="178"/>
      <c r="P6172" s="178"/>
      <c r="Q6172" s="178"/>
      <c r="R6172" s="178"/>
      <c r="S6172" s="178"/>
      <c r="T6172" s="178"/>
      <c r="U6172" s="178"/>
      <c r="V6172" s="178"/>
      <c r="W6172" s="178"/>
      <c r="X6172" s="178"/>
      <c r="Y6172" s="210">
        <f t="shared" si="488"/>
        <v>0.3876844295087214</v>
      </c>
      <c r="Z6172" s="211">
        <f t="shared" si="490"/>
        <v>0.46</v>
      </c>
      <c r="AA6172" s="178"/>
      <c r="AB6172" s="178"/>
      <c r="AC6172" s="178"/>
    </row>
    <row r="6173" spans="2:29" x14ac:dyDescent="0.35">
      <c r="B6173" s="222">
        <v>625000</v>
      </c>
      <c r="C6173" s="208">
        <v>261779</v>
      </c>
      <c r="D6173" s="309">
        <v>14397.84</v>
      </c>
      <c r="E6173" s="206">
        <v>20942.32</v>
      </c>
      <c r="F6173" s="206">
        <v>23560.11</v>
      </c>
      <c r="G6173" s="205">
        <f t="shared" si="491"/>
        <v>0.41884640000000001</v>
      </c>
      <c r="H6173" s="207">
        <f t="shared" si="492"/>
        <v>0.45</v>
      </c>
      <c r="I6173" s="213">
        <v>242308</v>
      </c>
      <c r="J6173" s="213">
        <v>13326.94</v>
      </c>
      <c r="K6173" s="212">
        <v>19384.64</v>
      </c>
      <c r="L6173" s="212">
        <v>21807.72</v>
      </c>
      <c r="M6173" s="239">
        <f t="shared" si="489"/>
        <v>0.51520000000007715</v>
      </c>
      <c r="N6173" s="239"/>
      <c r="O6173" s="178"/>
      <c r="P6173" s="178"/>
      <c r="Q6173" s="178"/>
      <c r="R6173" s="178"/>
      <c r="S6173" s="178"/>
      <c r="T6173" s="178"/>
      <c r="U6173" s="178"/>
      <c r="V6173" s="178"/>
      <c r="W6173" s="178"/>
      <c r="X6173" s="178"/>
      <c r="Y6173" s="210">
        <f t="shared" si="488"/>
        <v>0.3876928</v>
      </c>
      <c r="Z6173" s="211">
        <f t="shared" si="490"/>
        <v>0.44</v>
      </c>
      <c r="AA6173" s="178"/>
      <c r="AB6173" s="178"/>
      <c r="AC6173" s="178"/>
    </row>
    <row r="6174" spans="2:29" x14ac:dyDescent="0.35">
      <c r="B6174" s="222">
        <v>625100</v>
      </c>
      <c r="C6174" s="208">
        <v>261824</v>
      </c>
      <c r="D6174" s="309">
        <v>14400.32</v>
      </c>
      <c r="E6174" s="206">
        <v>20945.919999999998</v>
      </c>
      <c r="F6174" s="206">
        <v>23564.16</v>
      </c>
      <c r="G6174" s="205">
        <f t="shared" si="491"/>
        <v>0.41885138377859543</v>
      </c>
      <c r="H6174" s="207">
        <f t="shared" si="492"/>
        <v>0.45</v>
      </c>
      <c r="I6174" s="213">
        <v>242354</v>
      </c>
      <c r="J6174" s="213">
        <v>13329.47</v>
      </c>
      <c r="K6174" s="212">
        <v>19388.32</v>
      </c>
      <c r="L6174" s="212">
        <v>21811.86</v>
      </c>
      <c r="M6174" s="239">
        <f t="shared" si="489"/>
        <v>0.51529999999980647</v>
      </c>
      <c r="N6174" s="239"/>
      <c r="O6174" s="178"/>
      <c r="P6174" s="178"/>
      <c r="Q6174" s="178"/>
      <c r="R6174" s="178"/>
      <c r="S6174" s="178"/>
      <c r="T6174" s="178"/>
      <c r="U6174" s="178"/>
      <c r="V6174" s="178"/>
      <c r="W6174" s="178"/>
      <c r="X6174" s="178"/>
      <c r="Y6174" s="210">
        <f t="shared" si="488"/>
        <v>0.38770436730123181</v>
      </c>
      <c r="Z6174" s="211">
        <f t="shared" si="490"/>
        <v>0.46</v>
      </c>
      <c r="AA6174" s="178"/>
      <c r="AB6174" s="178"/>
      <c r="AC6174" s="178"/>
    </row>
    <row r="6175" spans="2:29" x14ac:dyDescent="0.35">
      <c r="B6175" s="222">
        <v>625200</v>
      </c>
      <c r="C6175" s="208">
        <v>261869</v>
      </c>
      <c r="D6175" s="309">
        <v>14402.79</v>
      </c>
      <c r="E6175" s="206">
        <v>20949.52</v>
      </c>
      <c r="F6175" s="206">
        <v>23568.21</v>
      </c>
      <c r="G6175" s="205">
        <f t="shared" si="491"/>
        <v>0.41885636596289189</v>
      </c>
      <c r="H6175" s="207">
        <f t="shared" si="492"/>
        <v>0.45</v>
      </c>
      <c r="I6175" s="213">
        <v>242398</v>
      </c>
      <c r="J6175" s="213">
        <v>13331.89</v>
      </c>
      <c r="K6175" s="212">
        <v>19391.84</v>
      </c>
      <c r="L6175" s="212">
        <v>21815.82</v>
      </c>
      <c r="M6175" s="239">
        <f t="shared" si="489"/>
        <v>0.51520000000000432</v>
      </c>
      <c r="N6175" s="239"/>
      <c r="O6175" s="178"/>
      <c r="P6175" s="178"/>
      <c r="Q6175" s="178"/>
      <c r="R6175" s="178"/>
      <c r="S6175" s="178"/>
      <c r="T6175" s="178"/>
      <c r="U6175" s="178"/>
      <c r="V6175" s="178"/>
      <c r="W6175" s="178"/>
      <c r="X6175" s="178"/>
      <c r="Y6175" s="210">
        <f t="shared" si="488"/>
        <v>0.38771273192578376</v>
      </c>
      <c r="Z6175" s="211">
        <f t="shared" si="490"/>
        <v>0.44</v>
      </c>
      <c r="AA6175" s="178"/>
      <c r="AB6175" s="178"/>
      <c r="AC6175" s="178"/>
    </row>
    <row r="6176" spans="2:29" x14ac:dyDescent="0.35">
      <c r="B6176" s="222">
        <v>625300</v>
      </c>
      <c r="C6176" s="208">
        <v>261914</v>
      </c>
      <c r="D6176" s="309">
        <v>14405.27</v>
      </c>
      <c r="E6176" s="206">
        <v>20953.12</v>
      </c>
      <c r="F6176" s="206">
        <v>23572.26</v>
      </c>
      <c r="G6176" s="205">
        <f t="shared" si="491"/>
        <v>0.41886134655365426</v>
      </c>
      <c r="H6176" s="207">
        <f t="shared" si="492"/>
        <v>0.45</v>
      </c>
      <c r="I6176" s="213">
        <v>242444</v>
      </c>
      <c r="J6176" s="213">
        <v>13334.42</v>
      </c>
      <c r="K6176" s="212">
        <v>19395.52</v>
      </c>
      <c r="L6176" s="212">
        <v>21819.96</v>
      </c>
      <c r="M6176" s="239">
        <f t="shared" si="489"/>
        <v>0.51530000000027942</v>
      </c>
      <c r="N6176" s="239"/>
      <c r="O6176" s="178"/>
      <c r="P6176" s="178"/>
      <c r="Q6176" s="178"/>
      <c r="R6176" s="178"/>
      <c r="S6176" s="178"/>
      <c r="T6176" s="178"/>
      <c r="U6176" s="178"/>
      <c r="V6176" s="178"/>
      <c r="W6176" s="178"/>
      <c r="X6176" s="178"/>
      <c r="Y6176" s="210">
        <f t="shared" si="488"/>
        <v>0.38772429233967698</v>
      </c>
      <c r="Z6176" s="211">
        <f t="shared" si="490"/>
        <v>0.46</v>
      </c>
      <c r="AA6176" s="178"/>
      <c r="AB6176" s="178"/>
      <c r="AC6176" s="178"/>
    </row>
    <row r="6177" spans="2:29" x14ac:dyDescent="0.35">
      <c r="B6177" s="222">
        <v>625400</v>
      </c>
      <c r="C6177" s="208">
        <v>261959</v>
      </c>
      <c r="D6177" s="309">
        <v>14407.74</v>
      </c>
      <c r="E6177" s="206">
        <v>20956.72</v>
      </c>
      <c r="F6177" s="206">
        <v>23576.31</v>
      </c>
      <c r="G6177" s="205">
        <f t="shared" si="491"/>
        <v>0.41886632555164693</v>
      </c>
      <c r="H6177" s="207">
        <f t="shared" si="492"/>
        <v>0.45</v>
      </c>
      <c r="I6177" s="213">
        <v>242488</v>
      </c>
      <c r="J6177" s="213">
        <v>13336.84</v>
      </c>
      <c r="K6177" s="212">
        <v>19399.04</v>
      </c>
      <c r="L6177" s="212">
        <v>21823.919999999998</v>
      </c>
      <c r="M6177" s="239">
        <f t="shared" si="489"/>
        <v>0.51519999999989519</v>
      </c>
      <c r="N6177" s="239"/>
      <c r="O6177" s="178"/>
      <c r="P6177" s="178"/>
      <c r="Q6177" s="178"/>
      <c r="R6177" s="178"/>
      <c r="S6177" s="178"/>
      <c r="T6177" s="178"/>
      <c r="U6177" s="178"/>
      <c r="V6177" s="178"/>
      <c r="W6177" s="178"/>
      <c r="X6177" s="178"/>
      <c r="Y6177" s="210">
        <f t="shared" si="488"/>
        <v>0.38773265110329391</v>
      </c>
      <c r="Z6177" s="211">
        <f t="shared" si="490"/>
        <v>0.44</v>
      </c>
      <c r="AA6177" s="178"/>
      <c r="AB6177" s="178"/>
      <c r="AC6177" s="178"/>
    </row>
    <row r="6178" spans="2:29" x14ac:dyDescent="0.35">
      <c r="B6178" s="222">
        <v>625500</v>
      </c>
      <c r="C6178" s="208">
        <v>262004</v>
      </c>
      <c r="D6178" s="309">
        <v>14410.22</v>
      </c>
      <c r="E6178" s="206">
        <v>20960.32</v>
      </c>
      <c r="F6178" s="206">
        <v>23580.36</v>
      </c>
      <c r="G6178" s="205">
        <f t="shared" si="491"/>
        <v>0.41887130295763392</v>
      </c>
      <c r="H6178" s="207">
        <f t="shared" si="492"/>
        <v>0.45</v>
      </c>
      <c r="I6178" s="213">
        <v>242534</v>
      </c>
      <c r="J6178" s="213">
        <v>13339.37</v>
      </c>
      <c r="K6178" s="212">
        <v>19402.72</v>
      </c>
      <c r="L6178" s="212">
        <v>21828.06</v>
      </c>
      <c r="M6178" s="239">
        <f t="shared" si="489"/>
        <v>0.5152999999995882</v>
      </c>
      <c r="N6178" s="239"/>
      <c r="O6178" s="178"/>
      <c r="P6178" s="178"/>
      <c r="Q6178" s="178"/>
      <c r="R6178" s="178"/>
      <c r="S6178" s="178"/>
      <c r="T6178" s="178"/>
      <c r="U6178" s="178"/>
      <c r="V6178" s="178"/>
      <c r="W6178" s="178"/>
      <c r="X6178" s="178"/>
      <c r="Y6178" s="210">
        <f t="shared" si="488"/>
        <v>0.38774420463629095</v>
      </c>
      <c r="Z6178" s="211">
        <f t="shared" si="490"/>
        <v>0.46</v>
      </c>
      <c r="AA6178" s="178"/>
      <c r="AB6178" s="178"/>
      <c r="AC6178" s="178"/>
    </row>
    <row r="6179" spans="2:29" x14ac:dyDescent="0.35">
      <c r="B6179" s="222">
        <v>625600</v>
      </c>
      <c r="C6179" s="208">
        <v>262049</v>
      </c>
      <c r="D6179" s="309">
        <v>14412.69</v>
      </c>
      <c r="E6179" s="206">
        <v>20963.919999999998</v>
      </c>
      <c r="F6179" s="206">
        <v>23584.41</v>
      </c>
      <c r="G6179" s="205">
        <f t="shared" si="491"/>
        <v>0.41887627877237854</v>
      </c>
      <c r="H6179" s="207">
        <f t="shared" si="492"/>
        <v>0.45</v>
      </c>
      <c r="I6179" s="213">
        <v>242578</v>
      </c>
      <c r="J6179" s="213">
        <v>13341.79</v>
      </c>
      <c r="K6179" s="212">
        <v>19406.240000000002</v>
      </c>
      <c r="L6179" s="212">
        <v>21832.02</v>
      </c>
      <c r="M6179" s="239">
        <f t="shared" si="489"/>
        <v>0.51519999999974975</v>
      </c>
      <c r="N6179" s="239"/>
      <c r="O6179" s="178"/>
      <c r="P6179" s="178"/>
      <c r="Q6179" s="178"/>
      <c r="R6179" s="178"/>
      <c r="S6179" s="178"/>
      <c r="T6179" s="178"/>
      <c r="U6179" s="178"/>
      <c r="V6179" s="178"/>
      <c r="W6179" s="178"/>
      <c r="X6179" s="178"/>
      <c r="Y6179" s="210">
        <f t="shared" si="488"/>
        <v>0.38775255754475701</v>
      </c>
      <c r="Z6179" s="211">
        <f t="shared" si="490"/>
        <v>0.44</v>
      </c>
      <c r="AA6179" s="178"/>
      <c r="AB6179" s="178"/>
      <c r="AC6179" s="178"/>
    </row>
    <row r="6180" spans="2:29" x14ac:dyDescent="0.35">
      <c r="B6180" s="222">
        <v>625700</v>
      </c>
      <c r="C6180" s="208">
        <v>262094</v>
      </c>
      <c r="D6180" s="309">
        <v>14415.17</v>
      </c>
      <c r="E6180" s="206">
        <v>20967.52</v>
      </c>
      <c r="F6180" s="206">
        <v>23588.46</v>
      </c>
      <c r="G6180" s="205">
        <f t="shared" si="491"/>
        <v>0.41888125299664375</v>
      </c>
      <c r="H6180" s="207">
        <f t="shared" si="492"/>
        <v>0.45</v>
      </c>
      <c r="I6180" s="213">
        <v>242624</v>
      </c>
      <c r="J6180" s="213">
        <v>13344.32</v>
      </c>
      <c r="K6180" s="212">
        <v>19409.919999999998</v>
      </c>
      <c r="L6180" s="212">
        <v>21836.16</v>
      </c>
      <c r="M6180" s="239">
        <f t="shared" si="489"/>
        <v>0.51530000000002474</v>
      </c>
      <c r="N6180" s="239"/>
      <c r="O6180" s="178"/>
      <c r="P6180" s="178"/>
      <c r="Q6180" s="178"/>
      <c r="R6180" s="178"/>
      <c r="S6180" s="178"/>
      <c r="T6180" s="178"/>
      <c r="U6180" s="178"/>
      <c r="V6180" s="178"/>
      <c r="W6180" s="178"/>
      <c r="X6180" s="178"/>
      <c r="Y6180" s="210">
        <f t="shared" si="488"/>
        <v>0.38776410420329233</v>
      </c>
      <c r="Z6180" s="211">
        <f t="shared" si="490"/>
        <v>0.46</v>
      </c>
      <c r="AA6180" s="178"/>
      <c r="AB6180" s="178"/>
      <c r="AC6180" s="178"/>
    </row>
    <row r="6181" spans="2:29" x14ac:dyDescent="0.35">
      <c r="B6181" s="222">
        <v>625800</v>
      </c>
      <c r="C6181" s="208">
        <v>262139</v>
      </c>
      <c r="D6181" s="309">
        <v>14417.64</v>
      </c>
      <c r="E6181" s="206">
        <v>20971.12</v>
      </c>
      <c r="F6181" s="206">
        <v>23592.51</v>
      </c>
      <c r="G6181" s="205">
        <f t="shared" si="491"/>
        <v>0.4188862256311921</v>
      </c>
      <c r="H6181" s="207">
        <f t="shared" si="492"/>
        <v>0.45</v>
      </c>
      <c r="I6181" s="213">
        <v>242668</v>
      </c>
      <c r="J6181" s="213">
        <v>13346.74</v>
      </c>
      <c r="K6181" s="212">
        <v>19413.439999999999</v>
      </c>
      <c r="L6181" s="212">
        <v>21840.12</v>
      </c>
      <c r="M6181" s="239">
        <f t="shared" si="489"/>
        <v>0.51520000000025901</v>
      </c>
      <c r="N6181" s="239"/>
      <c r="O6181" s="178"/>
      <c r="P6181" s="178"/>
      <c r="Q6181" s="178"/>
      <c r="R6181" s="178"/>
      <c r="S6181" s="178"/>
      <c r="T6181" s="178"/>
      <c r="U6181" s="178"/>
      <c r="V6181" s="178"/>
      <c r="W6181" s="178"/>
      <c r="X6181" s="178"/>
      <c r="Y6181" s="210">
        <f t="shared" si="488"/>
        <v>0.38777245126238413</v>
      </c>
      <c r="Z6181" s="211">
        <f t="shared" si="490"/>
        <v>0.44</v>
      </c>
      <c r="AA6181" s="178"/>
      <c r="AB6181" s="178"/>
      <c r="AC6181" s="178"/>
    </row>
    <row r="6182" spans="2:29" x14ac:dyDescent="0.35">
      <c r="B6182" s="222">
        <v>625900</v>
      </c>
      <c r="C6182" s="208">
        <v>262184</v>
      </c>
      <c r="D6182" s="309">
        <v>14420.12</v>
      </c>
      <c r="E6182" s="206">
        <v>20974.720000000001</v>
      </c>
      <c r="F6182" s="206">
        <v>23596.560000000001</v>
      </c>
      <c r="G6182" s="205">
        <f t="shared" si="491"/>
        <v>0.41889119667678543</v>
      </c>
      <c r="H6182" s="207">
        <f t="shared" si="492"/>
        <v>0.45</v>
      </c>
      <c r="I6182" s="213">
        <v>242714</v>
      </c>
      <c r="J6182" s="213">
        <v>13349.27</v>
      </c>
      <c r="K6182" s="212">
        <v>19417.12</v>
      </c>
      <c r="L6182" s="212">
        <v>21844.26</v>
      </c>
      <c r="M6182" s="239">
        <f t="shared" si="489"/>
        <v>0.51529999999995202</v>
      </c>
      <c r="N6182" s="239"/>
      <c r="O6182" s="178"/>
      <c r="P6182" s="178"/>
      <c r="Q6182" s="178"/>
      <c r="R6182" s="178"/>
      <c r="S6182" s="178"/>
      <c r="T6182" s="178"/>
      <c r="U6182" s="178"/>
      <c r="V6182" s="178"/>
      <c r="W6182" s="178"/>
      <c r="X6182" s="178"/>
      <c r="Y6182" s="210">
        <f t="shared" si="488"/>
        <v>0.38778399105288386</v>
      </c>
      <c r="Z6182" s="211">
        <f t="shared" si="490"/>
        <v>0.46</v>
      </c>
      <c r="AA6182" s="178"/>
      <c r="AB6182" s="178"/>
      <c r="AC6182" s="178"/>
    </row>
    <row r="6183" spans="2:29" x14ac:dyDescent="0.35">
      <c r="B6183" s="222">
        <v>626000</v>
      </c>
      <c r="C6183" s="208">
        <v>262229</v>
      </c>
      <c r="D6183" s="309">
        <v>14422.59</v>
      </c>
      <c r="E6183" s="206">
        <v>20978.32</v>
      </c>
      <c r="F6183" s="206">
        <v>23600.61</v>
      </c>
      <c r="G6183" s="205">
        <f t="shared" si="491"/>
        <v>0.41889616613418529</v>
      </c>
      <c r="H6183" s="207">
        <f t="shared" si="492"/>
        <v>0.45</v>
      </c>
      <c r="I6183" s="213">
        <v>242758</v>
      </c>
      <c r="J6183" s="213">
        <v>13351.69</v>
      </c>
      <c r="K6183" s="212">
        <v>19420.64</v>
      </c>
      <c r="L6183" s="212">
        <v>21848.22</v>
      </c>
      <c r="M6183" s="239">
        <f t="shared" si="489"/>
        <v>0.51520000000007715</v>
      </c>
      <c r="N6183" s="239"/>
      <c r="O6183" s="178"/>
      <c r="P6183" s="178"/>
      <c r="Q6183" s="178"/>
      <c r="R6183" s="178"/>
      <c r="S6183" s="178"/>
      <c r="T6183" s="178"/>
      <c r="U6183" s="178"/>
      <c r="V6183" s="178"/>
      <c r="W6183" s="178"/>
      <c r="X6183" s="178"/>
      <c r="Y6183" s="210">
        <f t="shared" si="488"/>
        <v>0.38779233226837062</v>
      </c>
      <c r="Z6183" s="211">
        <f t="shared" si="490"/>
        <v>0.44</v>
      </c>
      <c r="AA6183" s="178"/>
      <c r="AB6183" s="178"/>
      <c r="AC6183" s="178"/>
    </row>
    <row r="6184" spans="2:29" x14ac:dyDescent="0.35">
      <c r="B6184" s="222">
        <v>626100</v>
      </c>
      <c r="C6184" s="208">
        <v>262274</v>
      </c>
      <c r="D6184" s="309">
        <v>14425.07</v>
      </c>
      <c r="E6184" s="206">
        <v>20981.919999999998</v>
      </c>
      <c r="F6184" s="206">
        <v>23604.66</v>
      </c>
      <c r="G6184" s="205">
        <f t="shared" si="491"/>
        <v>0.41890113400415269</v>
      </c>
      <c r="H6184" s="207">
        <f t="shared" si="492"/>
        <v>0.45</v>
      </c>
      <c r="I6184" s="213">
        <v>242804</v>
      </c>
      <c r="J6184" s="213">
        <v>13354.22</v>
      </c>
      <c r="K6184" s="212">
        <v>19424.32</v>
      </c>
      <c r="L6184" s="212">
        <v>21852.36</v>
      </c>
      <c r="M6184" s="239">
        <f t="shared" si="489"/>
        <v>0.51529999999980647</v>
      </c>
      <c r="N6184" s="239"/>
      <c r="O6184" s="178"/>
      <c r="P6184" s="178"/>
      <c r="Q6184" s="178"/>
      <c r="R6184" s="178"/>
      <c r="S6184" s="178"/>
      <c r="T6184" s="178"/>
      <c r="U6184" s="178"/>
      <c r="V6184" s="178"/>
      <c r="W6184" s="178"/>
      <c r="X6184" s="178"/>
      <c r="Y6184" s="210">
        <f t="shared" si="488"/>
        <v>0.38780386519725285</v>
      </c>
      <c r="Z6184" s="211">
        <f t="shared" si="490"/>
        <v>0.46</v>
      </c>
      <c r="AA6184" s="178"/>
      <c r="AB6184" s="178"/>
      <c r="AC6184" s="178"/>
    </row>
    <row r="6185" spans="2:29" x14ac:dyDescent="0.35">
      <c r="B6185" s="222">
        <v>626200</v>
      </c>
      <c r="C6185" s="208">
        <v>262319</v>
      </c>
      <c r="D6185" s="309">
        <v>14427.54</v>
      </c>
      <c r="E6185" s="206">
        <v>20985.52</v>
      </c>
      <c r="F6185" s="206">
        <v>23608.71</v>
      </c>
      <c r="G6185" s="205">
        <f t="shared" si="491"/>
        <v>0.41890610028744812</v>
      </c>
      <c r="H6185" s="207">
        <f t="shared" si="492"/>
        <v>0.45</v>
      </c>
      <c r="I6185" s="213">
        <v>242848</v>
      </c>
      <c r="J6185" s="213">
        <v>13356.64</v>
      </c>
      <c r="K6185" s="212">
        <v>19427.84</v>
      </c>
      <c r="L6185" s="212">
        <v>21856.32</v>
      </c>
      <c r="M6185" s="239">
        <f t="shared" si="489"/>
        <v>0.51520000000000432</v>
      </c>
      <c r="N6185" s="239"/>
      <c r="O6185" s="178"/>
      <c r="P6185" s="178"/>
      <c r="Q6185" s="178"/>
      <c r="R6185" s="178"/>
      <c r="S6185" s="178"/>
      <c r="T6185" s="178"/>
      <c r="U6185" s="178"/>
      <c r="V6185" s="178"/>
      <c r="W6185" s="178"/>
      <c r="X6185" s="178"/>
      <c r="Y6185" s="210">
        <f t="shared" si="488"/>
        <v>0.38781220057489618</v>
      </c>
      <c r="Z6185" s="211">
        <f t="shared" si="490"/>
        <v>0.44</v>
      </c>
      <c r="AA6185" s="178"/>
      <c r="AB6185" s="178"/>
      <c r="AC6185" s="178"/>
    </row>
    <row r="6186" spans="2:29" x14ac:dyDescent="0.35">
      <c r="B6186" s="222">
        <v>626300</v>
      </c>
      <c r="C6186" s="208">
        <v>262364</v>
      </c>
      <c r="D6186" s="309">
        <v>14430.02</v>
      </c>
      <c r="E6186" s="206">
        <v>20989.119999999999</v>
      </c>
      <c r="F6186" s="206">
        <v>23612.76</v>
      </c>
      <c r="G6186" s="205">
        <f t="shared" si="491"/>
        <v>0.41891106498483155</v>
      </c>
      <c r="H6186" s="207">
        <f t="shared" si="492"/>
        <v>0.45</v>
      </c>
      <c r="I6186" s="213">
        <v>242894</v>
      </c>
      <c r="J6186" s="213">
        <v>13359.17</v>
      </c>
      <c r="K6186" s="212">
        <v>19431.52</v>
      </c>
      <c r="L6186" s="212">
        <v>21860.46</v>
      </c>
      <c r="M6186" s="239">
        <f t="shared" si="489"/>
        <v>0.51530000000027942</v>
      </c>
      <c r="N6186" s="239"/>
      <c r="O6186" s="178"/>
      <c r="P6186" s="178"/>
      <c r="Q6186" s="178"/>
      <c r="R6186" s="178"/>
      <c r="S6186" s="178"/>
      <c r="T6186" s="178"/>
      <c r="U6186" s="178"/>
      <c r="V6186" s="178"/>
      <c r="W6186" s="178"/>
      <c r="X6186" s="178"/>
      <c r="Y6186" s="210">
        <f t="shared" si="488"/>
        <v>0.38782372664857095</v>
      </c>
      <c r="Z6186" s="211">
        <f t="shared" si="490"/>
        <v>0.46</v>
      </c>
      <c r="AA6186" s="178"/>
      <c r="AB6186" s="178"/>
      <c r="AC6186" s="178"/>
    </row>
    <row r="6187" spans="2:29" x14ac:dyDescent="0.35">
      <c r="B6187" s="222">
        <v>626400</v>
      </c>
      <c r="C6187" s="208">
        <v>262409</v>
      </c>
      <c r="D6187" s="309">
        <v>14432.49</v>
      </c>
      <c r="E6187" s="206">
        <v>20992.720000000001</v>
      </c>
      <c r="F6187" s="206">
        <v>23616.81</v>
      </c>
      <c r="G6187" s="205">
        <f t="shared" si="491"/>
        <v>0.41891602809706258</v>
      </c>
      <c r="H6187" s="207">
        <f t="shared" si="492"/>
        <v>0.45</v>
      </c>
      <c r="I6187" s="213">
        <v>242938</v>
      </c>
      <c r="J6187" s="213">
        <v>13361.59</v>
      </c>
      <c r="K6187" s="212">
        <v>19435.04</v>
      </c>
      <c r="L6187" s="212">
        <v>21864.42</v>
      </c>
      <c r="M6187" s="239">
        <f t="shared" si="489"/>
        <v>0.51519999999989519</v>
      </c>
      <c r="N6187" s="239"/>
      <c r="O6187" s="178"/>
      <c r="P6187" s="178"/>
      <c r="Q6187" s="178"/>
      <c r="R6187" s="178"/>
      <c r="S6187" s="178"/>
      <c r="T6187" s="178"/>
      <c r="U6187" s="178"/>
      <c r="V6187" s="178"/>
      <c r="W6187" s="178"/>
      <c r="X6187" s="178"/>
      <c r="Y6187" s="210">
        <f t="shared" si="488"/>
        <v>0.38783205619412514</v>
      </c>
      <c r="Z6187" s="211">
        <f t="shared" si="490"/>
        <v>0.44</v>
      </c>
      <c r="AA6187" s="178"/>
      <c r="AB6187" s="178"/>
      <c r="AC6187" s="178"/>
    </row>
    <row r="6188" spans="2:29" x14ac:dyDescent="0.35">
      <c r="B6188" s="222">
        <v>626500</v>
      </c>
      <c r="C6188" s="208">
        <v>262454</v>
      </c>
      <c r="D6188" s="309">
        <v>14434.97</v>
      </c>
      <c r="E6188" s="206">
        <v>20996.32</v>
      </c>
      <c r="F6188" s="206">
        <v>23620.86</v>
      </c>
      <c r="G6188" s="205">
        <f t="shared" si="491"/>
        <v>0.41892098962490026</v>
      </c>
      <c r="H6188" s="207">
        <f t="shared" si="492"/>
        <v>0.45</v>
      </c>
      <c r="I6188" s="213">
        <v>242984</v>
      </c>
      <c r="J6188" s="213">
        <v>13364.12</v>
      </c>
      <c r="K6188" s="212">
        <v>19438.72</v>
      </c>
      <c r="L6188" s="212">
        <v>21868.560000000001</v>
      </c>
      <c r="M6188" s="239">
        <f t="shared" si="489"/>
        <v>0.5152999999995882</v>
      </c>
      <c r="N6188" s="239"/>
      <c r="O6188" s="178"/>
      <c r="P6188" s="178"/>
      <c r="Q6188" s="178"/>
      <c r="R6188" s="178"/>
      <c r="S6188" s="178"/>
      <c r="T6188" s="178"/>
      <c r="U6188" s="178"/>
      <c r="V6188" s="178"/>
      <c r="W6188" s="178"/>
      <c r="X6188" s="178"/>
      <c r="Y6188" s="210">
        <f t="shared" si="488"/>
        <v>0.38784357541899439</v>
      </c>
      <c r="Z6188" s="211">
        <f t="shared" si="490"/>
        <v>0.46</v>
      </c>
      <c r="AA6188" s="178"/>
      <c r="AB6188" s="178"/>
      <c r="AC6188" s="178"/>
    </row>
    <row r="6189" spans="2:29" x14ac:dyDescent="0.35">
      <c r="B6189" s="222">
        <v>626600</v>
      </c>
      <c r="C6189" s="208">
        <v>262499</v>
      </c>
      <c r="D6189" s="309">
        <v>14437.44</v>
      </c>
      <c r="E6189" s="206">
        <v>20999.919999999998</v>
      </c>
      <c r="F6189" s="206">
        <v>23624.91</v>
      </c>
      <c r="G6189" s="205">
        <f t="shared" si="491"/>
        <v>0.41892594956910312</v>
      </c>
      <c r="H6189" s="207">
        <f t="shared" si="492"/>
        <v>0.45</v>
      </c>
      <c r="I6189" s="213">
        <v>243028</v>
      </c>
      <c r="J6189" s="213">
        <v>13366.54</v>
      </c>
      <c r="K6189" s="212">
        <v>19442.240000000002</v>
      </c>
      <c r="L6189" s="212">
        <v>21872.52</v>
      </c>
      <c r="M6189" s="239">
        <f t="shared" si="489"/>
        <v>0.51519999999974975</v>
      </c>
      <c r="N6189" s="239"/>
      <c r="O6189" s="178"/>
      <c r="P6189" s="178"/>
      <c r="Q6189" s="178"/>
      <c r="R6189" s="178"/>
      <c r="S6189" s="178"/>
      <c r="T6189" s="178"/>
      <c r="U6189" s="178"/>
      <c r="V6189" s="178"/>
      <c r="W6189" s="178"/>
      <c r="X6189" s="178"/>
      <c r="Y6189" s="210">
        <f t="shared" si="488"/>
        <v>0.38785189913820617</v>
      </c>
      <c r="Z6189" s="211">
        <f t="shared" si="490"/>
        <v>0.44</v>
      </c>
      <c r="AA6189" s="178"/>
      <c r="AB6189" s="178"/>
      <c r="AC6189" s="178"/>
    </row>
    <row r="6190" spans="2:29" x14ac:dyDescent="0.35">
      <c r="B6190" s="222">
        <v>626700</v>
      </c>
      <c r="C6190" s="208">
        <v>262544</v>
      </c>
      <c r="D6190" s="309">
        <v>14439.92</v>
      </c>
      <c r="E6190" s="206">
        <v>21003.52</v>
      </c>
      <c r="F6190" s="206">
        <v>23628.959999999999</v>
      </c>
      <c r="G6190" s="205">
        <f t="shared" si="491"/>
        <v>0.41893090793042925</v>
      </c>
      <c r="H6190" s="207">
        <f t="shared" si="492"/>
        <v>0.45</v>
      </c>
      <c r="I6190" s="213">
        <v>243074</v>
      </c>
      <c r="J6190" s="213">
        <v>13369.07</v>
      </c>
      <c r="K6190" s="212">
        <v>19445.919999999998</v>
      </c>
      <c r="L6190" s="212">
        <v>21876.66</v>
      </c>
      <c r="M6190" s="239">
        <f t="shared" si="489"/>
        <v>0.51530000000002474</v>
      </c>
      <c r="N6190" s="239"/>
      <c r="O6190" s="178"/>
      <c r="P6190" s="178"/>
      <c r="Q6190" s="178"/>
      <c r="R6190" s="178"/>
      <c r="S6190" s="178"/>
      <c r="T6190" s="178"/>
      <c r="U6190" s="178"/>
      <c r="V6190" s="178"/>
      <c r="W6190" s="178"/>
      <c r="X6190" s="178"/>
      <c r="Y6190" s="210">
        <f t="shared" si="488"/>
        <v>0.38786341152066378</v>
      </c>
      <c r="Z6190" s="211">
        <f t="shared" si="490"/>
        <v>0.46</v>
      </c>
      <c r="AA6190" s="178"/>
      <c r="AB6190" s="178"/>
      <c r="AC6190" s="178"/>
    </row>
    <row r="6191" spans="2:29" x14ac:dyDescent="0.35">
      <c r="B6191" s="222">
        <v>626800</v>
      </c>
      <c r="C6191" s="208">
        <v>262589</v>
      </c>
      <c r="D6191" s="309">
        <v>14442.39</v>
      </c>
      <c r="E6191" s="206">
        <v>21007.119999999999</v>
      </c>
      <c r="F6191" s="206">
        <v>23633.01</v>
      </c>
      <c r="G6191" s="205">
        <f t="shared" si="491"/>
        <v>0.41893586470963623</v>
      </c>
      <c r="H6191" s="207">
        <f t="shared" si="492"/>
        <v>0.45</v>
      </c>
      <c r="I6191" s="213">
        <v>243118</v>
      </c>
      <c r="J6191" s="213">
        <v>13371.49</v>
      </c>
      <c r="K6191" s="212">
        <v>19449.439999999999</v>
      </c>
      <c r="L6191" s="212">
        <v>21880.62</v>
      </c>
      <c r="M6191" s="239">
        <f t="shared" si="489"/>
        <v>0.51520000000025901</v>
      </c>
      <c r="N6191" s="239"/>
      <c r="O6191" s="178"/>
      <c r="P6191" s="178"/>
      <c r="Q6191" s="178"/>
      <c r="R6191" s="178"/>
      <c r="S6191" s="178"/>
      <c r="T6191" s="178"/>
      <c r="U6191" s="178"/>
      <c r="V6191" s="178"/>
      <c r="W6191" s="178"/>
      <c r="X6191" s="178"/>
      <c r="Y6191" s="210">
        <f t="shared" si="488"/>
        <v>0.3878717294192725</v>
      </c>
      <c r="Z6191" s="211">
        <f t="shared" si="490"/>
        <v>0.44</v>
      </c>
      <c r="AA6191" s="178"/>
      <c r="AB6191" s="178"/>
      <c r="AC6191" s="178"/>
    </row>
    <row r="6192" spans="2:29" x14ac:dyDescent="0.35">
      <c r="B6192" s="222">
        <v>626900</v>
      </c>
      <c r="C6192" s="208">
        <v>262634</v>
      </c>
      <c r="D6192" s="309">
        <v>14444.87</v>
      </c>
      <c r="E6192" s="206">
        <v>21010.720000000001</v>
      </c>
      <c r="F6192" s="206">
        <v>23637.06</v>
      </c>
      <c r="G6192" s="205">
        <f t="shared" si="491"/>
        <v>0.41894081990748128</v>
      </c>
      <c r="H6192" s="207">
        <f t="shared" si="492"/>
        <v>0.45</v>
      </c>
      <c r="I6192" s="213">
        <v>243164</v>
      </c>
      <c r="J6192" s="213">
        <v>13374.02</v>
      </c>
      <c r="K6192" s="212">
        <v>19453.12</v>
      </c>
      <c r="L6192" s="212">
        <v>21884.76</v>
      </c>
      <c r="M6192" s="239">
        <f t="shared" si="489"/>
        <v>0.51529999999995202</v>
      </c>
      <c r="N6192" s="239"/>
      <c r="O6192" s="178"/>
      <c r="P6192" s="178"/>
      <c r="Q6192" s="178"/>
      <c r="R6192" s="178"/>
      <c r="S6192" s="178"/>
      <c r="T6192" s="178"/>
      <c r="U6192" s="178"/>
      <c r="V6192" s="178"/>
      <c r="W6192" s="178"/>
      <c r="X6192" s="178"/>
      <c r="Y6192" s="210">
        <f t="shared" si="488"/>
        <v>0.38788323496570426</v>
      </c>
      <c r="Z6192" s="211">
        <f t="shared" si="490"/>
        <v>0.46</v>
      </c>
      <c r="AA6192" s="178"/>
      <c r="AB6192" s="178"/>
      <c r="AC6192" s="178"/>
    </row>
    <row r="6193" spans="2:29" x14ac:dyDescent="0.35">
      <c r="B6193" s="222">
        <v>627000</v>
      </c>
      <c r="C6193" s="208">
        <v>262679</v>
      </c>
      <c r="D6193" s="309">
        <v>14447.34</v>
      </c>
      <c r="E6193" s="206">
        <v>21014.32</v>
      </c>
      <c r="F6193" s="206">
        <v>23641.11</v>
      </c>
      <c r="G6193" s="205">
        <f t="shared" si="491"/>
        <v>0.4189457735247209</v>
      </c>
      <c r="H6193" s="207">
        <f t="shared" si="492"/>
        <v>0.45</v>
      </c>
      <c r="I6193" s="213">
        <v>243208</v>
      </c>
      <c r="J6193" s="213">
        <v>13376.44</v>
      </c>
      <c r="K6193" s="212">
        <v>19456.64</v>
      </c>
      <c r="L6193" s="212">
        <v>21888.720000000001</v>
      </c>
      <c r="M6193" s="239">
        <f t="shared" si="489"/>
        <v>0.51520000000007715</v>
      </c>
      <c r="N6193" s="239"/>
      <c r="O6193" s="178"/>
      <c r="P6193" s="178"/>
      <c r="Q6193" s="178"/>
      <c r="R6193" s="178"/>
      <c r="S6193" s="178"/>
      <c r="T6193" s="178"/>
      <c r="U6193" s="178"/>
      <c r="V6193" s="178"/>
      <c r="W6193" s="178"/>
      <c r="X6193" s="178"/>
      <c r="Y6193" s="210">
        <f t="shared" si="488"/>
        <v>0.38789154704944179</v>
      </c>
      <c r="Z6193" s="211">
        <f t="shared" si="490"/>
        <v>0.44</v>
      </c>
      <c r="AA6193" s="178"/>
      <c r="AB6193" s="178"/>
      <c r="AC6193" s="178"/>
    </row>
    <row r="6194" spans="2:29" x14ac:dyDescent="0.35">
      <c r="B6194" s="222">
        <v>627100</v>
      </c>
      <c r="C6194" s="208">
        <v>262724</v>
      </c>
      <c r="D6194" s="309">
        <v>14449.82</v>
      </c>
      <c r="E6194" s="206">
        <v>21017.919999999998</v>
      </c>
      <c r="F6194" s="206">
        <v>23645.16</v>
      </c>
      <c r="G6194" s="205">
        <f t="shared" si="491"/>
        <v>0.41895072556211133</v>
      </c>
      <c r="H6194" s="207">
        <f t="shared" si="492"/>
        <v>0.45</v>
      </c>
      <c r="I6194" s="213">
        <v>243254</v>
      </c>
      <c r="J6194" s="213">
        <v>13378.97</v>
      </c>
      <c r="K6194" s="212">
        <v>19460.32</v>
      </c>
      <c r="L6194" s="212">
        <v>21892.86</v>
      </c>
      <c r="M6194" s="239">
        <f t="shared" si="489"/>
        <v>0.51529999999980647</v>
      </c>
      <c r="N6194" s="239"/>
      <c r="O6194" s="178"/>
      <c r="P6194" s="178"/>
      <c r="Q6194" s="178"/>
      <c r="R6194" s="178"/>
      <c r="S6194" s="178"/>
      <c r="T6194" s="178"/>
      <c r="U6194" s="178"/>
      <c r="V6194" s="178"/>
      <c r="W6194" s="178"/>
      <c r="X6194" s="178"/>
      <c r="Y6194" s="210">
        <f t="shared" si="488"/>
        <v>0.38790304576622547</v>
      </c>
      <c r="Z6194" s="211">
        <f t="shared" si="490"/>
        <v>0.46</v>
      </c>
      <c r="AA6194" s="178"/>
      <c r="AB6194" s="178"/>
      <c r="AC6194" s="178"/>
    </row>
    <row r="6195" spans="2:29" x14ac:dyDescent="0.35">
      <c r="B6195" s="222">
        <v>627200</v>
      </c>
      <c r="C6195" s="208">
        <v>262769</v>
      </c>
      <c r="D6195" s="309">
        <v>14452.29</v>
      </c>
      <c r="E6195" s="206">
        <v>21021.52</v>
      </c>
      <c r="F6195" s="206">
        <v>23649.21</v>
      </c>
      <c r="G6195" s="205">
        <f t="shared" si="491"/>
        <v>0.41895567602040817</v>
      </c>
      <c r="H6195" s="207">
        <f t="shared" si="492"/>
        <v>0.45</v>
      </c>
      <c r="I6195" s="213">
        <v>243298</v>
      </c>
      <c r="J6195" s="213">
        <v>13381.39</v>
      </c>
      <c r="K6195" s="212">
        <v>19463.84</v>
      </c>
      <c r="L6195" s="212">
        <v>21896.82</v>
      </c>
      <c r="M6195" s="239">
        <f t="shared" si="489"/>
        <v>0.51520000000000432</v>
      </c>
      <c r="N6195" s="239"/>
      <c r="O6195" s="178"/>
      <c r="P6195" s="178"/>
      <c r="Q6195" s="178"/>
      <c r="R6195" s="178"/>
      <c r="S6195" s="178"/>
      <c r="T6195" s="178"/>
      <c r="U6195" s="178"/>
      <c r="V6195" s="178"/>
      <c r="W6195" s="178"/>
      <c r="X6195" s="178"/>
      <c r="Y6195" s="210">
        <f t="shared" si="488"/>
        <v>0.38791135204081634</v>
      </c>
      <c r="Z6195" s="211">
        <f t="shared" si="490"/>
        <v>0.44</v>
      </c>
      <c r="AA6195" s="178"/>
      <c r="AB6195" s="178"/>
      <c r="AC6195" s="178"/>
    </row>
    <row r="6196" spans="2:29" x14ac:dyDescent="0.35">
      <c r="B6196" s="222">
        <v>627300</v>
      </c>
      <c r="C6196" s="208">
        <v>262814</v>
      </c>
      <c r="D6196" s="309">
        <v>14454.77</v>
      </c>
      <c r="E6196" s="206">
        <v>21025.119999999999</v>
      </c>
      <c r="F6196" s="206">
        <v>23653.26</v>
      </c>
      <c r="G6196" s="205">
        <f t="shared" si="491"/>
        <v>0.41896062490036667</v>
      </c>
      <c r="H6196" s="207">
        <f t="shared" si="492"/>
        <v>0.45</v>
      </c>
      <c r="I6196" s="213">
        <v>243344</v>
      </c>
      <c r="J6196" s="213">
        <v>13383.92</v>
      </c>
      <c r="K6196" s="212">
        <v>19467.52</v>
      </c>
      <c r="L6196" s="212">
        <v>21900.959999999999</v>
      </c>
      <c r="M6196" s="239">
        <f t="shared" si="489"/>
        <v>0.51530000000027942</v>
      </c>
      <c r="N6196" s="239"/>
      <c r="O6196" s="178"/>
      <c r="P6196" s="178"/>
      <c r="Q6196" s="178"/>
      <c r="R6196" s="178"/>
      <c r="S6196" s="178"/>
      <c r="T6196" s="178"/>
      <c r="U6196" s="178"/>
      <c r="V6196" s="178"/>
      <c r="W6196" s="178"/>
      <c r="X6196" s="178"/>
      <c r="Y6196" s="210">
        <f t="shared" si="488"/>
        <v>0.38792284393432169</v>
      </c>
      <c r="Z6196" s="211">
        <f t="shared" si="490"/>
        <v>0.46</v>
      </c>
      <c r="AA6196" s="178"/>
      <c r="AB6196" s="178"/>
      <c r="AC6196" s="178"/>
    </row>
    <row r="6197" spans="2:29" x14ac:dyDescent="0.35">
      <c r="B6197" s="222">
        <v>627400</v>
      </c>
      <c r="C6197" s="208">
        <v>262859</v>
      </c>
      <c r="D6197" s="309">
        <v>14457.24</v>
      </c>
      <c r="E6197" s="206">
        <v>21028.720000000001</v>
      </c>
      <c r="F6197" s="206">
        <v>23657.31</v>
      </c>
      <c r="G6197" s="205">
        <f t="shared" si="491"/>
        <v>0.4189655722027415</v>
      </c>
      <c r="H6197" s="207">
        <f t="shared" si="492"/>
        <v>0.45</v>
      </c>
      <c r="I6197" s="213">
        <v>243388</v>
      </c>
      <c r="J6197" s="213">
        <v>13386.34</v>
      </c>
      <c r="K6197" s="212">
        <v>19471.04</v>
      </c>
      <c r="L6197" s="212">
        <v>21904.92</v>
      </c>
      <c r="M6197" s="239">
        <f t="shared" si="489"/>
        <v>0.51519999999989519</v>
      </c>
      <c r="N6197" s="239"/>
      <c r="O6197" s="178"/>
      <c r="P6197" s="178"/>
      <c r="Q6197" s="178"/>
      <c r="R6197" s="178"/>
      <c r="S6197" s="178"/>
      <c r="T6197" s="178"/>
      <c r="U6197" s="178"/>
      <c r="V6197" s="178"/>
      <c r="W6197" s="178"/>
      <c r="X6197" s="178"/>
      <c r="Y6197" s="210">
        <f t="shared" si="488"/>
        <v>0.38793114440548293</v>
      </c>
      <c r="Z6197" s="211">
        <f t="shared" si="490"/>
        <v>0.44</v>
      </c>
      <c r="AA6197" s="178"/>
      <c r="AB6197" s="178"/>
      <c r="AC6197" s="178"/>
    </row>
    <row r="6198" spans="2:29" x14ac:dyDescent="0.35">
      <c r="B6198" s="222">
        <v>627500</v>
      </c>
      <c r="C6198" s="208">
        <v>262904</v>
      </c>
      <c r="D6198" s="309">
        <v>14459.72</v>
      </c>
      <c r="E6198" s="206">
        <v>21032.32</v>
      </c>
      <c r="F6198" s="206">
        <v>23661.360000000001</v>
      </c>
      <c r="G6198" s="205">
        <f t="shared" si="491"/>
        <v>0.41897051792828688</v>
      </c>
      <c r="H6198" s="207">
        <f t="shared" si="492"/>
        <v>0.45</v>
      </c>
      <c r="I6198" s="213">
        <v>243434</v>
      </c>
      <c r="J6198" s="213">
        <v>13388.87</v>
      </c>
      <c r="K6198" s="212">
        <v>19474.72</v>
      </c>
      <c r="L6198" s="212">
        <v>21909.06</v>
      </c>
      <c r="M6198" s="239">
        <f t="shared" si="489"/>
        <v>0.5152999999995882</v>
      </c>
      <c r="N6198" s="239"/>
      <c r="O6198" s="178"/>
      <c r="P6198" s="178"/>
      <c r="Q6198" s="178"/>
      <c r="R6198" s="178"/>
      <c r="S6198" s="178"/>
      <c r="T6198" s="178"/>
      <c r="U6198" s="178"/>
      <c r="V6198" s="178"/>
      <c r="W6198" s="178"/>
      <c r="X6198" s="178"/>
      <c r="Y6198" s="210">
        <f t="shared" si="488"/>
        <v>0.3879426294820717</v>
      </c>
      <c r="Z6198" s="211">
        <f t="shared" si="490"/>
        <v>0.46</v>
      </c>
      <c r="AA6198" s="178"/>
      <c r="AB6198" s="178"/>
      <c r="AC6198" s="178"/>
    </row>
    <row r="6199" spans="2:29" x14ac:dyDescent="0.35">
      <c r="B6199" s="222">
        <v>627600</v>
      </c>
      <c r="C6199" s="208">
        <v>262949</v>
      </c>
      <c r="D6199" s="309">
        <v>14462.19</v>
      </c>
      <c r="E6199" s="206">
        <v>21035.919999999998</v>
      </c>
      <c r="F6199" s="206">
        <v>23665.41</v>
      </c>
      <c r="G6199" s="205">
        <f t="shared" si="491"/>
        <v>0.41897546207775654</v>
      </c>
      <c r="H6199" s="207">
        <f t="shared" si="492"/>
        <v>0.45</v>
      </c>
      <c r="I6199" s="213">
        <v>243478</v>
      </c>
      <c r="J6199" s="213">
        <v>13391.29</v>
      </c>
      <c r="K6199" s="212">
        <v>19478.240000000002</v>
      </c>
      <c r="L6199" s="212">
        <v>21913.02</v>
      </c>
      <c r="M6199" s="239">
        <f t="shared" si="489"/>
        <v>0.51519999999974975</v>
      </c>
      <c r="N6199" s="239"/>
      <c r="O6199" s="178"/>
      <c r="P6199" s="178"/>
      <c r="Q6199" s="178"/>
      <c r="R6199" s="178"/>
      <c r="S6199" s="178"/>
      <c r="T6199" s="178"/>
      <c r="U6199" s="178"/>
      <c r="V6199" s="178"/>
      <c r="W6199" s="178"/>
      <c r="X6199" s="178"/>
      <c r="Y6199" s="210">
        <f t="shared" si="488"/>
        <v>0.38795092415551308</v>
      </c>
      <c r="Z6199" s="211">
        <f t="shared" si="490"/>
        <v>0.44</v>
      </c>
      <c r="AA6199" s="178"/>
      <c r="AB6199" s="178"/>
      <c r="AC6199" s="178"/>
    </row>
    <row r="6200" spans="2:29" x14ac:dyDescent="0.35">
      <c r="B6200" s="222">
        <v>627700</v>
      </c>
      <c r="C6200" s="208">
        <v>262994</v>
      </c>
      <c r="D6200" s="309">
        <v>14464.67</v>
      </c>
      <c r="E6200" s="206">
        <v>21039.52</v>
      </c>
      <c r="F6200" s="206">
        <v>23669.46</v>
      </c>
      <c r="G6200" s="205">
        <f t="shared" si="491"/>
        <v>0.41898040465190378</v>
      </c>
      <c r="H6200" s="207">
        <f t="shared" si="492"/>
        <v>0.45</v>
      </c>
      <c r="I6200" s="213">
        <v>243524</v>
      </c>
      <c r="J6200" s="213">
        <v>13393.82</v>
      </c>
      <c r="K6200" s="212">
        <v>19481.919999999998</v>
      </c>
      <c r="L6200" s="212">
        <v>21917.16</v>
      </c>
      <c r="M6200" s="239">
        <f t="shared" si="489"/>
        <v>0.51530000000002474</v>
      </c>
      <c r="N6200" s="239"/>
      <c r="O6200" s="178"/>
      <c r="P6200" s="178"/>
      <c r="Q6200" s="178"/>
      <c r="R6200" s="178"/>
      <c r="S6200" s="178"/>
      <c r="T6200" s="178"/>
      <c r="U6200" s="178"/>
      <c r="V6200" s="178"/>
      <c r="W6200" s="178"/>
      <c r="X6200" s="178"/>
      <c r="Y6200" s="210">
        <f t="shared" si="488"/>
        <v>0.38796240242153895</v>
      </c>
      <c r="Z6200" s="211">
        <f t="shared" si="490"/>
        <v>0.46</v>
      </c>
      <c r="AA6200" s="178"/>
      <c r="AB6200" s="178"/>
      <c r="AC6200" s="178"/>
    </row>
    <row r="6201" spans="2:29" x14ac:dyDescent="0.35">
      <c r="B6201" s="222">
        <v>627800</v>
      </c>
      <c r="C6201" s="208">
        <v>263039</v>
      </c>
      <c r="D6201" s="309">
        <v>14467.14</v>
      </c>
      <c r="E6201" s="206">
        <v>21043.119999999999</v>
      </c>
      <c r="F6201" s="206">
        <v>23673.51</v>
      </c>
      <c r="G6201" s="205">
        <f t="shared" si="491"/>
        <v>0.41898534565148138</v>
      </c>
      <c r="H6201" s="207">
        <f t="shared" si="492"/>
        <v>0.45</v>
      </c>
      <c r="I6201" s="213">
        <v>243568</v>
      </c>
      <c r="J6201" s="213">
        <v>13396.24</v>
      </c>
      <c r="K6201" s="212">
        <v>19485.439999999999</v>
      </c>
      <c r="L6201" s="212">
        <v>21921.119999999999</v>
      </c>
      <c r="M6201" s="239">
        <f t="shared" si="489"/>
        <v>0.51520000000025901</v>
      </c>
      <c r="N6201" s="239"/>
      <c r="O6201" s="178"/>
      <c r="P6201" s="178"/>
      <c r="Q6201" s="178"/>
      <c r="R6201" s="178"/>
      <c r="S6201" s="178"/>
      <c r="T6201" s="178"/>
      <c r="U6201" s="178"/>
      <c r="V6201" s="178"/>
      <c r="W6201" s="178"/>
      <c r="X6201" s="178"/>
      <c r="Y6201" s="210">
        <f t="shared" si="488"/>
        <v>0.38797069130296274</v>
      </c>
      <c r="Z6201" s="211">
        <f t="shared" si="490"/>
        <v>0.44</v>
      </c>
      <c r="AA6201" s="178"/>
      <c r="AB6201" s="178"/>
      <c r="AC6201" s="178"/>
    </row>
    <row r="6202" spans="2:29" x14ac:dyDescent="0.35">
      <c r="B6202" s="222">
        <v>627900</v>
      </c>
      <c r="C6202" s="208">
        <v>263084</v>
      </c>
      <c r="D6202" s="309">
        <v>14469.62</v>
      </c>
      <c r="E6202" s="206">
        <v>21046.720000000001</v>
      </c>
      <c r="F6202" s="206">
        <v>23677.56</v>
      </c>
      <c r="G6202" s="205">
        <f t="shared" si="491"/>
        <v>0.41899028507724162</v>
      </c>
      <c r="H6202" s="207">
        <f t="shared" si="492"/>
        <v>0.45</v>
      </c>
      <c r="I6202" s="213">
        <v>243614</v>
      </c>
      <c r="J6202" s="213">
        <v>13398.77</v>
      </c>
      <c r="K6202" s="212">
        <v>19489.12</v>
      </c>
      <c r="L6202" s="212">
        <v>21925.26</v>
      </c>
      <c r="M6202" s="239">
        <f t="shared" si="489"/>
        <v>0.51529999999995202</v>
      </c>
      <c r="N6202" s="239"/>
      <c r="O6202" s="178"/>
      <c r="P6202" s="178"/>
      <c r="Q6202" s="178"/>
      <c r="R6202" s="178"/>
      <c r="S6202" s="178"/>
      <c r="T6202" s="178"/>
      <c r="U6202" s="178"/>
      <c r="V6202" s="178"/>
      <c r="W6202" s="178"/>
      <c r="X6202" s="178"/>
      <c r="Y6202" s="210">
        <f t="shared" si="488"/>
        <v>0.38798216276477149</v>
      </c>
      <c r="Z6202" s="211">
        <f t="shared" si="490"/>
        <v>0.46</v>
      </c>
      <c r="AA6202" s="178"/>
      <c r="AB6202" s="178"/>
      <c r="AC6202" s="178"/>
    </row>
    <row r="6203" spans="2:29" x14ac:dyDescent="0.35">
      <c r="B6203" s="222">
        <v>628000</v>
      </c>
      <c r="C6203" s="208">
        <v>263129</v>
      </c>
      <c r="D6203" s="309">
        <v>14472.09</v>
      </c>
      <c r="E6203" s="206">
        <v>21050.32</v>
      </c>
      <c r="F6203" s="206">
        <v>23681.61</v>
      </c>
      <c r="G6203" s="205">
        <f t="shared" si="491"/>
        <v>0.4189952229299363</v>
      </c>
      <c r="H6203" s="207">
        <f t="shared" si="492"/>
        <v>0.45</v>
      </c>
      <c r="I6203" s="213">
        <v>243658</v>
      </c>
      <c r="J6203" s="213">
        <v>13401.19</v>
      </c>
      <c r="K6203" s="212">
        <v>19492.64</v>
      </c>
      <c r="L6203" s="212">
        <v>21929.22</v>
      </c>
      <c r="M6203" s="239">
        <f t="shared" si="489"/>
        <v>0.51520000000007715</v>
      </c>
      <c r="N6203" s="239"/>
      <c r="O6203" s="178"/>
      <c r="P6203" s="178"/>
      <c r="Q6203" s="178"/>
      <c r="R6203" s="178"/>
      <c r="S6203" s="178"/>
      <c r="T6203" s="178"/>
      <c r="U6203" s="178"/>
      <c r="V6203" s="178"/>
      <c r="W6203" s="178"/>
      <c r="X6203" s="178"/>
      <c r="Y6203" s="210">
        <f t="shared" si="488"/>
        <v>0.38799044585987263</v>
      </c>
      <c r="Z6203" s="211">
        <f t="shared" si="490"/>
        <v>0.44</v>
      </c>
      <c r="AA6203" s="178"/>
      <c r="AB6203" s="178"/>
      <c r="AC6203" s="178"/>
    </row>
    <row r="6204" spans="2:29" x14ac:dyDescent="0.35">
      <c r="B6204" s="222">
        <v>628100</v>
      </c>
      <c r="C6204" s="208">
        <v>263174</v>
      </c>
      <c r="D6204" s="309">
        <v>14474.57</v>
      </c>
      <c r="E6204" s="206">
        <v>21053.919999999998</v>
      </c>
      <c r="F6204" s="206">
        <v>23685.66</v>
      </c>
      <c r="G6204" s="205">
        <f t="shared" si="491"/>
        <v>0.4190001592103168</v>
      </c>
      <c r="H6204" s="207">
        <f t="shared" si="492"/>
        <v>0.45</v>
      </c>
      <c r="I6204" s="213">
        <v>243704</v>
      </c>
      <c r="J6204" s="213">
        <v>13403.72</v>
      </c>
      <c r="K6204" s="212">
        <v>19496.32</v>
      </c>
      <c r="L6204" s="212">
        <v>21933.360000000001</v>
      </c>
      <c r="M6204" s="239">
        <f t="shared" si="489"/>
        <v>0.51529999999980647</v>
      </c>
      <c r="N6204" s="239"/>
      <c r="O6204" s="178"/>
      <c r="P6204" s="178"/>
      <c r="Q6204" s="178"/>
      <c r="R6204" s="178"/>
      <c r="S6204" s="178"/>
      <c r="T6204" s="178"/>
      <c r="U6204" s="178"/>
      <c r="V6204" s="178"/>
      <c r="W6204" s="178"/>
      <c r="X6204" s="178"/>
      <c r="Y6204" s="210">
        <f t="shared" si="488"/>
        <v>0.38800191052380195</v>
      </c>
      <c r="Z6204" s="211">
        <f t="shared" si="490"/>
        <v>0.46</v>
      </c>
      <c r="AA6204" s="178"/>
      <c r="AB6204" s="178"/>
      <c r="AC6204" s="178"/>
    </row>
    <row r="6205" spans="2:29" x14ac:dyDescent="0.35">
      <c r="B6205" s="222">
        <v>628200</v>
      </c>
      <c r="C6205" s="208">
        <v>263219</v>
      </c>
      <c r="D6205" s="309">
        <v>14477.04</v>
      </c>
      <c r="E6205" s="206">
        <v>21057.52</v>
      </c>
      <c r="F6205" s="206">
        <v>23689.71</v>
      </c>
      <c r="G6205" s="205">
        <f t="shared" si="491"/>
        <v>0.41900509391913404</v>
      </c>
      <c r="H6205" s="207">
        <f t="shared" si="492"/>
        <v>0.45</v>
      </c>
      <c r="I6205" s="213">
        <v>243748</v>
      </c>
      <c r="J6205" s="213">
        <v>13406.14</v>
      </c>
      <c r="K6205" s="212">
        <v>19499.84</v>
      </c>
      <c r="L6205" s="212">
        <v>21937.32</v>
      </c>
      <c r="M6205" s="239">
        <f t="shared" si="489"/>
        <v>0.51520000000000432</v>
      </c>
      <c r="N6205" s="239"/>
      <c r="O6205" s="178"/>
      <c r="P6205" s="178"/>
      <c r="Q6205" s="178"/>
      <c r="R6205" s="178"/>
      <c r="S6205" s="178"/>
      <c r="T6205" s="178"/>
      <c r="U6205" s="178"/>
      <c r="V6205" s="178"/>
      <c r="W6205" s="178"/>
      <c r="X6205" s="178"/>
      <c r="Y6205" s="210">
        <f t="shared" si="488"/>
        <v>0.38801018783826807</v>
      </c>
      <c r="Z6205" s="211">
        <f t="shared" si="490"/>
        <v>0.44</v>
      </c>
      <c r="AA6205" s="178"/>
      <c r="AB6205" s="178"/>
      <c r="AC6205" s="178"/>
    </row>
    <row r="6206" spans="2:29" x14ac:dyDescent="0.35">
      <c r="B6206" s="222">
        <v>628300</v>
      </c>
      <c r="C6206" s="208">
        <v>263264</v>
      </c>
      <c r="D6206" s="309">
        <v>14479.52</v>
      </c>
      <c r="E6206" s="206">
        <v>21061.119999999999</v>
      </c>
      <c r="F6206" s="206">
        <v>23693.759999999998</v>
      </c>
      <c r="G6206" s="205">
        <f t="shared" si="491"/>
        <v>0.4190100270571383</v>
      </c>
      <c r="H6206" s="207">
        <f t="shared" si="492"/>
        <v>0.45</v>
      </c>
      <c r="I6206" s="213">
        <v>243794</v>
      </c>
      <c r="J6206" s="213">
        <v>13408.67</v>
      </c>
      <c r="K6206" s="212">
        <v>19503.52</v>
      </c>
      <c r="L6206" s="212">
        <v>21941.46</v>
      </c>
      <c r="M6206" s="239">
        <f t="shared" si="489"/>
        <v>0.51530000000027942</v>
      </c>
      <c r="N6206" s="239"/>
      <c r="O6206" s="178"/>
      <c r="P6206" s="178"/>
      <c r="Q6206" s="178"/>
      <c r="R6206" s="178"/>
      <c r="S6206" s="178"/>
      <c r="T6206" s="178"/>
      <c r="U6206" s="178"/>
      <c r="V6206" s="178"/>
      <c r="W6206" s="178"/>
      <c r="X6206" s="178"/>
      <c r="Y6206" s="210">
        <f t="shared" si="488"/>
        <v>0.38802164571064779</v>
      </c>
      <c r="Z6206" s="211">
        <f t="shared" si="490"/>
        <v>0.46</v>
      </c>
      <c r="AA6206" s="178"/>
      <c r="AB6206" s="178"/>
      <c r="AC6206" s="178"/>
    </row>
    <row r="6207" spans="2:29" x14ac:dyDescent="0.35">
      <c r="B6207" s="222">
        <v>628400</v>
      </c>
      <c r="C6207" s="208">
        <v>263309</v>
      </c>
      <c r="D6207" s="309">
        <v>14481.99</v>
      </c>
      <c r="E6207" s="206">
        <v>21064.720000000001</v>
      </c>
      <c r="F6207" s="206">
        <v>23697.81</v>
      </c>
      <c r="G6207" s="205">
        <f t="shared" si="491"/>
        <v>0.41901495862507959</v>
      </c>
      <c r="H6207" s="207">
        <f t="shared" si="492"/>
        <v>0.45</v>
      </c>
      <c r="I6207" s="213">
        <v>243838</v>
      </c>
      <c r="J6207" s="213">
        <v>13411.09</v>
      </c>
      <c r="K6207" s="212">
        <v>19507.04</v>
      </c>
      <c r="L6207" s="212">
        <v>21945.42</v>
      </c>
      <c r="M6207" s="239">
        <f t="shared" si="489"/>
        <v>0.51519999999989519</v>
      </c>
      <c r="N6207" s="239"/>
      <c r="O6207" s="178"/>
      <c r="P6207" s="178"/>
      <c r="Q6207" s="178"/>
      <c r="R6207" s="178"/>
      <c r="S6207" s="178"/>
      <c r="T6207" s="178"/>
      <c r="U6207" s="178"/>
      <c r="V6207" s="178"/>
      <c r="W6207" s="178"/>
      <c r="X6207" s="178"/>
      <c r="Y6207" s="210">
        <f t="shared" si="488"/>
        <v>0.38802991725015912</v>
      </c>
      <c r="Z6207" s="211">
        <f t="shared" si="490"/>
        <v>0.44</v>
      </c>
      <c r="AA6207" s="178"/>
      <c r="AB6207" s="178"/>
      <c r="AC6207" s="178"/>
    </row>
    <row r="6208" spans="2:29" x14ac:dyDescent="0.35">
      <c r="B6208" s="222">
        <v>628500</v>
      </c>
      <c r="C6208" s="208">
        <v>263354</v>
      </c>
      <c r="D6208" s="309">
        <v>14484.47</v>
      </c>
      <c r="E6208" s="206">
        <v>21068.32</v>
      </c>
      <c r="F6208" s="206">
        <v>23701.86</v>
      </c>
      <c r="G6208" s="205">
        <f t="shared" si="491"/>
        <v>0.41901988862370726</v>
      </c>
      <c r="H6208" s="207">
        <f t="shared" si="492"/>
        <v>0.45</v>
      </c>
      <c r="I6208" s="213">
        <v>243884</v>
      </c>
      <c r="J6208" s="213">
        <v>13413.62</v>
      </c>
      <c r="K6208" s="212">
        <v>19510.72</v>
      </c>
      <c r="L6208" s="212">
        <v>21949.56</v>
      </c>
      <c r="M6208" s="239">
        <f t="shared" si="489"/>
        <v>0.5152999999995882</v>
      </c>
      <c r="N6208" s="239"/>
      <c r="O6208" s="178"/>
      <c r="P6208" s="178"/>
      <c r="Q6208" s="178"/>
      <c r="R6208" s="178"/>
      <c r="S6208" s="178"/>
      <c r="T6208" s="178"/>
      <c r="U6208" s="178"/>
      <c r="V6208" s="178"/>
      <c r="W6208" s="178"/>
      <c r="X6208" s="178"/>
      <c r="Y6208" s="210">
        <f t="shared" si="488"/>
        <v>0.38804136833731107</v>
      </c>
      <c r="Z6208" s="211">
        <f t="shared" si="490"/>
        <v>0.46</v>
      </c>
      <c r="AA6208" s="178"/>
      <c r="AB6208" s="178"/>
      <c r="AC6208" s="178"/>
    </row>
    <row r="6209" spans="2:29" x14ac:dyDescent="0.35">
      <c r="B6209" s="222">
        <v>628600</v>
      </c>
      <c r="C6209" s="208">
        <v>263399</v>
      </c>
      <c r="D6209" s="309">
        <v>14486.94</v>
      </c>
      <c r="E6209" s="206">
        <v>21071.919999999998</v>
      </c>
      <c r="F6209" s="206">
        <v>23705.91</v>
      </c>
      <c r="G6209" s="205">
        <f t="shared" si="491"/>
        <v>0.41902481705377026</v>
      </c>
      <c r="H6209" s="207">
        <f t="shared" si="492"/>
        <v>0.45</v>
      </c>
      <c r="I6209" s="213">
        <v>243928</v>
      </c>
      <c r="J6209" s="213">
        <v>13416.04</v>
      </c>
      <c r="K6209" s="212">
        <v>19514.240000000002</v>
      </c>
      <c r="L6209" s="212">
        <v>21953.52</v>
      </c>
      <c r="M6209" s="239">
        <f t="shared" si="489"/>
        <v>0.51519999999974975</v>
      </c>
      <c r="N6209" s="239"/>
      <c r="O6209" s="178"/>
      <c r="P6209" s="178"/>
      <c r="Q6209" s="178"/>
      <c r="R6209" s="178"/>
      <c r="S6209" s="178"/>
      <c r="T6209" s="178"/>
      <c r="U6209" s="178"/>
      <c r="V6209" s="178"/>
      <c r="W6209" s="178"/>
      <c r="X6209" s="178"/>
      <c r="Y6209" s="210">
        <f t="shared" si="488"/>
        <v>0.38804963410754056</v>
      </c>
      <c r="Z6209" s="211">
        <f t="shared" si="490"/>
        <v>0.44</v>
      </c>
      <c r="AA6209" s="178"/>
      <c r="AB6209" s="178"/>
      <c r="AC6209" s="178"/>
    </row>
    <row r="6210" spans="2:29" x14ac:dyDescent="0.35">
      <c r="B6210" s="222">
        <v>628700</v>
      </c>
      <c r="C6210" s="208">
        <v>263444</v>
      </c>
      <c r="D6210" s="309">
        <v>14489.42</v>
      </c>
      <c r="E6210" s="206">
        <v>21075.52</v>
      </c>
      <c r="F6210" s="206">
        <v>23709.96</v>
      </c>
      <c r="G6210" s="205">
        <f t="shared" si="491"/>
        <v>0.41902974391601716</v>
      </c>
      <c r="H6210" s="207">
        <f t="shared" si="492"/>
        <v>0.45</v>
      </c>
      <c r="I6210" s="213">
        <v>243974</v>
      </c>
      <c r="J6210" s="213">
        <v>13418.57</v>
      </c>
      <c r="K6210" s="212">
        <v>19517.919999999998</v>
      </c>
      <c r="L6210" s="212">
        <v>21957.66</v>
      </c>
      <c r="M6210" s="239">
        <f t="shared" si="489"/>
        <v>0.51530000000002474</v>
      </c>
      <c r="N6210" s="239"/>
      <c r="O6210" s="178"/>
      <c r="P6210" s="178"/>
      <c r="Q6210" s="178"/>
      <c r="R6210" s="178"/>
      <c r="S6210" s="178"/>
      <c r="T6210" s="178"/>
      <c r="U6210" s="178"/>
      <c r="V6210" s="178"/>
      <c r="W6210" s="178"/>
      <c r="X6210" s="178"/>
      <c r="Y6210" s="210">
        <f t="shared" si="488"/>
        <v>0.38806107841577858</v>
      </c>
      <c r="Z6210" s="211">
        <f t="shared" si="490"/>
        <v>0.46</v>
      </c>
      <c r="AA6210" s="178"/>
      <c r="AB6210" s="178"/>
      <c r="AC6210" s="178"/>
    </row>
    <row r="6211" spans="2:29" x14ac:dyDescent="0.35">
      <c r="B6211" s="222">
        <v>628800</v>
      </c>
      <c r="C6211" s="208">
        <v>263489</v>
      </c>
      <c r="D6211" s="309">
        <v>14491.89</v>
      </c>
      <c r="E6211" s="206">
        <v>21079.119999999999</v>
      </c>
      <c r="F6211" s="206">
        <v>23714.01</v>
      </c>
      <c r="G6211" s="205">
        <f t="shared" si="491"/>
        <v>0.41903466921119592</v>
      </c>
      <c r="H6211" s="207">
        <f t="shared" si="492"/>
        <v>0.45</v>
      </c>
      <c r="I6211" s="213">
        <v>244018</v>
      </c>
      <c r="J6211" s="213">
        <v>13420.99</v>
      </c>
      <c r="K6211" s="212">
        <v>19521.439999999999</v>
      </c>
      <c r="L6211" s="212">
        <v>21961.62</v>
      </c>
      <c r="M6211" s="239">
        <f t="shared" si="489"/>
        <v>0.51520000000025901</v>
      </c>
      <c r="N6211" s="239"/>
      <c r="O6211" s="178"/>
      <c r="P6211" s="178"/>
      <c r="Q6211" s="178"/>
      <c r="R6211" s="178"/>
      <c r="S6211" s="178"/>
      <c r="T6211" s="178"/>
      <c r="U6211" s="178"/>
      <c r="V6211" s="178"/>
      <c r="W6211" s="178"/>
      <c r="X6211" s="178"/>
      <c r="Y6211" s="210">
        <f t="shared" ref="Y6211:Y6274" si="493">I6211/$B6211</f>
        <v>0.38806933842239189</v>
      </c>
      <c r="Z6211" s="211">
        <f t="shared" si="490"/>
        <v>0.44</v>
      </c>
      <c r="AA6211" s="178"/>
      <c r="AB6211" s="178"/>
      <c r="AC6211" s="178"/>
    </row>
    <row r="6212" spans="2:29" x14ac:dyDescent="0.35">
      <c r="B6212" s="222">
        <v>628900</v>
      </c>
      <c r="C6212" s="208">
        <v>263534</v>
      </c>
      <c r="D6212" s="309">
        <v>14494.37</v>
      </c>
      <c r="E6212" s="206">
        <v>21082.720000000001</v>
      </c>
      <c r="F6212" s="206">
        <v>23718.06</v>
      </c>
      <c r="G6212" s="205">
        <f t="shared" si="491"/>
        <v>0.41903959294005405</v>
      </c>
      <c r="H6212" s="207">
        <f t="shared" si="492"/>
        <v>0.45</v>
      </c>
      <c r="I6212" s="213">
        <v>244064</v>
      </c>
      <c r="J6212" s="213">
        <v>13423.52</v>
      </c>
      <c r="K6212" s="212">
        <v>19525.12</v>
      </c>
      <c r="L6212" s="212">
        <v>21965.759999999998</v>
      </c>
      <c r="M6212" s="239">
        <f t="shared" ref="M6212:M6275" si="494">(C6212+D6212+F6212-C6211-D6211-F6211)/100</f>
        <v>0.51529999999995202</v>
      </c>
      <c r="N6212" s="239"/>
      <c r="O6212" s="178"/>
      <c r="P6212" s="178"/>
      <c r="Q6212" s="178"/>
      <c r="R6212" s="178"/>
      <c r="S6212" s="178"/>
      <c r="T6212" s="178"/>
      <c r="U6212" s="178"/>
      <c r="V6212" s="178"/>
      <c r="W6212" s="178"/>
      <c r="X6212" s="178"/>
      <c r="Y6212" s="210">
        <f t="shared" si="493"/>
        <v>0.38808077595802193</v>
      </c>
      <c r="Z6212" s="211">
        <f t="shared" ref="Z6212:Z6275" si="495">(I6212-I6211)/($B6212-$B6211)</f>
        <v>0.46</v>
      </c>
      <c r="AA6212" s="178"/>
      <c r="AB6212" s="178"/>
      <c r="AC6212" s="178"/>
    </row>
    <row r="6213" spans="2:29" x14ac:dyDescent="0.35">
      <c r="B6213" s="222">
        <v>629000</v>
      </c>
      <c r="C6213" s="208">
        <v>263579</v>
      </c>
      <c r="D6213" s="309">
        <v>14496.84</v>
      </c>
      <c r="E6213" s="206">
        <v>21086.32</v>
      </c>
      <c r="F6213" s="206">
        <v>23722.11</v>
      </c>
      <c r="G6213" s="205">
        <f t="shared" ref="G6213:G6276" si="496">C6213/B6213</f>
        <v>0.41904451510333862</v>
      </c>
      <c r="H6213" s="207">
        <f t="shared" ref="H6213:H6276" si="497">(C6213-C6212)/(B6213-B6212)</f>
        <v>0.45</v>
      </c>
      <c r="I6213" s="213">
        <v>244108</v>
      </c>
      <c r="J6213" s="213">
        <v>13425.94</v>
      </c>
      <c r="K6213" s="212">
        <v>19528.64</v>
      </c>
      <c r="L6213" s="212">
        <v>21969.72</v>
      </c>
      <c r="M6213" s="239">
        <f t="shared" si="494"/>
        <v>0.51520000000007715</v>
      </c>
      <c r="N6213" s="239"/>
      <c r="O6213" s="178"/>
      <c r="P6213" s="178"/>
      <c r="Q6213" s="178"/>
      <c r="R6213" s="178"/>
      <c r="S6213" s="178"/>
      <c r="T6213" s="178"/>
      <c r="U6213" s="178"/>
      <c r="V6213" s="178"/>
      <c r="W6213" s="178"/>
      <c r="X6213" s="178"/>
      <c r="Y6213" s="210">
        <f t="shared" si="493"/>
        <v>0.38808903020667729</v>
      </c>
      <c r="Z6213" s="211">
        <f t="shared" si="495"/>
        <v>0.44</v>
      </c>
      <c r="AA6213" s="178"/>
      <c r="AB6213" s="178"/>
      <c r="AC6213" s="178"/>
    </row>
    <row r="6214" spans="2:29" x14ac:dyDescent="0.35">
      <c r="B6214" s="222">
        <v>629100</v>
      </c>
      <c r="C6214" s="208">
        <v>263624</v>
      </c>
      <c r="D6214" s="309">
        <v>14499.32</v>
      </c>
      <c r="E6214" s="206">
        <v>21089.919999999998</v>
      </c>
      <c r="F6214" s="206">
        <v>23726.16</v>
      </c>
      <c r="G6214" s="205">
        <f t="shared" si="496"/>
        <v>0.4190494357017962</v>
      </c>
      <c r="H6214" s="207">
        <f t="shared" si="497"/>
        <v>0.45</v>
      </c>
      <c r="I6214" s="213">
        <v>244154</v>
      </c>
      <c r="J6214" s="213">
        <v>13428.47</v>
      </c>
      <c r="K6214" s="212">
        <v>19532.32</v>
      </c>
      <c r="L6214" s="212">
        <v>21973.86</v>
      </c>
      <c r="M6214" s="239">
        <f t="shared" si="494"/>
        <v>0.51529999999980647</v>
      </c>
      <c r="N6214" s="239"/>
      <c r="O6214" s="178"/>
      <c r="P6214" s="178"/>
      <c r="Q6214" s="178"/>
      <c r="R6214" s="178"/>
      <c r="S6214" s="178"/>
      <c r="T6214" s="178"/>
      <c r="U6214" s="178"/>
      <c r="V6214" s="178"/>
      <c r="W6214" s="178"/>
      <c r="X6214" s="178"/>
      <c r="Y6214" s="210">
        <f t="shared" si="493"/>
        <v>0.38810046097599743</v>
      </c>
      <c r="Z6214" s="211">
        <f t="shared" si="495"/>
        <v>0.46</v>
      </c>
      <c r="AA6214" s="178"/>
      <c r="AB6214" s="178"/>
      <c r="AC6214" s="178"/>
    </row>
    <row r="6215" spans="2:29" x14ac:dyDescent="0.35">
      <c r="B6215" s="222">
        <v>629200</v>
      </c>
      <c r="C6215" s="208">
        <v>263669</v>
      </c>
      <c r="D6215" s="309">
        <v>14501.79</v>
      </c>
      <c r="E6215" s="206">
        <v>21093.52</v>
      </c>
      <c r="F6215" s="206">
        <v>23730.21</v>
      </c>
      <c r="G6215" s="205">
        <f t="shared" si="496"/>
        <v>0.41905435473617292</v>
      </c>
      <c r="H6215" s="207">
        <f t="shared" si="497"/>
        <v>0.45</v>
      </c>
      <c r="I6215" s="213">
        <v>244198</v>
      </c>
      <c r="J6215" s="213">
        <v>13430.89</v>
      </c>
      <c r="K6215" s="212">
        <v>19535.84</v>
      </c>
      <c r="L6215" s="212">
        <v>21977.82</v>
      </c>
      <c r="M6215" s="239">
        <f t="shared" si="494"/>
        <v>0.51520000000000432</v>
      </c>
      <c r="N6215" s="239"/>
      <c r="O6215" s="178"/>
      <c r="P6215" s="178"/>
      <c r="Q6215" s="178"/>
      <c r="R6215" s="178"/>
      <c r="S6215" s="178"/>
      <c r="T6215" s="178"/>
      <c r="U6215" s="178"/>
      <c r="V6215" s="178"/>
      <c r="W6215" s="178"/>
      <c r="X6215" s="178"/>
      <c r="Y6215" s="210">
        <f t="shared" si="493"/>
        <v>0.38810870947234583</v>
      </c>
      <c r="Z6215" s="211">
        <f t="shared" si="495"/>
        <v>0.44</v>
      </c>
      <c r="AA6215" s="178"/>
      <c r="AB6215" s="178"/>
      <c r="AC6215" s="178"/>
    </row>
    <row r="6216" spans="2:29" x14ac:dyDescent="0.35">
      <c r="B6216" s="222">
        <v>629300</v>
      </c>
      <c r="C6216" s="208">
        <v>263714</v>
      </c>
      <c r="D6216" s="309">
        <v>14504.27</v>
      </c>
      <c r="E6216" s="206">
        <v>21097.119999999999</v>
      </c>
      <c r="F6216" s="206">
        <v>23734.26</v>
      </c>
      <c r="G6216" s="205">
        <f t="shared" si="496"/>
        <v>0.41905927220721434</v>
      </c>
      <c r="H6216" s="207">
        <f t="shared" si="497"/>
        <v>0.45</v>
      </c>
      <c r="I6216" s="213">
        <v>244244</v>
      </c>
      <c r="J6216" s="213">
        <v>13433.42</v>
      </c>
      <c r="K6216" s="212">
        <v>19539.52</v>
      </c>
      <c r="L6216" s="212">
        <v>21981.96</v>
      </c>
      <c r="M6216" s="239">
        <f t="shared" si="494"/>
        <v>0.51530000000027942</v>
      </c>
      <c r="N6216" s="239"/>
      <c r="O6216" s="178"/>
      <c r="P6216" s="178"/>
      <c r="Q6216" s="178"/>
      <c r="R6216" s="178"/>
      <c r="S6216" s="178"/>
      <c r="T6216" s="178"/>
      <c r="U6216" s="178"/>
      <c r="V6216" s="178"/>
      <c r="W6216" s="178"/>
      <c r="X6216" s="178"/>
      <c r="Y6216" s="210">
        <f t="shared" si="493"/>
        <v>0.38812013348164626</v>
      </c>
      <c r="Z6216" s="211">
        <f t="shared" si="495"/>
        <v>0.46</v>
      </c>
      <c r="AA6216" s="178"/>
      <c r="AB6216" s="178"/>
      <c r="AC6216" s="178"/>
    </row>
    <row r="6217" spans="2:29" x14ac:dyDescent="0.35">
      <c r="B6217" s="222">
        <v>629400</v>
      </c>
      <c r="C6217" s="208">
        <v>263759</v>
      </c>
      <c r="D6217" s="309">
        <v>14506.74</v>
      </c>
      <c r="E6217" s="206">
        <v>21100.720000000001</v>
      </c>
      <c r="F6217" s="206">
        <v>23738.31</v>
      </c>
      <c r="G6217" s="205">
        <f t="shared" si="496"/>
        <v>0.4190641881156657</v>
      </c>
      <c r="H6217" s="207">
        <f t="shared" si="497"/>
        <v>0.45</v>
      </c>
      <c r="I6217" s="213">
        <v>244288</v>
      </c>
      <c r="J6217" s="213">
        <v>13435.84</v>
      </c>
      <c r="K6217" s="212">
        <v>19543.04</v>
      </c>
      <c r="L6217" s="212">
        <v>21985.919999999998</v>
      </c>
      <c r="M6217" s="239">
        <f t="shared" si="494"/>
        <v>0.51519999999989519</v>
      </c>
      <c r="N6217" s="239"/>
      <c r="O6217" s="178"/>
      <c r="P6217" s="178"/>
      <c r="Q6217" s="178"/>
      <c r="R6217" s="178"/>
      <c r="S6217" s="178"/>
      <c r="T6217" s="178"/>
      <c r="U6217" s="178"/>
      <c r="V6217" s="178"/>
      <c r="W6217" s="178"/>
      <c r="X6217" s="178"/>
      <c r="Y6217" s="210">
        <f t="shared" si="493"/>
        <v>0.38812837623133145</v>
      </c>
      <c r="Z6217" s="211">
        <f t="shared" si="495"/>
        <v>0.44</v>
      </c>
      <c r="AA6217" s="178"/>
      <c r="AB6217" s="178"/>
      <c r="AC6217" s="178"/>
    </row>
    <row r="6218" spans="2:29" x14ac:dyDescent="0.35">
      <c r="B6218" s="222">
        <v>629500</v>
      </c>
      <c r="C6218" s="208">
        <v>263804</v>
      </c>
      <c r="D6218" s="309">
        <v>14509.22</v>
      </c>
      <c r="E6218" s="206">
        <v>21104.32</v>
      </c>
      <c r="F6218" s="206">
        <v>23742.36</v>
      </c>
      <c r="G6218" s="205">
        <f t="shared" si="496"/>
        <v>0.41906910246227164</v>
      </c>
      <c r="H6218" s="207">
        <f t="shared" si="497"/>
        <v>0.45</v>
      </c>
      <c r="I6218" s="213">
        <v>244334</v>
      </c>
      <c r="J6218" s="213">
        <v>13438.37</v>
      </c>
      <c r="K6218" s="212">
        <v>19546.72</v>
      </c>
      <c r="L6218" s="212">
        <v>21990.06</v>
      </c>
      <c r="M6218" s="239">
        <f t="shared" si="494"/>
        <v>0.5152999999995882</v>
      </c>
      <c r="N6218" s="239"/>
      <c r="O6218" s="178"/>
      <c r="P6218" s="178"/>
      <c r="Q6218" s="178"/>
      <c r="R6218" s="178"/>
      <c r="S6218" s="178"/>
      <c r="T6218" s="178"/>
      <c r="U6218" s="178"/>
      <c r="V6218" s="178"/>
      <c r="W6218" s="178"/>
      <c r="X6218" s="178"/>
      <c r="Y6218" s="210">
        <f t="shared" si="493"/>
        <v>0.38813979348689437</v>
      </c>
      <c r="Z6218" s="211">
        <f t="shared" si="495"/>
        <v>0.46</v>
      </c>
      <c r="AA6218" s="178"/>
      <c r="AB6218" s="178"/>
      <c r="AC6218" s="178"/>
    </row>
    <row r="6219" spans="2:29" x14ac:dyDescent="0.35">
      <c r="B6219" s="222">
        <v>629600</v>
      </c>
      <c r="C6219" s="208">
        <v>263849</v>
      </c>
      <c r="D6219" s="309">
        <v>14511.69</v>
      </c>
      <c r="E6219" s="206">
        <v>21107.919999999998</v>
      </c>
      <c r="F6219" s="206">
        <v>23746.41</v>
      </c>
      <c r="G6219" s="205">
        <f t="shared" si="496"/>
        <v>0.41907401524777638</v>
      </c>
      <c r="H6219" s="207">
        <f t="shared" si="497"/>
        <v>0.45</v>
      </c>
      <c r="I6219" s="213">
        <v>244378</v>
      </c>
      <c r="J6219" s="213">
        <v>13440.79</v>
      </c>
      <c r="K6219" s="212">
        <v>19550.240000000002</v>
      </c>
      <c r="L6219" s="212">
        <v>21994.02</v>
      </c>
      <c r="M6219" s="239">
        <f t="shared" si="494"/>
        <v>0.51519999999974975</v>
      </c>
      <c r="N6219" s="239"/>
      <c r="O6219" s="178"/>
      <c r="P6219" s="178"/>
      <c r="Q6219" s="178"/>
      <c r="R6219" s="178"/>
      <c r="S6219" s="178"/>
      <c r="T6219" s="178"/>
      <c r="U6219" s="178"/>
      <c r="V6219" s="178"/>
      <c r="W6219" s="178"/>
      <c r="X6219" s="178"/>
      <c r="Y6219" s="210">
        <f t="shared" si="493"/>
        <v>0.38814803049555274</v>
      </c>
      <c r="Z6219" s="211">
        <f t="shared" si="495"/>
        <v>0.44</v>
      </c>
      <c r="AA6219" s="178"/>
      <c r="AB6219" s="178"/>
      <c r="AC6219" s="178"/>
    </row>
    <row r="6220" spans="2:29" x14ac:dyDescent="0.35">
      <c r="B6220" s="222">
        <v>629700</v>
      </c>
      <c r="C6220" s="208">
        <v>263894</v>
      </c>
      <c r="D6220" s="309">
        <v>14514.17</v>
      </c>
      <c r="E6220" s="206">
        <v>21111.52</v>
      </c>
      <c r="F6220" s="206">
        <v>23750.46</v>
      </c>
      <c r="G6220" s="205">
        <f t="shared" si="496"/>
        <v>0.41907892647292361</v>
      </c>
      <c r="H6220" s="207">
        <f t="shared" si="497"/>
        <v>0.45</v>
      </c>
      <c r="I6220" s="213">
        <v>244424</v>
      </c>
      <c r="J6220" s="213">
        <v>13443.32</v>
      </c>
      <c r="K6220" s="212">
        <v>19553.919999999998</v>
      </c>
      <c r="L6220" s="212">
        <v>21998.16</v>
      </c>
      <c r="M6220" s="239">
        <f t="shared" si="494"/>
        <v>0.51530000000002474</v>
      </c>
      <c r="N6220" s="239"/>
      <c r="O6220" s="178"/>
      <c r="P6220" s="178"/>
      <c r="Q6220" s="178"/>
      <c r="R6220" s="178"/>
      <c r="S6220" s="178"/>
      <c r="T6220" s="178"/>
      <c r="U6220" s="178"/>
      <c r="V6220" s="178"/>
      <c r="W6220" s="178"/>
      <c r="X6220" s="178"/>
      <c r="Y6220" s="210">
        <f t="shared" si="493"/>
        <v>0.38815944100365252</v>
      </c>
      <c r="Z6220" s="211">
        <f t="shared" si="495"/>
        <v>0.46</v>
      </c>
      <c r="AA6220" s="178"/>
      <c r="AB6220" s="178"/>
      <c r="AC6220" s="178"/>
    </row>
    <row r="6221" spans="2:29" x14ac:dyDescent="0.35">
      <c r="B6221" s="222">
        <v>629800</v>
      </c>
      <c r="C6221" s="208">
        <v>263939</v>
      </c>
      <c r="D6221" s="309">
        <v>14516.64</v>
      </c>
      <c r="E6221" s="206">
        <v>21115.119999999999</v>
      </c>
      <c r="F6221" s="206">
        <v>23754.51</v>
      </c>
      <c r="G6221" s="205">
        <f t="shared" si="496"/>
        <v>0.41908383613845668</v>
      </c>
      <c r="H6221" s="207">
        <f t="shared" si="497"/>
        <v>0.45</v>
      </c>
      <c r="I6221" s="213">
        <v>244468</v>
      </c>
      <c r="J6221" s="213">
        <v>13445.74</v>
      </c>
      <c r="K6221" s="212">
        <v>19557.439999999999</v>
      </c>
      <c r="L6221" s="212">
        <v>22002.12</v>
      </c>
      <c r="M6221" s="239">
        <f t="shared" si="494"/>
        <v>0.51520000000025901</v>
      </c>
      <c r="N6221" s="239"/>
      <c r="O6221" s="178"/>
      <c r="P6221" s="178"/>
      <c r="Q6221" s="178"/>
      <c r="R6221" s="178"/>
      <c r="S6221" s="178"/>
      <c r="T6221" s="178"/>
      <c r="U6221" s="178"/>
      <c r="V6221" s="178"/>
      <c r="W6221" s="178"/>
      <c r="X6221" s="178"/>
      <c r="Y6221" s="210">
        <f t="shared" si="493"/>
        <v>0.38816767227691329</v>
      </c>
      <c r="Z6221" s="211">
        <f t="shared" si="495"/>
        <v>0.44</v>
      </c>
      <c r="AA6221" s="178"/>
      <c r="AB6221" s="178"/>
      <c r="AC6221" s="178"/>
    </row>
    <row r="6222" spans="2:29" x14ac:dyDescent="0.35">
      <c r="B6222" s="222">
        <v>629900</v>
      </c>
      <c r="C6222" s="208">
        <v>263984</v>
      </c>
      <c r="D6222" s="309">
        <v>14519.12</v>
      </c>
      <c r="E6222" s="206">
        <v>21118.720000000001</v>
      </c>
      <c r="F6222" s="206">
        <v>23758.560000000001</v>
      </c>
      <c r="G6222" s="205">
        <f t="shared" si="496"/>
        <v>0.41908874424511827</v>
      </c>
      <c r="H6222" s="207">
        <f t="shared" si="497"/>
        <v>0.45</v>
      </c>
      <c r="I6222" s="213">
        <v>244514</v>
      </c>
      <c r="J6222" s="213">
        <v>13448.27</v>
      </c>
      <c r="K6222" s="212">
        <v>19561.12</v>
      </c>
      <c r="L6222" s="212">
        <v>22006.26</v>
      </c>
      <c r="M6222" s="239">
        <f t="shared" si="494"/>
        <v>0.51529999999995202</v>
      </c>
      <c r="N6222" s="239"/>
      <c r="O6222" s="178"/>
      <c r="P6222" s="178"/>
      <c r="Q6222" s="178"/>
      <c r="R6222" s="178"/>
      <c r="S6222" s="178"/>
      <c r="T6222" s="178"/>
      <c r="U6222" s="178"/>
      <c r="V6222" s="178"/>
      <c r="W6222" s="178"/>
      <c r="X6222" s="178"/>
      <c r="Y6222" s="210">
        <f t="shared" si="493"/>
        <v>0.38817907604381646</v>
      </c>
      <c r="Z6222" s="211">
        <f t="shared" si="495"/>
        <v>0.46</v>
      </c>
      <c r="AA6222" s="178"/>
      <c r="AB6222" s="178"/>
      <c r="AC6222" s="178"/>
    </row>
    <row r="6223" spans="2:29" x14ac:dyDescent="0.35">
      <c r="B6223" s="222">
        <v>630000</v>
      </c>
      <c r="C6223" s="208">
        <v>264029</v>
      </c>
      <c r="D6223" s="309">
        <v>14521.59</v>
      </c>
      <c r="E6223" s="206">
        <v>21122.32</v>
      </c>
      <c r="F6223" s="206">
        <v>23762.61</v>
      </c>
      <c r="G6223" s="205">
        <f t="shared" si="496"/>
        <v>0.4190936507936508</v>
      </c>
      <c r="H6223" s="207">
        <f t="shared" si="497"/>
        <v>0.45</v>
      </c>
      <c r="I6223" s="213">
        <v>244558</v>
      </c>
      <c r="J6223" s="213">
        <v>13450.69</v>
      </c>
      <c r="K6223" s="212">
        <v>19564.64</v>
      </c>
      <c r="L6223" s="212">
        <v>22010.22</v>
      </c>
      <c r="M6223" s="239">
        <f t="shared" si="494"/>
        <v>0.51520000000007715</v>
      </c>
      <c r="N6223" s="239"/>
      <c r="O6223" s="178"/>
      <c r="P6223" s="178"/>
      <c r="Q6223" s="178"/>
      <c r="R6223" s="178"/>
      <c r="S6223" s="178"/>
      <c r="T6223" s="178"/>
      <c r="U6223" s="178"/>
      <c r="V6223" s="178"/>
      <c r="W6223" s="178"/>
      <c r="X6223" s="178"/>
      <c r="Y6223" s="210">
        <f t="shared" si="493"/>
        <v>0.38818730158730158</v>
      </c>
      <c r="Z6223" s="211">
        <f t="shared" si="495"/>
        <v>0.44</v>
      </c>
      <c r="AA6223" s="178"/>
      <c r="AB6223" s="178"/>
      <c r="AC6223" s="178"/>
    </row>
    <row r="6224" spans="2:29" x14ac:dyDescent="0.35">
      <c r="B6224" s="222">
        <v>630100</v>
      </c>
      <c r="C6224" s="208">
        <v>264074</v>
      </c>
      <c r="D6224" s="309">
        <v>14524.07</v>
      </c>
      <c r="E6224" s="206">
        <v>21125.919999999998</v>
      </c>
      <c r="F6224" s="206">
        <v>23766.66</v>
      </c>
      <c r="G6224" s="205">
        <f t="shared" si="496"/>
        <v>0.41909855578479605</v>
      </c>
      <c r="H6224" s="207">
        <f t="shared" si="497"/>
        <v>0.45</v>
      </c>
      <c r="I6224" s="213">
        <v>244604</v>
      </c>
      <c r="J6224" s="213">
        <v>13453.22</v>
      </c>
      <c r="K6224" s="212">
        <v>19568.32</v>
      </c>
      <c r="L6224" s="212">
        <v>22014.36</v>
      </c>
      <c r="M6224" s="239">
        <f t="shared" si="494"/>
        <v>0.51529999999980647</v>
      </c>
      <c r="N6224" s="239"/>
      <c r="O6224" s="178"/>
      <c r="P6224" s="178"/>
      <c r="Q6224" s="178"/>
      <c r="R6224" s="178"/>
      <c r="S6224" s="178"/>
      <c r="T6224" s="178"/>
      <c r="U6224" s="178"/>
      <c r="V6224" s="178"/>
      <c r="W6224" s="178"/>
      <c r="X6224" s="178"/>
      <c r="Y6224" s="210">
        <f t="shared" si="493"/>
        <v>0.38819869861926676</v>
      </c>
      <c r="Z6224" s="211">
        <f t="shared" si="495"/>
        <v>0.46</v>
      </c>
      <c r="AA6224" s="178"/>
      <c r="AB6224" s="178"/>
      <c r="AC6224" s="178"/>
    </row>
    <row r="6225" spans="2:29" x14ac:dyDescent="0.35">
      <c r="B6225" s="222">
        <v>630200</v>
      </c>
      <c r="C6225" s="208">
        <v>264119</v>
      </c>
      <c r="D6225" s="309">
        <v>14526.54</v>
      </c>
      <c r="E6225" s="206">
        <v>21129.52</v>
      </c>
      <c r="F6225" s="206">
        <v>23770.71</v>
      </c>
      <c r="G6225" s="205">
        <f t="shared" si="496"/>
        <v>0.41910345921929548</v>
      </c>
      <c r="H6225" s="207">
        <f t="shared" si="497"/>
        <v>0.45</v>
      </c>
      <c r="I6225" s="213">
        <v>244648</v>
      </c>
      <c r="J6225" s="213">
        <v>13455.64</v>
      </c>
      <c r="K6225" s="212">
        <v>19571.84</v>
      </c>
      <c r="L6225" s="212">
        <v>22018.32</v>
      </c>
      <c r="M6225" s="239">
        <f t="shared" si="494"/>
        <v>0.51520000000000432</v>
      </c>
      <c r="N6225" s="239"/>
      <c r="O6225" s="178"/>
      <c r="P6225" s="178"/>
      <c r="Q6225" s="178"/>
      <c r="R6225" s="178"/>
      <c r="S6225" s="178"/>
      <c r="T6225" s="178"/>
      <c r="U6225" s="178"/>
      <c r="V6225" s="178"/>
      <c r="W6225" s="178"/>
      <c r="X6225" s="178"/>
      <c r="Y6225" s="210">
        <f t="shared" si="493"/>
        <v>0.3882069184385909</v>
      </c>
      <c r="Z6225" s="211">
        <f t="shared" si="495"/>
        <v>0.44</v>
      </c>
      <c r="AA6225" s="178"/>
      <c r="AB6225" s="178"/>
      <c r="AC6225" s="178"/>
    </row>
    <row r="6226" spans="2:29" x14ac:dyDescent="0.35">
      <c r="B6226" s="222">
        <v>630300</v>
      </c>
      <c r="C6226" s="208">
        <v>264164</v>
      </c>
      <c r="D6226" s="309">
        <v>14529.02</v>
      </c>
      <c r="E6226" s="206">
        <v>21133.119999999999</v>
      </c>
      <c r="F6226" s="206">
        <v>23774.76</v>
      </c>
      <c r="G6226" s="205">
        <f t="shared" si="496"/>
        <v>0.4191083610978899</v>
      </c>
      <c r="H6226" s="207">
        <f t="shared" si="497"/>
        <v>0.45</v>
      </c>
      <c r="I6226" s="213">
        <v>244694</v>
      </c>
      <c r="J6226" s="213">
        <v>13458.17</v>
      </c>
      <c r="K6226" s="212">
        <v>19575.52</v>
      </c>
      <c r="L6226" s="212">
        <v>22022.46</v>
      </c>
      <c r="M6226" s="239">
        <f t="shared" si="494"/>
        <v>0.51530000000027942</v>
      </c>
      <c r="N6226" s="239"/>
      <c r="O6226" s="178"/>
      <c r="P6226" s="178"/>
      <c r="Q6226" s="178"/>
      <c r="R6226" s="178"/>
      <c r="S6226" s="178"/>
      <c r="T6226" s="178"/>
      <c r="U6226" s="178"/>
      <c r="V6226" s="178"/>
      <c r="W6226" s="178"/>
      <c r="X6226" s="178"/>
      <c r="Y6226" s="210">
        <f t="shared" si="493"/>
        <v>0.38821830874186897</v>
      </c>
      <c r="Z6226" s="211">
        <f t="shared" si="495"/>
        <v>0.46</v>
      </c>
      <c r="AA6226" s="178"/>
      <c r="AB6226" s="178"/>
      <c r="AC6226" s="178"/>
    </row>
    <row r="6227" spans="2:29" x14ac:dyDescent="0.35">
      <c r="B6227" s="222">
        <v>630400</v>
      </c>
      <c r="C6227" s="208">
        <v>264209</v>
      </c>
      <c r="D6227" s="309">
        <v>14531.49</v>
      </c>
      <c r="E6227" s="206">
        <v>21136.720000000001</v>
      </c>
      <c r="F6227" s="206">
        <v>23778.81</v>
      </c>
      <c r="G6227" s="205">
        <f t="shared" si="496"/>
        <v>0.41911326142131977</v>
      </c>
      <c r="H6227" s="207">
        <f t="shared" si="497"/>
        <v>0.45</v>
      </c>
      <c r="I6227" s="213">
        <v>244738</v>
      </c>
      <c r="J6227" s="213">
        <v>13460.59</v>
      </c>
      <c r="K6227" s="212">
        <v>19579.04</v>
      </c>
      <c r="L6227" s="212">
        <v>22026.42</v>
      </c>
      <c r="M6227" s="239">
        <f t="shared" si="494"/>
        <v>0.51519999999989519</v>
      </c>
      <c r="N6227" s="239"/>
      <c r="O6227" s="178"/>
      <c r="P6227" s="178"/>
      <c r="Q6227" s="178"/>
      <c r="R6227" s="178"/>
      <c r="S6227" s="178"/>
      <c r="T6227" s="178"/>
      <c r="U6227" s="178"/>
      <c r="V6227" s="178"/>
      <c r="W6227" s="178"/>
      <c r="X6227" s="178"/>
      <c r="Y6227" s="210">
        <f t="shared" si="493"/>
        <v>0.38822652284263959</v>
      </c>
      <c r="Z6227" s="211">
        <f t="shared" si="495"/>
        <v>0.44</v>
      </c>
      <c r="AA6227" s="178"/>
      <c r="AB6227" s="178"/>
      <c r="AC6227" s="178"/>
    </row>
    <row r="6228" spans="2:29" x14ac:dyDescent="0.35">
      <c r="B6228" s="222">
        <v>630500</v>
      </c>
      <c r="C6228" s="208">
        <v>264254</v>
      </c>
      <c r="D6228" s="309">
        <v>14533.97</v>
      </c>
      <c r="E6228" s="206">
        <v>21140.32</v>
      </c>
      <c r="F6228" s="206">
        <v>23782.86</v>
      </c>
      <c r="G6228" s="205">
        <f t="shared" si="496"/>
        <v>0.41911816019032516</v>
      </c>
      <c r="H6228" s="207">
        <f t="shared" si="497"/>
        <v>0.45</v>
      </c>
      <c r="I6228" s="213">
        <v>244784</v>
      </c>
      <c r="J6228" s="213">
        <v>13463.12</v>
      </c>
      <c r="K6228" s="212">
        <v>19582.72</v>
      </c>
      <c r="L6228" s="212">
        <v>22030.560000000001</v>
      </c>
      <c r="M6228" s="239">
        <f t="shared" si="494"/>
        <v>0.5152999999995882</v>
      </c>
      <c r="N6228" s="239"/>
      <c r="O6228" s="178"/>
      <c r="P6228" s="178"/>
      <c r="Q6228" s="178"/>
      <c r="R6228" s="178"/>
      <c r="S6228" s="178"/>
      <c r="T6228" s="178"/>
      <c r="U6228" s="178"/>
      <c r="V6228" s="178"/>
      <c r="W6228" s="178"/>
      <c r="X6228" s="178"/>
      <c r="Y6228" s="210">
        <f t="shared" si="493"/>
        <v>0.38823790642347344</v>
      </c>
      <c r="Z6228" s="211">
        <f t="shared" si="495"/>
        <v>0.46</v>
      </c>
      <c r="AA6228" s="178"/>
      <c r="AB6228" s="178"/>
      <c r="AC6228" s="178"/>
    </row>
    <row r="6229" spans="2:29" x14ac:dyDescent="0.35">
      <c r="B6229" s="222">
        <v>630600</v>
      </c>
      <c r="C6229" s="208">
        <v>264299</v>
      </c>
      <c r="D6229" s="309">
        <v>14536.44</v>
      </c>
      <c r="E6229" s="206">
        <v>21143.919999999998</v>
      </c>
      <c r="F6229" s="206">
        <v>23786.91</v>
      </c>
      <c r="G6229" s="205">
        <f t="shared" si="496"/>
        <v>0.41912305740564543</v>
      </c>
      <c r="H6229" s="207">
        <f t="shared" si="497"/>
        <v>0.45</v>
      </c>
      <c r="I6229" s="213">
        <v>244828</v>
      </c>
      <c r="J6229" s="213">
        <v>13465.54</v>
      </c>
      <c r="K6229" s="212">
        <v>19586.240000000002</v>
      </c>
      <c r="L6229" s="212">
        <v>22034.52</v>
      </c>
      <c r="M6229" s="239">
        <f t="shared" si="494"/>
        <v>0.51519999999974975</v>
      </c>
      <c r="N6229" s="239"/>
      <c r="O6229" s="178"/>
      <c r="P6229" s="178"/>
      <c r="Q6229" s="178"/>
      <c r="R6229" s="178"/>
      <c r="S6229" s="178"/>
      <c r="T6229" s="178"/>
      <c r="U6229" s="178"/>
      <c r="V6229" s="178"/>
      <c r="W6229" s="178"/>
      <c r="X6229" s="178"/>
      <c r="Y6229" s="210">
        <f t="shared" si="493"/>
        <v>0.38824611481129084</v>
      </c>
      <c r="Z6229" s="211">
        <f t="shared" si="495"/>
        <v>0.44</v>
      </c>
      <c r="AA6229" s="178"/>
      <c r="AB6229" s="178"/>
      <c r="AC6229" s="178"/>
    </row>
    <row r="6230" spans="2:29" x14ac:dyDescent="0.35">
      <c r="B6230" s="222">
        <v>630700</v>
      </c>
      <c r="C6230" s="208">
        <v>264344</v>
      </c>
      <c r="D6230" s="309">
        <v>14538.92</v>
      </c>
      <c r="E6230" s="206">
        <v>21147.52</v>
      </c>
      <c r="F6230" s="206">
        <v>23790.959999999999</v>
      </c>
      <c r="G6230" s="205">
        <f t="shared" si="496"/>
        <v>0.41912795306801964</v>
      </c>
      <c r="H6230" s="207">
        <f t="shared" si="497"/>
        <v>0.45</v>
      </c>
      <c r="I6230" s="213">
        <v>244874</v>
      </c>
      <c r="J6230" s="213">
        <v>13468.07</v>
      </c>
      <c r="K6230" s="212">
        <v>19589.919999999998</v>
      </c>
      <c r="L6230" s="212">
        <v>22038.66</v>
      </c>
      <c r="M6230" s="239">
        <f t="shared" si="494"/>
        <v>0.51530000000002474</v>
      </c>
      <c r="N6230" s="239"/>
      <c r="O6230" s="178"/>
      <c r="P6230" s="178"/>
      <c r="Q6230" s="178"/>
      <c r="R6230" s="178"/>
      <c r="S6230" s="178"/>
      <c r="T6230" s="178"/>
      <c r="U6230" s="178"/>
      <c r="V6230" s="178"/>
      <c r="W6230" s="178"/>
      <c r="X6230" s="178"/>
      <c r="Y6230" s="210">
        <f t="shared" si="493"/>
        <v>0.38825749167591567</v>
      </c>
      <c r="Z6230" s="211">
        <f t="shared" si="495"/>
        <v>0.46</v>
      </c>
      <c r="AA6230" s="178"/>
      <c r="AB6230" s="178"/>
      <c r="AC6230" s="178"/>
    </row>
    <row r="6231" spans="2:29" x14ac:dyDescent="0.35">
      <c r="B6231" s="222">
        <v>630800</v>
      </c>
      <c r="C6231" s="208">
        <v>264389</v>
      </c>
      <c r="D6231" s="309">
        <v>14541.39</v>
      </c>
      <c r="E6231" s="206">
        <v>21151.119999999999</v>
      </c>
      <c r="F6231" s="206">
        <v>23795.01</v>
      </c>
      <c r="G6231" s="205">
        <f t="shared" si="496"/>
        <v>0.41913284717818644</v>
      </c>
      <c r="H6231" s="207">
        <f t="shared" si="497"/>
        <v>0.45</v>
      </c>
      <c r="I6231" s="213">
        <v>244918</v>
      </c>
      <c r="J6231" s="213">
        <v>13470.49</v>
      </c>
      <c r="K6231" s="212">
        <v>19593.439999999999</v>
      </c>
      <c r="L6231" s="212">
        <v>22042.62</v>
      </c>
      <c r="M6231" s="239">
        <f t="shared" si="494"/>
        <v>0.51520000000025901</v>
      </c>
      <c r="N6231" s="239"/>
      <c r="O6231" s="178"/>
      <c r="P6231" s="178"/>
      <c r="Q6231" s="178"/>
      <c r="R6231" s="178"/>
      <c r="S6231" s="178"/>
      <c r="T6231" s="178"/>
      <c r="U6231" s="178"/>
      <c r="V6231" s="178"/>
      <c r="W6231" s="178"/>
      <c r="X6231" s="178"/>
      <c r="Y6231" s="210">
        <f t="shared" si="493"/>
        <v>0.38826569435637287</v>
      </c>
      <c r="Z6231" s="211">
        <f t="shared" si="495"/>
        <v>0.44</v>
      </c>
      <c r="AA6231" s="178"/>
      <c r="AB6231" s="178"/>
      <c r="AC6231" s="178"/>
    </row>
    <row r="6232" spans="2:29" x14ac:dyDescent="0.35">
      <c r="B6232" s="222">
        <v>630900</v>
      </c>
      <c r="C6232" s="208">
        <v>264434</v>
      </c>
      <c r="D6232" s="309">
        <v>14543.87</v>
      </c>
      <c r="E6232" s="206">
        <v>21154.720000000001</v>
      </c>
      <c r="F6232" s="206">
        <v>23799.06</v>
      </c>
      <c r="G6232" s="205">
        <f t="shared" si="496"/>
        <v>0.41913773973688384</v>
      </c>
      <c r="H6232" s="207">
        <f t="shared" si="497"/>
        <v>0.45</v>
      </c>
      <c r="I6232" s="213">
        <v>244964</v>
      </c>
      <c r="J6232" s="213">
        <v>13473.02</v>
      </c>
      <c r="K6232" s="212">
        <v>19597.12</v>
      </c>
      <c r="L6232" s="212">
        <v>22046.76</v>
      </c>
      <c r="M6232" s="239">
        <f t="shared" si="494"/>
        <v>0.51529999999995202</v>
      </c>
      <c r="N6232" s="239"/>
      <c r="O6232" s="178"/>
      <c r="P6232" s="178"/>
      <c r="Q6232" s="178"/>
      <c r="R6232" s="178"/>
      <c r="S6232" s="178"/>
      <c r="T6232" s="178"/>
      <c r="U6232" s="178"/>
      <c r="V6232" s="178"/>
      <c r="W6232" s="178"/>
      <c r="X6232" s="178"/>
      <c r="Y6232" s="210">
        <f t="shared" si="493"/>
        <v>0.38827706451101601</v>
      </c>
      <c r="Z6232" s="211">
        <f t="shared" si="495"/>
        <v>0.46</v>
      </c>
      <c r="AA6232" s="178"/>
      <c r="AB6232" s="178"/>
      <c r="AC6232" s="178"/>
    </row>
    <row r="6233" spans="2:29" x14ac:dyDescent="0.35">
      <c r="B6233" s="222">
        <v>631000</v>
      </c>
      <c r="C6233" s="208">
        <v>264479</v>
      </c>
      <c r="D6233" s="309">
        <v>14546.34</v>
      </c>
      <c r="E6233" s="206">
        <v>21158.32</v>
      </c>
      <c r="F6233" s="206">
        <v>23803.11</v>
      </c>
      <c r="G6233" s="205">
        <f t="shared" si="496"/>
        <v>0.41914263074484942</v>
      </c>
      <c r="H6233" s="207">
        <f t="shared" si="497"/>
        <v>0.45</v>
      </c>
      <c r="I6233" s="213">
        <v>245008</v>
      </c>
      <c r="J6233" s="213">
        <v>13475.44</v>
      </c>
      <c r="K6233" s="212">
        <v>19600.64</v>
      </c>
      <c r="L6233" s="212">
        <v>22050.720000000001</v>
      </c>
      <c r="M6233" s="239">
        <f t="shared" si="494"/>
        <v>0.51520000000007715</v>
      </c>
      <c r="N6233" s="239"/>
      <c r="O6233" s="178"/>
      <c r="P6233" s="178"/>
      <c r="Q6233" s="178"/>
      <c r="R6233" s="178"/>
      <c r="S6233" s="178"/>
      <c r="T6233" s="178"/>
      <c r="U6233" s="178"/>
      <c r="V6233" s="178"/>
      <c r="W6233" s="178"/>
      <c r="X6233" s="178"/>
      <c r="Y6233" s="210">
        <f t="shared" si="493"/>
        <v>0.38828526148969889</v>
      </c>
      <c r="Z6233" s="211">
        <f t="shared" si="495"/>
        <v>0.44</v>
      </c>
      <c r="AA6233" s="178"/>
      <c r="AB6233" s="178"/>
      <c r="AC6233" s="178"/>
    </row>
    <row r="6234" spans="2:29" x14ac:dyDescent="0.35">
      <c r="B6234" s="222">
        <v>631100</v>
      </c>
      <c r="C6234" s="208">
        <v>264524</v>
      </c>
      <c r="D6234" s="309">
        <v>14548.82</v>
      </c>
      <c r="E6234" s="206">
        <v>21161.919999999998</v>
      </c>
      <c r="F6234" s="206">
        <v>23807.16</v>
      </c>
      <c r="G6234" s="205">
        <f t="shared" si="496"/>
        <v>0.41914752020282048</v>
      </c>
      <c r="H6234" s="207">
        <f t="shared" si="497"/>
        <v>0.45</v>
      </c>
      <c r="I6234" s="213">
        <v>245054</v>
      </c>
      <c r="J6234" s="213">
        <v>13477.97</v>
      </c>
      <c r="K6234" s="212">
        <v>19604.32</v>
      </c>
      <c r="L6234" s="212">
        <v>22054.86</v>
      </c>
      <c r="M6234" s="239">
        <f t="shared" si="494"/>
        <v>0.51529999999980647</v>
      </c>
      <c r="N6234" s="239"/>
      <c r="O6234" s="178"/>
      <c r="P6234" s="178"/>
      <c r="Q6234" s="178"/>
      <c r="R6234" s="178"/>
      <c r="S6234" s="178"/>
      <c r="T6234" s="178"/>
      <c r="U6234" s="178"/>
      <c r="V6234" s="178"/>
      <c r="W6234" s="178"/>
      <c r="X6234" s="178"/>
      <c r="Y6234" s="210">
        <f t="shared" si="493"/>
        <v>0.38829662494057993</v>
      </c>
      <c r="Z6234" s="211">
        <f t="shared" si="495"/>
        <v>0.46</v>
      </c>
      <c r="AA6234" s="178"/>
      <c r="AB6234" s="178"/>
      <c r="AC6234" s="178"/>
    </row>
    <row r="6235" spans="2:29" x14ac:dyDescent="0.35">
      <c r="B6235" s="222">
        <v>631200</v>
      </c>
      <c r="C6235" s="208">
        <v>264569</v>
      </c>
      <c r="D6235" s="309">
        <v>14551.29</v>
      </c>
      <c r="E6235" s="206">
        <v>21165.52</v>
      </c>
      <c r="F6235" s="206">
        <v>23811.21</v>
      </c>
      <c r="G6235" s="205">
        <f t="shared" si="496"/>
        <v>0.41915240811153359</v>
      </c>
      <c r="H6235" s="207">
        <f t="shared" si="497"/>
        <v>0.45</v>
      </c>
      <c r="I6235" s="213">
        <v>245098</v>
      </c>
      <c r="J6235" s="213">
        <v>13480.39</v>
      </c>
      <c r="K6235" s="212">
        <v>19607.84</v>
      </c>
      <c r="L6235" s="212">
        <v>22058.82</v>
      </c>
      <c r="M6235" s="239">
        <f t="shared" si="494"/>
        <v>0.51520000000000432</v>
      </c>
      <c r="N6235" s="239"/>
      <c r="O6235" s="178"/>
      <c r="P6235" s="178"/>
      <c r="Q6235" s="178"/>
      <c r="R6235" s="178"/>
      <c r="S6235" s="178"/>
      <c r="T6235" s="178"/>
      <c r="U6235" s="178"/>
      <c r="V6235" s="178"/>
      <c r="W6235" s="178"/>
      <c r="X6235" s="178"/>
      <c r="Y6235" s="210">
        <f t="shared" si="493"/>
        <v>0.38830481622306717</v>
      </c>
      <c r="Z6235" s="211">
        <f t="shared" si="495"/>
        <v>0.44</v>
      </c>
      <c r="AA6235" s="178"/>
      <c r="AB6235" s="178"/>
      <c r="AC6235" s="178"/>
    </row>
    <row r="6236" spans="2:29" x14ac:dyDescent="0.35">
      <c r="B6236" s="222">
        <v>631300</v>
      </c>
      <c r="C6236" s="208">
        <v>264614</v>
      </c>
      <c r="D6236" s="309">
        <v>14553.77</v>
      </c>
      <c r="E6236" s="206">
        <v>21169.119999999999</v>
      </c>
      <c r="F6236" s="206">
        <v>23815.26</v>
      </c>
      <c r="G6236" s="205">
        <f t="shared" si="496"/>
        <v>0.41915729447172501</v>
      </c>
      <c r="H6236" s="207">
        <f t="shared" si="497"/>
        <v>0.45</v>
      </c>
      <c r="I6236" s="213">
        <v>245144</v>
      </c>
      <c r="J6236" s="213">
        <v>13482.92</v>
      </c>
      <c r="K6236" s="212">
        <v>19611.52</v>
      </c>
      <c r="L6236" s="212">
        <v>22062.959999999999</v>
      </c>
      <c r="M6236" s="239">
        <f t="shared" si="494"/>
        <v>0.51530000000027942</v>
      </c>
      <c r="N6236" s="239"/>
      <c r="O6236" s="178"/>
      <c r="P6236" s="178"/>
      <c r="Q6236" s="178"/>
      <c r="R6236" s="178"/>
      <c r="S6236" s="178"/>
      <c r="T6236" s="178"/>
      <c r="U6236" s="178"/>
      <c r="V6236" s="178"/>
      <c r="W6236" s="178"/>
      <c r="X6236" s="178"/>
      <c r="Y6236" s="210">
        <f t="shared" si="493"/>
        <v>0.38831617297639792</v>
      </c>
      <c r="Z6236" s="211">
        <f t="shared" si="495"/>
        <v>0.46</v>
      </c>
      <c r="AA6236" s="178"/>
      <c r="AB6236" s="178"/>
      <c r="AC6236" s="178"/>
    </row>
    <row r="6237" spans="2:29" x14ac:dyDescent="0.35">
      <c r="B6237" s="222">
        <v>631400</v>
      </c>
      <c r="C6237" s="208">
        <v>264659</v>
      </c>
      <c r="D6237" s="309">
        <v>14556.24</v>
      </c>
      <c r="E6237" s="206">
        <v>21172.720000000001</v>
      </c>
      <c r="F6237" s="206">
        <v>23819.31</v>
      </c>
      <c r="G6237" s="205">
        <f t="shared" si="496"/>
        <v>0.41916217928413052</v>
      </c>
      <c r="H6237" s="207">
        <f t="shared" si="497"/>
        <v>0.45</v>
      </c>
      <c r="I6237" s="213">
        <v>245188</v>
      </c>
      <c r="J6237" s="213">
        <v>13485.34</v>
      </c>
      <c r="K6237" s="212">
        <v>19615.04</v>
      </c>
      <c r="L6237" s="212">
        <v>22066.92</v>
      </c>
      <c r="M6237" s="239">
        <f t="shared" si="494"/>
        <v>0.51519999999989519</v>
      </c>
      <c r="N6237" s="239"/>
      <c r="O6237" s="178"/>
      <c r="P6237" s="178"/>
      <c r="Q6237" s="178"/>
      <c r="R6237" s="178"/>
      <c r="S6237" s="178"/>
      <c r="T6237" s="178"/>
      <c r="U6237" s="178"/>
      <c r="V6237" s="178"/>
      <c r="W6237" s="178"/>
      <c r="X6237" s="178"/>
      <c r="Y6237" s="210">
        <f t="shared" si="493"/>
        <v>0.38832435856826103</v>
      </c>
      <c r="Z6237" s="211">
        <f t="shared" si="495"/>
        <v>0.44</v>
      </c>
      <c r="AA6237" s="178"/>
      <c r="AB6237" s="178"/>
      <c r="AC6237" s="178"/>
    </row>
    <row r="6238" spans="2:29" x14ac:dyDescent="0.35">
      <c r="B6238" s="222">
        <v>631500</v>
      </c>
      <c r="C6238" s="208">
        <v>264704</v>
      </c>
      <c r="D6238" s="309">
        <v>14558.72</v>
      </c>
      <c r="E6238" s="206">
        <v>21176.32</v>
      </c>
      <c r="F6238" s="206">
        <v>23823.360000000001</v>
      </c>
      <c r="G6238" s="205">
        <f t="shared" si="496"/>
        <v>0.41916706254948533</v>
      </c>
      <c r="H6238" s="207">
        <f t="shared" si="497"/>
        <v>0.45</v>
      </c>
      <c r="I6238" s="213">
        <v>245234</v>
      </c>
      <c r="J6238" s="213">
        <v>13487.87</v>
      </c>
      <c r="K6238" s="212">
        <v>19618.72</v>
      </c>
      <c r="L6238" s="212">
        <v>22071.06</v>
      </c>
      <c r="M6238" s="239">
        <f t="shared" si="494"/>
        <v>0.5152999999995882</v>
      </c>
      <c r="N6238" s="239"/>
      <c r="O6238" s="178"/>
      <c r="P6238" s="178"/>
      <c r="Q6238" s="178"/>
      <c r="R6238" s="178"/>
      <c r="S6238" s="178"/>
      <c r="T6238" s="178"/>
      <c r="U6238" s="178"/>
      <c r="V6238" s="178"/>
      <c r="W6238" s="178"/>
      <c r="X6238" s="178"/>
      <c r="Y6238" s="210">
        <f t="shared" si="493"/>
        <v>0.38833570863024547</v>
      </c>
      <c r="Z6238" s="211">
        <f t="shared" si="495"/>
        <v>0.46</v>
      </c>
      <c r="AA6238" s="178"/>
      <c r="AB6238" s="178"/>
      <c r="AC6238" s="178"/>
    </row>
    <row r="6239" spans="2:29" x14ac:dyDescent="0.35">
      <c r="B6239" s="222">
        <v>631600</v>
      </c>
      <c r="C6239" s="208">
        <v>264749</v>
      </c>
      <c r="D6239" s="309">
        <v>14561.19</v>
      </c>
      <c r="E6239" s="206">
        <v>21179.919999999998</v>
      </c>
      <c r="F6239" s="206">
        <v>23827.41</v>
      </c>
      <c r="G6239" s="205">
        <f t="shared" si="496"/>
        <v>0.41917194426852439</v>
      </c>
      <c r="H6239" s="207">
        <f t="shared" si="497"/>
        <v>0.45</v>
      </c>
      <c r="I6239" s="213">
        <v>245278</v>
      </c>
      <c r="J6239" s="213">
        <v>13490.29</v>
      </c>
      <c r="K6239" s="212">
        <v>19622.240000000002</v>
      </c>
      <c r="L6239" s="212">
        <v>22075.02</v>
      </c>
      <c r="M6239" s="239">
        <f t="shared" si="494"/>
        <v>0.51519999999974975</v>
      </c>
      <c r="N6239" s="239"/>
      <c r="O6239" s="178"/>
      <c r="P6239" s="178"/>
      <c r="Q6239" s="178"/>
      <c r="R6239" s="178"/>
      <c r="S6239" s="178"/>
      <c r="T6239" s="178"/>
      <c r="U6239" s="178"/>
      <c r="V6239" s="178"/>
      <c r="W6239" s="178"/>
      <c r="X6239" s="178"/>
      <c r="Y6239" s="210">
        <f t="shared" si="493"/>
        <v>0.38834388853704876</v>
      </c>
      <c r="Z6239" s="211">
        <f t="shared" si="495"/>
        <v>0.44</v>
      </c>
      <c r="AA6239" s="178"/>
      <c r="AB6239" s="178"/>
      <c r="AC6239" s="178"/>
    </row>
    <row r="6240" spans="2:29" x14ac:dyDescent="0.35">
      <c r="B6240" s="222">
        <v>631700</v>
      </c>
      <c r="C6240" s="208">
        <v>264794</v>
      </c>
      <c r="D6240" s="309">
        <v>14563.67</v>
      </c>
      <c r="E6240" s="206">
        <v>21183.52</v>
      </c>
      <c r="F6240" s="206">
        <v>23831.46</v>
      </c>
      <c r="G6240" s="205">
        <f t="shared" si="496"/>
        <v>0.41917682444198195</v>
      </c>
      <c r="H6240" s="207">
        <f t="shared" si="497"/>
        <v>0.45</v>
      </c>
      <c r="I6240" s="213">
        <v>245324</v>
      </c>
      <c r="J6240" s="213">
        <v>13492.82</v>
      </c>
      <c r="K6240" s="212">
        <v>19625.919999999998</v>
      </c>
      <c r="L6240" s="212">
        <v>22079.16</v>
      </c>
      <c r="M6240" s="239">
        <f t="shared" si="494"/>
        <v>0.51530000000002474</v>
      </c>
      <c r="N6240" s="239"/>
      <c r="O6240" s="178"/>
      <c r="P6240" s="178"/>
      <c r="Q6240" s="178"/>
      <c r="R6240" s="178"/>
      <c r="S6240" s="178"/>
      <c r="T6240" s="178"/>
      <c r="U6240" s="178"/>
      <c r="V6240" s="178"/>
      <c r="W6240" s="178"/>
      <c r="X6240" s="178"/>
      <c r="Y6240" s="210">
        <f t="shared" si="493"/>
        <v>0.38835523191388316</v>
      </c>
      <c r="Z6240" s="211">
        <f t="shared" si="495"/>
        <v>0.46</v>
      </c>
      <c r="AA6240" s="178"/>
      <c r="AB6240" s="178"/>
      <c r="AC6240" s="178"/>
    </row>
    <row r="6241" spans="2:29" x14ac:dyDescent="0.35">
      <c r="B6241" s="222">
        <v>631800</v>
      </c>
      <c r="C6241" s="208">
        <v>264839</v>
      </c>
      <c r="D6241" s="309">
        <v>14566.14</v>
      </c>
      <c r="E6241" s="206">
        <v>21187.119999999999</v>
      </c>
      <c r="F6241" s="206">
        <v>23835.51</v>
      </c>
      <c r="G6241" s="205">
        <f t="shared" si="496"/>
        <v>0.41918170307059194</v>
      </c>
      <c r="H6241" s="207">
        <f t="shared" si="497"/>
        <v>0.45</v>
      </c>
      <c r="I6241" s="213">
        <v>245368</v>
      </c>
      <c r="J6241" s="213">
        <v>13495.24</v>
      </c>
      <c r="K6241" s="212">
        <v>19629.439999999999</v>
      </c>
      <c r="L6241" s="212">
        <v>22083.119999999999</v>
      </c>
      <c r="M6241" s="239">
        <f t="shared" si="494"/>
        <v>0.51520000000025901</v>
      </c>
      <c r="N6241" s="239"/>
      <c r="O6241" s="178"/>
      <c r="P6241" s="178"/>
      <c r="Q6241" s="178"/>
      <c r="R6241" s="178"/>
      <c r="S6241" s="178"/>
      <c r="T6241" s="178"/>
      <c r="U6241" s="178"/>
      <c r="V6241" s="178"/>
      <c r="W6241" s="178"/>
      <c r="X6241" s="178"/>
      <c r="Y6241" s="210">
        <f t="shared" si="493"/>
        <v>0.38836340614118392</v>
      </c>
      <c r="Z6241" s="211">
        <f t="shared" si="495"/>
        <v>0.44</v>
      </c>
      <c r="AA6241" s="178"/>
      <c r="AB6241" s="178"/>
      <c r="AC6241" s="178"/>
    </row>
    <row r="6242" spans="2:29" x14ac:dyDescent="0.35">
      <c r="B6242" s="222">
        <v>631900</v>
      </c>
      <c r="C6242" s="208">
        <v>264884</v>
      </c>
      <c r="D6242" s="309">
        <v>14568.62</v>
      </c>
      <c r="E6242" s="206">
        <v>21190.720000000001</v>
      </c>
      <c r="F6242" s="206">
        <v>23839.56</v>
      </c>
      <c r="G6242" s="205">
        <f t="shared" si="496"/>
        <v>0.41918658015508781</v>
      </c>
      <c r="H6242" s="207">
        <f t="shared" si="497"/>
        <v>0.45</v>
      </c>
      <c r="I6242" s="213">
        <v>245414</v>
      </c>
      <c r="J6242" s="213">
        <v>13497.77</v>
      </c>
      <c r="K6242" s="212">
        <v>19633.12</v>
      </c>
      <c r="L6242" s="212">
        <v>22087.26</v>
      </c>
      <c r="M6242" s="239">
        <f t="shared" si="494"/>
        <v>0.51529999999995202</v>
      </c>
      <c r="N6242" s="239"/>
      <c r="O6242" s="178"/>
      <c r="P6242" s="178"/>
      <c r="Q6242" s="178"/>
      <c r="R6242" s="178"/>
      <c r="S6242" s="178"/>
      <c r="T6242" s="178"/>
      <c r="U6242" s="178"/>
      <c r="V6242" s="178"/>
      <c r="W6242" s="178"/>
      <c r="X6242" s="178"/>
      <c r="Y6242" s="210">
        <f t="shared" si="493"/>
        <v>0.38837474283905682</v>
      </c>
      <c r="Z6242" s="211">
        <f t="shared" si="495"/>
        <v>0.46</v>
      </c>
      <c r="AA6242" s="178"/>
      <c r="AB6242" s="178"/>
      <c r="AC6242" s="178"/>
    </row>
    <row r="6243" spans="2:29" x14ac:dyDescent="0.35">
      <c r="B6243" s="222">
        <v>632000</v>
      </c>
      <c r="C6243" s="208">
        <v>264929</v>
      </c>
      <c r="D6243" s="309">
        <v>14571.09</v>
      </c>
      <c r="E6243" s="206">
        <v>21194.32</v>
      </c>
      <c r="F6243" s="206">
        <v>23843.61</v>
      </c>
      <c r="G6243" s="205">
        <f t="shared" si="496"/>
        <v>0.41919145569620253</v>
      </c>
      <c r="H6243" s="207">
        <f t="shared" si="497"/>
        <v>0.45</v>
      </c>
      <c r="I6243" s="213">
        <v>245458</v>
      </c>
      <c r="J6243" s="213">
        <v>13500.19</v>
      </c>
      <c r="K6243" s="212">
        <v>19636.64</v>
      </c>
      <c r="L6243" s="212">
        <v>22091.22</v>
      </c>
      <c r="M6243" s="239">
        <f t="shared" si="494"/>
        <v>0.51520000000007715</v>
      </c>
      <c r="N6243" s="239"/>
      <c r="O6243" s="178"/>
      <c r="P6243" s="178"/>
      <c r="Q6243" s="178"/>
      <c r="R6243" s="178"/>
      <c r="S6243" s="178"/>
      <c r="T6243" s="178"/>
      <c r="U6243" s="178"/>
      <c r="V6243" s="178"/>
      <c r="W6243" s="178"/>
      <c r="X6243" s="178"/>
      <c r="Y6243" s="210">
        <f t="shared" si="493"/>
        <v>0.38838291139240505</v>
      </c>
      <c r="Z6243" s="211">
        <f t="shared" si="495"/>
        <v>0.44</v>
      </c>
      <c r="AA6243" s="178"/>
      <c r="AB6243" s="178"/>
      <c r="AC6243" s="178"/>
    </row>
    <row r="6244" spans="2:29" x14ac:dyDescent="0.35">
      <c r="B6244" s="222">
        <v>632100</v>
      </c>
      <c r="C6244" s="208">
        <v>264974</v>
      </c>
      <c r="D6244" s="309">
        <v>14573.57</v>
      </c>
      <c r="E6244" s="206">
        <v>21197.919999999998</v>
      </c>
      <c r="F6244" s="206">
        <v>23847.66</v>
      </c>
      <c r="G6244" s="205">
        <f t="shared" si="496"/>
        <v>0.41919632969466858</v>
      </c>
      <c r="H6244" s="207">
        <f t="shared" si="497"/>
        <v>0.45</v>
      </c>
      <c r="I6244" s="213">
        <v>245504</v>
      </c>
      <c r="J6244" s="213">
        <v>13502.72</v>
      </c>
      <c r="K6244" s="212">
        <v>19640.32</v>
      </c>
      <c r="L6244" s="212">
        <v>22095.360000000001</v>
      </c>
      <c r="M6244" s="239">
        <f t="shared" si="494"/>
        <v>0.51529999999980647</v>
      </c>
      <c r="N6244" s="239"/>
      <c r="O6244" s="178"/>
      <c r="P6244" s="178"/>
      <c r="Q6244" s="178"/>
      <c r="R6244" s="178"/>
      <c r="S6244" s="178"/>
      <c r="T6244" s="178"/>
      <c r="U6244" s="178"/>
      <c r="V6244" s="178"/>
      <c r="W6244" s="178"/>
      <c r="X6244" s="178"/>
      <c r="Y6244" s="210">
        <f t="shared" si="493"/>
        <v>0.38839424141749723</v>
      </c>
      <c r="Z6244" s="211">
        <f t="shared" si="495"/>
        <v>0.46</v>
      </c>
      <c r="AA6244" s="178"/>
      <c r="AB6244" s="178"/>
      <c r="AC6244" s="178"/>
    </row>
    <row r="6245" spans="2:29" x14ac:dyDescent="0.35">
      <c r="B6245" s="222">
        <v>632200</v>
      </c>
      <c r="C6245" s="208">
        <v>265019</v>
      </c>
      <c r="D6245" s="309">
        <v>14576.04</v>
      </c>
      <c r="E6245" s="206">
        <v>21201.52</v>
      </c>
      <c r="F6245" s="206">
        <v>23851.71</v>
      </c>
      <c r="G6245" s="205">
        <f t="shared" si="496"/>
        <v>0.41920120215121798</v>
      </c>
      <c r="H6245" s="207">
        <f t="shared" si="497"/>
        <v>0.45</v>
      </c>
      <c r="I6245" s="213">
        <v>245548</v>
      </c>
      <c r="J6245" s="213">
        <v>13505.14</v>
      </c>
      <c r="K6245" s="212">
        <v>19643.84</v>
      </c>
      <c r="L6245" s="212">
        <v>22099.32</v>
      </c>
      <c r="M6245" s="239">
        <f t="shared" si="494"/>
        <v>0.51520000000000432</v>
      </c>
      <c r="N6245" s="239"/>
      <c r="O6245" s="178"/>
      <c r="P6245" s="178"/>
      <c r="Q6245" s="178"/>
      <c r="R6245" s="178"/>
      <c r="S6245" s="178"/>
      <c r="T6245" s="178"/>
      <c r="U6245" s="178"/>
      <c r="V6245" s="178"/>
      <c r="W6245" s="178"/>
      <c r="X6245" s="178"/>
      <c r="Y6245" s="210">
        <f t="shared" si="493"/>
        <v>0.38840240430243594</v>
      </c>
      <c r="Z6245" s="211">
        <f t="shared" si="495"/>
        <v>0.44</v>
      </c>
      <c r="AA6245" s="178"/>
      <c r="AB6245" s="178"/>
      <c r="AC6245" s="178"/>
    </row>
    <row r="6246" spans="2:29" x14ac:dyDescent="0.35">
      <c r="B6246" s="222">
        <v>632300</v>
      </c>
      <c r="C6246" s="208">
        <v>265064</v>
      </c>
      <c r="D6246" s="309">
        <v>14578.52</v>
      </c>
      <c r="E6246" s="206">
        <v>21205.119999999999</v>
      </c>
      <c r="F6246" s="206">
        <v>23855.759999999998</v>
      </c>
      <c r="G6246" s="205">
        <f t="shared" si="496"/>
        <v>0.41920607306658231</v>
      </c>
      <c r="H6246" s="207">
        <f t="shared" si="497"/>
        <v>0.45</v>
      </c>
      <c r="I6246" s="213">
        <v>245594</v>
      </c>
      <c r="J6246" s="213">
        <v>13507.67</v>
      </c>
      <c r="K6246" s="212">
        <v>19647.52</v>
      </c>
      <c r="L6246" s="212">
        <v>22103.46</v>
      </c>
      <c r="M6246" s="239">
        <f t="shared" si="494"/>
        <v>0.51530000000027942</v>
      </c>
      <c r="N6246" s="239"/>
      <c r="O6246" s="178"/>
      <c r="P6246" s="178"/>
      <c r="Q6246" s="178"/>
      <c r="R6246" s="178"/>
      <c r="S6246" s="178"/>
      <c r="T6246" s="178"/>
      <c r="U6246" s="178"/>
      <c r="V6246" s="178"/>
      <c r="W6246" s="178"/>
      <c r="X6246" s="178"/>
      <c r="Y6246" s="210">
        <f t="shared" si="493"/>
        <v>0.38841372766092047</v>
      </c>
      <c r="Z6246" s="211">
        <f t="shared" si="495"/>
        <v>0.46</v>
      </c>
      <c r="AA6246" s="178"/>
      <c r="AB6246" s="178"/>
      <c r="AC6246" s="178"/>
    </row>
    <row r="6247" spans="2:29" x14ac:dyDescent="0.35">
      <c r="B6247" s="222">
        <v>632400</v>
      </c>
      <c r="C6247" s="208">
        <v>265109</v>
      </c>
      <c r="D6247" s="309">
        <v>14580.99</v>
      </c>
      <c r="E6247" s="206">
        <v>21208.720000000001</v>
      </c>
      <c r="F6247" s="206">
        <v>23859.81</v>
      </c>
      <c r="G6247" s="205">
        <f t="shared" si="496"/>
        <v>0.41921094244149271</v>
      </c>
      <c r="H6247" s="207">
        <f t="shared" si="497"/>
        <v>0.45</v>
      </c>
      <c r="I6247" s="213">
        <v>245638</v>
      </c>
      <c r="J6247" s="213">
        <v>13510.09</v>
      </c>
      <c r="K6247" s="212">
        <v>19651.04</v>
      </c>
      <c r="L6247" s="212">
        <v>22107.42</v>
      </c>
      <c r="M6247" s="239">
        <f t="shared" si="494"/>
        <v>0.51519999999989519</v>
      </c>
      <c r="N6247" s="239"/>
      <c r="O6247" s="178"/>
      <c r="P6247" s="178"/>
      <c r="Q6247" s="178"/>
      <c r="R6247" s="178"/>
      <c r="S6247" s="178"/>
      <c r="T6247" s="178"/>
      <c r="U6247" s="178"/>
      <c r="V6247" s="178"/>
      <c r="W6247" s="178"/>
      <c r="X6247" s="178"/>
      <c r="Y6247" s="210">
        <f t="shared" si="493"/>
        <v>0.38842188488298546</v>
      </c>
      <c r="Z6247" s="211">
        <f t="shared" si="495"/>
        <v>0.44</v>
      </c>
      <c r="AA6247" s="178"/>
      <c r="AB6247" s="178"/>
      <c r="AC6247" s="178"/>
    </row>
    <row r="6248" spans="2:29" x14ac:dyDescent="0.35">
      <c r="B6248" s="222">
        <v>632500</v>
      </c>
      <c r="C6248" s="208">
        <v>265154</v>
      </c>
      <c r="D6248" s="309">
        <v>14583.47</v>
      </c>
      <c r="E6248" s="206">
        <v>21212.32</v>
      </c>
      <c r="F6248" s="206">
        <v>23863.86</v>
      </c>
      <c r="G6248" s="205">
        <f t="shared" si="496"/>
        <v>0.41921581027667987</v>
      </c>
      <c r="H6248" s="207">
        <f t="shared" si="497"/>
        <v>0.45</v>
      </c>
      <c r="I6248" s="213">
        <v>245684</v>
      </c>
      <c r="J6248" s="213">
        <v>13512.62</v>
      </c>
      <c r="K6248" s="212">
        <v>19654.72</v>
      </c>
      <c r="L6248" s="212">
        <v>22111.56</v>
      </c>
      <c r="M6248" s="239">
        <f t="shared" si="494"/>
        <v>0.5152999999995882</v>
      </c>
      <c r="N6248" s="239"/>
      <c r="O6248" s="178"/>
      <c r="P6248" s="178"/>
      <c r="Q6248" s="178"/>
      <c r="R6248" s="178"/>
      <c r="S6248" s="178"/>
      <c r="T6248" s="178"/>
      <c r="U6248" s="178"/>
      <c r="V6248" s="178"/>
      <c r="W6248" s="178"/>
      <c r="X6248" s="178"/>
      <c r="Y6248" s="210">
        <f t="shared" si="493"/>
        <v>0.38843320158102768</v>
      </c>
      <c r="Z6248" s="211">
        <f t="shared" si="495"/>
        <v>0.46</v>
      </c>
      <c r="AA6248" s="178"/>
      <c r="AB6248" s="178"/>
      <c r="AC6248" s="178"/>
    </row>
    <row r="6249" spans="2:29" x14ac:dyDescent="0.35">
      <c r="B6249" s="222">
        <v>632600</v>
      </c>
      <c r="C6249" s="208">
        <v>265199</v>
      </c>
      <c r="D6249" s="309">
        <v>14585.94</v>
      </c>
      <c r="E6249" s="206">
        <v>21215.919999999998</v>
      </c>
      <c r="F6249" s="206">
        <v>23867.91</v>
      </c>
      <c r="G6249" s="205">
        <f t="shared" si="496"/>
        <v>0.41922067657287387</v>
      </c>
      <c r="H6249" s="207">
        <f t="shared" si="497"/>
        <v>0.45</v>
      </c>
      <c r="I6249" s="213">
        <v>245728</v>
      </c>
      <c r="J6249" s="213">
        <v>13515.04</v>
      </c>
      <c r="K6249" s="212">
        <v>19658.240000000002</v>
      </c>
      <c r="L6249" s="212">
        <v>22115.52</v>
      </c>
      <c r="M6249" s="239">
        <f t="shared" si="494"/>
        <v>0.51519999999974975</v>
      </c>
      <c r="N6249" s="239"/>
      <c r="O6249" s="178"/>
      <c r="P6249" s="178"/>
      <c r="Q6249" s="178"/>
      <c r="R6249" s="178"/>
      <c r="S6249" s="178"/>
      <c r="T6249" s="178"/>
      <c r="U6249" s="178"/>
      <c r="V6249" s="178"/>
      <c r="W6249" s="178"/>
      <c r="X6249" s="178"/>
      <c r="Y6249" s="210">
        <f t="shared" si="493"/>
        <v>0.38844135314574768</v>
      </c>
      <c r="Z6249" s="211">
        <f t="shared" si="495"/>
        <v>0.44</v>
      </c>
      <c r="AA6249" s="178"/>
      <c r="AB6249" s="178"/>
      <c r="AC6249" s="178"/>
    </row>
    <row r="6250" spans="2:29" x14ac:dyDescent="0.35">
      <c r="B6250" s="222">
        <v>632700</v>
      </c>
      <c r="C6250" s="208">
        <v>265244</v>
      </c>
      <c r="D6250" s="309">
        <v>14588.42</v>
      </c>
      <c r="E6250" s="206">
        <v>21219.52</v>
      </c>
      <c r="F6250" s="206">
        <v>23871.96</v>
      </c>
      <c r="G6250" s="205">
        <f t="shared" si="496"/>
        <v>0.41922554133080447</v>
      </c>
      <c r="H6250" s="207">
        <f t="shared" si="497"/>
        <v>0.45</v>
      </c>
      <c r="I6250" s="213">
        <v>245774</v>
      </c>
      <c r="J6250" s="213">
        <v>13517.57</v>
      </c>
      <c r="K6250" s="212">
        <v>19661.919999999998</v>
      </c>
      <c r="L6250" s="212">
        <v>22119.66</v>
      </c>
      <c r="M6250" s="239">
        <f t="shared" si="494"/>
        <v>0.51530000000002474</v>
      </c>
      <c r="N6250" s="239"/>
      <c r="O6250" s="178"/>
      <c r="P6250" s="178"/>
      <c r="Q6250" s="178"/>
      <c r="R6250" s="178"/>
      <c r="S6250" s="178"/>
      <c r="T6250" s="178"/>
      <c r="U6250" s="178"/>
      <c r="V6250" s="178"/>
      <c r="W6250" s="178"/>
      <c r="X6250" s="178"/>
      <c r="Y6250" s="210">
        <f t="shared" si="493"/>
        <v>0.38845266318950528</v>
      </c>
      <c r="Z6250" s="211">
        <f t="shared" si="495"/>
        <v>0.46</v>
      </c>
      <c r="AA6250" s="178"/>
      <c r="AB6250" s="178"/>
      <c r="AC6250" s="178"/>
    </row>
    <row r="6251" spans="2:29" x14ac:dyDescent="0.35">
      <c r="B6251" s="222">
        <v>632800</v>
      </c>
      <c r="C6251" s="208">
        <v>265289</v>
      </c>
      <c r="D6251" s="309">
        <v>14590.89</v>
      </c>
      <c r="E6251" s="206">
        <v>21223.119999999999</v>
      </c>
      <c r="F6251" s="206">
        <v>23876.01</v>
      </c>
      <c r="G6251" s="205">
        <f t="shared" si="496"/>
        <v>0.41923040455120103</v>
      </c>
      <c r="H6251" s="207">
        <f t="shared" si="497"/>
        <v>0.45</v>
      </c>
      <c r="I6251" s="213">
        <v>245818</v>
      </c>
      <c r="J6251" s="213">
        <v>13519.99</v>
      </c>
      <c r="K6251" s="212">
        <v>19665.439999999999</v>
      </c>
      <c r="L6251" s="212">
        <v>22123.62</v>
      </c>
      <c r="M6251" s="239">
        <f t="shared" si="494"/>
        <v>0.51520000000025901</v>
      </c>
      <c r="N6251" s="239"/>
      <c r="O6251" s="178"/>
      <c r="P6251" s="178"/>
      <c r="Q6251" s="178"/>
      <c r="R6251" s="178"/>
      <c r="S6251" s="178"/>
      <c r="T6251" s="178"/>
      <c r="U6251" s="178"/>
      <c r="V6251" s="178"/>
      <c r="W6251" s="178"/>
      <c r="X6251" s="178"/>
      <c r="Y6251" s="210">
        <f t="shared" si="493"/>
        <v>0.38846080910240205</v>
      </c>
      <c r="Z6251" s="211">
        <f t="shared" si="495"/>
        <v>0.44</v>
      </c>
      <c r="AA6251" s="178"/>
      <c r="AB6251" s="178"/>
      <c r="AC6251" s="178"/>
    </row>
    <row r="6252" spans="2:29" x14ac:dyDescent="0.35">
      <c r="B6252" s="222">
        <v>632900</v>
      </c>
      <c r="C6252" s="208">
        <v>265334</v>
      </c>
      <c r="D6252" s="309">
        <v>14593.37</v>
      </c>
      <c r="E6252" s="206">
        <v>21226.720000000001</v>
      </c>
      <c r="F6252" s="206">
        <v>23880.06</v>
      </c>
      <c r="G6252" s="205">
        <f t="shared" si="496"/>
        <v>0.41923526623479224</v>
      </c>
      <c r="H6252" s="207">
        <f t="shared" si="497"/>
        <v>0.45</v>
      </c>
      <c r="I6252" s="213">
        <v>245864</v>
      </c>
      <c r="J6252" s="213">
        <v>13522.52</v>
      </c>
      <c r="K6252" s="212">
        <v>19669.12</v>
      </c>
      <c r="L6252" s="212">
        <v>22127.759999999998</v>
      </c>
      <c r="M6252" s="239">
        <f t="shared" si="494"/>
        <v>0.51529999999995202</v>
      </c>
      <c r="N6252" s="239"/>
      <c r="O6252" s="178"/>
      <c r="P6252" s="178"/>
      <c r="Q6252" s="178"/>
      <c r="R6252" s="178"/>
      <c r="S6252" s="178"/>
      <c r="T6252" s="178"/>
      <c r="U6252" s="178"/>
      <c r="V6252" s="178"/>
      <c r="W6252" s="178"/>
      <c r="X6252" s="178"/>
      <c r="Y6252" s="210">
        <f t="shared" si="493"/>
        <v>0.38847211249802499</v>
      </c>
      <c r="Z6252" s="211">
        <f t="shared" si="495"/>
        <v>0.46</v>
      </c>
      <c r="AA6252" s="178"/>
      <c r="AB6252" s="178"/>
      <c r="AC6252" s="178"/>
    </row>
    <row r="6253" spans="2:29" x14ac:dyDescent="0.35">
      <c r="B6253" s="222">
        <v>633000</v>
      </c>
      <c r="C6253" s="208">
        <v>265379</v>
      </c>
      <c r="D6253" s="309">
        <v>14595.84</v>
      </c>
      <c r="E6253" s="206">
        <v>21230.32</v>
      </c>
      <c r="F6253" s="206">
        <v>23884.11</v>
      </c>
      <c r="G6253" s="205">
        <f t="shared" si="496"/>
        <v>0.41924012638230645</v>
      </c>
      <c r="H6253" s="207">
        <f t="shared" si="497"/>
        <v>0.45</v>
      </c>
      <c r="I6253" s="213">
        <v>245908</v>
      </c>
      <c r="J6253" s="213">
        <v>13524.94</v>
      </c>
      <c r="K6253" s="212">
        <v>19672.64</v>
      </c>
      <c r="L6253" s="212">
        <v>22131.72</v>
      </c>
      <c r="M6253" s="239">
        <f t="shared" si="494"/>
        <v>0.51520000000007715</v>
      </c>
      <c r="N6253" s="239"/>
      <c r="O6253" s="178"/>
      <c r="P6253" s="178"/>
      <c r="Q6253" s="178"/>
      <c r="R6253" s="178"/>
      <c r="S6253" s="178"/>
      <c r="T6253" s="178"/>
      <c r="U6253" s="178"/>
      <c r="V6253" s="178"/>
      <c r="W6253" s="178"/>
      <c r="X6253" s="178"/>
      <c r="Y6253" s="210">
        <f t="shared" si="493"/>
        <v>0.38848025276461295</v>
      </c>
      <c r="Z6253" s="211">
        <f t="shared" si="495"/>
        <v>0.44</v>
      </c>
      <c r="AA6253" s="178"/>
      <c r="AB6253" s="178"/>
      <c r="AC6253" s="178"/>
    </row>
    <row r="6254" spans="2:29" x14ac:dyDescent="0.35">
      <c r="B6254" s="222">
        <v>633100</v>
      </c>
      <c r="C6254" s="208">
        <v>265424</v>
      </c>
      <c r="D6254" s="309">
        <v>14598.32</v>
      </c>
      <c r="E6254" s="206">
        <v>21233.919999999998</v>
      </c>
      <c r="F6254" s="206">
        <v>23888.16</v>
      </c>
      <c r="G6254" s="205">
        <f t="shared" si="496"/>
        <v>0.41924498499447166</v>
      </c>
      <c r="H6254" s="207">
        <f t="shared" si="497"/>
        <v>0.45</v>
      </c>
      <c r="I6254" s="213">
        <v>245954</v>
      </c>
      <c r="J6254" s="213">
        <v>13527.47</v>
      </c>
      <c r="K6254" s="212">
        <v>19676.32</v>
      </c>
      <c r="L6254" s="212">
        <v>22135.86</v>
      </c>
      <c r="M6254" s="239">
        <f t="shared" si="494"/>
        <v>0.51529999999980647</v>
      </c>
      <c r="N6254" s="239"/>
      <c r="O6254" s="178"/>
      <c r="P6254" s="178"/>
      <c r="Q6254" s="178"/>
      <c r="R6254" s="178"/>
      <c r="S6254" s="178"/>
      <c r="T6254" s="178"/>
      <c r="U6254" s="178"/>
      <c r="V6254" s="178"/>
      <c r="W6254" s="178"/>
      <c r="X6254" s="178"/>
      <c r="Y6254" s="210">
        <f t="shared" si="493"/>
        <v>0.38849154951824355</v>
      </c>
      <c r="Z6254" s="211">
        <f t="shared" si="495"/>
        <v>0.46</v>
      </c>
      <c r="AA6254" s="178"/>
      <c r="AB6254" s="178"/>
      <c r="AC6254" s="178"/>
    </row>
    <row r="6255" spans="2:29" x14ac:dyDescent="0.35">
      <c r="B6255" s="222">
        <v>633200</v>
      </c>
      <c r="C6255" s="208">
        <v>265469</v>
      </c>
      <c r="D6255" s="309">
        <v>14600.79</v>
      </c>
      <c r="E6255" s="206">
        <v>21237.52</v>
      </c>
      <c r="F6255" s="206">
        <v>23892.21</v>
      </c>
      <c r="G6255" s="205">
        <f t="shared" si="496"/>
        <v>0.41924984207201516</v>
      </c>
      <c r="H6255" s="207">
        <f t="shared" si="497"/>
        <v>0.45</v>
      </c>
      <c r="I6255" s="213">
        <v>245998</v>
      </c>
      <c r="J6255" s="213">
        <v>13529.89</v>
      </c>
      <c r="K6255" s="212">
        <v>19679.84</v>
      </c>
      <c r="L6255" s="212">
        <v>22139.82</v>
      </c>
      <c r="M6255" s="239">
        <f t="shared" si="494"/>
        <v>0.51520000000000432</v>
      </c>
      <c r="N6255" s="239"/>
      <c r="O6255" s="178"/>
      <c r="P6255" s="178"/>
      <c r="Q6255" s="178"/>
      <c r="R6255" s="178"/>
      <c r="S6255" s="178"/>
      <c r="T6255" s="178"/>
      <c r="U6255" s="178"/>
      <c r="V6255" s="178"/>
      <c r="W6255" s="178"/>
      <c r="X6255" s="178"/>
      <c r="Y6255" s="210">
        <f t="shared" si="493"/>
        <v>0.3884996841440303</v>
      </c>
      <c r="Z6255" s="211">
        <f t="shared" si="495"/>
        <v>0.44</v>
      </c>
      <c r="AA6255" s="178"/>
      <c r="AB6255" s="178"/>
      <c r="AC6255" s="178"/>
    </row>
    <row r="6256" spans="2:29" x14ac:dyDescent="0.35">
      <c r="B6256" s="222">
        <v>633300</v>
      </c>
      <c r="C6256" s="208">
        <v>265514</v>
      </c>
      <c r="D6256" s="309">
        <v>14603.27</v>
      </c>
      <c r="E6256" s="206">
        <v>21241.119999999999</v>
      </c>
      <c r="F6256" s="206">
        <v>23896.26</v>
      </c>
      <c r="G6256" s="205">
        <f t="shared" si="496"/>
        <v>0.41925469761566397</v>
      </c>
      <c r="H6256" s="207">
        <f t="shared" si="497"/>
        <v>0.45</v>
      </c>
      <c r="I6256" s="213">
        <v>246044</v>
      </c>
      <c r="J6256" s="213">
        <v>13532.42</v>
      </c>
      <c r="K6256" s="212">
        <v>19683.52</v>
      </c>
      <c r="L6256" s="212">
        <v>22143.96</v>
      </c>
      <c r="M6256" s="239">
        <f t="shared" si="494"/>
        <v>0.51530000000027942</v>
      </c>
      <c r="N6256" s="239"/>
      <c r="O6256" s="178"/>
      <c r="P6256" s="178"/>
      <c r="Q6256" s="178"/>
      <c r="R6256" s="178"/>
      <c r="S6256" s="178"/>
      <c r="T6256" s="178"/>
      <c r="U6256" s="178"/>
      <c r="V6256" s="178"/>
      <c r="W6256" s="178"/>
      <c r="X6256" s="178"/>
      <c r="Y6256" s="210">
        <f t="shared" si="493"/>
        <v>0.38851097426180325</v>
      </c>
      <c r="Z6256" s="211">
        <f t="shared" si="495"/>
        <v>0.46</v>
      </c>
      <c r="AA6256" s="178"/>
      <c r="AB6256" s="178"/>
      <c r="AC6256" s="178"/>
    </row>
    <row r="6257" spans="2:29" x14ac:dyDescent="0.35">
      <c r="B6257" s="222">
        <v>633400</v>
      </c>
      <c r="C6257" s="208">
        <v>265559</v>
      </c>
      <c r="D6257" s="309">
        <v>14605.74</v>
      </c>
      <c r="E6257" s="206">
        <v>21244.720000000001</v>
      </c>
      <c r="F6257" s="206">
        <v>23900.31</v>
      </c>
      <c r="G6257" s="205">
        <f t="shared" si="496"/>
        <v>0.41925955162614459</v>
      </c>
      <c r="H6257" s="207">
        <f t="shared" si="497"/>
        <v>0.45</v>
      </c>
      <c r="I6257" s="213">
        <v>246088</v>
      </c>
      <c r="J6257" s="213">
        <v>13534.84</v>
      </c>
      <c r="K6257" s="212">
        <v>19687.04</v>
      </c>
      <c r="L6257" s="212">
        <v>22147.919999999998</v>
      </c>
      <c r="M6257" s="239">
        <f t="shared" si="494"/>
        <v>0.51519999999989519</v>
      </c>
      <c r="N6257" s="239"/>
      <c r="O6257" s="178"/>
      <c r="P6257" s="178"/>
      <c r="Q6257" s="178"/>
      <c r="R6257" s="178"/>
      <c r="S6257" s="178"/>
      <c r="T6257" s="178"/>
      <c r="U6257" s="178"/>
      <c r="V6257" s="178"/>
      <c r="W6257" s="178"/>
      <c r="X6257" s="178"/>
      <c r="Y6257" s="210">
        <f t="shared" si="493"/>
        <v>0.38851910325228922</v>
      </c>
      <c r="Z6257" s="211">
        <f t="shared" si="495"/>
        <v>0.44</v>
      </c>
      <c r="AA6257" s="178"/>
      <c r="AB6257" s="178"/>
      <c r="AC6257" s="178"/>
    </row>
    <row r="6258" spans="2:29" x14ac:dyDescent="0.35">
      <c r="B6258" s="222">
        <v>633500</v>
      </c>
      <c r="C6258" s="208">
        <v>265604</v>
      </c>
      <c r="D6258" s="309">
        <v>14608.22</v>
      </c>
      <c r="E6258" s="206">
        <v>21248.32</v>
      </c>
      <c r="F6258" s="206">
        <v>23904.36</v>
      </c>
      <c r="G6258" s="205">
        <f t="shared" si="496"/>
        <v>0.41926440410418309</v>
      </c>
      <c r="H6258" s="207">
        <f t="shared" si="497"/>
        <v>0.45</v>
      </c>
      <c r="I6258" s="213">
        <v>246134</v>
      </c>
      <c r="J6258" s="213">
        <v>13537.37</v>
      </c>
      <c r="K6258" s="212">
        <v>19690.72</v>
      </c>
      <c r="L6258" s="212">
        <v>22152.06</v>
      </c>
      <c r="M6258" s="239">
        <f t="shared" si="494"/>
        <v>0.5152999999995882</v>
      </c>
      <c r="N6258" s="239"/>
      <c r="O6258" s="178"/>
      <c r="P6258" s="178"/>
      <c r="Q6258" s="178"/>
      <c r="R6258" s="178"/>
      <c r="S6258" s="178"/>
      <c r="T6258" s="178"/>
      <c r="U6258" s="178"/>
      <c r="V6258" s="178"/>
      <c r="W6258" s="178"/>
      <c r="X6258" s="178"/>
      <c r="Y6258" s="210">
        <f t="shared" si="493"/>
        <v>0.38853038674033147</v>
      </c>
      <c r="Z6258" s="211">
        <f t="shared" si="495"/>
        <v>0.46</v>
      </c>
      <c r="AA6258" s="178"/>
      <c r="AB6258" s="178"/>
      <c r="AC6258" s="178"/>
    </row>
    <row r="6259" spans="2:29" x14ac:dyDescent="0.35">
      <c r="B6259" s="222">
        <v>633600</v>
      </c>
      <c r="C6259" s="208">
        <v>265649</v>
      </c>
      <c r="D6259" s="309">
        <v>14610.69</v>
      </c>
      <c r="E6259" s="206">
        <v>21251.919999999998</v>
      </c>
      <c r="F6259" s="206">
        <v>23908.41</v>
      </c>
      <c r="G6259" s="205">
        <f t="shared" si="496"/>
        <v>0.41926925505050505</v>
      </c>
      <c r="H6259" s="207">
        <f t="shared" si="497"/>
        <v>0.45</v>
      </c>
      <c r="I6259" s="213">
        <v>246178</v>
      </c>
      <c r="J6259" s="213">
        <v>13539.79</v>
      </c>
      <c r="K6259" s="212">
        <v>19694.240000000002</v>
      </c>
      <c r="L6259" s="212">
        <v>22156.02</v>
      </c>
      <c r="M6259" s="239">
        <f t="shared" si="494"/>
        <v>0.51519999999974975</v>
      </c>
      <c r="N6259" s="239"/>
      <c r="O6259" s="178"/>
      <c r="P6259" s="178"/>
      <c r="Q6259" s="178"/>
      <c r="R6259" s="178"/>
      <c r="S6259" s="178"/>
      <c r="T6259" s="178"/>
      <c r="U6259" s="178"/>
      <c r="V6259" s="178"/>
      <c r="W6259" s="178"/>
      <c r="X6259" s="178"/>
      <c r="Y6259" s="210">
        <f t="shared" si="493"/>
        <v>0.38853851010101009</v>
      </c>
      <c r="Z6259" s="211">
        <f t="shared" si="495"/>
        <v>0.44</v>
      </c>
      <c r="AA6259" s="178"/>
      <c r="AB6259" s="178"/>
      <c r="AC6259" s="178"/>
    </row>
    <row r="6260" spans="2:29" x14ac:dyDescent="0.35">
      <c r="B6260" s="222">
        <v>633700</v>
      </c>
      <c r="C6260" s="208">
        <v>265694</v>
      </c>
      <c r="D6260" s="309">
        <v>14613.17</v>
      </c>
      <c r="E6260" s="206">
        <v>21255.52</v>
      </c>
      <c r="F6260" s="206">
        <v>23912.46</v>
      </c>
      <c r="G6260" s="205">
        <f t="shared" si="496"/>
        <v>0.41927410446583557</v>
      </c>
      <c r="H6260" s="207">
        <f t="shared" si="497"/>
        <v>0.45</v>
      </c>
      <c r="I6260" s="213">
        <v>246224</v>
      </c>
      <c r="J6260" s="213">
        <v>13542.32</v>
      </c>
      <c r="K6260" s="212">
        <v>19697.919999999998</v>
      </c>
      <c r="L6260" s="212">
        <v>22160.16</v>
      </c>
      <c r="M6260" s="239">
        <f t="shared" si="494"/>
        <v>0.51530000000002474</v>
      </c>
      <c r="N6260" s="239"/>
      <c r="O6260" s="178"/>
      <c r="P6260" s="178"/>
      <c r="Q6260" s="178"/>
      <c r="R6260" s="178"/>
      <c r="S6260" s="178"/>
      <c r="T6260" s="178"/>
      <c r="U6260" s="178"/>
      <c r="V6260" s="178"/>
      <c r="W6260" s="178"/>
      <c r="X6260" s="178"/>
      <c r="Y6260" s="210">
        <f t="shared" si="493"/>
        <v>0.38854978696544107</v>
      </c>
      <c r="Z6260" s="211">
        <f t="shared" si="495"/>
        <v>0.46</v>
      </c>
      <c r="AA6260" s="178"/>
      <c r="AB6260" s="178"/>
      <c r="AC6260" s="178"/>
    </row>
    <row r="6261" spans="2:29" x14ac:dyDescent="0.35">
      <c r="B6261" s="222">
        <v>633800</v>
      </c>
      <c r="C6261" s="208">
        <v>265739</v>
      </c>
      <c r="D6261" s="309">
        <v>14615.64</v>
      </c>
      <c r="E6261" s="206">
        <v>21259.119999999999</v>
      </c>
      <c r="F6261" s="206">
        <v>23916.51</v>
      </c>
      <c r="G6261" s="205">
        <f t="shared" si="496"/>
        <v>0.41927895235089935</v>
      </c>
      <c r="H6261" s="207">
        <f t="shared" si="497"/>
        <v>0.45</v>
      </c>
      <c r="I6261" s="213">
        <v>246268</v>
      </c>
      <c r="J6261" s="213">
        <v>13544.74</v>
      </c>
      <c r="K6261" s="212">
        <v>19701.439999999999</v>
      </c>
      <c r="L6261" s="212">
        <v>22164.12</v>
      </c>
      <c r="M6261" s="239">
        <f t="shared" si="494"/>
        <v>0.51520000000025901</v>
      </c>
      <c r="N6261" s="239"/>
      <c r="O6261" s="178"/>
      <c r="P6261" s="178"/>
      <c r="Q6261" s="178"/>
      <c r="R6261" s="178"/>
      <c r="S6261" s="178"/>
      <c r="T6261" s="178"/>
      <c r="U6261" s="178"/>
      <c r="V6261" s="178"/>
      <c r="W6261" s="178"/>
      <c r="X6261" s="178"/>
      <c r="Y6261" s="210">
        <f t="shared" si="493"/>
        <v>0.38855790470179868</v>
      </c>
      <c r="Z6261" s="211">
        <f t="shared" si="495"/>
        <v>0.44</v>
      </c>
      <c r="AA6261" s="178"/>
      <c r="AB6261" s="178"/>
      <c r="AC6261" s="178"/>
    </row>
    <row r="6262" spans="2:29" x14ac:dyDescent="0.35">
      <c r="B6262" s="222">
        <v>633900</v>
      </c>
      <c r="C6262" s="208">
        <v>265784</v>
      </c>
      <c r="D6262" s="309">
        <v>14618.12</v>
      </c>
      <c r="E6262" s="206">
        <v>21262.720000000001</v>
      </c>
      <c r="F6262" s="206">
        <v>23920.560000000001</v>
      </c>
      <c r="G6262" s="205">
        <f t="shared" si="496"/>
        <v>0.41928379870642057</v>
      </c>
      <c r="H6262" s="207">
        <f t="shared" si="497"/>
        <v>0.45</v>
      </c>
      <c r="I6262" s="213">
        <v>246314</v>
      </c>
      <c r="J6262" s="213">
        <v>13547.27</v>
      </c>
      <c r="K6262" s="212">
        <v>19705.12</v>
      </c>
      <c r="L6262" s="212">
        <v>22168.26</v>
      </c>
      <c r="M6262" s="239">
        <f t="shared" si="494"/>
        <v>0.51529999999995202</v>
      </c>
      <c r="N6262" s="239"/>
      <c r="O6262" s="178"/>
      <c r="P6262" s="178"/>
      <c r="Q6262" s="178"/>
      <c r="R6262" s="178"/>
      <c r="S6262" s="178"/>
      <c r="T6262" s="178"/>
      <c r="U6262" s="178"/>
      <c r="V6262" s="178"/>
      <c r="W6262" s="178"/>
      <c r="X6262" s="178"/>
      <c r="Y6262" s="210">
        <f t="shared" si="493"/>
        <v>0.38856917494873006</v>
      </c>
      <c r="Z6262" s="211">
        <f t="shared" si="495"/>
        <v>0.46</v>
      </c>
      <c r="AA6262" s="178"/>
      <c r="AB6262" s="178"/>
      <c r="AC6262" s="178"/>
    </row>
    <row r="6263" spans="2:29" x14ac:dyDescent="0.35">
      <c r="B6263" s="222">
        <v>634000</v>
      </c>
      <c r="C6263" s="208">
        <v>265829</v>
      </c>
      <c r="D6263" s="309">
        <v>14620.59</v>
      </c>
      <c r="E6263" s="206">
        <v>21266.32</v>
      </c>
      <c r="F6263" s="206">
        <v>23924.61</v>
      </c>
      <c r="G6263" s="205">
        <f t="shared" si="496"/>
        <v>0.41928864353312301</v>
      </c>
      <c r="H6263" s="207">
        <f t="shared" si="497"/>
        <v>0.45</v>
      </c>
      <c r="I6263" s="213">
        <v>246358</v>
      </c>
      <c r="J6263" s="213">
        <v>13549.69</v>
      </c>
      <c r="K6263" s="212">
        <v>19708.64</v>
      </c>
      <c r="L6263" s="212">
        <v>22172.22</v>
      </c>
      <c r="M6263" s="239">
        <f t="shared" si="494"/>
        <v>0.51520000000007715</v>
      </c>
      <c r="N6263" s="239"/>
      <c r="O6263" s="178"/>
      <c r="P6263" s="178"/>
      <c r="Q6263" s="178"/>
      <c r="R6263" s="178"/>
      <c r="S6263" s="178"/>
      <c r="T6263" s="178"/>
      <c r="U6263" s="178"/>
      <c r="V6263" s="178"/>
      <c r="W6263" s="178"/>
      <c r="X6263" s="178"/>
      <c r="Y6263" s="210">
        <f t="shared" si="493"/>
        <v>0.38857728706624606</v>
      </c>
      <c r="Z6263" s="211">
        <f t="shared" si="495"/>
        <v>0.44</v>
      </c>
      <c r="AA6263" s="178"/>
      <c r="AB6263" s="178"/>
      <c r="AC6263" s="178"/>
    </row>
    <row r="6264" spans="2:29" x14ac:dyDescent="0.35">
      <c r="B6264" s="222">
        <v>634100</v>
      </c>
      <c r="C6264" s="208">
        <v>265874</v>
      </c>
      <c r="D6264" s="309">
        <v>14623.07</v>
      </c>
      <c r="E6264" s="206">
        <v>21269.919999999998</v>
      </c>
      <c r="F6264" s="206">
        <v>23928.66</v>
      </c>
      <c r="G6264" s="205">
        <f t="shared" si="496"/>
        <v>0.41929348683173001</v>
      </c>
      <c r="H6264" s="207">
        <f t="shared" si="497"/>
        <v>0.45</v>
      </c>
      <c r="I6264" s="213">
        <v>246404</v>
      </c>
      <c r="J6264" s="213">
        <v>13552.22</v>
      </c>
      <c r="K6264" s="212">
        <v>19712.32</v>
      </c>
      <c r="L6264" s="212">
        <v>22176.36</v>
      </c>
      <c r="M6264" s="239">
        <f t="shared" si="494"/>
        <v>0.51529999999980647</v>
      </c>
      <c r="N6264" s="239"/>
      <c r="O6264" s="178"/>
      <c r="P6264" s="178"/>
      <c r="Q6264" s="178"/>
      <c r="R6264" s="178"/>
      <c r="S6264" s="178"/>
      <c r="T6264" s="178"/>
      <c r="U6264" s="178"/>
      <c r="V6264" s="178"/>
      <c r="W6264" s="178"/>
      <c r="X6264" s="178"/>
      <c r="Y6264" s="210">
        <f t="shared" si="493"/>
        <v>0.38858855070178205</v>
      </c>
      <c r="Z6264" s="211">
        <f t="shared" si="495"/>
        <v>0.46</v>
      </c>
      <c r="AA6264" s="178"/>
      <c r="AB6264" s="178"/>
      <c r="AC6264" s="178"/>
    </row>
    <row r="6265" spans="2:29" x14ac:dyDescent="0.35">
      <c r="B6265" s="222">
        <v>634200</v>
      </c>
      <c r="C6265" s="208">
        <v>265919</v>
      </c>
      <c r="D6265" s="309">
        <v>14625.54</v>
      </c>
      <c r="E6265" s="206">
        <v>21273.52</v>
      </c>
      <c r="F6265" s="206">
        <v>23932.71</v>
      </c>
      <c r="G6265" s="205">
        <f t="shared" si="496"/>
        <v>0.41929832860296434</v>
      </c>
      <c r="H6265" s="207">
        <f t="shared" si="497"/>
        <v>0.45</v>
      </c>
      <c r="I6265" s="213">
        <v>246448</v>
      </c>
      <c r="J6265" s="213">
        <v>13554.64</v>
      </c>
      <c r="K6265" s="212">
        <v>19715.84</v>
      </c>
      <c r="L6265" s="212">
        <v>22180.32</v>
      </c>
      <c r="M6265" s="239">
        <f t="shared" si="494"/>
        <v>0.51520000000000432</v>
      </c>
      <c r="N6265" s="239"/>
      <c r="O6265" s="178"/>
      <c r="P6265" s="178"/>
      <c r="Q6265" s="178"/>
      <c r="R6265" s="178"/>
      <c r="S6265" s="178"/>
      <c r="T6265" s="178"/>
      <c r="U6265" s="178"/>
      <c r="V6265" s="178"/>
      <c r="W6265" s="178"/>
      <c r="X6265" s="178"/>
      <c r="Y6265" s="210">
        <f t="shared" si="493"/>
        <v>0.38859665720592873</v>
      </c>
      <c r="Z6265" s="211">
        <f t="shared" si="495"/>
        <v>0.44</v>
      </c>
      <c r="AA6265" s="178"/>
      <c r="AB6265" s="178"/>
      <c r="AC6265" s="178"/>
    </row>
    <row r="6266" spans="2:29" x14ac:dyDescent="0.35">
      <c r="B6266" s="222">
        <v>634300</v>
      </c>
      <c r="C6266" s="208">
        <v>265964</v>
      </c>
      <c r="D6266" s="309">
        <v>14628.02</v>
      </c>
      <c r="E6266" s="206">
        <v>21277.119999999999</v>
      </c>
      <c r="F6266" s="206">
        <v>23936.76</v>
      </c>
      <c r="G6266" s="205">
        <f t="shared" si="496"/>
        <v>0.41930316884754848</v>
      </c>
      <c r="H6266" s="207">
        <f t="shared" si="497"/>
        <v>0.45</v>
      </c>
      <c r="I6266" s="213">
        <v>246494</v>
      </c>
      <c r="J6266" s="213">
        <v>13557.17</v>
      </c>
      <c r="K6266" s="212">
        <v>19719.52</v>
      </c>
      <c r="L6266" s="212">
        <v>22184.46</v>
      </c>
      <c r="M6266" s="239">
        <f t="shared" si="494"/>
        <v>0.51530000000027942</v>
      </c>
      <c r="N6266" s="239"/>
      <c r="O6266" s="178"/>
      <c r="P6266" s="178"/>
      <c r="Q6266" s="178"/>
      <c r="R6266" s="178"/>
      <c r="S6266" s="178"/>
      <c r="T6266" s="178"/>
      <c r="U6266" s="178"/>
      <c r="V6266" s="178"/>
      <c r="W6266" s="178"/>
      <c r="X6266" s="178"/>
      <c r="Y6266" s="210">
        <f t="shared" si="493"/>
        <v>0.38860791423616586</v>
      </c>
      <c r="Z6266" s="211">
        <f t="shared" si="495"/>
        <v>0.46</v>
      </c>
      <c r="AA6266" s="178"/>
      <c r="AB6266" s="178"/>
      <c r="AC6266" s="178"/>
    </row>
    <row r="6267" spans="2:29" x14ac:dyDescent="0.35">
      <c r="B6267" s="222">
        <v>634400</v>
      </c>
      <c r="C6267" s="208">
        <v>266009</v>
      </c>
      <c r="D6267" s="309">
        <v>14630.49</v>
      </c>
      <c r="E6267" s="206">
        <v>21280.720000000001</v>
      </c>
      <c r="F6267" s="206">
        <v>23940.81</v>
      </c>
      <c r="G6267" s="205">
        <f t="shared" si="496"/>
        <v>0.41930800756620429</v>
      </c>
      <c r="H6267" s="207">
        <f t="shared" si="497"/>
        <v>0.45</v>
      </c>
      <c r="I6267" s="213">
        <v>246538</v>
      </c>
      <c r="J6267" s="213">
        <v>13559.59</v>
      </c>
      <c r="K6267" s="212">
        <v>19723.04</v>
      </c>
      <c r="L6267" s="212">
        <v>22188.42</v>
      </c>
      <c r="M6267" s="239">
        <f t="shared" si="494"/>
        <v>0.51519999999989519</v>
      </c>
      <c r="N6267" s="239"/>
      <c r="O6267" s="178"/>
      <c r="P6267" s="178"/>
      <c r="Q6267" s="178"/>
      <c r="R6267" s="178"/>
      <c r="S6267" s="178"/>
      <c r="T6267" s="178"/>
      <c r="U6267" s="178"/>
      <c r="V6267" s="178"/>
      <c r="W6267" s="178"/>
      <c r="X6267" s="178"/>
      <c r="Y6267" s="210">
        <f t="shared" si="493"/>
        <v>0.38861601513240857</v>
      </c>
      <c r="Z6267" s="211">
        <f t="shared" si="495"/>
        <v>0.44</v>
      </c>
      <c r="AA6267" s="178"/>
      <c r="AB6267" s="178"/>
      <c r="AC6267" s="178"/>
    </row>
    <row r="6268" spans="2:29" x14ac:dyDescent="0.35">
      <c r="B6268" s="222">
        <v>634500</v>
      </c>
      <c r="C6268" s="208">
        <v>266054</v>
      </c>
      <c r="D6268" s="309">
        <v>14632.97</v>
      </c>
      <c r="E6268" s="206">
        <v>21284.32</v>
      </c>
      <c r="F6268" s="206">
        <v>23944.86</v>
      </c>
      <c r="G6268" s="205">
        <f t="shared" si="496"/>
        <v>0.41931284475965325</v>
      </c>
      <c r="H6268" s="207">
        <f t="shared" si="497"/>
        <v>0.45</v>
      </c>
      <c r="I6268" s="213">
        <v>246584</v>
      </c>
      <c r="J6268" s="213">
        <v>13562.12</v>
      </c>
      <c r="K6268" s="212">
        <v>19726.72</v>
      </c>
      <c r="L6268" s="212">
        <v>22192.560000000001</v>
      </c>
      <c r="M6268" s="239">
        <f t="shared" si="494"/>
        <v>0.5152999999995882</v>
      </c>
      <c r="N6268" s="239"/>
      <c r="O6268" s="178"/>
      <c r="P6268" s="178"/>
      <c r="Q6268" s="178"/>
      <c r="R6268" s="178"/>
      <c r="S6268" s="178"/>
      <c r="T6268" s="178"/>
      <c r="U6268" s="178"/>
      <c r="V6268" s="178"/>
      <c r="W6268" s="178"/>
      <c r="X6268" s="178"/>
      <c r="Y6268" s="210">
        <f t="shared" si="493"/>
        <v>0.3886272655634358</v>
      </c>
      <c r="Z6268" s="211">
        <f t="shared" si="495"/>
        <v>0.46</v>
      </c>
      <c r="AA6268" s="178"/>
      <c r="AB6268" s="178"/>
      <c r="AC6268" s="178"/>
    </row>
    <row r="6269" spans="2:29" x14ac:dyDescent="0.35">
      <c r="B6269" s="222">
        <v>634600</v>
      </c>
      <c r="C6269" s="208">
        <v>266099</v>
      </c>
      <c r="D6269" s="309">
        <v>14635.44</v>
      </c>
      <c r="E6269" s="206">
        <v>21287.919999999998</v>
      </c>
      <c r="F6269" s="206">
        <v>23948.91</v>
      </c>
      <c r="G6269" s="205">
        <f t="shared" si="496"/>
        <v>0.41931768042861645</v>
      </c>
      <c r="H6269" s="207">
        <f t="shared" si="497"/>
        <v>0.45</v>
      </c>
      <c r="I6269" s="213">
        <v>246628</v>
      </c>
      <c r="J6269" s="213">
        <v>13564.54</v>
      </c>
      <c r="K6269" s="212">
        <v>19730.240000000002</v>
      </c>
      <c r="L6269" s="212">
        <v>22196.52</v>
      </c>
      <c r="M6269" s="239">
        <f t="shared" si="494"/>
        <v>0.51519999999974975</v>
      </c>
      <c r="N6269" s="239"/>
      <c r="O6269" s="178"/>
      <c r="P6269" s="178"/>
      <c r="Q6269" s="178"/>
      <c r="R6269" s="178"/>
      <c r="S6269" s="178"/>
      <c r="T6269" s="178"/>
      <c r="U6269" s="178"/>
      <c r="V6269" s="178"/>
      <c r="W6269" s="178"/>
      <c r="X6269" s="178"/>
      <c r="Y6269" s="210">
        <f t="shared" si="493"/>
        <v>0.38863536085723288</v>
      </c>
      <c r="Z6269" s="211">
        <f t="shared" si="495"/>
        <v>0.44</v>
      </c>
      <c r="AA6269" s="178"/>
      <c r="AB6269" s="178"/>
      <c r="AC6269" s="178"/>
    </row>
    <row r="6270" spans="2:29" x14ac:dyDescent="0.35">
      <c r="B6270" s="222">
        <v>634700</v>
      </c>
      <c r="C6270" s="208">
        <v>266144</v>
      </c>
      <c r="D6270" s="309">
        <v>14637.92</v>
      </c>
      <c r="E6270" s="206">
        <v>21291.52</v>
      </c>
      <c r="F6270" s="206">
        <v>23952.959999999999</v>
      </c>
      <c r="G6270" s="205">
        <f t="shared" si="496"/>
        <v>0.41932251457381442</v>
      </c>
      <c r="H6270" s="207">
        <f t="shared" si="497"/>
        <v>0.45</v>
      </c>
      <c r="I6270" s="213">
        <v>246674</v>
      </c>
      <c r="J6270" s="213">
        <v>13567.07</v>
      </c>
      <c r="K6270" s="212">
        <v>19733.919999999998</v>
      </c>
      <c r="L6270" s="212">
        <v>22200.66</v>
      </c>
      <c r="M6270" s="239">
        <f t="shared" si="494"/>
        <v>0.51530000000002474</v>
      </c>
      <c r="N6270" s="239"/>
      <c r="O6270" s="178"/>
      <c r="P6270" s="178"/>
      <c r="Q6270" s="178"/>
      <c r="R6270" s="178"/>
      <c r="S6270" s="178"/>
      <c r="T6270" s="178"/>
      <c r="U6270" s="178"/>
      <c r="V6270" s="178"/>
      <c r="W6270" s="178"/>
      <c r="X6270" s="178"/>
      <c r="Y6270" s="210">
        <f t="shared" si="493"/>
        <v>0.38864660469513157</v>
      </c>
      <c r="Z6270" s="211">
        <f t="shared" si="495"/>
        <v>0.46</v>
      </c>
      <c r="AA6270" s="178"/>
      <c r="AB6270" s="178"/>
      <c r="AC6270" s="178"/>
    </row>
    <row r="6271" spans="2:29" x14ac:dyDescent="0.35">
      <c r="B6271" s="222">
        <v>634800</v>
      </c>
      <c r="C6271" s="208">
        <v>266189</v>
      </c>
      <c r="D6271" s="309">
        <v>14640.39</v>
      </c>
      <c r="E6271" s="206">
        <v>21295.119999999999</v>
      </c>
      <c r="F6271" s="206">
        <v>23957.01</v>
      </c>
      <c r="G6271" s="205">
        <f t="shared" si="496"/>
        <v>0.41932734719596726</v>
      </c>
      <c r="H6271" s="207">
        <f t="shared" si="497"/>
        <v>0.45</v>
      </c>
      <c r="I6271" s="213">
        <v>246718</v>
      </c>
      <c r="J6271" s="213">
        <v>13569.49</v>
      </c>
      <c r="K6271" s="212">
        <v>19737.439999999999</v>
      </c>
      <c r="L6271" s="212">
        <v>22204.62</v>
      </c>
      <c r="M6271" s="239">
        <f t="shared" si="494"/>
        <v>0.51520000000025901</v>
      </c>
      <c r="N6271" s="239"/>
      <c r="O6271" s="178"/>
      <c r="P6271" s="178"/>
      <c r="Q6271" s="178"/>
      <c r="R6271" s="178"/>
      <c r="S6271" s="178"/>
      <c r="T6271" s="178"/>
      <c r="U6271" s="178"/>
      <c r="V6271" s="178"/>
      <c r="W6271" s="178"/>
      <c r="X6271" s="178"/>
      <c r="Y6271" s="210">
        <f t="shared" si="493"/>
        <v>0.38865469439193445</v>
      </c>
      <c r="Z6271" s="211">
        <f t="shared" si="495"/>
        <v>0.44</v>
      </c>
      <c r="AA6271" s="178"/>
      <c r="AB6271" s="178"/>
      <c r="AC6271" s="178"/>
    </row>
    <row r="6272" spans="2:29" x14ac:dyDescent="0.35">
      <c r="B6272" s="222">
        <v>634900</v>
      </c>
      <c r="C6272" s="208">
        <v>266234</v>
      </c>
      <c r="D6272" s="309">
        <v>14642.87</v>
      </c>
      <c r="E6272" s="206">
        <v>21298.720000000001</v>
      </c>
      <c r="F6272" s="206">
        <v>23961.06</v>
      </c>
      <c r="G6272" s="205">
        <f t="shared" si="496"/>
        <v>0.41933217829579461</v>
      </c>
      <c r="H6272" s="207">
        <f t="shared" si="497"/>
        <v>0.45</v>
      </c>
      <c r="I6272" s="213">
        <v>246764</v>
      </c>
      <c r="J6272" s="213">
        <v>13572.02</v>
      </c>
      <c r="K6272" s="212">
        <v>19741.12</v>
      </c>
      <c r="L6272" s="212">
        <v>22208.76</v>
      </c>
      <c r="M6272" s="239">
        <f t="shared" si="494"/>
        <v>0.51529999999995202</v>
      </c>
      <c r="N6272" s="239"/>
      <c r="O6272" s="178"/>
      <c r="P6272" s="178"/>
      <c r="Q6272" s="178"/>
      <c r="R6272" s="178"/>
      <c r="S6272" s="178"/>
      <c r="T6272" s="178"/>
      <c r="U6272" s="178"/>
      <c r="V6272" s="178"/>
      <c r="W6272" s="178"/>
      <c r="X6272" s="178"/>
      <c r="Y6272" s="210">
        <f t="shared" si="493"/>
        <v>0.38866593164277841</v>
      </c>
      <c r="Z6272" s="211">
        <f t="shared" si="495"/>
        <v>0.46</v>
      </c>
      <c r="AA6272" s="178"/>
      <c r="AB6272" s="178"/>
      <c r="AC6272" s="178"/>
    </row>
    <row r="6273" spans="2:29" x14ac:dyDescent="0.35">
      <c r="B6273" s="222">
        <v>635000</v>
      </c>
      <c r="C6273" s="208">
        <v>266279</v>
      </c>
      <c r="D6273" s="309">
        <v>14645.34</v>
      </c>
      <c r="E6273" s="206">
        <v>21302.32</v>
      </c>
      <c r="F6273" s="206">
        <v>23965.11</v>
      </c>
      <c r="G6273" s="205">
        <f t="shared" si="496"/>
        <v>0.41933700787401573</v>
      </c>
      <c r="H6273" s="207">
        <f t="shared" si="497"/>
        <v>0.45</v>
      </c>
      <c r="I6273" s="213">
        <v>246808</v>
      </c>
      <c r="J6273" s="213">
        <v>13574.44</v>
      </c>
      <c r="K6273" s="212">
        <v>19744.64</v>
      </c>
      <c r="L6273" s="212">
        <v>22212.720000000001</v>
      </c>
      <c r="M6273" s="239">
        <f t="shared" si="494"/>
        <v>0.51520000000007715</v>
      </c>
      <c r="N6273" s="239"/>
      <c r="O6273" s="178"/>
      <c r="P6273" s="178"/>
      <c r="Q6273" s="178"/>
      <c r="R6273" s="178"/>
      <c r="S6273" s="178"/>
      <c r="T6273" s="178"/>
      <c r="U6273" s="178"/>
      <c r="V6273" s="178"/>
      <c r="W6273" s="178"/>
      <c r="X6273" s="178"/>
      <c r="Y6273" s="210">
        <f t="shared" si="493"/>
        <v>0.38867401574803151</v>
      </c>
      <c r="Z6273" s="211">
        <f t="shared" si="495"/>
        <v>0.44</v>
      </c>
      <c r="AA6273" s="178"/>
      <c r="AB6273" s="178"/>
      <c r="AC6273" s="178"/>
    </row>
    <row r="6274" spans="2:29" x14ac:dyDescent="0.35">
      <c r="B6274" s="222">
        <v>635100</v>
      </c>
      <c r="C6274" s="208">
        <v>266324</v>
      </c>
      <c r="D6274" s="309">
        <v>14647.82</v>
      </c>
      <c r="E6274" s="206">
        <v>21305.919999999998</v>
      </c>
      <c r="F6274" s="206">
        <v>23969.16</v>
      </c>
      <c r="G6274" s="205">
        <f t="shared" si="496"/>
        <v>0.41934183593134938</v>
      </c>
      <c r="H6274" s="207">
        <f t="shared" si="497"/>
        <v>0.45</v>
      </c>
      <c r="I6274" s="213">
        <v>246854</v>
      </c>
      <c r="J6274" s="213">
        <v>13576.97</v>
      </c>
      <c r="K6274" s="212">
        <v>19748.32</v>
      </c>
      <c r="L6274" s="212">
        <v>22216.86</v>
      </c>
      <c r="M6274" s="239">
        <f t="shared" si="494"/>
        <v>0.51529999999980647</v>
      </c>
      <c r="N6274" s="239"/>
      <c r="O6274" s="178"/>
      <c r="P6274" s="178"/>
      <c r="Q6274" s="178"/>
      <c r="R6274" s="178"/>
      <c r="S6274" s="178"/>
      <c r="T6274" s="178"/>
      <c r="U6274" s="178"/>
      <c r="V6274" s="178"/>
      <c r="W6274" s="178"/>
      <c r="X6274" s="178"/>
      <c r="Y6274" s="210">
        <f t="shared" si="493"/>
        <v>0.38868524641788693</v>
      </c>
      <c r="Z6274" s="211">
        <f t="shared" si="495"/>
        <v>0.46</v>
      </c>
      <c r="AA6274" s="178"/>
      <c r="AB6274" s="178"/>
      <c r="AC6274" s="178"/>
    </row>
    <row r="6275" spans="2:29" x14ac:dyDescent="0.35">
      <c r="B6275" s="222">
        <v>635200</v>
      </c>
      <c r="C6275" s="208">
        <v>266369</v>
      </c>
      <c r="D6275" s="309">
        <v>14650.29</v>
      </c>
      <c r="E6275" s="206">
        <v>21309.52</v>
      </c>
      <c r="F6275" s="206">
        <v>23973.21</v>
      </c>
      <c r="G6275" s="205">
        <f t="shared" si="496"/>
        <v>0.41934666246851388</v>
      </c>
      <c r="H6275" s="207">
        <f t="shared" si="497"/>
        <v>0.45</v>
      </c>
      <c r="I6275" s="213">
        <v>246898</v>
      </c>
      <c r="J6275" s="213">
        <v>13579.39</v>
      </c>
      <c r="K6275" s="212">
        <v>19751.84</v>
      </c>
      <c r="L6275" s="212">
        <v>22220.82</v>
      </c>
      <c r="M6275" s="239">
        <f t="shared" si="494"/>
        <v>0.51520000000000432</v>
      </c>
      <c r="N6275" s="239"/>
      <c r="O6275" s="178"/>
      <c r="P6275" s="178"/>
      <c r="Q6275" s="178"/>
      <c r="R6275" s="178"/>
      <c r="S6275" s="178"/>
      <c r="T6275" s="178"/>
      <c r="U6275" s="178"/>
      <c r="V6275" s="178"/>
      <c r="W6275" s="178"/>
      <c r="X6275" s="178"/>
      <c r="Y6275" s="210">
        <f t="shared" ref="Y6275:Y6338" si="498">I6275/$B6275</f>
        <v>0.38869332493702768</v>
      </c>
      <c r="Z6275" s="211">
        <f t="shared" si="495"/>
        <v>0.44</v>
      </c>
      <c r="AA6275" s="178"/>
      <c r="AB6275" s="178"/>
      <c r="AC6275" s="178"/>
    </row>
    <row r="6276" spans="2:29" x14ac:dyDescent="0.35">
      <c r="B6276" s="222">
        <v>635300</v>
      </c>
      <c r="C6276" s="208">
        <v>266414</v>
      </c>
      <c r="D6276" s="309">
        <v>14652.77</v>
      </c>
      <c r="E6276" s="206">
        <v>21313.119999999999</v>
      </c>
      <c r="F6276" s="206">
        <v>23977.26</v>
      </c>
      <c r="G6276" s="205">
        <f t="shared" si="496"/>
        <v>0.41935148748622697</v>
      </c>
      <c r="H6276" s="207">
        <f t="shared" si="497"/>
        <v>0.45</v>
      </c>
      <c r="I6276" s="213">
        <v>246944</v>
      </c>
      <c r="J6276" s="213">
        <v>13581.92</v>
      </c>
      <c r="K6276" s="212">
        <v>19755.52</v>
      </c>
      <c r="L6276" s="212">
        <v>22224.959999999999</v>
      </c>
      <c r="M6276" s="239">
        <f t="shared" ref="M6276:M6339" si="499">(C6276+D6276+F6276-C6275-D6275-F6275)/100</f>
        <v>0.51530000000027942</v>
      </c>
      <c r="N6276" s="239"/>
      <c r="O6276" s="178"/>
      <c r="P6276" s="178"/>
      <c r="Q6276" s="178"/>
      <c r="R6276" s="178"/>
      <c r="S6276" s="178"/>
      <c r="T6276" s="178"/>
      <c r="U6276" s="178"/>
      <c r="V6276" s="178"/>
      <c r="W6276" s="178"/>
      <c r="X6276" s="178"/>
      <c r="Y6276" s="210">
        <f t="shared" si="498"/>
        <v>0.38870454903195339</v>
      </c>
      <c r="Z6276" s="211">
        <f t="shared" ref="Z6276:Z6339" si="500">(I6276-I6275)/($B6276-$B6275)</f>
        <v>0.46</v>
      </c>
      <c r="AA6276" s="178"/>
      <c r="AB6276" s="178"/>
      <c r="AC6276" s="178"/>
    </row>
    <row r="6277" spans="2:29" x14ac:dyDescent="0.35">
      <c r="B6277" s="222">
        <v>635400</v>
      </c>
      <c r="C6277" s="208">
        <v>266459</v>
      </c>
      <c r="D6277" s="309">
        <v>14655.24</v>
      </c>
      <c r="E6277" s="206">
        <v>21316.720000000001</v>
      </c>
      <c r="F6277" s="206">
        <v>23981.31</v>
      </c>
      <c r="G6277" s="205">
        <f t="shared" ref="G6277:G6340" si="501">C6277/B6277</f>
        <v>0.41935631098520615</v>
      </c>
      <c r="H6277" s="207">
        <f t="shared" ref="H6277:H6340" si="502">(C6277-C6276)/(B6277-B6276)</f>
        <v>0.45</v>
      </c>
      <c r="I6277" s="213">
        <v>246988</v>
      </c>
      <c r="J6277" s="213">
        <v>13584.34</v>
      </c>
      <c r="K6277" s="212">
        <v>19759.04</v>
      </c>
      <c r="L6277" s="212">
        <v>22228.92</v>
      </c>
      <c r="M6277" s="239">
        <f t="shared" si="499"/>
        <v>0.51519999999989519</v>
      </c>
      <c r="N6277" s="239"/>
      <c r="O6277" s="178"/>
      <c r="P6277" s="178"/>
      <c r="Q6277" s="178"/>
      <c r="R6277" s="178"/>
      <c r="S6277" s="178"/>
      <c r="T6277" s="178"/>
      <c r="U6277" s="178"/>
      <c r="V6277" s="178"/>
      <c r="W6277" s="178"/>
      <c r="X6277" s="178"/>
      <c r="Y6277" s="210">
        <f t="shared" si="498"/>
        <v>0.38871262197041234</v>
      </c>
      <c r="Z6277" s="211">
        <f t="shared" si="500"/>
        <v>0.44</v>
      </c>
      <c r="AA6277" s="178"/>
      <c r="AB6277" s="178"/>
      <c r="AC6277" s="178"/>
    </row>
    <row r="6278" spans="2:29" x14ac:dyDescent="0.35">
      <c r="B6278" s="222">
        <v>635500</v>
      </c>
      <c r="C6278" s="208">
        <v>266504</v>
      </c>
      <c r="D6278" s="309">
        <v>14657.72</v>
      </c>
      <c r="E6278" s="206">
        <v>21320.32</v>
      </c>
      <c r="F6278" s="206">
        <v>23985.360000000001</v>
      </c>
      <c r="G6278" s="205">
        <f t="shared" si="501"/>
        <v>0.41936113296616839</v>
      </c>
      <c r="H6278" s="207">
        <f t="shared" si="502"/>
        <v>0.45</v>
      </c>
      <c r="I6278" s="213">
        <v>247034</v>
      </c>
      <c r="J6278" s="213">
        <v>13586.87</v>
      </c>
      <c r="K6278" s="212">
        <v>19762.72</v>
      </c>
      <c r="L6278" s="212">
        <v>22233.06</v>
      </c>
      <c r="M6278" s="239">
        <f t="shared" si="499"/>
        <v>0.5152999999995882</v>
      </c>
      <c r="N6278" s="239"/>
      <c r="O6278" s="178"/>
      <c r="P6278" s="178"/>
      <c r="Q6278" s="178"/>
      <c r="R6278" s="178"/>
      <c r="S6278" s="178"/>
      <c r="T6278" s="178"/>
      <c r="U6278" s="178"/>
      <c r="V6278" s="178"/>
      <c r="W6278" s="178"/>
      <c r="X6278" s="178"/>
      <c r="Y6278" s="210">
        <f t="shared" si="498"/>
        <v>0.3887238394964595</v>
      </c>
      <c r="Z6278" s="211">
        <f t="shared" si="500"/>
        <v>0.46</v>
      </c>
      <c r="AA6278" s="178"/>
      <c r="AB6278" s="178"/>
      <c r="AC6278" s="178"/>
    </row>
    <row r="6279" spans="2:29" x14ac:dyDescent="0.35">
      <c r="B6279" s="222">
        <v>635600</v>
      </c>
      <c r="C6279" s="208">
        <v>266549</v>
      </c>
      <c r="D6279" s="309">
        <v>14660.19</v>
      </c>
      <c r="E6279" s="206">
        <v>21323.919999999998</v>
      </c>
      <c r="F6279" s="206">
        <v>23989.41</v>
      </c>
      <c r="G6279" s="205">
        <f t="shared" si="501"/>
        <v>0.41936595342983007</v>
      </c>
      <c r="H6279" s="207">
        <f t="shared" si="502"/>
        <v>0.45</v>
      </c>
      <c r="I6279" s="213">
        <v>247078</v>
      </c>
      <c r="J6279" s="213">
        <v>13589.29</v>
      </c>
      <c r="K6279" s="212">
        <v>19766.240000000002</v>
      </c>
      <c r="L6279" s="212">
        <v>22237.02</v>
      </c>
      <c r="M6279" s="239">
        <f t="shared" si="499"/>
        <v>0.51519999999974975</v>
      </c>
      <c r="N6279" s="239"/>
      <c r="O6279" s="178"/>
      <c r="P6279" s="178"/>
      <c r="Q6279" s="178"/>
      <c r="R6279" s="178"/>
      <c r="S6279" s="178"/>
      <c r="T6279" s="178"/>
      <c r="U6279" s="178"/>
      <c r="V6279" s="178"/>
      <c r="W6279" s="178"/>
      <c r="X6279" s="178"/>
      <c r="Y6279" s="210">
        <f t="shared" si="498"/>
        <v>0.38873190685966014</v>
      </c>
      <c r="Z6279" s="211">
        <f t="shared" si="500"/>
        <v>0.44</v>
      </c>
      <c r="AA6279" s="178"/>
      <c r="AB6279" s="178"/>
      <c r="AC6279" s="178"/>
    </row>
    <row r="6280" spans="2:29" x14ac:dyDescent="0.35">
      <c r="B6280" s="222">
        <v>635700</v>
      </c>
      <c r="C6280" s="208">
        <v>266594</v>
      </c>
      <c r="D6280" s="309">
        <v>14662.67</v>
      </c>
      <c r="E6280" s="206">
        <v>21327.52</v>
      </c>
      <c r="F6280" s="206">
        <v>23993.46</v>
      </c>
      <c r="G6280" s="205">
        <f t="shared" si="501"/>
        <v>0.41937077237690734</v>
      </c>
      <c r="H6280" s="207">
        <f t="shared" si="502"/>
        <v>0.45</v>
      </c>
      <c r="I6280" s="213">
        <v>247124</v>
      </c>
      <c r="J6280" s="213">
        <v>13591.82</v>
      </c>
      <c r="K6280" s="212">
        <v>19769.919999999998</v>
      </c>
      <c r="L6280" s="212">
        <v>22241.16</v>
      </c>
      <c r="M6280" s="239">
        <f t="shared" si="499"/>
        <v>0.51530000000002474</v>
      </c>
      <c r="N6280" s="239"/>
      <c r="O6280" s="178"/>
      <c r="P6280" s="178"/>
      <c r="Q6280" s="178"/>
      <c r="R6280" s="178"/>
      <c r="S6280" s="178"/>
      <c r="T6280" s="178"/>
      <c r="U6280" s="178"/>
      <c r="V6280" s="178"/>
      <c r="W6280" s="178"/>
      <c r="X6280" s="178"/>
      <c r="Y6280" s="210">
        <f t="shared" si="498"/>
        <v>0.38874311782287241</v>
      </c>
      <c r="Z6280" s="211">
        <f t="shared" si="500"/>
        <v>0.46</v>
      </c>
      <c r="AA6280" s="178"/>
      <c r="AB6280" s="178"/>
      <c r="AC6280" s="178"/>
    </row>
    <row r="6281" spans="2:29" x14ac:dyDescent="0.35">
      <c r="B6281" s="222">
        <v>635800</v>
      </c>
      <c r="C6281" s="208">
        <v>266639</v>
      </c>
      <c r="D6281" s="309">
        <v>14665.14</v>
      </c>
      <c r="E6281" s="206">
        <v>21331.119999999999</v>
      </c>
      <c r="F6281" s="206">
        <v>23997.51</v>
      </c>
      <c r="G6281" s="205">
        <f t="shared" si="501"/>
        <v>0.41937558980811573</v>
      </c>
      <c r="H6281" s="207">
        <f t="shared" si="502"/>
        <v>0.45</v>
      </c>
      <c r="I6281" s="213">
        <v>247168</v>
      </c>
      <c r="J6281" s="213">
        <v>13594.24</v>
      </c>
      <c r="K6281" s="212">
        <v>19773.439999999999</v>
      </c>
      <c r="L6281" s="212">
        <v>22245.119999999999</v>
      </c>
      <c r="M6281" s="239">
        <f t="shared" si="499"/>
        <v>0.51520000000025901</v>
      </c>
      <c r="N6281" s="239"/>
      <c r="O6281" s="178"/>
      <c r="P6281" s="178"/>
      <c r="Q6281" s="178"/>
      <c r="R6281" s="178"/>
      <c r="S6281" s="178"/>
      <c r="T6281" s="178"/>
      <c r="U6281" s="178"/>
      <c r="V6281" s="178"/>
      <c r="W6281" s="178"/>
      <c r="X6281" s="178"/>
      <c r="Y6281" s="210">
        <f t="shared" si="498"/>
        <v>0.38875117961623151</v>
      </c>
      <c r="Z6281" s="211">
        <f t="shared" si="500"/>
        <v>0.44</v>
      </c>
      <c r="AA6281" s="178"/>
      <c r="AB6281" s="178"/>
      <c r="AC6281" s="178"/>
    </row>
    <row r="6282" spans="2:29" x14ac:dyDescent="0.35">
      <c r="B6282" s="222">
        <v>635900</v>
      </c>
      <c r="C6282" s="208">
        <v>266684</v>
      </c>
      <c r="D6282" s="309">
        <v>14667.62</v>
      </c>
      <c r="E6282" s="206">
        <v>21334.720000000001</v>
      </c>
      <c r="F6282" s="206">
        <v>24001.56</v>
      </c>
      <c r="G6282" s="205">
        <f t="shared" si="501"/>
        <v>0.41938040572417046</v>
      </c>
      <c r="H6282" s="207">
        <f t="shared" si="502"/>
        <v>0.45</v>
      </c>
      <c r="I6282" s="213">
        <v>247214</v>
      </c>
      <c r="J6282" s="213">
        <v>13596.77</v>
      </c>
      <c r="K6282" s="212">
        <v>19777.12</v>
      </c>
      <c r="L6282" s="212">
        <v>22249.26</v>
      </c>
      <c r="M6282" s="239">
        <f t="shared" si="499"/>
        <v>0.51529999999995202</v>
      </c>
      <c r="N6282" s="239"/>
      <c r="O6282" s="178"/>
      <c r="P6282" s="178"/>
      <c r="Q6282" s="178"/>
      <c r="R6282" s="178"/>
      <c r="S6282" s="178"/>
      <c r="T6282" s="178"/>
      <c r="U6282" s="178"/>
      <c r="V6282" s="178"/>
      <c r="W6282" s="178"/>
      <c r="X6282" s="178"/>
      <c r="Y6282" s="210">
        <f t="shared" si="498"/>
        <v>0.38876238402264507</v>
      </c>
      <c r="Z6282" s="211">
        <f t="shared" si="500"/>
        <v>0.46</v>
      </c>
      <c r="AA6282" s="178"/>
      <c r="AB6282" s="178"/>
      <c r="AC6282" s="178"/>
    </row>
    <row r="6283" spans="2:29" x14ac:dyDescent="0.35">
      <c r="B6283" s="222">
        <v>636000</v>
      </c>
      <c r="C6283" s="208">
        <v>266729</v>
      </c>
      <c r="D6283" s="309">
        <v>14670.09</v>
      </c>
      <c r="E6283" s="206">
        <v>21338.32</v>
      </c>
      <c r="F6283" s="206">
        <v>24005.61</v>
      </c>
      <c r="G6283" s="205">
        <f t="shared" si="501"/>
        <v>0.41938522012578616</v>
      </c>
      <c r="H6283" s="207">
        <f t="shared" si="502"/>
        <v>0.45</v>
      </c>
      <c r="I6283" s="213">
        <v>247258</v>
      </c>
      <c r="J6283" s="213">
        <v>13599.19</v>
      </c>
      <c r="K6283" s="212">
        <v>19780.64</v>
      </c>
      <c r="L6283" s="212">
        <v>22253.22</v>
      </c>
      <c r="M6283" s="239">
        <f t="shared" si="499"/>
        <v>0.51520000000007715</v>
      </c>
      <c r="N6283" s="239"/>
      <c r="O6283" s="178"/>
      <c r="P6283" s="178"/>
      <c r="Q6283" s="178"/>
      <c r="R6283" s="178"/>
      <c r="S6283" s="178"/>
      <c r="T6283" s="178"/>
      <c r="U6283" s="178"/>
      <c r="V6283" s="178"/>
      <c r="W6283" s="178"/>
      <c r="X6283" s="178"/>
      <c r="Y6283" s="210">
        <f t="shared" si="498"/>
        <v>0.38877044025157231</v>
      </c>
      <c r="Z6283" s="211">
        <f t="shared" si="500"/>
        <v>0.44</v>
      </c>
      <c r="AA6283" s="178"/>
      <c r="AB6283" s="178"/>
      <c r="AC6283" s="178"/>
    </row>
    <row r="6284" spans="2:29" x14ac:dyDescent="0.35">
      <c r="B6284" s="222">
        <v>636100</v>
      </c>
      <c r="C6284" s="208">
        <v>266774</v>
      </c>
      <c r="D6284" s="309">
        <v>14672.57</v>
      </c>
      <c r="E6284" s="206">
        <v>21341.919999999998</v>
      </c>
      <c r="F6284" s="206">
        <v>24009.66</v>
      </c>
      <c r="G6284" s="205">
        <f t="shared" si="501"/>
        <v>0.41939003301367711</v>
      </c>
      <c r="H6284" s="207">
        <f t="shared" si="502"/>
        <v>0.45</v>
      </c>
      <c r="I6284" s="213">
        <v>247304</v>
      </c>
      <c r="J6284" s="213">
        <v>13601.72</v>
      </c>
      <c r="K6284" s="212">
        <v>19784.32</v>
      </c>
      <c r="L6284" s="212">
        <v>22257.360000000001</v>
      </c>
      <c r="M6284" s="239">
        <f t="shared" si="499"/>
        <v>0.51529999999980647</v>
      </c>
      <c r="N6284" s="239"/>
      <c r="O6284" s="178"/>
      <c r="P6284" s="178"/>
      <c r="Q6284" s="178"/>
      <c r="R6284" s="178"/>
      <c r="S6284" s="178"/>
      <c r="T6284" s="178"/>
      <c r="U6284" s="178"/>
      <c r="V6284" s="178"/>
      <c r="W6284" s="178"/>
      <c r="X6284" s="178"/>
      <c r="Y6284" s="210">
        <f t="shared" si="498"/>
        <v>0.38878163810721583</v>
      </c>
      <c r="Z6284" s="211">
        <f t="shared" si="500"/>
        <v>0.46</v>
      </c>
      <c r="AA6284" s="178"/>
      <c r="AB6284" s="178"/>
      <c r="AC6284" s="178"/>
    </row>
    <row r="6285" spans="2:29" x14ac:dyDescent="0.35">
      <c r="B6285" s="222">
        <v>636200</v>
      </c>
      <c r="C6285" s="208">
        <v>266819</v>
      </c>
      <c r="D6285" s="309">
        <v>14675.04</v>
      </c>
      <c r="E6285" s="206">
        <v>21345.52</v>
      </c>
      <c r="F6285" s="206">
        <v>24013.71</v>
      </c>
      <c r="G6285" s="205">
        <f t="shared" si="501"/>
        <v>0.41939484438855706</v>
      </c>
      <c r="H6285" s="207">
        <f t="shared" si="502"/>
        <v>0.45</v>
      </c>
      <c r="I6285" s="213">
        <v>247348</v>
      </c>
      <c r="J6285" s="213">
        <v>13604.14</v>
      </c>
      <c r="K6285" s="212">
        <v>19787.84</v>
      </c>
      <c r="L6285" s="212">
        <v>22261.32</v>
      </c>
      <c r="M6285" s="239">
        <f t="shared" si="499"/>
        <v>0.51520000000000432</v>
      </c>
      <c r="N6285" s="239"/>
      <c r="O6285" s="178"/>
      <c r="P6285" s="178"/>
      <c r="Q6285" s="178"/>
      <c r="R6285" s="178"/>
      <c r="S6285" s="178"/>
      <c r="T6285" s="178"/>
      <c r="U6285" s="178"/>
      <c r="V6285" s="178"/>
      <c r="W6285" s="178"/>
      <c r="X6285" s="178"/>
      <c r="Y6285" s="210">
        <f t="shared" si="498"/>
        <v>0.38878968877711412</v>
      </c>
      <c r="Z6285" s="211">
        <f t="shared" si="500"/>
        <v>0.44</v>
      </c>
      <c r="AA6285" s="178"/>
      <c r="AB6285" s="178"/>
      <c r="AC6285" s="178"/>
    </row>
    <row r="6286" spans="2:29" x14ac:dyDescent="0.35">
      <c r="B6286" s="222">
        <v>636300</v>
      </c>
      <c r="C6286" s="208">
        <v>266864</v>
      </c>
      <c r="D6286" s="309">
        <v>14677.52</v>
      </c>
      <c r="E6286" s="206">
        <v>21349.119999999999</v>
      </c>
      <c r="F6286" s="206">
        <v>24017.759999999998</v>
      </c>
      <c r="G6286" s="205">
        <f t="shared" si="501"/>
        <v>0.4193996542511394</v>
      </c>
      <c r="H6286" s="207">
        <f t="shared" si="502"/>
        <v>0.45</v>
      </c>
      <c r="I6286" s="213">
        <v>247394</v>
      </c>
      <c r="J6286" s="213">
        <v>13606.67</v>
      </c>
      <c r="K6286" s="212">
        <v>19791.52</v>
      </c>
      <c r="L6286" s="212">
        <v>22265.46</v>
      </c>
      <c r="M6286" s="239">
        <f t="shared" si="499"/>
        <v>0.51530000000027942</v>
      </c>
      <c r="N6286" s="239"/>
      <c r="O6286" s="178"/>
      <c r="P6286" s="178"/>
      <c r="Q6286" s="178"/>
      <c r="R6286" s="178"/>
      <c r="S6286" s="178"/>
      <c r="T6286" s="178"/>
      <c r="U6286" s="178"/>
      <c r="V6286" s="178"/>
      <c r="W6286" s="178"/>
      <c r="X6286" s="178"/>
      <c r="Y6286" s="210">
        <f t="shared" si="498"/>
        <v>0.38880088008800878</v>
      </c>
      <c r="Z6286" s="211">
        <f t="shared" si="500"/>
        <v>0.46</v>
      </c>
      <c r="AA6286" s="178"/>
      <c r="AB6286" s="178"/>
      <c r="AC6286" s="178"/>
    </row>
    <row r="6287" spans="2:29" x14ac:dyDescent="0.35">
      <c r="B6287" s="222">
        <v>636400</v>
      </c>
      <c r="C6287" s="208">
        <v>266909</v>
      </c>
      <c r="D6287" s="309">
        <v>14679.99</v>
      </c>
      <c r="E6287" s="206">
        <v>21352.720000000001</v>
      </c>
      <c r="F6287" s="206">
        <v>24021.81</v>
      </c>
      <c r="G6287" s="205">
        <f t="shared" si="501"/>
        <v>0.41940446260213704</v>
      </c>
      <c r="H6287" s="207">
        <f t="shared" si="502"/>
        <v>0.45</v>
      </c>
      <c r="I6287" s="213">
        <v>247438</v>
      </c>
      <c r="J6287" s="213">
        <v>13609.09</v>
      </c>
      <c r="K6287" s="212">
        <v>19795.04</v>
      </c>
      <c r="L6287" s="212">
        <v>22269.42</v>
      </c>
      <c r="M6287" s="239">
        <f t="shared" si="499"/>
        <v>0.51519999999989519</v>
      </c>
      <c r="N6287" s="239"/>
      <c r="O6287" s="178"/>
      <c r="P6287" s="178"/>
      <c r="Q6287" s="178"/>
      <c r="R6287" s="178"/>
      <c r="S6287" s="178"/>
      <c r="T6287" s="178"/>
      <c r="U6287" s="178"/>
      <c r="V6287" s="178"/>
      <c r="W6287" s="178"/>
      <c r="X6287" s="178"/>
      <c r="Y6287" s="210">
        <f t="shared" si="498"/>
        <v>0.38880892520427401</v>
      </c>
      <c r="Z6287" s="211">
        <f t="shared" si="500"/>
        <v>0.44</v>
      </c>
      <c r="AA6287" s="178"/>
      <c r="AB6287" s="178"/>
      <c r="AC6287" s="178"/>
    </row>
    <row r="6288" spans="2:29" x14ac:dyDescent="0.35">
      <c r="B6288" s="222">
        <v>636500</v>
      </c>
      <c r="C6288" s="208">
        <v>266954</v>
      </c>
      <c r="D6288" s="309">
        <v>14682.47</v>
      </c>
      <c r="E6288" s="206">
        <v>21356.32</v>
      </c>
      <c r="F6288" s="206">
        <v>24025.86</v>
      </c>
      <c r="G6288" s="205">
        <f t="shared" si="501"/>
        <v>0.41940926944226237</v>
      </c>
      <c r="H6288" s="207">
        <f t="shared" si="502"/>
        <v>0.45</v>
      </c>
      <c r="I6288" s="213">
        <v>247484</v>
      </c>
      <c r="J6288" s="213">
        <v>13611.62</v>
      </c>
      <c r="K6288" s="212">
        <v>19798.72</v>
      </c>
      <c r="L6288" s="212">
        <v>22273.56</v>
      </c>
      <c r="M6288" s="239">
        <f t="shared" si="499"/>
        <v>0.5152999999995882</v>
      </c>
      <c r="N6288" s="239"/>
      <c r="O6288" s="178"/>
      <c r="P6288" s="178"/>
      <c r="Q6288" s="178"/>
      <c r="R6288" s="178"/>
      <c r="S6288" s="178"/>
      <c r="T6288" s="178"/>
      <c r="U6288" s="178"/>
      <c r="V6288" s="178"/>
      <c r="W6288" s="178"/>
      <c r="X6288" s="178"/>
      <c r="Y6288" s="210">
        <f t="shared" si="498"/>
        <v>0.38882010997643363</v>
      </c>
      <c r="Z6288" s="211">
        <f t="shared" si="500"/>
        <v>0.46</v>
      </c>
      <c r="AA6288" s="178"/>
      <c r="AB6288" s="178"/>
      <c r="AC6288" s="178"/>
    </row>
    <row r="6289" spans="2:29" x14ac:dyDescent="0.35">
      <c r="B6289" s="222">
        <v>636600</v>
      </c>
      <c r="C6289" s="208">
        <v>266999</v>
      </c>
      <c r="D6289" s="309">
        <v>14684.94</v>
      </c>
      <c r="E6289" s="206">
        <v>21359.919999999998</v>
      </c>
      <c r="F6289" s="206">
        <v>24029.91</v>
      </c>
      <c r="G6289" s="205">
        <f t="shared" si="501"/>
        <v>0.41941407477222747</v>
      </c>
      <c r="H6289" s="207">
        <f t="shared" si="502"/>
        <v>0.45</v>
      </c>
      <c r="I6289" s="213">
        <v>247528</v>
      </c>
      <c r="J6289" s="213">
        <v>13614.04</v>
      </c>
      <c r="K6289" s="212">
        <v>19802.240000000002</v>
      </c>
      <c r="L6289" s="212">
        <v>22277.52</v>
      </c>
      <c r="M6289" s="239">
        <f t="shared" si="499"/>
        <v>0.51519999999974975</v>
      </c>
      <c r="N6289" s="239"/>
      <c r="O6289" s="178"/>
      <c r="P6289" s="178"/>
      <c r="Q6289" s="178"/>
      <c r="R6289" s="178"/>
      <c r="S6289" s="178"/>
      <c r="T6289" s="178"/>
      <c r="U6289" s="178"/>
      <c r="V6289" s="178"/>
      <c r="W6289" s="178"/>
      <c r="X6289" s="178"/>
      <c r="Y6289" s="210">
        <f t="shared" si="498"/>
        <v>0.38882814954445494</v>
      </c>
      <c r="Z6289" s="211">
        <f t="shared" si="500"/>
        <v>0.44</v>
      </c>
      <c r="AA6289" s="178"/>
      <c r="AB6289" s="178"/>
      <c r="AC6289" s="178"/>
    </row>
    <row r="6290" spans="2:29" x14ac:dyDescent="0.35">
      <c r="B6290" s="222">
        <v>636700</v>
      </c>
      <c r="C6290" s="208">
        <v>267044</v>
      </c>
      <c r="D6290" s="309">
        <v>14687.42</v>
      </c>
      <c r="E6290" s="206">
        <v>21363.52</v>
      </c>
      <c r="F6290" s="206">
        <v>24033.96</v>
      </c>
      <c r="G6290" s="205">
        <f t="shared" si="501"/>
        <v>0.41941887859274385</v>
      </c>
      <c r="H6290" s="207">
        <f t="shared" si="502"/>
        <v>0.45</v>
      </c>
      <c r="I6290" s="213">
        <v>247574</v>
      </c>
      <c r="J6290" s="213">
        <v>13616.57</v>
      </c>
      <c r="K6290" s="212">
        <v>19805.919999999998</v>
      </c>
      <c r="L6290" s="212">
        <v>22281.66</v>
      </c>
      <c r="M6290" s="239">
        <f t="shared" si="499"/>
        <v>0.51530000000002474</v>
      </c>
      <c r="N6290" s="239"/>
      <c r="O6290" s="178"/>
      <c r="P6290" s="178"/>
      <c r="Q6290" s="178"/>
      <c r="R6290" s="178"/>
      <c r="S6290" s="178"/>
      <c r="T6290" s="178"/>
      <c r="U6290" s="178"/>
      <c r="V6290" s="178"/>
      <c r="W6290" s="178"/>
      <c r="X6290" s="178"/>
      <c r="Y6290" s="210">
        <f t="shared" si="498"/>
        <v>0.38883932778388564</v>
      </c>
      <c r="Z6290" s="211">
        <f t="shared" si="500"/>
        <v>0.46</v>
      </c>
      <c r="AA6290" s="178"/>
      <c r="AB6290" s="178"/>
      <c r="AC6290" s="178"/>
    </row>
    <row r="6291" spans="2:29" x14ac:dyDescent="0.35">
      <c r="B6291" s="222">
        <v>636800</v>
      </c>
      <c r="C6291" s="208">
        <v>267089</v>
      </c>
      <c r="D6291" s="309">
        <v>14689.89</v>
      </c>
      <c r="E6291" s="206">
        <v>21367.119999999999</v>
      </c>
      <c r="F6291" s="206">
        <v>24038.01</v>
      </c>
      <c r="G6291" s="205">
        <f t="shared" si="501"/>
        <v>0.41942368090452259</v>
      </c>
      <c r="H6291" s="207">
        <f t="shared" si="502"/>
        <v>0.45</v>
      </c>
      <c r="I6291" s="213">
        <v>247618</v>
      </c>
      <c r="J6291" s="213">
        <v>13618.99</v>
      </c>
      <c r="K6291" s="212">
        <v>19809.439999999999</v>
      </c>
      <c r="L6291" s="212">
        <v>22285.62</v>
      </c>
      <c r="M6291" s="239">
        <f t="shared" si="499"/>
        <v>0.51520000000025901</v>
      </c>
      <c r="N6291" s="239"/>
      <c r="O6291" s="178"/>
      <c r="P6291" s="178"/>
      <c r="Q6291" s="178"/>
      <c r="R6291" s="178"/>
      <c r="S6291" s="178"/>
      <c r="T6291" s="178"/>
      <c r="U6291" s="178"/>
      <c r="V6291" s="178"/>
      <c r="W6291" s="178"/>
      <c r="X6291" s="178"/>
      <c r="Y6291" s="210">
        <f t="shared" si="498"/>
        <v>0.38884736180904522</v>
      </c>
      <c r="Z6291" s="211">
        <f t="shared" si="500"/>
        <v>0.44</v>
      </c>
      <c r="AA6291" s="178"/>
      <c r="AB6291" s="178"/>
      <c r="AC6291" s="178"/>
    </row>
    <row r="6292" spans="2:29" x14ac:dyDescent="0.35">
      <c r="B6292" s="222">
        <v>636900</v>
      </c>
      <c r="C6292" s="208">
        <v>267134</v>
      </c>
      <c r="D6292" s="309">
        <v>14692.37</v>
      </c>
      <c r="E6292" s="206">
        <v>21370.720000000001</v>
      </c>
      <c r="F6292" s="206">
        <v>24042.06</v>
      </c>
      <c r="G6292" s="205">
        <f t="shared" si="501"/>
        <v>0.41942848170827446</v>
      </c>
      <c r="H6292" s="207">
        <f t="shared" si="502"/>
        <v>0.45</v>
      </c>
      <c r="I6292" s="213">
        <v>247664</v>
      </c>
      <c r="J6292" s="213">
        <v>13621.52</v>
      </c>
      <c r="K6292" s="212">
        <v>19813.12</v>
      </c>
      <c r="L6292" s="212">
        <v>22289.759999999998</v>
      </c>
      <c r="M6292" s="239">
        <f t="shared" si="499"/>
        <v>0.51529999999995202</v>
      </c>
      <c r="N6292" s="239"/>
      <c r="O6292" s="178"/>
      <c r="P6292" s="178"/>
      <c r="Q6292" s="178"/>
      <c r="R6292" s="178"/>
      <c r="S6292" s="178"/>
      <c r="T6292" s="178"/>
      <c r="U6292" s="178"/>
      <c r="V6292" s="178"/>
      <c r="W6292" s="178"/>
      <c r="X6292" s="178"/>
      <c r="Y6292" s="210">
        <f t="shared" si="498"/>
        <v>0.38885853352174593</v>
      </c>
      <c r="Z6292" s="211">
        <f t="shared" si="500"/>
        <v>0.46</v>
      </c>
      <c r="AA6292" s="178"/>
      <c r="AB6292" s="178"/>
      <c r="AC6292" s="178"/>
    </row>
    <row r="6293" spans="2:29" x14ac:dyDescent="0.35">
      <c r="B6293" s="222">
        <v>637000</v>
      </c>
      <c r="C6293" s="208">
        <v>267179</v>
      </c>
      <c r="D6293" s="309">
        <v>14694.84</v>
      </c>
      <c r="E6293" s="206">
        <v>21374.32</v>
      </c>
      <c r="F6293" s="206">
        <v>24046.11</v>
      </c>
      <c r="G6293" s="205">
        <f t="shared" si="501"/>
        <v>0.41943328100470956</v>
      </c>
      <c r="H6293" s="207">
        <f t="shared" si="502"/>
        <v>0.45</v>
      </c>
      <c r="I6293" s="213">
        <v>247708</v>
      </c>
      <c r="J6293" s="213">
        <v>13623.94</v>
      </c>
      <c r="K6293" s="212">
        <v>19816.64</v>
      </c>
      <c r="L6293" s="212">
        <v>22293.72</v>
      </c>
      <c r="M6293" s="239">
        <f t="shared" si="499"/>
        <v>0.51520000000007715</v>
      </c>
      <c r="N6293" s="239"/>
      <c r="O6293" s="178"/>
      <c r="P6293" s="178"/>
      <c r="Q6293" s="178"/>
      <c r="R6293" s="178"/>
      <c r="S6293" s="178"/>
      <c r="T6293" s="178"/>
      <c r="U6293" s="178"/>
      <c r="V6293" s="178"/>
      <c r="W6293" s="178"/>
      <c r="X6293" s="178"/>
      <c r="Y6293" s="210">
        <f t="shared" si="498"/>
        <v>0.38886656200941916</v>
      </c>
      <c r="Z6293" s="211">
        <f t="shared" si="500"/>
        <v>0.44</v>
      </c>
      <c r="AA6293" s="178"/>
      <c r="AB6293" s="178"/>
      <c r="AC6293" s="178"/>
    </row>
    <row r="6294" spans="2:29" x14ac:dyDescent="0.35">
      <c r="B6294" s="222">
        <v>637100</v>
      </c>
      <c r="C6294" s="208">
        <v>267224</v>
      </c>
      <c r="D6294" s="309">
        <v>14697.32</v>
      </c>
      <c r="E6294" s="206">
        <v>21377.919999999998</v>
      </c>
      <c r="F6294" s="206">
        <v>24050.16</v>
      </c>
      <c r="G6294" s="205">
        <f t="shared" si="501"/>
        <v>0.41943807879453776</v>
      </c>
      <c r="H6294" s="207">
        <f t="shared" si="502"/>
        <v>0.45</v>
      </c>
      <c r="I6294" s="213">
        <v>247754</v>
      </c>
      <c r="J6294" s="213">
        <v>13626.47</v>
      </c>
      <c r="K6294" s="212">
        <v>19820.32</v>
      </c>
      <c r="L6294" s="212">
        <v>22297.86</v>
      </c>
      <c r="M6294" s="239">
        <f t="shared" si="499"/>
        <v>0.51529999999980647</v>
      </c>
      <c r="N6294" s="239"/>
      <c r="O6294" s="178"/>
      <c r="P6294" s="178"/>
      <c r="Q6294" s="178"/>
      <c r="R6294" s="178"/>
      <c r="S6294" s="178"/>
      <c r="T6294" s="178"/>
      <c r="U6294" s="178"/>
      <c r="V6294" s="178"/>
      <c r="W6294" s="178"/>
      <c r="X6294" s="178"/>
      <c r="Y6294" s="210">
        <f t="shared" si="498"/>
        <v>0.38887772720138125</v>
      </c>
      <c r="Z6294" s="211">
        <f t="shared" si="500"/>
        <v>0.46</v>
      </c>
      <c r="AA6294" s="178"/>
      <c r="AB6294" s="178"/>
      <c r="AC6294" s="178"/>
    </row>
    <row r="6295" spans="2:29" x14ac:dyDescent="0.35">
      <c r="B6295" s="222">
        <v>637200</v>
      </c>
      <c r="C6295" s="208">
        <v>267269</v>
      </c>
      <c r="D6295" s="309">
        <v>14699.79</v>
      </c>
      <c r="E6295" s="206">
        <v>21381.52</v>
      </c>
      <c r="F6295" s="206">
        <v>24054.21</v>
      </c>
      <c r="G6295" s="205">
        <f t="shared" si="501"/>
        <v>0.41944287507846828</v>
      </c>
      <c r="H6295" s="207">
        <f t="shared" si="502"/>
        <v>0.45</v>
      </c>
      <c r="I6295" s="213">
        <v>247798</v>
      </c>
      <c r="J6295" s="213">
        <v>13628.89</v>
      </c>
      <c r="K6295" s="212">
        <v>19823.84</v>
      </c>
      <c r="L6295" s="212">
        <v>22301.82</v>
      </c>
      <c r="M6295" s="239">
        <f t="shared" si="499"/>
        <v>0.51520000000000432</v>
      </c>
      <c r="N6295" s="239"/>
      <c r="O6295" s="178"/>
      <c r="P6295" s="178"/>
      <c r="Q6295" s="178"/>
      <c r="R6295" s="178"/>
      <c r="S6295" s="178"/>
      <c r="T6295" s="178"/>
      <c r="U6295" s="178"/>
      <c r="V6295" s="178"/>
      <c r="W6295" s="178"/>
      <c r="X6295" s="178"/>
      <c r="Y6295" s="210">
        <f t="shared" si="498"/>
        <v>0.3888857501569366</v>
      </c>
      <c r="Z6295" s="211">
        <f t="shared" si="500"/>
        <v>0.44</v>
      </c>
      <c r="AA6295" s="178"/>
      <c r="AB6295" s="178"/>
      <c r="AC6295" s="178"/>
    </row>
    <row r="6296" spans="2:29" x14ac:dyDescent="0.35">
      <c r="B6296" s="222">
        <v>637300</v>
      </c>
      <c r="C6296" s="208">
        <v>267314</v>
      </c>
      <c r="D6296" s="309">
        <v>14702.27</v>
      </c>
      <c r="E6296" s="206">
        <v>21385.119999999999</v>
      </c>
      <c r="F6296" s="206">
        <v>24058.26</v>
      </c>
      <c r="G6296" s="205">
        <f t="shared" si="501"/>
        <v>0.4194476698572101</v>
      </c>
      <c r="H6296" s="207">
        <f t="shared" si="502"/>
        <v>0.45</v>
      </c>
      <c r="I6296" s="213">
        <v>247844</v>
      </c>
      <c r="J6296" s="213">
        <v>13631.42</v>
      </c>
      <c r="K6296" s="212">
        <v>19827.52</v>
      </c>
      <c r="L6296" s="212">
        <v>22305.96</v>
      </c>
      <c r="M6296" s="239">
        <f t="shared" si="499"/>
        <v>0.51530000000027942</v>
      </c>
      <c r="N6296" s="239"/>
      <c r="O6296" s="178"/>
      <c r="P6296" s="178"/>
      <c r="Q6296" s="178"/>
      <c r="R6296" s="178"/>
      <c r="S6296" s="178"/>
      <c r="T6296" s="178"/>
      <c r="U6296" s="178"/>
      <c r="V6296" s="178"/>
      <c r="W6296" s="178"/>
      <c r="X6296" s="178"/>
      <c r="Y6296" s="210">
        <f t="shared" si="498"/>
        <v>0.38889690883414407</v>
      </c>
      <c r="Z6296" s="211">
        <f t="shared" si="500"/>
        <v>0.46</v>
      </c>
      <c r="AA6296" s="178"/>
      <c r="AB6296" s="178"/>
      <c r="AC6296" s="178"/>
    </row>
    <row r="6297" spans="2:29" x14ac:dyDescent="0.35">
      <c r="B6297" s="222">
        <v>637400</v>
      </c>
      <c r="C6297" s="208">
        <v>267359</v>
      </c>
      <c r="D6297" s="309">
        <v>14704.74</v>
      </c>
      <c r="E6297" s="206">
        <v>21388.720000000001</v>
      </c>
      <c r="F6297" s="206">
        <v>24062.31</v>
      </c>
      <c r="G6297" s="205">
        <f t="shared" si="501"/>
        <v>0.41945246313147161</v>
      </c>
      <c r="H6297" s="207">
        <f t="shared" si="502"/>
        <v>0.45</v>
      </c>
      <c r="I6297" s="213">
        <v>247888</v>
      </c>
      <c r="J6297" s="213">
        <v>13633.84</v>
      </c>
      <c r="K6297" s="212">
        <v>19831.04</v>
      </c>
      <c r="L6297" s="212">
        <v>22309.919999999998</v>
      </c>
      <c r="M6297" s="239">
        <f t="shared" si="499"/>
        <v>0.51519999999989519</v>
      </c>
      <c r="N6297" s="239"/>
      <c r="O6297" s="178"/>
      <c r="P6297" s="178"/>
      <c r="Q6297" s="178"/>
      <c r="R6297" s="178"/>
      <c r="S6297" s="178"/>
      <c r="T6297" s="178"/>
      <c r="U6297" s="178"/>
      <c r="V6297" s="178"/>
      <c r="W6297" s="178"/>
      <c r="X6297" s="178"/>
      <c r="Y6297" s="210">
        <f t="shared" si="498"/>
        <v>0.38890492626294321</v>
      </c>
      <c r="Z6297" s="211">
        <f t="shared" si="500"/>
        <v>0.44</v>
      </c>
      <c r="AA6297" s="178"/>
      <c r="AB6297" s="178"/>
      <c r="AC6297" s="178"/>
    </row>
    <row r="6298" spans="2:29" x14ac:dyDescent="0.35">
      <c r="B6298" s="222">
        <v>637500</v>
      </c>
      <c r="C6298" s="208">
        <v>267404</v>
      </c>
      <c r="D6298" s="309">
        <v>14707.22</v>
      </c>
      <c r="E6298" s="206">
        <v>21392.32</v>
      </c>
      <c r="F6298" s="206">
        <v>24066.36</v>
      </c>
      <c r="G6298" s="205">
        <f t="shared" si="501"/>
        <v>0.41945725490196079</v>
      </c>
      <c r="H6298" s="207">
        <f t="shared" si="502"/>
        <v>0.45</v>
      </c>
      <c r="I6298" s="213">
        <v>247934</v>
      </c>
      <c r="J6298" s="213">
        <v>13636.37</v>
      </c>
      <c r="K6298" s="212">
        <v>19834.72</v>
      </c>
      <c r="L6298" s="212">
        <v>22314.06</v>
      </c>
      <c r="M6298" s="239">
        <f t="shared" si="499"/>
        <v>0.5152999999995882</v>
      </c>
      <c r="N6298" s="239"/>
      <c r="O6298" s="178"/>
      <c r="P6298" s="178"/>
      <c r="Q6298" s="178"/>
      <c r="R6298" s="178"/>
      <c r="S6298" s="178"/>
      <c r="T6298" s="178"/>
      <c r="U6298" s="178"/>
      <c r="V6298" s="178"/>
      <c r="W6298" s="178"/>
      <c r="X6298" s="178"/>
      <c r="Y6298" s="210">
        <f t="shared" si="498"/>
        <v>0.38891607843137255</v>
      </c>
      <c r="Z6298" s="211">
        <f t="shared" si="500"/>
        <v>0.46</v>
      </c>
      <c r="AA6298" s="178"/>
      <c r="AB6298" s="178"/>
      <c r="AC6298" s="178"/>
    </row>
    <row r="6299" spans="2:29" x14ac:dyDescent="0.35">
      <c r="B6299" s="222">
        <v>637600</v>
      </c>
      <c r="C6299" s="208">
        <v>267449</v>
      </c>
      <c r="D6299" s="309">
        <v>14709.69</v>
      </c>
      <c r="E6299" s="206">
        <v>21395.919999999998</v>
      </c>
      <c r="F6299" s="206">
        <v>24070.41</v>
      </c>
      <c r="G6299" s="205">
        <f t="shared" si="501"/>
        <v>0.41946204516938518</v>
      </c>
      <c r="H6299" s="207">
        <f t="shared" si="502"/>
        <v>0.45</v>
      </c>
      <c r="I6299" s="213">
        <v>247978</v>
      </c>
      <c r="J6299" s="213">
        <v>13638.79</v>
      </c>
      <c r="K6299" s="212">
        <v>19838.240000000002</v>
      </c>
      <c r="L6299" s="212">
        <v>22318.02</v>
      </c>
      <c r="M6299" s="239">
        <f t="shared" si="499"/>
        <v>0.51519999999974975</v>
      </c>
      <c r="N6299" s="239"/>
      <c r="O6299" s="178"/>
      <c r="P6299" s="178"/>
      <c r="Q6299" s="178"/>
      <c r="R6299" s="178"/>
      <c r="S6299" s="178"/>
      <c r="T6299" s="178"/>
      <c r="U6299" s="178"/>
      <c r="V6299" s="178"/>
      <c r="W6299" s="178"/>
      <c r="X6299" s="178"/>
      <c r="Y6299" s="210">
        <f t="shared" si="498"/>
        <v>0.3889240903387704</v>
      </c>
      <c r="Z6299" s="211">
        <f t="shared" si="500"/>
        <v>0.44</v>
      </c>
      <c r="AA6299" s="178"/>
      <c r="AB6299" s="178"/>
      <c r="AC6299" s="178"/>
    </row>
    <row r="6300" spans="2:29" x14ac:dyDescent="0.35">
      <c r="B6300" s="222">
        <v>637700</v>
      </c>
      <c r="C6300" s="208">
        <v>267494</v>
      </c>
      <c r="D6300" s="309">
        <v>14712.17</v>
      </c>
      <c r="E6300" s="206">
        <v>21399.52</v>
      </c>
      <c r="F6300" s="206">
        <v>24074.46</v>
      </c>
      <c r="G6300" s="205">
        <f t="shared" si="501"/>
        <v>0.41946683393445194</v>
      </c>
      <c r="H6300" s="207">
        <f t="shared" si="502"/>
        <v>0.45</v>
      </c>
      <c r="I6300" s="213">
        <v>248024</v>
      </c>
      <c r="J6300" s="213">
        <v>13641.32</v>
      </c>
      <c r="K6300" s="212">
        <v>19841.919999999998</v>
      </c>
      <c r="L6300" s="212">
        <v>22322.16</v>
      </c>
      <c r="M6300" s="239">
        <f t="shared" si="499"/>
        <v>0.51530000000002474</v>
      </c>
      <c r="N6300" s="239"/>
      <c r="O6300" s="178"/>
      <c r="P6300" s="178"/>
      <c r="Q6300" s="178"/>
      <c r="R6300" s="178"/>
      <c r="S6300" s="178"/>
      <c r="T6300" s="178"/>
      <c r="U6300" s="178"/>
      <c r="V6300" s="178"/>
      <c r="W6300" s="178"/>
      <c r="X6300" s="178"/>
      <c r="Y6300" s="210">
        <f t="shared" si="498"/>
        <v>0.38893523600439078</v>
      </c>
      <c r="Z6300" s="211">
        <f t="shared" si="500"/>
        <v>0.46</v>
      </c>
      <c r="AA6300" s="178"/>
      <c r="AB6300" s="178"/>
      <c r="AC6300" s="178"/>
    </row>
    <row r="6301" spans="2:29" x14ac:dyDescent="0.35">
      <c r="B6301" s="222">
        <v>637800</v>
      </c>
      <c r="C6301" s="208">
        <v>267539</v>
      </c>
      <c r="D6301" s="309">
        <v>14714.64</v>
      </c>
      <c r="E6301" s="206">
        <v>21403.119999999999</v>
      </c>
      <c r="F6301" s="206">
        <v>24078.51</v>
      </c>
      <c r="G6301" s="205">
        <f t="shared" si="501"/>
        <v>0.41947162119786768</v>
      </c>
      <c r="H6301" s="207">
        <f t="shared" si="502"/>
        <v>0.45</v>
      </c>
      <c r="I6301" s="213">
        <v>248068</v>
      </c>
      <c r="J6301" s="213">
        <v>13643.74</v>
      </c>
      <c r="K6301" s="212">
        <v>19845.439999999999</v>
      </c>
      <c r="L6301" s="212">
        <v>22326.12</v>
      </c>
      <c r="M6301" s="239">
        <f t="shared" si="499"/>
        <v>0.51520000000025901</v>
      </c>
      <c r="N6301" s="239"/>
      <c r="O6301" s="178"/>
      <c r="P6301" s="178"/>
      <c r="Q6301" s="178"/>
      <c r="R6301" s="178"/>
      <c r="S6301" s="178"/>
      <c r="T6301" s="178"/>
      <c r="U6301" s="178"/>
      <c r="V6301" s="178"/>
      <c r="W6301" s="178"/>
      <c r="X6301" s="178"/>
      <c r="Y6301" s="210">
        <f t="shared" si="498"/>
        <v>0.38894324239573536</v>
      </c>
      <c r="Z6301" s="211">
        <f t="shared" si="500"/>
        <v>0.44</v>
      </c>
      <c r="AA6301" s="178"/>
      <c r="AB6301" s="178"/>
      <c r="AC6301" s="178"/>
    </row>
    <row r="6302" spans="2:29" x14ac:dyDescent="0.35">
      <c r="B6302" s="222">
        <v>637900</v>
      </c>
      <c r="C6302" s="208">
        <v>267584</v>
      </c>
      <c r="D6302" s="309">
        <v>14717.12</v>
      </c>
      <c r="E6302" s="206">
        <v>21406.720000000001</v>
      </c>
      <c r="F6302" s="206">
        <v>24082.560000000001</v>
      </c>
      <c r="G6302" s="205">
        <f t="shared" si="501"/>
        <v>0.41947640696033861</v>
      </c>
      <c r="H6302" s="207">
        <f t="shared" si="502"/>
        <v>0.45</v>
      </c>
      <c r="I6302" s="213">
        <v>248114</v>
      </c>
      <c r="J6302" s="213">
        <v>13646.27</v>
      </c>
      <c r="K6302" s="212">
        <v>19849.12</v>
      </c>
      <c r="L6302" s="212">
        <v>22330.26</v>
      </c>
      <c r="M6302" s="239">
        <f t="shared" si="499"/>
        <v>0.51529999999995202</v>
      </c>
      <c r="N6302" s="239"/>
      <c r="O6302" s="178"/>
      <c r="P6302" s="178"/>
      <c r="Q6302" s="178"/>
      <c r="R6302" s="178"/>
      <c r="S6302" s="178"/>
      <c r="T6302" s="178"/>
      <c r="U6302" s="178"/>
      <c r="V6302" s="178"/>
      <c r="W6302" s="178"/>
      <c r="X6302" s="178"/>
      <c r="Y6302" s="210">
        <f t="shared" si="498"/>
        <v>0.38895438156450857</v>
      </c>
      <c r="Z6302" s="211">
        <f t="shared" si="500"/>
        <v>0.46</v>
      </c>
      <c r="AA6302" s="178"/>
      <c r="AB6302" s="178"/>
      <c r="AC6302" s="178"/>
    </row>
    <row r="6303" spans="2:29" x14ac:dyDescent="0.35">
      <c r="B6303" s="222">
        <v>638000</v>
      </c>
      <c r="C6303" s="208">
        <v>267629</v>
      </c>
      <c r="D6303" s="309">
        <v>14719.59</v>
      </c>
      <c r="E6303" s="206">
        <v>21410.32</v>
      </c>
      <c r="F6303" s="206">
        <v>24086.61</v>
      </c>
      <c r="G6303" s="205">
        <f t="shared" si="501"/>
        <v>0.41948119122257055</v>
      </c>
      <c r="H6303" s="207">
        <f t="shared" si="502"/>
        <v>0.45</v>
      </c>
      <c r="I6303" s="213">
        <v>248158</v>
      </c>
      <c r="J6303" s="213">
        <v>13648.69</v>
      </c>
      <c r="K6303" s="212">
        <v>19852.64</v>
      </c>
      <c r="L6303" s="212">
        <v>22334.22</v>
      </c>
      <c r="M6303" s="239">
        <f t="shared" si="499"/>
        <v>0.51520000000007715</v>
      </c>
      <c r="N6303" s="239"/>
      <c r="O6303" s="178"/>
      <c r="P6303" s="178"/>
      <c r="Q6303" s="178"/>
      <c r="R6303" s="178"/>
      <c r="S6303" s="178"/>
      <c r="T6303" s="178"/>
      <c r="U6303" s="178"/>
      <c r="V6303" s="178"/>
      <c r="W6303" s="178"/>
      <c r="X6303" s="178"/>
      <c r="Y6303" s="210">
        <f t="shared" si="498"/>
        <v>0.38896238244514109</v>
      </c>
      <c r="Z6303" s="211">
        <f t="shared" si="500"/>
        <v>0.44</v>
      </c>
      <c r="AA6303" s="178"/>
      <c r="AB6303" s="178"/>
      <c r="AC6303" s="178"/>
    </row>
    <row r="6304" spans="2:29" x14ac:dyDescent="0.35">
      <c r="B6304" s="222">
        <v>638100</v>
      </c>
      <c r="C6304" s="208">
        <v>267674</v>
      </c>
      <c r="D6304" s="309">
        <v>14722.07</v>
      </c>
      <c r="E6304" s="206">
        <v>21413.919999999998</v>
      </c>
      <c r="F6304" s="206">
        <v>24090.66</v>
      </c>
      <c r="G6304" s="205">
        <f t="shared" si="501"/>
        <v>0.41948597398526877</v>
      </c>
      <c r="H6304" s="207">
        <f t="shared" si="502"/>
        <v>0.45</v>
      </c>
      <c r="I6304" s="213">
        <v>248204</v>
      </c>
      <c r="J6304" s="213">
        <v>13651.22</v>
      </c>
      <c r="K6304" s="212">
        <v>19856.32</v>
      </c>
      <c r="L6304" s="212">
        <v>22338.36</v>
      </c>
      <c r="M6304" s="239">
        <f t="shared" si="499"/>
        <v>0.51529999999980647</v>
      </c>
      <c r="N6304" s="239"/>
      <c r="O6304" s="178"/>
      <c r="P6304" s="178"/>
      <c r="Q6304" s="178"/>
      <c r="R6304" s="178"/>
      <c r="S6304" s="178"/>
      <c r="T6304" s="178"/>
      <c r="U6304" s="178"/>
      <c r="V6304" s="178"/>
      <c r="W6304" s="178"/>
      <c r="X6304" s="178"/>
      <c r="Y6304" s="210">
        <f t="shared" si="498"/>
        <v>0.38897351512302147</v>
      </c>
      <c r="Z6304" s="211">
        <f t="shared" si="500"/>
        <v>0.46</v>
      </c>
      <c r="AA6304" s="178"/>
      <c r="AB6304" s="178"/>
      <c r="AC6304" s="178"/>
    </row>
    <row r="6305" spans="2:29" x14ac:dyDescent="0.35">
      <c r="B6305" s="222">
        <v>638200</v>
      </c>
      <c r="C6305" s="208">
        <v>267719</v>
      </c>
      <c r="D6305" s="309">
        <v>14724.54</v>
      </c>
      <c r="E6305" s="206">
        <v>21417.52</v>
      </c>
      <c r="F6305" s="206">
        <v>24094.71</v>
      </c>
      <c r="G6305" s="205">
        <f t="shared" si="501"/>
        <v>0.4194907552491382</v>
      </c>
      <c r="H6305" s="207">
        <f t="shared" si="502"/>
        <v>0.45</v>
      </c>
      <c r="I6305" s="213">
        <v>248248</v>
      </c>
      <c r="J6305" s="213">
        <v>13653.64</v>
      </c>
      <c r="K6305" s="212">
        <v>19859.84</v>
      </c>
      <c r="L6305" s="212">
        <v>22342.32</v>
      </c>
      <c r="M6305" s="239">
        <f t="shared" si="499"/>
        <v>0.51520000000000432</v>
      </c>
      <c r="N6305" s="239"/>
      <c r="O6305" s="178"/>
      <c r="P6305" s="178"/>
      <c r="Q6305" s="178"/>
      <c r="R6305" s="178"/>
      <c r="S6305" s="178"/>
      <c r="T6305" s="178"/>
      <c r="U6305" s="178"/>
      <c r="V6305" s="178"/>
      <c r="W6305" s="178"/>
      <c r="X6305" s="178"/>
      <c r="Y6305" s="210">
        <f t="shared" si="498"/>
        <v>0.38898151049827639</v>
      </c>
      <c r="Z6305" s="211">
        <f t="shared" si="500"/>
        <v>0.44</v>
      </c>
      <c r="AA6305" s="178"/>
      <c r="AB6305" s="178"/>
      <c r="AC6305" s="178"/>
    </row>
    <row r="6306" spans="2:29" x14ac:dyDescent="0.35">
      <c r="B6306" s="222">
        <v>638300</v>
      </c>
      <c r="C6306" s="208">
        <v>267764</v>
      </c>
      <c r="D6306" s="309">
        <v>14727.02</v>
      </c>
      <c r="E6306" s="206">
        <v>21421.119999999999</v>
      </c>
      <c r="F6306" s="206">
        <v>24098.76</v>
      </c>
      <c r="G6306" s="205">
        <f t="shared" si="501"/>
        <v>0.41949553501488329</v>
      </c>
      <c r="H6306" s="207">
        <f t="shared" si="502"/>
        <v>0.45</v>
      </c>
      <c r="I6306" s="213">
        <v>248294</v>
      </c>
      <c r="J6306" s="213">
        <v>13656.17</v>
      </c>
      <c r="K6306" s="212">
        <v>19863.52</v>
      </c>
      <c r="L6306" s="212">
        <v>22346.46</v>
      </c>
      <c r="M6306" s="239">
        <f t="shared" si="499"/>
        <v>0.51530000000027942</v>
      </c>
      <c r="N6306" s="239"/>
      <c r="O6306" s="178"/>
      <c r="P6306" s="178"/>
      <c r="Q6306" s="178"/>
      <c r="R6306" s="178"/>
      <c r="S6306" s="178"/>
      <c r="T6306" s="178"/>
      <c r="U6306" s="178"/>
      <c r="V6306" s="178"/>
      <c r="W6306" s="178"/>
      <c r="X6306" s="178"/>
      <c r="Y6306" s="210">
        <f t="shared" si="498"/>
        <v>0.38899263669121104</v>
      </c>
      <c r="Z6306" s="211">
        <f t="shared" si="500"/>
        <v>0.46</v>
      </c>
      <c r="AA6306" s="178"/>
      <c r="AB6306" s="178"/>
      <c r="AC6306" s="178"/>
    </row>
    <row r="6307" spans="2:29" x14ac:dyDescent="0.35">
      <c r="B6307" s="222">
        <v>638400</v>
      </c>
      <c r="C6307" s="208">
        <v>267809</v>
      </c>
      <c r="D6307" s="309">
        <v>14729.49</v>
      </c>
      <c r="E6307" s="206">
        <v>21424.720000000001</v>
      </c>
      <c r="F6307" s="206">
        <v>24102.81</v>
      </c>
      <c r="G6307" s="205">
        <f t="shared" si="501"/>
        <v>0.41950031328320803</v>
      </c>
      <c r="H6307" s="207">
        <f t="shared" si="502"/>
        <v>0.45</v>
      </c>
      <c r="I6307" s="213">
        <v>248338</v>
      </c>
      <c r="J6307" s="213">
        <v>13658.59</v>
      </c>
      <c r="K6307" s="212">
        <v>19867.04</v>
      </c>
      <c r="L6307" s="212">
        <v>22350.42</v>
      </c>
      <c r="M6307" s="239">
        <f t="shared" si="499"/>
        <v>0.51519999999989519</v>
      </c>
      <c r="N6307" s="239"/>
      <c r="O6307" s="178"/>
      <c r="P6307" s="178"/>
      <c r="Q6307" s="178"/>
      <c r="R6307" s="178"/>
      <c r="S6307" s="178"/>
      <c r="T6307" s="178"/>
      <c r="U6307" s="178"/>
      <c r="V6307" s="178"/>
      <c r="W6307" s="178"/>
      <c r="X6307" s="178"/>
      <c r="Y6307" s="210">
        <f t="shared" si="498"/>
        <v>0.38900062656641604</v>
      </c>
      <c r="Z6307" s="211">
        <f t="shared" si="500"/>
        <v>0.44</v>
      </c>
      <c r="AA6307" s="178"/>
      <c r="AB6307" s="178"/>
      <c r="AC6307" s="178"/>
    </row>
    <row r="6308" spans="2:29" x14ac:dyDescent="0.35">
      <c r="B6308" s="222">
        <v>638500</v>
      </c>
      <c r="C6308" s="208">
        <v>267854</v>
      </c>
      <c r="D6308" s="309">
        <v>14731.97</v>
      </c>
      <c r="E6308" s="206">
        <v>21428.32</v>
      </c>
      <c r="F6308" s="206">
        <v>24106.86</v>
      </c>
      <c r="G6308" s="205">
        <f t="shared" si="501"/>
        <v>0.41950509005481595</v>
      </c>
      <c r="H6308" s="207">
        <f t="shared" si="502"/>
        <v>0.45</v>
      </c>
      <c r="I6308" s="213">
        <v>248384</v>
      </c>
      <c r="J6308" s="213">
        <v>13661.12</v>
      </c>
      <c r="K6308" s="212">
        <v>19870.72</v>
      </c>
      <c r="L6308" s="212">
        <v>22354.560000000001</v>
      </c>
      <c r="M6308" s="239">
        <f t="shared" si="499"/>
        <v>0.5152999999995882</v>
      </c>
      <c r="N6308" s="239"/>
      <c r="O6308" s="178"/>
      <c r="P6308" s="178"/>
      <c r="Q6308" s="178"/>
      <c r="R6308" s="178"/>
      <c r="S6308" s="178"/>
      <c r="T6308" s="178"/>
      <c r="U6308" s="178"/>
      <c r="V6308" s="178"/>
      <c r="W6308" s="178"/>
      <c r="X6308" s="178"/>
      <c r="Y6308" s="210">
        <f t="shared" si="498"/>
        <v>0.38901174628034457</v>
      </c>
      <c r="Z6308" s="211">
        <f t="shared" si="500"/>
        <v>0.46</v>
      </c>
      <c r="AA6308" s="178"/>
      <c r="AB6308" s="178"/>
      <c r="AC6308" s="178"/>
    </row>
    <row r="6309" spans="2:29" x14ac:dyDescent="0.35">
      <c r="B6309" s="222">
        <v>638600</v>
      </c>
      <c r="C6309" s="208">
        <v>267899</v>
      </c>
      <c r="D6309" s="309">
        <v>14734.44</v>
      </c>
      <c r="E6309" s="206">
        <v>21431.919999999998</v>
      </c>
      <c r="F6309" s="206">
        <v>24110.91</v>
      </c>
      <c r="G6309" s="205">
        <f t="shared" si="501"/>
        <v>0.41950986533041029</v>
      </c>
      <c r="H6309" s="207">
        <f t="shared" si="502"/>
        <v>0.45</v>
      </c>
      <c r="I6309" s="213">
        <v>248428</v>
      </c>
      <c r="J6309" s="213">
        <v>13663.54</v>
      </c>
      <c r="K6309" s="212">
        <v>19874.240000000002</v>
      </c>
      <c r="L6309" s="212">
        <v>22358.52</v>
      </c>
      <c r="M6309" s="239">
        <f t="shared" si="499"/>
        <v>0.51519999999974975</v>
      </c>
      <c r="N6309" s="239"/>
      <c r="O6309" s="178"/>
      <c r="P6309" s="178"/>
      <c r="Q6309" s="178"/>
      <c r="R6309" s="178"/>
      <c r="S6309" s="178"/>
      <c r="T6309" s="178"/>
      <c r="U6309" s="178"/>
      <c r="V6309" s="178"/>
      <c r="W6309" s="178"/>
      <c r="X6309" s="178"/>
      <c r="Y6309" s="210">
        <f t="shared" si="498"/>
        <v>0.38901973066082052</v>
      </c>
      <c r="Z6309" s="211">
        <f t="shared" si="500"/>
        <v>0.44</v>
      </c>
      <c r="AA6309" s="178"/>
      <c r="AB6309" s="178"/>
      <c r="AC6309" s="178"/>
    </row>
    <row r="6310" spans="2:29" x14ac:dyDescent="0.35">
      <c r="B6310" s="222">
        <v>638700</v>
      </c>
      <c r="C6310" s="208">
        <v>267944</v>
      </c>
      <c r="D6310" s="309">
        <v>14736.92</v>
      </c>
      <c r="E6310" s="206">
        <v>21435.52</v>
      </c>
      <c r="F6310" s="206">
        <v>24114.959999999999</v>
      </c>
      <c r="G6310" s="205">
        <f t="shared" si="501"/>
        <v>0.41951463911069359</v>
      </c>
      <c r="H6310" s="207">
        <f t="shared" si="502"/>
        <v>0.45</v>
      </c>
      <c r="I6310" s="213">
        <v>248474</v>
      </c>
      <c r="J6310" s="213">
        <v>13666.07</v>
      </c>
      <c r="K6310" s="212">
        <v>19877.919999999998</v>
      </c>
      <c r="L6310" s="212">
        <v>22362.66</v>
      </c>
      <c r="M6310" s="239">
        <f t="shared" si="499"/>
        <v>0.51530000000002474</v>
      </c>
      <c r="N6310" s="239"/>
      <c r="O6310" s="178"/>
      <c r="P6310" s="178"/>
      <c r="Q6310" s="178"/>
      <c r="R6310" s="178"/>
      <c r="S6310" s="178"/>
      <c r="T6310" s="178"/>
      <c r="U6310" s="178"/>
      <c r="V6310" s="178"/>
      <c r="W6310" s="178"/>
      <c r="X6310" s="178"/>
      <c r="Y6310" s="210">
        <f t="shared" si="498"/>
        <v>0.38903084390167531</v>
      </c>
      <c r="Z6310" s="211">
        <f t="shared" si="500"/>
        <v>0.46</v>
      </c>
      <c r="AA6310" s="178"/>
      <c r="AB6310" s="178"/>
      <c r="AC6310" s="178"/>
    </row>
    <row r="6311" spans="2:29" x14ac:dyDescent="0.35">
      <c r="B6311" s="222">
        <v>638800</v>
      </c>
      <c r="C6311" s="208">
        <v>267989</v>
      </c>
      <c r="D6311" s="309">
        <v>14739.39</v>
      </c>
      <c r="E6311" s="206">
        <v>21439.119999999999</v>
      </c>
      <c r="F6311" s="206">
        <v>24119.01</v>
      </c>
      <c r="G6311" s="205">
        <f t="shared" si="501"/>
        <v>0.41951941139636817</v>
      </c>
      <c r="H6311" s="207">
        <f t="shared" si="502"/>
        <v>0.45</v>
      </c>
      <c r="I6311" s="213">
        <v>248518</v>
      </c>
      <c r="J6311" s="213">
        <v>13668.49</v>
      </c>
      <c r="K6311" s="212">
        <v>19881.439999999999</v>
      </c>
      <c r="L6311" s="212">
        <v>22366.62</v>
      </c>
      <c r="M6311" s="239">
        <f t="shared" si="499"/>
        <v>0.51520000000025901</v>
      </c>
      <c r="N6311" s="239"/>
      <c r="O6311" s="178"/>
      <c r="P6311" s="178"/>
      <c r="Q6311" s="178"/>
      <c r="R6311" s="178"/>
      <c r="S6311" s="178"/>
      <c r="T6311" s="178"/>
      <c r="U6311" s="178"/>
      <c r="V6311" s="178"/>
      <c r="W6311" s="178"/>
      <c r="X6311" s="178"/>
      <c r="Y6311" s="210">
        <f t="shared" si="498"/>
        <v>0.38903882279273638</v>
      </c>
      <c r="Z6311" s="211">
        <f t="shared" si="500"/>
        <v>0.44</v>
      </c>
      <c r="AA6311" s="178"/>
      <c r="AB6311" s="178"/>
      <c r="AC6311" s="178"/>
    </row>
    <row r="6312" spans="2:29" x14ac:dyDescent="0.35">
      <c r="B6312" s="222">
        <v>638900</v>
      </c>
      <c r="C6312" s="208">
        <v>268034</v>
      </c>
      <c r="D6312" s="309">
        <v>14741.87</v>
      </c>
      <c r="E6312" s="206">
        <v>21442.720000000001</v>
      </c>
      <c r="F6312" s="206">
        <v>24123.06</v>
      </c>
      <c r="G6312" s="205">
        <f t="shared" si="501"/>
        <v>0.41952418218813586</v>
      </c>
      <c r="H6312" s="207">
        <f t="shared" si="502"/>
        <v>0.45</v>
      </c>
      <c r="I6312" s="213">
        <v>248564</v>
      </c>
      <c r="J6312" s="213">
        <v>13671.02</v>
      </c>
      <c r="K6312" s="212">
        <v>19885.12</v>
      </c>
      <c r="L6312" s="212">
        <v>22370.76</v>
      </c>
      <c r="M6312" s="239">
        <f t="shared" si="499"/>
        <v>0.51529999999995202</v>
      </c>
      <c r="N6312" s="239"/>
      <c r="O6312" s="178"/>
      <c r="P6312" s="178"/>
      <c r="Q6312" s="178"/>
      <c r="R6312" s="178"/>
      <c r="S6312" s="178"/>
      <c r="T6312" s="178"/>
      <c r="U6312" s="178"/>
      <c r="V6312" s="178"/>
      <c r="W6312" s="178"/>
      <c r="X6312" s="178"/>
      <c r="Y6312" s="210">
        <f t="shared" si="498"/>
        <v>0.3890499295664423</v>
      </c>
      <c r="Z6312" s="211">
        <f t="shared" si="500"/>
        <v>0.46</v>
      </c>
      <c r="AA6312" s="178"/>
      <c r="AB6312" s="178"/>
      <c r="AC6312" s="178"/>
    </row>
    <row r="6313" spans="2:29" x14ac:dyDescent="0.35">
      <c r="B6313" s="222">
        <v>639000</v>
      </c>
      <c r="C6313" s="208">
        <v>268079</v>
      </c>
      <c r="D6313" s="309">
        <v>14744.34</v>
      </c>
      <c r="E6313" s="206">
        <v>21446.32</v>
      </c>
      <c r="F6313" s="206">
        <v>24127.11</v>
      </c>
      <c r="G6313" s="205">
        <f t="shared" si="501"/>
        <v>0.41952895148669794</v>
      </c>
      <c r="H6313" s="207">
        <f t="shared" si="502"/>
        <v>0.45</v>
      </c>
      <c r="I6313" s="213">
        <v>248608</v>
      </c>
      <c r="J6313" s="213">
        <v>13673.44</v>
      </c>
      <c r="K6313" s="212">
        <v>19888.64</v>
      </c>
      <c r="L6313" s="212">
        <v>22374.720000000001</v>
      </c>
      <c r="M6313" s="239">
        <f t="shared" si="499"/>
        <v>0.51520000000007715</v>
      </c>
      <c r="N6313" s="239"/>
      <c r="O6313" s="178"/>
      <c r="P6313" s="178"/>
      <c r="Q6313" s="178"/>
      <c r="R6313" s="178"/>
      <c r="S6313" s="178"/>
      <c r="T6313" s="178"/>
      <c r="U6313" s="178"/>
      <c r="V6313" s="178"/>
      <c r="W6313" s="178"/>
      <c r="X6313" s="178"/>
      <c r="Y6313" s="210">
        <f t="shared" si="498"/>
        <v>0.38905790297339593</v>
      </c>
      <c r="Z6313" s="211">
        <f t="shared" si="500"/>
        <v>0.44</v>
      </c>
      <c r="AA6313" s="178"/>
      <c r="AB6313" s="178"/>
      <c r="AC6313" s="178"/>
    </row>
    <row r="6314" spans="2:29" x14ac:dyDescent="0.35">
      <c r="B6314" s="222">
        <v>639100</v>
      </c>
      <c r="C6314" s="208">
        <v>268124</v>
      </c>
      <c r="D6314" s="309">
        <v>14746.82</v>
      </c>
      <c r="E6314" s="206">
        <v>21449.919999999998</v>
      </c>
      <c r="F6314" s="206">
        <v>24131.16</v>
      </c>
      <c r="G6314" s="205">
        <f t="shared" si="501"/>
        <v>0.41953371929275546</v>
      </c>
      <c r="H6314" s="207">
        <f t="shared" si="502"/>
        <v>0.45</v>
      </c>
      <c r="I6314" s="213">
        <v>248654</v>
      </c>
      <c r="J6314" s="213">
        <v>13675.97</v>
      </c>
      <c r="K6314" s="212">
        <v>19892.32</v>
      </c>
      <c r="L6314" s="212">
        <v>22378.86</v>
      </c>
      <c r="M6314" s="239">
        <f t="shared" si="499"/>
        <v>0.51529999999980647</v>
      </c>
      <c r="N6314" s="239"/>
      <c r="O6314" s="178"/>
      <c r="P6314" s="178"/>
      <c r="Q6314" s="178"/>
      <c r="R6314" s="178"/>
      <c r="S6314" s="178"/>
      <c r="T6314" s="178"/>
      <c r="U6314" s="178"/>
      <c r="V6314" s="178"/>
      <c r="W6314" s="178"/>
      <c r="X6314" s="178"/>
      <c r="Y6314" s="210">
        <f t="shared" si="498"/>
        <v>0.38906900328587074</v>
      </c>
      <c r="Z6314" s="211">
        <f t="shared" si="500"/>
        <v>0.46</v>
      </c>
      <c r="AA6314" s="178"/>
      <c r="AB6314" s="178"/>
      <c r="AC6314" s="178"/>
    </row>
    <row r="6315" spans="2:29" x14ac:dyDescent="0.35">
      <c r="B6315" s="222">
        <v>639200</v>
      </c>
      <c r="C6315" s="208">
        <v>268169</v>
      </c>
      <c r="D6315" s="309">
        <v>14749.29</v>
      </c>
      <c r="E6315" s="206">
        <v>21453.52</v>
      </c>
      <c r="F6315" s="206">
        <v>24135.21</v>
      </c>
      <c r="G6315" s="205">
        <f t="shared" si="501"/>
        <v>0.41953848560700874</v>
      </c>
      <c r="H6315" s="207">
        <f t="shared" si="502"/>
        <v>0.45</v>
      </c>
      <c r="I6315" s="213">
        <v>248698</v>
      </c>
      <c r="J6315" s="213">
        <v>13678.39</v>
      </c>
      <c r="K6315" s="212">
        <v>19895.84</v>
      </c>
      <c r="L6315" s="212">
        <v>22382.82</v>
      </c>
      <c r="M6315" s="239">
        <f t="shared" si="499"/>
        <v>0.51520000000000432</v>
      </c>
      <c r="N6315" s="239"/>
      <c r="O6315" s="178"/>
      <c r="P6315" s="178"/>
      <c r="Q6315" s="178"/>
      <c r="R6315" s="178"/>
      <c r="S6315" s="178"/>
      <c r="T6315" s="178"/>
      <c r="U6315" s="178"/>
      <c r="V6315" s="178"/>
      <c r="W6315" s="178"/>
      <c r="X6315" s="178"/>
      <c r="Y6315" s="210">
        <f t="shared" si="498"/>
        <v>0.38907697121401752</v>
      </c>
      <c r="Z6315" s="211">
        <f t="shared" si="500"/>
        <v>0.44</v>
      </c>
      <c r="AA6315" s="178"/>
      <c r="AB6315" s="178"/>
      <c r="AC6315" s="178"/>
    </row>
    <row r="6316" spans="2:29" x14ac:dyDescent="0.35">
      <c r="B6316" s="222">
        <v>639300</v>
      </c>
      <c r="C6316" s="208">
        <v>268214</v>
      </c>
      <c r="D6316" s="309">
        <v>14751.77</v>
      </c>
      <c r="E6316" s="206">
        <v>21457.119999999999</v>
      </c>
      <c r="F6316" s="206">
        <v>24139.26</v>
      </c>
      <c r="G6316" s="205">
        <f t="shared" si="501"/>
        <v>0.419543250430158</v>
      </c>
      <c r="H6316" s="207">
        <f t="shared" si="502"/>
        <v>0.45</v>
      </c>
      <c r="I6316" s="213">
        <v>248744</v>
      </c>
      <c r="J6316" s="213">
        <v>13680.92</v>
      </c>
      <c r="K6316" s="212">
        <v>19899.52</v>
      </c>
      <c r="L6316" s="212">
        <v>22386.959999999999</v>
      </c>
      <c r="M6316" s="239">
        <f t="shared" si="499"/>
        <v>0.51530000000027942</v>
      </c>
      <c r="N6316" s="239"/>
      <c r="O6316" s="178"/>
      <c r="P6316" s="178"/>
      <c r="Q6316" s="178"/>
      <c r="R6316" s="178"/>
      <c r="S6316" s="178"/>
      <c r="T6316" s="178"/>
      <c r="U6316" s="178"/>
      <c r="V6316" s="178"/>
      <c r="W6316" s="178"/>
      <c r="X6316" s="178"/>
      <c r="Y6316" s="210">
        <f t="shared" si="498"/>
        <v>0.38908806507117161</v>
      </c>
      <c r="Z6316" s="211">
        <f t="shared" si="500"/>
        <v>0.46</v>
      </c>
      <c r="AA6316" s="178"/>
      <c r="AB6316" s="178"/>
      <c r="AC6316" s="178"/>
    </row>
    <row r="6317" spans="2:29" x14ac:dyDescent="0.35">
      <c r="B6317" s="222">
        <v>639400</v>
      </c>
      <c r="C6317" s="208">
        <v>268259</v>
      </c>
      <c r="D6317" s="309">
        <v>14754.24</v>
      </c>
      <c r="E6317" s="206">
        <v>21460.720000000001</v>
      </c>
      <c r="F6317" s="206">
        <v>24143.31</v>
      </c>
      <c r="G6317" s="205">
        <f t="shared" si="501"/>
        <v>0.41954801376290274</v>
      </c>
      <c r="H6317" s="207">
        <f t="shared" si="502"/>
        <v>0.45</v>
      </c>
      <c r="I6317" s="213">
        <v>248788</v>
      </c>
      <c r="J6317" s="213">
        <v>13683.34</v>
      </c>
      <c r="K6317" s="212">
        <v>19903.04</v>
      </c>
      <c r="L6317" s="212">
        <v>22390.92</v>
      </c>
      <c r="M6317" s="239">
        <f t="shared" si="499"/>
        <v>0.51519999999989519</v>
      </c>
      <c r="N6317" s="239"/>
      <c r="O6317" s="178"/>
      <c r="P6317" s="178"/>
      <c r="Q6317" s="178"/>
      <c r="R6317" s="178"/>
      <c r="S6317" s="178"/>
      <c r="T6317" s="178"/>
      <c r="U6317" s="178"/>
      <c r="V6317" s="178"/>
      <c r="W6317" s="178"/>
      <c r="X6317" s="178"/>
      <c r="Y6317" s="210">
        <f t="shared" si="498"/>
        <v>0.38909602752580547</v>
      </c>
      <c r="Z6317" s="211">
        <f t="shared" si="500"/>
        <v>0.44</v>
      </c>
      <c r="AA6317" s="178"/>
      <c r="AB6317" s="178"/>
      <c r="AC6317" s="178"/>
    </row>
    <row r="6318" spans="2:29" x14ac:dyDescent="0.35">
      <c r="B6318" s="222">
        <v>639500</v>
      </c>
      <c r="C6318" s="208">
        <v>268304</v>
      </c>
      <c r="D6318" s="309">
        <v>14756.72</v>
      </c>
      <c r="E6318" s="206">
        <v>21464.32</v>
      </c>
      <c r="F6318" s="206">
        <v>24147.360000000001</v>
      </c>
      <c r="G6318" s="205">
        <f t="shared" si="501"/>
        <v>0.41955277560594212</v>
      </c>
      <c r="H6318" s="207">
        <f t="shared" si="502"/>
        <v>0.45</v>
      </c>
      <c r="I6318" s="213">
        <v>248834</v>
      </c>
      <c r="J6318" s="213">
        <v>13685.87</v>
      </c>
      <c r="K6318" s="212">
        <v>19906.72</v>
      </c>
      <c r="L6318" s="212">
        <v>22395.06</v>
      </c>
      <c r="M6318" s="239">
        <f t="shared" si="499"/>
        <v>0.5152999999995882</v>
      </c>
      <c r="N6318" s="239"/>
      <c r="O6318" s="178"/>
      <c r="P6318" s="178"/>
      <c r="Q6318" s="178"/>
      <c r="R6318" s="178"/>
      <c r="S6318" s="178"/>
      <c r="T6318" s="178"/>
      <c r="U6318" s="178"/>
      <c r="V6318" s="178"/>
      <c r="W6318" s="178"/>
      <c r="X6318" s="178"/>
      <c r="Y6318" s="210">
        <f t="shared" si="498"/>
        <v>0.38910711493354183</v>
      </c>
      <c r="Z6318" s="211">
        <f t="shared" si="500"/>
        <v>0.46</v>
      </c>
      <c r="AA6318" s="178"/>
      <c r="AB6318" s="178"/>
      <c r="AC6318" s="178"/>
    </row>
    <row r="6319" spans="2:29" x14ac:dyDescent="0.35">
      <c r="B6319" s="222">
        <v>639600</v>
      </c>
      <c r="C6319" s="208">
        <v>268349</v>
      </c>
      <c r="D6319" s="309">
        <v>14759.19</v>
      </c>
      <c r="E6319" s="206">
        <v>21467.919999999998</v>
      </c>
      <c r="F6319" s="206">
        <v>24151.41</v>
      </c>
      <c r="G6319" s="205">
        <f t="shared" si="501"/>
        <v>0.41955753595997497</v>
      </c>
      <c r="H6319" s="207">
        <f t="shared" si="502"/>
        <v>0.45</v>
      </c>
      <c r="I6319" s="213">
        <v>248878</v>
      </c>
      <c r="J6319" s="213">
        <v>13688.29</v>
      </c>
      <c r="K6319" s="212">
        <v>19910.240000000002</v>
      </c>
      <c r="L6319" s="212">
        <v>22399.02</v>
      </c>
      <c r="M6319" s="239">
        <f t="shared" si="499"/>
        <v>0.51519999999974975</v>
      </c>
      <c r="N6319" s="239"/>
      <c r="O6319" s="178"/>
      <c r="P6319" s="178"/>
      <c r="Q6319" s="178"/>
      <c r="R6319" s="178"/>
      <c r="S6319" s="178"/>
      <c r="T6319" s="178"/>
      <c r="U6319" s="178"/>
      <c r="V6319" s="178"/>
      <c r="W6319" s="178"/>
      <c r="X6319" s="178"/>
      <c r="Y6319" s="210">
        <f t="shared" si="498"/>
        <v>0.38911507191994998</v>
      </c>
      <c r="Z6319" s="211">
        <f t="shared" si="500"/>
        <v>0.44</v>
      </c>
      <c r="AA6319" s="178"/>
      <c r="AB6319" s="178"/>
      <c r="AC6319" s="178"/>
    </row>
    <row r="6320" spans="2:29" x14ac:dyDescent="0.35">
      <c r="B6320" s="222">
        <v>639700</v>
      </c>
      <c r="C6320" s="208">
        <v>268394</v>
      </c>
      <c r="D6320" s="309">
        <v>14761.67</v>
      </c>
      <c r="E6320" s="206">
        <v>21471.52</v>
      </c>
      <c r="F6320" s="206">
        <v>24155.46</v>
      </c>
      <c r="G6320" s="205">
        <f t="shared" si="501"/>
        <v>0.41956229482569957</v>
      </c>
      <c r="H6320" s="207">
        <f t="shared" si="502"/>
        <v>0.45</v>
      </c>
      <c r="I6320" s="213">
        <v>248924</v>
      </c>
      <c r="J6320" s="213">
        <v>13690.82</v>
      </c>
      <c r="K6320" s="212">
        <v>19913.919999999998</v>
      </c>
      <c r="L6320" s="212">
        <v>22403.16</v>
      </c>
      <c r="M6320" s="239">
        <f t="shared" si="499"/>
        <v>0.51530000000002474</v>
      </c>
      <c r="N6320" s="239"/>
      <c r="O6320" s="178"/>
      <c r="P6320" s="178"/>
      <c r="Q6320" s="178"/>
      <c r="R6320" s="178"/>
      <c r="S6320" s="178"/>
      <c r="T6320" s="178"/>
      <c r="U6320" s="178"/>
      <c r="V6320" s="178"/>
      <c r="W6320" s="178"/>
      <c r="X6320" s="178"/>
      <c r="Y6320" s="210">
        <f t="shared" si="498"/>
        <v>0.38912615288416447</v>
      </c>
      <c r="Z6320" s="211">
        <f t="shared" si="500"/>
        <v>0.46</v>
      </c>
      <c r="AA6320" s="178"/>
      <c r="AB6320" s="178"/>
      <c r="AC6320" s="178"/>
    </row>
    <row r="6321" spans="2:29" x14ac:dyDescent="0.35">
      <c r="B6321" s="222">
        <v>639800</v>
      </c>
      <c r="C6321" s="208">
        <v>268439</v>
      </c>
      <c r="D6321" s="309">
        <v>14764.14</v>
      </c>
      <c r="E6321" s="206">
        <v>21475.119999999999</v>
      </c>
      <c r="F6321" s="206">
        <v>24159.51</v>
      </c>
      <c r="G6321" s="205">
        <f t="shared" si="501"/>
        <v>0.41956705220381368</v>
      </c>
      <c r="H6321" s="207">
        <f t="shared" si="502"/>
        <v>0.45</v>
      </c>
      <c r="I6321" s="213">
        <v>248968</v>
      </c>
      <c r="J6321" s="213">
        <v>13693.24</v>
      </c>
      <c r="K6321" s="212">
        <v>19917.439999999999</v>
      </c>
      <c r="L6321" s="212">
        <v>22407.119999999999</v>
      </c>
      <c r="M6321" s="239">
        <f t="shared" si="499"/>
        <v>0.51520000000025901</v>
      </c>
      <c r="N6321" s="239"/>
      <c r="O6321" s="178"/>
      <c r="P6321" s="178"/>
      <c r="Q6321" s="178"/>
      <c r="R6321" s="178"/>
      <c r="S6321" s="178"/>
      <c r="T6321" s="178"/>
      <c r="U6321" s="178"/>
      <c r="V6321" s="178"/>
      <c r="W6321" s="178"/>
      <c r="X6321" s="178"/>
      <c r="Y6321" s="210">
        <f t="shared" si="498"/>
        <v>0.38913410440762736</v>
      </c>
      <c r="Z6321" s="211">
        <f t="shared" si="500"/>
        <v>0.44</v>
      </c>
      <c r="AA6321" s="178"/>
      <c r="AB6321" s="178"/>
      <c r="AC6321" s="178"/>
    </row>
    <row r="6322" spans="2:29" x14ac:dyDescent="0.35">
      <c r="B6322" s="222">
        <v>639900</v>
      </c>
      <c r="C6322" s="208">
        <v>268484</v>
      </c>
      <c r="D6322" s="309">
        <v>14766.62</v>
      </c>
      <c r="E6322" s="206">
        <v>21478.720000000001</v>
      </c>
      <c r="F6322" s="206">
        <v>24163.56</v>
      </c>
      <c r="G6322" s="205">
        <f t="shared" si="501"/>
        <v>0.41957180809501482</v>
      </c>
      <c r="H6322" s="207">
        <f t="shared" si="502"/>
        <v>0.45</v>
      </c>
      <c r="I6322" s="213">
        <v>249014</v>
      </c>
      <c r="J6322" s="213">
        <v>13695.77</v>
      </c>
      <c r="K6322" s="212">
        <v>19921.12</v>
      </c>
      <c r="L6322" s="212">
        <v>22411.26</v>
      </c>
      <c r="M6322" s="239">
        <f t="shared" si="499"/>
        <v>0.51529999999995202</v>
      </c>
      <c r="N6322" s="239"/>
      <c r="O6322" s="178"/>
      <c r="P6322" s="178"/>
      <c r="Q6322" s="178"/>
      <c r="R6322" s="178"/>
      <c r="S6322" s="178"/>
      <c r="T6322" s="178"/>
      <c r="U6322" s="178"/>
      <c r="V6322" s="178"/>
      <c r="W6322" s="178"/>
      <c r="X6322" s="178"/>
      <c r="Y6322" s="210">
        <f t="shared" si="498"/>
        <v>0.38914517893420847</v>
      </c>
      <c r="Z6322" s="211">
        <f t="shared" si="500"/>
        <v>0.46</v>
      </c>
      <c r="AA6322" s="178"/>
      <c r="AB6322" s="178"/>
      <c r="AC6322" s="178"/>
    </row>
    <row r="6323" spans="2:29" x14ac:dyDescent="0.35">
      <c r="B6323" s="222">
        <v>640000</v>
      </c>
      <c r="C6323" s="208">
        <v>268529</v>
      </c>
      <c r="D6323" s="309">
        <v>14769.09</v>
      </c>
      <c r="E6323" s="206">
        <v>21482.32</v>
      </c>
      <c r="F6323" s="206">
        <v>24167.61</v>
      </c>
      <c r="G6323" s="205">
        <f t="shared" si="501"/>
        <v>0.41957656250000003</v>
      </c>
      <c r="H6323" s="207">
        <f t="shared" si="502"/>
        <v>0.45</v>
      </c>
      <c r="I6323" s="213">
        <v>249058</v>
      </c>
      <c r="J6323" s="213">
        <v>13698.19</v>
      </c>
      <c r="K6323" s="212">
        <v>19924.64</v>
      </c>
      <c r="L6323" s="212">
        <v>22415.22</v>
      </c>
      <c r="M6323" s="239">
        <f t="shared" si="499"/>
        <v>0.51520000000007715</v>
      </c>
      <c r="N6323" s="239"/>
      <c r="O6323" s="178"/>
      <c r="P6323" s="178"/>
      <c r="Q6323" s="178"/>
      <c r="R6323" s="178"/>
      <c r="S6323" s="178"/>
      <c r="T6323" s="178"/>
      <c r="U6323" s="178"/>
      <c r="V6323" s="178"/>
      <c r="W6323" s="178"/>
      <c r="X6323" s="178"/>
      <c r="Y6323" s="210">
        <f t="shared" si="498"/>
        <v>0.38915312499999999</v>
      </c>
      <c r="Z6323" s="211">
        <f t="shared" si="500"/>
        <v>0.44</v>
      </c>
      <c r="AA6323" s="178"/>
      <c r="AB6323" s="178"/>
      <c r="AC6323" s="178"/>
    </row>
    <row r="6324" spans="2:29" x14ac:dyDescent="0.35">
      <c r="B6324" s="222">
        <v>640100</v>
      </c>
      <c r="C6324" s="208">
        <v>268574</v>
      </c>
      <c r="D6324" s="309">
        <v>14771.57</v>
      </c>
      <c r="E6324" s="206">
        <v>21485.919999999998</v>
      </c>
      <c r="F6324" s="206">
        <v>24171.66</v>
      </c>
      <c r="G6324" s="205">
        <f t="shared" si="501"/>
        <v>0.41958131541946569</v>
      </c>
      <c r="H6324" s="207">
        <f t="shared" si="502"/>
        <v>0.45</v>
      </c>
      <c r="I6324" s="213">
        <v>249104</v>
      </c>
      <c r="J6324" s="213">
        <v>13700.72</v>
      </c>
      <c r="K6324" s="212">
        <v>19928.32</v>
      </c>
      <c r="L6324" s="212">
        <v>22419.360000000001</v>
      </c>
      <c r="M6324" s="239">
        <f t="shared" si="499"/>
        <v>0.51529999999980647</v>
      </c>
      <c r="N6324" s="239"/>
      <c r="O6324" s="178"/>
      <c r="P6324" s="178"/>
      <c r="Q6324" s="178"/>
      <c r="R6324" s="178"/>
      <c r="S6324" s="178"/>
      <c r="T6324" s="178"/>
      <c r="U6324" s="178"/>
      <c r="V6324" s="178"/>
      <c r="W6324" s="178"/>
      <c r="X6324" s="178"/>
      <c r="Y6324" s="210">
        <f t="shared" si="498"/>
        <v>0.38916419309482891</v>
      </c>
      <c r="Z6324" s="211">
        <f t="shared" si="500"/>
        <v>0.46</v>
      </c>
      <c r="AA6324" s="178"/>
      <c r="AB6324" s="178"/>
      <c r="AC6324" s="178"/>
    </row>
    <row r="6325" spans="2:29" x14ac:dyDescent="0.35">
      <c r="B6325" s="222">
        <v>640200</v>
      </c>
      <c r="C6325" s="208">
        <v>268619</v>
      </c>
      <c r="D6325" s="309">
        <v>14774.04</v>
      </c>
      <c r="E6325" s="206">
        <v>21489.52</v>
      </c>
      <c r="F6325" s="206">
        <v>24175.71</v>
      </c>
      <c r="G6325" s="205">
        <f t="shared" si="501"/>
        <v>0.4195860668541081</v>
      </c>
      <c r="H6325" s="207">
        <f t="shared" si="502"/>
        <v>0.45</v>
      </c>
      <c r="I6325" s="213">
        <v>249148</v>
      </c>
      <c r="J6325" s="213">
        <v>13703.14</v>
      </c>
      <c r="K6325" s="212">
        <v>19931.84</v>
      </c>
      <c r="L6325" s="212">
        <v>22423.32</v>
      </c>
      <c r="M6325" s="239">
        <f t="shared" si="499"/>
        <v>0.51520000000000432</v>
      </c>
      <c r="N6325" s="239"/>
      <c r="O6325" s="178"/>
      <c r="P6325" s="178"/>
      <c r="Q6325" s="178"/>
      <c r="R6325" s="178"/>
      <c r="S6325" s="178"/>
      <c r="T6325" s="178"/>
      <c r="U6325" s="178"/>
      <c r="V6325" s="178"/>
      <c r="W6325" s="178"/>
      <c r="X6325" s="178"/>
      <c r="Y6325" s="210">
        <f t="shared" si="498"/>
        <v>0.38917213370821618</v>
      </c>
      <c r="Z6325" s="211">
        <f t="shared" si="500"/>
        <v>0.44</v>
      </c>
      <c r="AA6325" s="178"/>
      <c r="AB6325" s="178"/>
      <c r="AC6325" s="178"/>
    </row>
    <row r="6326" spans="2:29" x14ac:dyDescent="0.35">
      <c r="B6326" s="222">
        <v>640300</v>
      </c>
      <c r="C6326" s="208">
        <v>268664</v>
      </c>
      <c r="D6326" s="309">
        <v>14776.52</v>
      </c>
      <c r="E6326" s="206">
        <v>21493.119999999999</v>
      </c>
      <c r="F6326" s="206">
        <v>24179.759999999998</v>
      </c>
      <c r="G6326" s="205">
        <f t="shared" si="501"/>
        <v>0.41959081680462285</v>
      </c>
      <c r="H6326" s="207">
        <f t="shared" si="502"/>
        <v>0.45</v>
      </c>
      <c r="I6326" s="213">
        <v>249194</v>
      </c>
      <c r="J6326" s="213">
        <v>13705.67</v>
      </c>
      <c r="K6326" s="212">
        <v>19935.52</v>
      </c>
      <c r="L6326" s="212">
        <v>22427.46</v>
      </c>
      <c r="M6326" s="239">
        <f t="shared" si="499"/>
        <v>0.51530000000027942</v>
      </c>
      <c r="N6326" s="239"/>
      <c r="O6326" s="178"/>
      <c r="P6326" s="178"/>
      <c r="Q6326" s="178"/>
      <c r="R6326" s="178"/>
      <c r="S6326" s="178"/>
      <c r="T6326" s="178"/>
      <c r="U6326" s="178"/>
      <c r="V6326" s="178"/>
      <c r="W6326" s="178"/>
      <c r="X6326" s="178"/>
      <c r="Y6326" s="210">
        <f t="shared" si="498"/>
        <v>0.38918319537716695</v>
      </c>
      <c r="Z6326" s="211">
        <f t="shared" si="500"/>
        <v>0.46</v>
      </c>
      <c r="AA6326" s="178"/>
      <c r="AB6326" s="178"/>
      <c r="AC6326" s="178"/>
    </row>
    <row r="6327" spans="2:29" x14ac:dyDescent="0.35">
      <c r="B6327" s="222">
        <v>640400</v>
      </c>
      <c r="C6327" s="208">
        <v>268709</v>
      </c>
      <c r="D6327" s="309">
        <v>14778.99</v>
      </c>
      <c r="E6327" s="206">
        <v>21496.720000000001</v>
      </c>
      <c r="F6327" s="206">
        <v>24183.81</v>
      </c>
      <c r="G6327" s="205">
        <f t="shared" si="501"/>
        <v>0.41959556527170516</v>
      </c>
      <c r="H6327" s="207">
        <f t="shared" si="502"/>
        <v>0.45</v>
      </c>
      <c r="I6327" s="213">
        <v>249238</v>
      </c>
      <c r="J6327" s="213">
        <v>13708.09</v>
      </c>
      <c r="K6327" s="212">
        <v>19939.04</v>
      </c>
      <c r="L6327" s="212">
        <v>22431.42</v>
      </c>
      <c r="M6327" s="239">
        <f t="shared" si="499"/>
        <v>0.51519999999989519</v>
      </c>
      <c r="N6327" s="239"/>
      <c r="O6327" s="178"/>
      <c r="P6327" s="178"/>
      <c r="Q6327" s="178"/>
      <c r="R6327" s="178"/>
      <c r="S6327" s="178"/>
      <c r="T6327" s="178"/>
      <c r="U6327" s="178"/>
      <c r="V6327" s="178"/>
      <c r="W6327" s="178"/>
      <c r="X6327" s="178"/>
      <c r="Y6327" s="210">
        <f t="shared" si="498"/>
        <v>0.38919113054341037</v>
      </c>
      <c r="Z6327" s="211">
        <f t="shared" si="500"/>
        <v>0.44</v>
      </c>
      <c r="AA6327" s="178"/>
      <c r="AB6327" s="178"/>
      <c r="AC6327" s="178"/>
    </row>
    <row r="6328" spans="2:29" x14ac:dyDescent="0.35">
      <c r="B6328" s="222">
        <v>640500</v>
      </c>
      <c r="C6328" s="208">
        <v>268754</v>
      </c>
      <c r="D6328" s="309">
        <v>14781.47</v>
      </c>
      <c r="E6328" s="206">
        <v>21500.32</v>
      </c>
      <c r="F6328" s="206">
        <v>24187.86</v>
      </c>
      <c r="G6328" s="205">
        <f t="shared" si="501"/>
        <v>0.41960031225604993</v>
      </c>
      <c r="H6328" s="207">
        <f t="shared" si="502"/>
        <v>0.45</v>
      </c>
      <c r="I6328" s="213">
        <v>249284</v>
      </c>
      <c r="J6328" s="213">
        <v>13710.62</v>
      </c>
      <c r="K6328" s="212">
        <v>19942.72</v>
      </c>
      <c r="L6328" s="212">
        <v>22435.56</v>
      </c>
      <c r="M6328" s="239">
        <f t="shared" si="499"/>
        <v>0.5152999999995882</v>
      </c>
      <c r="N6328" s="239"/>
      <c r="O6328" s="178"/>
      <c r="P6328" s="178"/>
      <c r="Q6328" s="178"/>
      <c r="R6328" s="178"/>
      <c r="S6328" s="178"/>
      <c r="T6328" s="178"/>
      <c r="U6328" s="178"/>
      <c r="V6328" s="178"/>
      <c r="W6328" s="178"/>
      <c r="X6328" s="178"/>
      <c r="Y6328" s="210">
        <f t="shared" si="498"/>
        <v>0.38920218579234972</v>
      </c>
      <c r="Z6328" s="211">
        <f t="shared" si="500"/>
        <v>0.46</v>
      </c>
      <c r="AA6328" s="178"/>
      <c r="AB6328" s="178"/>
      <c r="AC6328" s="178"/>
    </row>
    <row r="6329" spans="2:29" x14ac:dyDescent="0.35">
      <c r="B6329" s="222">
        <v>640600</v>
      </c>
      <c r="C6329" s="208">
        <v>268799</v>
      </c>
      <c r="D6329" s="309">
        <v>14783.94</v>
      </c>
      <c r="E6329" s="206">
        <v>21503.919999999998</v>
      </c>
      <c r="F6329" s="206">
        <v>24191.91</v>
      </c>
      <c r="G6329" s="205">
        <f t="shared" si="501"/>
        <v>0.41960505775835155</v>
      </c>
      <c r="H6329" s="207">
        <f t="shared" si="502"/>
        <v>0.45</v>
      </c>
      <c r="I6329" s="213">
        <v>249328</v>
      </c>
      <c r="J6329" s="213">
        <v>13713.04</v>
      </c>
      <c r="K6329" s="212">
        <v>19946.240000000002</v>
      </c>
      <c r="L6329" s="212">
        <v>22439.52</v>
      </c>
      <c r="M6329" s="239">
        <f t="shared" si="499"/>
        <v>0.51519999999974975</v>
      </c>
      <c r="N6329" s="239"/>
      <c r="O6329" s="178"/>
      <c r="P6329" s="178"/>
      <c r="Q6329" s="178"/>
      <c r="R6329" s="178"/>
      <c r="S6329" s="178"/>
      <c r="T6329" s="178"/>
      <c r="U6329" s="178"/>
      <c r="V6329" s="178"/>
      <c r="W6329" s="178"/>
      <c r="X6329" s="178"/>
      <c r="Y6329" s="210">
        <f t="shared" si="498"/>
        <v>0.38921011551670309</v>
      </c>
      <c r="Z6329" s="211">
        <f t="shared" si="500"/>
        <v>0.44</v>
      </c>
      <c r="AA6329" s="178"/>
      <c r="AB6329" s="178"/>
      <c r="AC6329" s="178"/>
    </row>
    <row r="6330" spans="2:29" x14ac:dyDescent="0.35">
      <c r="B6330" s="222">
        <v>640700</v>
      </c>
      <c r="C6330" s="208">
        <v>268844</v>
      </c>
      <c r="D6330" s="309">
        <v>14786.42</v>
      </c>
      <c r="E6330" s="206">
        <v>21507.52</v>
      </c>
      <c r="F6330" s="206">
        <v>24195.96</v>
      </c>
      <c r="G6330" s="205">
        <f t="shared" si="501"/>
        <v>0.4196098017793039</v>
      </c>
      <c r="H6330" s="207">
        <f t="shared" si="502"/>
        <v>0.45</v>
      </c>
      <c r="I6330" s="213">
        <v>249374</v>
      </c>
      <c r="J6330" s="213">
        <v>13715.57</v>
      </c>
      <c r="K6330" s="212">
        <v>19949.919999999998</v>
      </c>
      <c r="L6330" s="212">
        <v>22443.66</v>
      </c>
      <c r="M6330" s="239">
        <f t="shared" si="499"/>
        <v>0.51530000000002474</v>
      </c>
      <c r="N6330" s="239"/>
      <c r="O6330" s="178"/>
      <c r="P6330" s="178"/>
      <c r="Q6330" s="178"/>
      <c r="R6330" s="178"/>
      <c r="S6330" s="178"/>
      <c r="T6330" s="178"/>
      <c r="U6330" s="178"/>
      <c r="V6330" s="178"/>
      <c r="W6330" s="178"/>
      <c r="X6330" s="178"/>
      <c r="Y6330" s="210">
        <f t="shared" si="498"/>
        <v>0.38922116435149057</v>
      </c>
      <c r="Z6330" s="211">
        <f t="shared" si="500"/>
        <v>0.46</v>
      </c>
      <c r="AA6330" s="178"/>
      <c r="AB6330" s="178"/>
      <c r="AC6330" s="178"/>
    </row>
    <row r="6331" spans="2:29" x14ac:dyDescent="0.35">
      <c r="B6331" s="222">
        <v>640800</v>
      </c>
      <c r="C6331" s="208">
        <v>268889</v>
      </c>
      <c r="D6331" s="309">
        <v>14788.89</v>
      </c>
      <c r="E6331" s="206">
        <v>21511.119999999999</v>
      </c>
      <c r="F6331" s="206">
        <v>24200.01</v>
      </c>
      <c r="G6331" s="205">
        <f t="shared" si="501"/>
        <v>0.41961454431960049</v>
      </c>
      <c r="H6331" s="207">
        <f t="shared" si="502"/>
        <v>0.45</v>
      </c>
      <c r="I6331" s="213">
        <v>249418</v>
      </c>
      <c r="J6331" s="213">
        <v>13717.99</v>
      </c>
      <c r="K6331" s="212">
        <v>19953.439999999999</v>
      </c>
      <c r="L6331" s="212">
        <v>22447.62</v>
      </c>
      <c r="M6331" s="239">
        <f t="shared" si="499"/>
        <v>0.51520000000025901</v>
      </c>
      <c r="N6331" s="239"/>
      <c r="O6331" s="178"/>
      <c r="P6331" s="178"/>
      <c r="Q6331" s="178"/>
      <c r="R6331" s="178"/>
      <c r="S6331" s="178"/>
      <c r="T6331" s="178"/>
      <c r="U6331" s="178"/>
      <c r="V6331" s="178"/>
      <c r="W6331" s="178"/>
      <c r="X6331" s="178"/>
      <c r="Y6331" s="210">
        <f t="shared" si="498"/>
        <v>0.38922908863920103</v>
      </c>
      <c r="Z6331" s="211">
        <f t="shared" si="500"/>
        <v>0.44</v>
      </c>
      <c r="AA6331" s="178"/>
      <c r="AB6331" s="178"/>
      <c r="AC6331" s="178"/>
    </row>
    <row r="6332" spans="2:29" x14ac:dyDescent="0.35">
      <c r="B6332" s="222">
        <v>640900</v>
      </c>
      <c r="C6332" s="208">
        <v>268934</v>
      </c>
      <c r="D6332" s="309">
        <v>14791.37</v>
      </c>
      <c r="E6332" s="206">
        <v>21514.720000000001</v>
      </c>
      <c r="F6332" s="206">
        <v>24204.06</v>
      </c>
      <c r="G6332" s="205">
        <f t="shared" si="501"/>
        <v>0.41961928537993448</v>
      </c>
      <c r="H6332" s="207">
        <f t="shared" si="502"/>
        <v>0.45</v>
      </c>
      <c r="I6332" s="213">
        <v>249464</v>
      </c>
      <c r="J6332" s="213">
        <v>13720.52</v>
      </c>
      <c r="K6332" s="212">
        <v>19957.12</v>
      </c>
      <c r="L6332" s="212">
        <v>22451.759999999998</v>
      </c>
      <c r="M6332" s="239">
        <f t="shared" si="499"/>
        <v>0.51529999999995202</v>
      </c>
      <c r="N6332" s="239"/>
      <c r="O6332" s="178"/>
      <c r="P6332" s="178"/>
      <c r="Q6332" s="178"/>
      <c r="R6332" s="178"/>
      <c r="S6332" s="178"/>
      <c r="T6332" s="178"/>
      <c r="U6332" s="178"/>
      <c r="V6332" s="178"/>
      <c r="W6332" s="178"/>
      <c r="X6332" s="178"/>
      <c r="Y6332" s="210">
        <f t="shared" si="498"/>
        <v>0.38924013106568889</v>
      </c>
      <c r="Z6332" s="211">
        <f t="shared" si="500"/>
        <v>0.46</v>
      </c>
      <c r="AA6332" s="178"/>
      <c r="AB6332" s="178"/>
      <c r="AC6332" s="178"/>
    </row>
    <row r="6333" spans="2:29" x14ac:dyDescent="0.35">
      <c r="B6333" s="222">
        <v>641000</v>
      </c>
      <c r="C6333" s="208">
        <v>268979</v>
      </c>
      <c r="D6333" s="309">
        <v>14793.84</v>
      </c>
      <c r="E6333" s="206">
        <v>21518.32</v>
      </c>
      <c r="F6333" s="206">
        <v>24208.11</v>
      </c>
      <c r="G6333" s="205">
        <f t="shared" si="501"/>
        <v>0.41962402496099843</v>
      </c>
      <c r="H6333" s="207">
        <f t="shared" si="502"/>
        <v>0.45</v>
      </c>
      <c r="I6333" s="213">
        <v>249508</v>
      </c>
      <c r="J6333" s="213">
        <v>13722.94</v>
      </c>
      <c r="K6333" s="212">
        <v>19960.64</v>
      </c>
      <c r="L6333" s="212">
        <v>22455.72</v>
      </c>
      <c r="M6333" s="239">
        <f t="shared" si="499"/>
        <v>0.51520000000007715</v>
      </c>
      <c r="N6333" s="239"/>
      <c r="O6333" s="178"/>
      <c r="P6333" s="178"/>
      <c r="Q6333" s="178"/>
      <c r="R6333" s="178"/>
      <c r="S6333" s="178"/>
      <c r="T6333" s="178"/>
      <c r="U6333" s="178"/>
      <c r="V6333" s="178"/>
      <c r="W6333" s="178"/>
      <c r="X6333" s="178"/>
      <c r="Y6333" s="210">
        <f t="shared" si="498"/>
        <v>0.38924804992199685</v>
      </c>
      <c r="Z6333" s="211">
        <f t="shared" si="500"/>
        <v>0.44</v>
      </c>
      <c r="AA6333" s="178"/>
      <c r="AB6333" s="178"/>
      <c r="AC6333" s="178"/>
    </row>
    <row r="6334" spans="2:29" x14ac:dyDescent="0.35">
      <c r="B6334" s="222">
        <v>641100</v>
      </c>
      <c r="C6334" s="208">
        <v>269024</v>
      </c>
      <c r="D6334" s="309">
        <v>14796.32</v>
      </c>
      <c r="E6334" s="206">
        <v>21521.919999999998</v>
      </c>
      <c r="F6334" s="206">
        <v>24212.16</v>
      </c>
      <c r="G6334" s="205">
        <f t="shared" si="501"/>
        <v>0.41962876306348462</v>
      </c>
      <c r="H6334" s="207">
        <f t="shared" si="502"/>
        <v>0.45</v>
      </c>
      <c r="I6334" s="213">
        <v>249554</v>
      </c>
      <c r="J6334" s="213">
        <v>13725.47</v>
      </c>
      <c r="K6334" s="212">
        <v>19964.32</v>
      </c>
      <c r="L6334" s="212">
        <v>22459.86</v>
      </c>
      <c r="M6334" s="239">
        <f t="shared" si="499"/>
        <v>0.51529999999980647</v>
      </c>
      <c r="N6334" s="239"/>
      <c r="O6334" s="178"/>
      <c r="P6334" s="178"/>
      <c r="Q6334" s="178"/>
      <c r="R6334" s="178"/>
      <c r="S6334" s="178"/>
      <c r="T6334" s="178"/>
      <c r="U6334" s="178"/>
      <c r="V6334" s="178"/>
      <c r="W6334" s="178"/>
      <c r="X6334" s="178"/>
      <c r="Y6334" s="210">
        <f t="shared" si="498"/>
        <v>0.38925908594603026</v>
      </c>
      <c r="Z6334" s="211">
        <f t="shared" si="500"/>
        <v>0.46</v>
      </c>
      <c r="AA6334" s="178"/>
      <c r="AB6334" s="178"/>
      <c r="AC6334" s="178"/>
    </row>
    <row r="6335" spans="2:29" x14ac:dyDescent="0.35">
      <c r="B6335" s="222">
        <v>641200</v>
      </c>
      <c r="C6335" s="208">
        <v>269069</v>
      </c>
      <c r="D6335" s="309">
        <v>14798.79</v>
      </c>
      <c r="E6335" s="206">
        <v>21525.52</v>
      </c>
      <c r="F6335" s="206">
        <v>24216.21</v>
      </c>
      <c r="G6335" s="205">
        <f t="shared" si="501"/>
        <v>0.41963349968808483</v>
      </c>
      <c r="H6335" s="207">
        <f t="shared" si="502"/>
        <v>0.45</v>
      </c>
      <c r="I6335" s="213">
        <v>249598</v>
      </c>
      <c r="J6335" s="213">
        <v>13727.89</v>
      </c>
      <c r="K6335" s="212">
        <v>19967.84</v>
      </c>
      <c r="L6335" s="212">
        <v>22463.82</v>
      </c>
      <c r="M6335" s="239">
        <f t="shared" si="499"/>
        <v>0.51520000000000432</v>
      </c>
      <c r="N6335" s="239"/>
      <c r="O6335" s="178"/>
      <c r="P6335" s="178"/>
      <c r="Q6335" s="178"/>
      <c r="R6335" s="178"/>
      <c r="S6335" s="178"/>
      <c r="T6335" s="178"/>
      <c r="U6335" s="178"/>
      <c r="V6335" s="178"/>
      <c r="W6335" s="178"/>
      <c r="X6335" s="178"/>
      <c r="Y6335" s="210">
        <f t="shared" si="498"/>
        <v>0.38926699937616971</v>
      </c>
      <c r="Z6335" s="211">
        <f t="shared" si="500"/>
        <v>0.44</v>
      </c>
      <c r="AA6335" s="178"/>
      <c r="AB6335" s="178"/>
      <c r="AC6335" s="178"/>
    </row>
    <row r="6336" spans="2:29" x14ac:dyDescent="0.35">
      <c r="B6336" s="222">
        <v>641300</v>
      </c>
      <c r="C6336" s="208">
        <v>269114</v>
      </c>
      <c r="D6336" s="309">
        <v>14801.27</v>
      </c>
      <c r="E6336" s="206">
        <v>21529.119999999999</v>
      </c>
      <c r="F6336" s="206">
        <v>24220.26</v>
      </c>
      <c r="G6336" s="205">
        <f t="shared" si="501"/>
        <v>0.4196382348354904</v>
      </c>
      <c r="H6336" s="207">
        <f t="shared" si="502"/>
        <v>0.45</v>
      </c>
      <c r="I6336" s="213">
        <v>249644</v>
      </c>
      <c r="J6336" s="213">
        <v>13730.42</v>
      </c>
      <c r="K6336" s="212">
        <v>19971.52</v>
      </c>
      <c r="L6336" s="212">
        <v>22467.96</v>
      </c>
      <c r="M6336" s="239">
        <f t="shared" si="499"/>
        <v>0.51530000000027942</v>
      </c>
      <c r="N6336" s="239"/>
      <c r="O6336" s="178"/>
      <c r="P6336" s="178"/>
      <c r="Q6336" s="178"/>
      <c r="R6336" s="178"/>
      <c r="S6336" s="178"/>
      <c r="T6336" s="178"/>
      <c r="U6336" s="178"/>
      <c r="V6336" s="178"/>
      <c r="W6336" s="178"/>
      <c r="X6336" s="178"/>
      <c r="Y6336" s="210">
        <f t="shared" si="498"/>
        <v>0.38927802900358649</v>
      </c>
      <c r="Z6336" s="211">
        <f t="shared" si="500"/>
        <v>0.46</v>
      </c>
      <c r="AA6336" s="178"/>
      <c r="AB6336" s="178"/>
      <c r="AC6336" s="178"/>
    </row>
    <row r="6337" spans="2:29" x14ac:dyDescent="0.35">
      <c r="B6337" s="222">
        <v>641400</v>
      </c>
      <c r="C6337" s="208">
        <v>269159</v>
      </c>
      <c r="D6337" s="309">
        <v>14803.74</v>
      </c>
      <c r="E6337" s="206">
        <v>21532.720000000001</v>
      </c>
      <c r="F6337" s="206">
        <v>24224.31</v>
      </c>
      <c r="G6337" s="205">
        <f t="shared" si="501"/>
        <v>0.41964296850639227</v>
      </c>
      <c r="H6337" s="207">
        <f t="shared" si="502"/>
        <v>0.45</v>
      </c>
      <c r="I6337" s="213">
        <v>249688</v>
      </c>
      <c r="J6337" s="213">
        <v>13732.84</v>
      </c>
      <c r="K6337" s="212">
        <v>19975.04</v>
      </c>
      <c r="L6337" s="212">
        <v>22471.919999999998</v>
      </c>
      <c r="M6337" s="239">
        <f t="shared" si="499"/>
        <v>0.51519999999989519</v>
      </c>
      <c r="N6337" s="239"/>
      <c r="O6337" s="178"/>
      <c r="P6337" s="178"/>
      <c r="Q6337" s="178"/>
      <c r="R6337" s="178"/>
      <c r="S6337" s="178"/>
      <c r="T6337" s="178"/>
      <c r="U6337" s="178"/>
      <c r="V6337" s="178"/>
      <c r="W6337" s="178"/>
      <c r="X6337" s="178"/>
      <c r="Y6337" s="210">
        <f t="shared" si="498"/>
        <v>0.38928593701278452</v>
      </c>
      <c r="Z6337" s="211">
        <f t="shared" si="500"/>
        <v>0.44</v>
      </c>
      <c r="AA6337" s="178"/>
      <c r="AB6337" s="178"/>
      <c r="AC6337" s="178"/>
    </row>
    <row r="6338" spans="2:29" x14ac:dyDescent="0.35">
      <c r="B6338" s="222">
        <v>641500</v>
      </c>
      <c r="C6338" s="208">
        <v>269204</v>
      </c>
      <c r="D6338" s="309">
        <v>14806.22</v>
      </c>
      <c r="E6338" s="206">
        <v>21536.32</v>
      </c>
      <c r="F6338" s="206">
        <v>24228.36</v>
      </c>
      <c r="G6338" s="205">
        <f t="shared" si="501"/>
        <v>0.41964770070148089</v>
      </c>
      <c r="H6338" s="207">
        <f t="shared" si="502"/>
        <v>0.45</v>
      </c>
      <c r="I6338" s="213">
        <v>249734</v>
      </c>
      <c r="J6338" s="213">
        <v>13735.37</v>
      </c>
      <c r="K6338" s="212">
        <v>19978.72</v>
      </c>
      <c r="L6338" s="212">
        <v>22476.06</v>
      </c>
      <c r="M6338" s="239">
        <f t="shared" si="499"/>
        <v>0.5152999999995882</v>
      </c>
      <c r="N6338" s="239"/>
      <c r="O6338" s="178"/>
      <c r="P6338" s="178"/>
      <c r="Q6338" s="178"/>
      <c r="R6338" s="178"/>
      <c r="S6338" s="178"/>
      <c r="T6338" s="178"/>
      <c r="U6338" s="178"/>
      <c r="V6338" s="178"/>
      <c r="W6338" s="178"/>
      <c r="X6338" s="178"/>
      <c r="Y6338" s="210">
        <f t="shared" si="498"/>
        <v>0.38929696024941546</v>
      </c>
      <c r="Z6338" s="211">
        <f t="shared" si="500"/>
        <v>0.46</v>
      </c>
      <c r="AA6338" s="178"/>
      <c r="AB6338" s="178"/>
      <c r="AC6338" s="178"/>
    </row>
    <row r="6339" spans="2:29" x14ac:dyDescent="0.35">
      <c r="B6339" s="222">
        <v>641600</v>
      </c>
      <c r="C6339" s="208">
        <v>269249</v>
      </c>
      <c r="D6339" s="309">
        <v>14808.69</v>
      </c>
      <c r="E6339" s="206">
        <v>21539.919999999998</v>
      </c>
      <c r="F6339" s="206">
        <v>24232.41</v>
      </c>
      <c r="G6339" s="205">
        <f t="shared" si="501"/>
        <v>0.41965243142144637</v>
      </c>
      <c r="H6339" s="207">
        <f t="shared" si="502"/>
        <v>0.45</v>
      </c>
      <c r="I6339" s="213">
        <v>249778</v>
      </c>
      <c r="J6339" s="213">
        <v>13737.79</v>
      </c>
      <c r="K6339" s="212">
        <v>19982.240000000002</v>
      </c>
      <c r="L6339" s="212">
        <v>22480.02</v>
      </c>
      <c r="M6339" s="239">
        <f t="shared" si="499"/>
        <v>0.51519999999974975</v>
      </c>
      <c r="N6339" s="239"/>
      <c r="O6339" s="178"/>
      <c r="P6339" s="178"/>
      <c r="Q6339" s="178"/>
      <c r="R6339" s="178"/>
      <c r="S6339" s="178"/>
      <c r="T6339" s="178"/>
      <c r="U6339" s="178"/>
      <c r="V6339" s="178"/>
      <c r="W6339" s="178"/>
      <c r="X6339" s="178"/>
      <c r="Y6339" s="210">
        <f t="shared" ref="Y6339:Y6402" si="503">I6339/$B6339</f>
        <v>0.38930486284289278</v>
      </c>
      <c r="Z6339" s="211">
        <f t="shared" si="500"/>
        <v>0.44</v>
      </c>
      <c r="AA6339" s="178"/>
      <c r="AB6339" s="178"/>
      <c r="AC6339" s="178"/>
    </row>
    <row r="6340" spans="2:29" x14ac:dyDescent="0.35">
      <c r="B6340" s="222">
        <v>641700</v>
      </c>
      <c r="C6340" s="208">
        <v>269294</v>
      </c>
      <c r="D6340" s="309">
        <v>14811.17</v>
      </c>
      <c r="E6340" s="206">
        <v>21543.52</v>
      </c>
      <c r="F6340" s="206">
        <v>24236.46</v>
      </c>
      <c r="G6340" s="205">
        <f t="shared" si="501"/>
        <v>0.41965716066697833</v>
      </c>
      <c r="H6340" s="207">
        <f t="shared" si="502"/>
        <v>0.45</v>
      </c>
      <c r="I6340" s="213">
        <v>249824</v>
      </c>
      <c r="J6340" s="213">
        <v>13740.32</v>
      </c>
      <c r="K6340" s="212">
        <v>19985.919999999998</v>
      </c>
      <c r="L6340" s="212">
        <v>22484.16</v>
      </c>
      <c r="M6340" s="239">
        <f t="shared" ref="M6340:M6403" si="504">(C6340+D6340+F6340-C6339-D6339-F6339)/100</f>
        <v>0.51530000000002474</v>
      </c>
      <c r="N6340" s="239"/>
      <c r="O6340" s="178"/>
      <c r="P6340" s="178"/>
      <c r="Q6340" s="178"/>
      <c r="R6340" s="178"/>
      <c r="S6340" s="178"/>
      <c r="T6340" s="178"/>
      <c r="U6340" s="178"/>
      <c r="V6340" s="178"/>
      <c r="W6340" s="178"/>
      <c r="X6340" s="178"/>
      <c r="Y6340" s="210">
        <f t="shared" si="503"/>
        <v>0.38931587969456133</v>
      </c>
      <c r="Z6340" s="211">
        <f t="shared" ref="Z6340:Z6403" si="505">(I6340-I6339)/($B6340-$B6339)</f>
        <v>0.46</v>
      </c>
      <c r="AA6340" s="178"/>
      <c r="AB6340" s="178"/>
      <c r="AC6340" s="178"/>
    </row>
    <row r="6341" spans="2:29" x14ac:dyDescent="0.35">
      <c r="B6341" s="222">
        <v>641800</v>
      </c>
      <c r="C6341" s="208">
        <v>269339</v>
      </c>
      <c r="D6341" s="309">
        <v>14813.64</v>
      </c>
      <c r="E6341" s="206">
        <v>21547.119999999999</v>
      </c>
      <c r="F6341" s="206">
        <v>24240.51</v>
      </c>
      <c r="G6341" s="205">
        <f t="shared" ref="G6341:G6404" si="506">C6341/B6341</f>
        <v>0.41966188843876595</v>
      </c>
      <c r="H6341" s="207">
        <f t="shared" ref="H6341:H6404" si="507">(C6341-C6340)/(B6341-B6340)</f>
        <v>0.45</v>
      </c>
      <c r="I6341" s="213">
        <v>249868</v>
      </c>
      <c r="J6341" s="213">
        <v>13742.74</v>
      </c>
      <c r="K6341" s="212">
        <v>19989.439999999999</v>
      </c>
      <c r="L6341" s="212">
        <v>22488.12</v>
      </c>
      <c r="M6341" s="239">
        <f t="shared" si="504"/>
        <v>0.51520000000025901</v>
      </c>
      <c r="N6341" s="239"/>
      <c r="O6341" s="178"/>
      <c r="P6341" s="178"/>
      <c r="Q6341" s="178"/>
      <c r="R6341" s="178"/>
      <c r="S6341" s="178"/>
      <c r="T6341" s="178"/>
      <c r="U6341" s="178"/>
      <c r="V6341" s="178"/>
      <c r="W6341" s="178"/>
      <c r="X6341" s="178"/>
      <c r="Y6341" s="210">
        <f t="shared" si="503"/>
        <v>0.38932377687753195</v>
      </c>
      <c r="Z6341" s="211">
        <f t="shared" si="505"/>
        <v>0.44</v>
      </c>
      <c r="AA6341" s="178"/>
      <c r="AB6341" s="178"/>
      <c r="AC6341" s="178"/>
    </row>
    <row r="6342" spans="2:29" x14ac:dyDescent="0.35">
      <c r="B6342" s="222">
        <v>641900</v>
      </c>
      <c r="C6342" s="208">
        <v>269384</v>
      </c>
      <c r="D6342" s="309">
        <v>14816.12</v>
      </c>
      <c r="E6342" s="206">
        <v>21550.720000000001</v>
      </c>
      <c r="F6342" s="206">
        <v>24244.560000000001</v>
      </c>
      <c r="G6342" s="205">
        <f t="shared" si="506"/>
        <v>0.41966661473749806</v>
      </c>
      <c r="H6342" s="207">
        <f t="shared" si="507"/>
        <v>0.45</v>
      </c>
      <c r="I6342" s="213">
        <v>249914</v>
      </c>
      <c r="J6342" s="213">
        <v>13745.27</v>
      </c>
      <c r="K6342" s="212">
        <v>19993.12</v>
      </c>
      <c r="L6342" s="212">
        <v>22492.26</v>
      </c>
      <c r="M6342" s="239">
        <f t="shared" si="504"/>
        <v>0.51529999999995202</v>
      </c>
      <c r="N6342" s="239"/>
      <c r="O6342" s="178"/>
      <c r="P6342" s="178"/>
      <c r="Q6342" s="178"/>
      <c r="R6342" s="178"/>
      <c r="S6342" s="178"/>
      <c r="T6342" s="178"/>
      <c r="U6342" s="178"/>
      <c r="V6342" s="178"/>
      <c r="W6342" s="178"/>
      <c r="X6342" s="178"/>
      <c r="Y6342" s="210">
        <f t="shared" si="503"/>
        <v>0.3893347873500545</v>
      </c>
      <c r="Z6342" s="211">
        <f t="shared" si="505"/>
        <v>0.46</v>
      </c>
      <c r="AA6342" s="178"/>
      <c r="AB6342" s="178"/>
      <c r="AC6342" s="178"/>
    </row>
    <row r="6343" spans="2:29" x14ac:dyDescent="0.35">
      <c r="B6343" s="222">
        <v>642000</v>
      </c>
      <c r="C6343" s="208">
        <v>269429</v>
      </c>
      <c r="D6343" s="309">
        <v>14818.59</v>
      </c>
      <c r="E6343" s="206">
        <v>21554.32</v>
      </c>
      <c r="F6343" s="206">
        <v>24248.61</v>
      </c>
      <c r="G6343" s="205">
        <f t="shared" si="506"/>
        <v>0.41967133956386293</v>
      </c>
      <c r="H6343" s="207">
        <f t="shared" si="507"/>
        <v>0.45</v>
      </c>
      <c r="I6343" s="213">
        <v>249958</v>
      </c>
      <c r="J6343" s="213">
        <v>13747.69</v>
      </c>
      <c r="K6343" s="212">
        <v>19996.64</v>
      </c>
      <c r="L6343" s="212">
        <v>22496.22</v>
      </c>
      <c r="M6343" s="239">
        <f t="shared" si="504"/>
        <v>0.51520000000007715</v>
      </c>
      <c r="N6343" s="239"/>
      <c r="O6343" s="178"/>
      <c r="P6343" s="178"/>
      <c r="Q6343" s="178"/>
      <c r="R6343" s="178"/>
      <c r="S6343" s="178"/>
      <c r="T6343" s="178"/>
      <c r="U6343" s="178"/>
      <c r="V6343" s="178"/>
      <c r="W6343" s="178"/>
      <c r="X6343" s="178"/>
      <c r="Y6343" s="210">
        <f t="shared" si="503"/>
        <v>0.38934267912772585</v>
      </c>
      <c r="Z6343" s="211">
        <f t="shared" si="505"/>
        <v>0.44</v>
      </c>
      <c r="AA6343" s="178"/>
      <c r="AB6343" s="178"/>
      <c r="AC6343" s="178"/>
    </row>
    <row r="6344" spans="2:29" x14ac:dyDescent="0.35">
      <c r="B6344" s="222">
        <v>642100</v>
      </c>
      <c r="C6344" s="208">
        <v>269474</v>
      </c>
      <c r="D6344" s="309">
        <v>14821.07</v>
      </c>
      <c r="E6344" s="206">
        <v>21557.919999999998</v>
      </c>
      <c r="F6344" s="206">
        <v>24252.66</v>
      </c>
      <c r="G6344" s="205">
        <f t="shared" si="506"/>
        <v>0.41967606291854853</v>
      </c>
      <c r="H6344" s="207">
        <f t="shared" si="507"/>
        <v>0.45</v>
      </c>
      <c r="I6344" s="213">
        <v>250004</v>
      </c>
      <c r="J6344" s="213">
        <v>13750.22</v>
      </c>
      <c r="K6344" s="212">
        <v>20000.32</v>
      </c>
      <c r="L6344" s="212">
        <v>22500.36</v>
      </c>
      <c r="M6344" s="239">
        <f t="shared" si="504"/>
        <v>0.51529999999980647</v>
      </c>
      <c r="N6344" s="239"/>
      <c r="O6344" s="178"/>
      <c r="P6344" s="178"/>
      <c r="Q6344" s="178"/>
      <c r="R6344" s="178"/>
      <c r="S6344" s="178"/>
      <c r="T6344" s="178"/>
      <c r="U6344" s="178"/>
      <c r="V6344" s="178"/>
      <c r="W6344" s="178"/>
      <c r="X6344" s="178"/>
      <c r="Y6344" s="210">
        <f t="shared" si="503"/>
        <v>0.38935368322691172</v>
      </c>
      <c r="Z6344" s="211">
        <f t="shared" si="505"/>
        <v>0.46</v>
      </c>
      <c r="AA6344" s="178"/>
      <c r="AB6344" s="178"/>
      <c r="AC6344" s="178"/>
    </row>
    <row r="6345" spans="2:29" x14ac:dyDescent="0.35">
      <c r="B6345" s="222">
        <v>642200</v>
      </c>
      <c r="C6345" s="208">
        <v>269519</v>
      </c>
      <c r="D6345" s="309">
        <v>14823.54</v>
      </c>
      <c r="E6345" s="206">
        <v>21561.52</v>
      </c>
      <c r="F6345" s="206">
        <v>24256.71</v>
      </c>
      <c r="G6345" s="205">
        <f t="shared" si="506"/>
        <v>0.4196807848022423</v>
      </c>
      <c r="H6345" s="207">
        <f t="shared" si="507"/>
        <v>0.45</v>
      </c>
      <c r="I6345" s="213">
        <v>250048</v>
      </c>
      <c r="J6345" s="213">
        <v>13752.64</v>
      </c>
      <c r="K6345" s="212">
        <v>20003.84</v>
      </c>
      <c r="L6345" s="212">
        <v>22504.32</v>
      </c>
      <c r="M6345" s="239">
        <f t="shared" si="504"/>
        <v>0.51520000000000432</v>
      </c>
      <c r="N6345" s="239"/>
      <c r="O6345" s="178"/>
      <c r="P6345" s="178"/>
      <c r="Q6345" s="178"/>
      <c r="R6345" s="178"/>
      <c r="S6345" s="178"/>
      <c r="T6345" s="178"/>
      <c r="U6345" s="178"/>
      <c r="V6345" s="178"/>
      <c r="W6345" s="178"/>
      <c r="X6345" s="178"/>
      <c r="Y6345" s="210">
        <f t="shared" si="503"/>
        <v>0.38936156960448459</v>
      </c>
      <c r="Z6345" s="211">
        <f t="shared" si="505"/>
        <v>0.44</v>
      </c>
      <c r="AA6345" s="178"/>
      <c r="AB6345" s="178"/>
      <c r="AC6345" s="178"/>
    </row>
    <row r="6346" spans="2:29" x14ac:dyDescent="0.35">
      <c r="B6346" s="222">
        <v>642300</v>
      </c>
      <c r="C6346" s="208">
        <v>269564</v>
      </c>
      <c r="D6346" s="309">
        <v>14826.02</v>
      </c>
      <c r="E6346" s="206">
        <v>21565.119999999999</v>
      </c>
      <c r="F6346" s="206">
        <v>24260.76</v>
      </c>
      <c r="G6346" s="205">
        <f t="shared" si="506"/>
        <v>0.4196855052156313</v>
      </c>
      <c r="H6346" s="207">
        <f t="shared" si="507"/>
        <v>0.45</v>
      </c>
      <c r="I6346" s="213">
        <v>250094</v>
      </c>
      <c r="J6346" s="213">
        <v>13755.17</v>
      </c>
      <c r="K6346" s="212">
        <v>20007.52</v>
      </c>
      <c r="L6346" s="212">
        <v>22508.46</v>
      </c>
      <c r="M6346" s="239">
        <f t="shared" si="504"/>
        <v>0.51530000000027942</v>
      </c>
      <c r="N6346" s="239"/>
      <c r="O6346" s="178"/>
      <c r="P6346" s="178"/>
      <c r="Q6346" s="178"/>
      <c r="R6346" s="178"/>
      <c r="S6346" s="178"/>
      <c r="T6346" s="178"/>
      <c r="U6346" s="178"/>
      <c r="V6346" s="178"/>
      <c r="W6346" s="178"/>
      <c r="X6346" s="178"/>
      <c r="Y6346" s="210">
        <f t="shared" si="503"/>
        <v>0.38937256733613579</v>
      </c>
      <c r="Z6346" s="211">
        <f t="shared" si="505"/>
        <v>0.46</v>
      </c>
      <c r="AA6346" s="178"/>
      <c r="AB6346" s="178"/>
      <c r="AC6346" s="178"/>
    </row>
    <row r="6347" spans="2:29" x14ac:dyDescent="0.35">
      <c r="B6347" s="222">
        <v>642400</v>
      </c>
      <c r="C6347" s="208">
        <v>269609</v>
      </c>
      <c r="D6347" s="309">
        <v>14828.49</v>
      </c>
      <c r="E6347" s="206">
        <v>21568.720000000001</v>
      </c>
      <c r="F6347" s="206">
        <v>24264.81</v>
      </c>
      <c r="G6347" s="205">
        <f t="shared" si="506"/>
        <v>0.41969022415940221</v>
      </c>
      <c r="H6347" s="207">
        <f t="shared" si="507"/>
        <v>0.45</v>
      </c>
      <c r="I6347" s="213">
        <v>250138</v>
      </c>
      <c r="J6347" s="213">
        <v>13757.59</v>
      </c>
      <c r="K6347" s="212">
        <v>20011.04</v>
      </c>
      <c r="L6347" s="212">
        <v>22512.42</v>
      </c>
      <c r="M6347" s="239">
        <f t="shared" si="504"/>
        <v>0.51519999999989519</v>
      </c>
      <c r="N6347" s="239"/>
      <c r="O6347" s="178"/>
      <c r="P6347" s="178"/>
      <c r="Q6347" s="178"/>
      <c r="R6347" s="178"/>
      <c r="S6347" s="178"/>
      <c r="T6347" s="178"/>
      <c r="U6347" s="178"/>
      <c r="V6347" s="178"/>
      <c r="W6347" s="178"/>
      <c r="X6347" s="178"/>
      <c r="Y6347" s="210">
        <f t="shared" si="503"/>
        <v>0.38938044831880447</v>
      </c>
      <c r="Z6347" s="211">
        <f t="shared" si="505"/>
        <v>0.44</v>
      </c>
      <c r="AA6347" s="178"/>
      <c r="AB6347" s="178"/>
      <c r="AC6347" s="178"/>
    </row>
    <row r="6348" spans="2:29" x14ac:dyDescent="0.35">
      <c r="B6348" s="222">
        <v>642500</v>
      </c>
      <c r="C6348" s="208">
        <v>269654</v>
      </c>
      <c r="D6348" s="309">
        <v>14830.97</v>
      </c>
      <c r="E6348" s="206">
        <v>21572.32</v>
      </c>
      <c r="F6348" s="206">
        <v>24268.86</v>
      </c>
      <c r="G6348" s="205">
        <f t="shared" si="506"/>
        <v>0.41969494163424126</v>
      </c>
      <c r="H6348" s="207">
        <f t="shared" si="507"/>
        <v>0.45</v>
      </c>
      <c r="I6348" s="213">
        <v>250184</v>
      </c>
      <c r="J6348" s="213">
        <v>13760.12</v>
      </c>
      <c r="K6348" s="212">
        <v>20014.72</v>
      </c>
      <c r="L6348" s="212">
        <v>22516.560000000001</v>
      </c>
      <c r="M6348" s="239">
        <f t="shared" si="504"/>
        <v>0.5152999999995882</v>
      </c>
      <c r="N6348" s="239"/>
      <c r="O6348" s="178"/>
      <c r="P6348" s="178"/>
      <c r="Q6348" s="178"/>
      <c r="R6348" s="178"/>
      <c r="S6348" s="178"/>
      <c r="T6348" s="178"/>
      <c r="U6348" s="178"/>
      <c r="V6348" s="178"/>
      <c r="W6348" s="178"/>
      <c r="X6348" s="178"/>
      <c r="Y6348" s="210">
        <f t="shared" si="503"/>
        <v>0.38939143968871598</v>
      </c>
      <c r="Z6348" s="211">
        <f t="shared" si="505"/>
        <v>0.46</v>
      </c>
      <c r="AA6348" s="178"/>
      <c r="AB6348" s="178"/>
      <c r="AC6348" s="178"/>
    </row>
    <row r="6349" spans="2:29" x14ac:dyDescent="0.35">
      <c r="B6349" s="222">
        <v>642600</v>
      </c>
      <c r="C6349" s="208">
        <v>269699</v>
      </c>
      <c r="D6349" s="309">
        <v>14833.44</v>
      </c>
      <c r="E6349" s="206">
        <v>21575.919999999998</v>
      </c>
      <c r="F6349" s="206">
        <v>24272.91</v>
      </c>
      <c r="G6349" s="205">
        <f t="shared" si="506"/>
        <v>0.41969965764083411</v>
      </c>
      <c r="H6349" s="207">
        <f t="shared" si="507"/>
        <v>0.45</v>
      </c>
      <c r="I6349" s="213">
        <v>250228</v>
      </c>
      <c r="J6349" s="213">
        <v>13762.54</v>
      </c>
      <c r="K6349" s="212">
        <v>20018.240000000002</v>
      </c>
      <c r="L6349" s="212">
        <v>22520.52</v>
      </c>
      <c r="M6349" s="239">
        <f t="shared" si="504"/>
        <v>0.51519999999974975</v>
      </c>
      <c r="N6349" s="239"/>
      <c r="O6349" s="178"/>
      <c r="P6349" s="178"/>
      <c r="Q6349" s="178"/>
      <c r="R6349" s="178"/>
      <c r="S6349" s="178"/>
      <c r="T6349" s="178"/>
      <c r="U6349" s="178"/>
      <c r="V6349" s="178"/>
      <c r="W6349" s="178"/>
      <c r="X6349" s="178"/>
      <c r="Y6349" s="210">
        <f t="shared" si="503"/>
        <v>0.38939931528166821</v>
      </c>
      <c r="Z6349" s="211">
        <f t="shared" si="505"/>
        <v>0.44</v>
      </c>
      <c r="AA6349" s="178"/>
      <c r="AB6349" s="178"/>
      <c r="AC6349" s="178"/>
    </row>
    <row r="6350" spans="2:29" x14ac:dyDescent="0.35">
      <c r="B6350" s="222">
        <v>642700</v>
      </c>
      <c r="C6350" s="208">
        <v>269744</v>
      </c>
      <c r="D6350" s="309">
        <v>14835.92</v>
      </c>
      <c r="E6350" s="206">
        <v>21579.52</v>
      </c>
      <c r="F6350" s="206">
        <v>24276.959999999999</v>
      </c>
      <c r="G6350" s="205">
        <f t="shared" si="506"/>
        <v>0.41970437217986617</v>
      </c>
      <c r="H6350" s="207">
        <f t="shared" si="507"/>
        <v>0.45</v>
      </c>
      <c r="I6350" s="213">
        <v>250274</v>
      </c>
      <c r="J6350" s="213">
        <v>13765.07</v>
      </c>
      <c r="K6350" s="212">
        <v>20021.919999999998</v>
      </c>
      <c r="L6350" s="212">
        <v>22524.66</v>
      </c>
      <c r="M6350" s="239">
        <f t="shared" si="504"/>
        <v>0.51530000000002474</v>
      </c>
      <c r="N6350" s="239"/>
      <c r="O6350" s="178"/>
      <c r="P6350" s="178"/>
      <c r="Q6350" s="178"/>
      <c r="R6350" s="178"/>
      <c r="S6350" s="178"/>
      <c r="T6350" s="178"/>
      <c r="U6350" s="178"/>
      <c r="V6350" s="178"/>
      <c r="W6350" s="178"/>
      <c r="X6350" s="178"/>
      <c r="Y6350" s="210">
        <f t="shared" si="503"/>
        <v>0.38941030029562784</v>
      </c>
      <c r="Z6350" s="211">
        <f t="shared" si="505"/>
        <v>0.46</v>
      </c>
      <c r="AA6350" s="178"/>
      <c r="AB6350" s="178"/>
      <c r="AC6350" s="178"/>
    </row>
    <row r="6351" spans="2:29" x14ac:dyDescent="0.35">
      <c r="B6351" s="222">
        <v>642800</v>
      </c>
      <c r="C6351" s="208">
        <v>269789</v>
      </c>
      <c r="D6351" s="309">
        <v>14838.39</v>
      </c>
      <c r="E6351" s="206">
        <v>21583.119999999999</v>
      </c>
      <c r="F6351" s="206">
        <v>24281.01</v>
      </c>
      <c r="G6351" s="205">
        <f t="shared" si="506"/>
        <v>0.41970908525202238</v>
      </c>
      <c r="H6351" s="207">
        <f t="shared" si="507"/>
        <v>0.45</v>
      </c>
      <c r="I6351" s="213">
        <v>250318</v>
      </c>
      <c r="J6351" s="213">
        <v>13767.49</v>
      </c>
      <c r="K6351" s="212">
        <v>20025.439999999999</v>
      </c>
      <c r="L6351" s="212">
        <v>22528.62</v>
      </c>
      <c r="M6351" s="239">
        <f t="shared" si="504"/>
        <v>0.51520000000025901</v>
      </c>
      <c r="N6351" s="239"/>
      <c r="O6351" s="178"/>
      <c r="P6351" s="178"/>
      <c r="Q6351" s="178"/>
      <c r="R6351" s="178"/>
      <c r="S6351" s="178"/>
      <c r="T6351" s="178"/>
      <c r="U6351" s="178"/>
      <c r="V6351" s="178"/>
      <c r="W6351" s="178"/>
      <c r="X6351" s="178"/>
      <c r="Y6351" s="210">
        <f t="shared" si="503"/>
        <v>0.38941817050404481</v>
      </c>
      <c r="Z6351" s="211">
        <f t="shared" si="505"/>
        <v>0.44</v>
      </c>
      <c r="AA6351" s="178"/>
      <c r="AB6351" s="178"/>
      <c r="AC6351" s="178"/>
    </row>
    <row r="6352" spans="2:29" x14ac:dyDescent="0.35">
      <c r="B6352" s="222">
        <v>642900</v>
      </c>
      <c r="C6352" s="208">
        <v>269834</v>
      </c>
      <c r="D6352" s="309">
        <v>14840.87</v>
      </c>
      <c r="E6352" s="206">
        <v>21586.720000000001</v>
      </c>
      <c r="F6352" s="206">
        <v>24285.06</v>
      </c>
      <c r="G6352" s="205">
        <f t="shared" si="506"/>
        <v>0.41971379685798726</v>
      </c>
      <c r="H6352" s="207">
        <f t="shared" si="507"/>
        <v>0.45</v>
      </c>
      <c r="I6352" s="213">
        <v>250364</v>
      </c>
      <c r="J6352" s="213">
        <v>13770.02</v>
      </c>
      <c r="K6352" s="212">
        <v>20029.12</v>
      </c>
      <c r="L6352" s="212">
        <v>22532.76</v>
      </c>
      <c r="M6352" s="239">
        <f t="shared" si="504"/>
        <v>0.51529999999995202</v>
      </c>
      <c r="N6352" s="239"/>
      <c r="O6352" s="178"/>
      <c r="P6352" s="178"/>
      <c r="Q6352" s="178"/>
      <c r="R6352" s="178"/>
      <c r="S6352" s="178"/>
      <c r="T6352" s="178"/>
      <c r="U6352" s="178"/>
      <c r="V6352" s="178"/>
      <c r="W6352" s="178"/>
      <c r="X6352" s="178"/>
      <c r="Y6352" s="210">
        <f t="shared" si="503"/>
        <v>0.38942914916783328</v>
      </c>
      <c r="Z6352" s="211">
        <f t="shared" si="505"/>
        <v>0.46</v>
      </c>
      <c r="AA6352" s="178"/>
      <c r="AB6352" s="178"/>
      <c r="AC6352" s="178"/>
    </row>
    <row r="6353" spans="2:29" x14ac:dyDescent="0.35">
      <c r="B6353" s="222">
        <v>643000</v>
      </c>
      <c r="C6353" s="208">
        <v>269879</v>
      </c>
      <c r="D6353" s="309">
        <v>14843.34</v>
      </c>
      <c r="E6353" s="206">
        <v>21590.32</v>
      </c>
      <c r="F6353" s="206">
        <v>24289.11</v>
      </c>
      <c r="G6353" s="205">
        <f t="shared" si="506"/>
        <v>0.41971850699844476</v>
      </c>
      <c r="H6353" s="207">
        <f t="shared" si="507"/>
        <v>0.45</v>
      </c>
      <c r="I6353" s="213">
        <v>250408</v>
      </c>
      <c r="J6353" s="213">
        <v>13772.44</v>
      </c>
      <c r="K6353" s="212">
        <v>20032.64</v>
      </c>
      <c r="L6353" s="212">
        <v>22536.720000000001</v>
      </c>
      <c r="M6353" s="239">
        <f t="shared" si="504"/>
        <v>0.51520000000007715</v>
      </c>
      <c r="N6353" s="239"/>
      <c r="O6353" s="178"/>
      <c r="P6353" s="178"/>
      <c r="Q6353" s="178"/>
      <c r="R6353" s="178"/>
      <c r="S6353" s="178"/>
      <c r="T6353" s="178"/>
      <c r="U6353" s="178"/>
      <c r="V6353" s="178"/>
      <c r="W6353" s="178"/>
      <c r="X6353" s="178"/>
      <c r="Y6353" s="210">
        <f t="shared" si="503"/>
        <v>0.38943701399688957</v>
      </c>
      <c r="Z6353" s="211">
        <f t="shared" si="505"/>
        <v>0.44</v>
      </c>
      <c r="AA6353" s="178"/>
      <c r="AB6353" s="178"/>
      <c r="AC6353" s="178"/>
    </row>
    <row r="6354" spans="2:29" x14ac:dyDescent="0.35">
      <c r="B6354" s="222">
        <v>643100</v>
      </c>
      <c r="C6354" s="208">
        <v>269924</v>
      </c>
      <c r="D6354" s="309">
        <v>14845.82</v>
      </c>
      <c r="E6354" s="206">
        <v>21593.919999999998</v>
      </c>
      <c r="F6354" s="206">
        <v>24293.16</v>
      </c>
      <c r="G6354" s="205">
        <f t="shared" si="506"/>
        <v>0.41972321567407866</v>
      </c>
      <c r="H6354" s="207">
        <f t="shared" si="507"/>
        <v>0.45</v>
      </c>
      <c r="I6354" s="213">
        <v>250454</v>
      </c>
      <c r="J6354" s="213">
        <v>13774.97</v>
      </c>
      <c r="K6354" s="212">
        <v>20036.32</v>
      </c>
      <c r="L6354" s="212">
        <v>22540.86</v>
      </c>
      <c r="M6354" s="239">
        <f t="shared" si="504"/>
        <v>0.51529999999980647</v>
      </c>
      <c r="N6354" s="239"/>
      <c r="O6354" s="178"/>
      <c r="P6354" s="178"/>
      <c r="Q6354" s="178"/>
      <c r="R6354" s="178"/>
      <c r="S6354" s="178"/>
      <c r="T6354" s="178"/>
      <c r="U6354" s="178"/>
      <c r="V6354" s="178"/>
      <c r="W6354" s="178"/>
      <c r="X6354" s="178"/>
      <c r="Y6354" s="210">
        <f t="shared" si="503"/>
        <v>0.38944798631628053</v>
      </c>
      <c r="Z6354" s="211">
        <f t="shared" si="505"/>
        <v>0.46</v>
      </c>
      <c r="AA6354" s="178"/>
      <c r="AB6354" s="178"/>
      <c r="AC6354" s="178"/>
    </row>
    <row r="6355" spans="2:29" x14ac:dyDescent="0.35">
      <c r="B6355" s="222">
        <v>643200</v>
      </c>
      <c r="C6355" s="208">
        <v>269969</v>
      </c>
      <c r="D6355" s="309">
        <v>14848.29</v>
      </c>
      <c r="E6355" s="206">
        <v>21597.52</v>
      </c>
      <c r="F6355" s="206">
        <v>24297.21</v>
      </c>
      <c r="G6355" s="205">
        <f t="shared" si="506"/>
        <v>0.41972792288557215</v>
      </c>
      <c r="H6355" s="207">
        <f t="shared" si="507"/>
        <v>0.45</v>
      </c>
      <c r="I6355" s="213">
        <v>250498</v>
      </c>
      <c r="J6355" s="213">
        <v>13777.39</v>
      </c>
      <c r="K6355" s="212">
        <v>20039.84</v>
      </c>
      <c r="L6355" s="212">
        <v>22544.82</v>
      </c>
      <c r="M6355" s="239">
        <f t="shared" si="504"/>
        <v>0.51520000000000432</v>
      </c>
      <c r="N6355" s="239"/>
      <c r="O6355" s="178"/>
      <c r="P6355" s="178"/>
      <c r="Q6355" s="178"/>
      <c r="R6355" s="178"/>
      <c r="S6355" s="178"/>
      <c r="T6355" s="178"/>
      <c r="U6355" s="178"/>
      <c r="V6355" s="178"/>
      <c r="W6355" s="178"/>
      <c r="X6355" s="178"/>
      <c r="Y6355" s="210">
        <f t="shared" si="503"/>
        <v>0.38945584577114428</v>
      </c>
      <c r="Z6355" s="211">
        <f t="shared" si="505"/>
        <v>0.44</v>
      </c>
      <c r="AA6355" s="178"/>
      <c r="AB6355" s="178"/>
      <c r="AC6355" s="178"/>
    </row>
    <row r="6356" spans="2:29" x14ac:dyDescent="0.35">
      <c r="B6356" s="222">
        <v>643300</v>
      </c>
      <c r="C6356" s="208">
        <v>270014</v>
      </c>
      <c r="D6356" s="309">
        <v>14850.77</v>
      </c>
      <c r="E6356" s="206">
        <v>21601.119999999999</v>
      </c>
      <c r="F6356" s="206">
        <v>24301.26</v>
      </c>
      <c r="G6356" s="205">
        <f t="shared" si="506"/>
        <v>0.41973262863360794</v>
      </c>
      <c r="H6356" s="207">
        <f t="shared" si="507"/>
        <v>0.45</v>
      </c>
      <c r="I6356" s="213">
        <v>250544</v>
      </c>
      <c r="J6356" s="213">
        <v>13779.92</v>
      </c>
      <c r="K6356" s="212">
        <v>20043.52</v>
      </c>
      <c r="L6356" s="212">
        <v>22548.959999999999</v>
      </c>
      <c r="M6356" s="239">
        <f t="shared" si="504"/>
        <v>0.51530000000027942</v>
      </c>
      <c r="N6356" s="239"/>
      <c r="O6356" s="178"/>
      <c r="P6356" s="178"/>
      <c r="Q6356" s="178"/>
      <c r="R6356" s="178"/>
      <c r="S6356" s="178"/>
      <c r="T6356" s="178"/>
      <c r="U6356" s="178"/>
      <c r="V6356" s="178"/>
      <c r="W6356" s="178"/>
      <c r="X6356" s="178"/>
      <c r="Y6356" s="210">
        <f t="shared" si="503"/>
        <v>0.38946681175190423</v>
      </c>
      <c r="Z6356" s="211">
        <f t="shared" si="505"/>
        <v>0.46</v>
      </c>
      <c r="AA6356" s="178"/>
      <c r="AB6356" s="178"/>
      <c r="AC6356" s="178"/>
    </row>
    <row r="6357" spans="2:29" x14ac:dyDescent="0.35">
      <c r="B6357" s="222">
        <v>643400</v>
      </c>
      <c r="C6357" s="208">
        <v>270059</v>
      </c>
      <c r="D6357" s="309">
        <v>14853.24</v>
      </c>
      <c r="E6357" s="206">
        <v>21604.720000000001</v>
      </c>
      <c r="F6357" s="206">
        <v>24305.31</v>
      </c>
      <c r="G6357" s="205">
        <f t="shared" si="506"/>
        <v>0.4197373329188685</v>
      </c>
      <c r="H6357" s="207">
        <f t="shared" si="507"/>
        <v>0.45</v>
      </c>
      <c r="I6357" s="213">
        <v>250588</v>
      </c>
      <c r="J6357" s="213">
        <v>13782.34</v>
      </c>
      <c r="K6357" s="212">
        <v>20047.04</v>
      </c>
      <c r="L6357" s="212">
        <v>22552.92</v>
      </c>
      <c r="M6357" s="239">
        <f t="shared" si="504"/>
        <v>0.51519999999989519</v>
      </c>
      <c r="N6357" s="239"/>
      <c r="O6357" s="178"/>
      <c r="P6357" s="178"/>
      <c r="Q6357" s="178"/>
      <c r="R6357" s="178"/>
      <c r="S6357" s="178"/>
      <c r="T6357" s="178"/>
      <c r="U6357" s="178"/>
      <c r="V6357" s="178"/>
      <c r="W6357" s="178"/>
      <c r="X6357" s="178"/>
      <c r="Y6357" s="210">
        <f t="shared" si="503"/>
        <v>0.38947466583773704</v>
      </c>
      <c r="Z6357" s="211">
        <f t="shared" si="505"/>
        <v>0.44</v>
      </c>
      <c r="AA6357" s="178"/>
      <c r="AB6357" s="178"/>
      <c r="AC6357" s="178"/>
    </row>
    <row r="6358" spans="2:29" x14ac:dyDescent="0.35">
      <c r="B6358" s="222">
        <v>643500</v>
      </c>
      <c r="C6358" s="208">
        <v>270104</v>
      </c>
      <c r="D6358" s="309">
        <v>14855.72</v>
      </c>
      <c r="E6358" s="206">
        <v>21608.32</v>
      </c>
      <c r="F6358" s="206">
        <v>24309.360000000001</v>
      </c>
      <c r="G6358" s="205">
        <f t="shared" si="506"/>
        <v>0.41974203574203572</v>
      </c>
      <c r="H6358" s="207">
        <f t="shared" si="507"/>
        <v>0.45</v>
      </c>
      <c r="I6358" s="213">
        <v>250634</v>
      </c>
      <c r="J6358" s="213">
        <v>13784.87</v>
      </c>
      <c r="K6358" s="212">
        <v>20050.72</v>
      </c>
      <c r="L6358" s="212">
        <v>22557.06</v>
      </c>
      <c r="M6358" s="239">
        <f t="shared" si="504"/>
        <v>0.5152999999995882</v>
      </c>
      <c r="N6358" s="239"/>
      <c r="O6358" s="178"/>
      <c r="P6358" s="178"/>
      <c r="Q6358" s="178"/>
      <c r="R6358" s="178"/>
      <c r="S6358" s="178"/>
      <c r="T6358" s="178"/>
      <c r="U6358" s="178"/>
      <c r="V6358" s="178"/>
      <c r="W6358" s="178"/>
      <c r="X6358" s="178"/>
      <c r="Y6358" s="210">
        <f t="shared" si="503"/>
        <v>0.38948562548562549</v>
      </c>
      <c r="Z6358" s="211">
        <f t="shared" si="505"/>
        <v>0.46</v>
      </c>
      <c r="AA6358" s="178"/>
      <c r="AB6358" s="178"/>
      <c r="AC6358" s="178"/>
    </row>
    <row r="6359" spans="2:29" x14ac:dyDescent="0.35">
      <c r="B6359" s="222">
        <v>643600</v>
      </c>
      <c r="C6359" s="208">
        <v>270149</v>
      </c>
      <c r="D6359" s="309">
        <v>14858.19</v>
      </c>
      <c r="E6359" s="206">
        <v>21611.919999999998</v>
      </c>
      <c r="F6359" s="206">
        <v>24313.41</v>
      </c>
      <c r="G6359" s="205">
        <f t="shared" si="506"/>
        <v>0.41974673710379118</v>
      </c>
      <c r="H6359" s="207">
        <f t="shared" si="507"/>
        <v>0.45</v>
      </c>
      <c r="I6359" s="213">
        <v>250678</v>
      </c>
      <c r="J6359" s="213">
        <v>13787.29</v>
      </c>
      <c r="K6359" s="212">
        <v>20054.240000000002</v>
      </c>
      <c r="L6359" s="212">
        <v>22561.02</v>
      </c>
      <c r="M6359" s="239">
        <f t="shared" si="504"/>
        <v>0.51519999999974975</v>
      </c>
      <c r="N6359" s="239"/>
      <c r="O6359" s="178"/>
      <c r="P6359" s="178"/>
      <c r="Q6359" s="178"/>
      <c r="R6359" s="178"/>
      <c r="S6359" s="178"/>
      <c r="T6359" s="178"/>
      <c r="U6359" s="178"/>
      <c r="V6359" s="178"/>
      <c r="W6359" s="178"/>
      <c r="X6359" s="178"/>
      <c r="Y6359" s="210">
        <f t="shared" si="503"/>
        <v>0.38949347420758235</v>
      </c>
      <c r="Z6359" s="211">
        <f t="shared" si="505"/>
        <v>0.44</v>
      </c>
      <c r="AA6359" s="178"/>
      <c r="AB6359" s="178"/>
      <c r="AC6359" s="178"/>
    </row>
    <row r="6360" spans="2:29" x14ac:dyDescent="0.35">
      <c r="B6360" s="222">
        <v>643700</v>
      </c>
      <c r="C6360" s="208">
        <v>270194</v>
      </c>
      <c r="D6360" s="309">
        <v>14860.67</v>
      </c>
      <c r="E6360" s="206">
        <v>21615.52</v>
      </c>
      <c r="F6360" s="206">
        <v>24317.46</v>
      </c>
      <c r="G6360" s="205">
        <f t="shared" si="506"/>
        <v>0.41975143700481593</v>
      </c>
      <c r="H6360" s="207">
        <f t="shared" si="507"/>
        <v>0.45</v>
      </c>
      <c r="I6360" s="213">
        <v>250724</v>
      </c>
      <c r="J6360" s="213">
        <v>13789.82</v>
      </c>
      <c r="K6360" s="212">
        <v>20057.919999999998</v>
      </c>
      <c r="L6360" s="212">
        <v>22565.16</v>
      </c>
      <c r="M6360" s="239">
        <f t="shared" si="504"/>
        <v>0.51530000000002474</v>
      </c>
      <c r="N6360" s="239"/>
      <c r="O6360" s="178"/>
      <c r="P6360" s="178"/>
      <c r="Q6360" s="178"/>
      <c r="R6360" s="178"/>
      <c r="S6360" s="178"/>
      <c r="T6360" s="178"/>
      <c r="U6360" s="178"/>
      <c r="V6360" s="178"/>
      <c r="W6360" s="178"/>
      <c r="X6360" s="178"/>
      <c r="Y6360" s="210">
        <f t="shared" si="503"/>
        <v>0.38950442752835174</v>
      </c>
      <c r="Z6360" s="211">
        <f t="shared" si="505"/>
        <v>0.46</v>
      </c>
      <c r="AA6360" s="178"/>
      <c r="AB6360" s="178"/>
      <c r="AC6360" s="178"/>
    </row>
    <row r="6361" spans="2:29" x14ac:dyDescent="0.35">
      <c r="B6361" s="222">
        <v>643800</v>
      </c>
      <c r="C6361" s="208">
        <v>270239</v>
      </c>
      <c r="D6361" s="309">
        <v>14863.14</v>
      </c>
      <c r="E6361" s="206">
        <v>21619.119999999999</v>
      </c>
      <c r="F6361" s="206">
        <v>24321.51</v>
      </c>
      <c r="G6361" s="205">
        <f t="shared" si="506"/>
        <v>0.4197561354457906</v>
      </c>
      <c r="H6361" s="207">
        <f t="shared" si="507"/>
        <v>0.45</v>
      </c>
      <c r="I6361" s="213">
        <v>250768</v>
      </c>
      <c r="J6361" s="213">
        <v>13792.24</v>
      </c>
      <c r="K6361" s="212">
        <v>20061.439999999999</v>
      </c>
      <c r="L6361" s="212">
        <v>22569.119999999999</v>
      </c>
      <c r="M6361" s="239">
        <f t="shared" si="504"/>
        <v>0.51520000000025901</v>
      </c>
      <c r="N6361" s="239"/>
      <c r="O6361" s="178"/>
      <c r="P6361" s="178"/>
      <c r="Q6361" s="178"/>
      <c r="R6361" s="178"/>
      <c r="S6361" s="178"/>
      <c r="T6361" s="178"/>
      <c r="U6361" s="178"/>
      <c r="V6361" s="178"/>
      <c r="W6361" s="178"/>
      <c r="X6361" s="178"/>
      <c r="Y6361" s="210">
        <f t="shared" si="503"/>
        <v>0.38951227089158125</v>
      </c>
      <c r="Z6361" s="211">
        <f t="shared" si="505"/>
        <v>0.44</v>
      </c>
      <c r="AA6361" s="178"/>
      <c r="AB6361" s="178"/>
      <c r="AC6361" s="178"/>
    </row>
    <row r="6362" spans="2:29" x14ac:dyDescent="0.35">
      <c r="B6362" s="222">
        <v>643900</v>
      </c>
      <c r="C6362" s="208">
        <v>270284</v>
      </c>
      <c r="D6362" s="309">
        <v>14865.62</v>
      </c>
      <c r="E6362" s="206">
        <v>21622.720000000001</v>
      </c>
      <c r="F6362" s="206">
        <v>24325.56</v>
      </c>
      <c r="G6362" s="205">
        <f t="shared" si="506"/>
        <v>0.41976083242739554</v>
      </c>
      <c r="H6362" s="207">
        <f t="shared" si="507"/>
        <v>0.45</v>
      </c>
      <c r="I6362" s="213">
        <v>250814</v>
      </c>
      <c r="J6362" s="213">
        <v>13794.77</v>
      </c>
      <c r="K6362" s="212">
        <v>20065.12</v>
      </c>
      <c r="L6362" s="212">
        <v>22573.26</v>
      </c>
      <c r="M6362" s="239">
        <f t="shared" si="504"/>
        <v>0.51529999999995202</v>
      </c>
      <c r="N6362" s="239"/>
      <c r="O6362" s="178"/>
      <c r="P6362" s="178"/>
      <c r="Q6362" s="178"/>
      <c r="R6362" s="178"/>
      <c r="S6362" s="178"/>
      <c r="T6362" s="178"/>
      <c r="U6362" s="178"/>
      <c r="V6362" s="178"/>
      <c r="W6362" s="178"/>
      <c r="X6362" s="178"/>
      <c r="Y6362" s="210">
        <f t="shared" si="503"/>
        <v>0.38952321789097688</v>
      </c>
      <c r="Z6362" s="211">
        <f t="shared" si="505"/>
        <v>0.46</v>
      </c>
      <c r="AA6362" s="178"/>
      <c r="AB6362" s="178"/>
      <c r="AC6362" s="178"/>
    </row>
    <row r="6363" spans="2:29" x14ac:dyDescent="0.35">
      <c r="B6363" s="222">
        <v>644000</v>
      </c>
      <c r="C6363" s="208">
        <v>270329</v>
      </c>
      <c r="D6363" s="309">
        <v>14868.09</v>
      </c>
      <c r="E6363" s="206">
        <v>21626.32</v>
      </c>
      <c r="F6363" s="206">
        <v>24329.61</v>
      </c>
      <c r="G6363" s="205">
        <f t="shared" si="506"/>
        <v>0.41976552795031058</v>
      </c>
      <c r="H6363" s="207">
        <f t="shared" si="507"/>
        <v>0.45</v>
      </c>
      <c r="I6363" s="213">
        <v>250858</v>
      </c>
      <c r="J6363" s="213">
        <v>13797.19</v>
      </c>
      <c r="K6363" s="212">
        <v>20068.64</v>
      </c>
      <c r="L6363" s="212">
        <v>22577.22</v>
      </c>
      <c r="M6363" s="239">
        <f t="shared" si="504"/>
        <v>0.51520000000007715</v>
      </c>
      <c r="N6363" s="239"/>
      <c r="O6363" s="178"/>
      <c r="P6363" s="178"/>
      <c r="Q6363" s="178"/>
      <c r="R6363" s="178"/>
      <c r="S6363" s="178"/>
      <c r="T6363" s="178"/>
      <c r="U6363" s="178"/>
      <c r="V6363" s="178"/>
      <c r="W6363" s="178"/>
      <c r="X6363" s="178"/>
      <c r="Y6363" s="210">
        <f t="shared" si="503"/>
        <v>0.38953105590062109</v>
      </c>
      <c r="Z6363" s="211">
        <f t="shared" si="505"/>
        <v>0.44</v>
      </c>
      <c r="AA6363" s="178"/>
      <c r="AB6363" s="178"/>
      <c r="AC6363" s="178"/>
    </row>
    <row r="6364" spans="2:29" x14ac:dyDescent="0.35">
      <c r="B6364" s="222">
        <v>644100</v>
      </c>
      <c r="C6364" s="208">
        <v>270374</v>
      </c>
      <c r="D6364" s="309">
        <v>14870.57</v>
      </c>
      <c r="E6364" s="206">
        <v>21629.919999999998</v>
      </c>
      <c r="F6364" s="206">
        <v>24333.66</v>
      </c>
      <c r="G6364" s="205">
        <f t="shared" si="506"/>
        <v>0.41977022201521502</v>
      </c>
      <c r="H6364" s="207">
        <f t="shared" si="507"/>
        <v>0.45</v>
      </c>
      <c r="I6364" s="213">
        <v>250904</v>
      </c>
      <c r="J6364" s="213">
        <v>13799.72</v>
      </c>
      <c r="K6364" s="212">
        <v>20072.32</v>
      </c>
      <c r="L6364" s="212">
        <v>22581.360000000001</v>
      </c>
      <c r="M6364" s="239">
        <f t="shared" si="504"/>
        <v>0.51529999999980647</v>
      </c>
      <c r="N6364" s="239"/>
      <c r="O6364" s="178"/>
      <c r="P6364" s="178"/>
      <c r="Q6364" s="178"/>
      <c r="R6364" s="178"/>
      <c r="S6364" s="178"/>
      <c r="T6364" s="178"/>
      <c r="U6364" s="178"/>
      <c r="V6364" s="178"/>
      <c r="W6364" s="178"/>
      <c r="X6364" s="178"/>
      <c r="Y6364" s="210">
        <f t="shared" si="503"/>
        <v>0.38954199658438132</v>
      </c>
      <c r="Z6364" s="211">
        <f t="shared" si="505"/>
        <v>0.46</v>
      </c>
      <c r="AA6364" s="178"/>
      <c r="AB6364" s="178"/>
      <c r="AC6364" s="178"/>
    </row>
    <row r="6365" spans="2:29" x14ac:dyDescent="0.35">
      <c r="B6365" s="222">
        <v>644200</v>
      </c>
      <c r="C6365" s="208">
        <v>270419</v>
      </c>
      <c r="D6365" s="309">
        <v>14873.04</v>
      </c>
      <c r="E6365" s="206">
        <v>21633.52</v>
      </c>
      <c r="F6365" s="206">
        <v>24337.71</v>
      </c>
      <c r="G6365" s="205">
        <f t="shared" si="506"/>
        <v>0.41977491462278793</v>
      </c>
      <c r="H6365" s="207">
        <f t="shared" si="507"/>
        <v>0.45</v>
      </c>
      <c r="I6365" s="213">
        <v>250948</v>
      </c>
      <c r="J6365" s="213">
        <v>13802.14</v>
      </c>
      <c r="K6365" s="212">
        <v>20075.84</v>
      </c>
      <c r="L6365" s="212">
        <v>22585.32</v>
      </c>
      <c r="M6365" s="239">
        <f t="shared" si="504"/>
        <v>0.51520000000000432</v>
      </c>
      <c r="N6365" s="239"/>
      <c r="O6365" s="178"/>
      <c r="P6365" s="178"/>
      <c r="Q6365" s="178"/>
      <c r="R6365" s="178"/>
      <c r="S6365" s="178"/>
      <c r="T6365" s="178"/>
      <c r="U6365" s="178"/>
      <c r="V6365" s="178"/>
      <c r="W6365" s="178"/>
      <c r="X6365" s="178"/>
      <c r="Y6365" s="210">
        <f t="shared" si="503"/>
        <v>0.38954982924557591</v>
      </c>
      <c r="Z6365" s="211">
        <f t="shared" si="505"/>
        <v>0.44</v>
      </c>
      <c r="AA6365" s="178"/>
      <c r="AB6365" s="178"/>
      <c r="AC6365" s="178"/>
    </row>
    <row r="6366" spans="2:29" x14ac:dyDescent="0.35">
      <c r="B6366" s="222">
        <v>644300</v>
      </c>
      <c r="C6366" s="208">
        <v>270464</v>
      </c>
      <c r="D6366" s="309">
        <v>14875.52</v>
      </c>
      <c r="E6366" s="206">
        <v>21637.119999999999</v>
      </c>
      <c r="F6366" s="206">
        <v>24341.759999999998</v>
      </c>
      <c r="G6366" s="205">
        <f t="shared" si="506"/>
        <v>0.41977960577370788</v>
      </c>
      <c r="H6366" s="207">
        <f t="shared" si="507"/>
        <v>0.45</v>
      </c>
      <c r="I6366" s="213">
        <v>250994</v>
      </c>
      <c r="J6366" s="213">
        <v>13804.67</v>
      </c>
      <c r="K6366" s="212">
        <v>20079.52</v>
      </c>
      <c r="L6366" s="212">
        <v>22589.46</v>
      </c>
      <c r="M6366" s="239">
        <f t="shared" si="504"/>
        <v>0.51530000000027942</v>
      </c>
      <c r="N6366" s="239"/>
      <c r="O6366" s="178"/>
      <c r="P6366" s="178"/>
      <c r="Q6366" s="178"/>
      <c r="R6366" s="178"/>
      <c r="S6366" s="178"/>
      <c r="T6366" s="178"/>
      <c r="U6366" s="178"/>
      <c r="V6366" s="178"/>
      <c r="W6366" s="178"/>
      <c r="X6366" s="178"/>
      <c r="Y6366" s="210">
        <f t="shared" si="503"/>
        <v>0.38956076361943193</v>
      </c>
      <c r="Z6366" s="211">
        <f t="shared" si="505"/>
        <v>0.46</v>
      </c>
      <c r="AA6366" s="178"/>
      <c r="AB6366" s="178"/>
      <c r="AC6366" s="178"/>
    </row>
    <row r="6367" spans="2:29" x14ac:dyDescent="0.35">
      <c r="B6367" s="222">
        <v>644400</v>
      </c>
      <c r="C6367" s="208">
        <v>270509</v>
      </c>
      <c r="D6367" s="309">
        <v>14877.99</v>
      </c>
      <c r="E6367" s="206">
        <v>21640.720000000001</v>
      </c>
      <c r="F6367" s="206">
        <v>24345.81</v>
      </c>
      <c r="G6367" s="205">
        <f t="shared" si="506"/>
        <v>0.41978429546865303</v>
      </c>
      <c r="H6367" s="207">
        <f t="shared" si="507"/>
        <v>0.45</v>
      </c>
      <c r="I6367" s="213">
        <v>251038</v>
      </c>
      <c r="J6367" s="213">
        <v>13807.09</v>
      </c>
      <c r="K6367" s="212">
        <v>20083.04</v>
      </c>
      <c r="L6367" s="212">
        <v>22593.42</v>
      </c>
      <c r="M6367" s="239">
        <f t="shared" si="504"/>
        <v>0.51519999999989519</v>
      </c>
      <c r="N6367" s="239"/>
      <c r="O6367" s="178"/>
      <c r="P6367" s="178"/>
      <c r="Q6367" s="178"/>
      <c r="R6367" s="178"/>
      <c r="S6367" s="178"/>
      <c r="T6367" s="178"/>
      <c r="U6367" s="178"/>
      <c r="V6367" s="178"/>
      <c r="W6367" s="178"/>
      <c r="X6367" s="178"/>
      <c r="Y6367" s="210">
        <f t="shared" si="503"/>
        <v>0.389568590937306</v>
      </c>
      <c r="Z6367" s="211">
        <f t="shared" si="505"/>
        <v>0.44</v>
      </c>
      <c r="AA6367" s="178"/>
      <c r="AB6367" s="178"/>
      <c r="AC6367" s="178"/>
    </row>
    <row r="6368" spans="2:29" x14ac:dyDescent="0.35">
      <c r="B6368" s="222">
        <v>644500</v>
      </c>
      <c r="C6368" s="208">
        <v>270554</v>
      </c>
      <c r="D6368" s="309">
        <v>14880.47</v>
      </c>
      <c r="E6368" s="206">
        <v>21644.32</v>
      </c>
      <c r="F6368" s="206">
        <v>24349.86</v>
      </c>
      <c r="G6368" s="205">
        <f t="shared" si="506"/>
        <v>0.41978898370830103</v>
      </c>
      <c r="H6368" s="207">
        <f t="shared" si="507"/>
        <v>0.45</v>
      </c>
      <c r="I6368" s="213">
        <v>251084</v>
      </c>
      <c r="J6368" s="213">
        <v>13809.62</v>
      </c>
      <c r="K6368" s="212">
        <v>20086.72</v>
      </c>
      <c r="L6368" s="212">
        <v>22597.56</v>
      </c>
      <c r="M6368" s="239">
        <f t="shared" si="504"/>
        <v>0.5152999999995882</v>
      </c>
      <c r="N6368" s="239"/>
      <c r="O6368" s="178"/>
      <c r="P6368" s="178"/>
      <c r="Q6368" s="178"/>
      <c r="R6368" s="178"/>
      <c r="S6368" s="178"/>
      <c r="T6368" s="178"/>
      <c r="U6368" s="178"/>
      <c r="V6368" s="178"/>
      <c r="W6368" s="178"/>
      <c r="X6368" s="178"/>
      <c r="Y6368" s="210">
        <f t="shared" si="503"/>
        <v>0.38957951900698218</v>
      </c>
      <c r="Z6368" s="211">
        <f t="shared" si="505"/>
        <v>0.46</v>
      </c>
      <c r="AA6368" s="178"/>
      <c r="AB6368" s="178"/>
      <c r="AC6368" s="178"/>
    </row>
    <row r="6369" spans="2:29" x14ac:dyDescent="0.35">
      <c r="B6369" s="222">
        <v>644600</v>
      </c>
      <c r="C6369" s="208">
        <v>270599</v>
      </c>
      <c r="D6369" s="309">
        <v>14882.94</v>
      </c>
      <c r="E6369" s="206">
        <v>21647.919999999998</v>
      </c>
      <c r="F6369" s="206">
        <v>24353.91</v>
      </c>
      <c r="G6369" s="205">
        <f t="shared" si="506"/>
        <v>0.41979367049332922</v>
      </c>
      <c r="H6369" s="207">
        <f t="shared" si="507"/>
        <v>0.45</v>
      </c>
      <c r="I6369" s="213">
        <v>251128</v>
      </c>
      <c r="J6369" s="213">
        <v>13812.04</v>
      </c>
      <c r="K6369" s="212">
        <v>20090.240000000002</v>
      </c>
      <c r="L6369" s="212">
        <v>22601.52</v>
      </c>
      <c r="M6369" s="239">
        <f t="shared" si="504"/>
        <v>0.51519999999974975</v>
      </c>
      <c r="N6369" s="239"/>
      <c r="O6369" s="178"/>
      <c r="P6369" s="178"/>
      <c r="Q6369" s="178"/>
      <c r="R6369" s="178"/>
      <c r="S6369" s="178"/>
      <c r="T6369" s="178"/>
      <c r="U6369" s="178"/>
      <c r="V6369" s="178"/>
      <c r="W6369" s="178"/>
      <c r="X6369" s="178"/>
      <c r="Y6369" s="210">
        <f t="shared" si="503"/>
        <v>0.38958734098665837</v>
      </c>
      <c r="Z6369" s="211">
        <f t="shared" si="505"/>
        <v>0.44</v>
      </c>
      <c r="AA6369" s="178"/>
      <c r="AB6369" s="178"/>
      <c r="AC6369" s="178"/>
    </row>
    <row r="6370" spans="2:29" x14ac:dyDescent="0.35">
      <c r="B6370" s="222">
        <v>644700</v>
      </c>
      <c r="C6370" s="208">
        <v>270644</v>
      </c>
      <c r="D6370" s="309">
        <v>14885.42</v>
      </c>
      <c r="E6370" s="206">
        <v>21651.52</v>
      </c>
      <c r="F6370" s="206">
        <v>24357.96</v>
      </c>
      <c r="G6370" s="205">
        <f t="shared" si="506"/>
        <v>0.41979835582441444</v>
      </c>
      <c r="H6370" s="207">
        <f t="shared" si="507"/>
        <v>0.45</v>
      </c>
      <c r="I6370" s="213">
        <v>251174</v>
      </c>
      <c r="J6370" s="213">
        <v>13814.57</v>
      </c>
      <c r="K6370" s="212">
        <v>20093.919999999998</v>
      </c>
      <c r="L6370" s="212">
        <v>22605.66</v>
      </c>
      <c r="M6370" s="239">
        <f t="shared" si="504"/>
        <v>0.51530000000002474</v>
      </c>
      <c r="N6370" s="239"/>
      <c r="O6370" s="178"/>
      <c r="P6370" s="178"/>
      <c r="Q6370" s="178"/>
      <c r="R6370" s="178"/>
      <c r="S6370" s="178"/>
      <c r="T6370" s="178"/>
      <c r="U6370" s="178"/>
      <c r="V6370" s="178"/>
      <c r="W6370" s="178"/>
      <c r="X6370" s="178"/>
      <c r="Y6370" s="210">
        <f t="shared" si="503"/>
        <v>0.3895982627578719</v>
      </c>
      <c r="Z6370" s="211">
        <f t="shared" si="505"/>
        <v>0.46</v>
      </c>
      <c r="AA6370" s="178"/>
      <c r="AB6370" s="178"/>
      <c r="AC6370" s="178"/>
    </row>
    <row r="6371" spans="2:29" x14ac:dyDescent="0.35">
      <c r="B6371" s="222">
        <v>644800</v>
      </c>
      <c r="C6371" s="208">
        <v>270689</v>
      </c>
      <c r="D6371" s="309">
        <v>14887.89</v>
      </c>
      <c r="E6371" s="206">
        <v>21655.119999999999</v>
      </c>
      <c r="F6371" s="206">
        <v>24362.01</v>
      </c>
      <c r="G6371" s="205">
        <f t="shared" si="506"/>
        <v>0.41980303970223326</v>
      </c>
      <c r="H6371" s="207">
        <f t="shared" si="507"/>
        <v>0.45</v>
      </c>
      <c r="I6371" s="213">
        <v>251218</v>
      </c>
      <c r="J6371" s="213">
        <v>13816.99</v>
      </c>
      <c r="K6371" s="212">
        <v>20097.439999999999</v>
      </c>
      <c r="L6371" s="212">
        <v>22609.62</v>
      </c>
      <c r="M6371" s="239">
        <f t="shared" si="504"/>
        <v>0.51520000000025901</v>
      </c>
      <c r="N6371" s="239"/>
      <c r="O6371" s="178"/>
      <c r="P6371" s="178"/>
      <c r="Q6371" s="178"/>
      <c r="R6371" s="178"/>
      <c r="S6371" s="178"/>
      <c r="T6371" s="178"/>
      <c r="U6371" s="178"/>
      <c r="V6371" s="178"/>
      <c r="W6371" s="178"/>
      <c r="X6371" s="178"/>
      <c r="Y6371" s="210">
        <f t="shared" si="503"/>
        <v>0.38960607940446651</v>
      </c>
      <c r="Z6371" s="211">
        <f t="shared" si="505"/>
        <v>0.44</v>
      </c>
      <c r="AA6371" s="178"/>
      <c r="AB6371" s="178"/>
      <c r="AC6371" s="178"/>
    </row>
    <row r="6372" spans="2:29" x14ac:dyDescent="0.35">
      <c r="B6372" s="222">
        <v>644900</v>
      </c>
      <c r="C6372" s="208">
        <v>270734</v>
      </c>
      <c r="D6372" s="309">
        <v>14890.37</v>
      </c>
      <c r="E6372" s="206">
        <v>21658.720000000001</v>
      </c>
      <c r="F6372" s="206">
        <v>24366.06</v>
      </c>
      <c r="G6372" s="205">
        <f t="shared" si="506"/>
        <v>0.41980772212746165</v>
      </c>
      <c r="H6372" s="207">
        <f t="shared" si="507"/>
        <v>0.45</v>
      </c>
      <c r="I6372" s="213">
        <v>251264</v>
      </c>
      <c r="J6372" s="213">
        <v>13819.52</v>
      </c>
      <c r="K6372" s="212">
        <v>20101.12</v>
      </c>
      <c r="L6372" s="212">
        <v>22613.759999999998</v>
      </c>
      <c r="M6372" s="239">
        <f t="shared" si="504"/>
        <v>0.51529999999995202</v>
      </c>
      <c r="N6372" s="239"/>
      <c r="O6372" s="178"/>
      <c r="P6372" s="178"/>
      <c r="Q6372" s="178"/>
      <c r="R6372" s="178"/>
      <c r="S6372" s="178"/>
      <c r="T6372" s="178"/>
      <c r="U6372" s="178"/>
      <c r="V6372" s="178"/>
      <c r="W6372" s="178"/>
      <c r="X6372" s="178"/>
      <c r="Y6372" s="210">
        <f t="shared" si="503"/>
        <v>0.38961699488292756</v>
      </c>
      <c r="Z6372" s="211">
        <f t="shared" si="505"/>
        <v>0.46</v>
      </c>
      <c r="AA6372" s="178"/>
      <c r="AB6372" s="178"/>
      <c r="AC6372" s="178"/>
    </row>
    <row r="6373" spans="2:29" x14ac:dyDescent="0.35">
      <c r="B6373" s="222">
        <v>645000</v>
      </c>
      <c r="C6373" s="208">
        <v>270779</v>
      </c>
      <c r="D6373" s="309">
        <v>14892.84</v>
      </c>
      <c r="E6373" s="206">
        <v>21662.32</v>
      </c>
      <c r="F6373" s="206">
        <v>24370.11</v>
      </c>
      <c r="G6373" s="205">
        <f t="shared" si="506"/>
        <v>0.41981240310077517</v>
      </c>
      <c r="H6373" s="207">
        <f t="shared" si="507"/>
        <v>0.45</v>
      </c>
      <c r="I6373" s="213">
        <v>251308</v>
      </c>
      <c r="J6373" s="213">
        <v>13821.94</v>
      </c>
      <c r="K6373" s="212">
        <v>20104.64</v>
      </c>
      <c r="L6373" s="212">
        <v>22617.72</v>
      </c>
      <c r="M6373" s="239">
        <f t="shared" si="504"/>
        <v>0.51520000000007715</v>
      </c>
      <c r="N6373" s="239"/>
      <c r="O6373" s="178"/>
      <c r="P6373" s="178"/>
      <c r="Q6373" s="178"/>
      <c r="R6373" s="178"/>
      <c r="S6373" s="178"/>
      <c r="T6373" s="178"/>
      <c r="U6373" s="178"/>
      <c r="V6373" s="178"/>
      <c r="W6373" s="178"/>
      <c r="X6373" s="178"/>
      <c r="Y6373" s="210">
        <f t="shared" si="503"/>
        <v>0.38962480620155038</v>
      </c>
      <c r="Z6373" s="211">
        <f t="shared" si="505"/>
        <v>0.44</v>
      </c>
      <c r="AA6373" s="178"/>
      <c r="AB6373" s="178"/>
      <c r="AC6373" s="178"/>
    </row>
    <row r="6374" spans="2:29" x14ac:dyDescent="0.35">
      <c r="B6374" s="222">
        <v>645100</v>
      </c>
      <c r="C6374" s="208">
        <v>270824</v>
      </c>
      <c r="D6374" s="309">
        <v>14895.32</v>
      </c>
      <c r="E6374" s="206">
        <v>21665.919999999998</v>
      </c>
      <c r="F6374" s="206">
        <v>24374.16</v>
      </c>
      <c r="G6374" s="205">
        <f t="shared" si="506"/>
        <v>0.41981708262284917</v>
      </c>
      <c r="H6374" s="207">
        <f t="shared" si="507"/>
        <v>0.45</v>
      </c>
      <c r="I6374" s="213">
        <v>251354</v>
      </c>
      <c r="J6374" s="213">
        <v>13824.47</v>
      </c>
      <c r="K6374" s="212">
        <v>20108.32</v>
      </c>
      <c r="L6374" s="212">
        <v>22621.86</v>
      </c>
      <c r="M6374" s="239">
        <f t="shared" si="504"/>
        <v>0.51529999999980647</v>
      </c>
      <c r="N6374" s="239"/>
      <c r="O6374" s="178"/>
      <c r="P6374" s="178"/>
      <c r="Q6374" s="178"/>
      <c r="R6374" s="178"/>
      <c r="S6374" s="178"/>
      <c r="T6374" s="178"/>
      <c r="U6374" s="178"/>
      <c r="V6374" s="178"/>
      <c r="W6374" s="178"/>
      <c r="X6374" s="178"/>
      <c r="Y6374" s="210">
        <f t="shared" si="503"/>
        <v>0.38963571539296232</v>
      </c>
      <c r="Z6374" s="211">
        <f t="shared" si="505"/>
        <v>0.46</v>
      </c>
      <c r="AA6374" s="178"/>
      <c r="AB6374" s="178"/>
      <c r="AC6374" s="178"/>
    </row>
    <row r="6375" spans="2:29" x14ac:dyDescent="0.35">
      <c r="B6375" s="222">
        <v>645200</v>
      </c>
      <c r="C6375" s="208">
        <v>270869</v>
      </c>
      <c r="D6375" s="309">
        <v>14897.79</v>
      </c>
      <c r="E6375" s="206">
        <v>21669.52</v>
      </c>
      <c r="F6375" s="206">
        <v>24378.21</v>
      </c>
      <c r="G6375" s="205">
        <f t="shared" si="506"/>
        <v>0.41982176069435834</v>
      </c>
      <c r="H6375" s="207">
        <f t="shared" si="507"/>
        <v>0.45</v>
      </c>
      <c r="I6375" s="213">
        <v>251398</v>
      </c>
      <c r="J6375" s="213">
        <v>13826.89</v>
      </c>
      <c r="K6375" s="212">
        <v>20111.84</v>
      </c>
      <c r="L6375" s="212">
        <v>22625.82</v>
      </c>
      <c r="M6375" s="239">
        <f t="shared" si="504"/>
        <v>0.51520000000000432</v>
      </c>
      <c r="N6375" s="239"/>
      <c r="O6375" s="178"/>
      <c r="P6375" s="178"/>
      <c r="Q6375" s="178"/>
      <c r="R6375" s="178"/>
      <c r="S6375" s="178"/>
      <c r="T6375" s="178"/>
      <c r="U6375" s="178"/>
      <c r="V6375" s="178"/>
      <c r="W6375" s="178"/>
      <c r="X6375" s="178"/>
      <c r="Y6375" s="210">
        <f t="shared" si="503"/>
        <v>0.38964352138871666</v>
      </c>
      <c r="Z6375" s="211">
        <f t="shared" si="505"/>
        <v>0.44</v>
      </c>
      <c r="AA6375" s="178"/>
      <c r="AB6375" s="178"/>
      <c r="AC6375" s="178"/>
    </row>
    <row r="6376" spans="2:29" x14ac:dyDescent="0.35">
      <c r="B6376" s="222">
        <v>645300</v>
      </c>
      <c r="C6376" s="208">
        <v>270914</v>
      </c>
      <c r="D6376" s="309">
        <v>14900.27</v>
      </c>
      <c r="E6376" s="206">
        <v>21673.119999999999</v>
      </c>
      <c r="F6376" s="206">
        <v>24382.26</v>
      </c>
      <c r="G6376" s="205">
        <f t="shared" si="506"/>
        <v>0.41982643731597707</v>
      </c>
      <c r="H6376" s="207">
        <f t="shared" si="507"/>
        <v>0.45</v>
      </c>
      <c r="I6376" s="213">
        <v>251444</v>
      </c>
      <c r="J6376" s="213">
        <v>13829.42</v>
      </c>
      <c r="K6376" s="212">
        <v>20115.52</v>
      </c>
      <c r="L6376" s="212">
        <v>22629.96</v>
      </c>
      <c r="M6376" s="239">
        <f t="shared" si="504"/>
        <v>0.51530000000027942</v>
      </c>
      <c r="N6376" s="239"/>
      <c r="O6376" s="178"/>
      <c r="P6376" s="178"/>
      <c r="Q6376" s="178"/>
      <c r="R6376" s="178"/>
      <c r="S6376" s="178"/>
      <c r="T6376" s="178"/>
      <c r="U6376" s="178"/>
      <c r="V6376" s="178"/>
      <c r="W6376" s="178"/>
      <c r="X6376" s="178"/>
      <c r="Y6376" s="210">
        <f t="shared" si="503"/>
        <v>0.38965442429877578</v>
      </c>
      <c r="Z6376" s="211">
        <f t="shared" si="505"/>
        <v>0.46</v>
      </c>
      <c r="AA6376" s="178"/>
      <c r="AB6376" s="178"/>
      <c r="AC6376" s="178"/>
    </row>
    <row r="6377" spans="2:29" x14ac:dyDescent="0.35">
      <c r="B6377" s="222">
        <v>645400</v>
      </c>
      <c r="C6377" s="208">
        <v>270959</v>
      </c>
      <c r="D6377" s="309">
        <v>14902.74</v>
      </c>
      <c r="E6377" s="206">
        <v>21676.720000000001</v>
      </c>
      <c r="F6377" s="206">
        <v>24386.31</v>
      </c>
      <c r="G6377" s="205">
        <f t="shared" si="506"/>
        <v>0.41983111248837929</v>
      </c>
      <c r="H6377" s="207">
        <f t="shared" si="507"/>
        <v>0.45</v>
      </c>
      <c r="I6377" s="213">
        <v>251488</v>
      </c>
      <c r="J6377" s="213">
        <v>13831.84</v>
      </c>
      <c r="K6377" s="212">
        <v>20119.04</v>
      </c>
      <c r="L6377" s="212">
        <v>22633.919999999998</v>
      </c>
      <c r="M6377" s="239">
        <f t="shared" si="504"/>
        <v>0.51519999999989519</v>
      </c>
      <c r="N6377" s="239"/>
      <c r="O6377" s="178"/>
      <c r="P6377" s="178"/>
      <c r="Q6377" s="178"/>
      <c r="R6377" s="178"/>
      <c r="S6377" s="178"/>
      <c r="T6377" s="178"/>
      <c r="U6377" s="178"/>
      <c r="V6377" s="178"/>
      <c r="W6377" s="178"/>
      <c r="X6377" s="178"/>
      <c r="Y6377" s="210">
        <f t="shared" si="503"/>
        <v>0.38966222497675862</v>
      </c>
      <c r="Z6377" s="211">
        <f t="shared" si="505"/>
        <v>0.44</v>
      </c>
      <c r="AA6377" s="178"/>
      <c r="AB6377" s="178"/>
      <c r="AC6377" s="178"/>
    </row>
    <row r="6378" spans="2:29" x14ac:dyDescent="0.35">
      <c r="B6378" s="222">
        <v>645500</v>
      </c>
      <c r="C6378" s="208">
        <v>271004</v>
      </c>
      <c r="D6378" s="309">
        <v>14905.22</v>
      </c>
      <c r="E6378" s="206">
        <v>21680.32</v>
      </c>
      <c r="F6378" s="206">
        <v>24390.36</v>
      </c>
      <c r="G6378" s="205">
        <f t="shared" si="506"/>
        <v>0.41983578621223855</v>
      </c>
      <c r="H6378" s="207">
        <f t="shared" si="507"/>
        <v>0.45</v>
      </c>
      <c r="I6378" s="213">
        <v>251534</v>
      </c>
      <c r="J6378" s="213">
        <v>13834.37</v>
      </c>
      <c r="K6378" s="212">
        <v>20122.72</v>
      </c>
      <c r="L6378" s="212">
        <v>22638.06</v>
      </c>
      <c r="M6378" s="239">
        <f t="shared" si="504"/>
        <v>0.5152999999995882</v>
      </c>
      <c r="N6378" s="239"/>
      <c r="O6378" s="178"/>
      <c r="P6378" s="178"/>
      <c r="Q6378" s="178"/>
      <c r="R6378" s="178"/>
      <c r="S6378" s="178"/>
      <c r="T6378" s="178"/>
      <c r="U6378" s="178"/>
      <c r="V6378" s="178"/>
      <c r="W6378" s="178"/>
      <c r="X6378" s="178"/>
      <c r="Y6378" s="210">
        <f t="shared" si="503"/>
        <v>0.38967312161115414</v>
      </c>
      <c r="Z6378" s="211">
        <f t="shared" si="505"/>
        <v>0.46</v>
      </c>
      <c r="AA6378" s="178"/>
      <c r="AB6378" s="178"/>
      <c r="AC6378" s="178"/>
    </row>
    <row r="6379" spans="2:29" x14ac:dyDescent="0.35">
      <c r="B6379" s="222">
        <v>645600</v>
      </c>
      <c r="C6379" s="208">
        <v>271049</v>
      </c>
      <c r="D6379" s="309">
        <v>14907.69</v>
      </c>
      <c r="E6379" s="206">
        <v>21683.919999999998</v>
      </c>
      <c r="F6379" s="206">
        <v>24394.41</v>
      </c>
      <c r="G6379" s="205">
        <f t="shared" si="506"/>
        <v>0.41984045848822799</v>
      </c>
      <c r="H6379" s="207">
        <f t="shared" si="507"/>
        <v>0.45</v>
      </c>
      <c r="I6379" s="213">
        <v>251578</v>
      </c>
      <c r="J6379" s="213">
        <v>13836.79</v>
      </c>
      <c r="K6379" s="212">
        <v>20126.240000000002</v>
      </c>
      <c r="L6379" s="212">
        <v>22642.02</v>
      </c>
      <c r="M6379" s="239">
        <f t="shared" si="504"/>
        <v>0.51519999999974975</v>
      </c>
      <c r="N6379" s="239"/>
      <c r="O6379" s="178"/>
      <c r="P6379" s="178"/>
      <c r="Q6379" s="178"/>
      <c r="R6379" s="178"/>
      <c r="S6379" s="178"/>
      <c r="T6379" s="178"/>
      <c r="U6379" s="178"/>
      <c r="V6379" s="178"/>
      <c r="W6379" s="178"/>
      <c r="X6379" s="178"/>
      <c r="Y6379" s="210">
        <f t="shared" si="503"/>
        <v>0.38968091697645602</v>
      </c>
      <c r="Z6379" s="211">
        <f t="shared" si="505"/>
        <v>0.44</v>
      </c>
      <c r="AA6379" s="178"/>
      <c r="AB6379" s="178"/>
      <c r="AC6379" s="178"/>
    </row>
    <row r="6380" spans="2:29" x14ac:dyDescent="0.35">
      <c r="B6380" s="222">
        <v>645700</v>
      </c>
      <c r="C6380" s="208">
        <v>271094</v>
      </c>
      <c r="D6380" s="309">
        <v>14910.17</v>
      </c>
      <c r="E6380" s="206">
        <v>21687.52</v>
      </c>
      <c r="F6380" s="206">
        <v>24398.46</v>
      </c>
      <c r="G6380" s="205">
        <f t="shared" si="506"/>
        <v>0.41984512931702028</v>
      </c>
      <c r="H6380" s="207">
        <f t="shared" si="507"/>
        <v>0.45</v>
      </c>
      <c r="I6380" s="213">
        <v>251624</v>
      </c>
      <c r="J6380" s="213">
        <v>13839.32</v>
      </c>
      <c r="K6380" s="212">
        <v>20129.919999999998</v>
      </c>
      <c r="L6380" s="212">
        <v>22646.16</v>
      </c>
      <c r="M6380" s="239">
        <f t="shared" si="504"/>
        <v>0.51530000000002474</v>
      </c>
      <c r="N6380" s="239"/>
      <c r="O6380" s="178"/>
      <c r="P6380" s="178"/>
      <c r="Q6380" s="178"/>
      <c r="R6380" s="178"/>
      <c r="S6380" s="178"/>
      <c r="T6380" s="178"/>
      <c r="U6380" s="178"/>
      <c r="V6380" s="178"/>
      <c r="W6380" s="178"/>
      <c r="X6380" s="178"/>
      <c r="Y6380" s="210">
        <f t="shared" si="503"/>
        <v>0.38969180734087039</v>
      </c>
      <c r="Z6380" s="211">
        <f t="shared" si="505"/>
        <v>0.46</v>
      </c>
      <c r="AA6380" s="178"/>
      <c r="AB6380" s="178"/>
      <c r="AC6380" s="178"/>
    </row>
    <row r="6381" spans="2:29" x14ac:dyDescent="0.35">
      <c r="B6381" s="222">
        <v>645800</v>
      </c>
      <c r="C6381" s="208">
        <v>271139</v>
      </c>
      <c r="D6381" s="309">
        <v>14912.64</v>
      </c>
      <c r="E6381" s="206">
        <v>21691.119999999999</v>
      </c>
      <c r="F6381" s="206">
        <v>24402.51</v>
      </c>
      <c r="G6381" s="205">
        <f t="shared" si="506"/>
        <v>0.41984979869928768</v>
      </c>
      <c r="H6381" s="207">
        <f t="shared" si="507"/>
        <v>0.45</v>
      </c>
      <c r="I6381" s="213">
        <v>251668</v>
      </c>
      <c r="J6381" s="213">
        <v>13841.74</v>
      </c>
      <c r="K6381" s="212">
        <v>20133.439999999999</v>
      </c>
      <c r="L6381" s="212">
        <v>22650.12</v>
      </c>
      <c r="M6381" s="239">
        <f t="shared" si="504"/>
        <v>0.51520000000025901</v>
      </c>
      <c r="N6381" s="239"/>
      <c r="O6381" s="178"/>
      <c r="P6381" s="178"/>
      <c r="Q6381" s="178"/>
      <c r="R6381" s="178"/>
      <c r="S6381" s="178"/>
      <c r="T6381" s="178"/>
      <c r="U6381" s="178"/>
      <c r="V6381" s="178"/>
      <c r="W6381" s="178"/>
      <c r="X6381" s="178"/>
      <c r="Y6381" s="210">
        <f t="shared" si="503"/>
        <v>0.3896995973985754</v>
      </c>
      <c r="Z6381" s="211">
        <f t="shared" si="505"/>
        <v>0.44</v>
      </c>
      <c r="AA6381" s="178"/>
      <c r="AB6381" s="178"/>
      <c r="AC6381" s="178"/>
    </row>
    <row r="6382" spans="2:29" x14ac:dyDescent="0.35">
      <c r="B6382" s="222">
        <v>645900</v>
      </c>
      <c r="C6382" s="208">
        <v>271184</v>
      </c>
      <c r="D6382" s="309">
        <v>14915.12</v>
      </c>
      <c r="E6382" s="206">
        <v>21694.720000000001</v>
      </c>
      <c r="F6382" s="206">
        <v>24406.560000000001</v>
      </c>
      <c r="G6382" s="205">
        <f t="shared" si="506"/>
        <v>0.41985446663570214</v>
      </c>
      <c r="H6382" s="207">
        <f t="shared" si="507"/>
        <v>0.45</v>
      </c>
      <c r="I6382" s="213">
        <v>251714</v>
      </c>
      <c r="J6382" s="213">
        <v>13844.27</v>
      </c>
      <c r="K6382" s="212">
        <v>20137.12</v>
      </c>
      <c r="L6382" s="212">
        <v>22654.26</v>
      </c>
      <c r="M6382" s="239">
        <f t="shared" si="504"/>
        <v>0.51529999999995202</v>
      </c>
      <c r="N6382" s="239"/>
      <c r="O6382" s="178"/>
      <c r="P6382" s="178"/>
      <c r="Q6382" s="178"/>
      <c r="R6382" s="178"/>
      <c r="S6382" s="178"/>
      <c r="T6382" s="178"/>
      <c r="U6382" s="178"/>
      <c r="V6382" s="178"/>
      <c r="W6382" s="178"/>
      <c r="X6382" s="178"/>
      <c r="Y6382" s="210">
        <f t="shared" si="503"/>
        <v>0.38971048149868398</v>
      </c>
      <c r="Z6382" s="211">
        <f t="shared" si="505"/>
        <v>0.46</v>
      </c>
      <c r="AA6382" s="178"/>
      <c r="AB6382" s="178"/>
      <c r="AC6382" s="178"/>
    </row>
    <row r="6383" spans="2:29" x14ac:dyDescent="0.35">
      <c r="B6383" s="222">
        <v>646000</v>
      </c>
      <c r="C6383" s="208">
        <v>271229</v>
      </c>
      <c r="D6383" s="309">
        <v>14917.59</v>
      </c>
      <c r="E6383" s="206">
        <v>21698.32</v>
      </c>
      <c r="F6383" s="206">
        <v>24410.61</v>
      </c>
      <c r="G6383" s="205">
        <f t="shared" si="506"/>
        <v>0.41985913312693496</v>
      </c>
      <c r="H6383" s="207">
        <f t="shared" si="507"/>
        <v>0.45</v>
      </c>
      <c r="I6383" s="213">
        <v>251758</v>
      </c>
      <c r="J6383" s="213">
        <v>13846.69</v>
      </c>
      <c r="K6383" s="212">
        <v>20140.64</v>
      </c>
      <c r="L6383" s="212">
        <v>22658.22</v>
      </c>
      <c r="M6383" s="239">
        <f t="shared" si="504"/>
        <v>0.51520000000007715</v>
      </c>
      <c r="N6383" s="239"/>
      <c r="O6383" s="178"/>
      <c r="P6383" s="178"/>
      <c r="Q6383" s="178"/>
      <c r="R6383" s="178"/>
      <c r="S6383" s="178"/>
      <c r="T6383" s="178"/>
      <c r="U6383" s="178"/>
      <c r="V6383" s="178"/>
      <c r="W6383" s="178"/>
      <c r="X6383" s="178"/>
      <c r="Y6383" s="210">
        <f t="shared" si="503"/>
        <v>0.38971826625386996</v>
      </c>
      <c r="Z6383" s="211">
        <f t="shared" si="505"/>
        <v>0.44</v>
      </c>
      <c r="AA6383" s="178"/>
      <c r="AB6383" s="178"/>
      <c r="AC6383" s="178"/>
    </row>
    <row r="6384" spans="2:29" x14ac:dyDescent="0.35">
      <c r="B6384" s="222">
        <v>646100</v>
      </c>
      <c r="C6384" s="208">
        <v>271274</v>
      </c>
      <c r="D6384" s="309">
        <v>14920.07</v>
      </c>
      <c r="E6384" s="206">
        <v>21701.919999999998</v>
      </c>
      <c r="F6384" s="206">
        <v>24414.66</v>
      </c>
      <c r="G6384" s="205">
        <f t="shared" si="506"/>
        <v>0.41986379817365732</v>
      </c>
      <c r="H6384" s="207">
        <f t="shared" si="507"/>
        <v>0.45</v>
      </c>
      <c r="I6384" s="213">
        <v>251804</v>
      </c>
      <c r="J6384" s="213">
        <v>13849.22</v>
      </c>
      <c r="K6384" s="212">
        <v>20144.32</v>
      </c>
      <c r="L6384" s="212">
        <v>22662.36</v>
      </c>
      <c r="M6384" s="239">
        <f t="shared" si="504"/>
        <v>0.51529999999980647</v>
      </c>
      <c r="N6384" s="239"/>
      <c r="O6384" s="178"/>
      <c r="P6384" s="178"/>
      <c r="Q6384" s="178"/>
      <c r="R6384" s="178"/>
      <c r="S6384" s="178"/>
      <c r="T6384" s="178"/>
      <c r="U6384" s="178"/>
      <c r="V6384" s="178"/>
      <c r="W6384" s="178"/>
      <c r="X6384" s="178"/>
      <c r="Y6384" s="210">
        <f t="shared" si="503"/>
        <v>0.38972914409534126</v>
      </c>
      <c r="Z6384" s="211">
        <f t="shared" si="505"/>
        <v>0.46</v>
      </c>
      <c r="AA6384" s="178"/>
      <c r="AB6384" s="178"/>
      <c r="AC6384" s="178"/>
    </row>
    <row r="6385" spans="2:29" x14ac:dyDescent="0.35">
      <c r="B6385" s="222">
        <v>646200</v>
      </c>
      <c r="C6385" s="208">
        <v>271319</v>
      </c>
      <c r="D6385" s="309">
        <v>14922.54</v>
      </c>
      <c r="E6385" s="206">
        <v>21705.52</v>
      </c>
      <c r="F6385" s="206">
        <v>24418.71</v>
      </c>
      <c r="G6385" s="205">
        <f t="shared" si="506"/>
        <v>0.41986846177653975</v>
      </c>
      <c r="H6385" s="207">
        <f t="shared" si="507"/>
        <v>0.45</v>
      </c>
      <c r="I6385" s="213">
        <v>251848</v>
      </c>
      <c r="J6385" s="213">
        <v>13851.64</v>
      </c>
      <c r="K6385" s="212">
        <v>20147.84</v>
      </c>
      <c r="L6385" s="212">
        <v>22666.32</v>
      </c>
      <c r="M6385" s="239">
        <f t="shared" si="504"/>
        <v>0.51520000000000432</v>
      </c>
      <c r="N6385" s="239"/>
      <c r="O6385" s="178"/>
      <c r="P6385" s="178"/>
      <c r="Q6385" s="178"/>
      <c r="R6385" s="178"/>
      <c r="S6385" s="178"/>
      <c r="T6385" s="178"/>
      <c r="U6385" s="178"/>
      <c r="V6385" s="178"/>
      <c r="W6385" s="178"/>
      <c r="X6385" s="178"/>
      <c r="Y6385" s="210">
        <f t="shared" si="503"/>
        <v>0.38973692355307954</v>
      </c>
      <c r="Z6385" s="211">
        <f t="shared" si="505"/>
        <v>0.44</v>
      </c>
      <c r="AA6385" s="178"/>
      <c r="AB6385" s="178"/>
      <c r="AC6385" s="178"/>
    </row>
    <row r="6386" spans="2:29" x14ac:dyDescent="0.35">
      <c r="B6386" s="222">
        <v>646300</v>
      </c>
      <c r="C6386" s="208">
        <v>271364</v>
      </c>
      <c r="D6386" s="309">
        <v>14925.02</v>
      </c>
      <c r="E6386" s="206">
        <v>21709.119999999999</v>
      </c>
      <c r="F6386" s="206">
        <v>24422.76</v>
      </c>
      <c r="G6386" s="205">
        <f t="shared" si="506"/>
        <v>0.41987312393625253</v>
      </c>
      <c r="H6386" s="207">
        <f t="shared" si="507"/>
        <v>0.45</v>
      </c>
      <c r="I6386" s="213">
        <v>251894</v>
      </c>
      <c r="J6386" s="213">
        <v>13854.17</v>
      </c>
      <c r="K6386" s="212">
        <v>20151.52</v>
      </c>
      <c r="L6386" s="212">
        <v>22670.46</v>
      </c>
      <c r="M6386" s="239">
        <f t="shared" si="504"/>
        <v>0.51530000000027942</v>
      </c>
      <c r="N6386" s="239"/>
      <c r="O6386" s="178"/>
      <c r="P6386" s="178"/>
      <c r="Q6386" s="178"/>
      <c r="R6386" s="178"/>
      <c r="S6386" s="178"/>
      <c r="T6386" s="178"/>
      <c r="U6386" s="178"/>
      <c r="V6386" s="178"/>
      <c r="W6386" s="178"/>
      <c r="X6386" s="178"/>
      <c r="Y6386" s="210">
        <f t="shared" si="503"/>
        <v>0.38974779514157509</v>
      </c>
      <c r="Z6386" s="211">
        <f t="shared" si="505"/>
        <v>0.46</v>
      </c>
      <c r="AA6386" s="178"/>
      <c r="AB6386" s="178"/>
      <c r="AC6386" s="178"/>
    </row>
    <row r="6387" spans="2:29" x14ac:dyDescent="0.35">
      <c r="B6387" s="222">
        <v>646400</v>
      </c>
      <c r="C6387" s="208">
        <v>271409</v>
      </c>
      <c r="D6387" s="309">
        <v>14927.49</v>
      </c>
      <c r="E6387" s="206">
        <v>21712.720000000001</v>
      </c>
      <c r="F6387" s="206">
        <v>24426.81</v>
      </c>
      <c r="G6387" s="205">
        <f t="shared" si="506"/>
        <v>0.41987778465346537</v>
      </c>
      <c r="H6387" s="207">
        <f t="shared" si="507"/>
        <v>0.45</v>
      </c>
      <c r="I6387" s="213">
        <v>251938</v>
      </c>
      <c r="J6387" s="213">
        <v>13856.59</v>
      </c>
      <c r="K6387" s="212">
        <v>20155.04</v>
      </c>
      <c r="L6387" s="212">
        <v>22674.42</v>
      </c>
      <c r="M6387" s="239">
        <f t="shared" si="504"/>
        <v>0.51519999999989519</v>
      </c>
      <c r="N6387" s="239"/>
      <c r="O6387" s="178"/>
      <c r="P6387" s="178"/>
      <c r="Q6387" s="178"/>
      <c r="R6387" s="178"/>
      <c r="S6387" s="178"/>
      <c r="T6387" s="178"/>
      <c r="U6387" s="178"/>
      <c r="V6387" s="178"/>
      <c r="W6387" s="178"/>
      <c r="X6387" s="178"/>
      <c r="Y6387" s="210">
        <f t="shared" si="503"/>
        <v>0.38975556930693067</v>
      </c>
      <c r="Z6387" s="211">
        <f t="shared" si="505"/>
        <v>0.44</v>
      </c>
      <c r="AA6387" s="178"/>
      <c r="AB6387" s="178"/>
      <c r="AC6387" s="178"/>
    </row>
    <row r="6388" spans="2:29" x14ac:dyDescent="0.35">
      <c r="B6388" s="222">
        <v>646500</v>
      </c>
      <c r="C6388" s="208">
        <v>271454</v>
      </c>
      <c r="D6388" s="309">
        <v>14929.97</v>
      </c>
      <c r="E6388" s="206">
        <v>21716.32</v>
      </c>
      <c r="F6388" s="206">
        <v>24430.86</v>
      </c>
      <c r="G6388" s="205">
        <f t="shared" si="506"/>
        <v>0.41988244392884766</v>
      </c>
      <c r="H6388" s="207">
        <f t="shared" si="507"/>
        <v>0.45</v>
      </c>
      <c r="I6388" s="213">
        <v>251984</v>
      </c>
      <c r="J6388" s="213">
        <v>13859.12</v>
      </c>
      <c r="K6388" s="212">
        <v>20158.72</v>
      </c>
      <c r="L6388" s="212">
        <v>22678.560000000001</v>
      </c>
      <c r="M6388" s="239">
        <f t="shared" si="504"/>
        <v>0.5152999999995882</v>
      </c>
      <c r="N6388" s="239"/>
      <c r="O6388" s="178"/>
      <c r="P6388" s="178"/>
      <c r="Q6388" s="178"/>
      <c r="R6388" s="178"/>
      <c r="S6388" s="178"/>
      <c r="T6388" s="178"/>
      <c r="U6388" s="178"/>
      <c r="V6388" s="178"/>
      <c r="W6388" s="178"/>
      <c r="X6388" s="178"/>
      <c r="Y6388" s="210">
        <f t="shared" si="503"/>
        <v>0.38976643464810518</v>
      </c>
      <c r="Z6388" s="211">
        <f t="shared" si="505"/>
        <v>0.46</v>
      </c>
      <c r="AA6388" s="178"/>
      <c r="AB6388" s="178"/>
      <c r="AC6388" s="178"/>
    </row>
    <row r="6389" spans="2:29" x14ac:dyDescent="0.35">
      <c r="B6389" s="222">
        <v>646600</v>
      </c>
      <c r="C6389" s="208">
        <v>271499</v>
      </c>
      <c r="D6389" s="309">
        <v>14932.44</v>
      </c>
      <c r="E6389" s="206">
        <v>21719.919999999998</v>
      </c>
      <c r="F6389" s="206">
        <v>24434.91</v>
      </c>
      <c r="G6389" s="205">
        <f t="shared" si="506"/>
        <v>0.41988710176306837</v>
      </c>
      <c r="H6389" s="207">
        <f t="shared" si="507"/>
        <v>0.45</v>
      </c>
      <c r="I6389" s="213">
        <v>252028</v>
      </c>
      <c r="J6389" s="213">
        <v>13861.54</v>
      </c>
      <c r="K6389" s="212">
        <v>20162.240000000002</v>
      </c>
      <c r="L6389" s="212">
        <v>22682.52</v>
      </c>
      <c r="M6389" s="239">
        <f t="shared" si="504"/>
        <v>0.51519999999974975</v>
      </c>
      <c r="N6389" s="239"/>
      <c r="O6389" s="178"/>
      <c r="P6389" s="178"/>
      <c r="Q6389" s="178"/>
      <c r="R6389" s="178"/>
      <c r="S6389" s="178"/>
      <c r="T6389" s="178"/>
      <c r="U6389" s="178"/>
      <c r="V6389" s="178"/>
      <c r="W6389" s="178"/>
      <c r="X6389" s="178"/>
      <c r="Y6389" s="210">
        <f t="shared" si="503"/>
        <v>0.38977420352613673</v>
      </c>
      <c r="Z6389" s="211">
        <f t="shared" si="505"/>
        <v>0.44</v>
      </c>
      <c r="AA6389" s="178"/>
      <c r="AB6389" s="178"/>
      <c r="AC6389" s="178"/>
    </row>
    <row r="6390" spans="2:29" x14ac:dyDescent="0.35">
      <c r="B6390" s="222">
        <v>646700</v>
      </c>
      <c r="C6390" s="208">
        <v>271544</v>
      </c>
      <c r="D6390" s="309">
        <v>14934.92</v>
      </c>
      <c r="E6390" s="206">
        <v>21723.52</v>
      </c>
      <c r="F6390" s="206">
        <v>24438.959999999999</v>
      </c>
      <c r="G6390" s="205">
        <f t="shared" si="506"/>
        <v>0.41989175815679602</v>
      </c>
      <c r="H6390" s="207">
        <f t="shared" si="507"/>
        <v>0.45</v>
      </c>
      <c r="I6390" s="213">
        <v>252074</v>
      </c>
      <c r="J6390" s="213">
        <v>13864.07</v>
      </c>
      <c r="K6390" s="212">
        <v>20165.919999999998</v>
      </c>
      <c r="L6390" s="212">
        <v>22686.66</v>
      </c>
      <c r="M6390" s="239">
        <f t="shared" si="504"/>
        <v>0.51530000000002474</v>
      </c>
      <c r="N6390" s="239"/>
      <c r="O6390" s="178"/>
      <c r="P6390" s="178"/>
      <c r="Q6390" s="178"/>
      <c r="R6390" s="178"/>
      <c r="S6390" s="178"/>
      <c r="T6390" s="178"/>
      <c r="U6390" s="178"/>
      <c r="V6390" s="178"/>
      <c r="W6390" s="178"/>
      <c r="X6390" s="178"/>
      <c r="Y6390" s="210">
        <f t="shared" si="503"/>
        <v>0.38978506262563783</v>
      </c>
      <c r="Z6390" s="211">
        <f t="shared" si="505"/>
        <v>0.46</v>
      </c>
      <c r="AA6390" s="178"/>
      <c r="AB6390" s="178"/>
      <c r="AC6390" s="178"/>
    </row>
    <row r="6391" spans="2:29" x14ac:dyDescent="0.35">
      <c r="B6391" s="222">
        <v>646800</v>
      </c>
      <c r="C6391" s="208">
        <v>271589</v>
      </c>
      <c r="D6391" s="309">
        <v>14937.39</v>
      </c>
      <c r="E6391" s="206">
        <v>21727.119999999999</v>
      </c>
      <c r="F6391" s="206">
        <v>24443.01</v>
      </c>
      <c r="G6391" s="205">
        <f t="shared" si="506"/>
        <v>0.41989641311069881</v>
      </c>
      <c r="H6391" s="207">
        <f t="shared" si="507"/>
        <v>0.45</v>
      </c>
      <c r="I6391" s="213">
        <v>252118</v>
      </c>
      <c r="J6391" s="213">
        <v>13866.49</v>
      </c>
      <c r="K6391" s="212">
        <v>20169.439999999999</v>
      </c>
      <c r="L6391" s="212">
        <v>22690.62</v>
      </c>
      <c r="M6391" s="239">
        <f t="shared" si="504"/>
        <v>0.51520000000025901</v>
      </c>
      <c r="N6391" s="239"/>
      <c r="O6391" s="178"/>
      <c r="P6391" s="178"/>
      <c r="Q6391" s="178"/>
      <c r="R6391" s="178"/>
      <c r="S6391" s="178"/>
      <c r="T6391" s="178"/>
      <c r="U6391" s="178"/>
      <c r="V6391" s="178"/>
      <c r="W6391" s="178"/>
      <c r="X6391" s="178"/>
      <c r="Y6391" s="210">
        <f t="shared" si="503"/>
        <v>0.38979282622139766</v>
      </c>
      <c r="Z6391" s="211">
        <f t="shared" si="505"/>
        <v>0.44</v>
      </c>
      <c r="AA6391" s="178"/>
      <c r="AB6391" s="178"/>
      <c r="AC6391" s="178"/>
    </row>
    <row r="6392" spans="2:29" x14ac:dyDescent="0.35">
      <c r="B6392" s="222">
        <v>646900</v>
      </c>
      <c r="C6392" s="208">
        <v>271634</v>
      </c>
      <c r="D6392" s="309">
        <v>14939.87</v>
      </c>
      <c r="E6392" s="206">
        <v>21730.720000000001</v>
      </c>
      <c r="F6392" s="206">
        <v>24447.06</v>
      </c>
      <c r="G6392" s="205">
        <f t="shared" si="506"/>
        <v>0.41990106662544441</v>
      </c>
      <c r="H6392" s="207">
        <f t="shared" si="507"/>
        <v>0.45</v>
      </c>
      <c r="I6392" s="213">
        <v>252164</v>
      </c>
      <c r="J6392" s="213">
        <v>13869.02</v>
      </c>
      <c r="K6392" s="212">
        <v>20173.12</v>
      </c>
      <c r="L6392" s="212">
        <v>22694.76</v>
      </c>
      <c r="M6392" s="239">
        <f t="shared" si="504"/>
        <v>0.51529999999995202</v>
      </c>
      <c r="N6392" s="239"/>
      <c r="O6392" s="178"/>
      <c r="P6392" s="178"/>
      <c r="Q6392" s="178"/>
      <c r="R6392" s="178"/>
      <c r="S6392" s="178"/>
      <c r="T6392" s="178"/>
      <c r="U6392" s="178"/>
      <c r="V6392" s="178"/>
      <c r="W6392" s="178"/>
      <c r="X6392" s="178"/>
      <c r="Y6392" s="210">
        <f t="shared" si="503"/>
        <v>0.38980367908486629</v>
      </c>
      <c r="Z6392" s="211">
        <f t="shared" si="505"/>
        <v>0.46</v>
      </c>
      <c r="AA6392" s="178"/>
      <c r="AB6392" s="178"/>
      <c r="AC6392" s="178"/>
    </row>
    <row r="6393" spans="2:29" x14ac:dyDescent="0.35">
      <c r="B6393" s="222">
        <v>647000</v>
      </c>
      <c r="C6393" s="208">
        <v>271679</v>
      </c>
      <c r="D6393" s="309">
        <v>14942.34</v>
      </c>
      <c r="E6393" s="206">
        <v>21734.32</v>
      </c>
      <c r="F6393" s="206">
        <v>24451.11</v>
      </c>
      <c r="G6393" s="205">
        <f t="shared" si="506"/>
        <v>0.41990571870170018</v>
      </c>
      <c r="H6393" s="207">
        <f t="shared" si="507"/>
        <v>0.45</v>
      </c>
      <c r="I6393" s="213">
        <v>252208</v>
      </c>
      <c r="J6393" s="213">
        <v>13871.44</v>
      </c>
      <c r="K6393" s="212">
        <v>20176.64</v>
      </c>
      <c r="L6393" s="212">
        <v>22698.720000000001</v>
      </c>
      <c r="M6393" s="239">
        <f t="shared" si="504"/>
        <v>0.51520000000007715</v>
      </c>
      <c r="N6393" s="239"/>
      <c r="O6393" s="178"/>
      <c r="P6393" s="178"/>
      <c r="Q6393" s="178"/>
      <c r="R6393" s="178"/>
      <c r="S6393" s="178"/>
      <c r="T6393" s="178"/>
      <c r="U6393" s="178"/>
      <c r="V6393" s="178"/>
      <c r="W6393" s="178"/>
      <c r="X6393" s="178"/>
      <c r="Y6393" s="210">
        <f t="shared" si="503"/>
        <v>0.3898114374034003</v>
      </c>
      <c r="Z6393" s="211">
        <f t="shared" si="505"/>
        <v>0.44</v>
      </c>
      <c r="AA6393" s="178"/>
      <c r="AB6393" s="178"/>
      <c r="AC6393" s="178"/>
    </row>
    <row r="6394" spans="2:29" x14ac:dyDescent="0.35">
      <c r="B6394" s="222">
        <v>647100</v>
      </c>
      <c r="C6394" s="208">
        <v>271724</v>
      </c>
      <c r="D6394" s="309">
        <v>14944.82</v>
      </c>
      <c r="E6394" s="206">
        <v>21737.919999999998</v>
      </c>
      <c r="F6394" s="206">
        <v>24455.16</v>
      </c>
      <c r="G6394" s="205">
        <f t="shared" si="506"/>
        <v>0.41991036934013293</v>
      </c>
      <c r="H6394" s="207">
        <f t="shared" si="507"/>
        <v>0.45</v>
      </c>
      <c r="I6394" s="213">
        <v>252254</v>
      </c>
      <c r="J6394" s="213">
        <v>13873.97</v>
      </c>
      <c r="K6394" s="212">
        <v>20180.32</v>
      </c>
      <c r="L6394" s="212">
        <v>22702.86</v>
      </c>
      <c r="M6394" s="239">
        <f t="shared" si="504"/>
        <v>0.51529999999980647</v>
      </c>
      <c r="N6394" s="239"/>
      <c r="O6394" s="178"/>
      <c r="P6394" s="178"/>
      <c r="Q6394" s="178"/>
      <c r="R6394" s="178"/>
      <c r="S6394" s="178"/>
      <c r="T6394" s="178"/>
      <c r="U6394" s="178"/>
      <c r="V6394" s="178"/>
      <c r="W6394" s="178"/>
      <c r="X6394" s="178"/>
      <c r="Y6394" s="210">
        <f t="shared" si="503"/>
        <v>0.3898222840364704</v>
      </c>
      <c r="Z6394" s="211">
        <f t="shared" si="505"/>
        <v>0.46</v>
      </c>
      <c r="AA6394" s="178"/>
      <c r="AB6394" s="178"/>
      <c r="AC6394" s="178"/>
    </row>
    <row r="6395" spans="2:29" x14ac:dyDescent="0.35">
      <c r="B6395" s="222">
        <v>647200</v>
      </c>
      <c r="C6395" s="208">
        <v>271769</v>
      </c>
      <c r="D6395" s="309">
        <v>14947.29</v>
      </c>
      <c r="E6395" s="206">
        <v>21741.52</v>
      </c>
      <c r="F6395" s="206">
        <v>24459.21</v>
      </c>
      <c r="G6395" s="205">
        <f t="shared" si="506"/>
        <v>0.41991501854140917</v>
      </c>
      <c r="H6395" s="207">
        <f t="shared" si="507"/>
        <v>0.45</v>
      </c>
      <c r="I6395" s="213">
        <v>252298</v>
      </c>
      <c r="J6395" s="213">
        <v>13876.39</v>
      </c>
      <c r="K6395" s="212">
        <v>20183.84</v>
      </c>
      <c r="L6395" s="212">
        <v>22706.82</v>
      </c>
      <c r="M6395" s="239">
        <f t="shared" si="504"/>
        <v>0.51520000000000432</v>
      </c>
      <c r="N6395" s="239"/>
      <c r="O6395" s="178"/>
      <c r="P6395" s="178"/>
      <c r="Q6395" s="178"/>
      <c r="R6395" s="178"/>
      <c r="S6395" s="178"/>
      <c r="T6395" s="178"/>
      <c r="U6395" s="178"/>
      <c r="V6395" s="178"/>
      <c r="W6395" s="178"/>
      <c r="X6395" s="178"/>
      <c r="Y6395" s="210">
        <f t="shared" si="503"/>
        <v>0.38983003708281827</v>
      </c>
      <c r="Z6395" s="211">
        <f t="shared" si="505"/>
        <v>0.44</v>
      </c>
      <c r="AA6395" s="178"/>
      <c r="AB6395" s="178"/>
      <c r="AC6395" s="178"/>
    </row>
    <row r="6396" spans="2:29" x14ac:dyDescent="0.35">
      <c r="B6396" s="222">
        <v>647300</v>
      </c>
      <c r="C6396" s="208">
        <v>271814</v>
      </c>
      <c r="D6396" s="309">
        <v>14949.77</v>
      </c>
      <c r="E6396" s="206">
        <v>21745.119999999999</v>
      </c>
      <c r="F6396" s="206">
        <v>24463.26</v>
      </c>
      <c r="G6396" s="205">
        <f t="shared" si="506"/>
        <v>0.41991966630619498</v>
      </c>
      <c r="H6396" s="207">
        <f t="shared" si="507"/>
        <v>0.45</v>
      </c>
      <c r="I6396" s="213">
        <v>252344</v>
      </c>
      <c r="J6396" s="213">
        <v>13878.92</v>
      </c>
      <c r="K6396" s="212">
        <v>20187.52</v>
      </c>
      <c r="L6396" s="212">
        <v>22710.959999999999</v>
      </c>
      <c r="M6396" s="239">
        <f t="shared" si="504"/>
        <v>0.51530000000027942</v>
      </c>
      <c r="N6396" s="239"/>
      <c r="O6396" s="178"/>
      <c r="P6396" s="178"/>
      <c r="Q6396" s="178"/>
      <c r="R6396" s="178"/>
      <c r="S6396" s="178"/>
      <c r="T6396" s="178"/>
      <c r="U6396" s="178"/>
      <c r="V6396" s="178"/>
      <c r="W6396" s="178"/>
      <c r="X6396" s="178"/>
      <c r="Y6396" s="210">
        <f t="shared" si="503"/>
        <v>0.38984087749111695</v>
      </c>
      <c r="Z6396" s="211">
        <f t="shared" si="505"/>
        <v>0.46</v>
      </c>
      <c r="AA6396" s="178"/>
      <c r="AB6396" s="178"/>
      <c r="AC6396" s="178"/>
    </row>
    <row r="6397" spans="2:29" x14ac:dyDescent="0.35">
      <c r="B6397" s="222">
        <v>647400</v>
      </c>
      <c r="C6397" s="208">
        <v>271859</v>
      </c>
      <c r="D6397" s="309">
        <v>14952.24</v>
      </c>
      <c r="E6397" s="206">
        <v>21748.720000000001</v>
      </c>
      <c r="F6397" s="206">
        <v>24467.31</v>
      </c>
      <c r="G6397" s="205">
        <f t="shared" si="506"/>
        <v>0.41992431263515601</v>
      </c>
      <c r="H6397" s="207">
        <f t="shared" si="507"/>
        <v>0.45</v>
      </c>
      <c r="I6397" s="213">
        <v>252388</v>
      </c>
      <c r="J6397" s="213">
        <v>13881.34</v>
      </c>
      <c r="K6397" s="212">
        <v>20191.04</v>
      </c>
      <c r="L6397" s="212">
        <v>22714.92</v>
      </c>
      <c r="M6397" s="239">
        <f t="shared" si="504"/>
        <v>0.51519999999989519</v>
      </c>
      <c r="N6397" s="239"/>
      <c r="O6397" s="178"/>
      <c r="P6397" s="178"/>
      <c r="Q6397" s="178"/>
      <c r="R6397" s="178"/>
      <c r="S6397" s="178"/>
      <c r="T6397" s="178"/>
      <c r="U6397" s="178"/>
      <c r="V6397" s="178"/>
      <c r="W6397" s="178"/>
      <c r="X6397" s="178"/>
      <c r="Y6397" s="210">
        <f t="shared" si="503"/>
        <v>0.389848625270312</v>
      </c>
      <c r="Z6397" s="211">
        <f t="shared" si="505"/>
        <v>0.44</v>
      </c>
      <c r="AA6397" s="178"/>
      <c r="AB6397" s="178"/>
      <c r="AC6397" s="178"/>
    </row>
    <row r="6398" spans="2:29" x14ac:dyDescent="0.35">
      <c r="B6398" s="222">
        <v>647500</v>
      </c>
      <c r="C6398" s="208">
        <v>271904</v>
      </c>
      <c r="D6398" s="309">
        <v>14954.72</v>
      </c>
      <c r="E6398" s="206">
        <v>21752.32</v>
      </c>
      <c r="F6398" s="206">
        <v>24471.360000000001</v>
      </c>
      <c r="G6398" s="205">
        <f t="shared" si="506"/>
        <v>0.41992895752895754</v>
      </c>
      <c r="H6398" s="207">
        <f t="shared" si="507"/>
        <v>0.45</v>
      </c>
      <c r="I6398" s="213">
        <v>252434</v>
      </c>
      <c r="J6398" s="213">
        <v>13883.87</v>
      </c>
      <c r="K6398" s="212">
        <v>20194.72</v>
      </c>
      <c r="L6398" s="212">
        <v>22719.06</v>
      </c>
      <c r="M6398" s="239">
        <f t="shared" si="504"/>
        <v>0.5152999999995882</v>
      </c>
      <c r="N6398" s="239"/>
      <c r="O6398" s="178"/>
      <c r="P6398" s="178"/>
      <c r="Q6398" s="178"/>
      <c r="R6398" s="178"/>
      <c r="S6398" s="178"/>
      <c r="T6398" s="178"/>
      <c r="U6398" s="178"/>
      <c r="V6398" s="178"/>
      <c r="W6398" s="178"/>
      <c r="X6398" s="178"/>
      <c r="Y6398" s="210">
        <f t="shared" si="503"/>
        <v>0.38985945945945943</v>
      </c>
      <c r="Z6398" s="211">
        <f t="shared" si="505"/>
        <v>0.46</v>
      </c>
      <c r="AA6398" s="178"/>
      <c r="AB6398" s="178"/>
      <c r="AC6398" s="178"/>
    </row>
    <row r="6399" spans="2:29" x14ac:dyDescent="0.35">
      <c r="B6399" s="222">
        <v>647600</v>
      </c>
      <c r="C6399" s="208">
        <v>271949</v>
      </c>
      <c r="D6399" s="309">
        <v>14957.19</v>
      </c>
      <c r="E6399" s="206">
        <v>21755.919999999998</v>
      </c>
      <c r="F6399" s="206">
        <v>24475.41</v>
      </c>
      <c r="G6399" s="205">
        <f t="shared" si="506"/>
        <v>0.41993360098826438</v>
      </c>
      <c r="H6399" s="207">
        <f t="shared" si="507"/>
        <v>0.45</v>
      </c>
      <c r="I6399" s="213">
        <v>252478</v>
      </c>
      <c r="J6399" s="213">
        <v>13886.29</v>
      </c>
      <c r="K6399" s="212">
        <v>20198.240000000002</v>
      </c>
      <c r="L6399" s="212">
        <v>22723.02</v>
      </c>
      <c r="M6399" s="239">
        <f t="shared" si="504"/>
        <v>0.51519999999974975</v>
      </c>
      <c r="N6399" s="239"/>
      <c r="O6399" s="178"/>
      <c r="P6399" s="178"/>
      <c r="Q6399" s="178"/>
      <c r="R6399" s="178"/>
      <c r="S6399" s="178"/>
      <c r="T6399" s="178"/>
      <c r="U6399" s="178"/>
      <c r="V6399" s="178"/>
      <c r="W6399" s="178"/>
      <c r="X6399" s="178"/>
      <c r="Y6399" s="210">
        <f t="shared" si="503"/>
        <v>0.38986720197652874</v>
      </c>
      <c r="Z6399" s="211">
        <f t="shared" si="505"/>
        <v>0.44</v>
      </c>
      <c r="AA6399" s="178"/>
      <c r="AB6399" s="178"/>
      <c r="AC6399" s="178"/>
    </row>
    <row r="6400" spans="2:29" x14ac:dyDescent="0.35">
      <c r="B6400" s="222">
        <v>647700</v>
      </c>
      <c r="C6400" s="208">
        <v>271994</v>
      </c>
      <c r="D6400" s="309">
        <v>14959.67</v>
      </c>
      <c r="E6400" s="206">
        <v>21759.52</v>
      </c>
      <c r="F6400" s="206">
        <v>24479.46</v>
      </c>
      <c r="G6400" s="205">
        <f t="shared" si="506"/>
        <v>0.41993824301374094</v>
      </c>
      <c r="H6400" s="207">
        <f t="shared" si="507"/>
        <v>0.45</v>
      </c>
      <c r="I6400" s="213">
        <v>252524</v>
      </c>
      <c r="J6400" s="213">
        <v>13888.82</v>
      </c>
      <c r="K6400" s="212">
        <v>20201.919999999998</v>
      </c>
      <c r="L6400" s="212">
        <v>22727.16</v>
      </c>
      <c r="M6400" s="239">
        <f t="shared" si="504"/>
        <v>0.51530000000002474</v>
      </c>
      <c r="N6400" s="239"/>
      <c r="O6400" s="178"/>
      <c r="P6400" s="178"/>
      <c r="Q6400" s="178"/>
      <c r="R6400" s="178"/>
      <c r="S6400" s="178"/>
      <c r="T6400" s="178"/>
      <c r="U6400" s="178"/>
      <c r="V6400" s="178"/>
      <c r="W6400" s="178"/>
      <c r="X6400" s="178"/>
      <c r="Y6400" s="210">
        <f t="shared" si="503"/>
        <v>0.38987802995213833</v>
      </c>
      <c r="Z6400" s="211">
        <f t="shared" si="505"/>
        <v>0.46</v>
      </c>
      <c r="AA6400" s="178"/>
      <c r="AB6400" s="178"/>
      <c r="AC6400" s="178"/>
    </row>
    <row r="6401" spans="2:29" x14ac:dyDescent="0.35">
      <c r="B6401" s="222">
        <v>647800</v>
      </c>
      <c r="C6401" s="208">
        <v>272039</v>
      </c>
      <c r="D6401" s="309">
        <v>14962.14</v>
      </c>
      <c r="E6401" s="206">
        <v>21763.119999999999</v>
      </c>
      <c r="F6401" s="206">
        <v>24483.51</v>
      </c>
      <c r="G6401" s="205">
        <f t="shared" si="506"/>
        <v>0.41994288360605125</v>
      </c>
      <c r="H6401" s="207">
        <f t="shared" si="507"/>
        <v>0.45</v>
      </c>
      <c r="I6401" s="213">
        <v>252568</v>
      </c>
      <c r="J6401" s="213">
        <v>13891.24</v>
      </c>
      <c r="K6401" s="212">
        <v>20205.439999999999</v>
      </c>
      <c r="L6401" s="212">
        <v>22731.119999999999</v>
      </c>
      <c r="M6401" s="239">
        <f t="shared" si="504"/>
        <v>0.51520000000025901</v>
      </c>
      <c r="N6401" s="239"/>
      <c r="O6401" s="178"/>
      <c r="P6401" s="178"/>
      <c r="Q6401" s="178"/>
      <c r="R6401" s="178"/>
      <c r="S6401" s="178"/>
      <c r="T6401" s="178"/>
      <c r="U6401" s="178"/>
      <c r="V6401" s="178"/>
      <c r="W6401" s="178"/>
      <c r="X6401" s="178"/>
      <c r="Y6401" s="210">
        <f t="shared" si="503"/>
        <v>0.3898857672121025</v>
      </c>
      <c r="Z6401" s="211">
        <f t="shared" si="505"/>
        <v>0.44</v>
      </c>
      <c r="AA6401" s="178"/>
      <c r="AB6401" s="178"/>
      <c r="AC6401" s="178"/>
    </row>
    <row r="6402" spans="2:29" x14ac:dyDescent="0.35">
      <c r="B6402" s="222">
        <v>647900</v>
      </c>
      <c r="C6402" s="208">
        <v>272084</v>
      </c>
      <c r="D6402" s="309">
        <v>14964.62</v>
      </c>
      <c r="E6402" s="206">
        <v>21766.720000000001</v>
      </c>
      <c r="F6402" s="206">
        <v>24487.56</v>
      </c>
      <c r="G6402" s="205">
        <f t="shared" si="506"/>
        <v>0.41994752276585895</v>
      </c>
      <c r="H6402" s="207">
        <f t="shared" si="507"/>
        <v>0.45</v>
      </c>
      <c r="I6402" s="213">
        <v>252614</v>
      </c>
      <c r="J6402" s="213">
        <v>13893.77</v>
      </c>
      <c r="K6402" s="212">
        <v>20209.12</v>
      </c>
      <c r="L6402" s="212">
        <v>22735.26</v>
      </c>
      <c r="M6402" s="239">
        <f t="shared" si="504"/>
        <v>0.51529999999995202</v>
      </c>
      <c r="N6402" s="239"/>
      <c r="O6402" s="178"/>
      <c r="P6402" s="178"/>
      <c r="Q6402" s="178"/>
      <c r="R6402" s="178"/>
      <c r="S6402" s="178"/>
      <c r="T6402" s="178"/>
      <c r="U6402" s="178"/>
      <c r="V6402" s="178"/>
      <c r="W6402" s="178"/>
      <c r="X6402" s="178"/>
      <c r="Y6402" s="210">
        <f t="shared" si="503"/>
        <v>0.38989658897978086</v>
      </c>
      <c r="Z6402" s="211">
        <f t="shared" si="505"/>
        <v>0.46</v>
      </c>
      <c r="AA6402" s="178"/>
      <c r="AB6402" s="178"/>
      <c r="AC6402" s="178"/>
    </row>
    <row r="6403" spans="2:29" x14ac:dyDescent="0.35">
      <c r="B6403" s="222">
        <v>648000</v>
      </c>
      <c r="C6403" s="208">
        <v>272129</v>
      </c>
      <c r="D6403" s="309">
        <v>14967.09</v>
      </c>
      <c r="E6403" s="206">
        <v>21770.32</v>
      </c>
      <c r="F6403" s="206">
        <v>24491.61</v>
      </c>
      <c r="G6403" s="205">
        <f t="shared" si="506"/>
        <v>0.41995216049382716</v>
      </c>
      <c r="H6403" s="207">
        <f t="shared" si="507"/>
        <v>0.45</v>
      </c>
      <c r="I6403" s="213">
        <v>252658</v>
      </c>
      <c r="J6403" s="213">
        <v>13896.19</v>
      </c>
      <c r="K6403" s="212">
        <v>20212.64</v>
      </c>
      <c r="L6403" s="212">
        <v>22739.22</v>
      </c>
      <c r="M6403" s="239">
        <f t="shared" si="504"/>
        <v>0.51520000000007715</v>
      </c>
      <c r="N6403" s="239"/>
      <c r="O6403" s="178"/>
      <c r="P6403" s="178"/>
      <c r="Q6403" s="178"/>
      <c r="R6403" s="178"/>
      <c r="S6403" s="178"/>
      <c r="T6403" s="178"/>
      <c r="U6403" s="178"/>
      <c r="V6403" s="178"/>
      <c r="W6403" s="178"/>
      <c r="X6403" s="178"/>
      <c r="Y6403" s="210">
        <f t="shared" ref="Y6403:Y6466" si="508">I6403/$B6403</f>
        <v>0.38990432098765432</v>
      </c>
      <c r="Z6403" s="211">
        <f t="shared" si="505"/>
        <v>0.44</v>
      </c>
      <c r="AA6403" s="178"/>
      <c r="AB6403" s="178"/>
      <c r="AC6403" s="178"/>
    </row>
    <row r="6404" spans="2:29" x14ac:dyDescent="0.35">
      <c r="B6404" s="222">
        <v>648100</v>
      </c>
      <c r="C6404" s="208">
        <v>272174</v>
      </c>
      <c r="D6404" s="309">
        <v>14969.57</v>
      </c>
      <c r="E6404" s="206">
        <v>21773.919999999998</v>
      </c>
      <c r="F6404" s="206">
        <v>24495.66</v>
      </c>
      <c r="G6404" s="205">
        <f t="shared" si="506"/>
        <v>0.41995679679061876</v>
      </c>
      <c r="H6404" s="207">
        <f t="shared" si="507"/>
        <v>0.45</v>
      </c>
      <c r="I6404" s="213">
        <v>252704</v>
      </c>
      <c r="J6404" s="213">
        <v>13898.72</v>
      </c>
      <c r="K6404" s="212">
        <v>20216.32</v>
      </c>
      <c r="L6404" s="212">
        <v>22743.360000000001</v>
      </c>
      <c r="M6404" s="239">
        <f t="shared" ref="M6404:M6467" si="509">(C6404+D6404+F6404-C6403-D6403-F6403)/100</f>
        <v>0.51529999999980647</v>
      </c>
      <c r="N6404" s="239"/>
      <c r="O6404" s="178"/>
      <c r="P6404" s="178"/>
      <c r="Q6404" s="178"/>
      <c r="R6404" s="178"/>
      <c r="S6404" s="178"/>
      <c r="T6404" s="178"/>
      <c r="U6404" s="178"/>
      <c r="V6404" s="178"/>
      <c r="W6404" s="178"/>
      <c r="X6404" s="178"/>
      <c r="Y6404" s="210">
        <f t="shared" si="508"/>
        <v>0.38991513655300108</v>
      </c>
      <c r="Z6404" s="211">
        <f t="shared" ref="Z6404:Z6467" si="510">(I6404-I6403)/($B6404-$B6403)</f>
        <v>0.46</v>
      </c>
      <c r="AA6404" s="178"/>
      <c r="AB6404" s="178"/>
      <c r="AC6404" s="178"/>
    </row>
    <row r="6405" spans="2:29" x14ac:dyDescent="0.35">
      <c r="B6405" s="222">
        <v>648200</v>
      </c>
      <c r="C6405" s="208">
        <v>272219</v>
      </c>
      <c r="D6405" s="309">
        <v>14972.04</v>
      </c>
      <c r="E6405" s="206">
        <v>21777.52</v>
      </c>
      <c r="F6405" s="206">
        <v>24499.71</v>
      </c>
      <c r="G6405" s="205">
        <f t="shared" ref="G6405:G6468" si="511">C6405/B6405</f>
        <v>0.41996143165689603</v>
      </c>
      <c r="H6405" s="207">
        <f t="shared" ref="H6405:H6468" si="512">(C6405-C6404)/(B6405-B6404)</f>
        <v>0.45</v>
      </c>
      <c r="I6405" s="213">
        <v>252748</v>
      </c>
      <c r="J6405" s="213">
        <v>13901.14</v>
      </c>
      <c r="K6405" s="212">
        <v>20219.84</v>
      </c>
      <c r="L6405" s="212">
        <v>22747.32</v>
      </c>
      <c r="M6405" s="239">
        <f t="shared" si="509"/>
        <v>0.51520000000000432</v>
      </c>
      <c r="N6405" s="239"/>
      <c r="O6405" s="178"/>
      <c r="P6405" s="178"/>
      <c r="Q6405" s="178"/>
      <c r="R6405" s="178"/>
      <c r="S6405" s="178"/>
      <c r="T6405" s="178"/>
      <c r="U6405" s="178"/>
      <c r="V6405" s="178"/>
      <c r="W6405" s="178"/>
      <c r="X6405" s="178"/>
      <c r="Y6405" s="210">
        <f t="shared" si="508"/>
        <v>0.38992286331379206</v>
      </c>
      <c r="Z6405" s="211">
        <f t="shared" si="510"/>
        <v>0.44</v>
      </c>
      <c r="AA6405" s="178"/>
      <c r="AB6405" s="178"/>
      <c r="AC6405" s="178"/>
    </row>
    <row r="6406" spans="2:29" x14ac:dyDescent="0.35">
      <c r="B6406" s="222">
        <v>648300</v>
      </c>
      <c r="C6406" s="208">
        <v>272264</v>
      </c>
      <c r="D6406" s="309">
        <v>14974.52</v>
      </c>
      <c r="E6406" s="206">
        <v>21781.119999999999</v>
      </c>
      <c r="F6406" s="206">
        <v>24503.759999999998</v>
      </c>
      <c r="G6406" s="205">
        <f t="shared" si="511"/>
        <v>0.41996606509332102</v>
      </c>
      <c r="H6406" s="207">
        <f t="shared" si="512"/>
        <v>0.45</v>
      </c>
      <c r="I6406" s="213">
        <v>252794</v>
      </c>
      <c r="J6406" s="213">
        <v>13903.67</v>
      </c>
      <c r="K6406" s="212">
        <v>20223.52</v>
      </c>
      <c r="L6406" s="212">
        <v>22751.46</v>
      </c>
      <c r="M6406" s="239">
        <f t="shared" si="509"/>
        <v>0.51530000000027942</v>
      </c>
      <c r="N6406" s="239"/>
      <c r="O6406" s="178"/>
      <c r="P6406" s="178"/>
      <c r="Q6406" s="178"/>
      <c r="R6406" s="178"/>
      <c r="S6406" s="178"/>
      <c r="T6406" s="178"/>
      <c r="U6406" s="178"/>
      <c r="V6406" s="178"/>
      <c r="W6406" s="178"/>
      <c r="X6406" s="178"/>
      <c r="Y6406" s="210">
        <f t="shared" si="508"/>
        <v>0.38993367268240015</v>
      </c>
      <c r="Z6406" s="211">
        <f t="shared" si="510"/>
        <v>0.46</v>
      </c>
      <c r="AA6406" s="178"/>
      <c r="AB6406" s="178"/>
      <c r="AC6406" s="178"/>
    </row>
    <row r="6407" spans="2:29" x14ac:dyDescent="0.35">
      <c r="B6407" s="222">
        <v>648400</v>
      </c>
      <c r="C6407" s="208">
        <v>272309</v>
      </c>
      <c r="D6407" s="309">
        <v>14976.99</v>
      </c>
      <c r="E6407" s="206">
        <v>21784.720000000001</v>
      </c>
      <c r="F6407" s="206">
        <v>24507.81</v>
      </c>
      <c r="G6407" s="205">
        <f t="shared" si="511"/>
        <v>0.41997069710055523</v>
      </c>
      <c r="H6407" s="207">
        <f t="shared" si="512"/>
        <v>0.45</v>
      </c>
      <c r="I6407" s="213">
        <v>252838</v>
      </c>
      <c r="J6407" s="213">
        <v>13906.09</v>
      </c>
      <c r="K6407" s="212">
        <v>20227.04</v>
      </c>
      <c r="L6407" s="212">
        <v>22755.42</v>
      </c>
      <c r="M6407" s="239">
        <f t="shared" si="509"/>
        <v>0.51519999999989519</v>
      </c>
      <c r="N6407" s="239"/>
      <c r="O6407" s="178"/>
      <c r="P6407" s="178"/>
      <c r="Q6407" s="178"/>
      <c r="R6407" s="178"/>
      <c r="S6407" s="178"/>
      <c r="T6407" s="178"/>
      <c r="U6407" s="178"/>
      <c r="V6407" s="178"/>
      <c r="W6407" s="178"/>
      <c r="X6407" s="178"/>
      <c r="Y6407" s="210">
        <f t="shared" si="508"/>
        <v>0.3899413942011104</v>
      </c>
      <c r="Z6407" s="211">
        <f t="shared" si="510"/>
        <v>0.44</v>
      </c>
      <c r="AA6407" s="178"/>
      <c r="AB6407" s="178"/>
      <c r="AC6407" s="178"/>
    </row>
    <row r="6408" spans="2:29" x14ac:dyDescent="0.35">
      <c r="B6408" s="222">
        <v>648500</v>
      </c>
      <c r="C6408" s="208">
        <v>272354</v>
      </c>
      <c r="D6408" s="309">
        <v>14979.47</v>
      </c>
      <c r="E6408" s="206">
        <v>21788.32</v>
      </c>
      <c r="F6408" s="206">
        <v>24511.86</v>
      </c>
      <c r="G6408" s="205">
        <f t="shared" si="511"/>
        <v>0.41997532767925982</v>
      </c>
      <c r="H6408" s="207">
        <f t="shared" si="512"/>
        <v>0.45</v>
      </c>
      <c r="I6408" s="213">
        <v>252884</v>
      </c>
      <c r="J6408" s="213">
        <v>13908.62</v>
      </c>
      <c r="K6408" s="212">
        <v>20230.72</v>
      </c>
      <c r="L6408" s="212">
        <v>22759.56</v>
      </c>
      <c r="M6408" s="239">
        <f t="shared" si="509"/>
        <v>0.5152999999995882</v>
      </c>
      <c r="N6408" s="239"/>
      <c r="O6408" s="178"/>
      <c r="P6408" s="178"/>
      <c r="Q6408" s="178"/>
      <c r="R6408" s="178"/>
      <c r="S6408" s="178"/>
      <c r="T6408" s="178"/>
      <c r="U6408" s="178"/>
      <c r="V6408" s="178"/>
      <c r="W6408" s="178"/>
      <c r="X6408" s="178"/>
      <c r="Y6408" s="210">
        <f t="shared" si="508"/>
        <v>0.3899521973785659</v>
      </c>
      <c r="Z6408" s="211">
        <f t="shared" si="510"/>
        <v>0.46</v>
      </c>
      <c r="AA6408" s="178"/>
      <c r="AB6408" s="178"/>
      <c r="AC6408" s="178"/>
    </row>
    <row r="6409" spans="2:29" x14ac:dyDescent="0.35">
      <c r="B6409" s="222">
        <v>648600</v>
      </c>
      <c r="C6409" s="208">
        <v>272399</v>
      </c>
      <c r="D6409" s="309">
        <v>14981.94</v>
      </c>
      <c r="E6409" s="206">
        <v>21791.919999999998</v>
      </c>
      <c r="F6409" s="206">
        <v>24515.91</v>
      </c>
      <c r="G6409" s="205">
        <f t="shared" si="511"/>
        <v>0.41997995683009559</v>
      </c>
      <c r="H6409" s="207">
        <f t="shared" si="512"/>
        <v>0.45</v>
      </c>
      <c r="I6409" s="213">
        <v>252928</v>
      </c>
      <c r="J6409" s="213">
        <v>13911.04</v>
      </c>
      <c r="K6409" s="212">
        <v>20234.240000000002</v>
      </c>
      <c r="L6409" s="212">
        <v>22763.52</v>
      </c>
      <c r="M6409" s="239">
        <f t="shared" si="509"/>
        <v>0.51519999999974975</v>
      </c>
      <c r="N6409" s="239"/>
      <c r="O6409" s="178"/>
      <c r="P6409" s="178"/>
      <c r="Q6409" s="178"/>
      <c r="R6409" s="178"/>
      <c r="S6409" s="178"/>
      <c r="T6409" s="178"/>
      <c r="U6409" s="178"/>
      <c r="V6409" s="178"/>
      <c r="W6409" s="178"/>
      <c r="X6409" s="178"/>
      <c r="Y6409" s="210">
        <f t="shared" si="508"/>
        <v>0.38995991366019117</v>
      </c>
      <c r="Z6409" s="211">
        <f t="shared" si="510"/>
        <v>0.44</v>
      </c>
      <c r="AA6409" s="178"/>
      <c r="AB6409" s="178"/>
      <c r="AC6409" s="178"/>
    </row>
    <row r="6410" spans="2:29" x14ac:dyDescent="0.35">
      <c r="B6410" s="222">
        <v>648700</v>
      </c>
      <c r="C6410" s="208">
        <v>272444</v>
      </c>
      <c r="D6410" s="309">
        <v>14984.42</v>
      </c>
      <c r="E6410" s="206">
        <v>21795.52</v>
      </c>
      <c r="F6410" s="206">
        <v>24519.96</v>
      </c>
      <c r="G6410" s="205">
        <f t="shared" si="511"/>
        <v>0.41998458455372284</v>
      </c>
      <c r="H6410" s="207">
        <f t="shared" si="512"/>
        <v>0.45</v>
      </c>
      <c r="I6410" s="213">
        <v>252974</v>
      </c>
      <c r="J6410" s="213">
        <v>13913.57</v>
      </c>
      <c r="K6410" s="212">
        <v>20237.919999999998</v>
      </c>
      <c r="L6410" s="212">
        <v>22767.66</v>
      </c>
      <c r="M6410" s="239">
        <f t="shared" si="509"/>
        <v>0.51530000000002474</v>
      </c>
      <c r="N6410" s="239"/>
      <c r="O6410" s="178"/>
      <c r="P6410" s="178"/>
      <c r="Q6410" s="178"/>
      <c r="R6410" s="178"/>
      <c r="S6410" s="178"/>
      <c r="T6410" s="178"/>
      <c r="U6410" s="178"/>
      <c r="V6410" s="178"/>
      <c r="W6410" s="178"/>
      <c r="X6410" s="178"/>
      <c r="Y6410" s="210">
        <f t="shared" si="508"/>
        <v>0.38997071065207339</v>
      </c>
      <c r="Z6410" s="211">
        <f t="shared" si="510"/>
        <v>0.46</v>
      </c>
      <c r="AA6410" s="178"/>
      <c r="AB6410" s="178"/>
      <c r="AC6410" s="178"/>
    </row>
    <row r="6411" spans="2:29" x14ac:dyDescent="0.35">
      <c r="B6411" s="222">
        <v>648800</v>
      </c>
      <c r="C6411" s="208">
        <v>272489</v>
      </c>
      <c r="D6411" s="309">
        <v>14986.89</v>
      </c>
      <c r="E6411" s="206">
        <v>21799.119999999999</v>
      </c>
      <c r="F6411" s="206">
        <v>24524.01</v>
      </c>
      <c r="G6411" s="205">
        <f t="shared" si="511"/>
        <v>0.41998921085080149</v>
      </c>
      <c r="H6411" s="207">
        <f t="shared" si="512"/>
        <v>0.45</v>
      </c>
      <c r="I6411" s="213">
        <v>253018</v>
      </c>
      <c r="J6411" s="213">
        <v>13915.99</v>
      </c>
      <c r="K6411" s="212">
        <v>20241.439999999999</v>
      </c>
      <c r="L6411" s="212">
        <v>22771.62</v>
      </c>
      <c r="M6411" s="239">
        <f t="shared" si="509"/>
        <v>0.51520000000025901</v>
      </c>
      <c r="N6411" s="239"/>
      <c r="O6411" s="178"/>
      <c r="P6411" s="178"/>
      <c r="Q6411" s="178"/>
      <c r="R6411" s="178"/>
      <c r="S6411" s="178"/>
      <c r="T6411" s="178"/>
      <c r="U6411" s="178"/>
      <c r="V6411" s="178"/>
      <c r="W6411" s="178"/>
      <c r="X6411" s="178"/>
      <c r="Y6411" s="210">
        <f t="shared" si="508"/>
        <v>0.38997842170160296</v>
      </c>
      <c r="Z6411" s="211">
        <f t="shared" si="510"/>
        <v>0.44</v>
      </c>
      <c r="AA6411" s="178"/>
      <c r="AB6411" s="178"/>
      <c r="AC6411" s="178"/>
    </row>
    <row r="6412" spans="2:29" x14ac:dyDescent="0.35">
      <c r="B6412" s="222">
        <v>648900</v>
      </c>
      <c r="C6412" s="208">
        <v>272534</v>
      </c>
      <c r="D6412" s="309">
        <v>14989.37</v>
      </c>
      <c r="E6412" s="206">
        <v>21802.720000000001</v>
      </c>
      <c r="F6412" s="206">
        <v>24528.06</v>
      </c>
      <c r="G6412" s="205">
        <f t="shared" si="511"/>
        <v>0.41999383572199106</v>
      </c>
      <c r="H6412" s="207">
        <f t="shared" si="512"/>
        <v>0.45</v>
      </c>
      <c r="I6412" s="213">
        <v>253064</v>
      </c>
      <c r="J6412" s="213">
        <v>13918.52</v>
      </c>
      <c r="K6412" s="212">
        <v>20245.12</v>
      </c>
      <c r="L6412" s="212">
        <v>22775.759999999998</v>
      </c>
      <c r="M6412" s="239">
        <f t="shared" si="509"/>
        <v>0.51529999999995202</v>
      </c>
      <c r="N6412" s="239"/>
      <c r="O6412" s="178"/>
      <c r="P6412" s="178"/>
      <c r="Q6412" s="178"/>
      <c r="R6412" s="178"/>
      <c r="S6412" s="178"/>
      <c r="T6412" s="178"/>
      <c r="U6412" s="178"/>
      <c r="V6412" s="178"/>
      <c r="W6412" s="178"/>
      <c r="X6412" s="178"/>
      <c r="Y6412" s="210">
        <f t="shared" si="508"/>
        <v>0.38998921251348434</v>
      </c>
      <c r="Z6412" s="211">
        <f t="shared" si="510"/>
        <v>0.46</v>
      </c>
      <c r="AA6412" s="178"/>
      <c r="AB6412" s="178"/>
      <c r="AC6412" s="178"/>
    </row>
    <row r="6413" spans="2:29" x14ac:dyDescent="0.35">
      <c r="B6413" s="222">
        <v>649000</v>
      </c>
      <c r="C6413" s="208">
        <v>272579</v>
      </c>
      <c r="D6413" s="309">
        <v>14991.84</v>
      </c>
      <c r="E6413" s="206">
        <v>21806.32</v>
      </c>
      <c r="F6413" s="206">
        <v>24532.11</v>
      </c>
      <c r="G6413" s="205">
        <f t="shared" si="511"/>
        <v>0.4199984591679507</v>
      </c>
      <c r="H6413" s="207">
        <f t="shared" si="512"/>
        <v>0.45</v>
      </c>
      <c r="I6413" s="213">
        <v>253108</v>
      </c>
      <c r="J6413" s="213">
        <v>13920.94</v>
      </c>
      <c r="K6413" s="212">
        <v>20248.64</v>
      </c>
      <c r="L6413" s="212">
        <v>22779.72</v>
      </c>
      <c r="M6413" s="239">
        <f t="shared" si="509"/>
        <v>0.51520000000007715</v>
      </c>
      <c r="N6413" s="239"/>
      <c r="O6413" s="178"/>
      <c r="P6413" s="178"/>
      <c r="Q6413" s="178"/>
      <c r="R6413" s="178"/>
      <c r="S6413" s="178"/>
      <c r="T6413" s="178"/>
      <c r="U6413" s="178"/>
      <c r="V6413" s="178"/>
      <c r="W6413" s="178"/>
      <c r="X6413" s="178"/>
      <c r="Y6413" s="210">
        <f t="shared" si="508"/>
        <v>0.38999691833590139</v>
      </c>
      <c r="Z6413" s="211">
        <f t="shared" si="510"/>
        <v>0.44</v>
      </c>
      <c r="AA6413" s="178"/>
      <c r="AB6413" s="178"/>
      <c r="AC6413" s="178"/>
    </row>
    <row r="6414" spans="2:29" x14ac:dyDescent="0.35">
      <c r="B6414" s="222">
        <v>649100</v>
      </c>
      <c r="C6414" s="208">
        <v>272624</v>
      </c>
      <c r="D6414" s="309">
        <v>14994.32</v>
      </c>
      <c r="E6414" s="206">
        <v>21809.919999999998</v>
      </c>
      <c r="F6414" s="206">
        <v>24536.16</v>
      </c>
      <c r="G6414" s="205">
        <f t="shared" si="511"/>
        <v>0.4200030811893391</v>
      </c>
      <c r="H6414" s="207">
        <f t="shared" si="512"/>
        <v>0.45</v>
      </c>
      <c r="I6414" s="213">
        <v>253154</v>
      </c>
      <c r="J6414" s="213">
        <v>13923.47</v>
      </c>
      <c r="K6414" s="212">
        <v>20252.32</v>
      </c>
      <c r="L6414" s="212">
        <v>22783.86</v>
      </c>
      <c r="M6414" s="239">
        <f t="shared" si="509"/>
        <v>0.51529999999980647</v>
      </c>
      <c r="N6414" s="239"/>
      <c r="O6414" s="178"/>
      <c r="P6414" s="178"/>
      <c r="Q6414" s="178"/>
      <c r="R6414" s="178"/>
      <c r="S6414" s="178"/>
      <c r="T6414" s="178"/>
      <c r="U6414" s="178"/>
      <c r="V6414" s="178"/>
      <c r="W6414" s="178"/>
      <c r="X6414" s="178"/>
      <c r="Y6414" s="210">
        <f t="shared" si="508"/>
        <v>0.39000770297334769</v>
      </c>
      <c r="Z6414" s="211">
        <f t="shared" si="510"/>
        <v>0.46</v>
      </c>
      <c r="AA6414" s="178"/>
      <c r="AB6414" s="178"/>
      <c r="AC6414" s="178"/>
    </row>
    <row r="6415" spans="2:29" x14ac:dyDescent="0.35">
      <c r="B6415" s="222">
        <v>649200</v>
      </c>
      <c r="C6415" s="208">
        <v>272669</v>
      </c>
      <c r="D6415" s="309">
        <v>14996.79</v>
      </c>
      <c r="E6415" s="206">
        <v>21813.52</v>
      </c>
      <c r="F6415" s="206">
        <v>24540.21</v>
      </c>
      <c r="G6415" s="205">
        <f t="shared" si="511"/>
        <v>0.42000770178681451</v>
      </c>
      <c r="H6415" s="207">
        <f t="shared" si="512"/>
        <v>0.45</v>
      </c>
      <c r="I6415" s="213">
        <v>253198</v>
      </c>
      <c r="J6415" s="213">
        <v>13925.89</v>
      </c>
      <c r="K6415" s="212">
        <v>20255.84</v>
      </c>
      <c r="L6415" s="212">
        <v>22787.82</v>
      </c>
      <c r="M6415" s="239">
        <f t="shared" si="509"/>
        <v>0.51520000000000432</v>
      </c>
      <c r="N6415" s="239"/>
      <c r="O6415" s="178"/>
      <c r="P6415" s="178"/>
      <c r="Q6415" s="178"/>
      <c r="R6415" s="178"/>
      <c r="S6415" s="178"/>
      <c r="T6415" s="178"/>
      <c r="U6415" s="178"/>
      <c r="V6415" s="178"/>
      <c r="W6415" s="178"/>
      <c r="X6415" s="178"/>
      <c r="Y6415" s="210">
        <f t="shared" si="508"/>
        <v>0.39001540357362907</v>
      </c>
      <c r="Z6415" s="211">
        <f t="shared" si="510"/>
        <v>0.44</v>
      </c>
      <c r="AA6415" s="178"/>
      <c r="AB6415" s="178"/>
      <c r="AC6415" s="178"/>
    </row>
    <row r="6416" spans="2:29" x14ac:dyDescent="0.35">
      <c r="B6416" s="222">
        <v>649300</v>
      </c>
      <c r="C6416" s="208">
        <v>272714</v>
      </c>
      <c r="D6416" s="309">
        <v>14999.27</v>
      </c>
      <c r="E6416" s="206">
        <v>21817.119999999999</v>
      </c>
      <c r="F6416" s="206">
        <v>24544.26</v>
      </c>
      <c r="G6416" s="205">
        <f t="shared" si="511"/>
        <v>0.42001232096103497</v>
      </c>
      <c r="H6416" s="207">
        <f t="shared" si="512"/>
        <v>0.45</v>
      </c>
      <c r="I6416" s="213">
        <v>253244</v>
      </c>
      <c r="J6416" s="213">
        <v>13928.42</v>
      </c>
      <c r="K6416" s="212">
        <v>20259.52</v>
      </c>
      <c r="L6416" s="212">
        <v>22791.96</v>
      </c>
      <c r="M6416" s="239">
        <f t="shared" si="509"/>
        <v>0.51530000000027942</v>
      </c>
      <c r="N6416" s="239"/>
      <c r="O6416" s="178"/>
      <c r="P6416" s="178"/>
      <c r="Q6416" s="178"/>
      <c r="R6416" s="178"/>
      <c r="S6416" s="178"/>
      <c r="T6416" s="178"/>
      <c r="U6416" s="178"/>
      <c r="V6416" s="178"/>
      <c r="W6416" s="178"/>
      <c r="X6416" s="178"/>
      <c r="Y6416" s="210">
        <f t="shared" si="508"/>
        <v>0.3900261820421993</v>
      </c>
      <c r="Z6416" s="211">
        <f t="shared" si="510"/>
        <v>0.46</v>
      </c>
      <c r="AA6416" s="178"/>
      <c r="AB6416" s="178"/>
      <c r="AC6416" s="178"/>
    </row>
    <row r="6417" spans="2:29" x14ac:dyDescent="0.35">
      <c r="B6417" s="222">
        <v>649400</v>
      </c>
      <c r="C6417" s="208">
        <v>272759</v>
      </c>
      <c r="D6417" s="309">
        <v>15001.74</v>
      </c>
      <c r="E6417" s="206">
        <v>21820.720000000001</v>
      </c>
      <c r="F6417" s="206">
        <v>24548.31</v>
      </c>
      <c r="G6417" s="205">
        <f t="shared" si="511"/>
        <v>0.42001693871265783</v>
      </c>
      <c r="H6417" s="207">
        <f t="shared" si="512"/>
        <v>0.45</v>
      </c>
      <c r="I6417" s="213">
        <v>253288</v>
      </c>
      <c r="J6417" s="213">
        <v>13930.84</v>
      </c>
      <c r="K6417" s="212">
        <v>20263.04</v>
      </c>
      <c r="L6417" s="212">
        <v>22795.919999999998</v>
      </c>
      <c r="M6417" s="239">
        <f t="shared" si="509"/>
        <v>0.51519999999989519</v>
      </c>
      <c r="N6417" s="239"/>
      <c r="O6417" s="178"/>
      <c r="P6417" s="178"/>
      <c r="Q6417" s="178"/>
      <c r="R6417" s="178"/>
      <c r="S6417" s="178"/>
      <c r="T6417" s="178"/>
      <c r="U6417" s="178"/>
      <c r="V6417" s="178"/>
      <c r="W6417" s="178"/>
      <c r="X6417" s="178"/>
      <c r="Y6417" s="210">
        <f t="shared" si="508"/>
        <v>0.3900338774253157</v>
      </c>
      <c r="Z6417" s="211">
        <f t="shared" si="510"/>
        <v>0.44</v>
      </c>
      <c r="AA6417" s="178"/>
      <c r="AB6417" s="178"/>
      <c r="AC6417" s="178"/>
    </row>
    <row r="6418" spans="2:29" x14ac:dyDescent="0.35">
      <c r="B6418" s="222">
        <v>649500</v>
      </c>
      <c r="C6418" s="208">
        <v>272804</v>
      </c>
      <c r="D6418" s="309">
        <v>15004.22</v>
      </c>
      <c r="E6418" s="206">
        <v>21824.32</v>
      </c>
      <c r="F6418" s="206">
        <v>24552.36</v>
      </c>
      <c r="G6418" s="205">
        <f t="shared" si="511"/>
        <v>0.42002155504234029</v>
      </c>
      <c r="H6418" s="207">
        <f t="shared" si="512"/>
        <v>0.45</v>
      </c>
      <c r="I6418" s="213">
        <v>253334</v>
      </c>
      <c r="J6418" s="213">
        <v>13933.37</v>
      </c>
      <c r="K6418" s="212">
        <v>20266.72</v>
      </c>
      <c r="L6418" s="212">
        <v>22800.06</v>
      </c>
      <c r="M6418" s="239">
        <f t="shared" si="509"/>
        <v>0.5152999999995882</v>
      </c>
      <c r="N6418" s="239"/>
      <c r="O6418" s="178"/>
      <c r="P6418" s="178"/>
      <c r="Q6418" s="178"/>
      <c r="R6418" s="178"/>
      <c r="S6418" s="178"/>
      <c r="T6418" s="178"/>
      <c r="U6418" s="178"/>
      <c r="V6418" s="178"/>
      <c r="W6418" s="178"/>
      <c r="X6418" s="178"/>
      <c r="Y6418" s="210">
        <f t="shared" si="508"/>
        <v>0.39004464973056197</v>
      </c>
      <c r="Z6418" s="211">
        <f t="shared" si="510"/>
        <v>0.46</v>
      </c>
      <c r="AA6418" s="178"/>
      <c r="AB6418" s="178"/>
      <c r="AC6418" s="178"/>
    </row>
    <row r="6419" spans="2:29" x14ac:dyDescent="0.35">
      <c r="B6419" s="222">
        <v>649600</v>
      </c>
      <c r="C6419" s="208">
        <v>272849</v>
      </c>
      <c r="D6419" s="309">
        <v>15006.69</v>
      </c>
      <c r="E6419" s="206">
        <v>21827.919999999998</v>
      </c>
      <c r="F6419" s="206">
        <v>24556.41</v>
      </c>
      <c r="G6419" s="205">
        <f t="shared" si="511"/>
        <v>0.42002616995073894</v>
      </c>
      <c r="H6419" s="207">
        <f t="shared" si="512"/>
        <v>0.45</v>
      </c>
      <c r="I6419" s="213">
        <v>253378</v>
      </c>
      <c r="J6419" s="213">
        <v>13935.79</v>
      </c>
      <c r="K6419" s="212">
        <v>20270.240000000002</v>
      </c>
      <c r="L6419" s="212">
        <v>22804.02</v>
      </c>
      <c r="M6419" s="239">
        <f t="shared" si="509"/>
        <v>0.51519999999974975</v>
      </c>
      <c r="N6419" s="239"/>
      <c r="O6419" s="178"/>
      <c r="P6419" s="178"/>
      <c r="Q6419" s="178"/>
      <c r="R6419" s="178"/>
      <c r="S6419" s="178"/>
      <c r="T6419" s="178"/>
      <c r="U6419" s="178"/>
      <c r="V6419" s="178"/>
      <c r="W6419" s="178"/>
      <c r="X6419" s="178"/>
      <c r="Y6419" s="210">
        <f t="shared" si="508"/>
        <v>0.39005233990147781</v>
      </c>
      <c r="Z6419" s="211">
        <f t="shared" si="510"/>
        <v>0.44</v>
      </c>
      <c r="AA6419" s="178"/>
      <c r="AB6419" s="178"/>
      <c r="AC6419" s="178"/>
    </row>
    <row r="6420" spans="2:29" x14ac:dyDescent="0.35">
      <c r="B6420" s="222">
        <v>649700</v>
      </c>
      <c r="C6420" s="208">
        <v>272894</v>
      </c>
      <c r="D6420" s="309">
        <v>15009.17</v>
      </c>
      <c r="E6420" s="206">
        <v>21831.52</v>
      </c>
      <c r="F6420" s="206">
        <v>24560.46</v>
      </c>
      <c r="G6420" s="205">
        <f t="shared" si="511"/>
        <v>0.42003078343851008</v>
      </c>
      <c r="H6420" s="207">
        <f t="shared" si="512"/>
        <v>0.45</v>
      </c>
      <c r="I6420" s="213">
        <v>253424</v>
      </c>
      <c r="J6420" s="213">
        <v>13938.32</v>
      </c>
      <c r="K6420" s="212">
        <v>20273.919999999998</v>
      </c>
      <c r="L6420" s="212">
        <v>22808.16</v>
      </c>
      <c r="M6420" s="239">
        <f t="shared" si="509"/>
        <v>0.51530000000002474</v>
      </c>
      <c r="N6420" s="239"/>
      <c r="O6420" s="178"/>
      <c r="P6420" s="178"/>
      <c r="Q6420" s="178"/>
      <c r="R6420" s="178"/>
      <c r="S6420" s="178"/>
      <c r="T6420" s="178"/>
      <c r="U6420" s="178"/>
      <c r="V6420" s="178"/>
      <c r="W6420" s="178"/>
      <c r="X6420" s="178"/>
      <c r="Y6420" s="210">
        <f t="shared" si="508"/>
        <v>0.39006310604894567</v>
      </c>
      <c r="Z6420" s="211">
        <f t="shared" si="510"/>
        <v>0.46</v>
      </c>
      <c r="AA6420" s="178"/>
      <c r="AB6420" s="178"/>
      <c r="AC6420" s="178"/>
    </row>
    <row r="6421" spans="2:29" x14ac:dyDescent="0.35">
      <c r="B6421" s="222">
        <v>649800</v>
      </c>
      <c r="C6421" s="208">
        <v>272939</v>
      </c>
      <c r="D6421" s="309">
        <v>15011.64</v>
      </c>
      <c r="E6421" s="206">
        <v>21835.119999999999</v>
      </c>
      <c r="F6421" s="206">
        <v>24564.51</v>
      </c>
      <c r="G6421" s="205">
        <f t="shared" si="511"/>
        <v>0.42003539550630964</v>
      </c>
      <c r="H6421" s="207">
        <f t="shared" si="512"/>
        <v>0.45</v>
      </c>
      <c r="I6421" s="213">
        <v>253468</v>
      </c>
      <c r="J6421" s="213">
        <v>13940.74</v>
      </c>
      <c r="K6421" s="212">
        <v>20277.439999999999</v>
      </c>
      <c r="L6421" s="212">
        <v>22812.12</v>
      </c>
      <c r="M6421" s="239">
        <f t="shared" si="509"/>
        <v>0.51520000000025901</v>
      </c>
      <c r="N6421" s="239"/>
      <c r="O6421" s="178"/>
      <c r="P6421" s="178"/>
      <c r="Q6421" s="178"/>
      <c r="R6421" s="178"/>
      <c r="S6421" s="178"/>
      <c r="T6421" s="178"/>
      <c r="U6421" s="178"/>
      <c r="V6421" s="178"/>
      <c r="W6421" s="178"/>
      <c r="X6421" s="178"/>
      <c r="Y6421" s="210">
        <f t="shared" si="508"/>
        <v>0.39007079101261927</v>
      </c>
      <c r="Z6421" s="211">
        <f t="shared" si="510"/>
        <v>0.44</v>
      </c>
      <c r="AA6421" s="178"/>
      <c r="AB6421" s="178"/>
      <c r="AC6421" s="178"/>
    </row>
    <row r="6422" spans="2:29" x14ac:dyDescent="0.35">
      <c r="B6422" s="222">
        <v>649900</v>
      </c>
      <c r="C6422" s="208">
        <v>272984</v>
      </c>
      <c r="D6422" s="309">
        <v>15014.12</v>
      </c>
      <c r="E6422" s="206">
        <v>21838.720000000001</v>
      </c>
      <c r="F6422" s="206">
        <v>24568.560000000001</v>
      </c>
      <c r="G6422" s="205">
        <f t="shared" si="511"/>
        <v>0.42004000615479303</v>
      </c>
      <c r="H6422" s="207">
        <f t="shared" si="512"/>
        <v>0.45</v>
      </c>
      <c r="I6422" s="213">
        <v>253514</v>
      </c>
      <c r="J6422" s="213">
        <v>13943.27</v>
      </c>
      <c r="K6422" s="212">
        <v>20281.12</v>
      </c>
      <c r="L6422" s="212">
        <v>22816.26</v>
      </c>
      <c r="M6422" s="239">
        <f t="shared" si="509"/>
        <v>0.51529999999995202</v>
      </c>
      <c r="N6422" s="239"/>
      <c r="O6422" s="178"/>
      <c r="P6422" s="178"/>
      <c r="Q6422" s="178"/>
      <c r="R6422" s="178"/>
      <c r="S6422" s="178"/>
      <c r="T6422" s="178"/>
      <c r="U6422" s="178"/>
      <c r="V6422" s="178"/>
      <c r="W6422" s="178"/>
      <c r="X6422" s="178"/>
      <c r="Y6422" s="210">
        <f t="shared" si="508"/>
        <v>0.39008155100784736</v>
      </c>
      <c r="Z6422" s="211">
        <f t="shared" si="510"/>
        <v>0.46</v>
      </c>
      <c r="AA6422" s="178"/>
      <c r="AB6422" s="178"/>
      <c r="AC6422" s="178"/>
    </row>
    <row r="6423" spans="2:29" x14ac:dyDescent="0.35">
      <c r="B6423" s="222">
        <v>650000</v>
      </c>
      <c r="C6423" s="208">
        <v>273029</v>
      </c>
      <c r="D6423" s="309">
        <v>15016.59</v>
      </c>
      <c r="E6423" s="206">
        <v>21842.32</v>
      </c>
      <c r="F6423" s="206">
        <v>24572.61</v>
      </c>
      <c r="G6423" s="205">
        <f t="shared" si="511"/>
        <v>0.42004461538461541</v>
      </c>
      <c r="H6423" s="207">
        <f t="shared" si="512"/>
        <v>0.45</v>
      </c>
      <c r="I6423" s="213">
        <v>253558</v>
      </c>
      <c r="J6423" s="213">
        <v>13945.69</v>
      </c>
      <c r="K6423" s="212">
        <v>20284.64</v>
      </c>
      <c r="L6423" s="212">
        <v>22820.22</v>
      </c>
      <c r="M6423" s="239">
        <f t="shared" si="509"/>
        <v>0.51520000000007715</v>
      </c>
      <c r="N6423" s="239"/>
      <c r="O6423" s="178"/>
      <c r="P6423" s="178"/>
      <c r="Q6423" s="178"/>
      <c r="R6423" s="178"/>
      <c r="S6423" s="178"/>
      <c r="T6423" s="178"/>
      <c r="U6423" s="178"/>
      <c r="V6423" s="178"/>
      <c r="W6423" s="178"/>
      <c r="X6423" s="178"/>
      <c r="Y6423" s="210">
        <f t="shared" si="508"/>
        <v>0.39008923076923074</v>
      </c>
      <c r="Z6423" s="211">
        <f t="shared" si="510"/>
        <v>0.44</v>
      </c>
      <c r="AA6423" s="178"/>
      <c r="AB6423" s="178"/>
      <c r="AC6423" s="178"/>
    </row>
    <row r="6424" spans="2:29" x14ac:dyDescent="0.35">
      <c r="B6424" s="222">
        <v>650100</v>
      </c>
      <c r="C6424" s="208">
        <v>273074</v>
      </c>
      <c r="D6424" s="309">
        <v>15019.07</v>
      </c>
      <c r="E6424" s="206">
        <v>21845.919999999998</v>
      </c>
      <c r="F6424" s="206">
        <v>24576.66</v>
      </c>
      <c r="G6424" s="205">
        <f t="shared" si="511"/>
        <v>0.42004922319643134</v>
      </c>
      <c r="H6424" s="207">
        <f t="shared" si="512"/>
        <v>0.45</v>
      </c>
      <c r="I6424" s="213">
        <v>253604</v>
      </c>
      <c r="J6424" s="213">
        <v>13948.22</v>
      </c>
      <c r="K6424" s="212">
        <v>20288.32</v>
      </c>
      <c r="L6424" s="212">
        <v>22824.36</v>
      </c>
      <c r="M6424" s="239">
        <f t="shared" si="509"/>
        <v>0.51529999999980647</v>
      </c>
      <c r="N6424" s="239"/>
      <c r="O6424" s="178"/>
      <c r="P6424" s="178"/>
      <c r="Q6424" s="178"/>
      <c r="R6424" s="178"/>
      <c r="S6424" s="178"/>
      <c r="T6424" s="178"/>
      <c r="U6424" s="178"/>
      <c r="V6424" s="178"/>
      <c r="W6424" s="178"/>
      <c r="X6424" s="178"/>
      <c r="Y6424" s="210">
        <f t="shared" si="508"/>
        <v>0.39009998461775114</v>
      </c>
      <c r="Z6424" s="211">
        <f t="shared" si="510"/>
        <v>0.46</v>
      </c>
      <c r="AA6424" s="178"/>
      <c r="AB6424" s="178"/>
      <c r="AC6424" s="178"/>
    </row>
    <row r="6425" spans="2:29" x14ac:dyDescent="0.35">
      <c r="B6425" s="222">
        <v>650200</v>
      </c>
      <c r="C6425" s="208">
        <v>273119</v>
      </c>
      <c r="D6425" s="309">
        <v>15021.54</v>
      </c>
      <c r="E6425" s="206">
        <v>21849.52</v>
      </c>
      <c r="F6425" s="206">
        <v>24580.71</v>
      </c>
      <c r="G6425" s="205">
        <f t="shared" si="511"/>
        <v>0.4200538295908951</v>
      </c>
      <c r="H6425" s="207">
        <f t="shared" si="512"/>
        <v>0.45</v>
      </c>
      <c r="I6425" s="213">
        <v>253648</v>
      </c>
      <c r="J6425" s="213">
        <v>13950.64</v>
      </c>
      <c r="K6425" s="212">
        <v>20291.84</v>
      </c>
      <c r="L6425" s="212">
        <v>22828.32</v>
      </c>
      <c r="M6425" s="239">
        <f t="shared" si="509"/>
        <v>0.51520000000000432</v>
      </c>
      <c r="N6425" s="239"/>
      <c r="O6425" s="178"/>
      <c r="P6425" s="178"/>
      <c r="Q6425" s="178"/>
      <c r="R6425" s="178"/>
      <c r="S6425" s="178"/>
      <c r="T6425" s="178"/>
      <c r="U6425" s="178"/>
      <c r="V6425" s="178"/>
      <c r="W6425" s="178"/>
      <c r="X6425" s="178"/>
      <c r="Y6425" s="210">
        <f t="shared" si="508"/>
        <v>0.39010765918179025</v>
      </c>
      <c r="Z6425" s="211">
        <f t="shared" si="510"/>
        <v>0.44</v>
      </c>
      <c r="AA6425" s="178"/>
      <c r="AB6425" s="178"/>
      <c r="AC6425" s="178"/>
    </row>
    <row r="6426" spans="2:29" x14ac:dyDescent="0.35">
      <c r="B6426" s="222">
        <v>650300</v>
      </c>
      <c r="C6426" s="208">
        <v>273164</v>
      </c>
      <c r="D6426" s="309">
        <v>15024.02</v>
      </c>
      <c r="E6426" s="206">
        <v>21853.119999999999</v>
      </c>
      <c r="F6426" s="206">
        <v>24584.76</v>
      </c>
      <c r="G6426" s="205">
        <f t="shared" si="511"/>
        <v>0.4200584345686606</v>
      </c>
      <c r="H6426" s="207">
        <f t="shared" si="512"/>
        <v>0.45</v>
      </c>
      <c r="I6426" s="213">
        <v>253694</v>
      </c>
      <c r="J6426" s="213">
        <v>13953.17</v>
      </c>
      <c r="K6426" s="212">
        <v>20295.52</v>
      </c>
      <c r="L6426" s="212">
        <v>22832.46</v>
      </c>
      <c r="M6426" s="239">
        <f t="shared" si="509"/>
        <v>0.51530000000027942</v>
      </c>
      <c r="N6426" s="239"/>
      <c r="O6426" s="178"/>
      <c r="P6426" s="178"/>
      <c r="Q6426" s="178"/>
      <c r="R6426" s="178"/>
      <c r="S6426" s="178"/>
      <c r="T6426" s="178"/>
      <c r="U6426" s="178"/>
      <c r="V6426" s="178"/>
      <c r="W6426" s="178"/>
      <c r="X6426" s="178"/>
      <c r="Y6426" s="210">
        <f t="shared" si="508"/>
        <v>0.39011840688912808</v>
      </c>
      <c r="Z6426" s="211">
        <f t="shared" si="510"/>
        <v>0.46</v>
      </c>
      <c r="AA6426" s="178"/>
      <c r="AB6426" s="178"/>
      <c r="AC6426" s="178"/>
    </row>
    <row r="6427" spans="2:29" x14ac:dyDescent="0.35">
      <c r="B6427" s="222">
        <v>650400</v>
      </c>
      <c r="C6427" s="208">
        <v>273209</v>
      </c>
      <c r="D6427" s="309">
        <v>15026.49</v>
      </c>
      <c r="E6427" s="206">
        <v>21856.720000000001</v>
      </c>
      <c r="F6427" s="206">
        <v>24588.81</v>
      </c>
      <c r="G6427" s="205">
        <f t="shared" si="511"/>
        <v>0.42006303813038132</v>
      </c>
      <c r="H6427" s="207">
        <f t="shared" si="512"/>
        <v>0.45</v>
      </c>
      <c r="I6427" s="213">
        <v>253738</v>
      </c>
      <c r="J6427" s="213">
        <v>13955.59</v>
      </c>
      <c r="K6427" s="212">
        <v>20299.04</v>
      </c>
      <c r="L6427" s="212">
        <v>22836.42</v>
      </c>
      <c r="M6427" s="239">
        <f t="shared" si="509"/>
        <v>0.51519999999989519</v>
      </c>
      <c r="N6427" s="239"/>
      <c r="O6427" s="178"/>
      <c r="P6427" s="178"/>
      <c r="Q6427" s="178"/>
      <c r="R6427" s="178"/>
      <c r="S6427" s="178"/>
      <c r="T6427" s="178"/>
      <c r="U6427" s="178"/>
      <c r="V6427" s="178"/>
      <c r="W6427" s="178"/>
      <c r="X6427" s="178"/>
      <c r="Y6427" s="210">
        <f t="shared" si="508"/>
        <v>0.39012607626076262</v>
      </c>
      <c r="Z6427" s="211">
        <f t="shared" si="510"/>
        <v>0.44</v>
      </c>
      <c r="AA6427" s="178"/>
      <c r="AB6427" s="178"/>
      <c r="AC6427" s="178"/>
    </row>
    <row r="6428" spans="2:29" x14ac:dyDescent="0.35">
      <c r="B6428" s="222">
        <v>650500</v>
      </c>
      <c r="C6428" s="208">
        <v>273254</v>
      </c>
      <c r="D6428" s="309">
        <v>15028.97</v>
      </c>
      <c r="E6428" s="206">
        <v>21860.32</v>
      </c>
      <c r="F6428" s="206">
        <v>24592.86</v>
      </c>
      <c r="G6428" s="205">
        <f t="shared" si="511"/>
        <v>0.42006764027671023</v>
      </c>
      <c r="H6428" s="207">
        <f t="shared" si="512"/>
        <v>0.45</v>
      </c>
      <c r="I6428" s="213">
        <v>253784</v>
      </c>
      <c r="J6428" s="213">
        <v>13958.12</v>
      </c>
      <c r="K6428" s="212">
        <v>20302.72</v>
      </c>
      <c r="L6428" s="212">
        <v>22840.560000000001</v>
      </c>
      <c r="M6428" s="239">
        <f t="shared" si="509"/>
        <v>0.5152999999995882</v>
      </c>
      <c r="N6428" s="239"/>
      <c r="O6428" s="178"/>
      <c r="P6428" s="178"/>
      <c r="Q6428" s="178"/>
      <c r="R6428" s="178"/>
      <c r="S6428" s="178"/>
      <c r="T6428" s="178"/>
      <c r="U6428" s="178"/>
      <c r="V6428" s="178"/>
      <c r="W6428" s="178"/>
      <c r="X6428" s="178"/>
      <c r="Y6428" s="210">
        <f t="shared" si="508"/>
        <v>0.39013681783243659</v>
      </c>
      <c r="Z6428" s="211">
        <f t="shared" si="510"/>
        <v>0.46</v>
      </c>
      <c r="AA6428" s="178"/>
      <c r="AB6428" s="178"/>
      <c r="AC6428" s="178"/>
    </row>
    <row r="6429" spans="2:29" x14ac:dyDescent="0.35">
      <c r="B6429" s="222">
        <v>650600</v>
      </c>
      <c r="C6429" s="208">
        <v>273299</v>
      </c>
      <c r="D6429" s="309">
        <v>15031.44</v>
      </c>
      <c r="E6429" s="206">
        <v>21863.919999999998</v>
      </c>
      <c r="F6429" s="206">
        <v>24596.91</v>
      </c>
      <c r="G6429" s="205">
        <f t="shared" si="511"/>
        <v>0.42007224100830004</v>
      </c>
      <c r="H6429" s="207">
        <f t="shared" si="512"/>
        <v>0.45</v>
      </c>
      <c r="I6429" s="213">
        <v>253828</v>
      </c>
      <c r="J6429" s="213">
        <v>13960.54</v>
      </c>
      <c r="K6429" s="212">
        <v>20306.240000000002</v>
      </c>
      <c r="L6429" s="212">
        <v>22844.52</v>
      </c>
      <c r="M6429" s="239">
        <f t="shared" si="509"/>
        <v>0.51519999999974975</v>
      </c>
      <c r="N6429" s="239"/>
      <c r="O6429" s="178"/>
      <c r="P6429" s="178"/>
      <c r="Q6429" s="178"/>
      <c r="R6429" s="178"/>
      <c r="S6429" s="178"/>
      <c r="T6429" s="178"/>
      <c r="U6429" s="178"/>
      <c r="V6429" s="178"/>
      <c r="W6429" s="178"/>
      <c r="X6429" s="178"/>
      <c r="Y6429" s="210">
        <f t="shared" si="508"/>
        <v>0.39014448201660007</v>
      </c>
      <c r="Z6429" s="211">
        <f t="shared" si="510"/>
        <v>0.44</v>
      </c>
      <c r="AA6429" s="178"/>
      <c r="AB6429" s="178"/>
      <c r="AC6429" s="178"/>
    </row>
    <row r="6430" spans="2:29" x14ac:dyDescent="0.35">
      <c r="B6430" s="222">
        <v>650700</v>
      </c>
      <c r="C6430" s="208">
        <v>273344</v>
      </c>
      <c r="D6430" s="309">
        <v>15033.92</v>
      </c>
      <c r="E6430" s="206">
        <v>21867.52</v>
      </c>
      <c r="F6430" s="206">
        <v>24600.959999999999</v>
      </c>
      <c r="G6430" s="205">
        <f t="shared" si="511"/>
        <v>0.420076840325803</v>
      </c>
      <c r="H6430" s="207">
        <f t="shared" si="512"/>
        <v>0.45</v>
      </c>
      <c r="I6430" s="213">
        <v>253874</v>
      </c>
      <c r="J6430" s="213">
        <v>13963.07</v>
      </c>
      <c r="K6430" s="212">
        <v>20309.919999999998</v>
      </c>
      <c r="L6430" s="212">
        <v>22848.66</v>
      </c>
      <c r="M6430" s="239">
        <f t="shared" si="509"/>
        <v>0.51530000000002474</v>
      </c>
      <c r="N6430" s="239"/>
      <c r="O6430" s="178"/>
      <c r="P6430" s="178"/>
      <c r="Q6430" s="178"/>
      <c r="R6430" s="178"/>
      <c r="S6430" s="178"/>
      <c r="T6430" s="178"/>
      <c r="U6430" s="178"/>
      <c r="V6430" s="178"/>
      <c r="W6430" s="178"/>
      <c r="X6430" s="178"/>
      <c r="Y6430" s="210">
        <f t="shared" si="508"/>
        <v>0.39015521745812204</v>
      </c>
      <c r="Z6430" s="211">
        <f t="shared" si="510"/>
        <v>0.46</v>
      </c>
      <c r="AA6430" s="178"/>
      <c r="AB6430" s="178"/>
      <c r="AC6430" s="178"/>
    </row>
    <row r="6431" spans="2:29" x14ac:dyDescent="0.35">
      <c r="B6431" s="222">
        <v>650800</v>
      </c>
      <c r="C6431" s="208">
        <v>273389</v>
      </c>
      <c r="D6431" s="309">
        <v>15036.39</v>
      </c>
      <c r="E6431" s="206">
        <v>21871.119999999999</v>
      </c>
      <c r="F6431" s="206">
        <v>24605.01</v>
      </c>
      <c r="G6431" s="205">
        <f t="shared" si="511"/>
        <v>0.42008143822987093</v>
      </c>
      <c r="H6431" s="207">
        <f t="shared" si="512"/>
        <v>0.45</v>
      </c>
      <c r="I6431" s="213">
        <v>253918</v>
      </c>
      <c r="J6431" s="213">
        <v>13965.49</v>
      </c>
      <c r="K6431" s="212">
        <v>20313.439999999999</v>
      </c>
      <c r="L6431" s="212">
        <v>22852.62</v>
      </c>
      <c r="M6431" s="239">
        <f t="shared" si="509"/>
        <v>0.51520000000025901</v>
      </c>
      <c r="N6431" s="239"/>
      <c r="O6431" s="178"/>
      <c r="P6431" s="178"/>
      <c r="Q6431" s="178"/>
      <c r="R6431" s="178"/>
      <c r="S6431" s="178"/>
      <c r="T6431" s="178"/>
      <c r="U6431" s="178"/>
      <c r="V6431" s="178"/>
      <c r="W6431" s="178"/>
      <c r="X6431" s="178"/>
      <c r="Y6431" s="210">
        <f t="shared" si="508"/>
        <v>0.39016287645974185</v>
      </c>
      <c r="Z6431" s="211">
        <f t="shared" si="510"/>
        <v>0.44</v>
      </c>
      <c r="AA6431" s="178"/>
      <c r="AB6431" s="178"/>
      <c r="AC6431" s="178"/>
    </row>
    <row r="6432" spans="2:29" x14ac:dyDescent="0.35">
      <c r="B6432" s="222">
        <v>650900</v>
      </c>
      <c r="C6432" s="208">
        <v>273434</v>
      </c>
      <c r="D6432" s="309">
        <v>15038.87</v>
      </c>
      <c r="E6432" s="206">
        <v>21874.720000000001</v>
      </c>
      <c r="F6432" s="206">
        <v>24609.06</v>
      </c>
      <c r="G6432" s="205">
        <f t="shared" si="511"/>
        <v>0.4200860347211553</v>
      </c>
      <c r="H6432" s="207">
        <f t="shared" si="512"/>
        <v>0.45</v>
      </c>
      <c r="I6432" s="213">
        <v>253964</v>
      </c>
      <c r="J6432" s="213">
        <v>13968.02</v>
      </c>
      <c r="K6432" s="212">
        <v>20317.12</v>
      </c>
      <c r="L6432" s="212">
        <v>22856.76</v>
      </c>
      <c r="M6432" s="239">
        <f t="shared" si="509"/>
        <v>0.51529999999995202</v>
      </c>
      <c r="N6432" s="239"/>
      <c r="O6432" s="178"/>
      <c r="P6432" s="178"/>
      <c r="Q6432" s="178"/>
      <c r="R6432" s="178"/>
      <c r="S6432" s="178"/>
      <c r="T6432" s="178"/>
      <c r="U6432" s="178"/>
      <c r="V6432" s="178"/>
      <c r="W6432" s="178"/>
      <c r="X6432" s="178"/>
      <c r="Y6432" s="210">
        <f t="shared" si="508"/>
        <v>0.39017360577661697</v>
      </c>
      <c r="Z6432" s="211">
        <f t="shared" si="510"/>
        <v>0.46</v>
      </c>
      <c r="AA6432" s="178"/>
      <c r="AB6432" s="178"/>
      <c r="AC6432" s="178"/>
    </row>
    <row r="6433" spans="2:29" x14ac:dyDescent="0.35">
      <c r="B6433" s="222">
        <v>651000</v>
      </c>
      <c r="C6433" s="208">
        <v>273479</v>
      </c>
      <c r="D6433" s="309">
        <v>15041.34</v>
      </c>
      <c r="E6433" s="206">
        <v>21878.32</v>
      </c>
      <c r="F6433" s="206">
        <v>24613.11</v>
      </c>
      <c r="G6433" s="205">
        <f t="shared" si="511"/>
        <v>0.4200906298003072</v>
      </c>
      <c r="H6433" s="207">
        <f t="shared" si="512"/>
        <v>0.45</v>
      </c>
      <c r="I6433" s="213">
        <v>254008</v>
      </c>
      <c r="J6433" s="213">
        <v>13970.44</v>
      </c>
      <c r="K6433" s="212">
        <v>20320.64</v>
      </c>
      <c r="L6433" s="212">
        <v>22860.720000000001</v>
      </c>
      <c r="M6433" s="239">
        <f t="shared" si="509"/>
        <v>0.51520000000007715</v>
      </c>
      <c r="N6433" s="239"/>
      <c r="O6433" s="178"/>
      <c r="P6433" s="178"/>
      <c r="Q6433" s="178"/>
      <c r="R6433" s="178"/>
      <c r="S6433" s="178"/>
      <c r="T6433" s="178"/>
      <c r="U6433" s="178"/>
      <c r="V6433" s="178"/>
      <c r="W6433" s="178"/>
      <c r="X6433" s="178"/>
      <c r="Y6433" s="210">
        <f t="shared" si="508"/>
        <v>0.39018125960061445</v>
      </c>
      <c r="Z6433" s="211">
        <f t="shared" si="510"/>
        <v>0.44</v>
      </c>
      <c r="AA6433" s="178"/>
      <c r="AB6433" s="178"/>
      <c r="AC6433" s="178"/>
    </row>
    <row r="6434" spans="2:29" x14ac:dyDescent="0.35">
      <c r="B6434" s="222">
        <v>651100</v>
      </c>
      <c r="C6434" s="208">
        <v>273524</v>
      </c>
      <c r="D6434" s="309">
        <v>15043.82</v>
      </c>
      <c r="E6434" s="206">
        <v>21881.919999999998</v>
      </c>
      <c r="F6434" s="206">
        <v>24617.16</v>
      </c>
      <c r="G6434" s="205">
        <f t="shared" si="511"/>
        <v>0.42009522346797729</v>
      </c>
      <c r="H6434" s="207">
        <f t="shared" si="512"/>
        <v>0.45</v>
      </c>
      <c r="I6434" s="213">
        <v>254054</v>
      </c>
      <c r="J6434" s="213">
        <v>13972.97</v>
      </c>
      <c r="K6434" s="212">
        <v>20324.32</v>
      </c>
      <c r="L6434" s="212">
        <v>22864.86</v>
      </c>
      <c r="M6434" s="239">
        <f t="shared" si="509"/>
        <v>0.51529999999980647</v>
      </c>
      <c r="N6434" s="239"/>
      <c r="O6434" s="178"/>
      <c r="P6434" s="178"/>
      <c r="Q6434" s="178"/>
      <c r="R6434" s="178"/>
      <c r="S6434" s="178"/>
      <c r="T6434" s="178"/>
      <c r="U6434" s="178"/>
      <c r="V6434" s="178"/>
      <c r="W6434" s="178"/>
      <c r="X6434" s="178"/>
      <c r="Y6434" s="210">
        <f t="shared" si="508"/>
        <v>0.39019198279834127</v>
      </c>
      <c r="Z6434" s="211">
        <f t="shared" si="510"/>
        <v>0.46</v>
      </c>
      <c r="AA6434" s="178"/>
      <c r="AB6434" s="178"/>
      <c r="AC6434" s="178"/>
    </row>
    <row r="6435" spans="2:29" x14ac:dyDescent="0.35">
      <c r="B6435" s="222">
        <v>651200</v>
      </c>
      <c r="C6435" s="208">
        <v>273569</v>
      </c>
      <c r="D6435" s="309">
        <v>15046.29</v>
      </c>
      <c r="E6435" s="206">
        <v>21885.52</v>
      </c>
      <c r="F6435" s="206">
        <v>24621.21</v>
      </c>
      <c r="G6435" s="205">
        <f t="shared" si="511"/>
        <v>0.42009981572481575</v>
      </c>
      <c r="H6435" s="207">
        <f t="shared" si="512"/>
        <v>0.45</v>
      </c>
      <c r="I6435" s="213">
        <v>254098</v>
      </c>
      <c r="J6435" s="213">
        <v>13975.39</v>
      </c>
      <c r="K6435" s="212">
        <v>20327.84</v>
      </c>
      <c r="L6435" s="212">
        <v>22868.82</v>
      </c>
      <c r="M6435" s="239">
        <f t="shared" si="509"/>
        <v>0.51520000000000432</v>
      </c>
      <c r="N6435" s="239"/>
      <c r="O6435" s="178"/>
      <c r="P6435" s="178"/>
      <c r="Q6435" s="178"/>
      <c r="R6435" s="178"/>
      <c r="S6435" s="178"/>
      <c r="T6435" s="178"/>
      <c r="U6435" s="178"/>
      <c r="V6435" s="178"/>
      <c r="W6435" s="178"/>
      <c r="X6435" s="178"/>
      <c r="Y6435" s="210">
        <f t="shared" si="508"/>
        <v>0.39019963144963143</v>
      </c>
      <c r="Z6435" s="211">
        <f t="shared" si="510"/>
        <v>0.44</v>
      </c>
      <c r="AA6435" s="178"/>
      <c r="AB6435" s="178"/>
      <c r="AC6435" s="178"/>
    </row>
    <row r="6436" spans="2:29" x14ac:dyDescent="0.35">
      <c r="B6436" s="222">
        <v>651300</v>
      </c>
      <c r="C6436" s="208">
        <v>273614</v>
      </c>
      <c r="D6436" s="309">
        <v>15048.77</v>
      </c>
      <c r="E6436" s="206">
        <v>21889.119999999999</v>
      </c>
      <c r="F6436" s="206">
        <v>24625.26</v>
      </c>
      <c r="G6436" s="205">
        <f t="shared" si="511"/>
        <v>0.42010440657147247</v>
      </c>
      <c r="H6436" s="207">
        <f t="shared" si="512"/>
        <v>0.45</v>
      </c>
      <c r="I6436" s="213">
        <v>254144</v>
      </c>
      <c r="J6436" s="213">
        <v>13977.92</v>
      </c>
      <c r="K6436" s="212">
        <v>20331.52</v>
      </c>
      <c r="L6436" s="212">
        <v>22872.959999999999</v>
      </c>
      <c r="M6436" s="239">
        <f t="shared" si="509"/>
        <v>0.51530000000027942</v>
      </c>
      <c r="N6436" s="239"/>
      <c r="O6436" s="178"/>
      <c r="P6436" s="178"/>
      <c r="Q6436" s="178"/>
      <c r="R6436" s="178"/>
      <c r="S6436" s="178"/>
      <c r="T6436" s="178"/>
      <c r="U6436" s="178"/>
      <c r="V6436" s="178"/>
      <c r="W6436" s="178"/>
      <c r="X6436" s="178"/>
      <c r="Y6436" s="210">
        <f t="shared" si="508"/>
        <v>0.39021034853370185</v>
      </c>
      <c r="Z6436" s="211">
        <f t="shared" si="510"/>
        <v>0.46</v>
      </c>
      <c r="AA6436" s="178"/>
      <c r="AB6436" s="178"/>
      <c r="AC6436" s="178"/>
    </row>
    <row r="6437" spans="2:29" x14ac:dyDescent="0.35">
      <c r="B6437" s="222">
        <v>651400</v>
      </c>
      <c r="C6437" s="208">
        <v>273659</v>
      </c>
      <c r="D6437" s="309">
        <v>15051.24</v>
      </c>
      <c r="E6437" s="206">
        <v>21892.720000000001</v>
      </c>
      <c r="F6437" s="206">
        <v>24629.31</v>
      </c>
      <c r="G6437" s="205">
        <f t="shared" si="511"/>
        <v>0.42010899600859686</v>
      </c>
      <c r="H6437" s="207">
        <f t="shared" si="512"/>
        <v>0.45</v>
      </c>
      <c r="I6437" s="213">
        <v>254188</v>
      </c>
      <c r="J6437" s="213">
        <v>13980.34</v>
      </c>
      <c r="K6437" s="212">
        <v>20335.04</v>
      </c>
      <c r="L6437" s="212">
        <v>22876.92</v>
      </c>
      <c r="M6437" s="239">
        <f t="shared" si="509"/>
        <v>0.51519999999989519</v>
      </c>
      <c r="N6437" s="239"/>
      <c r="O6437" s="178"/>
      <c r="P6437" s="178"/>
      <c r="Q6437" s="178"/>
      <c r="R6437" s="178"/>
      <c r="S6437" s="178"/>
      <c r="T6437" s="178"/>
      <c r="U6437" s="178"/>
      <c r="V6437" s="178"/>
      <c r="W6437" s="178"/>
      <c r="X6437" s="178"/>
      <c r="Y6437" s="210">
        <f t="shared" si="508"/>
        <v>0.39021799201719376</v>
      </c>
      <c r="Z6437" s="211">
        <f t="shared" si="510"/>
        <v>0.44</v>
      </c>
      <c r="AA6437" s="178"/>
      <c r="AB6437" s="178"/>
      <c r="AC6437" s="178"/>
    </row>
    <row r="6438" spans="2:29" x14ac:dyDescent="0.35">
      <c r="B6438" s="222">
        <v>651500</v>
      </c>
      <c r="C6438" s="208">
        <v>273704</v>
      </c>
      <c r="D6438" s="309">
        <v>15053.72</v>
      </c>
      <c r="E6438" s="206">
        <v>21896.32</v>
      </c>
      <c r="F6438" s="206">
        <v>24633.360000000001</v>
      </c>
      <c r="G6438" s="205">
        <f t="shared" si="511"/>
        <v>0.42011358403683807</v>
      </c>
      <c r="H6438" s="207">
        <f t="shared" si="512"/>
        <v>0.45</v>
      </c>
      <c r="I6438" s="213">
        <v>254234</v>
      </c>
      <c r="J6438" s="213">
        <v>13982.87</v>
      </c>
      <c r="K6438" s="212">
        <v>20338.72</v>
      </c>
      <c r="L6438" s="212">
        <v>22881.06</v>
      </c>
      <c r="M6438" s="239">
        <f t="shared" si="509"/>
        <v>0.5152999999995882</v>
      </c>
      <c r="N6438" s="239"/>
      <c r="O6438" s="178"/>
      <c r="P6438" s="178"/>
      <c r="Q6438" s="178"/>
      <c r="R6438" s="178"/>
      <c r="S6438" s="178"/>
      <c r="T6438" s="178"/>
      <c r="U6438" s="178"/>
      <c r="V6438" s="178"/>
      <c r="W6438" s="178"/>
      <c r="X6438" s="178"/>
      <c r="Y6438" s="210">
        <f t="shared" si="508"/>
        <v>0.39022870299309287</v>
      </c>
      <c r="Z6438" s="211">
        <f t="shared" si="510"/>
        <v>0.46</v>
      </c>
      <c r="AA6438" s="178"/>
      <c r="AB6438" s="178"/>
      <c r="AC6438" s="178"/>
    </row>
    <row r="6439" spans="2:29" x14ac:dyDescent="0.35">
      <c r="B6439" s="222">
        <v>651600</v>
      </c>
      <c r="C6439" s="208">
        <v>273749</v>
      </c>
      <c r="D6439" s="309">
        <v>15056.19</v>
      </c>
      <c r="E6439" s="206">
        <v>21899.919999999998</v>
      </c>
      <c r="F6439" s="206">
        <v>24637.41</v>
      </c>
      <c r="G6439" s="205">
        <f t="shared" si="511"/>
        <v>0.4201181706568447</v>
      </c>
      <c r="H6439" s="207">
        <f t="shared" si="512"/>
        <v>0.45</v>
      </c>
      <c r="I6439" s="213">
        <v>254278</v>
      </c>
      <c r="J6439" s="213">
        <v>13985.29</v>
      </c>
      <c r="K6439" s="212">
        <v>20342.240000000002</v>
      </c>
      <c r="L6439" s="212">
        <v>22885.02</v>
      </c>
      <c r="M6439" s="239">
        <f t="shared" si="509"/>
        <v>0.51519999999974975</v>
      </c>
      <c r="N6439" s="239"/>
      <c r="O6439" s="178"/>
      <c r="P6439" s="178"/>
      <c r="Q6439" s="178"/>
      <c r="R6439" s="178"/>
      <c r="S6439" s="178"/>
      <c r="T6439" s="178"/>
      <c r="U6439" s="178"/>
      <c r="V6439" s="178"/>
      <c r="W6439" s="178"/>
      <c r="X6439" s="178"/>
      <c r="Y6439" s="210">
        <f t="shared" si="508"/>
        <v>0.39023634131368939</v>
      </c>
      <c r="Z6439" s="211">
        <f t="shared" si="510"/>
        <v>0.44</v>
      </c>
      <c r="AA6439" s="178"/>
      <c r="AB6439" s="178"/>
      <c r="AC6439" s="178"/>
    </row>
    <row r="6440" spans="2:29" x14ac:dyDescent="0.35">
      <c r="B6440" s="222">
        <v>651700</v>
      </c>
      <c r="C6440" s="208">
        <v>273794</v>
      </c>
      <c r="D6440" s="309">
        <v>15058.67</v>
      </c>
      <c r="E6440" s="206">
        <v>21903.52</v>
      </c>
      <c r="F6440" s="206">
        <v>24641.46</v>
      </c>
      <c r="G6440" s="205">
        <f t="shared" si="511"/>
        <v>0.42012275586926501</v>
      </c>
      <c r="H6440" s="207">
        <f t="shared" si="512"/>
        <v>0.45</v>
      </c>
      <c r="I6440" s="213">
        <v>254324</v>
      </c>
      <c r="J6440" s="213">
        <v>13987.82</v>
      </c>
      <c r="K6440" s="212">
        <v>20345.919999999998</v>
      </c>
      <c r="L6440" s="212">
        <v>22889.16</v>
      </c>
      <c r="M6440" s="239">
        <f t="shared" si="509"/>
        <v>0.51530000000002474</v>
      </c>
      <c r="N6440" s="239"/>
      <c r="O6440" s="178"/>
      <c r="P6440" s="178"/>
      <c r="Q6440" s="178"/>
      <c r="R6440" s="178"/>
      <c r="S6440" s="178"/>
      <c r="T6440" s="178"/>
      <c r="U6440" s="178"/>
      <c r="V6440" s="178"/>
      <c r="W6440" s="178"/>
      <c r="X6440" s="178"/>
      <c r="Y6440" s="210">
        <f t="shared" si="508"/>
        <v>0.39024704618689582</v>
      </c>
      <c r="Z6440" s="211">
        <f t="shared" si="510"/>
        <v>0.46</v>
      </c>
      <c r="AA6440" s="178"/>
      <c r="AB6440" s="178"/>
      <c r="AC6440" s="178"/>
    </row>
    <row r="6441" spans="2:29" x14ac:dyDescent="0.35">
      <c r="B6441" s="222">
        <v>651800</v>
      </c>
      <c r="C6441" s="208">
        <v>273839</v>
      </c>
      <c r="D6441" s="309">
        <v>15061.14</v>
      </c>
      <c r="E6441" s="206">
        <v>21907.119999999999</v>
      </c>
      <c r="F6441" s="206">
        <v>24645.51</v>
      </c>
      <c r="G6441" s="205">
        <f t="shared" si="511"/>
        <v>0.42012733967474686</v>
      </c>
      <c r="H6441" s="207">
        <f t="shared" si="512"/>
        <v>0.45</v>
      </c>
      <c r="I6441" s="213">
        <v>254368</v>
      </c>
      <c r="J6441" s="213">
        <v>13990.24</v>
      </c>
      <c r="K6441" s="212">
        <v>20349.439999999999</v>
      </c>
      <c r="L6441" s="212">
        <v>22893.119999999999</v>
      </c>
      <c r="M6441" s="239">
        <f t="shared" si="509"/>
        <v>0.51520000000025901</v>
      </c>
      <c r="N6441" s="239"/>
      <c r="O6441" s="178"/>
      <c r="P6441" s="178"/>
      <c r="Q6441" s="178"/>
      <c r="R6441" s="178"/>
      <c r="S6441" s="178"/>
      <c r="T6441" s="178"/>
      <c r="U6441" s="178"/>
      <c r="V6441" s="178"/>
      <c r="W6441" s="178"/>
      <c r="X6441" s="178"/>
      <c r="Y6441" s="210">
        <f t="shared" si="508"/>
        <v>0.3902546793494937</v>
      </c>
      <c r="Z6441" s="211">
        <f t="shared" si="510"/>
        <v>0.44</v>
      </c>
      <c r="AA6441" s="178"/>
      <c r="AB6441" s="178"/>
      <c r="AC6441" s="178"/>
    </row>
    <row r="6442" spans="2:29" x14ac:dyDescent="0.35">
      <c r="B6442" s="222">
        <v>651900</v>
      </c>
      <c r="C6442" s="208">
        <v>273884</v>
      </c>
      <c r="D6442" s="309">
        <v>15063.62</v>
      </c>
      <c r="E6442" s="206">
        <v>21910.720000000001</v>
      </c>
      <c r="F6442" s="206">
        <v>24649.56</v>
      </c>
      <c r="G6442" s="205">
        <f t="shared" si="511"/>
        <v>0.42013192207393774</v>
      </c>
      <c r="H6442" s="207">
        <f t="shared" si="512"/>
        <v>0.45</v>
      </c>
      <c r="I6442" s="213">
        <v>254414</v>
      </c>
      <c r="J6442" s="213">
        <v>13992.77</v>
      </c>
      <c r="K6442" s="212">
        <v>20353.12</v>
      </c>
      <c r="L6442" s="212">
        <v>22897.26</v>
      </c>
      <c r="M6442" s="239">
        <f t="shared" si="509"/>
        <v>0.51529999999995202</v>
      </c>
      <c r="N6442" s="239"/>
      <c r="O6442" s="178"/>
      <c r="P6442" s="178"/>
      <c r="Q6442" s="178"/>
      <c r="R6442" s="178"/>
      <c r="S6442" s="178"/>
      <c r="T6442" s="178"/>
      <c r="U6442" s="178"/>
      <c r="V6442" s="178"/>
      <c r="W6442" s="178"/>
      <c r="X6442" s="178"/>
      <c r="Y6442" s="210">
        <f t="shared" si="508"/>
        <v>0.39026537812547935</v>
      </c>
      <c r="Z6442" s="211">
        <f t="shared" si="510"/>
        <v>0.46</v>
      </c>
      <c r="AA6442" s="178"/>
      <c r="AB6442" s="178"/>
      <c r="AC6442" s="178"/>
    </row>
    <row r="6443" spans="2:29" x14ac:dyDescent="0.35">
      <c r="B6443" s="222">
        <v>652000</v>
      </c>
      <c r="C6443" s="208">
        <v>273929</v>
      </c>
      <c r="D6443" s="309">
        <v>15066.09</v>
      </c>
      <c r="E6443" s="206">
        <v>21914.32</v>
      </c>
      <c r="F6443" s="206">
        <v>24653.61</v>
      </c>
      <c r="G6443" s="205">
        <f t="shared" si="511"/>
        <v>0.42013650306748468</v>
      </c>
      <c r="H6443" s="207">
        <f t="shared" si="512"/>
        <v>0.45</v>
      </c>
      <c r="I6443" s="213">
        <v>254458</v>
      </c>
      <c r="J6443" s="213">
        <v>13995.19</v>
      </c>
      <c r="K6443" s="212">
        <v>20356.64</v>
      </c>
      <c r="L6443" s="212">
        <v>22901.22</v>
      </c>
      <c r="M6443" s="239">
        <f t="shared" si="509"/>
        <v>0.51520000000007715</v>
      </c>
      <c r="N6443" s="239"/>
      <c r="O6443" s="178"/>
      <c r="P6443" s="178"/>
      <c r="Q6443" s="178"/>
      <c r="R6443" s="178"/>
      <c r="S6443" s="178"/>
      <c r="T6443" s="178"/>
      <c r="U6443" s="178"/>
      <c r="V6443" s="178"/>
      <c r="W6443" s="178"/>
      <c r="X6443" s="178"/>
      <c r="Y6443" s="210">
        <f t="shared" si="508"/>
        <v>0.39027300613496935</v>
      </c>
      <c r="Z6443" s="211">
        <f t="shared" si="510"/>
        <v>0.44</v>
      </c>
      <c r="AA6443" s="178"/>
      <c r="AB6443" s="178"/>
      <c r="AC6443" s="178"/>
    </row>
    <row r="6444" spans="2:29" x14ac:dyDescent="0.35">
      <c r="B6444" s="222">
        <v>652100</v>
      </c>
      <c r="C6444" s="208">
        <v>273974</v>
      </c>
      <c r="D6444" s="309">
        <v>15068.57</v>
      </c>
      <c r="E6444" s="206">
        <v>21917.919999999998</v>
      </c>
      <c r="F6444" s="206">
        <v>24657.66</v>
      </c>
      <c r="G6444" s="205">
        <f t="shared" si="511"/>
        <v>0.42014108265603434</v>
      </c>
      <c r="H6444" s="207">
        <f t="shared" si="512"/>
        <v>0.45</v>
      </c>
      <c r="I6444" s="213">
        <v>254504</v>
      </c>
      <c r="J6444" s="213">
        <v>13997.72</v>
      </c>
      <c r="K6444" s="212">
        <v>20360.32</v>
      </c>
      <c r="L6444" s="212">
        <v>22905.360000000001</v>
      </c>
      <c r="M6444" s="239">
        <f t="shared" si="509"/>
        <v>0.51529999999980647</v>
      </c>
      <c r="N6444" s="239"/>
      <c r="O6444" s="178"/>
      <c r="P6444" s="178"/>
      <c r="Q6444" s="178"/>
      <c r="R6444" s="178"/>
      <c r="S6444" s="178"/>
      <c r="T6444" s="178"/>
      <c r="U6444" s="178"/>
      <c r="V6444" s="178"/>
      <c r="W6444" s="178"/>
      <c r="X6444" s="178"/>
      <c r="Y6444" s="210">
        <f t="shared" si="508"/>
        <v>0.3902836988191995</v>
      </c>
      <c r="Z6444" s="211">
        <f t="shared" si="510"/>
        <v>0.46</v>
      </c>
      <c r="AA6444" s="178"/>
      <c r="AB6444" s="178"/>
      <c r="AC6444" s="178"/>
    </row>
    <row r="6445" spans="2:29" x14ac:dyDescent="0.35">
      <c r="B6445" s="222">
        <v>652200</v>
      </c>
      <c r="C6445" s="208">
        <v>274019</v>
      </c>
      <c r="D6445" s="309">
        <v>15071.04</v>
      </c>
      <c r="E6445" s="206">
        <v>21921.52</v>
      </c>
      <c r="F6445" s="206">
        <v>24661.71</v>
      </c>
      <c r="G6445" s="205">
        <f t="shared" si="511"/>
        <v>0.42014566084023308</v>
      </c>
      <c r="H6445" s="207">
        <f t="shared" si="512"/>
        <v>0.45</v>
      </c>
      <c r="I6445" s="213">
        <v>254548</v>
      </c>
      <c r="J6445" s="213">
        <v>14000.14</v>
      </c>
      <c r="K6445" s="212">
        <v>20363.84</v>
      </c>
      <c r="L6445" s="212">
        <v>22909.32</v>
      </c>
      <c r="M6445" s="239">
        <f t="shared" si="509"/>
        <v>0.51520000000000432</v>
      </c>
      <c r="N6445" s="239"/>
      <c r="O6445" s="178"/>
      <c r="P6445" s="178"/>
      <c r="Q6445" s="178"/>
      <c r="R6445" s="178"/>
      <c r="S6445" s="178"/>
      <c r="T6445" s="178"/>
      <c r="U6445" s="178"/>
      <c r="V6445" s="178"/>
      <c r="W6445" s="178"/>
      <c r="X6445" s="178"/>
      <c r="Y6445" s="210">
        <f t="shared" si="508"/>
        <v>0.3902913216804661</v>
      </c>
      <c r="Z6445" s="211">
        <f t="shared" si="510"/>
        <v>0.44</v>
      </c>
      <c r="AA6445" s="178"/>
      <c r="AB6445" s="178"/>
      <c r="AC6445" s="178"/>
    </row>
    <row r="6446" spans="2:29" x14ac:dyDescent="0.35">
      <c r="B6446" s="222">
        <v>652300</v>
      </c>
      <c r="C6446" s="208">
        <v>274064</v>
      </c>
      <c r="D6446" s="309">
        <v>15073.52</v>
      </c>
      <c r="E6446" s="206">
        <v>21925.119999999999</v>
      </c>
      <c r="F6446" s="206">
        <v>24665.759999999998</v>
      </c>
      <c r="G6446" s="205">
        <f t="shared" si="511"/>
        <v>0.42015023762072667</v>
      </c>
      <c r="H6446" s="207">
        <f t="shared" si="512"/>
        <v>0.45</v>
      </c>
      <c r="I6446" s="213">
        <v>254594</v>
      </c>
      <c r="J6446" s="213">
        <v>14002.67</v>
      </c>
      <c r="K6446" s="212">
        <v>20367.52</v>
      </c>
      <c r="L6446" s="212">
        <v>22913.46</v>
      </c>
      <c r="M6446" s="239">
        <f t="shared" si="509"/>
        <v>0.51530000000027942</v>
      </c>
      <c r="N6446" s="239"/>
      <c r="O6446" s="178"/>
      <c r="P6446" s="178"/>
      <c r="Q6446" s="178"/>
      <c r="R6446" s="178"/>
      <c r="S6446" s="178"/>
      <c r="T6446" s="178"/>
      <c r="U6446" s="178"/>
      <c r="V6446" s="178"/>
      <c r="W6446" s="178"/>
      <c r="X6446" s="178"/>
      <c r="Y6446" s="210">
        <f t="shared" si="508"/>
        <v>0.3903020082783995</v>
      </c>
      <c r="Z6446" s="211">
        <f t="shared" si="510"/>
        <v>0.46</v>
      </c>
      <c r="AA6446" s="178"/>
      <c r="AB6446" s="178"/>
      <c r="AC6446" s="178"/>
    </row>
    <row r="6447" spans="2:29" x14ac:dyDescent="0.35">
      <c r="B6447" s="222">
        <v>652400</v>
      </c>
      <c r="C6447" s="208">
        <v>274109</v>
      </c>
      <c r="D6447" s="309">
        <v>15075.99</v>
      </c>
      <c r="E6447" s="206">
        <v>21928.720000000001</v>
      </c>
      <c r="F6447" s="206">
        <v>24669.81</v>
      </c>
      <c r="G6447" s="205">
        <f t="shared" si="511"/>
        <v>0.42015481299816065</v>
      </c>
      <c r="H6447" s="207">
        <f t="shared" si="512"/>
        <v>0.45</v>
      </c>
      <c r="I6447" s="213">
        <v>254638</v>
      </c>
      <c r="J6447" s="213">
        <v>14005.09</v>
      </c>
      <c r="K6447" s="212">
        <v>20371.04</v>
      </c>
      <c r="L6447" s="212">
        <v>22917.42</v>
      </c>
      <c r="M6447" s="239">
        <f t="shared" si="509"/>
        <v>0.51519999999989519</v>
      </c>
      <c r="N6447" s="239"/>
      <c r="O6447" s="178"/>
      <c r="P6447" s="178"/>
      <c r="Q6447" s="178"/>
      <c r="R6447" s="178"/>
      <c r="S6447" s="178"/>
      <c r="T6447" s="178"/>
      <c r="U6447" s="178"/>
      <c r="V6447" s="178"/>
      <c r="W6447" s="178"/>
      <c r="X6447" s="178"/>
      <c r="Y6447" s="210">
        <f t="shared" si="508"/>
        <v>0.3903096259963213</v>
      </c>
      <c r="Z6447" s="211">
        <f t="shared" si="510"/>
        <v>0.44</v>
      </c>
      <c r="AA6447" s="178"/>
      <c r="AB6447" s="178"/>
      <c r="AC6447" s="178"/>
    </row>
    <row r="6448" spans="2:29" x14ac:dyDescent="0.35">
      <c r="B6448" s="222">
        <v>652500</v>
      </c>
      <c r="C6448" s="208">
        <v>274154</v>
      </c>
      <c r="D6448" s="309">
        <v>15078.47</v>
      </c>
      <c r="E6448" s="206">
        <v>21932.32</v>
      </c>
      <c r="F6448" s="206">
        <v>24673.86</v>
      </c>
      <c r="G6448" s="205">
        <f t="shared" si="511"/>
        <v>0.42015938697318006</v>
      </c>
      <c r="H6448" s="207">
        <f t="shared" si="512"/>
        <v>0.45</v>
      </c>
      <c r="I6448" s="213">
        <v>254684</v>
      </c>
      <c r="J6448" s="213">
        <v>14007.62</v>
      </c>
      <c r="K6448" s="212">
        <v>20374.72</v>
      </c>
      <c r="L6448" s="212">
        <v>22921.56</v>
      </c>
      <c r="M6448" s="239">
        <f t="shared" si="509"/>
        <v>0.5152999999995882</v>
      </c>
      <c r="N6448" s="239"/>
      <c r="O6448" s="178"/>
      <c r="P6448" s="178"/>
      <c r="Q6448" s="178"/>
      <c r="R6448" s="178"/>
      <c r="S6448" s="178"/>
      <c r="T6448" s="178"/>
      <c r="U6448" s="178"/>
      <c r="V6448" s="178"/>
      <c r="W6448" s="178"/>
      <c r="X6448" s="178"/>
      <c r="Y6448" s="210">
        <f t="shared" si="508"/>
        <v>0.39032030651340999</v>
      </c>
      <c r="Z6448" s="211">
        <f t="shared" si="510"/>
        <v>0.46</v>
      </c>
      <c r="AA6448" s="178"/>
      <c r="AB6448" s="178"/>
      <c r="AC6448" s="178"/>
    </row>
    <row r="6449" spans="2:29" x14ac:dyDescent="0.35">
      <c r="B6449" s="222">
        <v>652600</v>
      </c>
      <c r="C6449" s="208">
        <v>274199</v>
      </c>
      <c r="D6449" s="309">
        <v>15080.94</v>
      </c>
      <c r="E6449" s="206">
        <v>21935.919999999998</v>
      </c>
      <c r="F6449" s="206">
        <v>24677.91</v>
      </c>
      <c r="G6449" s="205">
        <f t="shared" si="511"/>
        <v>0.42016395954642966</v>
      </c>
      <c r="H6449" s="207">
        <f t="shared" si="512"/>
        <v>0.45</v>
      </c>
      <c r="I6449" s="213">
        <v>254728</v>
      </c>
      <c r="J6449" s="213">
        <v>14010.04</v>
      </c>
      <c r="K6449" s="212">
        <v>20378.240000000002</v>
      </c>
      <c r="L6449" s="212">
        <v>22925.52</v>
      </c>
      <c r="M6449" s="239">
        <f t="shared" si="509"/>
        <v>0.51519999999974975</v>
      </c>
      <c r="N6449" s="239"/>
      <c r="O6449" s="178"/>
      <c r="P6449" s="178"/>
      <c r="Q6449" s="178"/>
      <c r="R6449" s="178"/>
      <c r="S6449" s="178"/>
      <c r="T6449" s="178"/>
      <c r="U6449" s="178"/>
      <c r="V6449" s="178"/>
      <c r="W6449" s="178"/>
      <c r="X6449" s="178"/>
      <c r="Y6449" s="210">
        <f t="shared" si="508"/>
        <v>0.39032791909285935</v>
      </c>
      <c r="Z6449" s="211">
        <f t="shared" si="510"/>
        <v>0.44</v>
      </c>
      <c r="AA6449" s="178"/>
      <c r="AB6449" s="178"/>
      <c r="AC6449" s="178"/>
    </row>
    <row r="6450" spans="2:29" x14ac:dyDescent="0.35">
      <c r="B6450" s="222">
        <v>652700</v>
      </c>
      <c r="C6450" s="208">
        <v>274244</v>
      </c>
      <c r="D6450" s="309">
        <v>15083.42</v>
      </c>
      <c r="E6450" s="206">
        <v>21939.52</v>
      </c>
      <c r="F6450" s="206">
        <v>24681.96</v>
      </c>
      <c r="G6450" s="205">
        <f t="shared" si="511"/>
        <v>0.4201685307185537</v>
      </c>
      <c r="H6450" s="207">
        <f t="shared" si="512"/>
        <v>0.45</v>
      </c>
      <c r="I6450" s="213">
        <v>254774</v>
      </c>
      <c r="J6450" s="213">
        <v>14012.57</v>
      </c>
      <c r="K6450" s="212">
        <v>20381.919999999998</v>
      </c>
      <c r="L6450" s="212">
        <v>22929.66</v>
      </c>
      <c r="M6450" s="239">
        <f t="shared" si="509"/>
        <v>0.51530000000002474</v>
      </c>
      <c r="N6450" s="239"/>
      <c r="O6450" s="178"/>
      <c r="P6450" s="178"/>
      <c r="Q6450" s="178"/>
      <c r="R6450" s="178"/>
      <c r="S6450" s="178"/>
      <c r="T6450" s="178"/>
      <c r="U6450" s="178"/>
      <c r="V6450" s="178"/>
      <c r="W6450" s="178"/>
      <c r="X6450" s="178"/>
      <c r="Y6450" s="210">
        <f t="shared" si="508"/>
        <v>0.39033859353454881</v>
      </c>
      <c r="Z6450" s="211">
        <f t="shared" si="510"/>
        <v>0.46</v>
      </c>
      <c r="AA6450" s="178"/>
      <c r="AB6450" s="178"/>
      <c r="AC6450" s="178"/>
    </row>
    <row r="6451" spans="2:29" x14ac:dyDescent="0.35">
      <c r="B6451" s="222">
        <v>652800</v>
      </c>
      <c r="C6451" s="208">
        <v>274289</v>
      </c>
      <c r="D6451" s="309">
        <v>15085.89</v>
      </c>
      <c r="E6451" s="206">
        <v>21943.119999999999</v>
      </c>
      <c r="F6451" s="206">
        <v>24686.01</v>
      </c>
      <c r="G6451" s="205">
        <f t="shared" si="511"/>
        <v>0.42017310049019607</v>
      </c>
      <c r="H6451" s="207">
        <f t="shared" si="512"/>
        <v>0.45</v>
      </c>
      <c r="I6451" s="213">
        <v>254818</v>
      </c>
      <c r="J6451" s="213">
        <v>14014.99</v>
      </c>
      <c r="K6451" s="212">
        <v>20385.439999999999</v>
      </c>
      <c r="L6451" s="212">
        <v>22933.62</v>
      </c>
      <c r="M6451" s="239">
        <f t="shared" si="509"/>
        <v>0.51520000000025901</v>
      </c>
      <c r="N6451" s="239"/>
      <c r="O6451" s="178"/>
      <c r="P6451" s="178"/>
      <c r="Q6451" s="178"/>
      <c r="R6451" s="178"/>
      <c r="S6451" s="178"/>
      <c r="T6451" s="178"/>
      <c r="U6451" s="178"/>
      <c r="V6451" s="178"/>
      <c r="W6451" s="178"/>
      <c r="X6451" s="178"/>
      <c r="Y6451" s="210">
        <f t="shared" si="508"/>
        <v>0.39034620098039213</v>
      </c>
      <c r="Z6451" s="211">
        <f t="shared" si="510"/>
        <v>0.44</v>
      </c>
      <c r="AA6451" s="178"/>
      <c r="AB6451" s="178"/>
      <c r="AC6451" s="178"/>
    </row>
    <row r="6452" spans="2:29" x14ac:dyDescent="0.35">
      <c r="B6452" s="222">
        <v>652900</v>
      </c>
      <c r="C6452" s="208">
        <v>274334</v>
      </c>
      <c r="D6452" s="309">
        <v>15088.37</v>
      </c>
      <c r="E6452" s="206">
        <v>21946.720000000001</v>
      </c>
      <c r="F6452" s="206">
        <v>24690.06</v>
      </c>
      <c r="G6452" s="205">
        <f t="shared" si="511"/>
        <v>0.42017766886200031</v>
      </c>
      <c r="H6452" s="207">
        <f t="shared" si="512"/>
        <v>0.45</v>
      </c>
      <c r="I6452" s="213">
        <v>254864</v>
      </c>
      <c r="J6452" s="213">
        <v>14017.52</v>
      </c>
      <c r="K6452" s="212">
        <v>20389.12</v>
      </c>
      <c r="L6452" s="212">
        <v>22937.759999999998</v>
      </c>
      <c r="M6452" s="239">
        <f t="shared" si="509"/>
        <v>0.51529999999995202</v>
      </c>
      <c r="N6452" s="239"/>
      <c r="O6452" s="178"/>
      <c r="P6452" s="178"/>
      <c r="Q6452" s="178"/>
      <c r="R6452" s="178"/>
      <c r="S6452" s="178"/>
      <c r="T6452" s="178"/>
      <c r="U6452" s="178"/>
      <c r="V6452" s="178"/>
      <c r="W6452" s="178"/>
      <c r="X6452" s="178"/>
      <c r="Y6452" s="210">
        <f t="shared" si="508"/>
        <v>0.39035686935212133</v>
      </c>
      <c r="Z6452" s="211">
        <f t="shared" si="510"/>
        <v>0.46</v>
      </c>
      <c r="AA6452" s="178"/>
      <c r="AB6452" s="178"/>
      <c r="AC6452" s="178"/>
    </row>
    <row r="6453" spans="2:29" x14ac:dyDescent="0.35">
      <c r="B6453" s="222">
        <v>653000</v>
      </c>
      <c r="C6453" s="208">
        <v>274379</v>
      </c>
      <c r="D6453" s="309">
        <v>15090.84</v>
      </c>
      <c r="E6453" s="206">
        <v>21950.32</v>
      </c>
      <c r="F6453" s="206">
        <v>24694.11</v>
      </c>
      <c r="G6453" s="205">
        <f t="shared" si="511"/>
        <v>0.42018223583460951</v>
      </c>
      <c r="H6453" s="207">
        <f t="shared" si="512"/>
        <v>0.45</v>
      </c>
      <c r="I6453" s="213">
        <v>254908</v>
      </c>
      <c r="J6453" s="213">
        <v>14019.94</v>
      </c>
      <c r="K6453" s="212">
        <v>20392.64</v>
      </c>
      <c r="L6453" s="212">
        <v>22941.72</v>
      </c>
      <c r="M6453" s="239">
        <f t="shared" si="509"/>
        <v>0.51520000000007715</v>
      </c>
      <c r="N6453" s="239"/>
      <c r="O6453" s="178"/>
      <c r="P6453" s="178"/>
      <c r="Q6453" s="178"/>
      <c r="R6453" s="178"/>
      <c r="S6453" s="178"/>
      <c r="T6453" s="178"/>
      <c r="U6453" s="178"/>
      <c r="V6453" s="178"/>
      <c r="W6453" s="178"/>
      <c r="X6453" s="178"/>
      <c r="Y6453" s="210">
        <f t="shared" si="508"/>
        <v>0.390364471669219</v>
      </c>
      <c r="Z6453" s="211">
        <f t="shared" si="510"/>
        <v>0.44</v>
      </c>
      <c r="AA6453" s="178"/>
      <c r="AB6453" s="178"/>
      <c r="AC6453" s="178"/>
    </row>
    <row r="6454" spans="2:29" x14ac:dyDescent="0.35">
      <c r="B6454" s="222">
        <v>653100</v>
      </c>
      <c r="C6454" s="208">
        <v>274424</v>
      </c>
      <c r="D6454" s="309">
        <v>15093.32</v>
      </c>
      <c r="E6454" s="206">
        <v>21953.919999999998</v>
      </c>
      <c r="F6454" s="206">
        <v>24698.16</v>
      </c>
      <c r="G6454" s="205">
        <f t="shared" si="511"/>
        <v>0.42018680140866638</v>
      </c>
      <c r="H6454" s="207">
        <f t="shared" si="512"/>
        <v>0.45</v>
      </c>
      <c r="I6454" s="213">
        <v>254954</v>
      </c>
      <c r="J6454" s="213">
        <v>14022.47</v>
      </c>
      <c r="K6454" s="212">
        <v>20396.32</v>
      </c>
      <c r="L6454" s="212">
        <v>22945.86</v>
      </c>
      <c r="M6454" s="239">
        <f t="shared" si="509"/>
        <v>0.51529999999980647</v>
      </c>
      <c r="N6454" s="239"/>
      <c r="O6454" s="178"/>
      <c r="P6454" s="178"/>
      <c r="Q6454" s="178"/>
      <c r="R6454" s="178"/>
      <c r="S6454" s="178"/>
      <c r="T6454" s="178"/>
      <c r="U6454" s="178"/>
      <c r="V6454" s="178"/>
      <c r="W6454" s="178"/>
      <c r="X6454" s="178"/>
      <c r="Y6454" s="210">
        <f t="shared" si="508"/>
        <v>0.39037513397642015</v>
      </c>
      <c r="Z6454" s="211">
        <f t="shared" si="510"/>
        <v>0.46</v>
      </c>
      <c r="AA6454" s="178"/>
      <c r="AB6454" s="178"/>
      <c r="AC6454" s="178"/>
    </row>
    <row r="6455" spans="2:29" x14ac:dyDescent="0.35">
      <c r="B6455" s="222">
        <v>653200</v>
      </c>
      <c r="C6455" s="208">
        <v>274469</v>
      </c>
      <c r="D6455" s="309">
        <v>15095.79</v>
      </c>
      <c r="E6455" s="206">
        <v>21957.52</v>
      </c>
      <c r="F6455" s="206">
        <v>24702.21</v>
      </c>
      <c r="G6455" s="205">
        <f t="shared" si="511"/>
        <v>0.42019136558481324</v>
      </c>
      <c r="H6455" s="207">
        <f t="shared" si="512"/>
        <v>0.45</v>
      </c>
      <c r="I6455" s="213">
        <v>254998</v>
      </c>
      <c r="J6455" s="213">
        <v>14024.89</v>
      </c>
      <c r="K6455" s="212">
        <v>20399.84</v>
      </c>
      <c r="L6455" s="212">
        <v>22949.82</v>
      </c>
      <c r="M6455" s="239">
        <f t="shared" si="509"/>
        <v>0.51520000000000432</v>
      </c>
      <c r="N6455" s="239"/>
      <c r="O6455" s="178"/>
      <c r="P6455" s="178"/>
      <c r="Q6455" s="178"/>
      <c r="R6455" s="178"/>
      <c r="S6455" s="178"/>
      <c r="T6455" s="178"/>
      <c r="U6455" s="178"/>
      <c r="V6455" s="178"/>
      <c r="W6455" s="178"/>
      <c r="X6455" s="178"/>
      <c r="Y6455" s="210">
        <f t="shared" si="508"/>
        <v>0.39038273116962646</v>
      </c>
      <c r="Z6455" s="211">
        <f t="shared" si="510"/>
        <v>0.44</v>
      </c>
      <c r="AA6455" s="178"/>
      <c r="AB6455" s="178"/>
      <c r="AC6455" s="178"/>
    </row>
    <row r="6456" spans="2:29" x14ac:dyDescent="0.35">
      <c r="B6456" s="222">
        <v>653300</v>
      </c>
      <c r="C6456" s="208">
        <v>274514</v>
      </c>
      <c r="D6456" s="309">
        <v>15098.27</v>
      </c>
      <c r="E6456" s="206">
        <v>21961.119999999999</v>
      </c>
      <c r="F6456" s="206">
        <v>24706.26</v>
      </c>
      <c r="G6456" s="205">
        <f t="shared" si="511"/>
        <v>0.42019592836369202</v>
      </c>
      <c r="H6456" s="207">
        <f t="shared" si="512"/>
        <v>0.45</v>
      </c>
      <c r="I6456" s="213">
        <v>255044</v>
      </c>
      <c r="J6456" s="213">
        <v>14027.42</v>
      </c>
      <c r="K6456" s="212">
        <v>20403.52</v>
      </c>
      <c r="L6456" s="212">
        <v>22953.96</v>
      </c>
      <c r="M6456" s="239">
        <f t="shared" si="509"/>
        <v>0.51530000000027942</v>
      </c>
      <c r="N6456" s="239"/>
      <c r="O6456" s="178"/>
      <c r="P6456" s="178"/>
      <c r="Q6456" s="178"/>
      <c r="R6456" s="178"/>
      <c r="S6456" s="178"/>
      <c r="T6456" s="178"/>
      <c r="U6456" s="178"/>
      <c r="V6456" s="178"/>
      <c r="W6456" s="178"/>
      <c r="X6456" s="178"/>
      <c r="Y6456" s="210">
        <f t="shared" si="508"/>
        <v>0.39039338741772539</v>
      </c>
      <c r="Z6456" s="211">
        <f t="shared" si="510"/>
        <v>0.46</v>
      </c>
      <c r="AA6456" s="178"/>
      <c r="AB6456" s="178"/>
      <c r="AC6456" s="178"/>
    </row>
    <row r="6457" spans="2:29" x14ac:dyDescent="0.35">
      <c r="B6457" s="222">
        <v>653400</v>
      </c>
      <c r="C6457" s="208">
        <v>274559</v>
      </c>
      <c r="D6457" s="309">
        <v>15100.74</v>
      </c>
      <c r="E6457" s="206">
        <v>21964.720000000001</v>
      </c>
      <c r="F6457" s="206">
        <v>24710.31</v>
      </c>
      <c r="G6457" s="205">
        <f t="shared" si="511"/>
        <v>0.42020048974594432</v>
      </c>
      <c r="H6457" s="207">
        <f t="shared" si="512"/>
        <v>0.45</v>
      </c>
      <c r="I6457" s="213">
        <v>255088</v>
      </c>
      <c r="J6457" s="213">
        <v>14029.84</v>
      </c>
      <c r="K6457" s="212">
        <v>20407.04</v>
      </c>
      <c r="L6457" s="212">
        <v>22957.919999999998</v>
      </c>
      <c r="M6457" s="239">
        <f t="shared" si="509"/>
        <v>0.51519999999989519</v>
      </c>
      <c r="N6457" s="239"/>
      <c r="O6457" s="178"/>
      <c r="P6457" s="178"/>
      <c r="Q6457" s="178"/>
      <c r="R6457" s="178"/>
      <c r="S6457" s="178"/>
      <c r="T6457" s="178"/>
      <c r="U6457" s="178"/>
      <c r="V6457" s="178"/>
      <c r="W6457" s="178"/>
      <c r="X6457" s="178"/>
      <c r="Y6457" s="210">
        <f t="shared" si="508"/>
        <v>0.39040097949188857</v>
      </c>
      <c r="Z6457" s="211">
        <f t="shared" si="510"/>
        <v>0.44</v>
      </c>
      <c r="AA6457" s="178"/>
      <c r="AB6457" s="178"/>
      <c r="AC6457" s="178"/>
    </row>
    <row r="6458" spans="2:29" x14ac:dyDescent="0.35">
      <c r="B6458" s="222">
        <v>653500</v>
      </c>
      <c r="C6458" s="208">
        <v>274604</v>
      </c>
      <c r="D6458" s="309">
        <v>15103.22</v>
      </c>
      <c r="E6458" s="206">
        <v>21968.32</v>
      </c>
      <c r="F6458" s="206">
        <v>24714.36</v>
      </c>
      <c r="G6458" s="205">
        <f t="shared" si="511"/>
        <v>0.42020504973221118</v>
      </c>
      <c r="H6458" s="207">
        <f t="shared" si="512"/>
        <v>0.45</v>
      </c>
      <c r="I6458" s="213">
        <v>255134</v>
      </c>
      <c r="J6458" s="213">
        <v>14032.37</v>
      </c>
      <c r="K6458" s="212">
        <v>20410.72</v>
      </c>
      <c r="L6458" s="212">
        <v>22962.06</v>
      </c>
      <c r="M6458" s="239">
        <f t="shared" si="509"/>
        <v>0.5152999999995882</v>
      </c>
      <c r="N6458" s="239"/>
      <c r="O6458" s="178"/>
      <c r="P6458" s="178"/>
      <c r="Q6458" s="178"/>
      <c r="R6458" s="178"/>
      <c r="S6458" s="178"/>
      <c r="T6458" s="178"/>
      <c r="U6458" s="178"/>
      <c r="V6458" s="178"/>
      <c r="W6458" s="178"/>
      <c r="X6458" s="178"/>
      <c r="Y6458" s="210">
        <f t="shared" si="508"/>
        <v>0.3904116296863045</v>
      </c>
      <c r="Z6458" s="211">
        <f t="shared" si="510"/>
        <v>0.46</v>
      </c>
      <c r="AA6458" s="178"/>
      <c r="AB6458" s="178"/>
      <c r="AC6458" s="178"/>
    </row>
    <row r="6459" spans="2:29" x14ac:dyDescent="0.35">
      <c r="B6459" s="222">
        <v>653600</v>
      </c>
      <c r="C6459" s="208">
        <v>274649</v>
      </c>
      <c r="D6459" s="309">
        <v>15105.69</v>
      </c>
      <c r="E6459" s="206">
        <v>21971.919999999998</v>
      </c>
      <c r="F6459" s="206">
        <v>24718.41</v>
      </c>
      <c r="G6459" s="205">
        <f t="shared" si="511"/>
        <v>0.42020960832313342</v>
      </c>
      <c r="H6459" s="207">
        <f t="shared" si="512"/>
        <v>0.45</v>
      </c>
      <c r="I6459" s="213">
        <v>255178</v>
      </c>
      <c r="J6459" s="213">
        <v>14034.79</v>
      </c>
      <c r="K6459" s="212">
        <v>20414.240000000002</v>
      </c>
      <c r="L6459" s="212">
        <v>22966.02</v>
      </c>
      <c r="M6459" s="239">
        <f t="shared" si="509"/>
        <v>0.51519999999974975</v>
      </c>
      <c r="N6459" s="239"/>
      <c r="O6459" s="178"/>
      <c r="P6459" s="178"/>
      <c r="Q6459" s="178"/>
      <c r="R6459" s="178"/>
      <c r="S6459" s="178"/>
      <c r="T6459" s="178"/>
      <c r="U6459" s="178"/>
      <c r="V6459" s="178"/>
      <c r="W6459" s="178"/>
      <c r="X6459" s="178"/>
      <c r="Y6459" s="210">
        <f t="shared" si="508"/>
        <v>0.39041921664626683</v>
      </c>
      <c r="Z6459" s="211">
        <f t="shared" si="510"/>
        <v>0.44</v>
      </c>
      <c r="AA6459" s="178"/>
      <c r="AB6459" s="178"/>
      <c r="AC6459" s="178"/>
    </row>
    <row r="6460" spans="2:29" x14ac:dyDescent="0.35">
      <c r="B6460" s="222">
        <v>653700</v>
      </c>
      <c r="C6460" s="208">
        <v>274694</v>
      </c>
      <c r="D6460" s="309">
        <v>15108.17</v>
      </c>
      <c r="E6460" s="206">
        <v>21975.52</v>
      </c>
      <c r="F6460" s="206">
        <v>24722.46</v>
      </c>
      <c r="G6460" s="205">
        <f t="shared" si="511"/>
        <v>0.42021416551935137</v>
      </c>
      <c r="H6460" s="207">
        <f t="shared" si="512"/>
        <v>0.45</v>
      </c>
      <c r="I6460" s="213">
        <v>255224</v>
      </c>
      <c r="J6460" s="213">
        <v>14037.32</v>
      </c>
      <c r="K6460" s="212">
        <v>20417.919999999998</v>
      </c>
      <c r="L6460" s="212">
        <v>22970.16</v>
      </c>
      <c r="M6460" s="239">
        <f t="shared" si="509"/>
        <v>0.51530000000002474</v>
      </c>
      <c r="N6460" s="239"/>
      <c r="O6460" s="178"/>
      <c r="P6460" s="178"/>
      <c r="Q6460" s="178"/>
      <c r="R6460" s="178"/>
      <c r="S6460" s="178"/>
      <c r="T6460" s="178"/>
      <c r="U6460" s="178"/>
      <c r="V6460" s="178"/>
      <c r="W6460" s="178"/>
      <c r="X6460" s="178"/>
      <c r="Y6460" s="210">
        <f t="shared" si="508"/>
        <v>0.39042986079241243</v>
      </c>
      <c r="Z6460" s="211">
        <f t="shared" si="510"/>
        <v>0.46</v>
      </c>
      <c r="AA6460" s="178"/>
      <c r="AB6460" s="178"/>
      <c r="AC6460" s="178"/>
    </row>
    <row r="6461" spans="2:29" x14ac:dyDescent="0.35">
      <c r="B6461" s="222">
        <v>653800</v>
      </c>
      <c r="C6461" s="208">
        <v>274739</v>
      </c>
      <c r="D6461" s="309">
        <v>15110.64</v>
      </c>
      <c r="E6461" s="206">
        <v>21979.119999999999</v>
      </c>
      <c r="F6461" s="206">
        <v>24726.51</v>
      </c>
      <c r="G6461" s="205">
        <f t="shared" si="511"/>
        <v>0.42021872132150506</v>
      </c>
      <c r="H6461" s="207">
        <f t="shared" si="512"/>
        <v>0.45</v>
      </c>
      <c r="I6461" s="213">
        <v>255268</v>
      </c>
      <c r="J6461" s="213">
        <v>14039.74</v>
      </c>
      <c r="K6461" s="212">
        <v>20421.439999999999</v>
      </c>
      <c r="L6461" s="212">
        <v>22974.12</v>
      </c>
      <c r="M6461" s="239">
        <f t="shared" si="509"/>
        <v>0.51520000000025901</v>
      </c>
      <c r="N6461" s="239"/>
      <c r="O6461" s="178"/>
      <c r="P6461" s="178"/>
      <c r="Q6461" s="178"/>
      <c r="R6461" s="178"/>
      <c r="S6461" s="178"/>
      <c r="T6461" s="178"/>
      <c r="U6461" s="178"/>
      <c r="V6461" s="178"/>
      <c r="W6461" s="178"/>
      <c r="X6461" s="178"/>
      <c r="Y6461" s="210">
        <f t="shared" si="508"/>
        <v>0.39043744264301011</v>
      </c>
      <c r="Z6461" s="211">
        <f t="shared" si="510"/>
        <v>0.44</v>
      </c>
      <c r="AA6461" s="178"/>
      <c r="AB6461" s="178"/>
      <c r="AC6461" s="178"/>
    </row>
    <row r="6462" spans="2:29" x14ac:dyDescent="0.35">
      <c r="B6462" s="222">
        <v>653900</v>
      </c>
      <c r="C6462" s="208">
        <v>274784</v>
      </c>
      <c r="D6462" s="309">
        <v>15113.12</v>
      </c>
      <c r="E6462" s="206">
        <v>21982.720000000001</v>
      </c>
      <c r="F6462" s="206">
        <v>24730.560000000001</v>
      </c>
      <c r="G6462" s="205">
        <f t="shared" si="511"/>
        <v>0.42022327573023399</v>
      </c>
      <c r="H6462" s="207">
        <f t="shared" si="512"/>
        <v>0.45</v>
      </c>
      <c r="I6462" s="213">
        <v>255314</v>
      </c>
      <c r="J6462" s="213">
        <v>14042.27</v>
      </c>
      <c r="K6462" s="212">
        <v>20425.12</v>
      </c>
      <c r="L6462" s="212">
        <v>22978.26</v>
      </c>
      <c r="M6462" s="239">
        <f t="shared" si="509"/>
        <v>0.51529999999995202</v>
      </c>
      <c r="N6462" s="239"/>
      <c r="O6462" s="178"/>
      <c r="P6462" s="178"/>
      <c r="Q6462" s="178"/>
      <c r="R6462" s="178"/>
      <c r="S6462" s="178"/>
      <c r="T6462" s="178"/>
      <c r="U6462" s="178"/>
      <c r="V6462" s="178"/>
      <c r="W6462" s="178"/>
      <c r="X6462" s="178"/>
      <c r="Y6462" s="210">
        <f t="shared" si="508"/>
        <v>0.3904480807462915</v>
      </c>
      <c r="Z6462" s="211">
        <f t="shared" si="510"/>
        <v>0.46</v>
      </c>
      <c r="AA6462" s="178"/>
      <c r="AB6462" s="178"/>
      <c r="AC6462" s="178"/>
    </row>
    <row r="6463" spans="2:29" x14ac:dyDescent="0.35">
      <c r="B6463" s="222">
        <v>654000</v>
      </c>
      <c r="C6463" s="208">
        <v>274829</v>
      </c>
      <c r="D6463" s="309">
        <v>15115.59</v>
      </c>
      <c r="E6463" s="206">
        <v>21986.32</v>
      </c>
      <c r="F6463" s="206">
        <v>24734.61</v>
      </c>
      <c r="G6463" s="205">
        <f t="shared" si="511"/>
        <v>0.42022782874617737</v>
      </c>
      <c r="H6463" s="207">
        <f t="shared" si="512"/>
        <v>0.45</v>
      </c>
      <c r="I6463" s="213">
        <v>255358</v>
      </c>
      <c r="J6463" s="213">
        <v>14044.69</v>
      </c>
      <c r="K6463" s="212">
        <v>20428.64</v>
      </c>
      <c r="L6463" s="212">
        <v>22982.22</v>
      </c>
      <c r="M6463" s="239">
        <f t="shared" si="509"/>
        <v>0.51520000000007715</v>
      </c>
      <c r="N6463" s="239"/>
      <c r="O6463" s="178"/>
      <c r="P6463" s="178"/>
      <c r="Q6463" s="178"/>
      <c r="R6463" s="178"/>
      <c r="S6463" s="178"/>
      <c r="T6463" s="178"/>
      <c r="U6463" s="178"/>
      <c r="V6463" s="178"/>
      <c r="W6463" s="178"/>
      <c r="X6463" s="178"/>
      <c r="Y6463" s="210">
        <f t="shared" si="508"/>
        <v>0.39045565749235472</v>
      </c>
      <c r="Z6463" s="211">
        <f t="shared" si="510"/>
        <v>0.44</v>
      </c>
      <c r="AA6463" s="178"/>
      <c r="AB6463" s="178"/>
      <c r="AC6463" s="178"/>
    </row>
    <row r="6464" spans="2:29" x14ac:dyDescent="0.35">
      <c r="B6464" s="222">
        <v>654100</v>
      </c>
      <c r="C6464" s="208">
        <v>274874</v>
      </c>
      <c r="D6464" s="309">
        <v>15118.07</v>
      </c>
      <c r="E6464" s="206">
        <v>21989.919999999998</v>
      </c>
      <c r="F6464" s="206">
        <v>24738.66</v>
      </c>
      <c r="G6464" s="205">
        <f t="shared" si="511"/>
        <v>0.42023238036997401</v>
      </c>
      <c r="H6464" s="207">
        <f t="shared" si="512"/>
        <v>0.45</v>
      </c>
      <c r="I6464" s="213">
        <v>255404</v>
      </c>
      <c r="J6464" s="213">
        <v>14047.22</v>
      </c>
      <c r="K6464" s="212">
        <v>20432.32</v>
      </c>
      <c r="L6464" s="212">
        <v>22986.36</v>
      </c>
      <c r="M6464" s="239">
        <f t="shared" si="509"/>
        <v>0.51529999999980647</v>
      </c>
      <c r="N6464" s="239"/>
      <c r="O6464" s="178"/>
      <c r="P6464" s="178"/>
      <c r="Q6464" s="178"/>
      <c r="R6464" s="178"/>
      <c r="S6464" s="178"/>
      <c r="T6464" s="178"/>
      <c r="U6464" s="178"/>
      <c r="V6464" s="178"/>
      <c r="W6464" s="178"/>
      <c r="X6464" s="178"/>
      <c r="Y6464" s="210">
        <f t="shared" si="508"/>
        <v>0.39046628955817153</v>
      </c>
      <c r="Z6464" s="211">
        <f t="shared" si="510"/>
        <v>0.46</v>
      </c>
      <c r="AA6464" s="178"/>
      <c r="AB6464" s="178"/>
      <c r="AC6464" s="178"/>
    </row>
    <row r="6465" spans="2:29" x14ac:dyDescent="0.35">
      <c r="B6465" s="222">
        <v>654200</v>
      </c>
      <c r="C6465" s="208">
        <v>274919</v>
      </c>
      <c r="D6465" s="309">
        <v>15120.54</v>
      </c>
      <c r="E6465" s="206">
        <v>21993.52</v>
      </c>
      <c r="F6465" s="206">
        <v>24742.71</v>
      </c>
      <c r="G6465" s="205">
        <f t="shared" si="511"/>
        <v>0.4202369306022623</v>
      </c>
      <c r="H6465" s="207">
        <f t="shared" si="512"/>
        <v>0.45</v>
      </c>
      <c r="I6465" s="213">
        <v>255448</v>
      </c>
      <c r="J6465" s="213">
        <v>14049.64</v>
      </c>
      <c r="K6465" s="212">
        <v>20435.84</v>
      </c>
      <c r="L6465" s="212">
        <v>22990.32</v>
      </c>
      <c r="M6465" s="239">
        <f t="shared" si="509"/>
        <v>0.51520000000000432</v>
      </c>
      <c r="N6465" s="239"/>
      <c r="O6465" s="178"/>
      <c r="P6465" s="178"/>
      <c r="Q6465" s="178"/>
      <c r="R6465" s="178"/>
      <c r="S6465" s="178"/>
      <c r="T6465" s="178"/>
      <c r="U6465" s="178"/>
      <c r="V6465" s="178"/>
      <c r="W6465" s="178"/>
      <c r="X6465" s="178"/>
      <c r="Y6465" s="210">
        <f t="shared" si="508"/>
        <v>0.3904738612045246</v>
      </c>
      <c r="Z6465" s="211">
        <f t="shared" si="510"/>
        <v>0.44</v>
      </c>
      <c r="AA6465" s="178"/>
      <c r="AB6465" s="178"/>
      <c r="AC6465" s="178"/>
    </row>
    <row r="6466" spans="2:29" x14ac:dyDescent="0.35">
      <c r="B6466" s="222">
        <v>654300</v>
      </c>
      <c r="C6466" s="208">
        <v>274964</v>
      </c>
      <c r="D6466" s="309">
        <v>15123.02</v>
      </c>
      <c r="E6466" s="206">
        <v>21997.119999999999</v>
      </c>
      <c r="F6466" s="206">
        <v>24746.76</v>
      </c>
      <c r="G6466" s="205">
        <f t="shared" si="511"/>
        <v>0.42024147944368029</v>
      </c>
      <c r="H6466" s="207">
        <f t="shared" si="512"/>
        <v>0.45</v>
      </c>
      <c r="I6466" s="213">
        <v>255494</v>
      </c>
      <c r="J6466" s="213">
        <v>14052.17</v>
      </c>
      <c r="K6466" s="212">
        <v>20439.52</v>
      </c>
      <c r="L6466" s="212">
        <v>22994.46</v>
      </c>
      <c r="M6466" s="239">
        <f t="shared" si="509"/>
        <v>0.51530000000027942</v>
      </c>
      <c r="N6466" s="239"/>
      <c r="O6466" s="178"/>
      <c r="P6466" s="178"/>
      <c r="Q6466" s="178"/>
      <c r="R6466" s="178"/>
      <c r="S6466" s="178"/>
      <c r="T6466" s="178"/>
      <c r="U6466" s="178"/>
      <c r="V6466" s="178"/>
      <c r="W6466" s="178"/>
      <c r="X6466" s="178"/>
      <c r="Y6466" s="210">
        <f t="shared" si="508"/>
        <v>0.3904844872382699</v>
      </c>
      <c r="Z6466" s="211">
        <f t="shared" si="510"/>
        <v>0.46</v>
      </c>
      <c r="AA6466" s="178"/>
      <c r="AB6466" s="178"/>
      <c r="AC6466" s="178"/>
    </row>
    <row r="6467" spans="2:29" x14ac:dyDescent="0.35">
      <c r="B6467" s="222">
        <v>654400</v>
      </c>
      <c r="C6467" s="208">
        <v>275009</v>
      </c>
      <c r="D6467" s="309">
        <v>15125.49</v>
      </c>
      <c r="E6467" s="206">
        <v>22000.720000000001</v>
      </c>
      <c r="F6467" s="206">
        <v>24750.81</v>
      </c>
      <c r="G6467" s="205">
        <f t="shared" si="511"/>
        <v>0.42024602689486551</v>
      </c>
      <c r="H6467" s="207">
        <f t="shared" si="512"/>
        <v>0.45</v>
      </c>
      <c r="I6467" s="213">
        <v>255538</v>
      </c>
      <c r="J6467" s="213">
        <v>14054.59</v>
      </c>
      <c r="K6467" s="212">
        <v>20443.04</v>
      </c>
      <c r="L6467" s="212">
        <v>22998.42</v>
      </c>
      <c r="M6467" s="239">
        <f t="shared" si="509"/>
        <v>0.51519999999989519</v>
      </c>
      <c r="N6467" s="239"/>
      <c r="O6467" s="178"/>
      <c r="P6467" s="178"/>
      <c r="Q6467" s="178"/>
      <c r="R6467" s="178"/>
      <c r="S6467" s="178"/>
      <c r="T6467" s="178"/>
      <c r="U6467" s="178"/>
      <c r="V6467" s="178"/>
      <c r="W6467" s="178"/>
      <c r="X6467" s="178"/>
      <c r="Y6467" s="210">
        <f t="shared" ref="Y6467:Y6530" si="513">I6467/$B6467</f>
        <v>0.39049205378973106</v>
      </c>
      <c r="Z6467" s="211">
        <f t="shared" si="510"/>
        <v>0.44</v>
      </c>
      <c r="AA6467" s="178"/>
      <c r="AB6467" s="178"/>
      <c r="AC6467" s="178"/>
    </row>
    <row r="6468" spans="2:29" x14ac:dyDescent="0.35">
      <c r="B6468" s="222">
        <v>654500</v>
      </c>
      <c r="C6468" s="208">
        <v>275054</v>
      </c>
      <c r="D6468" s="309">
        <v>15127.97</v>
      </c>
      <c r="E6468" s="206">
        <v>22004.32</v>
      </c>
      <c r="F6468" s="206">
        <v>24754.86</v>
      </c>
      <c r="G6468" s="205">
        <f t="shared" si="511"/>
        <v>0.42025057295645529</v>
      </c>
      <c r="H6468" s="207">
        <f t="shared" si="512"/>
        <v>0.45</v>
      </c>
      <c r="I6468" s="213">
        <v>255584</v>
      </c>
      <c r="J6468" s="213">
        <v>14057.12</v>
      </c>
      <c r="K6468" s="212">
        <v>20446.72</v>
      </c>
      <c r="L6468" s="212">
        <v>23002.560000000001</v>
      </c>
      <c r="M6468" s="239">
        <f t="shared" ref="M6468:M6531" si="514">(C6468+D6468+F6468-C6467-D6467-F6467)/100</f>
        <v>0.5152999999995882</v>
      </c>
      <c r="N6468" s="239"/>
      <c r="O6468" s="178"/>
      <c r="P6468" s="178"/>
      <c r="Q6468" s="178"/>
      <c r="R6468" s="178"/>
      <c r="S6468" s="178"/>
      <c r="T6468" s="178"/>
      <c r="U6468" s="178"/>
      <c r="V6468" s="178"/>
      <c r="W6468" s="178"/>
      <c r="X6468" s="178"/>
      <c r="Y6468" s="210">
        <f t="shared" si="513"/>
        <v>0.39050267379679143</v>
      </c>
      <c r="Z6468" s="211">
        <f t="shared" ref="Z6468:Z6531" si="515">(I6468-I6467)/($B6468-$B6467)</f>
        <v>0.46</v>
      </c>
      <c r="AA6468" s="178"/>
      <c r="AB6468" s="178"/>
      <c r="AC6468" s="178"/>
    </row>
    <row r="6469" spans="2:29" x14ac:dyDescent="0.35">
      <c r="B6469" s="222">
        <v>654600</v>
      </c>
      <c r="C6469" s="208">
        <v>275099</v>
      </c>
      <c r="D6469" s="309">
        <v>15130.44</v>
      </c>
      <c r="E6469" s="206">
        <v>22007.919999999998</v>
      </c>
      <c r="F6469" s="206">
        <v>24758.91</v>
      </c>
      <c r="G6469" s="205">
        <f t="shared" ref="G6469:G6532" si="516">C6469/B6469</f>
        <v>0.42025511762908646</v>
      </c>
      <c r="H6469" s="207">
        <f t="shared" ref="H6469:H6532" si="517">(C6469-C6468)/(B6469-B6468)</f>
        <v>0.45</v>
      </c>
      <c r="I6469" s="213">
        <v>255628</v>
      </c>
      <c r="J6469" s="213">
        <v>14059.54</v>
      </c>
      <c r="K6469" s="212">
        <v>20450.240000000002</v>
      </c>
      <c r="L6469" s="212">
        <v>23006.52</v>
      </c>
      <c r="M6469" s="239">
        <f t="shared" si="514"/>
        <v>0.51519999999974975</v>
      </c>
      <c r="N6469" s="239"/>
      <c r="O6469" s="178"/>
      <c r="P6469" s="178"/>
      <c r="Q6469" s="178"/>
      <c r="R6469" s="178"/>
      <c r="S6469" s="178"/>
      <c r="T6469" s="178"/>
      <c r="U6469" s="178"/>
      <c r="V6469" s="178"/>
      <c r="W6469" s="178"/>
      <c r="X6469" s="178"/>
      <c r="Y6469" s="210">
        <f t="shared" si="513"/>
        <v>0.39051023525817291</v>
      </c>
      <c r="Z6469" s="211">
        <f t="shared" si="515"/>
        <v>0.44</v>
      </c>
      <c r="AA6469" s="178"/>
      <c r="AB6469" s="178"/>
      <c r="AC6469" s="178"/>
    </row>
    <row r="6470" spans="2:29" x14ac:dyDescent="0.35">
      <c r="B6470" s="222">
        <v>654700</v>
      </c>
      <c r="C6470" s="208">
        <v>275144</v>
      </c>
      <c r="D6470" s="309">
        <v>15132.92</v>
      </c>
      <c r="E6470" s="206">
        <v>22011.52</v>
      </c>
      <c r="F6470" s="206">
        <v>24762.959999999999</v>
      </c>
      <c r="G6470" s="205">
        <f t="shared" si="516"/>
        <v>0.42025966091339545</v>
      </c>
      <c r="H6470" s="207">
        <f t="shared" si="517"/>
        <v>0.45</v>
      </c>
      <c r="I6470" s="213">
        <v>255674</v>
      </c>
      <c r="J6470" s="213">
        <v>14062.07</v>
      </c>
      <c r="K6470" s="212">
        <v>20453.919999999998</v>
      </c>
      <c r="L6470" s="212">
        <v>23010.66</v>
      </c>
      <c r="M6470" s="239">
        <f t="shared" si="514"/>
        <v>0.51530000000002474</v>
      </c>
      <c r="N6470" s="239"/>
      <c r="O6470" s="178"/>
      <c r="P6470" s="178"/>
      <c r="Q6470" s="178"/>
      <c r="R6470" s="178"/>
      <c r="S6470" s="178"/>
      <c r="T6470" s="178"/>
      <c r="U6470" s="178"/>
      <c r="V6470" s="178"/>
      <c r="W6470" s="178"/>
      <c r="X6470" s="178"/>
      <c r="Y6470" s="210">
        <f t="shared" si="513"/>
        <v>0.39052084924392849</v>
      </c>
      <c r="Z6470" s="211">
        <f t="shared" si="515"/>
        <v>0.46</v>
      </c>
      <c r="AA6470" s="178"/>
      <c r="AB6470" s="178"/>
      <c r="AC6470" s="178"/>
    </row>
    <row r="6471" spans="2:29" x14ac:dyDescent="0.35">
      <c r="B6471" s="222">
        <v>654800</v>
      </c>
      <c r="C6471" s="208">
        <v>275189</v>
      </c>
      <c r="D6471" s="309">
        <v>15135.39</v>
      </c>
      <c r="E6471" s="206">
        <v>22015.119999999999</v>
      </c>
      <c r="F6471" s="206">
        <v>24767.01</v>
      </c>
      <c r="G6471" s="205">
        <f t="shared" si="516"/>
        <v>0.42026420281001831</v>
      </c>
      <c r="H6471" s="207">
        <f t="shared" si="517"/>
        <v>0.45</v>
      </c>
      <c r="I6471" s="213">
        <v>255718</v>
      </c>
      <c r="J6471" s="213">
        <v>14064.49</v>
      </c>
      <c r="K6471" s="212">
        <v>20457.439999999999</v>
      </c>
      <c r="L6471" s="212">
        <v>23014.62</v>
      </c>
      <c r="M6471" s="239">
        <f t="shared" si="514"/>
        <v>0.51520000000025901</v>
      </c>
      <c r="N6471" s="239"/>
      <c r="O6471" s="178"/>
      <c r="P6471" s="178"/>
      <c r="Q6471" s="178"/>
      <c r="R6471" s="178"/>
      <c r="S6471" s="178"/>
      <c r="T6471" s="178"/>
      <c r="U6471" s="178"/>
      <c r="V6471" s="178"/>
      <c r="W6471" s="178"/>
      <c r="X6471" s="178"/>
      <c r="Y6471" s="210">
        <f t="shared" si="513"/>
        <v>0.39052840562003666</v>
      </c>
      <c r="Z6471" s="211">
        <f t="shared" si="515"/>
        <v>0.44</v>
      </c>
      <c r="AA6471" s="178"/>
      <c r="AB6471" s="178"/>
      <c r="AC6471" s="178"/>
    </row>
    <row r="6472" spans="2:29" x14ac:dyDescent="0.35">
      <c r="B6472" s="222">
        <v>654900</v>
      </c>
      <c r="C6472" s="208">
        <v>275234</v>
      </c>
      <c r="D6472" s="309">
        <v>15137.87</v>
      </c>
      <c r="E6472" s="206">
        <v>22018.720000000001</v>
      </c>
      <c r="F6472" s="206">
        <v>24771.06</v>
      </c>
      <c r="G6472" s="205">
        <f t="shared" si="516"/>
        <v>0.4202687433195908</v>
      </c>
      <c r="H6472" s="207">
        <f t="shared" si="517"/>
        <v>0.45</v>
      </c>
      <c r="I6472" s="213">
        <v>255764</v>
      </c>
      <c r="J6472" s="213">
        <v>14067.02</v>
      </c>
      <c r="K6472" s="212">
        <v>20461.12</v>
      </c>
      <c r="L6472" s="212">
        <v>23018.76</v>
      </c>
      <c r="M6472" s="239">
        <f t="shared" si="514"/>
        <v>0.51529999999995202</v>
      </c>
      <c r="N6472" s="239"/>
      <c r="O6472" s="178"/>
      <c r="P6472" s="178"/>
      <c r="Q6472" s="178"/>
      <c r="R6472" s="178"/>
      <c r="S6472" s="178"/>
      <c r="T6472" s="178"/>
      <c r="U6472" s="178"/>
      <c r="V6472" s="178"/>
      <c r="W6472" s="178"/>
      <c r="X6472" s="178"/>
      <c r="Y6472" s="210">
        <f t="shared" si="513"/>
        <v>0.39053901358986104</v>
      </c>
      <c r="Z6472" s="211">
        <f t="shared" si="515"/>
        <v>0.46</v>
      </c>
      <c r="AA6472" s="178"/>
      <c r="AB6472" s="178"/>
      <c r="AC6472" s="178"/>
    </row>
    <row r="6473" spans="2:29" x14ac:dyDescent="0.35">
      <c r="B6473" s="222">
        <v>655000</v>
      </c>
      <c r="C6473" s="208">
        <v>275279</v>
      </c>
      <c r="D6473" s="309">
        <v>15140.34</v>
      </c>
      <c r="E6473" s="206">
        <v>22022.32</v>
      </c>
      <c r="F6473" s="206">
        <v>24775.11</v>
      </c>
      <c r="G6473" s="205">
        <f t="shared" si="516"/>
        <v>0.42027328244274809</v>
      </c>
      <c r="H6473" s="207">
        <f t="shared" si="517"/>
        <v>0.45</v>
      </c>
      <c r="I6473" s="213">
        <v>255808</v>
      </c>
      <c r="J6473" s="213">
        <v>14069.44</v>
      </c>
      <c r="K6473" s="212">
        <v>20464.64</v>
      </c>
      <c r="L6473" s="212">
        <v>23022.720000000001</v>
      </c>
      <c r="M6473" s="239">
        <f t="shared" si="514"/>
        <v>0.51520000000007715</v>
      </c>
      <c r="N6473" s="239"/>
      <c r="O6473" s="178"/>
      <c r="P6473" s="178"/>
      <c r="Q6473" s="178"/>
      <c r="R6473" s="178"/>
      <c r="S6473" s="178"/>
      <c r="T6473" s="178"/>
      <c r="U6473" s="178"/>
      <c r="V6473" s="178"/>
      <c r="W6473" s="178"/>
      <c r="X6473" s="178"/>
      <c r="Y6473" s="210">
        <f t="shared" si="513"/>
        <v>0.39054656488549616</v>
      </c>
      <c r="Z6473" s="211">
        <f t="shared" si="515"/>
        <v>0.44</v>
      </c>
      <c r="AA6473" s="178"/>
      <c r="AB6473" s="178"/>
      <c r="AC6473" s="178"/>
    </row>
    <row r="6474" spans="2:29" x14ac:dyDescent="0.35">
      <c r="B6474" s="222">
        <v>655100</v>
      </c>
      <c r="C6474" s="208">
        <v>275324</v>
      </c>
      <c r="D6474" s="309">
        <v>15142.82</v>
      </c>
      <c r="E6474" s="206">
        <v>22025.919999999998</v>
      </c>
      <c r="F6474" s="206">
        <v>24779.16</v>
      </c>
      <c r="G6474" s="205">
        <f t="shared" si="516"/>
        <v>0.42027782018012516</v>
      </c>
      <c r="H6474" s="207">
        <f t="shared" si="517"/>
        <v>0.45</v>
      </c>
      <c r="I6474" s="213">
        <v>255854</v>
      </c>
      <c r="J6474" s="213">
        <v>14071.97</v>
      </c>
      <c r="K6474" s="212">
        <v>20468.32</v>
      </c>
      <c r="L6474" s="212">
        <v>23026.86</v>
      </c>
      <c r="M6474" s="239">
        <f t="shared" si="514"/>
        <v>0.51529999999980647</v>
      </c>
      <c r="N6474" s="239"/>
      <c r="O6474" s="178"/>
      <c r="P6474" s="178"/>
      <c r="Q6474" s="178"/>
      <c r="R6474" s="178"/>
      <c r="S6474" s="178"/>
      <c r="T6474" s="178"/>
      <c r="U6474" s="178"/>
      <c r="V6474" s="178"/>
      <c r="W6474" s="178"/>
      <c r="X6474" s="178"/>
      <c r="Y6474" s="210">
        <f t="shared" si="513"/>
        <v>0.3905571668447565</v>
      </c>
      <c r="Z6474" s="211">
        <f t="shared" si="515"/>
        <v>0.46</v>
      </c>
      <c r="AA6474" s="178"/>
      <c r="AB6474" s="178"/>
      <c r="AC6474" s="178"/>
    </row>
    <row r="6475" spans="2:29" x14ac:dyDescent="0.35">
      <c r="B6475" s="222">
        <v>655200</v>
      </c>
      <c r="C6475" s="208">
        <v>275369</v>
      </c>
      <c r="D6475" s="309">
        <v>15145.29</v>
      </c>
      <c r="E6475" s="206">
        <v>22029.52</v>
      </c>
      <c r="F6475" s="206">
        <v>24783.21</v>
      </c>
      <c r="G6475" s="205">
        <f t="shared" si="516"/>
        <v>0.42028235653235652</v>
      </c>
      <c r="H6475" s="207">
        <f t="shared" si="517"/>
        <v>0.45</v>
      </c>
      <c r="I6475" s="213">
        <v>255898</v>
      </c>
      <c r="J6475" s="213">
        <v>14074.39</v>
      </c>
      <c r="K6475" s="212">
        <v>20471.84</v>
      </c>
      <c r="L6475" s="212">
        <v>23030.82</v>
      </c>
      <c r="M6475" s="239">
        <f t="shared" si="514"/>
        <v>0.51520000000000432</v>
      </c>
      <c r="N6475" s="239"/>
      <c r="O6475" s="178"/>
      <c r="P6475" s="178"/>
      <c r="Q6475" s="178"/>
      <c r="R6475" s="178"/>
      <c r="S6475" s="178"/>
      <c r="T6475" s="178"/>
      <c r="U6475" s="178"/>
      <c r="V6475" s="178"/>
      <c r="W6475" s="178"/>
      <c r="X6475" s="178"/>
      <c r="Y6475" s="210">
        <f t="shared" si="513"/>
        <v>0.39056471306471308</v>
      </c>
      <c r="Z6475" s="211">
        <f t="shared" si="515"/>
        <v>0.44</v>
      </c>
      <c r="AA6475" s="178"/>
      <c r="AB6475" s="178"/>
      <c r="AC6475" s="178"/>
    </row>
    <row r="6476" spans="2:29" x14ac:dyDescent="0.35">
      <c r="B6476" s="222">
        <v>655300</v>
      </c>
      <c r="C6476" s="208">
        <v>275414</v>
      </c>
      <c r="D6476" s="309">
        <v>15147.77</v>
      </c>
      <c r="E6476" s="206">
        <v>22033.119999999999</v>
      </c>
      <c r="F6476" s="206">
        <v>24787.26</v>
      </c>
      <c r="G6476" s="205">
        <f t="shared" si="516"/>
        <v>0.42028689150007631</v>
      </c>
      <c r="H6476" s="207">
        <f t="shared" si="517"/>
        <v>0.45</v>
      </c>
      <c r="I6476" s="213">
        <v>255944</v>
      </c>
      <c r="J6476" s="213">
        <v>14076.92</v>
      </c>
      <c r="K6476" s="212">
        <v>20475.52</v>
      </c>
      <c r="L6476" s="212">
        <v>23034.959999999999</v>
      </c>
      <c r="M6476" s="239">
        <f t="shared" si="514"/>
        <v>0.51530000000027942</v>
      </c>
      <c r="N6476" s="239"/>
      <c r="O6476" s="178"/>
      <c r="P6476" s="178"/>
      <c r="Q6476" s="178"/>
      <c r="R6476" s="178"/>
      <c r="S6476" s="178"/>
      <c r="T6476" s="178"/>
      <c r="U6476" s="178"/>
      <c r="V6476" s="178"/>
      <c r="W6476" s="178"/>
      <c r="X6476" s="178"/>
      <c r="Y6476" s="210">
        <f t="shared" si="513"/>
        <v>0.39057530901877002</v>
      </c>
      <c r="Z6476" s="211">
        <f t="shared" si="515"/>
        <v>0.46</v>
      </c>
      <c r="AA6476" s="178"/>
      <c r="AB6476" s="178"/>
      <c r="AC6476" s="178"/>
    </row>
    <row r="6477" spans="2:29" x14ac:dyDescent="0.35">
      <c r="B6477" s="222">
        <v>655400</v>
      </c>
      <c r="C6477" s="208">
        <v>275459</v>
      </c>
      <c r="D6477" s="309">
        <v>15150.24</v>
      </c>
      <c r="E6477" s="206">
        <v>22036.720000000001</v>
      </c>
      <c r="F6477" s="206">
        <v>24791.31</v>
      </c>
      <c r="G6477" s="205">
        <f t="shared" si="516"/>
        <v>0.4202914250839182</v>
      </c>
      <c r="H6477" s="207">
        <f t="shared" si="517"/>
        <v>0.45</v>
      </c>
      <c r="I6477" s="213">
        <v>255988</v>
      </c>
      <c r="J6477" s="213">
        <v>14079.34</v>
      </c>
      <c r="K6477" s="212">
        <v>20479.04</v>
      </c>
      <c r="L6477" s="212">
        <v>23038.92</v>
      </c>
      <c r="M6477" s="239">
        <f t="shared" si="514"/>
        <v>0.51519999999989519</v>
      </c>
      <c r="N6477" s="239"/>
      <c r="O6477" s="178"/>
      <c r="P6477" s="178"/>
      <c r="Q6477" s="178"/>
      <c r="R6477" s="178"/>
      <c r="S6477" s="178"/>
      <c r="T6477" s="178"/>
      <c r="U6477" s="178"/>
      <c r="V6477" s="178"/>
      <c r="W6477" s="178"/>
      <c r="X6477" s="178"/>
      <c r="Y6477" s="210">
        <f t="shared" si="513"/>
        <v>0.39058285016783645</v>
      </c>
      <c r="Z6477" s="211">
        <f t="shared" si="515"/>
        <v>0.44</v>
      </c>
      <c r="AA6477" s="178"/>
      <c r="AB6477" s="178"/>
      <c r="AC6477" s="178"/>
    </row>
    <row r="6478" spans="2:29" x14ac:dyDescent="0.35">
      <c r="B6478" s="222">
        <v>655500</v>
      </c>
      <c r="C6478" s="208">
        <v>275504</v>
      </c>
      <c r="D6478" s="309">
        <v>15152.72</v>
      </c>
      <c r="E6478" s="206">
        <v>22040.32</v>
      </c>
      <c r="F6478" s="206">
        <v>24795.360000000001</v>
      </c>
      <c r="G6478" s="205">
        <f t="shared" si="516"/>
        <v>0.42029595728451563</v>
      </c>
      <c r="H6478" s="207">
        <f t="shared" si="517"/>
        <v>0.45</v>
      </c>
      <c r="I6478" s="213">
        <v>256034</v>
      </c>
      <c r="J6478" s="213">
        <v>14081.87</v>
      </c>
      <c r="K6478" s="212">
        <v>20482.72</v>
      </c>
      <c r="L6478" s="212">
        <v>23043.06</v>
      </c>
      <c r="M6478" s="239">
        <f t="shared" si="514"/>
        <v>0.5152999999995882</v>
      </c>
      <c r="N6478" s="239"/>
      <c r="O6478" s="178"/>
      <c r="P6478" s="178"/>
      <c r="Q6478" s="178"/>
      <c r="R6478" s="178"/>
      <c r="S6478" s="178"/>
      <c r="T6478" s="178"/>
      <c r="U6478" s="178"/>
      <c r="V6478" s="178"/>
      <c r="W6478" s="178"/>
      <c r="X6478" s="178"/>
      <c r="Y6478" s="210">
        <f t="shared" si="513"/>
        <v>0.39059344012204422</v>
      </c>
      <c r="Z6478" s="211">
        <f t="shared" si="515"/>
        <v>0.46</v>
      </c>
      <c r="AA6478" s="178"/>
      <c r="AB6478" s="178"/>
      <c r="AC6478" s="178"/>
    </row>
    <row r="6479" spans="2:29" x14ac:dyDescent="0.35">
      <c r="B6479" s="222">
        <v>655600</v>
      </c>
      <c r="C6479" s="208">
        <v>275549</v>
      </c>
      <c r="D6479" s="309">
        <v>15155.19</v>
      </c>
      <c r="E6479" s="206">
        <v>22043.919999999998</v>
      </c>
      <c r="F6479" s="206">
        <v>24799.41</v>
      </c>
      <c r="G6479" s="205">
        <f t="shared" si="516"/>
        <v>0.42030048810250153</v>
      </c>
      <c r="H6479" s="207">
        <f t="shared" si="517"/>
        <v>0.45</v>
      </c>
      <c r="I6479" s="213">
        <v>256078</v>
      </c>
      <c r="J6479" s="213">
        <v>14084.29</v>
      </c>
      <c r="K6479" s="212">
        <v>20486.240000000002</v>
      </c>
      <c r="L6479" s="212">
        <v>23047.02</v>
      </c>
      <c r="M6479" s="239">
        <f t="shared" si="514"/>
        <v>0.51519999999974975</v>
      </c>
      <c r="N6479" s="239"/>
      <c r="O6479" s="178"/>
      <c r="P6479" s="178"/>
      <c r="Q6479" s="178"/>
      <c r="R6479" s="178"/>
      <c r="S6479" s="178"/>
      <c r="T6479" s="178"/>
      <c r="U6479" s="178"/>
      <c r="V6479" s="178"/>
      <c r="W6479" s="178"/>
      <c r="X6479" s="178"/>
      <c r="Y6479" s="210">
        <f t="shared" si="513"/>
        <v>0.39060097620500306</v>
      </c>
      <c r="Z6479" s="211">
        <f t="shared" si="515"/>
        <v>0.44</v>
      </c>
      <c r="AA6479" s="178"/>
      <c r="AB6479" s="178"/>
      <c r="AC6479" s="178"/>
    </row>
    <row r="6480" spans="2:29" x14ac:dyDescent="0.35">
      <c r="B6480" s="222">
        <v>655700</v>
      </c>
      <c r="C6480" s="208">
        <v>275594</v>
      </c>
      <c r="D6480" s="309">
        <v>15157.67</v>
      </c>
      <c r="E6480" s="206">
        <v>22047.52</v>
      </c>
      <c r="F6480" s="206">
        <v>24803.46</v>
      </c>
      <c r="G6480" s="205">
        <f t="shared" si="516"/>
        <v>0.42030501753850846</v>
      </c>
      <c r="H6480" s="207">
        <f t="shared" si="517"/>
        <v>0.45</v>
      </c>
      <c r="I6480" s="213">
        <v>256124</v>
      </c>
      <c r="J6480" s="213">
        <v>14086.82</v>
      </c>
      <c r="K6480" s="212">
        <v>20489.919999999998</v>
      </c>
      <c r="L6480" s="212">
        <v>23051.16</v>
      </c>
      <c r="M6480" s="239">
        <f t="shared" si="514"/>
        <v>0.51530000000002474</v>
      </c>
      <c r="N6480" s="239"/>
      <c r="O6480" s="178"/>
      <c r="P6480" s="178"/>
      <c r="Q6480" s="178"/>
      <c r="R6480" s="178"/>
      <c r="S6480" s="178"/>
      <c r="T6480" s="178"/>
      <c r="U6480" s="178"/>
      <c r="V6480" s="178"/>
      <c r="W6480" s="178"/>
      <c r="X6480" s="178"/>
      <c r="Y6480" s="210">
        <f t="shared" si="513"/>
        <v>0.39061156016470949</v>
      </c>
      <c r="Z6480" s="211">
        <f t="shared" si="515"/>
        <v>0.46</v>
      </c>
      <c r="AA6480" s="178"/>
      <c r="AB6480" s="178"/>
      <c r="AC6480" s="178"/>
    </row>
    <row r="6481" spans="2:29" x14ac:dyDescent="0.35">
      <c r="B6481" s="222">
        <v>655800</v>
      </c>
      <c r="C6481" s="208">
        <v>275639</v>
      </c>
      <c r="D6481" s="309">
        <v>15160.14</v>
      </c>
      <c r="E6481" s="206">
        <v>22051.119999999999</v>
      </c>
      <c r="F6481" s="206">
        <v>24807.51</v>
      </c>
      <c r="G6481" s="205">
        <f t="shared" si="516"/>
        <v>0.42030954559316863</v>
      </c>
      <c r="H6481" s="207">
        <f t="shared" si="517"/>
        <v>0.45</v>
      </c>
      <c r="I6481" s="213">
        <v>256168</v>
      </c>
      <c r="J6481" s="213">
        <v>14089.24</v>
      </c>
      <c r="K6481" s="212">
        <v>20493.439999999999</v>
      </c>
      <c r="L6481" s="212">
        <v>23055.119999999999</v>
      </c>
      <c r="M6481" s="239">
        <f t="shared" si="514"/>
        <v>0.51520000000025901</v>
      </c>
      <c r="N6481" s="239"/>
      <c r="O6481" s="178"/>
      <c r="P6481" s="178"/>
      <c r="Q6481" s="178"/>
      <c r="R6481" s="178"/>
      <c r="S6481" s="178"/>
      <c r="T6481" s="178"/>
      <c r="U6481" s="178"/>
      <c r="V6481" s="178"/>
      <c r="W6481" s="178"/>
      <c r="X6481" s="178"/>
      <c r="Y6481" s="210">
        <f t="shared" si="513"/>
        <v>0.39061909118633731</v>
      </c>
      <c r="Z6481" s="211">
        <f t="shared" si="515"/>
        <v>0.44</v>
      </c>
      <c r="AA6481" s="178"/>
      <c r="AB6481" s="178"/>
      <c r="AC6481" s="178"/>
    </row>
    <row r="6482" spans="2:29" x14ac:dyDescent="0.35">
      <c r="B6482" s="222">
        <v>655900</v>
      </c>
      <c r="C6482" s="208">
        <v>275684</v>
      </c>
      <c r="D6482" s="309">
        <v>15162.62</v>
      </c>
      <c r="E6482" s="206">
        <v>22054.720000000001</v>
      </c>
      <c r="F6482" s="206">
        <v>24811.56</v>
      </c>
      <c r="G6482" s="205">
        <f t="shared" si="516"/>
        <v>0.42031407226711387</v>
      </c>
      <c r="H6482" s="207">
        <f t="shared" si="517"/>
        <v>0.45</v>
      </c>
      <c r="I6482" s="213">
        <v>256214</v>
      </c>
      <c r="J6482" s="213">
        <v>14091.77</v>
      </c>
      <c r="K6482" s="212">
        <v>20497.12</v>
      </c>
      <c r="L6482" s="212">
        <v>23059.26</v>
      </c>
      <c r="M6482" s="239">
        <f t="shared" si="514"/>
        <v>0.51529999999995202</v>
      </c>
      <c r="N6482" s="239"/>
      <c r="O6482" s="178"/>
      <c r="P6482" s="178"/>
      <c r="Q6482" s="178"/>
      <c r="R6482" s="178"/>
      <c r="S6482" s="178"/>
      <c r="T6482" s="178"/>
      <c r="U6482" s="178"/>
      <c r="V6482" s="178"/>
      <c r="W6482" s="178"/>
      <c r="X6482" s="178"/>
      <c r="Y6482" s="210">
        <f t="shared" si="513"/>
        <v>0.39062966915688369</v>
      </c>
      <c r="Z6482" s="211">
        <f t="shared" si="515"/>
        <v>0.46</v>
      </c>
      <c r="AA6482" s="178"/>
      <c r="AB6482" s="178"/>
      <c r="AC6482" s="178"/>
    </row>
    <row r="6483" spans="2:29" x14ac:dyDescent="0.35">
      <c r="B6483" s="222">
        <v>656000</v>
      </c>
      <c r="C6483" s="208">
        <v>275729</v>
      </c>
      <c r="D6483" s="309">
        <v>15165.09</v>
      </c>
      <c r="E6483" s="206">
        <v>22058.32</v>
      </c>
      <c r="F6483" s="206">
        <v>24815.61</v>
      </c>
      <c r="G6483" s="205">
        <f t="shared" si="516"/>
        <v>0.42031859756097562</v>
      </c>
      <c r="H6483" s="207">
        <f t="shared" si="517"/>
        <v>0.45</v>
      </c>
      <c r="I6483" s="213">
        <v>256258</v>
      </c>
      <c r="J6483" s="213">
        <v>14094.19</v>
      </c>
      <c r="K6483" s="212">
        <v>20500.64</v>
      </c>
      <c r="L6483" s="212">
        <v>23063.22</v>
      </c>
      <c r="M6483" s="239">
        <f t="shared" si="514"/>
        <v>0.51520000000007715</v>
      </c>
      <c r="N6483" s="239"/>
      <c r="O6483" s="178"/>
      <c r="P6483" s="178"/>
      <c r="Q6483" s="178"/>
      <c r="R6483" s="178"/>
      <c r="S6483" s="178"/>
      <c r="T6483" s="178"/>
      <c r="U6483" s="178"/>
      <c r="V6483" s="178"/>
      <c r="W6483" s="178"/>
      <c r="X6483" s="178"/>
      <c r="Y6483" s="210">
        <f t="shared" si="513"/>
        <v>0.39063719512195122</v>
      </c>
      <c r="Z6483" s="211">
        <f t="shared" si="515"/>
        <v>0.44</v>
      </c>
      <c r="AA6483" s="178"/>
      <c r="AB6483" s="178"/>
      <c r="AC6483" s="178"/>
    </row>
    <row r="6484" spans="2:29" x14ac:dyDescent="0.35">
      <c r="B6484" s="222">
        <v>656100</v>
      </c>
      <c r="C6484" s="208">
        <v>275774</v>
      </c>
      <c r="D6484" s="309">
        <v>15167.57</v>
      </c>
      <c r="E6484" s="206">
        <v>22061.919999999998</v>
      </c>
      <c r="F6484" s="206">
        <v>24819.66</v>
      </c>
      <c r="G6484" s="205">
        <f t="shared" si="516"/>
        <v>0.42032312147538486</v>
      </c>
      <c r="H6484" s="207">
        <f t="shared" si="517"/>
        <v>0.45</v>
      </c>
      <c r="I6484" s="213">
        <v>256304</v>
      </c>
      <c r="J6484" s="213">
        <v>14096.72</v>
      </c>
      <c r="K6484" s="212">
        <v>20504.32</v>
      </c>
      <c r="L6484" s="212">
        <v>23067.360000000001</v>
      </c>
      <c r="M6484" s="239">
        <f t="shared" si="514"/>
        <v>0.51529999999980647</v>
      </c>
      <c r="N6484" s="239"/>
      <c r="O6484" s="178"/>
      <c r="P6484" s="178"/>
      <c r="Q6484" s="178"/>
      <c r="R6484" s="178"/>
      <c r="S6484" s="178"/>
      <c r="T6484" s="178"/>
      <c r="U6484" s="178"/>
      <c r="V6484" s="178"/>
      <c r="W6484" s="178"/>
      <c r="X6484" s="178"/>
      <c r="Y6484" s="210">
        <f t="shared" si="513"/>
        <v>0.39064776710867244</v>
      </c>
      <c r="Z6484" s="211">
        <f t="shared" si="515"/>
        <v>0.46</v>
      </c>
      <c r="AA6484" s="178"/>
      <c r="AB6484" s="178"/>
      <c r="AC6484" s="178"/>
    </row>
    <row r="6485" spans="2:29" x14ac:dyDescent="0.35">
      <c r="B6485" s="222">
        <v>656200</v>
      </c>
      <c r="C6485" s="208">
        <v>275819</v>
      </c>
      <c r="D6485" s="309">
        <v>15170.04</v>
      </c>
      <c r="E6485" s="206">
        <v>22065.52</v>
      </c>
      <c r="F6485" s="206">
        <v>24823.71</v>
      </c>
      <c r="G6485" s="205">
        <f t="shared" si="516"/>
        <v>0.42032764401097228</v>
      </c>
      <c r="H6485" s="207">
        <f t="shared" si="517"/>
        <v>0.45</v>
      </c>
      <c r="I6485" s="213">
        <v>256348</v>
      </c>
      <c r="J6485" s="213">
        <v>14099.14</v>
      </c>
      <c r="K6485" s="212">
        <v>20507.84</v>
      </c>
      <c r="L6485" s="212">
        <v>23071.32</v>
      </c>
      <c r="M6485" s="239">
        <f t="shared" si="514"/>
        <v>0.51520000000000432</v>
      </c>
      <c r="N6485" s="239"/>
      <c r="O6485" s="178"/>
      <c r="P6485" s="178"/>
      <c r="Q6485" s="178"/>
      <c r="R6485" s="178"/>
      <c r="S6485" s="178"/>
      <c r="T6485" s="178"/>
      <c r="U6485" s="178"/>
      <c r="V6485" s="178"/>
      <c r="W6485" s="178"/>
      <c r="X6485" s="178"/>
      <c r="Y6485" s="210">
        <f t="shared" si="513"/>
        <v>0.39065528802194455</v>
      </c>
      <c r="Z6485" s="211">
        <f t="shared" si="515"/>
        <v>0.44</v>
      </c>
      <c r="AA6485" s="178"/>
      <c r="AB6485" s="178"/>
      <c r="AC6485" s="178"/>
    </row>
    <row r="6486" spans="2:29" x14ac:dyDescent="0.35">
      <c r="B6486" s="222">
        <v>656300</v>
      </c>
      <c r="C6486" s="208">
        <v>275864</v>
      </c>
      <c r="D6486" s="309">
        <v>15172.52</v>
      </c>
      <c r="E6486" s="206">
        <v>22069.119999999999</v>
      </c>
      <c r="F6486" s="206">
        <v>24827.759999999998</v>
      </c>
      <c r="G6486" s="205">
        <f t="shared" si="516"/>
        <v>0.42033216516836813</v>
      </c>
      <c r="H6486" s="207">
        <f t="shared" si="517"/>
        <v>0.45</v>
      </c>
      <c r="I6486" s="213">
        <v>256394</v>
      </c>
      <c r="J6486" s="213">
        <v>14101.67</v>
      </c>
      <c r="K6486" s="212">
        <v>20511.52</v>
      </c>
      <c r="L6486" s="212">
        <v>23075.46</v>
      </c>
      <c r="M6486" s="239">
        <f t="shared" si="514"/>
        <v>0.51530000000027942</v>
      </c>
      <c r="N6486" s="239"/>
      <c r="O6486" s="178"/>
      <c r="P6486" s="178"/>
      <c r="Q6486" s="178"/>
      <c r="R6486" s="178"/>
      <c r="S6486" s="178"/>
      <c r="T6486" s="178"/>
      <c r="U6486" s="178"/>
      <c r="V6486" s="178"/>
      <c r="W6486" s="178"/>
      <c r="X6486" s="178"/>
      <c r="Y6486" s="210">
        <f t="shared" si="513"/>
        <v>0.39066585403016912</v>
      </c>
      <c r="Z6486" s="211">
        <f t="shared" si="515"/>
        <v>0.46</v>
      </c>
      <c r="AA6486" s="178"/>
      <c r="AB6486" s="178"/>
      <c r="AC6486" s="178"/>
    </row>
    <row r="6487" spans="2:29" x14ac:dyDescent="0.35">
      <c r="B6487" s="222">
        <v>656400</v>
      </c>
      <c r="C6487" s="208">
        <v>275909</v>
      </c>
      <c r="D6487" s="309">
        <v>15174.99</v>
      </c>
      <c r="E6487" s="206">
        <v>22072.720000000001</v>
      </c>
      <c r="F6487" s="206">
        <v>24831.81</v>
      </c>
      <c r="G6487" s="205">
        <f t="shared" si="516"/>
        <v>0.42033668494820231</v>
      </c>
      <c r="H6487" s="207">
        <f t="shared" si="517"/>
        <v>0.45</v>
      </c>
      <c r="I6487" s="213">
        <v>256438</v>
      </c>
      <c r="J6487" s="213">
        <v>14104.09</v>
      </c>
      <c r="K6487" s="212">
        <v>20515.04</v>
      </c>
      <c r="L6487" s="212">
        <v>23079.42</v>
      </c>
      <c r="M6487" s="239">
        <f t="shared" si="514"/>
        <v>0.51519999999989519</v>
      </c>
      <c r="N6487" s="239"/>
      <c r="O6487" s="178"/>
      <c r="P6487" s="178"/>
      <c r="Q6487" s="178"/>
      <c r="R6487" s="178"/>
      <c r="S6487" s="178"/>
      <c r="T6487" s="178"/>
      <c r="U6487" s="178"/>
      <c r="V6487" s="178"/>
      <c r="W6487" s="178"/>
      <c r="X6487" s="178"/>
      <c r="Y6487" s="210">
        <f t="shared" si="513"/>
        <v>0.39067336989640461</v>
      </c>
      <c r="Z6487" s="211">
        <f t="shared" si="515"/>
        <v>0.44</v>
      </c>
      <c r="AA6487" s="178"/>
      <c r="AB6487" s="178"/>
      <c r="AC6487" s="178"/>
    </row>
    <row r="6488" spans="2:29" x14ac:dyDescent="0.35">
      <c r="B6488" s="222">
        <v>656500</v>
      </c>
      <c r="C6488" s="208">
        <v>275954</v>
      </c>
      <c r="D6488" s="309">
        <v>15177.47</v>
      </c>
      <c r="E6488" s="206">
        <v>22076.32</v>
      </c>
      <c r="F6488" s="206">
        <v>24835.86</v>
      </c>
      <c r="G6488" s="205">
        <f t="shared" si="516"/>
        <v>0.42034120335110436</v>
      </c>
      <c r="H6488" s="207">
        <f t="shared" si="517"/>
        <v>0.45</v>
      </c>
      <c r="I6488" s="213">
        <v>256484</v>
      </c>
      <c r="J6488" s="213">
        <v>14106.62</v>
      </c>
      <c r="K6488" s="212">
        <v>20518.72</v>
      </c>
      <c r="L6488" s="212">
        <v>23083.56</v>
      </c>
      <c r="M6488" s="239">
        <f t="shared" si="514"/>
        <v>0.5152999999995882</v>
      </c>
      <c r="N6488" s="239"/>
      <c r="O6488" s="178"/>
      <c r="P6488" s="178"/>
      <c r="Q6488" s="178"/>
      <c r="R6488" s="178"/>
      <c r="S6488" s="178"/>
      <c r="T6488" s="178"/>
      <c r="U6488" s="178"/>
      <c r="V6488" s="178"/>
      <c r="W6488" s="178"/>
      <c r="X6488" s="178"/>
      <c r="Y6488" s="210">
        <f t="shared" si="513"/>
        <v>0.39068392993145468</v>
      </c>
      <c r="Z6488" s="211">
        <f t="shared" si="515"/>
        <v>0.46</v>
      </c>
      <c r="AA6488" s="178"/>
      <c r="AB6488" s="178"/>
      <c r="AC6488" s="178"/>
    </row>
    <row r="6489" spans="2:29" x14ac:dyDescent="0.35">
      <c r="B6489" s="222">
        <v>656600</v>
      </c>
      <c r="C6489" s="208">
        <v>275999</v>
      </c>
      <c r="D6489" s="309">
        <v>15179.94</v>
      </c>
      <c r="E6489" s="206">
        <v>22079.919999999998</v>
      </c>
      <c r="F6489" s="206">
        <v>24839.91</v>
      </c>
      <c r="G6489" s="205">
        <f t="shared" si="516"/>
        <v>0.42034572037770335</v>
      </c>
      <c r="H6489" s="207">
        <f t="shared" si="517"/>
        <v>0.45</v>
      </c>
      <c r="I6489" s="213">
        <v>256528</v>
      </c>
      <c r="J6489" s="213">
        <v>14109.04</v>
      </c>
      <c r="K6489" s="212">
        <v>20522.240000000002</v>
      </c>
      <c r="L6489" s="212">
        <v>23087.52</v>
      </c>
      <c r="M6489" s="239">
        <f t="shared" si="514"/>
        <v>0.51519999999974975</v>
      </c>
      <c r="N6489" s="239"/>
      <c r="O6489" s="178"/>
      <c r="P6489" s="178"/>
      <c r="Q6489" s="178"/>
      <c r="R6489" s="178"/>
      <c r="S6489" s="178"/>
      <c r="T6489" s="178"/>
      <c r="U6489" s="178"/>
      <c r="V6489" s="178"/>
      <c r="W6489" s="178"/>
      <c r="X6489" s="178"/>
      <c r="Y6489" s="210">
        <f t="shared" si="513"/>
        <v>0.39069144075540663</v>
      </c>
      <c r="Z6489" s="211">
        <f t="shared" si="515"/>
        <v>0.44</v>
      </c>
      <c r="AA6489" s="178"/>
      <c r="AB6489" s="178"/>
      <c r="AC6489" s="178"/>
    </row>
    <row r="6490" spans="2:29" x14ac:dyDescent="0.35">
      <c r="B6490" s="222">
        <v>656700</v>
      </c>
      <c r="C6490" s="208">
        <v>276044</v>
      </c>
      <c r="D6490" s="309">
        <v>15182.42</v>
      </c>
      <c r="E6490" s="206">
        <v>22083.52</v>
      </c>
      <c r="F6490" s="206">
        <v>24843.96</v>
      </c>
      <c r="G6490" s="205">
        <f t="shared" si="516"/>
        <v>0.42035023602862798</v>
      </c>
      <c r="H6490" s="207">
        <f t="shared" si="517"/>
        <v>0.45</v>
      </c>
      <c r="I6490" s="213">
        <v>256574</v>
      </c>
      <c r="J6490" s="213">
        <v>14111.57</v>
      </c>
      <c r="K6490" s="212">
        <v>20525.919999999998</v>
      </c>
      <c r="L6490" s="212">
        <v>23091.66</v>
      </c>
      <c r="M6490" s="239">
        <f t="shared" si="514"/>
        <v>0.51530000000002474</v>
      </c>
      <c r="N6490" s="239"/>
      <c r="O6490" s="178"/>
      <c r="P6490" s="178"/>
      <c r="Q6490" s="178"/>
      <c r="R6490" s="178"/>
      <c r="S6490" s="178"/>
      <c r="T6490" s="178"/>
      <c r="U6490" s="178"/>
      <c r="V6490" s="178"/>
      <c r="W6490" s="178"/>
      <c r="X6490" s="178"/>
      <c r="Y6490" s="210">
        <f t="shared" si="513"/>
        <v>0.39070199482259782</v>
      </c>
      <c r="Z6490" s="211">
        <f t="shared" si="515"/>
        <v>0.46</v>
      </c>
      <c r="AA6490" s="178"/>
      <c r="AB6490" s="178"/>
      <c r="AC6490" s="178"/>
    </row>
    <row r="6491" spans="2:29" x14ac:dyDescent="0.35">
      <c r="B6491" s="222">
        <v>656800</v>
      </c>
      <c r="C6491" s="208">
        <v>276089</v>
      </c>
      <c r="D6491" s="309">
        <v>15184.89</v>
      </c>
      <c r="E6491" s="206">
        <v>22087.119999999999</v>
      </c>
      <c r="F6491" s="206">
        <v>24848.01</v>
      </c>
      <c r="G6491" s="205">
        <f t="shared" si="516"/>
        <v>0.4203547503045067</v>
      </c>
      <c r="H6491" s="207">
        <f t="shared" si="517"/>
        <v>0.45</v>
      </c>
      <c r="I6491" s="213">
        <v>256618</v>
      </c>
      <c r="J6491" s="213">
        <v>14113.99</v>
      </c>
      <c r="K6491" s="212">
        <v>20529.439999999999</v>
      </c>
      <c r="L6491" s="212">
        <v>23095.62</v>
      </c>
      <c r="M6491" s="239">
        <f t="shared" si="514"/>
        <v>0.51520000000025901</v>
      </c>
      <c r="N6491" s="239"/>
      <c r="O6491" s="178"/>
      <c r="P6491" s="178"/>
      <c r="Q6491" s="178"/>
      <c r="R6491" s="178"/>
      <c r="S6491" s="178"/>
      <c r="T6491" s="178"/>
      <c r="U6491" s="178"/>
      <c r="V6491" s="178"/>
      <c r="W6491" s="178"/>
      <c r="X6491" s="178"/>
      <c r="Y6491" s="210">
        <f t="shared" si="513"/>
        <v>0.39070950060901338</v>
      </c>
      <c r="Z6491" s="211">
        <f t="shared" si="515"/>
        <v>0.44</v>
      </c>
      <c r="AA6491" s="178"/>
      <c r="AB6491" s="178"/>
      <c r="AC6491" s="178"/>
    </row>
    <row r="6492" spans="2:29" x14ac:dyDescent="0.35">
      <c r="B6492" s="222">
        <v>656900</v>
      </c>
      <c r="C6492" s="208">
        <v>276134</v>
      </c>
      <c r="D6492" s="309">
        <v>15187.37</v>
      </c>
      <c r="E6492" s="206">
        <v>22090.720000000001</v>
      </c>
      <c r="F6492" s="206">
        <v>24852.06</v>
      </c>
      <c r="G6492" s="205">
        <f t="shared" si="516"/>
        <v>0.42035926320596745</v>
      </c>
      <c r="H6492" s="207">
        <f t="shared" si="517"/>
        <v>0.45</v>
      </c>
      <c r="I6492" s="213">
        <v>256664</v>
      </c>
      <c r="J6492" s="213">
        <v>14116.52</v>
      </c>
      <c r="K6492" s="212">
        <v>20533.12</v>
      </c>
      <c r="L6492" s="212">
        <v>23099.759999999998</v>
      </c>
      <c r="M6492" s="239">
        <f t="shared" si="514"/>
        <v>0.51529999999995202</v>
      </c>
      <c r="N6492" s="239"/>
      <c r="O6492" s="178"/>
      <c r="P6492" s="178"/>
      <c r="Q6492" s="178"/>
      <c r="R6492" s="178"/>
      <c r="S6492" s="178"/>
      <c r="T6492" s="178"/>
      <c r="U6492" s="178"/>
      <c r="V6492" s="178"/>
      <c r="W6492" s="178"/>
      <c r="X6492" s="178"/>
      <c r="Y6492" s="210">
        <f t="shared" si="513"/>
        <v>0.39072004871365507</v>
      </c>
      <c r="Z6492" s="211">
        <f t="shared" si="515"/>
        <v>0.46</v>
      </c>
      <c r="AA6492" s="178"/>
      <c r="AB6492" s="178"/>
      <c r="AC6492" s="178"/>
    </row>
    <row r="6493" spans="2:29" x14ac:dyDescent="0.35">
      <c r="B6493" s="222">
        <v>657000</v>
      </c>
      <c r="C6493" s="208">
        <v>276179</v>
      </c>
      <c r="D6493" s="309">
        <v>15189.84</v>
      </c>
      <c r="E6493" s="206">
        <v>22094.32</v>
      </c>
      <c r="F6493" s="206">
        <v>24856.11</v>
      </c>
      <c r="G6493" s="205">
        <f t="shared" si="516"/>
        <v>0.42036377473363773</v>
      </c>
      <c r="H6493" s="207">
        <f t="shared" si="517"/>
        <v>0.45</v>
      </c>
      <c r="I6493" s="213">
        <v>256708</v>
      </c>
      <c r="J6493" s="213">
        <v>14118.94</v>
      </c>
      <c r="K6493" s="212">
        <v>20536.64</v>
      </c>
      <c r="L6493" s="212">
        <v>23103.72</v>
      </c>
      <c r="M6493" s="239">
        <f t="shared" si="514"/>
        <v>0.51520000000007715</v>
      </c>
      <c r="N6493" s="239"/>
      <c r="O6493" s="178"/>
      <c r="P6493" s="178"/>
      <c r="Q6493" s="178"/>
      <c r="R6493" s="178"/>
      <c r="S6493" s="178"/>
      <c r="T6493" s="178"/>
      <c r="U6493" s="178"/>
      <c r="V6493" s="178"/>
      <c r="W6493" s="178"/>
      <c r="X6493" s="178"/>
      <c r="Y6493" s="210">
        <f t="shared" si="513"/>
        <v>0.3907275494672755</v>
      </c>
      <c r="Z6493" s="211">
        <f t="shared" si="515"/>
        <v>0.44</v>
      </c>
      <c r="AA6493" s="178"/>
      <c r="AB6493" s="178"/>
      <c r="AC6493" s="178"/>
    </row>
    <row r="6494" spans="2:29" x14ac:dyDescent="0.35">
      <c r="B6494" s="222">
        <v>657100</v>
      </c>
      <c r="C6494" s="208">
        <v>276224</v>
      </c>
      <c r="D6494" s="309">
        <v>15192.32</v>
      </c>
      <c r="E6494" s="206">
        <v>22097.919999999998</v>
      </c>
      <c r="F6494" s="206">
        <v>24860.16</v>
      </c>
      <c r="G6494" s="205">
        <f t="shared" si="516"/>
        <v>0.42036828488814487</v>
      </c>
      <c r="H6494" s="207">
        <f t="shared" si="517"/>
        <v>0.45</v>
      </c>
      <c r="I6494" s="213">
        <v>256754</v>
      </c>
      <c r="J6494" s="213">
        <v>14121.47</v>
      </c>
      <c r="K6494" s="212">
        <v>20540.32</v>
      </c>
      <c r="L6494" s="212">
        <v>23107.86</v>
      </c>
      <c r="M6494" s="239">
        <f t="shared" si="514"/>
        <v>0.51529999999980647</v>
      </c>
      <c r="N6494" s="239"/>
      <c r="O6494" s="178"/>
      <c r="P6494" s="178"/>
      <c r="Q6494" s="178"/>
      <c r="R6494" s="178"/>
      <c r="S6494" s="178"/>
      <c r="T6494" s="178"/>
      <c r="U6494" s="178"/>
      <c r="V6494" s="178"/>
      <c r="W6494" s="178"/>
      <c r="X6494" s="178"/>
      <c r="Y6494" s="210">
        <f t="shared" si="513"/>
        <v>0.39073809161467055</v>
      </c>
      <c r="Z6494" s="211">
        <f t="shared" si="515"/>
        <v>0.46</v>
      </c>
      <c r="AA6494" s="178"/>
      <c r="AB6494" s="178"/>
      <c r="AC6494" s="178"/>
    </row>
    <row r="6495" spans="2:29" x14ac:dyDescent="0.35">
      <c r="B6495" s="222">
        <v>657200</v>
      </c>
      <c r="C6495" s="208">
        <v>276269</v>
      </c>
      <c r="D6495" s="309">
        <v>15194.79</v>
      </c>
      <c r="E6495" s="206">
        <v>22101.52</v>
      </c>
      <c r="F6495" s="206">
        <v>24864.21</v>
      </c>
      <c r="G6495" s="205">
        <f t="shared" si="516"/>
        <v>0.42037279367011565</v>
      </c>
      <c r="H6495" s="207">
        <f t="shared" si="517"/>
        <v>0.45</v>
      </c>
      <c r="I6495" s="213">
        <v>256798</v>
      </c>
      <c r="J6495" s="213">
        <v>14123.89</v>
      </c>
      <c r="K6495" s="212">
        <v>20543.84</v>
      </c>
      <c r="L6495" s="212">
        <v>23111.82</v>
      </c>
      <c r="M6495" s="239">
        <f t="shared" si="514"/>
        <v>0.51520000000000432</v>
      </c>
      <c r="N6495" s="239"/>
      <c r="O6495" s="178"/>
      <c r="P6495" s="178"/>
      <c r="Q6495" s="178"/>
      <c r="R6495" s="178"/>
      <c r="S6495" s="178"/>
      <c r="T6495" s="178"/>
      <c r="U6495" s="178"/>
      <c r="V6495" s="178"/>
      <c r="W6495" s="178"/>
      <c r="X6495" s="178"/>
      <c r="Y6495" s="210">
        <f t="shared" si="513"/>
        <v>0.39074558734023129</v>
      </c>
      <c r="Z6495" s="211">
        <f t="shared" si="515"/>
        <v>0.44</v>
      </c>
      <c r="AA6495" s="178"/>
      <c r="AB6495" s="178"/>
      <c r="AC6495" s="178"/>
    </row>
    <row r="6496" spans="2:29" x14ac:dyDescent="0.35">
      <c r="B6496" s="222">
        <v>657300</v>
      </c>
      <c r="C6496" s="208">
        <v>276314</v>
      </c>
      <c r="D6496" s="309">
        <v>15197.27</v>
      </c>
      <c r="E6496" s="206">
        <v>22105.119999999999</v>
      </c>
      <c r="F6496" s="206">
        <v>24868.26</v>
      </c>
      <c r="G6496" s="205">
        <f t="shared" si="516"/>
        <v>0.42037730108017646</v>
      </c>
      <c r="H6496" s="207">
        <f t="shared" si="517"/>
        <v>0.45</v>
      </c>
      <c r="I6496" s="213">
        <v>256844</v>
      </c>
      <c r="J6496" s="213">
        <v>14126.42</v>
      </c>
      <c r="K6496" s="212">
        <v>20547.52</v>
      </c>
      <c r="L6496" s="212">
        <v>23115.96</v>
      </c>
      <c r="M6496" s="239">
        <f t="shared" si="514"/>
        <v>0.51530000000027942</v>
      </c>
      <c r="N6496" s="239"/>
      <c r="O6496" s="178"/>
      <c r="P6496" s="178"/>
      <c r="Q6496" s="178"/>
      <c r="R6496" s="178"/>
      <c r="S6496" s="178"/>
      <c r="T6496" s="178"/>
      <c r="U6496" s="178"/>
      <c r="V6496" s="178"/>
      <c r="W6496" s="178"/>
      <c r="X6496" s="178"/>
      <c r="Y6496" s="210">
        <f t="shared" si="513"/>
        <v>0.39075612353567624</v>
      </c>
      <c r="Z6496" s="211">
        <f t="shared" si="515"/>
        <v>0.46</v>
      </c>
      <c r="AA6496" s="178"/>
      <c r="AB6496" s="178"/>
      <c r="AC6496" s="178"/>
    </row>
    <row r="6497" spans="2:29" x14ac:dyDescent="0.35">
      <c r="B6497" s="222">
        <v>657400</v>
      </c>
      <c r="C6497" s="208">
        <v>276359</v>
      </c>
      <c r="D6497" s="309">
        <v>15199.74</v>
      </c>
      <c r="E6497" s="206">
        <v>22108.720000000001</v>
      </c>
      <c r="F6497" s="206">
        <v>24872.31</v>
      </c>
      <c r="G6497" s="205">
        <f t="shared" si="516"/>
        <v>0.42038180711895345</v>
      </c>
      <c r="H6497" s="207">
        <f t="shared" si="517"/>
        <v>0.45</v>
      </c>
      <c r="I6497" s="213">
        <v>256888</v>
      </c>
      <c r="J6497" s="213">
        <v>14128.84</v>
      </c>
      <c r="K6497" s="212">
        <v>20551.04</v>
      </c>
      <c r="L6497" s="212">
        <v>23119.919999999998</v>
      </c>
      <c r="M6497" s="239">
        <f t="shared" si="514"/>
        <v>0.51519999999989519</v>
      </c>
      <c r="N6497" s="239"/>
      <c r="O6497" s="178"/>
      <c r="P6497" s="178"/>
      <c r="Q6497" s="178"/>
      <c r="R6497" s="178"/>
      <c r="S6497" s="178"/>
      <c r="T6497" s="178"/>
      <c r="U6497" s="178"/>
      <c r="V6497" s="178"/>
      <c r="W6497" s="178"/>
      <c r="X6497" s="178"/>
      <c r="Y6497" s="210">
        <f t="shared" si="513"/>
        <v>0.3907636142379069</v>
      </c>
      <c r="Z6497" s="211">
        <f t="shared" si="515"/>
        <v>0.44</v>
      </c>
      <c r="AA6497" s="178"/>
      <c r="AB6497" s="178"/>
      <c r="AC6497" s="178"/>
    </row>
    <row r="6498" spans="2:29" x14ac:dyDescent="0.35">
      <c r="B6498" s="222">
        <v>657500</v>
      </c>
      <c r="C6498" s="208">
        <v>276404</v>
      </c>
      <c r="D6498" s="309">
        <v>15202.22</v>
      </c>
      <c r="E6498" s="206">
        <v>22112.32</v>
      </c>
      <c r="F6498" s="206">
        <v>24876.36</v>
      </c>
      <c r="G6498" s="205">
        <f t="shared" si="516"/>
        <v>0.42038631178707225</v>
      </c>
      <c r="H6498" s="207">
        <f t="shared" si="517"/>
        <v>0.45</v>
      </c>
      <c r="I6498" s="213">
        <v>256934</v>
      </c>
      <c r="J6498" s="213">
        <v>14131.37</v>
      </c>
      <c r="K6498" s="212">
        <v>20554.72</v>
      </c>
      <c r="L6498" s="212">
        <v>23124.06</v>
      </c>
      <c r="M6498" s="239">
        <f t="shared" si="514"/>
        <v>0.5152999999995882</v>
      </c>
      <c r="N6498" s="239"/>
      <c r="O6498" s="178"/>
      <c r="P6498" s="178"/>
      <c r="Q6498" s="178"/>
      <c r="R6498" s="178"/>
      <c r="S6498" s="178"/>
      <c r="T6498" s="178"/>
      <c r="U6498" s="178"/>
      <c r="V6498" s="178"/>
      <c r="W6498" s="178"/>
      <c r="X6498" s="178"/>
      <c r="Y6498" s="210">
        <f t="shared" si="513"/>
        <v>0.39077414448669201</v>
      </c>
      <c r="Z6498" s="211">
        <f t="shared" si="515"/>
        <v>0.46</v>
      </c>
      <c r="AA6498" s="178"/>
      <c r="AB6498" s="178"/>
      <c r="AC6498" s="178"/>
    </row>
    <row r="6499" spans="2:29" x14ac:dyDescent="0.35">
      <c r="B6499" s="222">
        <v>657600</v>
      </c>
      <c r="C6499" s="208">
        <v>276449</v>
      </c>
      <c r="D6499" s="309">
        <v>15204.69</v>
      </c>
      <c r="E6499" s="206">
        <v>22115.919999999998</v>
      </c>
      <c r="F6499" s="206">
        <v>24880.41</v>
      </c>
      <c r="G6499" s="205">
        <f t="shared" si="516"/>
        <v>0.42039081508515813</v>
      </c>
      <c r="H6499" s="207">
        <f t="shared" si="517"/>
        <v>0.45</v>
      </c>
      <c r="I6499" s="213">
        <v>256978</v>
      </c>
      <c r="J6499" s="213">
        <v>14133.79</v>
      </c>
      <c r="K6499" s="212">
        <v>20558.240000000002</v>
      </c>
      <c r="L6499" s="212">
        <v>23128.02</v>
      </c>
      <c r="M6499" s="239">
        <f t="shared" si="514"/>
        <v>0.51519999999974975</v>
      </c>
      <c r="N6499" s="239"/>
      <c r="O6499" s="178"/>
      <c r="P6499" s="178"/>
      <c r="Q6499" s="178"/>
      <c r="R6499" s="178"/>
      <c r="S6499" s="178"/>
      <c r="T6499" s="178"/>
      <c r="U6499" s="178"/>
      <c r="V6499" s="178"/>
      <c r="W6499" s="178"/>
      <c r="X6499" s="178"/>
      <c r="Y6499" s="210">
        <f t="shared" si="513"/>
        <v>0.39078163017031631</v>
      </c>
      <c r="Z6499" s="211">
        <f t="shared" si="515"/>
        <v>0.44</v>
      </c>
      <c r="AA6499" s="178"/>
      <c r="AB6499" s="178"/>
      <c r="AC6499" s="178"/>
    </row>
    <row r="6500" spans="2:29" x14ac:dyDescent="0.35">
      <c r="B6500" s="222">
        <v>657700</v>
      </c>
      <c r="C6500" s="208">
        <v>276494</v>
      </c>
      <c r="D6500" s="309">
        <v>15207.17</v>
      </c>
      <c r="E6500" s="206">
        <v>22119.52</v>
      </c>
      <c r="F6500" s="206">
        <v>24884.46</v>
      </c>
      <c r="G6500" s="205">
        <f t="shared" si="516"/>
        <v>0.42039531701383609</v>
      </c>
      <c r="H6500" s="207">
        <f t="shared" si="517"/>
        <v>0.45</v>
      </c>
      <c r="I6500" s="213">
        <v>257024</v>
      </c>
      <c r="J6500" s="213">
        <v>14136.32</v>
      </c>
      <c r="K6500" s="212">
        <v>20561.919999999998</v>
      </c>
      <c r="L6500" s="212">
        <v>23132.16</v>
      </c>
      <c r="M6500" s="239">
        <f t="shared" si="514"/>
        <v>0.51530000000002474</v>
      </c>
      <c r="N6500" s="239"/>
      <c r="O6500" s="178"/>
      <c r="P6500" s="178"/>
      <c r="Q6500" s="178"/>
      <c r="R6500" s="178"/>
      <c r="S6500" s="178"/>
      <c r="T6500" s="178"/>
      <c r="U6500" s="178"/>
      <c r="V6500" s="178"/>
      <c r="W6500" s="178"/>
      <c r="X6500" s="178"/>
      <c r="Y6500" s="210">
        <f t="shared" si="513"/>
        <v>0.39079215447772542</v>
      </c>
      <c r="Z6500" s="211">
        <f t="shared" si="515"/>
        <v>0.46</v>
      </c>
      <c r="AA6500" s="178"/>
      <c r="AB6500" s="178"/>
      <c r="AC6500" s="178"/>
    </row>
    <row r="6501" spans="2:29" x14ac:dyDescent="0.35">
      <c r="B6501" s="222">
        <v>657800</v>
      </c>
      <c r="C6501" s="208">
        <v>276539</v>
      </c>
      <c r="D6501" s="309">
        <v>15209.64</v>
      </c>
      <c r="E6501" s="206">
        <v>22123.119999999999</v>
      </c>
      <c r="F6501" s="206">
        <v>24888.51</v>
      </c>
      <c r="G6501" s="205">
        <f t="shared" si="516"/>
        <v>0.42039981757373063</v>
      </c>
      <c r="H6501" s="207">
        <f t="shared" si="517"/>
        <v>0.45</v>
      </c>
      <c r="I6501" s="213">
        <v>257068</v>
      </c>
      <c r="J6501" s="213">
        <v>14138.74</v>
      </c>
      <c r="K6501" s="212">
        <v>20565.439999999999</v>
      </c>
      <c r="L6501" s="212">
        <v>23136.12</v>
      </c>
      <c r="M6501" s="239">
        <f t="shared" si="514"/>
        <v>0.51520000000025901</v>
      </c>
      <c r="N6501" s="239"/>
      <c r="O6501" s="178"/>
      <c r="P6501" s="178"/>
      <c r="Q6501" s="178"/>
      <c r="R6501" s="178"/>
      <c r="S6501" s="178"/>
      <c r="T6501" s="178"/>
      <c r="U6501" s="178"/>
      <c r="V6501" s="178"/>
      <c r="W6501" s="178"/>
      <c r="X6501" s="178"/>
      <c r="Y6501" s="210">
        <f t="shared" si="513"/>
        <v>0.39079963514746124</v>
      </c>
      <c r="Z6501" s="211">
        <f t="shared" si="515"/>
        <v>0.44</v>
      </c>
      <c r="AA6501" s="178"/>
      <c r="AB6501" s="178"/>
      <c r="AC6501" s="178"/>
    </row>
    <row r="6502" spans="2:29" x14ac:dyDescent="0.35">
      <c r="B6502" s="222">
        <v>657900</v>
      </c>
      <c r="C6502" s="208">
        <v>276584</v>
      </c>
      <c r="D6502" s="309">
        <v>15212.12</v>
      </c>
      <c r="E6502" s="206">
        <v>22126.720000000001</v>
      </c>
      <c r="F6502" s="206">
        <v>24892.560000000001</v>
      </c>
      <c r="G6502" s="205">
        <f t="shared" si="516"/>
        <v>0.42040431676546586</v>
      </c>
      <c r="H6502" s="207">
        <f t="shared" si="517"/>
        <v>0.45</v>
      </c>
      <c r="I6502" s="213">
        <v>257114</v>
      </c>
      <c r="J6502" s="213">
        <v>14141.27</v>
      </c>
      <c r="K6502" s="212">
        <v>20569.12</v>
      </c>
      <c r="L6502" s="212">
        <v>23140.26</v>
      </c>
      <c r="M6502" s="239">
        <f t="shared" si="514"/>
        <v>0.51529999999995202</v>
      </c>
      <c r="N6502" s="239"/>
      <c r="O6502" s="178"/>
      <c r="P6502" s="178"/>
      <c r="Q6502" s="178"/>
      <c r="R6502" s="178"/>
      <c r="S6502" s="178"/>
      <c r="T6502" s="178"/>
      <c r="U6502" s="178"/>
      <c r="V6502" s="178"/>
      <c r="W6502" s="178"/>
      <c r="X6502" s="178"/>
      <c r="Y6502" s="210">
        <f t="shared" si="513"/>
        <v>0.39081015351877185</v>
      </c>
      <c r="Z6502" s="211">
        <f t="shared" si="515"/>
        <v>0.46</v>
      </c>
      <c r="AA6502" s="178"/>
      <c r="AB6502" s="178"/>
      <c r="AC6502" s="178"/>
    </row>
    <row r="6503" spans="2:29" x14ac:dyDescent="0.35">
      <c r="B6503" s="222">
        <v>658000</v>
      </c>
      <c r="C6503" s="208">
        <v>276629</v>
      </c>
      <c r="D6503" s="309">
        <v>15214.59</v>
      </c>
      <c r="E6503" s="206">
        <v>22130.32</v>
      </c>
      <c r="F6503" s="206">
        <v>24896.61</v>
      </c>
      <c r="G6503" s="205">
        <f t="shared" si="516"/>
        <v>0.42040881458966567</v>
      </c>
      <c r="H6503" s="207">
        <f t="shared" si="517"/>
        <v>0.45</v>
      </c>
      <c r="I6503" s="213">
        <v>257158</v>
      </c>
      <c r="J6503" s="213">
        <v>14143.69</v>
      </c>
      <c r="K6503" s="212">
        <v>20572.64</v>
      </c>
      <c r="L6503" s="212">
        <v>23144.22</v>
      </c>
      <c r="M6503" s="239">
        <f t="shared" si="514"/>
        <v>0.51520000000007715</v>
      </c>
      <c r="N6503" s="239"/>
      <c r="O6503" s="178"/>
      <c r="P6503" s="178"/>
      <c r="Q6503" s="178"/>
      <c r="R6503" s="178"/>
      <c r="S6503" s="178"/>
      <c r="T6503" s="178"/>
      <c r="U6503" s="178"/>
      <c r="V6503" s="178"/>
      <c r="W6503" s="178"/>
      <c r="X6503" s="178"/>
      <c r="Y6503" s="210">
        <f t="shared" si="513"/>
        <v>0.39081762917933133</v>
      </c>
      <c r="Z6503" s="211">
        <f t="shared" si="515"/>
        <v>0.44</v>
      </c>
      <c r="AA6503" s="178"/>
      <c r="AB6503" s="178"/>
      <c r="AC6503" s="178"/>
    </row>
    <row r="6504" spans="2:29" x14ac:dyDescent="0.35">
      <c r="B6504" s="222">
        <v>658100</v>
      </c>
      <c r="C6504" s="208">
        <v>276674</v>
      </c>
      <c r="D6504" s="309">
        <v>15217.07</v>
      </c>
      <c r="E6504" s="206">
        <v>22133.919999999998</v>
      </c>
      <c r="F6504" s="206">
        <v>24900.66</v>
      </c>
      <c r="G6504" s="205">
        <f t="shared" si="516"/>
        <v>0.42041331104695334</v>
      </c>
      <c r="H6504" s="207">
        <f t="shared" si="517"/>
        <v>0.45</v>
      </c>
      <c r="I6504" s="213">
        <v>257204</v>
      </c>
      <c r="J6504" s="213">
        <v>14146.22</v>
      </c>
      <c r="K6504" s="212">
        <v>20576.32</v>
      </c>
      <c r="L6504" s="212">
        <v>23148.36</v>
      </c>
      <c r="M6504" s="239">
        <f t="shared" si="514"/>
        <v>0.51529999999980647</v>
      </c>
      <c r="N6504" s="239"/>
      <c r="O6504" s="178"/>
      <c r="P6504" s="178"/>
      <c r="Q6504" s="178"/>
      <c r="R6504" s="178"/>
      <c r="S6504" s="178"/>
      <c r="T6504" s="178"/>
      <c r="U6504" s="178"/>
      <c r="V6504" s="178"/>
      <c r="W6504" s="178"/>
      <c r="X6504" s="178"/>
      <c r="Y6504" s="210">
        <f t="shared" si="513"/>
        <v>0.39082814161981461</v>
      </c>
      <c r="Z6504" s="211">
        <f t="shared" si="515"/>
        <v>0.46</v>
      </c>
      <c r="AA6504" s="178"/>
      <c r="AB6504" s="178"/>
      <c r="AC6504" s="178"/>
    </row>
    <row r="6505" spans="2:29" x14ac:dyDescent="0.35">
      <c r="B6505" s="222">
        <v>658200</v>
      </c>
      <c r="C6505" s="208">
        <v>276719</v>
      </c>
      <c r="D6505" s="309">
        <v>15219.54</v>
      </c>
      <c r="E6505" s="206">
        <v>22137.52</v>
      </c>
      <c r="F6505" s="206">
        <v>24904.71</v>
      </c>
      <c r="G6505" s="205">
        <f t="shared" si="516"/>
        <v>0.42041780613795199</v>
      </c>
      <c r="H6505" s="207">
        <f t="shared" si="517"/>
        <v>0.45</v>
      </c>
      <c r="I6505" s="213">
        <v>257248</v>
      </c>
      <c r="J6505" s="213">
        <v>14148.64</v>
      </c>
      <c r="K6505" s="212">
        <v>20579.84</v>
      </c>
      <c r="L6505" s="212">
        <v>23152.32</v>
      </c>
      <c r="M6505" s="239">
        <f t="shared" si="514"/>
        <v>0.51520000000000432</v>
      </c>
      <c r="N6505" s="239"/>
      <c r="O6505" s="178"/>
      <c r="P6505" s="178"/>
      <c r="Q6505" s="178"/>
      <c r="R6505" s="178"/>
      <c r="S6505" s="178"/>
      <c r="T6505" s="178"/>
      <c r="U6505" s="178"/>
      <c r="V6505" s="178"/>
      <c r="W6505" s="178"/>
      <c r="X6505" s="178"/>
      <c r="Y6505" s="210">
        <f t="shared" si="513"/>
        <v>0.39083561227590397</v>
      </c>
      <c r="Z6505" s="211">
        <f t="shared" si="515"/>
        <v>0.44</v>
      </c>
      <c r="AA6505" s="178"/>
      <c r="AB6505" s="178"/>
      <c r="AC6505" s="178"/>
    </row>
    <row r="6506" spans="2:29" x14ac:dyDescent="0.35">
      <c r="B6506" s="222">
        <v>658300</v>
      </c>
      <c r="C6506" s="208">
        <v>276764</v>
      </c>
      <c r="D6506" s="309">
        <v>15222.02</v>
      </c>
      <c r="E6506" s="206">
        <v>22141.119999999999</v>
      </c>
      <c r="F6506" s="206">
        <v>24908.76</v>
      </c>
      <c r="G6506" s="205">
        <f t="shared" si="516"/>
        <v>0.42042229986328422</v>
      </c>
      <c r="H6506" s="207">
        <f t="shared" si="517"/>
        <v>0.45</v>
      </c>
      <c r="I6506" s="213">
        <v>257294</v>
      </c>
      <c r="J6506" s="213">
        <v>14151.17</v>
      </c>
      <c r="K6506" s="212">
        <v>20583.52</v>
      </c>
      <c r="L6506" s="212">
        <v>23156.46</v>
      </c>
      <c r="M6506" s="239">
        <f t="shared" si="514"/>
        <v>0.51530000000027942</v>
      </c>
      <c r="N6506" s="239"/>
      <c r="O6506" s="178"/>
      <c r="P6506" s="178"/>
      <c r="Q6506" s="178"/>
      <c r="R6506" s="178"/>
      <c r="S6506" s="178"/>
      <c r="T6506" s="178"/>
      <c r="U6506" s="178"/>
      <c r="V6506" s="178"/>
      <c r="W6506" s="178"/>
      <c r="X6506" s="178"/>
      <c r="Y6506" s="210">
        <f t="shared" si="513"/>
        <v>0.39084611879082487</v>
      </c>
      <c r="Z6506" s="211">
        <f t="shared" si="515"/>
        <v>0.46</v>
      </c>
      <c r="AA6506" s="178"/>
      <c r="AB6506" s="178"/>
      <c r="AC6506" s="178"/>
    </row>
    <row r="6507" spans="2:29" x14ac:dyDescent="0.35">
      <c r="B6507" s="222">
        <v>658400</v>
      </c>
      <c r="C6507" s="208">
        <v>276809</v>
      </c>
      <c r="D6507" s="309">
        <v>15224.49</v>
      </c>
      <c r="E6507" s="206">
        <v>22144.720000000001</v>
      </c>
      <c r="F6507" s="206">
        <v>24912.81</v>
      </c>
      <c r="G6507" s="205">
        <f t="shared" si="516"/>
        <v>0.42042679222357232</v>
      </c>
      <c r="H6507" s="207">
        <f t="shared" si="517"/>
        <v>0.45</v>
      </c>
      <c r="I6507" s="213">
        <v>257338</v>
      </c>
      <c r="J6507" s="213">
        <v>14153.59</v>
      </c>
      <c r="K6507" s="212">
        <v>20587.04</v>
      </c>
      <c r="L6507" s="212">
        <v>23160.42</v>
      </c>
      <c r="M6507" s="239">
        <f t="shared" si="514"/>
        <v>0.51519999999989519</v>
      </c>
      <c r="N6507" s="239"/>
      <c r="O6507" s="178"/>
      <c r="P6507" s="178"/>
      <c r="Q6507" s="178"/>
      <c r="R6507" s="178"/>
      <c r="S6507" s="178"/>
      <c r="T6507" s="178"/>
      <c r="U6507" s="178"/>
      <c r="V6507" s="178"/>
      <c r="W6507" s="178"/>
      <c r="X6507" s="178"/>
      <c r="Y6507" s="210">
        <f t="shared" si="513"/>
        <v>0.39085358444714458</v>
      </c>
      <c r="Z6507" s="211">
        <f t="shared" si="515"/>
        <v>0.44</v>
      </c>
      <c r="AA6507" s="178"/>
      <c r="AB6507" s="178"/>
      <c r="AC6507" s="178"/>
    </row>
    <row r="6508" spans="2:29" x14ac:dyDescent="0.35">
      <c r="B6508" s="222">
        <v>658500</v>
      </c>
      <c r="C6508" s="208">
        <v>276854</v>
      </c>
      <c r="D6508" s="309">
        <v>15226.97</v>
      </c>
      <c r="E6508" s="206">
        <v>22148.32</v>
      </c>
      <c r="F6508" s="206">
        <v>24916.86</v>
      </c>
      <c r="G6508" s="205">
        <f t="shared" si="516"/>
        <v>0.42043128321943812</v>
      </c>
      <c r="H6508" s="207">
        <f t="shared" si="517"/>
        <v>0.45</v>
      </c>
      <c r="I6508" s="213">
        <v>257384</v>
      </c>
      <c r="J6508" s="213">
        <v>14156.12</v>
      </c>
      <c r="K6508" s="212">
        <v>20590.72</v>
      </c>
      <c r="L6508" s="212">
        <v>23164.560000000001</v>
      </c>
      <c r="M6508" s="239">
        <f t="shared" si="514"/>
        <v>0.5152999999995882</v>
      </c>
      <c r="N6508" s="239"/>
      <c r="O6508" s="178"/>
      <c r="P6508" s="178"/>
      <c r="Q6508" s="178"/>
      <c r="R6508" s="178"/>
      <c r="S6508" s="178"/>
      <c r="T6508" s="178"/>
      <c r="U6508" s="178"/>
      <c r="V6508" s="178"/>
      <c r="W6508" s="178"/>
      <c r="X6508" s="178"/>
      <c r="Y6508" s="210">
        <f t="shared" si="513"/>
        <v>0.39086408504176157</v>
      </c>
      <c r="Z6508" s="211">
        <f t="shared" si="515"/>
        <v>0.46</v>
      </c>
      <c r="AA6508" s="178"/>
      <c r="AB6508" s="178"/>
      <c r="AC6508" s="178"/>
    </row>
    <row r="6509" spans="2:29" x14ac:dyDescent="0.35">
      <c r="B6509" s="222">
        <v>658600</v>
      </c>
      <c r="C6509" s="208">
        <v>276899</v>
      </c>
      <c r="D6509" s="309">
        <v>15229.44</v>
      </c>
      <c r="E6509" s="206">
        <v>22151.919999999998</v>
      </c>
      <c r="F6509" s="206">
        <v>24920.91</v>
      </c>
      <c r="G6509" s="205">
        <f t="shared" si="516"/>
        <v>0.42043577285150319</v>
      </c>
      <c r="H6509" s="207">
        <f t="shared" si="517"/>
        <v>0.45</v>
      </c>
      <c r="I6509" s="213">
        <v>257428</v>
      </c>
      <c r="J6509" s="213">
        <v>14158.54</v>
      </c>
      <c r="K6509" s="212">
        <v>20594.240000000002</v>
      </c>
      <c r="L6509" s="212">
        <v>23168.52</v>
      </c>
      <c r="M6509" s="239">
        <f t="shared" si="514"/>
        <v>0.51519999999974975</v>
      </c>
      <c r="N6509" s="239"/>
      <c r="O6509" s="178"/>
      <c r="P6509" s="178"/>
      <c r="Q6509" s="178"/>
      <c r="R6509" s="178"/>
      <c r="S6509" s="178"/>
      <c r="T6509" s="178"/>
      <c r="U6509" s="178"/>
      <c r="V6509" s="178"/>
      <c r="W6509" s="178"/>
      <c r="X6509" s="178"/>
      <c r="Y6509" s="210">
        <f t="shared" si="513"/>
        <v>0.39087154570300636</v>
      </c>
      <c r="Z6509" s="211">
        <f t="shared" si="515"/>
        <v>0.44</v>
      </c>
      <c r="AA6509" s="178"/>
      <c r="AB6509" s="178"/>
      <c r="AC6509" s="178"/>
    </row>
    <row r="6510" spans="2:29" x14ac:dyDescent="0.35">
      <c r="B6510" s="222">
        <v>658700</v>
      </c>
      <c r="C6510" s="208">
        <v>276944</v>
      </c>
      <c r="D6510" s="309">
        <v>15231.92</v>
      </c>
      <c r="E6510" s="206">
        <v>22155.52</v>
      </c>
      <c r="F6510" s="206">
        <v>24924.959999999999</v>
      </c>
      <c r="G6510" s="205">
        <f t="shared" si="516"/>
        <v>0.42044026112038863</v>
      </c>
      <c r="H6510" s="207">
        <f t="shared" si="517"/>
        <v>0.45</v>
      </c>
      <c r="I6510" s="213">
        <v>257474</v>
      </c>
      <c r="J6510" s="213">
        <v>14161.07</v>
      </c>
      <c r="K6510" s="212">
        <v>20597.919999999998</v>
      </c>
      <c r="L6510" s="212">
        <v>23172.66</v>
      </c>
      <c r="M6510" s="239">
        <f t="shared" si="514"/>
        <v>0.51530000000002474</v>
      </c>
      <c r="N6510" s="239"/>
      <c r="O6510" s="178"/>
      <c r="P6510" s="178"/>
      <c r="Q6510" s="178"/>
      <c r="R6510" s="178"/>
      <c r="S6510" s="178"/>
      <c r="T6510" s="178"/>
      <c r="U6510" s="178"/>
      <c r="V6510" s="178"/>
      <c r="W6510" s="178"/>
      <c r="X6510" s="178"/>
      <c r="Y6510" s="210">
        <f t="shared" si="513"/>
        <v>0.39088204038257174</v>
      </c>
      <c r="Z6510" s="211">
        <f t="shared" si="515"/>
        <v>0.46</v>
      </c>
      <c r="AA6510" s="178"/>
      <c r="AB6510" s="178"/>
      <c r="AC6510" s="178"/>
    </row>
    <row r="6511" spans="2:29" x14ac:dyDescent="0.35">
      <c r="B6511" s="222">
        <v>658800</v>
      </c>
      <c r="C6511" s="208">
        <v>276989</v>
      </c>
      <c r="D6511" s="309">
        <v>15234.39</v>
      </c>
      <c r="E6511" s="206">
        <v>22159.119999999999</v>
      </c>
      <c r="F6511" s="206">
        <v>24929.01</v>
      </c>
      <c r="G6511" s="205">
        <f t="shared" si="516"/>
        <v>0.42044474802671522</v>
      </c>
      <c r="H6511" s="207">
        <f t="shared" si="517"/>
        <v>0.45</v>
      </c>
      <c r="I6511" s="213">
        <v>257518</v>
      </c>
      <c r="J6511" s="213">
        <v>14163.49</v>
      </c>
      <c r="K6511" s="212">
        <v>20601.439999999999</v>
      </c>
      <c r="L6511" s="212">
        <v>23176.62</v>
      </c>
      <c r="M6511" s="239">
        <f t="shared" si="514"/>
        <v>0.51520000000025901</v>
      </c>
      <c r="N6511" s="239"/>
      <c r="O6511" s="178"/>
      <c r="P6511" s="178"/>
      <c r="Q6511" s="178"/>
      <c r="R6511" s="178"/>
      <c r="S6511" s="178"/>
      <c r="T6511" s="178"/>
      <c r="U6511" s="178"/>
      <c r="V6511" s="178"/>
      <c r="W6511" s="178"/>
      <c r="X6511" s="178"/>
      <c r="Y6511" s="210">
        <f t="shared" si="513"/>
        <v>0.39088949605343049</v>
      </c>
      <c r="Z6511" s="211">
        <f t="shared" si="515"/>
        <v>0.44</v>
      </c>
      <c r="AA6511" s="178"/>
      <c r="AB6511" s="178"/>
      <c r="AC6511" s="178"/>
    </row>
    <row r="6512" spans="2:29" x14ac:dyDescent="0.35">
      <c r="B6512" s="222">
        <v>658900</v>
      </c>
      <c r="C6512" s="208">
        <v>277034</v>
      </c>
      <c r="D6512" s="309">
        <v>15236.87</v>
      </c>
      <c r="E6512" s="206">
        <v>22162.720000000001</v>
      </c>
      <c r="F6512" s="206">
        <v>24933.06</v>
      </c>
      <c r="G6512" s="205">
        <f t="shared" si="516"/>
        <v>0.42044923357110336</v>
      </c>
      <c r="H6512" s="207">
        <f t="shared" si="517"/>
        <v>0.45</v>
      </c>
      <c r="I6512" s="213">
        <v>257564</v>
      </c>
      <c r="J6512" s="213">
        <v>14166.02</v>
      </c>
      <c r="K6512" s="212">
        <v>20605.12</v>
      </c>
      <c r="L6512" s="212">
        <v>23180.76</v>
      </c>
      <c r="M6512" s="239">
        <f t="shared" si="514"/>
        <v>0.51529999999995202</v>
      </c>
      <c r="N6512" s="239"/>
      <c r="O6512" s="178"/>
      <c r="P6512" s="178"/>
      <c r="Q6512" s="178"/>
      <c r="R6512" s="178"/>
      <c r="S6512" s="178"/>
      <c r="T6512" s="178"/>
      <c r="U6512" s="178"/>
      <c r="V6512" s="178"/>
      <c r="W6512" s="178"/>
      <c r="X6512" s="178"/>
      <c r="Y6512" s="210">
        <f t="shared" si="513"/>
        <v>0.39089998482319016</v>
      </c>
      <c r="Z6512" s="211">
        <f t="shared" si="515"/>
        <v>0.46</v>
      </c>
      <c r="AA6512" s="178"/>
      <c r="AB6512" s="178"/>
      <c r="AC6512" s="178"/>
    </row>
    <row r="6513" spans="2:29" x14ac:dyDescent="0.35">
      <c r="B6513" s="222">
        <v>659000</v>
      </c>
      <c r="C6513" s="208">
        <v>277079</v>
      </c>
      <c r="D6513" s="309">
        <v>15239.34</v>
      </c>
      <c r="E6513" s="206">
        <v>22166.32</v>
      </c>
      <c r="F6513" s="206">
        <v>24937.11</v>
      </c>
      <c r="G6513" s="205">
        <f t="shared" si="516"/>
        <v>0.42045371775417301</v>
      </c>
      <c r="H6513" s="207">
        <f t="shared" si="517"/>
        <v>0.45</v>
      </c>
      <c r="I6513" s="213">
        <v>257608</v>
      </c>
      <c r="J6513" s="213">
        <v>14168.44</v>
      </c>
      <c r="K6513" s="212">
        <v>20608.64</v>
      </c>
      <c r="L6513" s="212">
        <v>23184.720000000001</v>
      </c>
      <c r="M6513" s="239">
        <f t="shared" si="514"/>
        <v>0.51520000000007715</v>
      </c>
      <c r="N6513" s="239"/>
      <c r="O6513" s="178"/>
      <c r="P6513" s="178"/>
      <c r="Q6513" s="178"/>
      <c r="R6513" s="178"/>
      <c r="S6513" s="178"/>
      <c r="T6513" s="178"/>
      <c r="U6513" s="178"/>
      <c r="V6513" s="178"/>
      <c r="W6513" s="178"/>
      <c r="X6513" s="178"/>
      <c r="Y6513" s="210">
        <f t="shared" si="513"/>
        <v>0.390907435508346</v>
      </c>
      <c r="Z6513" s="211">
        <f t="shared" si="515"/>
        <v>0.44</v>
      </c>
      <c r="AA6513" s="178"/>
      <c r="AB6513" s="178"/>
      <c r="AC6513" s="178"/>
    </row>
    <row r="6514" spans="2:29" x14ac:dyDescent="0.35">
      <c r="B6514" s="222">
        <v>659100</v>
      </c>
      <c r="C6514" s="208">
        <v>277124</v>
      </c>
      <c r="D6514" s="309">
        <v>15241.82</v>
      </c>
      <c r="E6514" s="206">
        <v>22169.919999999998</v>
      </c>
      <c r="F6514" s="206">
        <v>24941.16</v>
      </c>
      <c r="G6514" s="205">
        <f t="shared" si="516"/>
        <v>0.42045820057654376</v>
      </c>
      <c r="H6514" s="207">
        <f t="shared" si="517"/>
        <v>0.45</v>
      </c>
      <c r="I6514" s="213">
        <v>257654</v>
      </c>
      <c r="J6514" s="213">
        <v>14170.97</v>
      </c>
      <c r="K6514" s="212">
        <v>20612.32</v>
      </c>
      <c r="L6514" s="212">
        <v>23188.86</v>
      </c>
      <c r="M6514" s="239">
        <f t="shared" si="514"/>
        <v>0.51529999999980647</v>
      </c>
      <c r="N6514" s="239"/>
      <c r="O6514" s="178"/>
      <c r="P6514" s="178"/>
      <c r="Q6514" s="178"/>
      <c r="R6514" s="178"/>
      <c r="S6514" s="178"/>
      <c r="T6514" s="178"/>
      <c r="U6514" s="178"/>
      <c r="V6514" s="178"/>
      <c r="W6514" s="178"/>
      <c r="X6514" s="178"/>
      <c r="Y6514" s="210">
        <f t="shared" si="513"/>
        <v>0.39091791837353967</v>
      </c>
      <c r="Z6514" s="211">
        <f t="shared" si="515"/>
        <v>0.46</v>
      </c>
      <c r="AA6514" s="178"/>
      <c r="AB6514" s="178"/>
      <c r="AC6514" s="178"/>
    </row>
    <row r="6515" spans="2:29" x14ac:dyDescent="0.35">
      <c r="B6515" s="222">
        <v>659200</v>
      </c>
      <c r="C6515" s="208">
        <v>277169</v>
      </c>
      <c r="D6515" s="309">
        <v>15244.29</v>
      </c>
      <c r="E6515" s="206">
        <v>22173.52</v>
      </c>
      <c r="F6515" s="206">
        <v>24945.21</v>
      </c>
      <c r="G6515" s="205">
        <f t="shared" si="516"/>
        <v>0.42046268203883497</v>
      </c>
      <c r="H6515" s="207">
        <f t="shared" si="517"/>
        <v>0.45</v>
      </c>
      <c r="I6515" s="213">
        <v>257698</v>
      </c>
      <c r="J6515" s="213">
        <v>14173.39</v>
      </c>
      <c r="K6515" s="212">
        <v>20615.84</v>
      </c>
      <c r="L6515" s="212">
        <v>23192.82</v>
      </c>
      <c r="M6515" s="239">
        <f t="shared" si="514"/>
        <v>0.51520000000000432</v>
      </c>
      <c r="N6515" s="239"/>
      <c r="O6515" s="178"/>
      <c r="P6515" s="178"/>
      <c r="Q6515" s="178"/>
      <c r="R6515" s="178"/>
      <c r="S6515" s="178"/>
      <c r="T6515" s="178"/>
      <c r="U6515" s="178"/>
      <c r="V6515" s="178"/>
      <c r="W6515" s="178"/>
      <c r="X6515" s="178"/>
      <c r="Y6515" s="210">
        <f t="shared" si="513"/>
        <v>0.39092536407766992</v>
      </c>
      <c r="Z6515" s="211">
        <f t="shared" si="515"/>
        <v>0.44</v>
      </c>
      <c r="AA6515" s="178"/>
      <c r="AB6515" s="178"/>
      <c r="AC6515" s="178"/>
    </row>
    <row r="6516" spans="2:29" x14ac:dyDescent="0.35">
      <c r="B6516" s="222">
        <v>659300</v>
      </c>
      <c r="C6516" s="208">
        <v>277214</v>
      </c>
      <c r="D6516" s="309">
        <v>15246.77</v>
      </c>
      <c r="E6516" s="206">
        <v>22177.119999999999</v>
      </c>
      <c r="F6516" s="206">
        <v>24949.26</v>
      </c>
      <c r="G6516" s="205">
        <f t="shared" si="516"/>
        <v>0.42046716214166541</v>
      </c>
      <c r="H6516" s="207">
        <f t="shared" si="517"/>
        <v>0.45</v>
      </c>
      <c r="I6516" s="213">
        <v>257744</v>
      </c>
      <c r="J6516" s="213">
        <v>14175.92</v>
      </c>
      <c r="K6516" s="212">
        <v>20619.52</v>
      </c>
      <c r="L6516" s="212">
        <v>23196.959999999999</v>
      </c>
      <c r="M6516" s="239">
        <f t="shared" si="514"/>
        <v>0.51530000000027942</v>
      </c>
      <c r="N6516" s="239"/>
      <c r="O6516" s="178"/>
      <c r="P6516" s="178"/>
      <c r="Q6516" s="178"/>
      <c r="R6516" s="178"/>
      <c r="S6516" s="178"/>
      <c r="T6516" s="178"/>
      <c r="U6516" s="178"/>
      <c r="V6516" s="178"/>
      <c r="W6516" s="178"/>
      <c r="X6516" s="178"/>
      <c r="Y6516" s="210">
        <f t="shared" si="513"/>
        <v>0.39093584104353102</v>
      </c>
      <c r="Z6516" s="211">
        <f t="shared" si="515"/>
        <v>0.46</v>
      </c>
      <c r="AA6516" s="178"/>
      <c r="AB6516" s="178"/>
      <c r="AC6516" s="178"/>
    </row>
    <row r="6517" spans="2:29" x14ac:dyDescent="0.35">
      <c r="B6517" s="222">
        <v>659400</v>
      </c>
      <c r="C6517" s="208">
        <v>277259</v>
      </c>
      <c r="D6517" s="309">
        <v>15249.24</v>
      </c>
      <c r="E6517" s="206">
        <v>22180.720000000001</v>
      </c>
      <c r="F6517" s="206">
        <v>24953.31</v>
      </c>
      <c r="G6517" s="205">
        <f t="shared" si="516"/>
        <v>0.42047164088565364</v>
      </c>
      <c r="H6517" s="207">
        <f t="shared" si="517"/>
        <v>0.45</v>
      </c>
      <c r="I6517" s="213">
        <v>257788</v>
      </c>
      <c r="J6517" s="213">
        <v>14178.34</v>
      </c>
      <c r="K6517" s="212">
        <v>20623.04</v>
      </c>
      <c r="L6517" s="212">
        <v>23200.92</v>
      </c>
      <c r="M6517" s="239">
        <f t="shared" si="514"/>
        <v>0.51519999999989519</v>
      </c>
      <c r="N6517" s="239"/>
      <c r="O6517" s="178"/>
      <c r="P6517" s="178"/>
      <c r="Q6517" s="178"/>
      <c r="R6517" s="178"/>
      <c r="S6517" s="178"/>
      <c r="T6517" s="178"/>
      <c r="U6517" s="178"/>
      <c r="V6517" s="178"/>
      <c r="W6517" s="178"/>
      <c r="X6517" s="178"/>
      <c r="Y6517" s="210">
        <f t="shared" si="513"/>
        <v>0.39094328177130727</v>
      </c>
      <c r="Z6517" s="211">
        <f t="shared" si="515"/>
        <v>0.44</v>
      </c>
      <c r="AA6517" s="178"/>
      <c r="AB6517" s="178"/>
      <c r="AC6517" s="178"/>
    </row>
    <row r="6518" spans="2:29" x14ac:dyDescent="0.35">
      <c r="B6518" s="222">
        <v>659500</v>
      </c>
      <c r="C6518" s="208">
        <v>277304</v>
      </c>
      <c r="D6518" s="309">
        <v>15251.72</v>
      </c>
      <c r="E6518" s="206">
        <v>22184.32</v>
      </c>
      <c r="F6518" s="206">
        <v>24957.360000000001</v>
      </c>
      <c r="G6518" s="205">
        <f t="shared" si="516"/>
        <v>0.42047611827141773</v>
      </c>
      <c r="H6518" s="207">
        <f t="shared" si="517"/>
        <v>0.45</v>
      </c>
      <c r="I6518" s="213">
        <v>257834</v>
      </c>
      <c r="J6518" s="213">
        <v>14180.87</v>
      </c>
      <c r="K6518" s="212">
        <v>20626.72</v>
      </c>
      <c r="L6518" s="212">
        <v>23205.06</v>
      </c>
      <c r="M6518" s="239">
        <f t="shared" si="514"/>
        <v>0.5152999999995882</v>
      </c>
      <c r="N6518" s="239"/>
      <c r="O6518" s="178"/>
      <c r="P6518" s="178"/>
      <c r="Q6518" s="178"/>
      <c r="R6518" s="178"/>
      <c r="S6518" s="178"/>
      <c r="T6518" s="178"/>
      <c r="U6518" s="178"/>
      <c r="V6518" s="178"/>
      <c r="W6518" s="178"/>
      <c r="X6518" s="178"/>
      <c r="Y6518" s="210">
        <f t="shared" si="513"/>
        <v>0.39095375284306294</v>
      </c>
      <c r="Z6518" s="211">
        <f t="shared" si="515"/>
        <v>0.46</v>
      </c>
      <c r="AA6518" s="178"/>
      <c r="AB6518" s="178"/>
      <c r="AC6518" s="178"/>
    </row>
    <row r="6519" spans="2:29" x14ac:dyDescent="0.35">
      <c r="B6519" s="222">
        <v>659600</v>
      </c>
      <c r="C6519" s="208">
        <v>277349</v>
      </c>
      <c r="D6519" s="309">
        <v>15254.19</v>
      </c>
      <c r="E6519" s="206">
        <v>22187.919999999998</v>
      </c>
      <c r="F6519" s="206">
        <v>24961.41</v>
      </c>
      <c r="G6519" s="205">
        <f t="shared" si="516"/>
        <v>0.42048059429957552</v>
      </c>
      <c r="H6519" s="207">
        <f t="shared" si="517"/>
        <v>0.45</v>
      </c>
      <c r="I6519" s="213">
        <v>257878</v>
      </c>
      <c r="J6519" s="213">
        <v>14183.29</v>
      </c>
      <c r="K6519" s="212">
        <v>20630.240000000002</v>
      </c>
      <c r="L6519" s="212">
        <v>23209.02</v>
      </c>
      <c r="M6519" s="239">
        <f t="shared" si="514"/>
        <v>0.51519999999974975</v>
      </c>
      <c r="N6519" s="239"/>
      <c r="O6519" s="178"/>
      <c r="P6519" s="178"/>
      <c r="Q6519" s="178"/>
      <c r="R6519" s="178"/>
      <c r="S6519" s="178"/>
      <c r="T6519" s="178"/>
      <c r="U6519" s="178"/>
      <c r="V6519" s="178"/>
      <c r="W6519" s="178"/>
      <c r="X6519" s="178"/>
      <c r="Y6519" s="210">
        <f t="shared" si="513"/>
        <v>0.39096118859915102</v>
      </c>
      <c r="Z6519" s="211">
        <f t="shared" si="515"/>
        <v>0.44</v>
      </c>
      <c r="AA6519" s="178"/>
      <c r="AB6519" s="178"/>
      <c r="AC6519" s="178"/>
    </row>
    <row r="6520" spans="2:29" x14ac:dyDescent="0.35">
      <c r="B6520" s="222">
        <v>659700</v>
      </c>
      <c r="C6520" s="208">
        <v>277394</v>
      </c>
      <c r="D6520" s="309">
        <v>15256.67</v>
      </c>
      <c r="E6520" s="206">
        <v>22191.52</v>
      </c>
      <c r="F6520" s="206">
        <v>24965.46</v>
      </c>
      <c r="G6520" s="205">
        <f t="shared" si="516"/>
        <v>0.42048506897074428</v>
      </c>
      <c r="H6520" s="207">
        <f t="shared" si="517"/>
        <v>0.45</v>
      </c>
      <c r="I6520" s="213">
        <v>257924</v>
      </c>
      <c r="J6520" s="213">
        <v>14185.82</v>
      </c>
      <c r="K6520" s="212">
        <v>20633.919999999998</v>
      </c>
      <c r="L6520" s="212">
        <v>23213.16</v>
      </c>
      <c r="M6520" s="239">
        <f t="shared" si="514"/>
        <v>0.51530000000002474</v>
      </c>
      <c r="N6520" s="239"/>
      <c r="O6520" s="178"/>
      <c r="P6520" s="178"/>
      <c r="Q6520" s="178"/>
      <c r="R6520" s="178"/>
      <c r="S6520" s="178"/>
      <c r="T6520" s="178"/>
      <c r="U6520" s="178"/>
      <c r="V6520" s="178"/>
      <c r="W6520" s="178"/>
      <c r="X6520" s="178"/>
      <c r="Y6520" s="210">
        <f t="shared" si="513"/>
        <v>0.39097165378202214</v>
      </c>
      <c r="Z6520" s="211">
        <f t="shared" si="515"/>
        <v>0.46</v>
      </c>
      <c r="AA6520" s="178"/>
      <c r="AB6520" s="178"/>
      <c r="AC6520" s="178"/>
    </row>
    <row r="6521" spans="2:29" x14ac:dyDescent="0.35">
      <c r="B6521" s="222">
        <v>659800</v>
      </c>
      <c r="C6521" s="208">
        <v>277439</v>
      </c>
      <c r="D6521" s="309">
        <v>15259.14</v>
      </c>
      <c r="E6521" s="206">
        <v>22195.119999999999</v>
      </c>
      <c r="F6521" s="206">
        <v>24969.51</v>
      </c>
      <c r="G6521" s="205">
        <f t="shared" si="516"/>
        <v>0.42048954228554108</v>
      </c>
      <c r="H6521" s="207">
        <f t="shared" si="517"/>
        <v>0.45</v>
      </c>
      <c r="I6521" s="213">
        <v>257968</v>
      </c>
      <c r="J6521" s="213">
        <v>14188.24</v>
      </c>
      <c r="K6521" s="212">
        <v>20637.439999999999</v>
      </c>
      <c r="L6521" s="212">
        <v>23217.119999999999</v>
      </c>
      <c r="M6521" s="239">
        <f t="shared" si="514"/>
        <v>0.51520000000025901</v>
      </c>
      <c r="N6521" s="239"/>
      <c r="O6521" s="178"/>
      <c r="P6521" s="178"/>
      <c r="Q6521" s="178"/>
      <c r="R6521" s="178"/>
      <c r="S6521" s="178"/>
      <c r="T6521" s="178"/>
      <c r="U6521" s="178"/>
      <c r="V6521" s="178"/>
      <c r="W6521" s="178"/>
      <c r="X6521" s="178"/>
      <c r="Y6521" s="210">
        <f t="shared" si="513"/>
        <v>0.39097908457108216</v>
      </c>
      <c r="Z6521" s="211">
        <f t="shared" si="515"/>
        <v>0.44</v>
      </c>
      <c r="AA6521" s="178"/>
      <c r="AB6521" s="178"/>
      <c r="AC6521" s="178"/>
    </row>
    <row r="6522" spans="2:29" x14ac:dyDescent="0.35">
      <c r="B6522" s="222">
        <v>659900</v>
      </c>
      <c r="C6522" s="208">
        <v>277484</v>
      </c>
      <c r="D6522" s="309">
        <v>15261.62</v>
      </c>
      <c r="E6522" s="206">
        <v>22198.720000000001</v>
      </c>
      <c r="F6522" s="206">
        <v>24973.56</v>
      </c>
      <c r="G6522" s="205">
        <f t="shared" si="516"/>
        <v>0.42049401424458249</v>
      </c>
      <c r="H6522" s="207">
        <f t="shared" si="517"/>
        <v>0.45</v>
      </c>
      <c r="I6522" s="213">
        <v>258014</v>
      </c>
      <c r="J6522" s="213">
        <v>14190.77</v>
      </c>
      <c r="K6522" s="212">
        <v>20641.12</v>
      </c>
      <c r="L6522" s="212">
        <v>23221.26</v>
      </c>
      <c r="M6522" s="239">
        <f t="shared" si="514"/>
        <v>0.51529999999995202</v>
      </c>
      <c r="N6522" s="239"/>
      <c r="O6522" s="178"/>
      <c r="P6522" s="178"/>
      <c r="Q6522" s="178"/>
      <c r="R6522" s="178"/>
      <c r="S6522" s="178"/>
      <c r="T6522" s="178"/>
      <c r="U6522" s="178"/>
      <c r="V6522" s="178"/>
      <c r="W6522" s="178"/>
      <c r="X6522" s="178"/>
      <c r="Y6522" s="210">
        <f t="shared" si="513"/>
        <v>0.3909895438702834</v>
      </c>
      <c r="Z6522" s="211">
        <f t="shared" si="515"/>
        <v>0.46</v>
      </c>
      <c r="AA6522" s="178"/>
      <c r="AB6522" s="178"/>
      <c r="AC6522" s="178"/>
    </row>
    <row r="6523" spans="2:29" x14ac:dyDescent="0.35">
      <c r="B6523" s="222">
        <v>660000</v>
      </c>
      <c r="C6523" s="208">
        <v>277529</v>
      </c>
      <c r="D6523" s="309">
        <v>15264.09</v>
      </c>
      <c r="E6523" s="206">
        <v>22202.32</v>
      </c>
      <c r="F6523" s="206">
        <v>24977.61</v>
      </c>
      <c r="G6523" s="205">
        <f t="shared" si="516"/>
        <v>0.42049848484848484</v>
      </c>
      <c r="H6523" s="207">
        <f t="shared" si="517"/>
        <v>0.45</v>
      </c>
      <c r="I6523" s="213">
        <v>258058</v>
      </c>
      <c r="J6523" s="213">
        <v>14193.19</v>
      </c>
      <c r="K6523" s="212">
        <v>20644.64</v>
      </c>
      <c r="L6523" s="212">
        <v>23225.22</v>
      </c>
      <c r="M6523" s="239">
        <f t="shared" si="514"/>
        <v>0.51520000000007715</v>
      </c>
      <c r="N6523" s="239"/>
      <c r="O6523" s="178"/>
      <c r="P6523" s="178"/>
      <c r="Q6523" s="178"/>
      <c r="R6523" s="178"/>
      <c r="S6523" s="178"/>
      <c r="T6523" s="178"/>
      <c r="U6523" s="178"/>
      <c r="V6523" s="178"/>
      <c r="W6523" s="178"/>
      <c r="X6523" s="178"/>
      <c r="Y6523" s="210">
        <f t="shared" si="513"/>
        <v>0.39099696969696968</v>
      </c>
      <c r="Z6523" s="211">
        <f t="shared" si="515"/>
        <v>0.44</v>
      </c>
      <c r="AA6523" s="178"/>
      <c r="AB6523" s="178"/>
      <c r="AC6523" s="178"/>
    </row>
    <row r="6524" spans="2:29" x14ac:dyDescent="0.35">
      <c r="B6524" s="222">
        <v>660100</v>
      </c>
      <c r="C6524" s="208">
        <v>277574</v>
      </c>
      <c r="D6524" s="309">
        <v>15266.57</v>
      </c>
      <c r="E6524" s="206">
        <v>22205.919999999998</v>
      </c>
      <c r="F6524" s="206">
        <v>24981.66</v>
      </c>
      <c r="G6524" s="205">
        <f t="shared" si="516"/>
        <v>0.42050295409786398</v>
      </c>
      <c r="H6524" s="207">
        <f t="shared" si="517"/>
        <v>0.45</v>
      </c>
      <c r="I6524" s="213">
        <v>258104</v>
      </c>
      <c r="J6524" s="213">
        <v>14195.72</v>
      </c>
      <c r="K6524" s="212">
        <v>20648.32</v>
      </c>
      <c r="L6524" s="212">
        <v>23229.360000000001</v>
      </c>
      <c r="M6524" s="239">
        <f t="shared" si="514"/>
        <v>0.51529999999980647</v>
      </c>
      <c r="N6524" s="239"/>
      <c r="O6524" s="178"/>
      <c r="P6524" s="178"/>
      <c r="Q6524" s="178"/>
      <c r="R6524" s="178"/>
      <c r="S6524" s="178"/>
      <c r="T6524" s="178"/>
      <c r="U6524" s="178"/>
      <c r="V6524" s="178"/>
      <c r="W6524" s="178"/>
      <c r="X6524" s="178"/>
      <c r="Y6524" s="210">
        <f t="shared" si="513"/>
        <v>0.39100742311770942</v>
      </c>
      <c r="Z6524" s="211">
        <f t="shared" si="515"/>
        <v>0.46</v>
      </c>
      <c r="AA6524" s="178"/>
      <c r="AB6524" s="178"/>
      <c r="AC6524" s="178"/>
    </row>
    <row r="6525" spans="2:29" x14ac:dyDescent="0.35">
      <c r="B6525" s="222">
        <v>660200</v>
      </c>
      <c r="C6525" s="208">
        <v>277619</v>
      </c>
      <c r="D6525" s="309">
        <v>15269.04</v>
      </c>
      <c r="E6525" s="206">
        <v>22209.52</v>
      </c>
      <c r="F6525" s="206">
        <v>24985.71</v>
      </c>
      <c r="G6525" s="205">
        <f t="shared" si="516"/>
        <v>0.42050742199333535</v>
      </c>
      <c r="H6525" s="207">
        <f t="shared" si="517"/>
        <v>0.45</v>
      </c>
      <c r="I6525" s="213">
        <v>258148</v>
      </c>
      <c r="J6525" s="213">
        <v>14198.14</v>
      </c>
      <c r="K6525" s="212">
        <v>20651.84</v>
      </c>
      <c r="L6525" s="212">
        <v>23233.32</v>
      </c>
      <c r="M6525" s="239">
        <f t="shared" si="514"/>
        <v>0.51520000000000432</v>
      </c>
      <c r="N6525" s="239"/>
      <c r="O6525" s="178"/>
      <c r="P6525" s="178"/>
      <c r="Q6525" s="178"/>
      <c r="R6525" s="178"/>
      <c r="S6525" s="178"/>
      <c r="T6525" s="178"/>
      <c r="U6525" s="178"/>
      <c r="V6525" s="178"/>
      <c r="W6525" s="178"/>
      <c r="X6525" s="178"/>
      <c r="Y6525" s="210">
        <f t="shared" si="513"/>
        <v>0.39101484398667069</v>
      </c>
      <c r="Z6525" s="211">
        <f t="shared" si="515"/>
        <v>0.44</v>
      </c>
      <c r="AA6525" s="178"/>
      <c r="AB6525" s="178"/>
      <c r="AC6525" s="178"/>
    </row>
    <row r="6526" spans="2:29" x14ac:dyDescent="0.35">
      <c r="B6526" s="222">
        <v>660300</v>
      </c>
      <c r="C6526" s="208">
        <v>277664</v>
      </c>
      <c r="D6526" s="309">
        <v>15271.52</v>
      </c>
      <c r="E6526" s="206">
        <v>22213.119999999999</v>
      </c>
      <c r="F6526" s="206">
        <v>24989.759999999998</v>
      </c>
      <c r="G6526" s="205">
        <f t="shared" si="516"/>
        <v>0.42051188853551413</v>
      </c>
      <c r="H6526" s="207">
        <f t="shared" si="517"/>
        <v>0.45</v>
      </c>
      <c r="I6526" s="213">
        <v>258194</v>
      </c>
      <c r="J6526" s="213">
        <v>14200.67</v>
      </c>
      <c r="K6526" s="212">
        <v>20655.52</v>
      </c>
      <c r="L6526" s="212">
        <v>23237.46</v>
      </c>
      <c r="M6526" s="239">
        <f t="shared" si="514"/>
        <v>0.51530000000027942</v>
      </c>
      <c r="N6526" s="239"/>
      <c r="O6526" s="178"/>
      <c r="P6526" s="178"/>
      <c r="Q6526" s="178"/>
      <c r="R6526" s="178"/>
      <c r="S6526" s="178"/>
      <c r="T6526" s="178"/>
      <c r="U6526" s="178"/>
      <c r="V6526" s="178"/>
      <c r="W6526" s="178"/>
      <c r="X6526" s="178"/>
      <c r="Y6526" s="210">
        <f t="shared" si="513"/>
        <v>0.39102529153415116</v>
      </c>
      <c r="Z6526" s="211">
        <f t="shared" si="515"/>
        <v>0.46</v>
      </c>
      <c r="AA6526" s="178"/>
      <c r="AB6526" s="178"/>
      <c r="AC6526" s="178"/>
    </row>
    <row r="6527" spans="2:29" x14ac:dyDescent="0.35">
      <c r="B6527" s="222">
        <v>660400</v>
      </c>
      <c r="C6527" s="208">
        <v>277709</v>
      </c>
      <c r="D6527" s="309">
        <v>15273.99</v>
      </c>
      <c r="E6527" s="206">
        <v>22216.720000000001</v>
      </c>
      <c r="F6527" s="206">
        <v>24993.81</v>
      </c>
      <c r="G6527" s="205">
        <f t="shared" si="516"/>
        <v>0.42051635372501517</v>
      </c>
      <c r="H6527" s="207">
        <f t="shared" si="517"/>
        <v>0.45</v>
      </c>
      <c r="I6527" s="213">
        <v>258238</v>
      </c>
      <c r="J6527" s="213">
        <v>14203.09</v>
      </c>
      <c r="K6527" s="212">
        <v>20659.04</v>
      </c>
      <c r="L6527" s="212">
        <v>23241.42</v>
      </c>
      <c r="M6527" s="239">
        <f t="shared" si="514"/>
        <v>0.51519999999989519</v>
      </c>
      <c r="N6527" s="239"/>
      <c r="O6527" s="178"/>
      <c r="P6527" s="178"/>
      <c r="Q6527" s="178"/>
      <c r="R6527" s="178"/>
      <c r="S6527" s="178"/>
      <c r="T6527" s="178"/>
      <c r="U6527" s="178"/>
      <c r="V6527" s="178"/>
      <c r="W6527" s="178"/>
      <c r="X6527" s="178"/>
      <c r="Y6527" s="210">
        <f t="shared" si="513"/>
        <v>0.39103270745003027</v>
      </c>
      <c r="Z6527" s="211">
        <f t="shared" si="515"/>
        <v>0.44</v>
      </c>
      <c r="AA6527" s="178"/>
      <c r="AB6527" s="178"/>
      <c r="AC6527" s="178"/>
    </row>
    <row r="6528" spans="2:29" x14ac:dyDescent="0.35">
      <c r="B6528" s="222">
        <v>660500</v>
      </c>
      <c r="C6528" s="208">
        <v>277754</v>
      </c>
      <c r="D6528" s="309">
        <v>15276.47</v>
      </c>
      <c r="E6528" s="206">
        <v>22220.32</v>
      </c>
      <c r="F6528" s="206">
        <v>24997.86</v>
      </c>
      <c r="G6528" s="205">
        <f t="shared" si="516"/>
        <v>0.42052081756245269</v>
      </c>
      <c r="H6528" s="207">
        <f t="shared" si="517"/>
        <v>0.45</v>
      </c>
      <c r="I6528" s="213">
        <v>258284</v>
      </c>
      <c r="J6528" s="213">
        <v>14205.62</v>
      </c>
      <c r="K6528" s="212">
        <v>20662.72</v>
      </c>
      <c r="L6528" s="212">
        <v>23245.56</v>
      </c>
      <c r="M6528" s="239">
        <f t="shared" si="514"/>
        <v>0.5152999999995882</v>
      </c>
      <c r="N6528" s="239"/>
      <c r="O6528" s="178"/>
      <c r="P6528" s="178"/>
      <c r="Q6528" s="178"/>
      <c r="R6528" s="178"/>
      <c r="S6528" s="178"/>
      <c r="T6528" s="178"/>
      <c r="U6528" s="178"/>
      <c r="V6528" s="178"/>
      <c r="W6528" s="178"/>
      <c r="X6528" s="178"/>
      <c r="Y6528" s="210">
        <f t="shared" si="513"/>
        <v>0.39104314912944738</v>
      </c>
      <c r="Z6528" s="211">
        <f t="shared" si="515"/>
        <v>0.46</v>
      </c>
      <c r="AA6528" s="178"/>
      <c r="AB6528" s="178"/>
      <c r="AC6528" s="178"/>
    </row>
    <row r="6529" spans="2:29" x14ac:dyDescent="0.35">
      <c r="B6529" s="222">
        <v>660600</v>
      </c>
      <c r="C6529" s="208">
        <v>277799</v>
      </c>
      <c r="D6529" s="309">
        <v>15278.94</v>
      </c>
      <c r="E6529" s="206">
        <v>22223.919999999998</v>
      </c>
      <c r="F6529" s="206">
        <v>25001.91</v>
      </c>
      <c r="G6529" s="205">
        <f t="shared" si="516"/>
        <v>0.42052528004844081</v>
      </c>
      <c r="H6529" s="207">
        <f t="shared" si="517"/>
        <v>0.45</v>
      </c>
      <c r="I6529" s="213">
        <v>258328</v>
      </c>
      <c r="J6529" s="213">
        <v>14208.04</v>
      </c>
      <c r="K6529" s="212">
        <v>20666.240000000002</v>
      </c>
      <c r="L6529" s="212">
        <v>23249.52</v>
      </c>
      <c r="M6529" s="239">
        <f t="shared" si="514"/>
        <v>0.51519999999974975</v>
      </c>
      <c r="N6529" s="239"/>
      <c r="O6529" s="178"/>
      <c r="P6529" s="178"/>
      <c r="Q6529" s="178"/>
      <c r="R6529" s="178"/>
      <c r="S6529" s="178"/>
      <c r="T6529" s="178"/>
      <c r="U6529" s="178"/>
      <c r="V6529" s="178"/>
      <c r="W6529" s="178"/>
      <c r="X6529" s="178"/>
      <c r="Y6529" s="210">
        <f t="shared" si="513"/>
        <v>0.39105056009688161</v>
      </c>
      <c r="Z6529" s="211">
        <f t="shared" si="515"/>
        <v>0.44</v>
      </c>
      <c r="AA6529" s="178"/>
      <c r="AB6529" s="178"/>
      <c r="AC6529" s="178"/>
    </row>
    <row r="6530" spans="2:29" x14ac:dyDescent="0.35">
      <c r="B6530" s="222">
        <v>660700</v>
      </c>
      <c r="C6530" s="208">
        <v>277844</v>
      </c>
      <c r="D6530" s="309">
        <v>15281.42</v>
      </c>
      <c r="E6530" s="206">
        <v>22227.52</v>
      </c>
      <c r="F6530" s="206">
        <v>25005.96</v>
      </c>
      <c r="G6530" s="205">
        <f t="shared" si="516"/>
        <v>0.42052974118359315</v>
      </c>
      <c r="H6530" s="207">
        <f t="shared" si="517"/>
        <v>0.45</v>
      </c>
      <c r="I6530" s="213">
        <v>258374</v>
      </c>
      <c r="J6530" s="213">
        <v>14210.57</v>
      </c>
      <c r="K6530" s="212">
        <v>20669.919999999998</v>
      </c>
      <c r="L6530" s="212">
        <v>23253.66</v>
      </c>
      <c r="M6530" s="239">
        <f t="shared" si="514"/>
        <v>0.51530000000002474</v>
      </c>
      <c r="N6530" s="239"/>
      <c r="O6530" s="178"/>
      <c r="P6530" s="178"/>
      <c r="Q6530" s="178"/>
      <c r="R6530" s="178"/>
      <c r="S6530" s="178"/>
      <c r="T6530" s="178"/>
      <c r="U6530" s="178"/>
      <c r="V6530" s="178"/>
      <c r="W6530" s="178"/>
      <c r="X6530" s="178"/>
      <c r="Y6530" s="210">
        <f t="shared" si="513"/>
        <v>0.39106099591342514</v>
      </c>
      <c r="Z6530" s="211">
        <f t="shared" si="515"/>
        <v>0.46</v>
      </c>
      <c r="AA6530" s="178"/>
      <c r="AB6530" s="178"/>
      <c r="AC6530" s="178"/>
    </row>
    <row r="6531" spans="2:29" x14ac:dyDescent="0.35">
      <c r="B6531" s="222">
        <v>660800</v>
      </c>
      <c r="C6531" s="208">
        <v>277889</v>
      </c>
      <c r="D6531" s="309">
        <v>15283.89</v>
      </c>
      <c r="E6531" s="206">
        <v>22231.119999999999</v>
      </c>
      <c r="F6531" s="206">
        <v>25010.01</v>
      </c>
      <c r="G6531" s="205">
        <f t="shared" si="516"/>
        <v>0.42053420096852301</v>
      </c>
      <c r="H6531" s="207">
        <f t="shared" si="517"/>
        <v>0.45</v>
      </c>
      <c r="I6531" s="213">
        <v>258418</v>
      </c>
      <c r="J6531" s="213">
        <v>14212.99</v>
      </c>
      <c r="K6531" s="212">
        <v>20673.439999999999</v>
      </c>
      <c r="L6531" s="212">
        <v>23257.62</v>
      </c>
      <c r="M6531" s="239">
        <f t="shared" si="514"/>
        <v>0.51520000000025901</v>
      </c>
      <c r="N6531" s="239"/>
      <c r="O6531" s="178"/>
      <c r="P6531" s="178"/>
      <c r="Q6531" s="178"/>
      <c r="R6531" s="178"/>
      <c r="S6531" s="178"/>
      <c r="T6531" s="178"/>
      <c r="U6531" s="178"/>
      <c r="V6531" s="178"/>
      <c r="W6531" s="178"/>
      <c r="X6531" s="178"/>
      <c r="Y6531" s="210">
        <f t="shared" ref="Y6531:Y6594" si="518">I6531/$B6531</f>
        <v>0.39106840193704601</v>
      </c>
      <c r="Z6531" s="211">
        <f t="shared" si="515"/>
        <v>0.44</v>
      </c>
      <c r="AA6531" s="178"/>
      <c r="AB6531" s="178"/>
      <c r="AC6531" s="178"/>
    </row>
    <row r="6532" spans="2:29" x14ac:dyDescent="0.35">
      <c r="B6532" s="222">
        <v>660900</v>
      </c>
      <c r="C6532" s="208">
        <v>277934</v>
      </c>
      <c r="D6532" s="309">
        <v>15286.37</v>
      </c>
      <c r="E6532" s="206">
        <v>22234.720000000001</v>
      </c>
      <c r="F6532" s="206">
        <v>25014.06</v>
      </c>
      <c r="G6532" s="205">
        <f t="shared" si="516"/>
        <v>0.42053865940384322</v>
      </c>
      <c r="H6532" s="207">
        <f t="shared" si="517"/>
        <v>0.45</v>
      </c>
      <c r="I6532" s="213">
        <v>258464</v>
      </c>
      <c r="J6532" s="213">
        <v>14215.52</v>
      </c>
      <c r="K6532" s="212">
        <v>20677.12</v>
      </c>
      <c r="L6532" s="212">
        <v>23261.759999999998</v>
      </c>
      <c r="M6532" s="239">
        <f t="shared" ref="M6532:M6595" si="519">(C6532+D6532+F6532-C6531-D6531-F6531)/100</f>
        <v>0.51529999999995202</v>
      </c>
      <c r="N6532" s="239"/>
      <c r="O6532" s="178"/>
      <c r="P6532" s="178"/>
      <c r="Q6532" s="178"/>
      <c r="R6532" s="178"/>
      <c r="S6532" s="178"/>
      <c r="T6532" s="178"/>
      <c r="U6532" s="178"/>
      <c r="V6532" s="178"/>
      <c r="W6532" s="178"/>
      <c r="X6532" s="178"/>
      <c r="Y6532" s="210">
        <f t="shared" si="518"/>
        <v>0.39107883189589954</v>
      </c>
      <c r="Z6532" s="211">
        <f t="shared" ref="Z6532:Z6595" si="520">(I6532-I6531)/($B6532-$B6531)</f>
        <v>0.46</v>
      </c>
      <c r="AA6532" s="178"/>
      <c r="AB6532" s="178"/>
      <c r="AC6532" s="178"/>
    </row>
    <row r="6533" spans="2:29" x14ac:dyDescent="0.35">
      <c r="B6533" s="222">
        <v>661000</v>
      </c>
      <c r="C6533" s="208">
        <v>277979</v>
      </c>
      <c r="D6533" s="309">
        <v>15288.84</v>
      </c>
      <c r="E6533" s="206">
        <v>22238.32</v>
      </c>
      <c r="F6533" s="206">
        <v>25018.11</v>
      </c>
      <c r="G6533" s="205">
        <f t="shared" ref="G6533:G6596" si="521">C6533/B6533</f>
        <v>0.4205431164901664</v>
      </c>
      <c r="H6533" s="207">
        <f t="shared" ref="H6533:H6596" si="522">(C6533-C6532)/(B6533-B6532)</f>
        <v>0.45</v>
      </c>
      <c r="I6533" s="213">
        <v>258508</v>
      </c>
      <c r="J6533" s="213">
        <v>14217.94</v>
      </c>
      <c r="K6533" s="212">
        <v>20680.64</v>
      </c>
      <c r="L6533" s="212">
        <v>23265.72</v>
      </c>
      <c r="M6533" s="239">
        <f t="shared" si="519"/>
        <v>0.51520000000007715</v>
      </c>
      <c r="N6533" s="239"/>
      <c r="O6533" s="178"/>
      <c r="P6533" s="178"/>
      <c r="Q6533" s="178"/>
      <c r="R6533" s="178"/>
      <c r="S6533" s="178"/>
      <c r="T6533" s="178"/>
      <c r="U6533" s="178"/>
      <c r="V6533" s="178"/>
      <c r="W6533" s="178"/>
      <c r="X6533" s="178"/>
      <c r="Y6533" s="210">
        <f t="shared" si="518"/>
        <v>0.39108623298033285</v>
      </c>
      <c r="Z6533" s="211">
        <f t="shared" si="520"/>
        <v>0.44</v>
      </c>
      <c r="AA6533" s="178"/>
      <c r="AB6533" s="178"/>
      <c r="AC6533" s="178"/>
    </row>
    <row r="6534" spans="2:29" x14ac:dyDescent="0.35">
      <c r="B6534" s="222">
        <v>661100</v>
      </c>
      <c r="C6534" s="208">
        <v>278024</v>
      </c>
      <c r="D6534" s="309">
        <v>15291.32</v>
      </c>
      <c r="E6534" s="206">
        <v>22241.919999999998</v>
      </c>
      <c r="F6534" s="206">
        <v>25022.16</v>
      </c>
      <c r="G6534" s="205">
        <f t="shared" si="521"/>
        <v>0.42054757222810468</v>
      </c>
      <c r="H6534" s="207">
        <f t="shared" si="522"/>
        <v>0.45</v>
      </c>
      <c r="I6534" s="213">
        <v>258554</v>
      </c>
      <c r="J6534" s="213">
        <v>14220.47</v>
      </c>
      <c r="K6534" s="212">
        <v>20684.32</v>
      </c>
      <c r="L6534" s="212">
        <v>23269.86</v>
      </c>
      <c r="M6534" s="239">
        <f t="shared" si="519"/>
        <v>0.51529999999980647</v>
      </c>
      <c r="N6534" s="239"/>
      <c r="O6534" s="178"/>
      <c r="P6534" s="178"/>
      <c r="Q6534" s="178"/>
      <c r="R6534" s="178"/>
      <c r="S6534" s="178"/>
      <c r="T6534" s="178"/>
      <c r="U6534" s="178"/>
      <c r="V6534" s="178"/>
      <c r="W6534" s="178"/>
      <c r="X6534" s="178"/>
      <c r="Y6534" s="210">
        <f t="shared" si="518"/>
        <v>0.39109665708667374</v>
      </c>
      <c r="Z6534" s="211">
        <f t="shared" si="520"/>
        <v>0.46</v>
      </c>
      <c r="AA6534" s="178"/>
      <c r="AB6534" s="178"/>
      <c r="AC6534" s="178"/>
    </row>
    <row r="6535" spans="2:29" x14ac:dyDescent="0.35">
      <c r="B6535" s="222">
        <v>661200</v>
      </c>
      <c r="C6535" s="208">
        <v>278069</v>
      </c>
      <c r="D6535" s="309">
        <v>15293.79</v>
      </c>
      <c r="E6535" s="206">
        <v>22245.52</v>
      </c>
      <c r="F6535" s="206">
        <v>25026.21</v>
      </c>
      <c r="G6535" s="205">
        <f t="shared" si="521"/>
        <v>0.42055202661826979</v>
      </c>
      <c r="H6535" s="207">
        <f t="shared" si="522"/>
        <v>0.45</v>
      </c>
      <c r="I6535" s="213">
        <v>258598</v>
      </c>
      <c r="J6535" s="213">
        <v>14222.89</v>
      </c>
      <c r="K6535" s="212">
        <v>20687.84</v>
      </c>
      <c r="L6535" s="212">
        <v>23273.82</v>
      </c>
      <c r="M6535" s="239">
        <f t="shared" si="519"/>
        <v>0.51520000000000432</v>
      </c>
      <c r="N6535" s="239"/>
      <c r="O6535" s="178"/>
      <c r="P6535" s="178"/>
      <c r="Q6535" s="178"/>
      <c r="R6535" s="178"/>
      <c r="S6535" s="178"/>
      <c r="T6535" s="178"/>
      <c r="U6535" s="178"/>
      <c r="V6535" s="178"/>
      <c r="W6535" s="178"/>
      <c r="X6535" s="178"/>
      <c r="Y6535" s="210">
        <f t="shared" si="518"/>
        <v>0.39110405323653963</v>
      </c>
      <c r="Z6535" s="211">
        <f t="shared" si="520"/>
        <v>0.44</v>
      </c>
      <c r="AA6535" s="178"/>
      <c r="AB6535" s="178"/>
      <c r="AC6535" s="178"/>
    </row>
    <row r="6536" spans="2:29" x14ac:dyDescent="0.35">
      <c r="B6536" s="222">
        <v>661300</v>
      </c>
      <c r="C6536" s="208">
        <v>278114</v>
      </c>
      <c r="D6536" s="309">
        <v>15296.27</v>
      </c>
      <c r="E6536" s="206">
        <v>22249.119999999999</v>
      </c>
      <c r="F6536" s="206">
        <v>25030.26</v>
      </c>
      <c r="G6536" s="205">
        <f t="shared" si="521"/>
        <v>0.42055647966127324</v>
      </c>
      <c r="H6536" s="207">
        <f t="shared" si="522"/>
        <v>0.45</v>
      </c>
      <c r="I6536" s="213">
        <v>258644</v>
      </c>
      <c r="J6536" s="213">
        <v>14225.42</v>
      </c>
      <c r="K6536" s="212">
        <v>20691.52</v>
      </c>
      <c r="L6536" s="212">
        <v>23277.96</v>
      </c>
      <c r="M6536" s="239">
        <f t="shared" si="519"/>
        <v>0.51530000000027942</v>
      </c>
      <c r="N6536" s="239"/>
      <c r="O6536" s="178"/>
      <c r="P6536" s="178"/>
      <c r="Q6536" s="178"/>
      <c r="R6536" s="178"/>
      <c r="S6536" s="178"/>
      <c r="T6536" s="178"/>
      <c r="U6536" s="178"/>
      <c r="V6536" s="178"/>
      <c r="W6536" s="178"/>
      <c r="X6536" s="178"/>
      <c r="Y6536" s="210">
        <f t="shared" si="518"/>
        <v>0.39111447149553907</v>
      </c>
      <c r="Z6536" s="211">
        <f t="shared" si="520"/>
        <v>0.46</v>
      </c>
      <c r="AA6536" s="178"/>
      <c r="AB6536" s="178"/>
      <c r="AC6536" s="178"/>
    </row>
    <row r="6537" spans="2:29" x14ac:dyDescent="0.35">
      <c r="B6537" s="222">
        <v>661400</v>
      </c>
      <c r="C6537" s="208">
        <v>278159</v>
      </c>
      <c r="D6537" s="309">
        <v>15298.74</v>
      </c>
      <c r="E6537" s="206">
        <v>22252.720000000001</v>
      </c>
      <c r="F6537" s="206">
        <v>25034.31</v>
      </c>
      <c r="G6537" s="205">
        <f t="shared" si="521"/>
        <v>0.42056093135772604</v>
      </c>
      <c r="H6537" s="207">
        <f t="shared" si="522"/>
        <v>0.45</v>
      </c>
      <c r="I6537" s="213">
        <v>258688</v>
      </c>
      <c r="J6537" s="213">
        <v>14227.84</v>
      </c>
      <c r="K6537" s="212">
        <v>20695.04</v>
      </c>
      <c r="L6537" s="212">
        <v>23281.919999999998</v>
      </c>
      <c r="M6537" s="239">
        <f t="shared" si="519"/>
        <v>0.51519999999989519</v>
      </c>
      <c r="N6537" s="239"/>
      <c r="O6537" s="178"/>
      <c r="P6537" s="178"/>
      <c r="Q6537" s="178"/>
      <c r="R6537" s="178"/>
      <c r="S6537" s="178"/>
      <c r="T6537" s="178"/>
      <c r="U6537" s="178"/>
      <c r="V6537" s="178"/>
      <c r="W6537" s="178"/>
      <c r="X6537" s="178"/>
      <c r="Y6537" s="210">
        <f t="shared" si="518"/>
        <v>0.39112186271545207</v>
      </c>
      <c r="Z6537" s="211">
        <f t="shared" si="520"/>
        <v>0.44</v>
      </c>
      <c r="AA6537" s="178"/>
      <c r="AB6537" s="178"/>
      <c r="AC6537" s="178"/>
    </row>
    <row r="6538" spans="2:29" x14ac:dyDescent="0.35">
      <c r="B6538" s="222">
        <v>661500</v>
      </c>
      <c r="C6538" s="208">
        <v>278204</v>
      </c>
      <c r="D6538" s="309">
        <v>15301.22</v>
      </c>
      <c r="E6538" s="206">
        <v>22256.32</v>
      </c>
      <c r="F6538" s="206">
        <v>25038.36</v>
      </c>
      <c r="G6538" s="205">
        <f t="shared" si="521"/>
        <v>0.42056538170823887</v>
      </c>
      <c r="H6538" s="207">
        <f t="shared" si="522"/>
        <v>0.45</v>
      </c>
      <c r="I6538" s="213">
        <v>258734</v>
      </c>
      <c r="J6538" s="213">
        <v>14230.37</v>
      </c>
      <c r="K6538" s="212">
        <v>20698.72</v>
      </c>
      <c r="L6538" s="212">
        <v>23286.06</v>
      </c>
      <c r="M6538" s="239">
        <f t="shared" si="519"/>
        <v>0.5152999999995882</v>
      </c>
      <c r="N6538" s="239"/>
      <c r="O6538" s="178"/>
      <c r="P6538" s="178"/>
      <c r="Q6538" s="178"/>
      <c r="R6538" s="178"/>
      <c r="S6538" s="178"/>
      <c r="T6538" s="178"/>
      <c r="U6538" s="178"/>
      <c r="V6538" s="178"/>
      <c r="W6538" s="178"/>
      <c r="X6538" s="178"/>
      <c r="Y6538" s="210">
        <f t="shared" si="518"/>
        <v>0.39113227513227511</v>
      </c>
      <c r="Z6538" s="211">
        <f t="shared" si="520"/>
        <v>0.46</v>
      </c>
      <c r="AA6538" s="178"/>
      <c r="AB6538" s="178"/>
      <c r="AC6538" s="178"/>
    </row>
    <row r="6539" spans="2:29" x14ac:dyDescent="0.35">
      <c r="B6539" s="222">
        <v>661600</v>
      </c>
      <c r="C6539" s="208">
        <v>278249</v>
      </c>
      <c r="D6539" s="309">
        <v>15303.69</v>
      </c>
      <c r="E6539" s="206">
        <v>22259.919999999998</v>
      </c>
      <c r="F6539" s="206">
        <v>25042.41</v>
      </c>
      <c r="G6539" s="205">
        <f t="shared" si="521"/>
        <v>0.42056983071342202</v>
      </c>
      <c r="H6539" s="207">
        <f t="shared" si="522"/>
        <v>0.45</v>
      </c>
      <c r="I6539" s="213">
        <v>258778</v>
      </c>
      <c r="J6539" s="213">
        <v>14232.79</v>
      </c>
      <c r="K6539" s="212">
        <v>20702.240000000002</v>
      </c>
      <c r="L6539" s="212">
        <v>23290.02</v>
      </c>
      <c r="M6539" s="239">
        <f t="shared" si="519"/>
        <v>0.51519999999974975</v>
      </c>
      <c r="N6539" s="239"/>
      <c r="O6539" s="178"/>
      <c r="P6539" s="178"/>
      <c r="Q6539" s="178"/>
      <c r="R6539" s="178"/>
      <c r="S6539" s="178"/>
      <c r="T6539" s="178"/>
      <c r="U6539" s="178"/>
      <c r="V6539" s="178"/>
      <c r="W6539" s="178"/>
      <c r="X6539" s="178"/>
      <c r="Y6539" s="210">
        <f t="shared" si="518"/>
        <v>0.39113966142684403</v>
      </c>
      <c r="Z6539" s="211">
        <f t="shared" si="520"/>
        <v>0.44</v>
      </c>
      <c r="AA6539" s="178"/>
      <c r="AB6539" s="178"/>
      <c r="AC6539" s="178"/>
    </row>
    <row r="6540" spans="2:29" x14ac:dyDescent="0.35">
      <c r="B6540" s="222">
        <v>661700</v>
      </c>
      <c r="C6540" s="208">
        <v>278294</v>
      </c>
      <c r="D6540" s="309">
        <v>15306.17</v>
      </c>
      <c r="E6540" s="206">
        <v>22263.52</v>
      </c>
      <c r="F6540" s="206">
        <v>25046.46</v>
      </c>
      <c r="G6540" s="205">
        <f t="shared" si="521"/>
        <v>0.42057427837388545</v>
      </c>
      <c r="H6540" s="207">
        <f t="shared" si="522"/>
        <v>0.45</v>
      </c>
      <c r="I6540" s="213">
        <v>258824</v>
      </c>
      <c r="J6540" s="213">
        <v>14235.32</v>
      </c>
      <c r="K6540" s="212">
        <v>20705.919999999998</v>
      </c>
      <c r="L6540" s="212">
        <v>23294.16</v>
      </c>
      <c r="M6540" s="239">
        <f t="shared" si="519"/>
        <v>0.51530000000002474</v>
      </c>
      <c r="N6540" s="239"/>
      <c r="O6540" s="178"/>
      <c r="P6540" s="178"/>
      <c r="Q6540" s="178"/>
      <c r="R6540" s="178"/>
      <c r="S6540" s="178"/>
      <c r="T6540" s="178"/>
      <c r="U6540" s="178"/>
      <c r="V6540" s="178"/>
      <c r="W6540" s="178"/>
      <c r="X6540" s="178"/>
      <c r="Y6540" s="210">
        <f t="shared" si="518"/>
        <v>0.39115006800664953</v>
      </c>
      <c r="Z6540" s="211">
        <f t="shared" si="520"/>
        <v>0.46</v>
      </c>
      <c r="AA6540" s="178"/>
      <c r="AB6540" s="178"/>
      <c r="AC6540" s="178"/>
    </row>
    <row r="6541" spans="2:29" x14ac:dyDescent="0.35">
      <c r="B6541" s="222">
        <v>661800</v>
      </c>
      <c r="C6541" s="208">
        <v>278339</v>
      </c>
      <c r="D6541" s="309">
        <v>15308.64</v>
      </c>
      <c r="E6541" s="206">
        <v>22267.119999999999</v>
      </c>
      <c r="F6541" s="206">
        <v>25050.51</v>
      </c>
      <c r="G6541" s="205">
        <f t="shared" si="521"/>
        <v>0.42057872469023877</v>
      </c>
      <c r="H6541" s="207">
        <f t="shared" si="522"/>
        <v>0.45</v>
      </c>
      <c r="I6541" s="213">
        <v>258868</v>
      </c>
      <c r="J6541" s="213">
        <v>14237.74</v>
      </c>
      <c r="K6541" s="212">
        <v>20709.439999999999</v>
      </c>
      <c r="L6541" s="212">
        <v>23298.12</v>
      </c>
      <c r="M6541" s="239">
        <f t="shared" si="519"/>
        <v>0.51520000000025901</v>
      </c>
      <c r="N6541" s="239"/>
      <c r="O6541" s="178"/>
      <c r="P6541" s="178"/>
      <c r="Q6541" s="178"/>
      <c r="R6541" s="178"/>
      <c r="S6541" s="178"/>
      <c r="T6541" s="178"/>
      <c r="U6541" s="178"/>
      <c r="V6541" s="178"/>
      <c r="W6541" s="178"/>
      <c r="X6541" s="178"/>
      <c r="Y6541" s="210">
        <f t="shared" si="518"/>
        <v>0.39115744938047747</v>
      </c>
      <c r="Z6541" s="211">
        <f t="shared" si="520"/>
        <v>0.44</v>
      </c>
      <c r="AA6541" s="178"/>
      <c r="AB6541" s="178"/>
      <c r="AC6541" s="178"/>
    </row>
    <row r="6542" spans="2:29" x14ac:dyDescent="0.35">
      <c r="B6542" s="222">
        <v>661900</v>
      </c>
      <c r="C6542" s="208">
        <v>278384</v>
      </c>
      <c r="D6542" s="309">
        <v>15311.12</v>
      </c>
      <c r="E6542" s="206">
        <v>22270.720000000001</v>
      </c>
      <c r="F6542" s="206">
        <v>25054.560000000001</v>
      </c>
      <c r="G6542" s="205">
        <f t="shared" si="521"/>
        <v>0.42058316966309112</v>
      </c>
      <c r="H6542" s="207">
        <f t="shared" si="522"/>
        <v>0.45</v>
      </c>
      <c r="I6542" s="213">
        <v>258914</v>
      </c>
      <c r="J6542" s="213">
        <v>14240.27</v>
      </c>
      <c r="K6542" s="212">
        <v>20713.12</v>
      </c>
      <c r="L6542" s="212">
        <v>23302.26</v>
      </c>
      <c r="M6542" s="239">
        <f t="shared" si="519"/>
        <v>0.51529999999995202</v>
      </c>
      <c r="N6542" s="239"/>
      <c r="O6542" s="178"/>
      <c r="P6542" s="178"/>
      <c r="Q6542" s="178"/>
      <c r="R6542" s="178"/>
      <c r="S6542" s="178"/>
      <c r="T6542" s="178"/>
      <c r="U6542" s="178"/>
      <c r="V6542" s="178"/>
      <c r="W6542" s="178"/>
      <c r="X6542" s="178"/>
      <c r="Y6542" s="210">
        <f t="shared" si="518"/>
        <v>0.3911678501284182</v>
      </c>
      <c r="Z6542" s="211">
        <f t="shared" si="520"/>
        <v>0.46</v>
      </c>
      <c r="AA6542" s="178"/>
      <c r="AB6542" s="178"/>
      <c r="AC6542" s="178"/>
    </row>
    <row r="6543" spans="2:29" x14ac:dyDescent="0.35">
      <c r="B6543" s="222">
        <v>662000</v>
      </c>
      <c r="C6543" s="208">
        <v>278429</v>
      </c>
      <c r="D6543" s="309">
        <v>15313.59</v>
      </c>
      <c r="E6543" s="206">
        <v>22274.32</v>
      </c>
      <c r="F6543" s="206">
        <v>25058.61</v>
      </c>
      <c r="G6543" s="205">
        <f t="shared" si="521"/>
        <v>0.42058761329305133</v>
      </c>
      <c r="H6543" s="207">
        <f t="shared" si="522"/>
        <v>0.45</v>
      </c>
      <c r="I6543" s="213">
        <v>258958</v>
      </c>
      <c r="J6543" s="213">
        <v>14242.69</v>
      </c>
      <c r="K6543" s="212">
        <v>20716.64</v>
      </c>
      <c r="L6543" s="212">
        <v>23306.22</v>
      </c>
      <c r="M6543" s="239">
        <f t="shared" si="519"/>
        <v>0.51520000000007715</v>
      </c>
      <c r="N6543" s="239"/>
      <c r="O6543" s="178"/>
      <c r="P6543" s="178"/>
      <c r="Q6543" s="178"/>
      <c r="R6543" s="178"/>
      <c r="S6543" s="178"/>
      <c r="T6543" s="178"/>
      <c r="U6543" s="178"/>
      <c r="V6543" s="178"/>
      <c r="W6543" s="178"/>
      <c r="X6543" s="178"/>
      <c r="Y6543" s="210">
        <f t="shared" si="518"/>
        <v>0.39117522658610271</v>
      </c>
      <c r="Z6543" s="211">
        <f t="shared" si="520"/>
        <v>0.44</v>
      </c>
      <c r="AA6543" s="178"/>
      <c r="AB6543" s="178"/>
      <c r="AC6543" s="178"/>
    </row>
    <row r="6544" spans="2:29" x14ac:dyDescent="0.35">
      <c r="B6544" s="222">
        <v>662100</v>
      </c>
      <c r="C6544" s="208">
        <v>278474</v>
      </c>
      <c r="D6544" s="309">
        <v>15316.07</v>
      </c>
      <c r="E6544" s="206">
        <v>22277.919999999998</v>
      </c>
      <c r="F6544" s="206">
        <v>25062.66</v>
      </c>
      <c r="G6544" s="205">
        <f t="shared" si="521"/>
        <v>0.42059205558072799</v>
      </c>
      <c r="H6544" s="207">
        <f t="shared" si="522"/>
        <v>0.45</v>
      </c>
      <c r="I6544" s="213">
        <v>259004</v>
      </c>
      <c r="J6544" s="213">
        <v>14245.22</v>
      </c>
      <c r="K6544" s="212">
        <v>20720.32</v>
      </c>
      <c r="L6544" s="212">
        <v>23310.36</v>
      </c>
      <c r="M6544" s="239">
        <f t="shared" si="519"/>
        <v>0.51529999999980647</v>
      </c>
      <c r="N6544" s="239"/>
      <c r="O6544" s="178"/>
      <c r="P6544" s="178"/>
      <c r="Q6544" s="178"/>
      <c r="R6544" s="178"/>
      <c r="S6544" s="178"/>
      <c r="T6544" s="178"/>
      <c r="U6544" s="178"/>
      <c r="V6544" s="178"/>
      <c r="W6544" s="178"/>
      <c r="X6544" s="178"/>
      <c r="Y6544" s="210">
        <f t="shared" si="518"/>
        <v>0.39118562150732517</v>
      </c>
      <c r="Z6544" s="211">
        <f t="shared" si="520"/>
        <v>0.46</v>
      </c>
      <c r="AA6544" s="178"/>
      <c r="AB6544" s="178"/>
      <c r="AC6544" s="178"/>
    </row>
    <row r="6545" spans="2:29" x14ac:dyDescent="0.35">
      <c r="B6545" s="222">
        <v>662200</v>
      </c>
      <c r="C6545" s="208">
        <v>278519</v>
      </c>
      <c r="D6545" s="309">
        <v>15318.54</v>
      </c>
      <c r="E6545" s="206">
        <v>22281.52</v>
      </c>
      <c r="F6545" s="206">
        <v>25066.71</v>
      </c>
      <c r="G6545" s="205">
        <f t="shared" si="521"/>
        <v>0.42059649652672909</v>
      </c>
      <c r="H6545" s="207">
        <f t="shared" si="522"/>
        <v>0.45</v>
      </c>
      <c r="I6545" s="213">
        <v>259048</v>
      </c>
      <c r="J6545" s="213">
        <v>14247.64</v>
      </c>
      <c r="K6545" s="212">
        <v>20723.84</v>
      </c>
      <c r="L6545" s="212">
        <v>23314.32</v>
      </c>
      <c r="M6545" s="239">
        <f t="shared" si="519"/>
        <v>0.51520000000000432</v>
      </c>
      <c r="N6545" s="239"/>
      <c r="O6545" s="178"/>
      <c r="P6545" s="178"/>
      <c r="Q6545" s="178"/>
      <c r="R6545" s="178"/>
      <c r="S6545" s="178"/>
      <c r="T6545" s="178"/>
      <c r="U6545" s="178"/>
      <c r="V6545" s="178"/>
      <c r="W6545" s="178"/>
      <c r="X6545" s="178"/>
      <c r="Y6545" s="210">
        <f t="shared" si="518"/>
        <v>0.39119299305345817</v>
      </c>
      <c r="Z6545" s="211">
        <f t="shared" si="520"/>
        <v>0.44</v>
      </c>
      <c r="AA6545" s="178"/>
      <c r="AB6545" s="178"/>
      <c r="AC6545" s="178"/>
    </row>
    <row r="6546" spans="2:29" x14ac:dyDescent="0.35">
      <c r="B6546" s="222">
        <v>662300</v>
      </c>
      <c r="C6546" s="208">
        <v>278564</v>
      </c>
      <c r="D6546" s="309">
        <v>15321.02</v>
      </c>
      <c r="E6546" s="206">
        <v>22285.119999999999</v>
      </c>
      <c r="F6546" s="206">
        <v>25070.76</v>
      </c>
      <c r="G6546" s="205">
        <f t="shared" si="521"/>
        <v>0.42060093613166238</v>
      </c>
      <c r="H6546" s="207">
        <f t="shared" si="522"/>
        <v>0.45</v>
      </c>
      <c r="I6546" s="213">
        <v>259094</v>
      </c>
      <c r="J6546" s="213">
        <v>14250.17</v>
      </c>
      <c r="K6546" s="212">
        <v>20727.52</v>
      </c>
      <c r="L6546" s="212">
        <v>23318.46</v>
      </c>
      <c r="M6546" s="239">
        <f t="shared" si="519"/>
        <v>0.51530000000027942</v>
      </c>
      <c r="N6546" s="239"/>
      <c r="O6546" s="178"/>
      <c r="P6546" s="178"/>
      <c r="Q6546" s="178"/>
      <c r="R6546" s="178"/>
      <c r="S6546" s="178"/>
      <c r="T6546" s="178"/>
      <c r="U6546" s="178"/>
      <c r="V6546" s="178"/>
      <c r="W6546" s="178"/>
      <c r="X6546" s="178"/>
      <c r="Y6546" s="210">
        <f t="shared" si="518"/>
        <v>0.3912033821531028</v>
      </c>
      <c r="Z6546" s="211">
        <f t="shared" si="520"/>
        <v>0.46</v>
      </c>
      <c r="AA6546" s="178"/>
      <c r="AB6546" s="178"/>
      <c r="AC6546" s="178"/>
    </row>
    <row r="6547" spans="2:29" x14ac:dyDescent="0.35">
      <c r="B6547" s="222">
        <v>662400</v>
      </c>
      <c r="C6547" s="208">
        <v>278609</v>
      </c>
      <c r="D6547" s="309">
        <v>15323.49</v>
      </c>
      <c r="E6547" s="206">
        <v>22288.720000000001</v>
      </c>
      <c r="F6547" s="206">
        <v>25074.81</v>
      </c>
      <c r="G6547" s="205">
        <f t="shared" si="521"/>
        <v>0.42060537439613527</v>
      </c>
      <c r="H6547" s="207">
        <f t="shared" si="522"/>
        <v>0.45</v>
      </c>
      <c r="I6547" s="213">
        <v>259138</v>
      </c>
      <c r="J6547" s="213">
        <v>14252.59</v>
      </c>
      <c r="K6547" s="212">
        <v>20731.04</v>
      </c>
      <c r="L6547" s="212">
        <v>23322.42</v>
      </c>
      <c r="M6547" s="239">
        <f t="shared" si="519"/>
        <v>0.51519999999989519</v>
      </c>
      <c r="N6547" s="239"/>
      <c r="O6547" s="178"/>
      <c r="P6547" s="178"/>
      <c r="Q6547" s="178"/>
      <c r="R6547" s="178"/>
      <c r="S6547" s="178"/>
      <c r="T6547" s="178"/>
      <c r="U6547" s="178"/>
      <c r="V6547" s="178"/>
      <c r="W6547" s="178"/>
      <c r="X6547" s="178"/>
      <c r="Y6547" s="210">
        <f t="shared" si="518"/>
        <v>0.39121074879227052</v>
      </c>
      <c r="Z6547" s="211">
        <f t="shared" si="520"/>
        <v>0.44</v>
      </c>
      <c r="AA6547" s="178"/>
      <c r="AB6547" s="178"/>
      <c r="AC6547" s="178"/>
    </row>
    <row r="6548" spans="2:29" x14ac:dyDescent="0.35">
      <c r="B6548" s="222">
        <v>662500</v>
      </c>
      <c r="C6548" s="208">
        <v>278654</v>
      </c>
      <c r="D6548" s="309">
        <v>15325.97</v>
      </c>
      <c r="E6548" s="206">
        <v>22292.32</v>
      </c>
      <c r="F6548" s="206">
        <v>25078.86</v>
      </c>
      <c r="G6548" s="205">
        <f t="shared" si="521"/>
        <v>0.4206098113207547</v>
      </c>
      <c r="H6548" s="207">
        <f t="shared" si="522"/>
        <v>0.45</v>
      </c>
      <c r="I6548" s="213">
        <v>259184</v>
      </c>
      <c r="J6548" s="213">
        <v>14255.12</v>
      </c>
      <c r="K6548" s="212">
        <v>20734.72</v>
      </c>
      <c r="L6548" s="212">
        <v>23326.560000000001</v>
      </c>
      <c r="M6548" s="239">
        <f t="shared" si="519"/>
        <v>0.5152999999995882</v>
      </c>
      <c r="N6548" s="239"/>
      <c r="O6548" s="178"/>
      <c r="P6548" s="178"/>
      <c r="Q6548" s="178"/>
      <c r="R6548" s="178"/>
      <c r="S6548" s="178"/>
      <c r="T6548" s="178"/>
      <c r="U6548" s="178"/>
      <c r="V6548" s="178"/>
      <c r="W6548" s="178"/>
      <c r="X6548" s="178"/>
      <c r="Y6548" s="210">
        <f t="shared" si="518"/>
        <v>0.39122113207547171</v>
      </c>
      <c r="Z6548" s="211">
        <f t="shared" si="520"/>
        <v>0.46</v>
      </c>
      <c r="AA6548" s="178"/>
      <c r="AB6548" s="178"/>
      <c r="AC6548" s="178"/>
    </row>
    <row r="6549" spans="2:29" x14ac:dyDescent="0.35">
      <c r="B6549" s="222">
        <v>662600</v>
      </c>
      <c r="C6549" s="208">
        <v>278699</v>
      </c>
      <c r="D6549" s="309">
        <v>15328.44</v>
      </c>
      <c r="E6549" s="206">
        <v>22295.919999999998</v>
      </c>
      <c r="F6549" s="206">
        <v>25082.91</v>
      </c>
      <c r="G6549" s="205">
        <f t="shared" si="521"/>
        <v>0.42061424690612736</v>
      </c>
      <c r="H6549" s="207">
        <f t="shared" si="522"/>
        <v>0.45</v>
      </c>
      <c r="I6549" s="213">
        <v>259228</v>
      </c>
      <c r="J6549" s="213">
        <v>14257.54</v>
      </c>
      <c r="K6549" s="212">
        <v>20738.240000000002</v>
      </c>
      <c r="L6549" s="212">
        <v>23330.52</v>
      </c>
      <c r="M6549" s="239">
        <f t="shared" si="519"/>
        <v>0.51519999999974975</v>
      </c>
      <c r="N6549" s="239"/>
      <c r="O6549" s="178"/>
      <c r="P6549" s="178"/>
      <c r="Q6549" s="178"/>
      <c r="R6549" s="178"/>
      <c r="S6549" s="178"/>
      <c r="T6549" s="178"/>
      <c r="U6549" s="178"/>
      <c r="V6549" s="178"/>
      <c r="W6549" s="178"/>
      <c r="X6549" s="178"/>
      <c r="Y6549" s="210">
        <f t="shared" si="518"/>
        <v>0.39122849381225477</v>
      </c>
      <c r="Z6549" s="211">
        <f t="shared" si="520"/>
        <v>0.44</v>
      </c>
      <c r="AA6549" s="178"/>
      <c r="AB6549" s="178"/>
      <c r="AC6549" s="178"/>
    </row>
    <row r="6550" spans="2:29" x14ac:dyDescent="0.35">
      <c r="B6550" s="222">
        <v>662700</v>
      </c>
      <c r="C6550" s="208">
        <v>278744</v>
      </c>
      <c r="D6550" s="309">
        <v>15330.92</v>
      </c>
      <c r="E6550" s="206">
        <v>22299.52</v>
      </c>
      <c r="F6550" s="206">
        <v>25086.959999999999</v>
      </c>
      <c r="G6550" s="205">
        <f t="shared" si="521"/>
        <v>0.4206186811528595</v>
      </c>
      <c r="H6550" s="207">
        <f t="shared" si="522"/>
        <v>0.45</v>
      </c>
      <c r="I6550" s="213">
        <v>259274</v>
      </c>
      <c r="J6550" s="213">
        <v>14260.07</v>
      </c>
      <c r="K6550" s="212">
        <v>20741.919999999998</v>
      </c>
      <c r="L6550" s="212">
        <v>23334.66</v>
      </c>
      <c r="M6550" s="239">
        <f t="shared" si="519"/>
        <v>0.51530000000002474</v>
      </c>
      <c r="N6550" s="239"/>
      <c r="O6550" s="178"/>
      <c r="P6550" s="178"/>
      <c r="Q6550" s="178"/>
      <c r="R6550" s="178"/>
      <c r="S6550" s="178"/>
      <c r="T6550" s="178"/>
      <c r="U6550" s="178"/>
      <c r="V6550" s="178"/>
      <c r="W6550" s="178"/>
      <c r="X6550" s="178"/>
      <c r="Y6550" s="210">
        <f t="shared" si="518"/>
        <v>0.39123887128414064</v>
      </c>
      <c r="Z6550" s="211">
        <f t="shared" si="520"/>
        <v>0.46</v>
      </c>
      <c r="AA6550" s="178"/>
      <c r="AB6550" s="178"/>
      <c r="AC6550" s="178"/>
    </row>
    <row r="6551" spans="2:29" x14ac:dyDescent="0.35">
      <c r="B6551" s="222">
        <v>662800</v>
      </c>
      <c r="C6551" s="208">
        <v>278789</v>
      </c>
      <c r="D6551" s="309">
        <v>15333.39</v>
      </c>
      <c r="E6551" s="206">
        <v>22303.119999999999</v>
      </c>
      <c r="F6551" s="206">
        <v>25091.01</v>
      </c>
      <c r="G6551" s="205">
        <f t="shared" si="521"/>
        <v>0.42062311406155706</v>
      </c>
      <c r="H6551" s="207">
        <f t="shared" si="522"/>
        <v>0.45</v>
      </c>
      <c r="I6551" s="213">
        <v>259318</v>
      </c>
      <c r="J6551" s="213">
        <v>14262.49</v>
      </c>
      <c r="K6551" s="212">
        <v>20745.439999999999</v>
      </c>
      <c r="L6551" s="212">
        <v>23338.62</v>
      </c>
      <c r="M6551" s="239">
        <f t="shared" si="519"/>
        <v>0.51520000000025901</v>
      </c>
      <c r="N6551" s="239"/>
      <c r="O6551" s="178"/>
      <c r="P6551" s="178"/>
      <c r="Q6551" s="178"/>
      <c r="R6551" s="178"/>
      <c r="S6551" s="178"/>
      <c r="T6551" s="178"/>
      <c r="U6551" s="178"/>
      <c r="V6551" s="178"/>
      <c r="W6551" s="178"/>
      <c r="X6551" s="178"/>
      <c r="Y6551" s="210">
        <f t="shared" si="518"/>
        <v>0.39124622812311405</v>
      </c>
      <c r="Z6551" s="211">
        <f t="shared" si="520"/>
        <v>0.44</v>
      </c>
      <c r="AA6551" s="178"/>
      <c r="AB6551" s="178"/>
      <c r="AC6551" s="178"/>
    </row>
    <row r="6552" spans="2:29" x14ac:dyDescent="0.35">
      <c r="B6552" s="222">
        <v>662900</v>
      </c>
      <c r="C6552" s="208">
        <v>278834</v>
      </c>
      <c r="D6552" s="309">
        <v>15335.87</v>
      </c>
      <c r="E6552" s="206">
        <v>22306.720000000001</v>
      </c>
      <c r="F6552" s="206">
        <v>25095.06</v>
      </c>
      <c r="G6552" s="205">
        <f t="shared" si="521"/>
        <v>0.42062754563282545</v>
      </c>
      <c r="H6552" s="207">
        <f t="shared" si="522"/>
        <v>0.45</v>
      </c>
      <c r="I6552" s="213">
        <v>259364</v>
      </c>
      <c r="J6552" s="213">
        <v>14265.02</v>
      </c>
      <c r="K6552" s="212">
        <v>20749.12</v>
      </c>
      <c r="L6552" s="212">
        <v>23342.76</v>
      </c>
      <c r="M6552" s="239">
        <f t="shared" si="519"/>
        <v>0.51529999999995202</v>
      </c>
      <c r="N6552" s="239"/>
      <c r="O6552" s="178"/>
      <c r="P6552" s="178"/>
      <c r="Q6552" s="178"/>
      <c r="R6552" s="178"/>
      <c r="S6552" s="178"/>
      <c r="T6552" s="178"/>
      <c r="U6552" s="178"/>
      <c r="V6552" s="178"/>
      <c r="W6552" s="178"/>
      <c r="X6552" s="178"/>
      <c r="Y6552" s="210">
        <f t="shared" si="518"/>
        <v>0.39125659978880678</v>
      </c>
      <c r="Z6552" s="211">
        <f t="shared" si="520"/>
        <v>0.46</v>
      </c>
      <c r="AA6552" s="178"/>
      <c r="AB6552" s="178"/>
      <c r="AC6552" s="178"/>
    </row>
    <row r="6553" spans="2:29" x14ac:dyDescent="0.35">
      <c r="B6553" s="222">
        <v>663000</v>
      </c>
      <c r="C6553" s="208">
        <v>278879</v>
      </c>
      <c r="D6553" s="309">
        <v>15338.34</v>
      </c>
      <c r="E6553" s="206">
        <v>22310.32</v>
      </c>
      <c r="F6553" s="206">
        <v>25099.11</v>
      </c>
      <c r="G6553" s="205">
        <f t="shared" si="521"/>
        <v>0.42063197586726997</v>
      </c>
      <c r="H6553" s="207">
        <f t="shared" si="522"/>
        <v>0.45</v>
      </c>
      <c r="I6553" s="213">
        <v>259408</v>
      </c>
      <c r="J6553" s="213">
        <v>14267.44</v>
      </c>
      <c r="K6553" s="212">
        <v>20752.64</v>
      </c>
      <c r="L6553" s="212">
        <v>23346.720000000001</v>
      </c>
      <c r="M6553" s="239">
        <f t="shared" si="519"/>
        <v>0.51520000000007715</v>
      </c>
      <c r="N6553" s="239"/>
      <c r="O6553" s="178"/>
      <c r="P6553" s="178"/>
      <c r="Q6553" s="178"/>
      <c r="R6553" s="178"/>
      <c r="S6553" s="178"/>
      <c r="T6553" s="178"/>
      <c r="U6553" s="178"/>
      <c r="V6553" s="178"/>
      <c r="W6553" s="178"/>
      <c r="X6553" s="178"/>
      <c r="Y6553" s="210">
        <f t="shared" si="518"/>
        <v>0.39126395173453998</v>
      </c>
      <c r="Z6553" s="211">
        <f t="shared" si="520"/>
        <v>0.44</v>
      </c>
      <c r="AA6553" s="178"/>
      <c r="AB6553" s="178"/>
      <c r="AC6553" s="178"/>
    </row>
    <row r="6554" spans="2:29" x14ac:dyDescent="0.35">
      <c r="B6554" s="222">
        <v>663100</v>
      </c>
      <c r="C6554" s="208">
        <v>278924</v>
      </c>
      <c r="D6554" s="309">
        <v>15340.82</v>
      </c>
      <c r="E6554" s="206">
        <v>22313.919999999998</v>
      </c>
      <c r="F6554" s="206">
        <v>25103.16</v>
      </c>
      <c r="G6554" s="205">
        <f t="shared" si="521"/>
        <v>0.42063640476549541</v>
      </c>
      <c r="H6554" s="207">
        <f t="shared" si="522"/>
        <v>0.45</v>
      </c>
      <c r="I6554" s="213">
        <v>259454</v>
      </c>
      <c r="J6554" s="213">
        <v>14269.97</v>
      </c>
      <c r="K6554" s="212">
        <v>20756.32</v>
      </c>
      <c r="L6554" s="212">
        <v>23350.86</v>
      </c>
      <c r="M6554" s="239">
        <f t="shared" si="519"/>
        <v>0.51529999999980647</v>
      </c>
      <c r="N6554" s="239"/>
      <c r="O6554" s="178"/>
      <c r="P6554" s="178"/>
      <c r="Q6554" s="178"/>
      <c r="R6554" s="178"/>
      <c r="S6554" s="178"/>
      <c r="T6554" s="178"/>
      <c r="U6554" s="178"/>
      <c r="V6554" s="178"/>
      <c r="W6554" s="178"/>
      <c r="X6554" s="178"/>
      <c r="Y6554" s="210">
        <f t="shared" si="518"/>
        <v>0.39127431759915549</v>
      </c>
      <c r="Z6554" s="211">
        <f t="shared" si="520"/>
        <v>0.46</v>
      </c>
      <c r="AA6554" s="178"/>
      <c r="AB6554" s="178"/>
      <c r="AC6554" s="178"/>
    </row>
    <row r="6555" spans="2:29" x14ac:dyDescent="0.35">
      <c r="B6555" s="222">
        <v>663200</v>
      </c>
      <c r="C6555" s="208">
        <v>278969</v>
      </c>
      <c r="D6555" s="309">
        <v>15343.29</v>
      </c>
      <c r="E6555" s="206">
        <v>22317.52</v>
      </c>
      <c r="F6555" s="206">
        <v>25107.21</v>
      </c>
      <c r="G6555" s="205">
        <f t="shared" si="521"/>
        <v>0.42064083232810617</v>
      </c>
      <c r="H6555" s="207">
        <f t="shared" si="522"/>
        <v>0.45</v>
      </c>
      <c r="I6555" s="213">
        <v>259498</v>
      </c>
      <c r="J6555" s="213">
        <v>14272.39</v>
      </c>
      <c r="K6555" s="212">
        <v>20759.84</v>
      </c>
      <c r="L6555" s="212">
        <v>23354.82</v>
      </c>
      <c r="M6555" s="239">
        <f t="shared" si="519"/>
        <v>0.51520000000000432</v>
      </c>
      <c r="N6555" s="239"/>
      <c r="O6555" s="178"/>
      <c r="P6555" s="178"/>
      <c r="Q6555" s="178"/>
      <c r="R6555" s="178"/>
      <c r="S6555" s="178"/>
      <c r="T6555" s="178"/>
      <c r="U6555" s="178"/>
      <c r="V6555" s="178"/>
      <c r="W6555" s="178"/>
      <c r="X6555" s="178"/>
      <c r="Y6555" s="210">
        <f t="shared" si="518"/>
        <v>0.39128166465621228</v>
      </c>
      <c r="Z6555" s="211">
        <f t="shared" si="520"/>
        <v>0.44</v>
      </c>
      <c r="AA6555" s="178"/>
      <c r="AB6555" s="178"/>
      <c r="AC6555" s="178"/>
    </row>
    <row r="6556" spans="2:29" x14ac:dyDescent="0.35">
      <c r="B6556" s="222">
        <v>663300</v>
      </c>
      <c r="C6556" s="208">
        <v>279014</v>
      </c>
      <c r="D6556" s="309">
        <v>15345.77</v>
      </c>
      <c r="E6556" s="206">
        <v>22321.119999999999</v>
      </c>
      <c r="F6556" s="206">
        <v>25111.26</v>
      </c>
      <c r="G6556" s="205">
        <f t="shared" si="521"/>
        <v>0.42064525855570634</v>
      </c>
      <c r="H6556" s="207">
        <f t="shared" si="522"/>
        <v>0.45</v>
      </c>
      <c r="I6556" s="213">
        <v>259544</v>
      </c>
      <c r="J6556" s="213">
        <v>14274.92</v>
      </c>
      <c r="K6556" s="212">
        <v>20763.52</v>
      </c>
      <c r="L6556" s="212">
        <v>23358.959999999999</v>
      </c>
      <c r="M6556" s="239">
        <f t="shared" si="519"/>
        <v>0.51530000000027942</v>
      </c>
      <c r="N6556" s="239"/>
      <c r="O6556" s="178"/>
      <c r="P6556" s="178"/>
      <c r="Q6556" s="178"/>
      <c r="R6556" s="178"/>
      <c r="S6556" s="178"/>
      <c r="T6556" s="178"/>
      <c r="U6556" s="178"/>
      <c r="V6556" s="178"/>
      <c r="W6556" s="178"/>
      <c r="X6556" s="178"/>
      <c r="Y6556" s="210">
        <f t="shared" si="518"/>
        <v>0.39129202472486052</v>
      </c>
      <c r="Z6556" s="211">
        <f t="shared" si="520"/>
        <v>0.46</v>
      </c>
      <c r="AA6556" s="178"/>
      <c r="AB6556" s="178"/>
      <c r="AC6556" s="178"/>
    </row>
    <row r="6557" spans="2:29" x14ac:dyDescent="0.35">
      <c r="B6557" s="222">
        <v>663400</v>
      </c>
      <c r="C6557" s="208">
        <v>279059</v>
      </c>
      <c r="D6557" s="309">
        <v>15348.24</v>
      </c>
      <c r="E6557" s="206">
        <v>22324.720000000001</v>
      </c>
      <c r="F6557" s="206">
        <v>25115.31</v>
      </c>
      <c r="G6557" s="205">
        <f t="shared" si="521"/>
        <v>0.42064968344889958</v>
      </c>
      <c r="H6557" s="207">
        <f t="shared" si="522"/>
        <v>0.45</v>
      </c>
      <c r="I6557" s="213">
        <v>259588</v>
      </c>
      <c r="J6557" s="213">
        <v>14277.34</v>
      </c>
      <c r="K6557" s="212">
        <v>20767.04</v>
      </c>
      <c r="L6557" s="212">
        <v>23362.92</v>
      </c>
      <c r="M6557" s="239">
        <f t="shared" si="519"/>
        <v>0.51519999999989519</v>
      </c>
      <c r="N6557" s="239"/>
      <c r="O6557" s="178"/>
      <c r="P6557" s="178"/>
      <c r="Q6557" s="178"/>
      <c r="R6557" s="178"/>
      <c r="S6557" s="178"/>
      <c r="T6557" s="178"/>
      <c r="U6557" s="178"/>
      <c r="V6557" s="178"/>
      <c r="W6557" s="178"/>
      <c r="X6557" s="178"/>
      <c r="Y6557" s="210">
        <f t="shared" si="518"/>
        <v>0.39129936689779921</v>
      </c>
      <c r="Z6557" s="211">
        <f t="shared" si="520"/>
        <v>0.44</v>
      </c>
      <c r="AA6557" s="178"/>
      <c r="AB6557" s="178"/>
      <c r="AC6557" s="178"/>
    </row>
    <row r="6558" spans="2:29" x14ac:dyDescent="0.35">
      <c r="B6558" s="222">
        <v>663500</v>
      </c>
      <c r="C6558" s="208">
        <v>279104</v>
      </c>
      <c r="D6558" s="309">
        <v>15350.72</v>
      </c>
      <c r="E6558" s="206">
        <v>22328.32</v>
      </c>
      <c r="F6558" s="206">
        <v>25119.360000000001</v>
      </c>
      <c r="G6558" s="205">
        <f t="shared" si="521"/>
        <v>0.42065410700828937</v>
      </c>
      <c r="H6558" s="207">
        <f t="shared" si="522"/>
        <v>0.45</v>
      </c>
      <c r="I6558" s="213">
        <v>259634</v>
      </c>
      <c r="J6558" s="213">
        <v>14279.87</v>
      </c>
      <c r="K6558" s="212">
        <v>20770.72</v>
      </c>
      <c r="L6558" s="212">
        <v>23367.06</v>
      </c>
      <c r="M6558" s="239">
        <f t="shared" si="519"/>
        <v>0.5152999999995882</v>
      </c>
      <c r="N6558" s="239"/>
      <c r="O6558" s="178"/>
      <c r="P6558" s="178"/>
      <c r="Q6558" s="178"/>
      <c r="R6558" s="178"/>
      <c r="S6558" s="178"/>
      <c r="T6558" s="178"/>
      <c r="U6558" s="178"/>
      <c r="V6558" s="178"/>
      <c r="W6558" s="178"/>
      <c r="X6558" s="178"/>
      <c r="Y6558" s="210">
        <f t="shared" si="518"/>
        <v>0.39130972117558405</v>
      </c>
      <c r="Z6558" s="211">
        <f t="shared" si="520"/>
        <v>0.46</v>
      </c>
      <c r="AA6558" s="178"/>
      <c r="AB6558" s="178"/>
      <c r="AC6558" s="178"/>
    </row>
    <row r="6559" spans="2:29" x14ac:dyDescent="0.35">
      <c r="B6559" s="222">
        <v>663600</v>
      </c>
      <c r="C6559" s="208">
        <v>279149</v>
      </c>
      <c r="D6559" s="309">
        <v>15353.19</v>
      </c>
      <c r="E6559" s="206">
        <v>22331.919999999998</v>
      </c>
      <c r="F6559" s="206">
        <v>25123.41</v>
      </c>
      <c r="G6559" s="205">
        <f t="shared" si="521"/>
        <v>0.42065852923447861</v>
      </c>
      <c r="H6559" s="207">
        <f t="shared" si="522"/>
        <v>0.45</v>
      </c>
      <c r="I6559" s="213">
        <v>259678</v>
      </c>
      <c r="J6559" s="213">
        <v>14282.29</v>
      </c>
      <c r="K6559" s="212">
        <v>20774.240000000002</v>
      </c>
      <c r="L6559" s="212">
        <v>23371.02</v>
      </c>
      <c r="M6559" s="239">
        <f t="shared" si="519"/>
        <v>0.51519999999974975</v>
      </c>
      <c r="N6559" s="239"/>
      <c r="O6559" s="178"/>
      <c r="P6559" s="178"/>
      <c r="Q6559" s="178"/>
      <c r="R6559" s="178"/>
      <c r="S6559" s="178"/>
      <c r="T6559" s="178"/>
      <c r="U6559" s="178"/>
      <c r="V6559" s="178"/>
      <c r="W6559" s="178"/>
      <c r="X6559" s="178"/>
      <c r="Y6559" s="210">
        <f t="shared" si="518"/>
        <v>0.3913170584689572</v>
      </c>
      <c r="Z6559" s="211">
        <f t="shared" si="520"/>
        <v>0.44</v>
      </c>
      <c r="AA6559" s="178"/>
      <c r="AB6559" s="178"/>
      <c r="AC6559" s="178"/>
    </row>
    <row r="6560" spans="2:29" x14ac:dyDescent="0.35">
      <c r="B6560" s="222">
        <v>663700</v>
      </c>
      <c r="C6560" s="208">
        <v>279194</v>
      </c>
      <c r="D6560" s="309">
        <v>15355.67</v>
      </c>
      <c r="E6560" s="206">
        <v>22335.52</v>
      </c>
      <c r="F6560" s="206">
        <v>25127.46</v>
      </c>
      <c r="G6560" s="205">
        <f t="shared" si="521"/>
        <v>0.42066295012806992</v>
      </c>
      <c r="H6560" s="207">
        <f t="shared" si="522"/>
        <v>0.45</v>
      </c>
      <c r="I6560" s="213">
        <v>259724</v>
      </c>
      <c r="J6560" s="213">
        <v>14284.82</v>
      </c>
      <c r="K6560" s="212">
        <v>20777.919999999998</v>
      </c>
      <c r="L6560" s="212">
        <v>23375.16</v>
      </c>
      <c r="M6560" s="239">
        <f t="shared" si="519"/>
        <v>0.51530000000002474</v>
      </c>
      <c r="N6560" s="239"/>
      <c r="O6560" s="178"/>
      <c r="P6560" s="178"/>
      <c r="Q6560" s="178"/>
      <c r="R6560" s="178"/>
      <c r="S6560" s="178"/>
      <c r="T6560" s="178"/>
      <c r="U6560" s="178"/>
      <c r="V6560" s="178"/>
      <c r="W6560" s="178"/>
      <c r="X6560" s="178"/>
      <c r="Y6560" s="210">
        <f t="shared" si="518"/>
        <v>0.39132740696097634</v>
      </c>
      <c r="Z6560" s="211">
        <f t="shared" si="520"/>
        <v>0.46</v>
      </c>
      <c r="AA6560" s="178"/>
      <c r="AB6560" s="178"/>
      <c r="AC6560" s="178"/>
    </row>
    <row r="6561" spans="2:29" x14ac:dyDescent="0.35">
      <c r="B6561" s="222">
        <v>663800</v>
      </c>
      <c r="C6561" s="208">
        <v>279239</v>
      </c>
      <c r="D6561" s="309">
        <v>15358.14</v>
      </c>
      <c r="E6561" s="206">
        <v>22339.119999999999</v>
      </c>
      <c r="F6561" s="206">
        <v>25131.51</v>
      </c>
      <c r="G6561" s="205">
        <f t="shared" si="521"/>
        <v>0.42066736968966556</v>
      </c>
      <c r="H6561" s="207">
        <f t="shared" si="522"/>
        <v>0.45</v>
      </c>
      <c r="I6561" s="213">
        <v>259768</v>
      </c>
      <c r="J6561" s="213">
        <v>14287.24</v>
      </c>
      <c r="K6561" s="212">
        <v>20781.439999999999</v>
      </c>
      <c r="L6561" s="212">
        <v>23379.119999999999</v>
      </c>
      <c r="M6561" s="239">
        <f t="shared" si="519"/>
        <v>0.51520000000025901</v>
      </c>
      <c r="N6561" s="239"/>
      <c r="O6561" s="178"/>
      <c r="P6561" s="178"/>
      <c r="Q6561" s="178"/>
      <c r="R6561" s="178"/>
      <c r="S6561" s="178"/>
      <c r="T6561" s="178"/>
      <c r="U6561" s="178"/>
      <c r="V6561" s="178"/>
      <c r="W6561" s="178"/>
      <c r="X6561" s="178"/>
      <c r="Y6561" s="210">
        <f t="shared" si="518"/>
        <v>0.39133473937933111</v>
      </c>
      <c r="Z6561" s="211">
        <f t="shared" si="520"/>
        <v>0.44</v>
      </c>
      <c r="AA6561" s="178"/>
      <c r="AB6561" s="178"/>
      <c r="AC6561" s="178"/>
    </row>
    <row r="6562" spans="2:29" x14ac:dyDescent="0.35">
      <c r="B6562" s="222">
        <v>663900</v>
      </c>
      <c r="C6562" s="208">
        <v>279284</v>
      </c>
      <c r="D6562" s="309">
        <v>15360.62</v>
      </c>
      <c r="E6562" s="206">
        <v>22342.720000000001</v>
      </c>
      <c r="F6562" s="206">
        <v>25135.56</v>
      </c>
      <c r="G6562" s="205">
        <f t="shared" si="521"/>
        <v>0.42067178791986742</v>
      </c>
      <c r="H6562" s="207">
        <f t="shared" si="522"/>
        <v>0.45</v>
      </c>
      <c r="I6562" s="213">
        <v>259814</v>
      </c>
      <c r="J6562" s="213">
        <v>14289.77</v>
      </c>
      <c r="K6562" s="212">
        <v>20785.12</v>
      </c>
      <c r="L6562" s="212">
        <v>23383.26</v>
      </c>
      <c r="M6562" s="239">
        <f t="shared" si="519"/>
        <v>0.51529999999995202</v>
      </c>
      <c r="N6562" s="239"/>
      <c r="O6562" s="178"/>
      <c r="P6562" s="178"/>
      <c r="Q6562" s="178"/>
      <c r="R6562" s="178"/>
      <c r="S6562" s="178"/>
      <c r="T6562" s="178"/>
      <c r="U6562" s="178"/>
      <c r="V6562" s="178"/>
      <c r="W6562" s="178"/>
      <c r="X6562" s="178"/>
      <c r="Y6562" s="210">
        <f t="shared" si="518"/>
        <v>0.39134508209067631</v>
      </c>
      <c r="Z6562" s="211">
        <f t="shared" si="520"/>
        <v>0.46</v>
      </c>
      <c r="AA6562" s="178"/>
      <c r="AB6562" s="178"/>
      <c r="AC6562" s="178"/>
    </row>
    <row r="6563" spans="2:29" x14ac:dyDescent="0.35">
      <c r="B6563" s="222">
        <v>664000</v>
      </c>
      <c r="C6563" s="208">
        <v>279329</v>
      </c>
      <c r="D6563" s="309">
        <v>15363.09</v>
      </c>
      <c r="E6563" s="206">
        <v>22346.32</v>
      </c>
      <c r="F6563" s="206">
        <v>25139.61</v>
      </c>
      <c r="G6563" s="205">
        <f t="shared" si="521"/>
        <v>0.42067620481927709</v>
      </c>
      <c r="H6563" s="207">
        <f t="shared" si="522"/>
        <v>0.45</v>
      </c>
      <c r="I6563" s="213">
        <v>259858</v>
      </c>
      <c r="J6563" s="213">
        <v>14292.19</v>
      </c>
      <c r="K6563" s="212">
        <v>20788.64</v>
      </c>
      <c r="L6563" s="212">
        <v>23387.22</v>
      </c>
      <c r="M6563" s="239">
        <f t="shared" si="519"/>
        <v>0.51520000000007715</v>
      </c>
      <c r="N6563" s="239"/>
      <c r="O6563" s="178"/>
      <c r="P6563" s="178"/>
      <c r="Q6563" s="178"/>
      <c r="R6563" s="178"/>
      <c r="S6563" s="178"/>
      <c r="T6563" s="178"/>
      <c r="U6563" s="178"/>
      <c r="V6563" s="178"/>
      <c r="W6563" s="178"/>
      <c r="X6563" s="178"/>
      <c r="Y6563" s="210">
        <f t="shared" si="518"/>
        <v>0.39135240963855422</v>
      </c>
      <c r="Z6563" s="211">
        <f t="shared" si="520"/>
        <v>0.44</v>
      </c>
      <c r="AA6563" s="178"/>
      <c r="AB6563" s="178"/>
      <c r="AC6563" s="178"/>
    </row>
    <row r="6564" spans="2:29" x14ac:dyDescent="0.35">
      <c r="B6564" s="222">
        <v>664100</v>
      </c>
      <c r="C6564" s="208">
        <v>279374</v>
      </c>
      <c r="D6564" s="309">
        <v>15365.57</v>
      </c>
      <c r="E6564" s="206">
        <v>22349.919999999998</v>
      </c>
      <c r="F6564" s="206">
        <v>25143.66</v>
      </c>
      <c r="G6564" s="205">
        <f t="shared" si="521"/>
        <v>0.42068062038849569</v>
      </c>
      <c r="H6564" s="207">
        <f t="shared" si="522"/>
        <v>0.45</v>
      </c>
      <c r="I6564" s="213">
        <v>259904</v>
      </c>
      <c r="J6564" s="213">
        <v>14294.72</v>
      </c>
      <c r="K6564" s="212">
        <v>20792.32</v>
      </c>
      <c r="L6564" s="212">
        <v>23391.360000000001</v>
      </c>
      <c r="M6564" s="239">
        <f t="shared" si="519"/>
        <v>0.51529999999980647</v>
      </c>
      <c r="N6564" s="239"/>
      <c r="O6564" s="178"/>
      <c r="P6564" s="178"/>
      <c r="Q6564" s="178"/>
      <c r="R6564" s="178"/>
      <c r="S6564" s="178"/>
      <c r="T6564" s="178"/>
      <c r="U6564" s="178"/>
      <c r="V6564" s="178"/>
      <c r="W6564" s="178"/>
      <c r="X6564" s="178"/>
      <c r="Y6564" s="210">
        <f t="shared" si="518"/>
        <v>0.39136274657431108</v>
      </c>
      <c r="Z6564" s="211">
        <f t="shared" si="520"/>
        <v>0.46</v>
      </c>
      <c r="AA6564" s="178"/>
      <c r="AB6564" s="178"/>
      <c r="AC6564" s="178"/>
    </row>
    <row r="6565" spans="2:29" x14ac:dyDescent="0.35">
      <c r="B6565" s="222">
        <v>664200</v>
      </c>
      <c r="C6565" s="208">
        <v>279419</v>
      </c>
      <c r="D6565" s="309">
        <v>15368.04</v>
      </c>
      <c r="E6565" s="206">
        <v>22353.52</v>
      </c>
      <c r="F6565" s="206">
        <v>25147.71</v>
      </c>
      <c r="G6565" s="205">
        <f t="shared" si="521"/>
        <v>0.42068503462812407</v>
      </c>
      <c r="H6565" s="207">
        <f t="shared" si="522"/>
        <v>0.45</v>
      </c>
      <c r="I6565" s="213">
        <v>259948</v>
      </c>
      <c r="J6565" s="213">
        <v>14297.14</v>
      </c>
      <c r="K6565" s="212">
        <v>20795.84</v>
      </c>
      <c r="L6565" s="212">
        <v>23395.32</v>
      </c>
      <c r="M6565" s="239">
        <f t="shared" si="519"/>
        <v>0.51520000000000432</v>
      </c>
      <c r="N6565" s="239"/>
      <c r="O6565" s="178"/>
      <c r="P6565" s="178"/>
      <c r="Q6565" s="178"/>
      <c r="R6565" s="178"/>
      <c r="S6565" s="178"/>
      <c r="T6565" s="178"/>
      <c r="U6565" s="178"/>
      <c r="V6565" s="178"/>
      <c r="W6565" s="178"/>
      <c r="X6565" s="178"/>
      <c r="Y6565" s="210">
        <f t="shared" si="518"/>
        <v>0.39137006925624812</v>
      </c>
      <c r="Z6565" s="211">
        <f t="shared" si="520"/>
        <v>0.44</v>
      </c>
      <c r="AA6565" s="178"/>
      <c r="AB6565" s="178"/>
      <c r="AC6565" s="178"/>
    </row>
    <row r="6566" spans="2:29" x14ac:dyDescent="0.35">
      <c r="B6566" s="222">
        <v>664300</v>
      </c>
      <c r="C6566" s="208">
        <v>279464</v>
      </c>
      <c r="D6566" s="309">
        <v>15370.52</v>
      </c>
      <c r="E6566" s="206">
        <v>22357.119999999999</v>
      </c>
      <c r="F6566" s="206">
        <v>25151.759999999998</v>
      </c>
      <c r="G6566" s="205">
        <f t="shared" si="521"/>
        <v>0.42068944753876258</v>
      </c>
      <c r="H6566" s="207">
        <f t="shared" si="522"/>
        <v>0.45</v>
      </c>
      <c r="I6566" s="213">
        <v>259994</v>
      </c>
      <c r="J6566" s="213">
        <v>14299.67</v>
      </c>
      <c r="K6566" s="212">
        <v>20799.52</v>
      </c>
      <c r="L6566" s="212">
        <v>23399.46</v>
      </c>
      <c r="M6566" s="239">
        <f t="shared" si="519"/>
        <v>0.51530000000027942</v>
      </c>
      <c r="N6566" s="239"/>
      <c r="O6566" s="178"/>
      <c r="P6566" s="178"/>
      <c r="Q6566" s="178"/>
      <c r="R6566" s="178"/>
      <c r="S6566" s="178"/>
      <c r="T6566" s="178"/>
      <c r="U6566" s="178"/>
      <c r="V6566" s="178"/>
      <c r="W6566" s="178"/>
      <c r="X6566" s="178"/>
      <c r="Y6566" s="210">
        <f t="shared" si="518"/>
        <v>0.3913804004214963</v>
      </c>
      <c r="Z6566" s="211">
        <f t="shared" si="520"/>
        <v>0.46</v>
      </c>
      <c r="AA6566" s="178"/>
      <c r="AB6566" s="178"/>
      <c r="AC6566" s="178"/>
    </row>
    <row r="6567" spans="2:29" x14ac:dyDescent="0.35">
      <c r="B6567" s="222">
        <v>664400</v>
      </c>
      <c r="C6567" s="208">
        <v>279509</v>
      </c>
      <c r="D6567" s="309">
        <v>15372.99</v>
      </c>
      <c r="E6567" s="206">
        <v>22360.720000000001</v>
      </c>
      <c r="F6567" s="206">
        <v>25155.81</v>
      </c>
      <c r="G6567" s="205">
        <f t="shared" si="521"/>
        <v>0.42069385912101143</v>
      </c>
      <c r="H6567" s="207">
        <f t="shared" si="522"/>
        <v>0.45</v>
      </c>
      <c r="I6567" s="213">
        <v>260038</v>
      </c>
      <c r="J6567" s="213">
        <v>14302.09</v>
      </c>
      <c r="K6567" s="212">
        <v>20803.04</v>
      </c>
      <c r="L6567" s="212">
        <v>23403.42</v>
      </c>
      <c r="M6567" s="239">
        <f t="shared" si="519"/>
        <v>0.51519999999989519</v>
      </c>
      <c r="N6567" s="239"/>
      <c r="O6567" s="178"/>
      <c r="P6567" s="178"/>
      <c r="Q6567" s="178"/>
      <c r="R6567" s="178"/>
      <c r="S6567" s="178"/>
      <c r="T6567" s="178"/>
      <c r="U6567" s="178"/>
      <c r="V6567" s="178"/>
      <c r="W6567" s="178"/>
      <c r="X6567" s="178"/>
      <c r="Y6567" s="210">
        <f t="shared" si="518"/>
        <v>0.3913877182420229</v>
      </c>
      <c r="Z6567" s="211">
        <f t="shared" si="520"/>
        <v>0.44</v>
      </c>
      <c r="AA6567" s="178"/>
      <c r="AB6567" s="178"/>
      <c r="AC6567" s="178"/>
    </row>
    <row r="6568" spans="2:29" x14ac:dyDescent="0.35">
      <c r="B6568" s="222">
        <v>664500</v>
      </c>
      <c r="C6568" s="208">
        <v>279554</v>
      </c>
      <c r="D6568" s="309">
        <v>15375.47</v>
      </c>
      <c r="E6568" s="206">
        <v>22364.32</v>
      </c>
      <c r="F6568" s="206">
        <v>25159.86</v>
      </c>
      <c r="G6568" s="205">
        <f t="shared" si="521"/>
        <v>0.42069826937547028</v>
      </c>
      <c r="H6568" s="207">
        <f t="shared" si="522"/>
        <v>0.45</v>
      </c>
      <c r="I6568" s="213">
        <v>260084</v>
      </c>
      <c r="J6568" s="213">
        <v>14304.62</v>
      </c>
      <c r="K6568" s="212">
        <v>20806.72</v>
      </c>
      <c r="L6568" s="212">
        <v>23407.56</v>
      </c>
      <c r="M6568" s="239">
        <f t="shared" si="519"/>
        <v>0.5152999999995882</v>
      </c>
      <c r="N6568" s="239"/>
      <c r="O6568" s="178"/>
      <c r="P6568" s="178"/>
      <c r="Q6568" s="178"/>
      <c r="R6568" s="178"/>
      <c r="S6568" s="178"/>
      <c r="T6568" s="178"/>
      <c r="U6568" s="178"/>
      <c r="V6568" s="178"/>
      <c r="W6568" s="178"/>
      <c r="X6568" s="178"/>
      <c r="Y6568" s="210">
        <f t="shared" si="518"/>
        <v>0.39139804364183595</v>
      </c>
      <c r="Z6568" s="211">
        <f t="shared" si="520"/>
        <v>0.46</v>
      </c>
      <c r="AA6568" s="178"/>
      <c r="AB6568" s="178"/>
      <c r="AC6568" s="178"/>
    </row>
    <row r="6569" spans="2:29" x14ac:dyDescent="0.35">
      <c r="B6569" s="222">
        <v>664600</v>
      </c>
      <c r="C6569" s="208">
        <v>279599</v>
      </c>
      <c r="D6569" s="309">
        <v>15377.94</v>
      </c>
      <c r="E6569" s="206">
        <v>22367.919999999998</v>
      </c>
      <c r="F6569" s="206">
        <v>25163.91</v>
      </c>
      <c r="G6569" s="205">
        <f t="shared" si="521"/>
        <v>0.4207026783027385</v>
      </c>
      <c r="H6569" s="207">
        <f t="shared" si="522"/>
        <v>0.45</v>
      </c>
      <c r="I6569" s="213">
        <v>260128</v>
      </c>
      <c r="J6569" s="213">
        <v>14307.04</v>
      </c>
      <c r="K6569" s="212">
        <v>20810.240000000002</v>
      </c>
      <c r="L6569" s="212">
        <v>23411.52</v>
      </c>
      <c r="M6569" s="239">
        <f t="shared" si="519"/>
        <v>0.51519999999974975</v>
      </c>
      <c r="N6569" s="239"/>
      <c r="O6569" s="178"/>
      <c r="P6569" s="178"/>
      <c r="Q6569" s="178"/>
      <c r="R6569" s="178"/>
      <c r="S6569" s="178"/>
      <c r="T6569" s="178"/>
      <c r="U6569" s="178"/>
      <c r="V6569" s="178"/>
      <c r="W6569" s="178"/>
      <c r="X6569" s="178"/>
      <c r="Y6569" s="210">
        <f t="shared" si="518"/>
        <v>0.39140535660547698</v>
      </c>
      <c r="Z6569" s="211">
        <f t="shared" si="520"/>
        <v>0.44</v>
      </c>
      <c r="AA6569" s="178"/>
      <c r="AB6569" s="178"/>
      <c r="AC6569" s="178"/>
    </row>
    <row r="6570" spans="2:29" x14ac:dyDescent="0.35">
      <c r="B6570" s="222">
        <v>664700</v>
      </c>
      <c r="C6570" s="208">
        <v>279644</v>
      </c>
      <c r="D6570" s="309">
        <v>15380.42</v>
      </c>
      <c r="E6570" s="206">
        <v>22371.52</v>
      </c>
      <c r="F6570" s="206">
        <v>25167.96</v>
      </c>
      <c r="G6570" s="205">
        <f t="shared" si="521"/>
        <v>0.4207070859034151</v>
      </c>
      <c r="H6570" s="207">
        <f t="shared" si="522"/>
        <v>0.45</v>
      </c>
      <c r="I6570" s="213">
        <v>260174</v>
      </c>
      <c r="J6570" s="213">
        <v>14309.57</v>
      </c>
      <c r="K6570" s="212">
        <v>20813.919999999998</v>
      </c>
      <c r="L6570" s="212">
        <v>23415.66</v>
      </c>
      <c r="M6570" s="239">
        <f t="shared" si="519"/>
        <v>0.51530000000002474</v>
      </c>
      <c r="N6570" s="239"/>
      <c r="O6570" s="178"/>
      <c r="P6570" s="178"/>
      <c r="Q6570" s="178"/>
      <c r="R6570" s="178"/>
      <c r="S6570" s="178"/>
      <c r="T6570" s="178"/>
      <c r="U6570" s="178"/>
      <c r="V6570" s="178"/>
      <c r="W6570" s="178"/>
      <c r="X6570" s="178"/>
      <c r="Y6570" s="210">
        <f t="shared" si="518"/>
        <v>0.39141567624492252</v>
      </c>
      <c r="Z6570" s="211">
        <f t="shared" si="520"/>
        <v>0.46</v>
      </c>
      <c r="AA6570" s="178"/>
      <c r="AB6570" s="178"/>
      <c r="AC6570" s="178"/>
    </row>
    <row r="6571" spans="2:29" x14ac:dyDescent="0.35">
      <c r="B6571" s="222">
        <v>664800</v>
      </c>
      <c r="C6571" s="208">
        <v>279689</v>
      </c>
      <c r="D6571" s="309">
        <v>15382.89</v>
      </c>
      <c r="E6571" s="206">
        <v>22375.119999999999</v>
      </c>
      <c r="F6571" s="206">
        <v>25172.01</v>
      </c>
      <c r="G6571" s="205">
        <f t="shared" si="521"/>
        <v>0.42071149217809867</v>
      </c>
      <c r="H6571" s="207">
        <f t="shared" si="522"/>
        <v>0.45</v>
      </c>
      <c r="I6571" s="213">
        <v>260218</v>
      </c>
      <c r="J6571" s="213">
        <v>14311.99</v>
      </c>
      <c r="K6571" s="212">
        <v>20817.439999999999</v>
      </c>
      <c r="L6571" s="212">
        <v>23419.62</v>
      </c>
      <c r="M6571" s="239">
        <f t="shared" si="519"/>
        <v>0.51520000000025901</v>
      </c>
      <c r="N6571" s="239"/>
      <c r="O6571" s="178"/>
      <c r="P6571" s="178"/>
      <c r="Q6571" s="178"/>
      <c r="R6571" s="178"/>
      <c r="S6571" s="178"/>
      <c r="T6571" s="178"/>
      <c r="U6571" s="178"/>
      <c r="V6571" s="178"/>
      <c r="W6571" s="178"/>
      <c r="X6571" s="178"/>
      <c r="Y6571" s="210">
        <f t="shared" si="518"/>
        <v>0.39142298435619738</v>
      </c>
      <c r="Z6571" s="211">
        <f t="shared" si="520"/>
        <v>0.44</v>
      </c>
      <c r="AA6571" s="178"/>
      <c r="AB6571" s="178"/>
      <c r="AC6571" s="178"/>
    </row>
    <row r="6572" spans="2:29" x14ac:dyDescent="0.35">
      <c r="B6572" s="222">
        <v>664900</v>
      </c>
      <c r="C6572" s="208">
        <v>279734</v>
      </c>
      <c r="D6572" s="309">
        <v>15385.37</v>
      </c>
      <c r="E6572" s="206">
        <v>22378.720000000001</v>
      </c>
      <c r="F6572" s="206">
        <v>25176.06</v>
      </c>
      <c r="G6572" s="205">
        <f t="shared" si="521"/>
        <v>0.42071589712738755</v>
      </c>
      <c r="H6572" s="207">
        <f t="shared" si="522"/>
        <v>0.45</v>
      </c>
      <c r="I6572" s="213">
        <v>260264</v>
      </c>
      <c r="J6572" s="213">
        <v>14314.52</v>
      </c>
      <c r="K6572" s="212">
        <v>20821.12</v>
      </c>
      <c r="L6572" s="212">
        <v>23423.759999999998</v>
      </c>
      <c r="M6572" s="239">
        <f t="shared" si="519"/>
        <v>0.51529999999995202</v>
      </c>
      <c r="N6572" s="239"/>
      <c r="O6572" s="178"/>
      <c r="P6572" s="178"/>
      <c r="Q6572" s="178"/>
      <c r="R6572" s="178"/>
      <c r="S6572" s="178"/>
      <c r="T6572" s="178"/>
      <c r="U6572" s="178"/>
      <c r="V6572" s="178"/>
      <c r="W6572" s="178"/>
      <c r="X6572" s="178"/>
      <c r="Y6572" s="210">
        <f t="shared" si="518"/>
        <v>0.3914332982403369</v>
      </c>
      <c r="Z6572" s="211">
        <f t="shared" si="520"/>
        <v>0.46</v>
      </c>
      <c r="AA6572" s="178"/>
      <c r="AB6572" s="178"/>
      <c r="AC6572" s="178"/>
    </row>
    <row r="6573" spans="2:29" x14ac:dyDescent="0.35">
      <c r="B6573" s="222">
        <v>665000</v>
      </c>
      <c r="C6573" s="208">
        <v>279779</v>
      </c>
      <c r="D6573" s="309">
        <v>15387.84</v>
      </c>
      <c r="E6573" s="206">
        <v>22382.32</v>
      </c>
      <c r="F6573" s="206">
        <v>25180.11</v>
      </c>
      <c r="G6573" s="205">
        <f t="shared" si="521"/>
        <v>0.42072030075187972</v>
      </c>
      <c r="H6573" s="207">
        <f t="shared" si="522"/>
        <v>0.45</v>
      </c>
      <c r="I6573" s="213">
        <v>260308</v>
      </c>
      <c r="J6573" s="213">
        <v>14316.94</v>
      </c>
      <c r="K6573" s="212">
        <v>20824.64</v>
      </c>
      <c r="L6573" s="212">
        <v>23427.72</v>
      </c>
      <c r="M6573" s="239">
        <f t="shared" si="519"/>
        <v>0.51520000000007715</v>
      </c>
      <c r="N6573" s="239"/>
      <c r="O6573" s="178"/>
      <c r="P6573" s="178"/>
      <c r="Q6573" s="178"/>
      <c r="R6573" s="178"/>
      <c r="S6573" s="178"/>
      <c r="T6573" s="178"/>
      <c r="U6573" s="178"/>
      <c r="V6573" s="178"/>
      <c r="W6573" s="178"/>
      <c r="X6573" s="178"/>
      <c r="Y6573" s="210">
        <f t="shared" si="518"/>
        <v>0.39144060150375942</v>
      </c>
      <c r="Z6573" s="211">
        <f t="shared" si="520"/>
        <v>0.44</v>
      </c>
      <c r="AA6573" s="178"/>
      <c r="AB6573" s="178"/>
      <c r="AC6573" s="178"/>
    </row>
    <row r="6574" spans="2:29" x14ac:dyDescent="0.35">
      <c r="B6574" s="222">
        <v>665100</v>
      </c>
      <c r="C6574" s="208">
        <v>279824</v>
      </c>
      <c r="D6574" s="309">
        <v>15390.32</v>
      </c>
      <c r="E6574" s="206">
        <v>22385.919999999998</v>
      </c>
      <c r="F6574" s="206">
        <v>25184.16</v>
      </c>
      <c r="G6574" s="205">
        <f t="shared" si="521"/>
        <v>0.42072470305217263</v>
      </c>
      <c r="H6574" s="207">
        <f t="shared" si="522"/>
        <v>0.45</v>
      </c>
      <c r="I6574" s="213">
        <v>260354</v>
      </c>
      <c r="J6574" s="213">
        <v>14319.47</v>
      </c>
      <c r="K6574" s="212">
        <v>20828.32</v>
      </c>
      <c r="L6574" s="212">
        <v>23431.86</v>
      </c>
      <c r="M6574" s="239">
        <f t="shared" si="519"/>
        <v>0.51529999999980647</v>
      </c>
      <c r="N6574" s="239"/>
      <c r="O6574" s="178"/>
      <c r="P6574" s="178"/>
      <c r="Q6574" s="178"/>
      <c r="R6574" s="178"/>
      <c r="S6574" s="178"/>
      <c r="T6574" s="178"/>
      <c r="U6574" s="178"/>
      <c r="V6574" s="178"/>
      <c r="W6574" s="178"/>
      <c r="X6574" s="178"/>
      <c r="Y6574" s="210">
        <f t="shared" si="518"/>
        <v>0.39145090963764845</v>
      </c>
      <c r="Z6574" s="211">
        <f t="shared" si="520"/>
        <v>0.46</v>
      </c>
      <c r="AA6574" s="178"/>
      <c r="AB6574" s="178"/>
      <c r="AC6574" s="178"/>
    </row>
    <row r="6575" spans="2:29" x14ac:dyDescent="0.35">
      <c r="B6575" s="222">
        <v>665200</v>
      </c>
      <c r="C6575" s="208">
        <v>279869</v>
      </c>
      <c r="D6575" s="309">
        <v>15392.79</v>
      </c>
      <c r="E6575" s="206">
        <v>22389.52</v>
      </c>
      <c r="F6575" s="206">
        <v>25188.21</v>
      </c>
      <c r="G6575" s="205">
        <f t="shared" si="521"/>
        <v>0.42072910402886349</v>
      </c>
      <c r="H6575" s="207">
        <f t="shared" si="522"/>
        <v>0.45</v>
      </c>
      <c r="I6575" s="213">
        <v>260398</v>
      </c>
      <c r="J6575" s="213">
        <v>14321.89</v>
      </c>
      <c r="K6575" s="212">
        <v>20831.84</v>
      </c>
      <c r="L6575" s="212">
        <v>23435.82</v>
      </c>
      <c r="M6575" s="239">
        <f t="shared" si="519"/>
        <v>0.51520000000000432</v>
      </c>
      <c r="N6575" s="239"/>
      <c r="O6575" s="178"/>
      <c r="P6575" s="178"/>
      <c r="Q6575" s="178"/>
      <c r="R6575" s="178"/>
      <c r="S6575" s="178"/>
      <c r="T6575" s="178"/>
      <c r="U6575" s="178"/>
      <c r="V6575" s="178"/>
      <c r="W6575" s="178"/>
      <c r="X6575" s="178"/>
      <c r="Y6575" s="210">
        <f t="shared" si="518"/>
        <v>0.39145820805772702</v>
      </c>
      <c r="Z6575" s="211">
        <f t="shared" si="520"/>
        <v>0.44</v>
      </c>
      <c r="AA6575" s="178"/>
      <c r="AB6575" s="178"/>
      <c r="AC6575" s="178"/>
    </row>
    <row r="6576" spans="2:29" x14ac:dyDescent="0.35">
      <c r="B6576" s="222">
        <v>665300</v>
      </c>
      <c r="C6576" s="208">
        <v>279914</v>
      </c>
      <c r="D6576" s="309">
        <v>15395.27</v>
      </c>
      <c r="E6576" s="206">
        <v>22393.119999999999</v>
      </c>
      <c r="F6576" s="206">
        <v>25192.26</v>
      </c>
      <c r="G6576" s="205">
        <f t="shared" si="521"/>
        <v>0.42073350368254925</v>
      </c>
      <c r="H6576" s="207">
        <f t="shared" si="522"/>
        <v>0.45</v>
      </c>
      <c r="I6576" s="213">
        <v>260444</v>
      </c>
      <c r="J6576" s="213">
        <v>14324.42</v>
      </c>
      <c r="K6576" s="212">
        <v>20835.52</v>
      </c>
      <c r="L6576" s="212">
        <v>23439.96</v>
      </c>
      <c r="M6576" s="239">
        <f t="shared" si="519"/>
        <v>0.51530000000027942</v>
      </c>
      <c r="N6576" s="239"/>
      <c r="O6576" s="178"/>
      <c r="P6576" s="178"/>
      <c r="Q6576" s="178"/>
      <c r="R6576" s="178"/>
      <c r="S6576" s="178"/>
      <c r="T6576" s="178"/>
      <c r="U6576" s="178"/>
      <c r="V6576" s="178"/>
      <c r="W6576" s="178"/>
      <c r="X6576" s="178"/>
      <c r="Y6576" s="210">
        <f t="shared" si="518"/>
        <v>0.39146851044641517</v>
      </c>
      <c r="Z6576" s="211">
        <f t="shared" si="520"/>
        <v>0.46</v>
      </c>
      <c r="AA6576" s="178"/>
      <c r="AB6576" s="178"/>
      <c r="AC6576" s="178"/>
    </row>
    <row r="6577" spans="2:29" x14ac:dyDescent="0.35">
      <c r="B6577" s="222">
        <v>665400</v>
      </c>
      <c r="C6577" s="208">
        <v>279959</v>
      </c>
      <c r="D6577" s="309">
        <v>15397.74</v>
      </c>
      <c r="E6577" s="206">
        <v>22396.720000000001</v>
      </c>
      <c r="F6577" s="206">
        <v>25196.31</v>
      </c>
      <c r="G6577" s="205">
        <f t="shared" si="521"/>
        <v>0.42073790201382627</v>
      </c>
      <c r="H6577" s="207">
        <f t="shared" si="522"/>
        <v>0.45</v>
      </c>
      <c r="I6577" s="213">
        <v>260488</v>
      </c>
      <c r="J6577" s="213">
        <v>14326.84</v>
      </c>
      <c r="K6577" s="212">
        <v>20839.04</v>
      </c>
      <c r="L6577" s="212">
        <v>23443.919999999998</v>
      </c>
      <c r="M6577" s="239">
        <f t="shared" si="519"/>
        <v>0.51519999999989519</v>
      </c>
      <c r="N6577" s="239"/>
      <c r="O6577" s="178"/>
      <c r="P6577" s="178"/>
      <c r="Q6577" s="178"/>
      <c r="R6577" s="178"/>
      <c r="S6577" s="178"/>
      <c r="T6577" s="178"/>
      <c r="U6577" s="178"/>
      <c r="V6577" s="178"/>
      <c r="W6577" s="178"/>
      <c r="X6577" s="178"/>
      <c r="Y6577" s="210">
        <f t="shared" si="518"/>
        <v>0.39147580402765253</v>
      </c>
      <c r="Z6577" s="211">
        <f t="shared" si="520"/>
        <v>0.44</v>
      </c>
      <c r="AA6577" s="178"/>
      <c r="AB6577" s="178"/>
      <c r="AC6577" s="178"/>
    </row>
    <row r="6578" spans="2:29" x14ac:dyDescent="0.35">
      <c r="B6578" s="222">
        <v>665500</v>
      </c>
      <c r="C6578" s="208">
        <v>280004</v>
      </c>
      <c r="D6578" s="309">
        <v>15400.22</v>
      </c>
      <c r="E6578" s="206">
        <v>22400.32</v>
      </c>
      <c r="F6578" s="206">
        <v>25200.36</v>
      </c>
      <c r="G6578" s="205">
        <f t="shared" si="521"/>
        <v>0.42074229902329074</v>
      </c>
      <c r="H6578" s="207">
        <f t="shared" si="522"/>
        <v>0.45</v>
      </c>
      <c r="I6578" s="213">
        <v>260534</v>
      </c>
      <c r="J6578" s="213">
        <v>14329.37</v>
      </c>
      <c r="K6578" s="212">
        <v>20842.72</v>
      </c>
      <c r="L6578" s="212">
        <v>23448.06</v>
      </c>
      <c r="M6578" s="239">
        <f t="shared" si="519"/>
        <v>0.5152999999995882</v>
      </c>
      <c r="N6578" s="239"/>
      <c r="O6578" s="178"/>
      <c r="P6578" s="178"/>
      <c r="Q6578" s="178"/>
      <c r="R6578" s="178"/>
      <c r="S6578" s="178"/>
      <c r="T6578" s="178"/>
      <c r="U6578" s="178"/>
      <c r="V6578" s="178"/>
      <c r="W6578" s="178"/>
      <c r="X6578" s="178"/>
      <c r="Y6578" s="210">
        <f t="shared" si="518"/>
        <v>0.39148610067618334</v>
      </c>
      <c r="Z6578" s="211">
        <f t="shared" si="520"/>
        <v>0.46</v>
      </c>
      <c r="AA6578" s="178"/>
      <c r="AB6578" s="178"/>
      <c r="AC6578" s="178"/>
    </row>
    <row r="6579" spans="2:29" x14ac:dyDescent="0.35">
      <c r="B6579" s="222">
        <v>665600</v>
      </c>
      <c r="C6579" s="208">
        <v>280049</v>
      </c>
      <c r="D6579" s="309">
        <v>15402.69</v>
      </c>
      <c r="E6579" s="206">
        <v>22403.919999999998</v>
      </c>
      <c r="F6579" s="206">
        <v>25204.41</v>
      </c>
      <c r="G6579" s="205">
        <f t="shared" si="521"/>
        <v>0.42074669471153847</v>
      </c>
      <c r="H6579" s="207">
        <f t="shared" si="522"/>
        <v>0.45</v>
      </c>
      <c r="I6579" s="213">
        <v>260578</v>
      </c>
      <c r="J6579" s="213">
        <v>14331.79</v>
      </c>
      <c r="K6579" s="212">
        <v>20846.240000000002</v>
      </c>
      <c r="L6579" s="212">
        <v>23452.02</v>
      </c>
      <c r="M6579" s="239">
        <f t="shared" si="519"/>
        <v>0.51519999999974975</v>
      </c>
      <c r="N6579" s="239"/>
      <c r="O6579" s="178"/>
      <c r="P6579" s="178"/>
      <c r="Q6579" s="178"/>
      <c r="R6579" s="178"/>
      <c r="S6579" s="178"/>
      <c r="T6579" s="178"/>
      <c r="U6579" s="178"/>
      <c r="V6579" s="178"/>
      <c r="W6579" s="178"/>
      <c r="X6579" s="178"/>
      <c r="Y6579" s="210">
        <f t="shared" si="518"/>
        <v>0.39149338942307693</v>
      </c>
      <c r="Z6579" s="211">
        <f t="shared" si="520"/>
        <v>0.44</v>
      </c>
      <c r="AA6579" s="178"/>
      <c r="AB6579" s="178"/>
      <c r="AC6579" s="178"/>
    </row>
    <row r="6580" spans="2:29" x14ac:dyDescent="0.35">
      <c r="B6580" s="222">
        <v>665700</v>
      </c>
      <c r="C6580" s="208">
        <v>280094</v>
      </c>
      <c r="D6580" s="309">
        <v>15405.17</v>
      </c>
      <c r="E6580" s="206">
        <v>22407.52</v>
      </c>
      <c r="F6580" s="206">
        <v>25208.46</v>
      </c>
      <c r="G6580" s="205">
        <f t="shared" si="521"/>
        <v>0.42075108907916481</v>
      </c>
      <c r="H6580" s="207">
        <f t="shared" si="522"/>
        <v>0.45</v>
      </c>
      <c r="I6580" s="213">
        <v>260624</v>
      </c>
      <c r="J6580" s="213">
        <v>14334.32</v>
      </c>
      <c r="K6580" s="212">
        <v>20849.919999999998</v>
      </c>
      <c r="L6580" s="212">
        <v>23456.16</v>
      </c>
      <c r="M6580" s="239">
        <f t="shared" si="519"/>
        <v>0.51530000000002474</v>
      </c>
      <c r="N6580" s="239"/>
      <c r="O6580" s="178"/>
      <c r="P6580" s="178"/>
      <c r="Q6580" s="178"/>
      <c r="R6580" s="178"/>
      <c r="S6580" s="178"/>
      <c r="T6580" s="178"/>
      <c r="U6580" s="178"/>
      <c r="V6580" s="178"/>
      <c r="W6580" s="178"/>
      <c r="X6580" s="178"/>
      <c r="Y6580" s="210">
        <f t="shared" si="518"/>
        <v>0.39150368033648791</v>
      </c>
      <c r="Z6580" s="211">
        <f t="shared" si="520"/>
        <v>0.46</v>
      </c>
      <c r="AA6580" s="178"/>
      <c r="AB6580" s="178"/>
      <c r="AC6580" s="178"/>
    </row>
    <row r="6581" spans="2:29" x14ac:dyDescent="0.35">
      <c r="B6581" s="222">
        <v>665800</v>
      </c>
      <c r="C6581" s="208">
        <v>280139</v>
      </c>
      <c r="D6581" s="309">
        <v>15407.64</v>
      </c>
      <c r="E6581" s="206">
        <v>22411.119999999999</v>
      </c>
      <c r="F6581" s="206">
        <v>25212.51</v>
      </c>
      <c r="G6581" s="205">
        <f t="shared" si="521"/>
        <v>0.42075548212676478</v>
      </c>
      <c r="H6581" s="207">
        <f t="shared" si="522"/>
        <v>0.45</v>
      </c>
      <c r="I6581" s="213">
        <v>260668</v>
      </c>
      <c r="J6581" s="213">
        <v>14336.74</v>
      </c>
      <c r="K6581" s="212">
        <v>20853.439999999999</v>
      </c>
      <c r="L6581" s="212">
        <v>23460.12</v>
      </c>
      <c r="M6581" s="239">
        <f t="shared" si="519"/>
        <v>0.51520000000025901</v>
      </c>
      <c r="N6581" s="239"/>
      <c r="O6581" s="178"/>
      <c r="P6581" s="178"/>
      <c r="Q6581" s="178"/>
      <c r="R6581" s="178"/>
      <c r="S6581" s="178"/>
      <c r="T6581" s="178"/>
      <c r="U6581" s="178"/>
      <c r="V6581" s="178"/>
      <c r="W6581" s="178"/>
      <c r="X6581" s="178"/>
      <c r="Y6581" s="210">
        <f t="shared" si="518"/>
        <v>0.3915109642535296</v>
      </c>
      <c r="Z6581" s="211">
        <f t="shared" si="520"/>
        <v>0.44</v>
      </c>
      <c r="AA6581" s="178"/>
      <c r="AB6581" s="178"/>
      <c r="AC6581" s="178"/>
    </row>
    <row r="6582" spans="2:29" x14ac:dyDescent="0.35">
      <c r="B6582" s="222">
        <v>665900</v>
      </c>
      <c r="C6582" s="208">
        <v>280184</v>
      </c>
      <c r="D6582" s="309">
        <v>15410.12</v>
      </c>
      <c r="E6582" s="206">
        <v>22414.720000000001</v>
      </c>
      <c r="F6582" s="206">
        <v>25216.560000000001</v>
      </c>
      <c r="G6582" s="205">
        <f t="shared" si="521"/>
        <v>0.42075987385493319</v>
      </c>
      <c r="H6582" s="207">
        <f t="shared" si="522"/>
        <v>0.45</v>
      </c>
      <c r="I6582" s="213">
        <v>260714</v>
      </c>
      <c r="J6582" s="213">
        <v>14339.27</v>
      </c>
      <c r="K6582" s="212">
        <v>20857.12</v>
      </c>
      <c r="L6582" s="212">
        <v>23464.26</v>
      </c>
      <c r="M6582" s="239">
        <f t="shared" si="519"/>
        <v>0.51529999999995202</v>
      </c>
      <c r="N6582" s="239"/>
      <c r="O6582" s="178"/>
      <c r="P6582" s="178"/>
      <c r="Q6582" s="178"/>
      <c r="R6582" s="178"/>
      <c r="S6582" s="178"/>
      <c r="T6582" s="178"/>
      <c r="U6582" s="178"/>
      <c r="V6582" s="178"/>
      <c r="W6582" s="178"/>
      <c r="X6582" s="178"/>
      <c r="Y6582" s="210">
        <f t="shared" si="518"/>
        <v>0.3915212494368524</v>
      </c>
      <c r="Z6582" s="211">
        <f t="shared" si="520"/>
        <v>0.46</v>
      </c>
      <c r="AA6582" s="178"/>
      <c r="AB6582" s="178"/>
      <c r="AC6582" s="178"/>
    </row>
    <row r="6583" spans="2:29" x14ac:dyDescent="0.35">
      <c r="B6583" s="222">
        <v>666000</v>
      </c>
      <c r="C6583" s="208">
        <v>280229</v>
      </c>
      <c r="D6583" s="309">
        <v>15412.59</v>
      </c>
      <c r="E6583" s="206">
        <v>22418.32</v>
      </c>
      <c r="F6583" s="206">
        <v>25220.61</v>
      </c>
      <c r="G6583" s="205">
        <f t="shared" si="521"/>
        <v>0.42076426426426428</v>
      </c>
      <c r="H6583" s="207">
        <f t="shared" si="522"/>
        <v>0.45</v>
      </c>
      <c r="I6583" s="213">
        <v>260758</v>
      </c>
      <c r="J6583" s="213">
        <v>14341.69</v>
      </c>
      <c r="K6583" s="212">
        <v>20860.64</v>
      </c>
      <c r="L6583" s="212">
        <v>23468.22</v>
      </c>
      <c r="M6583" s="239">
        <f t="shared" si="519"/>
        <v>0.51520000000007715</v>
      </c>
      <c r="N6583" s="239"/>
      <c r="O6583" s="178"/>
      <c r="P6583" s="178"/>
      <c r="Q6583" s="178"/>
      <c r="R6583" s="178"/>
      <c r="S6583" s="178"/>
      <c r="T6583" s="178"/>
      <c r="U6583" s="178"/>
      <c r="V6583" s="178"/>
      <c r="W6583" s="178"/>
      <c r="X6583" s="178"/>
      <c r="Y6583" s="210">
        <f t="shared" si="518"/>
        <v>0.39152852852852854</v>
      </c>
      <c r="Z6583" s="211">
        <f t="shared" si="520"/>
        <v>0.44</v>
      </c>
      <c r="AA6583" s="178"/>
      <c r="AB6583" s="178"/>
      <c r="AC6583" s="178"/>
    </row>
    <row r="6584" spans="2:29" x14ac:dyDescent="0.35">
      <c r="B6584" s="222">
        <v>666100</v>
      </c>
      <c r="C6584" s="208">
        <v>280274</v>
      </c>
      <c r="D6584" s="309">
        <v>15415.07</v>
      </c>
      <c r="E6584" s="206">
        <v>22421.919999999998</v>
      </c>
      <c r="F6584" s="206">
        <v>25224.66</v>
      </c>
      <c r="G6584" s="205">
        <f t="shared" si="521"/>
        <v>0.42076865335535207</v>
      </c>
      <c r="H6584" s="207">
        <f t="shared" si="522"/>
        <v>0.45</v>
      </c>
      <c r="I6584" s="213">
        <v>260804</v>
      </c>
      <c r="J6584" s="213">
        <v>14344.22</v>
      </c>
      <c r="K6584" s="212">
        <v>20864.32</v>
      </c>
      <c r="L6584" s="212">
        <v>23472.36</v>
      </c>
      <c r="M6584" s="239">
        <f t="shared" si="519"/>
        <v>0.51529999999980647</v>
      </c>
      <c r="N6584" s="239"/>
      <c r="O6584" s="178"/>
      <c r="P6584" s="178"/>
      <c r="Q6584" s="178"/>
      <c r="R6584" s="178"/>
      <c r="S6584" s="178"/>
      <c r="T6584" s="178"/>
      <c r="U6584" s="178"/>
      <c r="V6584" s="178"/>
      <c r="W6584" s="178"/>
      <c r="X6584" s="178"/>
      <c r="Y6584" s="210">
        <f t="shared" si="518"/>
        <v>0.39153880798678875</v>
      </c>
      <c r="Z6584" s="211">
        <f t="shared" si="520"/>
        <v>0.46</v>
      </c>
      <c r="AA6584" s="178"/>
      <c r="AB6584" s="178"/>
      <c r="AC6584" s="178"/>
    </row>
    <row r="6585" spans="2:29" x14ac:dyDescent="0.35">
      <c r="B6585" s="222">
        <v>666200</v>
      </c>
      <c r="C6585" s="208">
        <v>280319</v>
      </c>
      <c r="D6585" s="309">
        <v>15417.54</v>
      </c>
      <c r="E6585" s="206">
        <v>22425.52</v>
      </c>
      <c r="F6585" s="206">
        <v>25228.71</v>
      </c>
      <c r="G6585" s="205">
        <f t="shared" si="521"/>
        <v>0.42077304112879016</v>
      </c>
      <c r="H6585" s="207">
        <f t="shared" si="522"/>
        <v>0.45</v>
      </c>
      <c r="I6585" s="213">
        <v>260848</v>
      </c>
      <c r="J6585" s="213">
        <v>14346.64</v>
      </c>
      <c r="K6585" s="212">
        <v>20867.84</v>
      </c>
      <c r="L6585" s="212">
        <v>23476.32</v>
      </c>
      <c r="M6585" s="239">
        <f t="shared" si="519"/>
        <v>0.51520000000000432</v>
      </c>
      <c r="N6585" s="239"/>
      <c r="O6585" s="178"/>
      <c r="P6585" s="178"/>
      <c r="Q6585" s="178"/>
      <c r="R6585" s="178"/>
      <c r="S6585" s="178"/>
      <c r="T6585" s="178"/>
      <c r="U6585" s="178"/>
      <c r="V6585" s="178"/>
      <c r="W6585" s="178"/>
      <c r="X6585" s="178"/>
      <c r="Y6585" s="210">
        <f t="shared" si="518"/>
        <v>0.39154608225758031</v>
      </c>
      <c r="Z6585" s="211">
        <f t="shared" si="520"/>
        <v>0.44</v>
      </c>
      <c r="AA6585" s="178"/>
      <c r="AB6585" s="178"/>
      <c r="AC6585" s="178"/>
    </row>
    <row r="6586" spans="2:29" x14ac:dyDescent="0.35">
      <c r="B6586" s="222">
        <v>666300</v>
      </c>
      <c r="C6586" s="208">
        <v>280364</v>
      </c>
      <c r="D6586" s="309">
        <v>15420.02</v>
      </c>
      <c r="E6586" s="206">
        <v>22429.119999999999</v>
      </c>
      <c r="F6586" s="206">
        <v>25232.76</v>
      </c>
      <c r="G6586" s="205">
        <f t="shared" si="521"/>
        <v>0.42077742758517184</v>
      </c>
      <c r="H6586" s="207">
        <f t="shared" si="522"/>
        <v>0.45</v>
      </c>
      <c r="I6586" s="213">
        <v>260894</v>
      </c>
      <c r="J6586" s="213">
        <v>14349.17</v>
      </c>
      <c r="K6586" s="212">
        <v>20871.52</v>
      </c>
      <c r="L6586" s="212">
        <v>23480.46</v>
      </c>
      <c r="M6586" s="239">
        <f t="shared" si="519"/>
        <v>0.51530000000027942</v>
      </c>
      <c r="N6586" s="239"/>
      <c r="O6586" s="178"/>
      <c r="P6586" s="178"/>
      <c r="Q6586" s="178"/>
      <c r="R6586" s="178"/>
      <c r="S6586" s="178"/>
      <c r="T6586" s="178"/>
      <c r="U6586" s="178"/>
      <c r="V6586" s="178"/>
      <c r="W6586" s="178"/>
      <c r="X6586" s="178"/>
      <c r="Y6586" s="210">
        <f t="shared" si="518"/>
        <v>0.39155635599579769</v>
      </c>
      <c r="Z6586" s="211">
        <f t="shared" si="520"/>
        <v>0.46</v>
      </c>
      <c r="AA6586" s="178"/>
      <c r="AB6586" s="178"/>
      <c r="AC6586" s="178"/>
    </row>
    <row r="6587" spans="2:29" x14ac:dyDescent="0.35">
      <c r="B6587" s="222">
        <v>666400</v>
      </c>
      <c r="C6587" s="208">
        <v>280409</v>
      </c>
      <c r="D6587" s="309">
        <v>15422.49</v>
      </c>
      <c r="E6587" s="206">
        <v>22432.720000000001</v>
      </c>
      <c r="F6587" s="206">
        <v>25236.81</v>
      </c>
      <c r="G6587" s="205">
        <f t="shared" si="521"/>
        <v>0.42078181272509002</v>
      </c>
      <c r="H6587" s="207">
        <f t="shared" si="522"/>
        <v>0.45</v>
      </c>
      <c r="I6587" s="213">
        <v>260938</v>
      </c>
      <c r="J6587" s="213">
        <v>14351.59</v>
      </c>
      <c r="K6587" s="212">
        <v>20875.04</v>
      </c>
      <c r="L6587" s="212">
        <v>23484.42</v>
      </c>
      <c r="M6587" s="239">
        <f t="shared" si="519"/>
        <v>0.51519999999989519</v>
      </c>
      <c r="N6587" s="239"/>
      <c r="O6587" s="178"/>
      <c r="P6587" s="178"/>
      <c r="Q6587" s="178"/>
      <c r="R6587" s="178"/>
      <c r="S6587" s="178"/>
      <c r="T6587" s="178"/>
      <c r="U6587" s="178"/>
      <c r="V6587" s="178"/>
      <c r="W6587" s="178"/>
      <c r="X6587" s="178"/>
      <c r="Y6587" s="210">
        <f t="shared" si="518"/>
        <v>0.39156362545018009</v>
      </c>
      <c r="Z6587" s="211">
        <f t="shared" si="520"/>
        <v>0.44</v>
      </c>
      <c r="AA6587" s="178"/>
      <c r="AB6587" s="178"/>
      <c r="AC6587" s="178"/>
    </row>
    <row r="6588" spans="2:29" x14ac:dyDescent="0.35">
      <c r="B6588" s="222">
        <v>666500</v>
      </c>
      <c r="C6588" s="208">
        <v>280454</v>
      </c>
      <c r="D6588" s="309">
        <v>15424.97</v>
      </c>
      <c r="E6588" s="206">
        <v>22436.32</v>
      </c>
      <c r="F6588" s="206">
        <v>25240.86</v>
      </c>
      <c r="G6588" s="205">
        <f t="shared" si="521"/>
        <v>0.42078619654913729</v>
      </c>
      <c r="H6588" s="207">
        <f t="shared" si="522"/>
        <v>0.45</v>
      </c>
      <c r="I6588" s="213">
        <v>260984</v>
      </c>
      <c r="J6588" s="213">
        <v>14354.12</v>
      </c>
      <c r="K6588" s="212">
        <v>20878.72</v>
      </c>
      <c r="L6588" s="212">
        <v>23488.560000000001</v>
      </c>
      <c r="M6588" s="239">
        <f t="shared" si="519"/>
        <v>0.5152999999995882</v>
      </c>
      <c r="N6588" s="239"/>
      <c r="O6588" s="178"/>
      <c r="P6588" s="178"/>
      <c r="Q6588" s="178"/>
      <c r="R6588" s="178"/>
      <c r="S6588" s="178"/>
      <c r="T6588" s="178"/>
      <c r="U6588" s="178"/>
      <c r="V6588" s="178"/>
      <c r="W6588" s="178"/>
      <c r="X6588" s="178"/>
      <c r="Y6588" s="210">
        <f t="shared" si="518"/>
        <v>0.39157389347336835</v>
      </c>
      <c r="Z6588" s="211">
        <f t="shared" si="520"/>
        <v>0.46</v>
      </c>
      <c r="AA6588" s="178"/>
      <c r="AB6588" s="178"/>
      <c r="AC6588" s="178"/>
    </row>
    <row r="6589" spans="2:29" x14ac:dyDescent="0.35">
      <c r="B6589" s="222">
        <v>666600</v>
      </c>
      <c r="C6589" s="208">
        <v>280499</v>
      </c>
      <c r="D6589" s="309">
        <v>15427.44</v>
      </c>
      <c r="E6589" s="206">
        <v>22439.919999999998</v>
      </c>
      <c r="F6589" s="206">
        <v>25244.91</v>
      </c>
      <c r="G6589" s="205">
        <f t="shared" si="521"/>
        <v>0.42079057905790579</v>
      </c>
      <c r="H6589" s="207">
        <f t="shared" si="522"/>
        <v>0.45</v>
      </c>
      <c r="I6589" s="213">
        <v>261028</v>
      </c>
      <c r="J6589" s="213">
        <v>14356.54</v>
      </c>
      <c r="K6589" s="212">
        <v>20882.240000000002</v>
      </c>
      <c r="L6589" s="212">
        <v>23492.52</v>
      </c>
      <c r="M6589" s="239">
        <f t="shared" si="519"/>
        <v>0.51519999999974975</v>
      </c>
      <c r="N6589" s="239"/>
      <c r="O6589" s="178"/>
      <c r="P6589" s="178"/>
      <c r="Q6589" s="178"/>
      <c r="R6589" s="178"/>
      <c r="S6589" s="178"/>
      <c r="T6589" s="178"/>
      <c r="U6589" s="178"/>
      <c r="V6589" s="178"/>
      <c r="W6589" s="178"/>
      <c r="X6589" s="178"/>
      <c r="Y6589" s="210">
        <f t="shared" si="518"/>
        <v>0.39158115811581157</v>
      </c>
      <c r="Z6589" s="211">
        <f t="shared" si="520"/>
        <v>0.44</v>
      </c>
      <c r="AA6589" s="178"/>
      <c r="AB6589" s="178"/>
      <c r="AC6589" s="178"/>
    </row>
    <row r="6590" spans="2:29" x14ac:dyDescent="0.35">
      <c r="B6590" s="222">
        <v>666700</v>
      </c>
      <c r="C6590" s="208">
        <v>280544</v>
      </c>
      <c r="D6590" s="309">
        <v>15429.92</v>
      </c>
      <c r="E6590" s="206">
        <v>22443.52</v>
      </c>
      <c r="F6590" s="206">
        <v>25248.959999999999</v>
      </c>
      <c r="G6590" s="205">
        <f t="shared" si="521"/>
        <v>0.42079496025198743</v>
      </c>
      <c r="H6590" s="207">
        <f t="shared" si="522"/>
        <v>0.45</v>
      </c>
      <c r="I6590" s="213">
        <v>261074</v>
      </c>
      <c r="J6590" s="213">
        <v>14359.07</v>
      </c>
      <c r="K6590" s="212">
        <v>20885.919999999998</v>
      </c>
      <c r="L6590" s="212">
        <v>23496.66</v>
      </c>
      <c r="M6590" s="239">
        <f t="shared" si="519"/>
        <v>0.51530000000002474</v>
      </c>
      <c r="N6590" s="239"/>
      <c r="O6590" s="178"/>
      <c r="P6590" s="178"/>
      <c r="Q6590" s="178"/>
      <c r="R6590" s="178"/>
      <c r="S6590" s="178"/>
      <c r="T6590" s="178"/>
      <c r="U6590" s="178"/>
      <c r="V6590" s="178"/>
      <c r="W6590" s="178"/>
      <c r="X6590" s="178"/>
      <c r="Y6590" s="210">
        <f t="shared" si="518"/>
        <v>0.39159142042897854</v>
      </c>
      <c r="Z6590" s="211">
        <f t="shared" si="520"/>
        <v>0.46</v>
      </c>
      <c r="AA6590" s="178"/>
      <c r="AB6590" s="178"/>
      <c r="AC6590" s="178"/>
    </row>
    <row r="6591" spans="2:29" x14ac:dyDescent="0.35">
      <c r="B6591" s="222">
        <v>666800</v>
      </c>
      <c r="C6591" s="208">
        <v>280589</v>
      </c>
      <c r="D6591" s="309">
        <v>15432.39</v>
      </c>
      <c r="E6591" s="206">
        <v>22447.119999999999</v>
      </c>
      <c r="F6591" s="206">
        <v>25253.01</v>
      </c>
      <c r="G6591" s="205">
        <f t="shared" si="521"/>
        <v>0.42079934013197362</v>
      </c>
      <c r="H6591" s="207">
        <f t="shared" si="522"/>
        <v>0.45</v>
      </c>
      <c r="I6591" s="213">
        <v>261118</v>
      </c>
      <c r="J6591" s="213">
        <v>14361.49</v>
      </c>
      <c r="K6591" s="212">
        <v>20889.439999999999</v>
      </c>
      <c r="L6591" s="212">
        <v>23500.62</v>
      </c>
      <c r="M6591" s="239">
        <f t="shared" si="519"/>
        <v>0.51520000000025901</v>
      </c>
      <c r="N6591" s="239"/>
      <c r="O6591" s="178"/>
      <c r="P6591" s="178"/>
      <c r="Q6591" s="178"/>
      <c r="R6591" s="178"/>
      <c r="S6591" s="178"/>
      <c r="T6591" s="178"/>
      <c r="U6591" s="178"/>
      <c r="V6591" s="178"/>
      <c r="W6591" s="178"/>
      <c r="X6591" s="178"/>
      <c r="Y6591" s="210">
        <f t="shared" si="518"/>
        <v>0.39159868026394723</v>
      </c>
      <c r="Z6591" s="211">
        <f t="shared" si="520"/>
        <v>0.44</v>
      </c>
      <c r="AA6591" s="178"/>
      <c r="AB6591" s="178"/>
      <c r="AC6591" s="178"/>
    </row>
    <row r="6592" spans="2:29" x14ac:dyDescent="0.35">
      <c r="B6592" s="222">
        <v>666900</v>
      </c>
      <c r="C6592" s="208">
        <v>280634</v>
      </c>
      <c r="D6592" s="309">
        <v>15434.87</v>
      </c>
      <c r="E6592" s="206">
        <v>22450.720000000001</v>
      </c>
      <c r="F6592" s="206">
        <v>25257.06</v>
      </c>
      <c r="G6592" s="205">
        <f t="shared" si="521"/>
        <v>0.42080371869845556</v>
      </c>
      <c r="H6592" s="207">
        <f t="shared" si="522"/>
        <v>0.45</v>
      </c>
      <c r="I6592" s="213">
        <v>261164</v>
      </c>
      <c r="J6592" s="213">
        <v>14364.02</v>
      </c>
      <c r="K6592" s="212">
        <v>20893.12</v>
      </c>
      <c r="L6592" s="212">
        <v>23504.76</v>
      </c>
      <c r="M6592" s="239">
        <f t="shared" si="519"/>
        <v>0.51529999999995202</v>
      </c>
      <c r="N6592" s="239"/>
      <c r="O6592" s="178"/>
      <c r="P6592" s="178"/>
      <c r="Q6592" s="178"/>
      <c r="R6592" s="178"/>
      <c r="S6592" s="178"/>
      <c r="T6592" s="178"/>
      <c r="U6592" s="178"/>
      <c r="V6592" s="178"/>
      <c r="W6592" s="178"/>
      <c r="X6592" s="178"/>
      <c r="Y6592" s="210">
        <f t="shared" si="518"/>
        <v>0.39160893687209475</v>
      </c>
      <c r="Z6592" s="211">
        <f t="shared" si="520"/>
        <v>0.46</v>
      </c>
      <c r="AA6592" s="178"/>
      <c r="AB6592" s="178"/>
      <c r="AC6592" s="178"/>
    </row>
    <row r="6593" spans="2:29" x14ac:dyDescent="0.35">
      <c r="B6593" s="222">
        <v>667000</v>
      </c>
      <c r="C6593" s="208">
        <v>280679</v>
      </c>
      <c r="D6593" s="309">
        <v>15437.34</v>
      </c>
      <c r="E6593" s="206">
        <v>22454.32</v>
      </c>
      <c r="F6593" s="206">
        <v>25261.11</v>
      </c>
      <c r="G6593" s="205">
        <f t="shared" si="521"/>
        <v>0.42080809595202401</v>
      </c>
      <c r="H6593" s="207">
        <f t="shared" si="522"/>
        <v>0.45</v>
      </c>
      <c r="I6593" s="213">
        <v>261208</v>
      </c>
      <c r="J6593" s="213">
        <v>14366.44</v>
      </c>
      <c r="K6593" s="212">
        <v>20896.64</v>
      </c>
      <c r="L6593" s="212">
        <v>23508.720000000001</v>
      </c>
      <c r="M6593" s="239">
        <f t="shared" si="519"/>
        <v>0.51520000000007715</v>
      </c>
      <c r="N6593" s="239"/>
      <c r="O6593" s="178"/>
      <c r="P6593" s="178"/>
      <c r="Q6593" s="178"/>
      <c r="R6593" s="178"/>
      <c r="S6593" s="178"/>
      <c r="T6593" s="178"/>
      <c r="U6593" s="178"/>
      <c r="V6593" s="178"/>
      <c r="W6593" s="178"/>
      <c r="X6593" s="178"/>
      <c r="Y6593" s="210">
        <f t="shared" si="518"/>
        <v>0.39161619190404795</v>
      </c>
      <c r="Z6593" s="211">
        <f t="shared" si="520"/>
        <v>0.44</v>
      </c>
      <c r="AA6593" s="178"/>
      <c r="AB6593" s="178"/>
      <c r="AC6593" s="178"/>
    </row>
    <row r="6594" spans="2:29" x14ac:dyDescent="0.35">
      <c r="B6594" s="222">
        <v>667100</v>
      </c>
      <c r="C6594" s="208">
        <v>280724</v>
      </c>
      <c r="D6594" s="309">
        <v>15439.82</v>
      </c>
      <c r="E6594" s="206">
        <v>22457.919999999998</v>
      </c>
      <c r="F6594" s="206">
        <v>25265.16</v>
      </c>
      <c r="G6594" s="205">
        <f t="shared" si="521"/>
        <v>0.42081247189326937</v>
      </c>
      <c r="H6594" s="207">
        <f t="shared" si="522"/>
        <v>0.45</v>
      </c>
      <c r="I6594" s="213">
        <v>261254</v>
      </c>
      <c r="J6594" s="213">
        <v>14368.97</v>
      </c>
      <c r="K6594" s="212">
        <v>20900.32</v>
      </c>
      <c r="L6594" s="212">
        <v>23512.86</v>
      </c>
      <c r="M6594" s="239">
        <f t="shared" si="519"/>
        <v>0.51529999999980647</v>
      </c>
      <c r="N6594" s="239"/>
      <c r="O6594" s="178"/>
      <c r="P6594" s="178"/>
      <c r="Q6594" s="178"/>
      <c r="R6594" s="178"/>
      <c r="S6594" s="178"/>
      <c r="T6594" s="178"/>
      <c r="U6594" s="178"/>
      <c r="V6594" s="178"/>
      <c r="W6594" s="178"/>
      <c r="X6594" s="178"/>
      <c r="Y6594" s="210">
        <f t="shared" si="518"/>
        <v>0.39162644281217207</v>
      </c>
      <c r="Z6594" s="211">
        <f t="shared" si="520"/>
        <v>0.46</v>
      </c>
      <c r="AA6594" s="178"/>
      <c r="AB6594" s="178"/>
      <c r="AC6594" s="178"/>
    </row>
    <row r="6595" spans="2:29" x14ac:dyDescent="0.35">
      <c r="B6595" s="222">
        <v>667200</v>
      </c>
      <c r="C6595" s="208">
        <v>280769</v>
      </c>
      <c r="D6595" s="309">
        <v>15442.29</v>
      </c>
      <c r="E6595" s="206">
        <v>22461.52</v>
      </c>
      <c r="F6595" s="206">
        <v>25269.21</v>
      </c>
      <c r="G6595" s="205">
        <f t="shared" si="521"/>
        <v>0.42081684652278178</v>
      </c>
      <c r="H6595" s="207">
        <f t="shared" si="522"/>
        <v>0.45</v>
      </c>
      <c r="I6595" s="213">
        <v>261298</v>
      </c>
      <c r="J6595" s="213">
        <v>14371.39</v>
      </c>
      <c r="K6595" s="212">
        <v>20903.84</v>
      </c>
      <c r="L6595" s="212">
        <v>23516.82</v>
      </c>
      <c r="M6595" s="239">
        <f t="shared" si="519"/>
        <v>0.51520000000000432</v>
      </c>
      <c r="N6595" s="239"/>
      <c r="O6595" s="178"/>
      <c r="P6595" s="178"/>
      <c r="Q6595" s="178"/>
      <c r="R6595" s="178"/>
      <c r="S6595" s="178"/>
      <c r="T6595" s="178"/>
      <c r="U6595" s="178"/>
      <c r="V6595" s="178"/>
      <c r="W6595" s="178"/>
      <c r="X6595" s="178"/>
      <c r="Y6595" s="210">
        <f t="shared" ref="Y6595:Y6658" si="523">I6595/$B6595</f>
        <v>0.39163369304556356</v>
      </c>
      <c r="Z6595" s="211">
        <f t="shared" si="520"/>
        <v>0.44</v>
      </c>
      <c r="AA6595" s="178"/>
      <c r="AB6595" s="178"/>
      <c r="AC6595" s="178"/>
    </row>
    <row r="6596" spans="2:29" x14ac:dyDescent="0.35">
      <c r="B6596" s="222">
        <v>667300</v>
      </c>
      <c r="C6596" s="208">
        <v>280814</v>
      </c>
      <c r="D6596" s="309">
        <v>15444.77</v>
      </c>
      <c r="E6596" s="206">
        <v>22465.119999999999</v>
      </c>
      <c r="F6596" s="206">
        <v>25273.26</v>
      </c>
      <c r="G6596" s="205">
        <f t="shared" si="521"/>
        <v>0.4208212198411509</v>
      </c>
      <c r="H6596" s="207">
        <f t="shared" si="522"/>
        <v>0.45</v>
      </c>
      <c r="I6596" s="213">
        <v>261344</v>
      </c>
      <c r="J6596" s="213">
        <v>14373.92</v>
      </c>
      <c r="K6596" s="212">
        <v>20907.52</v>
      </c>
      <c r="L6596" s="212">
        <v>23520.959999999999</v>
      </c>
      <c r="M6596" s="239">
        <f t="shared" ref="M6596:M6659" si="524">(C6596+D6596+F6596-C6595-D6595-F6595)/100</f>
        <v>0.51530000000027942</v>
      </c>
      <c r="N6596" s="239"/>
      <c r="O6596" s="178"/>
      <c r="P6596" s="178"/>
      <c r="Q6596" s="178"/>
      <c r="R6596" s="178"/>
      <c r="S6596" s="178"/>
      <c r="T6596" s="178"/>
      <c r="U6596" s="178"/>
      <c r="V6596" s="178"/>
      <c r="W6596" s="178"/>
      <c r="X6596" s="178"/>
      <c r="Y6596" s="210">
        <f t="shared" si="523"/>
        <v>0.39164393825865429</v>
      </c>
      <c r="Z6596" s="211">
        <f t="shared" ref="Z6596:Z6659" si="525">(I6596-I6595)/($B6596-$B6595)</f>
        <v>0.46</v>
      </c>
      <c r="AA6596" s="178"/>
      <c r="AB6596" s="178"/>
      <c r="AC6596" s="178"/>
    </row>
    <row r="6597" spans="2:29" x14ac:dyDescent="0.35">
      <c r="B6597" s="222">
        <v>667400</v>
      </c>
      <c r="C6597" s="208">
        <v>280859</v>
      </c>
      <c r="D6597" s="309">
        <v>15447.24</v>
      </c>
      <c r="E6597" s="206">
        <v>22468.720000000001</v>
      </c>
      <c r="F6597" s="206">
        <v>25277.31</v>
      </c>
      <c r="G6597" s="205">
        <f t="shared" ref="G6597:G6660" si="526">C6597/B6597</f>
        <v>0.42082559184896612</v>
      </c>
      <c r="H6597" s="207">
        <f t="shared" ref="H6597:H6660" si="527">(C6597-C6596)/(B6597-B6596)</f>
        <v>0.45</v>
      </c>
      <c r="I6597" s="213">
        <v>261388</v>
      </c>
      <c r="J6597" s="213">
        <v>14376.34</v>
      </c>
      <c r="K6597" s="212">
        <v>20911.04</v>
      </c>
      <c r="L6597" s="212">
        <v>23524.92</v>
      </c>
      <c r="M6597" s="239">
        <f t="shared" si="524"/>
        <v>0.51519999999989519</v>
      </c>
      <c r="N6597" s="239"/>
      <c r="O6597" s="178"/>
      <c r="P6597" s="178"/>
      <c r="Q6597" s="178"/>
      <c r="R6597" s="178"/>
      <c r="S6597" s="178"/>
      <c r="T6597" s="178"/>
      <c r="U6597" s="178"/>
      <c r="V6597" s="178"/>
      <c r="W6597" s="178"/>
      <c r="X6597" s="178"/>
      <c r="Y6597" s="210">
        <f t="shared" si="523"/>
        <v>0.39165118369793228</v>
      </c>
      <c r="Z6597" s="211">
        <f t="shared" si="525"/>
        <v>0.44</v>
      </c>
      <c r="AA6597" s="178"/>
      <c r="AB6597" s="178"/>
      <c r="AC6597" s="178"/>
    </row>
    <row r="6598" spans="2:29" x14ac:dyDescent="0.35">
      <c r="B6598" s="222">
        <v>667500</v>
      </c>
      <c r="C6598" s="208">
        <v>280904</v>
      </c>
      <c r="D6598" s="309">
        <v>15449.72</v>
      </c>
      <c r="E6598" s="206">
        <v>22472.32</v>
      </c>
      <c r="F6598" s="206">
        <v>25281.360000000001</v>
      </c>
      <c r="G6598" s="205">
        <f t="shared" si="526"/>
        <v>0.42082996254681648</v>
      </c>
      <c r="H6598" s="207">
        <f t="shared" si="527"/>
        <v>0.45</v>
      </c>
      <c r="I6598" s="213">
        <v>261434</v>
      </c>
      <c r="J6598" s="213">
        <v>14378.87</v>
      </c>
      <c r="K6598" s="212">
        <v>20914.72</v>
      </c>
      <c r="L6598" s="212">
        <v>23529.06</v>
      </c>
      <c r="M6598" s="239">
        <f t="shared" si="524"/>
        <v>0.5152999999995882</v>
      </c>
      <c r="N6598" s="239"/>
      <c r="O6598" s="178"/>
      <c r="P6598" s="178"/>
      <c r="Q6598" s="178"/>
      <c r="R6598" s="178"/>
      <c r="S6598" s="178"/>
      <c r="T6598" s="178"/>
      <c r="U6598" s="178"/>
      <c r="V6598" s="178"/>
      <c r="W6598" s="178"/>
      <c r="X6598" s="178"/>
      <c r="Y6598" s="210">
        <f t="shared" si="523"/>
        <v>0.3916614232209738</v>
      </c>
      <c r="Z6598" s="211">
        <f t="shared" si="525"/>
        <v>0.46</v>
      </c>
      <c r="AA6598" s="178"/>
      <c r="AB6598" s="178"/>
      <c r="AC6598" s="178"/>
    </row>
    <row r="6599" spans="2:29" x14ac:dyDescent="0.35">
      <c r="B6599" s="222">
        <v>667600</v>
      </c>
      <c r="C6599" s="208">
        <v>280949</v>
      </c>
      <c r="D6599" s="309">
        <v>15452.19</v>
      </c>
      <c r="E6599" s="206">
        <v>22475.919999999998</v>
      </c>
      <c r="F6599" s="206">
        <v>25285.41</v>
      </c>
      <c r="G6599" s="205">
        <f t="shared" si="526"/>
        <v>0.42083433193529057</v>
      </c>
      <c r="H6599" s="207">
        <f t="shared" si="527"/>
        <v>0.45</v>
      </c>
      <c r="I6599" s="213">
        <v>261478</v>
      </c>
      <c r="J6599" s="213">
        <v>14381.29</v>
      </c>
      <c r="K6599" s="212">
        <v>20918.240000000002</v>
      </c>
      <c r="L6599" s="212">
        <v>23533.02</v>
      </c>
      <c r="M6599" s="239">
        <f t="shared" si="524"/>
        <v>0.51519999999974975</v>
      </c>
      <c r="N6599" s="239"/>
      <c r="O6599" s="178"/>
      <c r="P6599" s="178"/>
      <c r="Q6599" s="178"/>
      <c r="R6599" s="178"/>
      <c r="S6599" s="178"/>
      <c r="T6599" s="178"/>
      <c r="U6599" s="178"/>
      <c r="V6599" s="178"/>
      <c r="W6599" s="178"/>
      <c r="X6599" s="178"/>
      <c r="Y6599" s="210">
        <f t="shared" si="523"/>
        <v>0.39166866387058119</v>
      </c>
      <c r="Z6599" s="211">
        <f t="shared" si="525"/>
        <v>0.44</v>
      </c>
      <c r="AA6599" s="178"/>
      <c r="AB6599" s="178"/>
      <c r="AC6599" s="178"/>
    </row>
    <row r="6600" spans="2:29" x14ac:dyDescent="0.35">
      <c r="B6600" s="222">
        <v>667700</v>
      </c>
      <c r="C6600" s="208">
        <v>280994</v>
      </c>
      <c r="D6600" s="309">
        <v>15454.67</v>
      </c>
      <c r="E6600" s="206">
        <v>22479.52</v>
      </c>
      <c r="F6600" s="206">
        <v>25289.46</v>
      </c>
      <c r="G6600" s="205">
        <f t="shared" si="526"/>
        <v>0.42083870001497681</v>
      </c>
      <c r="H6600" s="207">
        <f t="shared" si="527"/>
        <v>0.45</v>
      </c>
      <c r="I6600" s="213">
        <v>261524</v>
      </c>
      <c r="J6600" s="213">
        <v>14383.82</v>
      </c>
      <c r="K6600" s="212">
        <v>20921.919999999998</v>
      </c>
      <c r="L6600" s="212">
        <v>23537.16</v>
      </c>
      <c r="M6600" s="239">
        <f t="shared" si="524"/>
        <v>0.51530000000002474</v>
      </c>
      <c r="N6600" s="239"/>
      <c r="O6600" s="178"/>
      <c r="P6600" s="178"/>
      <c r="Q6600" s="178"/>
      <c r="R6600" s="178"/>
      <c r="S6600" s="178"/>
      <c r="T6600" s="178"/>
      <c r="U6600" s="178"/>
      <c r="V6600" s="178"/>
      <c r="W6600" s="178"/>
      <c r="X6600" s="178"/>
      <c r="Y6600" s="210">
        <f t="shared" si="523"/>
        <v>0.39167889770855174</v>
      </c>
      <c r="Z6600" s="211">
        <f t="shared" si="525"/>
        <v>0.46</v>
      </c>
      <c r="AA6600" s="178"/>
      <c r="AB6600" s="178"/>
      <c r="AC6600" s="178"/>
    </row>
    <row r="6601" spans="2:29" x14ac:dyDescent="0.35">
      <c r="B6601" s="222">
        <v>667800</v>
      </c>
      <c r="C6601" s="208">
        <v>281039</v>
      </c>
      <c r="D6601" s="309">
        <v>15457.14</v>
      </c>
      <c r="E6601" s="206">
        <v>22483.119999999999</v>
      </c>
      <c r="F6601" s="206">
        <v>25293.51</v>
      </c>
      <c r="G6601" s="205">
        <f t="shared" si="526"/>
        <v>0.42084306678646299</v>
      </c>
      <c r="H6601" s="207">
        <f t="shared" si="527"/>
        <v>0.45</v>
      </c>
      <c r="I6601" s="213">
        <v>261568</v>
      </c>
      <c r="J6601" s="213">
        <v>14386.24</v>
      </c>
      <c r="K6601" s="212">
        <v>20925.439999999999</v>
      </c>
      <c r="L6601" s="212">
        <v>23541.119999999999</v>
      </c>
      <c r="M6601" s="239">
        <f t="shared" si="524"/>
        <v>0.51520000000025901</v>
      </c>
      <c r="N6601" s="239"/>
      <c r="O6601" s="178"/>
      <c r="P6601" s="178"/>
      <c r="Q6601" s="178"/>
      <c r="R6601" s="178"/>
      <c r="S6601" s="178"/>
      <c r="T6601" s="178"/>
      <c r="U6601" s="178"/>
      <c r="V6601" s="178"/>
      <c r="W6601" s="178"/>
      <c r="X6601" s="178"/>
      <c r="Y6601" s="210">
        <f t="shared" si="523"/>
        <v>0.39168613357292603</v>
      </c>
      <c r="Z6601" s="211">
        <f t="shared" si="525"/>
        <v>0.44</v>
      </c>
      <c r="AA6601" s="178"/>
      <c r="AB6601" s="178"/>
      <c r="AC6601" s="178"/>
    </row>
    <row r="6602" spans="2:29" x14ac:dyDescent="0.35">
      <c r="B6602" s="222">
        <v>667900</v>
      </c>
      <c r="C6602" s="208">
        <v>281084</v>
      </c>
      <c r="D6602" s="309">
        <v>15459.62</v>
      </c>
      <c r="E6602" s="206">
        <v>22486.720000000001</v>
      </c>
      <c r="F6602" s="206">
        <v>25297.56</v>
      </c>
      <c r="G6602" s="205">
        <f t="shared" si="526"/>
        <v>0.42084743225033688</v>
      </c>
      <c r="H6602" s="207">
        <f t="shared" si="527"/>
        <v>0.45</v>
      </c>
      <c r="I6602" s="213">
        <v>261614</v>
      </c>
      <c r="J6602" s="213">
        <v>14388.77</v>
      </c>
      <c r="K6602" s="212">
        <v>20929.12</v>
      </c>
      <c r="L6602" s="212">
        <v>23545.26</v>
      </c>
      <c r="M6602" s="239">
        <f t="shared" si="524"/>
        <v>0.51529999999995202</v>
      </c>
      <c r="N6602" s="239"/>
      <c r="O6602" s="178"/>
      <c r="P6602" s="178"/>
      <c r="Q6602" s="178"/>
      <c r="R6602" s="178"/>
      <c r="S6602" s="178"/>
      <c r="T6602" s="178"/>
      <c r="U6602" s="178"/>
      <c r="V6602" s="178"/>
      <c r="W6602" s="178"/>
      <c r="X6602" s="178"/>
      <c r="Y6602" s="210">
        <f t="shared" si="523"/>
        <v>0.39169636173079803</v>
      </c>
      <c r="Z6602" s="211">
        <f t="shared" si="525"/>
        <v>0.46</v>
      </c>
      <c r="AA6602" s="178"/>
      <c r="AB6602" s="178"/>
      <c r="AC6602" s="178"/>
    </row>
    <row r="6603" spans="2:29" x14ac:dyDescent="0.35">
      <c r="B6603" s="222">
        <v>668000</v>
      </c>
      <c r="C6603" s="208">
        <v>281129</v>
      </c>
      <c r="D6603" s="309">
        <v>15462.09</v>
      </c>
      <c r="E6603" s="206">
        <v>22490.32</v>
      </c>
      <c r="F6603" s="206">
        <v>25301.61</v>
      </c>
      <c r="G6603" s="205">
        <f t="shared" si="526"/>
        <v>0.42085179640718562</v>
      </c>
      <c r="H6603" s="207">
        <f t="shared" si="527"/>
        <v>0.45</v>
      </c>
      <c r="I6603" s="213">
        <v>261658</v>
      </c>
      <c r="J6603" s="213">
        <v>14391.19</v>
      </c>
      <c r="K6603" s="212">
        <v>20932.64</v>
      </c>
      <c r="L6603" s="212">
        <v>23549.22</v>
      </c>
      <c r="M6603" s="239">
        <f t="shared" si="524"/>
        <v>0.51520000000007715</v>
      </c>
      <c r="N6603" s="239"/>
      <c r="O6603" s="178"/>
      <c r="P6603" s="178"/>
      <c r="Q6603" s="178"/>
      <c r="R6603" s="178"/>
      <c r="S6603" s="178"/>
      <c r="T6603" s="178"/>
      <c r="U6603" s="178"/>
      <c r="V6603" s="178"/>
      <c r="W6603" s="178"/>
      <c r="X6603" s="178"/>
      <c r="Y6603" s="210">
        <f t="shared" si="523"/>
        <v>0.39170359281437128</v>
      </c>
      <c r="Z6603" s="211">
        <f t="shared" si="525"/>
        <v>0.44</v>
      </c>
      <c r="AA6603" s="178"/>
      <c r="AB6603" s="178"/>
      <c r="AC6603" s="178"/>
    </row>
    <row r="6604" spans="2:29" x14ac:dyDescent="0.35">
      <c r="B6604" s="222">
        <v>668100</v>
      </c>
      <c r="C6604" s="208">
        <v>281174</v>
      </c>
      <c r="D6604" s="309">
        <v>15464.57</v>
      </c>
      <c r="E6604" s="206">
        <v>22493.919999999998</v>
      </c>
      <c r="F6604" s="206">
        <v>25305.66</v>
      </c>
      <c r="G6604" s="205">
        <f t="shared" si="526"/>
        <v>0.42085615925759617</v>
      </c>
      <c r="H6604" s="207">
        <f t="shared" si="527"/>
        <v>0.45</v>
      </c>
      <c r="I6604" s="213">
        <v>261704</v>
      </c>
      <c r="J6604" s="213">
        <v>14393.72</v>
      </c>
      <c r="K6604" s="212">
        <v>20936.32</v>
      </c>
      <c r="L6604" s="212">
        <v>23553.360000000001</v>
      </c>
      <c r="M6604" s="239">
        <f t="shared" si="524"/>
        <v>0.51529999999980647</v>
      </c>
      <c r="N6604" s="239"/>
      <c r="O6604" s="178"/>
      <c r="P6604" s="178"/>
      <c r="Q6604" s="178"/>
      <c r="R6604" s="178"/>
      <c r="S6604" s="178"/>
      <c r="T6604" s="178"/>
      <c r="U6604" s="178"/>
      <c r="V6604" s="178"/>
      <c r="W6604" s="178"/>
      <c r="X6604" s="178"/>
      <c r="Y6604" s="210">
        <f t="shared" si="523"/>
        <v>0.39171381529711119</v>
      </c>
      <c r="Z6604" s="211">
        <f t="shared" si="525"/>
        <v>0.46</v>
      </c>
      <c r="AA6604" s="178"/>
      <c r="AB6604" s="178"/>
      <c r="AC6604" s="178"/>
    </row>
    <row r="6605" spans="2:29" x14ac:dyDescent="0.35">
      <c r="B6605" s="222">
        <v>668200</v>
      </c>
      <c r="C6605" s="208">
        <v>281219</v>
      </c>
      <c r="D6605" s="309">
        <v>15467.04</v>
      </c>
      <c r="E6605" s="206">
        <v>22497.52</v>
      </c>
      <c r="F6605" s="206">
        <v>25309.71</v>
      </c>
      <c r="G6605" s="205">
        <f t="shared" si="526"/>
        <v>0.42086052080215502</v>
      </c>
      <c r="H6605" s="207">
        <f t="shared" si="527"/>
        <v>0.45</v>
      </c>
      <c r="I6605" s="213">
        <v>261748</v>
      </c>
      <c r="J6605" s="213">
        <v>14396.14</v>
      </c>
      <c r="K6605" s="212">
        <v>20939.84</v>
      </c>
      <c r="L6605" s="212">
        <v>23557.32</v>
      </c>
      <c r="M6605" s="239">
        <f t="shared" si="524"/>
        <v>0.51520000000000432</v>
      </c>
      <c r="N6605" s="239"/>
      <c r="O6605" s="178"/>
      <c r="P6605" s="178"/>
      <c r="Q6605" s="178"/>
      <c r="R6605" s="178"/>
      <c r="S6605" s="178"/>
      <c r="T6605" s="178"/>
      <c r="U6605" s="178"/>
      <c r="V6605" s="178"/>
      <c r="W6605" s="178"/>
      <c r="X6605" s="178"/>
      <c r="Y6605" s="210">
        <f t="shared" si="523"/>
        <v>0.39172104160431009</v>
      </c>
      <c r="Z6605" s="211">
        <f t="shared" si="525"/>
        <v>0.44</v>
      </c>
      <c r="AA6605" s="178"/>
      <c r="AB6605" s="178"/>
      <c r="AC6605" s="178"/>
    </row>
    <row r="6606" spans="2:29" x14ac:dyDescent="0.35">
      <c r="B6606" s="222">
        <v>668300</v>
      </c>
      <c r="C6606" s="208">
        <v>281264</v>
      </c>
      <c r="D6606" s="309">
        <v>15469.52</v>
      </c>
      <c r="E6606" s="206">
        <v>22501.119999999999</v>
      </c>
      <c r="F6606" s="206">
        <v>25313.759999999998</v>
      </c>
      <c r="G6606" s="205">
        <f t="shared" si="526"/>
        <v>0.42086488104144842</v>
      </c>
      <c r="H6606" s="207">
        <f t="shared" si="527"/>
        <v>0.45</v>
      </c>
      <c r="I6606" s="213">
        <v>261794</v>
      </c>
      <c r="J6606" s="213">
        <v>14398.67</v>
      </c>
      <c r="K6606" s="212">
        <v>20943.52</v>
      </c>
      <c r="L6606" s="212">
        <v>23561.46</v>
      </c>
      <c r="M6606" s="239">
        <f t="shared" si="524"/>
        <v>0.51530000000027942</v>
      </c>
      <c r="N6606" s="239"/>
      <c r="O6606" s="178"/>
      <c r="P6606" s="178"/>
      <c r="Q6606" s="178"/>
      <c r="R6606" s="178"/>
      <c r="S6606" s="178"/>
      <c r="T6606" s="178"/>
      <c r="U6606" s="178"/>
      <c r="V6606" s="178"/>
      <c r="W6606" s="178"/>
      <c r="X6606" s="178"/>
      <c r="Y6606" s="210">
        <f t="shared" si="523"/>
        <v>0.39173125841687867</v>
      </c>
      <c r="Z6606" s="211">
        <f t="shared" si="525"/>
        <v>0.46</v>
      </c>
      <c r="AA6606" s="178"/>
      <c r="AB6606" s="178"/>
      <c r="AC6606" s="178"/>
    </row>
    <row r="6607" spans="2:29" x14ac:dyDescent="0.35">
      <c r="B6607" s="222">
        <v>668400</v>
      </c>
      <c r="C6607" s="208">
        <v>281309</v>
      </c>
      <c r="D6607" s="309">
        <v>15471.99</v>
      </c>
      <c r="E6607" s="206">
        <v>22504.720000000001</v>
      </c>
      <c r="F6607" s="206">
        <v>25317.81</v>
      </c>
      <c r="G6607" s="205">
        <f t="shared" si="526"/>
        <v>0.42086923997606224</v>
      </c>
      <c r="H6607" s="207">
        <f t="shared" si="527"/>
        <v>0.45</v>
      </c>
      <c r="I6607" s="213">
        <v>261838</v>
      </c>
      <c r="J6607" s="213">
        <v>14401.09</v>
      </c>
      <c r="K6607" s="212">
        <v>20947.04</v>
      </c>
      <c r="L6607" s="212">
        <v>23565.42</v>
      </c>
      <c r="M6607" s="239">
        <f t="shared" si="524"/>
        <v>0.51519999999989519</v>
      </c>
      <c r="N6607" s="239"/>
      <c r="O6607" s="178"/>
      <c r="P6607" s="178"/>
      <c r="Q6607" s="178"/>
      <c r="R6607" s="178"/>
      <c r="S6607" s="178"/>
      <c r="T6607" s="178"/>
      <c r="U6607" s="178"/>
      <c r="V6607" s="178"/>
      <c r="W6607" s="178"/>
      <c r="X6607" s="178"/>
      <c r="Y6607" s="210">
        <f t="shared" si="523"/>
        <v>0.39173847995212446</v>
      </c>
      <c r="Z6607" s="211">
        <f t="shared" si="525"/>
        <v>0.44</v>
      </c>
      <c r="AA6607" s="178"/>
      <c r="AB6607" s="178"/>
      <c r="AC6607" s="178"/>
    </row>
    <row r="6608" spans="2:29" x14ac:dyDescent="0.35">
      <c r="B6608" s="222">
        <v>668500</v>
      </c>
      <c r="C6608" s="208">
        <v>281354</v>
      </c>
      <c r="D6608" s="309">
        <v>15474.47</v>
      </c>
      <c r="E6608" s="206">
        <v>22508.32</v>
      </c>
      <c r="F6608" s="206">
        <v>25321.86</v>
      </c>
      <c r="G6608" s="205">
        <f t="shared" si="526"/>
        <v>0.42087359760658188</v>
      </c>
      <c r="H6608" s="207">
        <f t="shared" si="527"/>
        <v>0.45</v>
      </c>
      <c r="I6608" s="213">
        <v>261884</v>
      </c>
      <c r="J6608" s="213">
        <v>14403.62</v>
      </c>
      <c r="K6608" s="212">
        <v>20950.72</v>
      </c>
      <c r="L6608" s="212">
        <v>23569.56</v>
      </c>
      <c r="M6608" s="239">
        <f t="shared" si="524"/>
        <v>0.5152999999995882</v>
      </c>
      <c r="N6608" s="239"/>
      <c r="O6608" s="178"/>
      <c r="P6608" s="178"/>
      <c r="Q6608" s="178"/>
      <c r="R6608" s="178"/>
      <c r="S6608" s="178"/>
      <c r="T6608" s="178"/>
      <c r="U6608" s="178"/>
      <c r="V6608" s="178"/>
      <c r="W6608" s="178"/>
      <c r="X6608" s="178"/>
      <c r="Y6608" s="210">
        <f t="shared" si="523"/>
        <v>0.39174869109947646</v>
      </c>
      <c r="Z6608" s="211">
        <f t="shared" si="525"/>
        <v>0.46</v>
      </c>
      <c r="AA6608" s="178"/>
      <c r="AB6608" s="178"/>
      <c r="AC6608" s="178"/>
    </row>
    <row r="6609" spans="2:29" x14ac:dyDescent="0.35">
      <c r="B6609" s="222">
        <v>668600</v>
      </c>
      <c r="C6609" s="208">
        <v>281399</v>
      </c>
      <c r="D6609" s="309">
        <v>15476.94</v>
      </c>
      <c r="E6609" s="206">
        <v>22511.919999999998</v>
      </c>
      <c r="F6609" s="206">
        <v>25325.91</v>
      </c>
      <c r="G6609" s="205">
        <f t="shared" si="526"/>
        <v>0.42087795393359256</v>
      </c>
      <c r="H6609" s="207">
        <f t="shared" si="527"/>
        <v>0.45</v>
      </c>
      <c r="I6609" s="213">
        <v>261928</v>
      </c>
      <c r="J6609" s="213">
        <v>14406.04</v>
      </c>
      <c r="K6609" s="212">
        <v>20954.240000000002</v>
      </c>
      <c r="L6609" s="212">
        <v>23573.52</v>
      </c>
      <c r="M6609" s="239">
        <f t="shared" si="524"/>
        <v>0.51519999999974975</v>
      </c>
      <c r="N6609" s="239"/>
      <c r="O6609" s="178"/>
      <c r="P6609" s="178"/>
      <c r="Q6609" s="178"/>
      <c r="R6609" s="178"/>
      <c r="S6609" s="178"/>
      <c r="T6609" s="178"/>
      <c r="U6609" s="178"/>
      <c r="V6609" s="178"/>
      <c r="W6609" s="178"/>
      <c r="X6609" s="178"/>
      <c r="Y6609" s="210">
        <f t="shared" si="523"/>
        <v>0.39175590786718517</v>
      </c>
      <c r="Z6609" s="211">
        <f t="shared" si="525"/>
        <v>0.44</v>
      </c>
      <c r="AA6609" s="178"/>
      <c r="AB6609" s="178"/>
      <c r="AC6609" s="178"/>
    </row>
    <row r="6610" spans="2:29" x14ac:dyDescent="0.35">
      <c r="B6610" s="222">
        <v>668700</v>
      </c>
      <c r="C6610" s="208">
        <v>281444</v>
      </c>
      <c r="D6610" s="309">
        <v>15479.42</v>
      </c>
      <c r="E6610" s="206">
        <v>22515.52</v>
      </c>
      <c r="F6610" s="206">
        <v>25329.96</v>
      </c>
      <c r="G6610" s="205">
        <f t="shared" si="526"/>
        <v>0.42088230895767909</v>
      </c>
      <c r="H6610" s="207">
        <f t="shared" si="527"/>
        <v>0.45</v>
      </c>
      <c r="I6610" s="213">
        <v>261974</v>
      </c>
      <c r="J6610" s="213">
        <v>14408.57</v>
      </c>
      <c r="K6610" s="212">
        <v>20957.919999999998</v>
      </c>
      <c r="L6610" s="212">
        <v>23577.66</v>
      </c>
      <c r="M6610" s="239">
        <f t="shared" si="524"/>
        <v>0.51530000000002474</v>
      </c>
      <c r="N6610" s="239"/>
      <c r="O6610" s="178"/>
      <c r="P6610" s="178"/>
      <c r="Q6610" s="178"/>
      <c r="R6610" s="178"/>
      <c r="S6610" s="178"/>
      <c r="T6610" s="178"/>
      <c r="U6610" s="178"/>
      <c r="V6610" s="178"/>
      <c r="W6610" s="178"/>
      <c r="X6610" s="178"/>
      <c r="Y6610" s="210">
        <f t="shared" si="523"/>
        <v>0.39176611335426947</v>
      </c>
      <c r="Z6610" s="211">
        <f t="shared" si="525"/>
        <v>0.46</v>
      </c>
      <c r="AA6610" s="178"/>
      <c r="AB6610" s="178"/>
      <c r="AC6610" s="178"/>
    </row>
    <row r="6611" spans="2:29" x14ac:dyDescent="0.35">
      <c r="B6611" s="222">
        <v>668800</v>
      </c>
      <c r="C6611" s="208">
        <v>281489</v>
      </c>
      <c r="D6611" s="309">
        <v>15481.89</v>
      </c>
      <c r="E6611" s="206">
        <v>22519.119999999999</v>
      </c>
      <c r="F6611" s="206">
        <v>25334.01</v>
      </c>
      <c r="G6611" s="205">
        <f t="shared" si="526"/>
        <v>0.42088666267942582</v>
      </c>
      <c r="H6611" s="207">
        <f t="shared" si="527"/>
        <v>0.45</v>
      </c>
      <c r="I6611" s="213">
        <v>262018</v>
      </c>
      <c r="J6611" s="213">
        <v>14410.99</v>
      </c>
      <c r="K6611" s="212">
        <v>20961.439999999999</v>
      </c>
      <c r="L6611" s="212">
        <v>23581.62</v>
      </c>
      <c r="M6611" s="239">
        <f t="shared" si="524"/>
        <v>0.51520000000025901</v>
      </c>
      <c r="N6611" s="239"/>
      <c r="O6611" s="178"/>
      <c r="P6611" s="178"/>
      <c r="Q6611" s="178"/>
      <c r="R6611" s="178"/>
      <c r="S6611" s="178"/>
      <c r="T6611" s="178"/>
      <c r="U6611" s="178"/>
      <c r="V6611" s="178"/>
      <c r="W6611" s="178"/>
      <c r="X6611" s="178"/>
      <c r="Y6611" s="210">
        <f t="shared" si="523"/>
        <v>0.39177332535885168</v>
      </c>
      <c r="Z6611" s="211">
        <f t="shared" si="525"/>
        <v>0.44</v>
      </c>
      <c r="AA6611" s="178"/>
      <c r="AB6611" s="178"/>
      <c r="AC6611" s="178"/>
    </row>
    <row r="6612" spans="2:29" x14ac:dyDescent="0.35">
      <c r="B6612" s="222">
        <v>668900</v>
      </c>
      <c r="C6612" s="208">
        <v>281534</v>
      </c>
      <c r="D6612" s="309">
        <v>15484.37</v>
      </c>
      <c r="E6612" s="206">
        <v>22522.720000000001</v>
      </c>
      <c r="F6612" s="206">
        <v>25338.06</v>
      </c>
      <c r="G6612" s="205">
        <f t="shared" si="526"/>
        <v>0.42089101509941695</v>
      </c>
      <c r="H6612" s="207">
        <f t="shared" si="527"/>
        <v>0.45</v>
      </c>
      <c r="I6612" s="213">
        <v>262064</v>
      </c>
      <c r="J6612" s="213">
        <v>14413.52</v>
      </c>
      <c r="K6612" s="212">
        <v>20965.12</v>
      </c>
      <c r="L6612" s="212">
        <v>23585.759999999998</v>
      </c>
      <c r="M6612" s="239">
        <f t="shared" si="524"/>
        <v>0.51529999999995202</v>
      </c>
      <c r="N6612" s="239"/>
      <c r="O6612" s="178"/>
      <c r="P6612" s="178"/>
      <c r="Q6612" s="178"/>
      <c r="R6612" s="178"/>
      <c r="S6612" s="178"/>
      <c r="T6612" s="178"/>
      <c r="U6612" s="178"/>
      <c r="V6612" s="178"/>
      <c r="W6612" s="178"/>
      <c r="X6612" s="178"/>
      <c r="Y6612" s="210">
        <f t="shared" si="523"/>
        <v>0.39178352519061144</v>
      </c>
      <c r="Z6612" s="211">
        <f t="shared" si="525"/>
        <v>0.46</v>
      </c>
      <c r="AA6612" s="178"/>
      <c r="AB6612" s="178"/>
      <c r="AC6612" s="178"/>
    </row>
    <row r="6613" spans="2:29" x14ac:dyDescent="0.35">
      <c r="B6613" s="222">
        <v>669000</v>
      </c>
      <c r="C6613" s="208">
        <v>281579</v>
      </c>
      <c r="D6613" s="309">
        <v>15486.84</v>
      </c>
      <c r="E6613" s="206">
        <v>22526.32</v>
      </c>
      <c r="F6613" s="206">
        <v>25342.11</v>
      </c>
      <c r="G6613" s="205">
        <f t="shared" si="526"/>
        <v>0.4208953662182362</v>
      </c>
      <c r="H6613" s="207">
        <f t="shared" si="527"/>
        <v>0.45</v>
      </c>
      <c r="I6613" s="213">
        <v>262108</v>
      </c>
      <c r="J6613" s="213">
        <v>14415.94</v>
      </c>
      <c r="K6613" s="212">
        <v>20968.64</v>
      </c>
      <c r="L6613" s="212">
        <v>23589.72</v>
      </c>
      <c r="M6613" s="239">
        <f t="shared" si="524"/>
        <v>0.51520000000007715</v>
      </c>
      <c r="N6613" s="239"/>
      <c r="O6613" s="178"/>
      <c r="P6613" s="178"/>
      <c r="Q6613" s="178"/>
      <c r="R6613" s="178"/>
      <c r="S6613" s="178"/>
      <c r="T6613" s="178"/>
      <c r="U6613" s="178"/>
      <c r="V6613" s="178"/>
      <c r="W6613" s="178"/>
      <c r="X6613" s="178"/>
      <c r="Y6613" s="210">
        <f t="shared" si="523"/>
        <v>0.39179073243647233</v>
      </c>
      <c r="Z6613" s="211">
        <f t="shared" si="525"/>
        <v>0.44</v>
      </c>
      <c r="AA6613" s="178"/>
      <c r="AB6613" s="178"/>
      <c r="AC6613" s="178"/>
    </row>
    <row r="6614" spans="2:29" x14ac:dyDescent="0.35">
      <c r="B6614" s="222">
        <v>669100</v>
      </c>
      <c r="C6614" s="208">
        <v>281624</v>
      </c>
      <c r="D6614" s="309">
        <v>15489.32</v>
      </c>
      <c r="E6614" s="206">
        <v>22529.919999999998</v>
      </c>
      <c r="F6614" s="206">
        <v>25346.16</v>
      </c>
      <c r="G6614" s="205">
        <f t="shared" si="526"/>
        <v>0.42089971603646692</v>
      </c>
      <c r="H6614" s="207">
        <f t="shared" si="527"/>
        <v>0.45</v>
      </c>
      <c r="I6614" s="213">
        <v>262154</v>
      </c>
      <c r="J6614" s="213">
        <v>14418.47</v>
      </c>
      <c r="K6614" s="212">
        <v>20972.32</v>
      </c>
      <c r="L6614" s="212">
        <v>23593.86</v>
      </c>
      <c r="M6614" s="239">
        <f t="shared" si="524"/>
        <v>0.51529999999980647</v>
      </c>
      <c r="N6614" s="239"/>
      <c r="O6614" s="178"/>
      <c r="P6614" s="178"/>
      <c r="Q6614" s="178"/>
      <c r="R6614" s="178"/>
      <c r="S6614" s="178"/>
      <c r="T6614" s="178"/>
      <c r="U6614" s="178"/>
      <c r="V6614" s="178"/>
      <c r="W6614" s="178"/>
      <c r="X6614" s="178"/>
      <c r="Y6614" s="210">
        <f t="shared" si="523"/>
        <v>0.39180092661784488</v>
      </c>
      <c r="Z6614" s="211">
        <f t="shared" si="525"/>
        <v>0.46</v>
      </c>
      <c r="AA6614" s="178"/>
      <c r="AB6614" s="178"/>
      <c r="AC6614" s="178"/>
    </row>
    <row r="6615" spans="2:29" x14ac:dyDescent="0.35">
      <c r="B6615" s="222">
        <v>669200</v>
      </c>
      <c r="C6615" s="208">
        <v>281669</v>
      </c>
      <c r="D6615" s="309">
        <v>15491.79</v>
      </c>
      <c r="E6615" s="206">
        <v>22533.52</v>
      </c>
      <c r="F6615" s="206">
        <v>25350.21</v>
      </c>
      <c r="G6615" s="205">
        <f t="shared" si="526"/>
        <v>0.42090406455469215</v>
      </c>
      <c r="H6615" s="207">
        <f t="shared" si="527"/>
        <v>0.45</v>
      </c>
      <c r="I6615" s="213">
        <v>262198</v>
      </c>
      <c r="J6615" s="213">
        <v>14420.89</v>
      </c>
      <c r="K6615" s="212">
        <v>20975.84</v>
      </c>
      <c r="L6615" s="212">
        <v>23597.82</v>
      </c>
      <c r="M6615" s="239">
        <f t="shared" si="524"/>
        <v>0.51520000000000432</v>
      </c>
      <c r="N6615" s="239"/>
      <c r="O6615" s="178"/>
      <c r="P6615" s="178"/>
      <c r="Q6615" s="178"/>
      <c r="R6615" s="178"/>
      <c r="S6615" s="178"/>
      <c r="T6615" s="178"/>
      <c r="U6615" s="178"/>
      <c r="V6615" s="178"/>
      <c r="W6615" s="178"/>
      <c r="X6615" s="178"/>
      <c r="Y6615" s="210">
        <f t="shared" si="523"/>
        <v>0.39180812910938434</v>
      </c>
      <c r="Z6615" s="211">
        <f t="shared" si="525"/>
        <v>0.44</v>
      </c>
      <c r="AA6615" s="178"/>
      <c r="AB6615" s="178"/>
      <c r="AC6615" s="178"/>
    </row>
    <row r="6616" spans="2:29" x14ac:dyDescent="0.35">
      <c r="B6616" s="222">
        <v>669300</v>
      </c>
      <c r="C6616" s="208">
        <v>281714</v>
      </c>
      <c r="D6616" s="309">
        <v>15494.27</v>
      </c>
      <c r="E6616" s="206">
        <v>22537.119999999999</v>
      </c>
      <c r="F6616" s="206">
        <v>25354.26</v>
      </c>
      <c r="G6616" s="205">
        <f t="shared" si="526"/>
        <v>0.4209084117734947</v>
      </c>
      <c r="H6616" s="207">
        <f t="shared" si="527"/>
        <v>0.45</v>
      </c>
      <c r="I6616" s="213">
        <v>262244</v>
      </c>
      <c r="J6616" s="213">
        <v>14423.42</v>
      </c>
      <c r="K6616" s="212">
        <v>20979.52</v>
      </c>
      <c r="L6616" s="212">
        <v>23601.96</v>
      </c>
      <c r="M6616" s="239">
        <f t="shared" si="524"/>
        <v>0.51530000000027942</v>
      </c>
      <c r="N6616" s="239"/>
      <c r="O6616" s="178"/>
      <c r="P6616" s="178"/>
      <c r="Q6616" s="178"/>
      <c r="R6616" s="178"/>
      <c r="S6616" s="178"/>
      <c r="T6616" s="178"/>
      <c r="U6616" s="178"/>
      <c r="V6616" s="178"/>
      <c r="W6616" s="178"/>
      <c r="X6616" s="178"/>
      <c r="Y6616" s="210">
        <f t="shared" si="523"/>
        <v>0.39181831764530106</v>
      </c>
      <c r="Z6616" s="211">
        <f t="shared" si="525"/>
        <v>0.46</v>
      </c>
      <c r="AA6616" s="178"/>
      <c r="AB6616" s="178"/>
      <c r="AC6616" s="178"/>
    </row>
    <row r="6617" spans="2:29" x14ac:dyDescent="0.35">
      <c r="B6617" s="222">
        <v>669400</v>
      </c>
      <c r="C6617" s="208">
        <v>281759</v>
      </c>
      <c r="D6617" s="309">
        <v>15496.74</v>
      </c>
      <c r="E6617" s="206">
        <v>22540.720000000001</v>
      </c>
      <c r="F6617" s="206">
        <v>25358.31</v>
      </c>
      <c r="G6617" s="205">
        <f t="shared" si="526"/>
        <v>0.42091275769345682</v>
      </c>
      <c r="H6617" s="207">
        <f t="shared" si="527"/>
        <v>0.45</v>
      </c>
      <c r="I6617" s="213">
        <v>262288</v>
      </c>
      <c r="J6617" s="213">
        <v>14425.84</v>
      </c>
      <c r="K6617" s="212">
        <v>20983.040000000001</v>
      </c>
      <c r="L6617" s="212">
        <v>23605.919999999998</v>
      </c>
      <c r="M6617" s="239">
        <f t="shared" si="524"/>
        <v>0.51519999999989519</v>
      </c>
      <c r="N6617" s="239"/>
      <c r="O6617" s="178"/>
      <c r="P6617" s="178"/>
      <c r="Q6617" s="178"/>
      <c r="R6617" s="178"/>
      <c r="S6617" s="178"/>
      <c r="T6617" s="178"/>
      <c r="U6617" s="178"/>
      <c r="V6617" s="178"/>
      <c r="W6617" s="178"/>
      <c r="X6617" s="178"/>
      <c r="Y6617" s="210">
        <f t="shared" si="523"/>
        <v>0.39182551538691368</v>
      </c>
      <c r="Z6617" s="211">
        <f t="shared" si="525"/>
        <v>0.44</v>
      </c>
      <c r="AA6617" s="178"/>
      <c r="AB6617" s="178"/>
      <c r="AC6617" s="178"/>
    </row>
    <row r="6618" spans="2:29" x14ac:dyDescent="0.35">
      <c r="B6618" s="222">
        <v>669500</v>
      </c>
      <c r="C6618" s="208">
        <v>281804</v>
      </c>
      <c r="D6618" s="309">
        <v>15499.22</v>
      </c>
      <c r="E6618" s="206">
        <v>22544.32</v>
      </c>
      <c r="F6618" s="206">
        <v>25362.36</v>
      </c>
      <c r="G6618" s="205">
        <f t="shared" si="526"/>
        <v>0.42091710231516055</v>
      </c>
      <c r="H6618" s="207">
        <f t="shared" si="527"/>
        <v>0.45</v>
      </c>
      <c r="I6618" s="213">
        <v>262334</v>
      </c>
      <c r="J6618" s="213">
        <v>14428.37</v>
      </c>
      <c r="K6618" s="212">
        <v>20986.720000000001</v>
      </c>
      <c r="L6618" s="212">
        <v>23610.06</v>
      </c>
      <c r="M6618" s="239">
        <f t="shared" si="524"/>
        <v>0.5152999999995882</v>
      </c>
      <c r="N6618" s="239"/>
      <c r="O6618" s="178"/>
      <c r="P6618" s="178"/>
      <c r="Q6618" s="178"/>
      <c r="R6618" s="178"/>
      <c r="S6618" s="178"/>
      <c r="T6618" s="178"/>
      <c r="U6618" s="178"/>
      <c r="V6618" s="178"/>
      <c r="W6618" s="178"/>
      <c r="X6618" s="178"/>
      <c r="Y6618" s="210">
        <f t="shared" si="523"/>
        <v>0.39183569828230025</v>
      </c>
      <c r="Z6618" s="211">
        <f t="shared" si="525"/>
        <v>0.46</v>
      </c>
      <c r="AA6618" s="178"/>
      <c r="AB6618" s="178"/>
      <c r="AC6618" s="178"/>
    </row>
    <row r="6619" spans="2:29" x14ac:dyDescent="0.35">
      <c r="B6619" s="222">
        <v>669600</v>
      </c>
      <c r="C6619" s="208">
        <v>281849</v>
      </c>
      <c r="D6619" s="309">
        <v>15501.69</v>
      </c>
      <c r="E6619" s="206">
        <v>22547.919999999998</v>
      </c>
      <c r="F6619" s="206">
        <v>25366.41</v>
      </c>
      <c r="G6619" s="205">
        <f t="shared" si="526"/>
        <v>0.4209214456391876</v>
      </c>
      <c r="H6619" s="207">
        <f t="shared" si="527"/>
        <v>0.45</v>
      </c>
      <c r="I6619" s="213">
        <v>262378</v>
      </c>
      <c r="J6619" s="213">
        <v>14430.79</v>
      </c>
      <c r="K6619" s="212">
        <v>20990.240000000002</v>
      </c>
      <c r="L6619" s="212">
        <v>23614.02</v>
      </c>
      <c r="M6619" s="239">
        <f t="shared" si="524"/>
        <v>0.51519999999974975</v>
      </c>
      <c r="N6619" s="239"/>
      <c r="O6619" s="178"/>
      <c r="P6619" s="178"/>
      <c r="Q6619" s="178"/>
      <c r="R6619" s="178"/>
      <c r="S6619" s="178"/>
      <c r="T6619" s="178"/>
      <c r="U6619" s="178"/>
      <c r="V6619" s="178"/>
      <c r="W6619" s="178"/>
      <c r="X6619" s="178"/>
      <c r="Y6619" s="210">
        <f t="shared" si="523"/>
        <v>0.39184289127837513</v>
      </c>
      <c r="Z6619" s="211">
        <f t="shared" si="525"/>
        <v>0.44</v>
      </c>
      <c r="AA6619" s="178"/>
      <c r="AB6619" s="178"/>
      <c r="AC6619" s="178"/>
    </row>
    <row r="6620" spans="2:29" x14ac:dyDescent="0.35">
      <c r="B6620" s="222">
        <v>669700</v>
      </c>
      <c r="C6620" s="208">
        <v>281894</v>
      </c>
      <c r="D6620" s="309">
        <v>15504.17</v>
      </c>
      <c r="E6620" s="206">
        <v>22551.52</v>
      </c>
      <c r="F6620" s="206">
        <v>25370.46</v>
      </c>
      <c r="G6620" s="205">
        <f t="shared" si="526"/>
        <v>0.42092578766611916</v>
      </c>
      <c r="H6620" s="207">
        <f t="shared" si="527"/>
        <v>0.45</v>
      </c>
      <c r="I6620" s="213">
        <v>262424</v>
      </c>
      <c r="J6620" s="213">
        <v>14433.32</v>
      </c>
      <c r="K6620" s="212">
        <v>20993.919999999998</v>
      </c>
      <c r="L6620" s="212">
        <v>23618.16</v>
      </c>
      <c r="M6620" s="239">
        <f t="shared" si="524"/>
        <v>0.51530000000002474</v>
      </c>
      <c r="N6620" s="239"/>
      <c r="O6620" s="178"/>
      <c r="P6620" s="178"/>
      <c r="Q6620" s="178"/>
      <c r="R6620" s="178"/>
      <c r="S6620" s="178"/>
      <c r="T6620" s="178"/>
      <c r="U6620" s="178"/>
      <c r="V6620" s="178"/>
      <c r="W6620" s="178"/>
      <c r="X6620" s="178"/>
      <c r="Y6620" s="210">
        <f t="shared" si="523"/>
        <v>0.39185306853815138</v>
      </c>
      <c r="Z6620" s="211">
        <f t="shared" si="525"/>
        <v>0.46</v>
      </c>
      <c r="AA6620" s="178"/>
      <c r="AB6620" s="178"/>
      <c r="AC6620" s="178"/>
    </row>
    <row r="6621" spans="2:29" x14ac:dyDescent="0.35">
      <c r="B6621" s="222">
        <v>669800</v>
      </c>
      <c r="C6621" s="208">
        <v>281939</v>
      </c>
      <c r="D6621" s="309">
        <v>15506.64</v>
      </c>
      <c r="E6621" s="206">
        <v>22555.119999999999</v>
      </c>
      <c r="F6621" s="206">
        <v>25374.51</v>
      </c>
      <c r="G6621" s="205">
        <f t="shared" si="526"/>
        <v>0.42093012839653626</v>
      </c>
      <c r="H6621" s="207">
        <f t="shared" si="527"/>
        <v>0.45</v>
      </c>
      <c r="I6621" s="213">
        <v>262468</v>
      </c>
      <c r="J6621" s="213">
        <v>14435.74</v>
      </c>
      <c r="K6621" s="212">
        <v>20997.439999999999</v>
      </c>
      <c r="L6621" s="212">
        <v>23622.12</v>
      </c>
      <c r="M6621" s="239">
        <f t="shared" si="524"/>
        <v>0.51520000000025901</v>
      </c>
      <c r="N6621" s="239"/>
      <c r="O6621" s="178"/>
      <c r="P6621" s="178"/>
      <c r="Q6621" s="178"/>
      <c r="R6621" s="178"/>
      <c r="S6621" s="178"/>
      <c r="T6621" s="178"/>
      <c r="U6621" s="178"/>
      <c r="V6621" s="178"/>
      <c r="W6621" s="178"/>
      <c r="X6621" s="178"/>
      <c r="Y6621" s="210">
        <f t="shared" si="523"/>
        <v>0.39186025679307257</v>
      </c>
      <c r="Z6621" s="211">
        <f t="shared" si="525"/>
        <v>0.44</v>
      </c>
      <c r="AA6621" s="178"/>
      <c r="AB6621" s="178"/>
      <c r="AC6621" s="178"/>
    </row>
    <row r="6622" spans="2:29" x14ac:dyDescent="0.35">
      <c r="B6622" s="222">
        <v>669900</v>
      </c>
      <c r="C6622" s="208">
        <v>281984</v>
      </c>
      <c r="D6622" s="309">
        <v>15509.12</v>
      </c>
      <c r="E6622" s="206">
        <v>22558.720000000001</v>
      </c>
      <c r="F6622" s="206">
        <v>25378.560000000001</v>
      </c>
      <c r="G6622" s="205">
        <f t="shared" si="526"/>
        <v>0.42093446783101957</v>
      </c>
      <c r="H6622" s="207">
        <f t="shared" si="527"/>
        <v>0.45</v>
      </c>
      <c r="I6622" s="213">
        <v>262514</v>
      </c>
      <c r="J6622" s="213">
        <v>14438.27</v>
      </c>
      <c r="K6622" s="212">
        <v>21001.119999999999</v>
      </c>
      <c r="L6622" s="212">
        <v>23626.26</v>
      </c>
      <c r="M6622" s="239">
        <f t="shared" si="524"/>
        <v>0.51529999999995202</v>
      </c>
      <c r="N6622" s="239"/>
      <c r="O6622" s="178"/>
      <c r="P6622" s="178"/>
      <c r="Q6622" s="178"/>
      <c r="R6622" s="178"/>
      <c r="S6622" s="178"/>
      <c r="T6622" s="178"/>
      <c r="U6622" s="178"/>
      <c r="V6622" s="178"/>
      <c r="W6622" s="178"/>
      <c r="X6622" s="178"/>
      <c r="Y6622" s="210">
        <f t="shared" si="523"/>
        <v>0.39187042842215258</v>
      </c>
      <c r="Z6622" s="211">
        <f t="shared" si="525"/>
        <v>0.46</v>
      </c>
      <c r="AA6622" s="178"/>
      <c r="AB6622" s="178"/>
      <c r="AC6622" s="178"/>
    </row>
    <row r="6623" spans="2:29" x14ac:dyDescent="0.35">
      <c r="B6623" s="222">
        <v>670000</v>
      </c>
      <c r="C6623" s="208">
        <v>282029</v>
      </c>
      <c r="D6623" s="309">
        <v>15511.59</v>
      </c>
      <c r="E6623" s="206">
        <v>22562.32</v>
      </c>
      <c r="F6623" s="206">
        <v>25382.61</v>
      </c>
      <c r="G6623" s="205">
        <f t="shared" si="526"/>
        <v>0.42093880597014927</v>
      </c>
      <c r="H6623" s="207">
        <f t="shared" si="527"/>
        <v>0.45</v>
      </c>
      <c r="I6623" s="213">
        <v>262558</v>
      </c>
      <c r="J6623" s="213">
        <v>14440.69</v>
      </c>
      <c r="K6623" s="212">
        <v>21004.639999999999</v>
      </c>
      <c r="L6623" s="212">
        <v>23630.22</v>
      </c>
      <c r="M6623" s="239">
        <f t="shared" si="524"/>
        <v>0.51520000000007715</v>
      </c>
      <c r="N6623" s="239"/>
      <c r="O6623" s="178"/>
      <c r="P6623" s="178"/>
      <c r="Q6623" s="178"/>
      <c r="R6623" s="178"/>
      <c r="S6623" s="178"/>
      <c r="T6623" s="178"/>
      <c r="U6623" s="178"/>
      <c r="V6623" s="178"/>
      <c r="W6623" s="178"/>
      <c r="X6623" s="178"/>
      <c r="Y6623" s="210">
        <f t="shared" si="523"/>
        <v>0.39187761194029852</v>
      </c>
      <c r="Z6623" s="211">
        <f t="shared" si="525"/>
        <v>0.44</v>
      </c>
      <c r="AA6623" s="178"/>
      <c r="AB6623" s="178"/>
      <c r="AC6623" s="178"/>
    </row>
    <row r="6624" spans="2:29" x14ac:dyDescent="0.35">
      <c r="B6624" s="222">
        <v>670100</v>
      </c>
      <c r="C6624" s="208">
        <v>282074</v>
      </c>
      <c r="D6624" s="309">
        <v>15514.07</v>
      </c>
      <c r="E6624" s="206">
        <v>22565.919999999998</v>
      </c>
      <c r="F6624" s="206">
        <v>25386.66</v>
      </c>
      <c r="G6624" s="205">
        <f t="shared" si="526"/>
        <v>0.42094314281450529</v>
      </c>
      <c r="H6624" s="207">
        <f t="shared" si="527"/>
        <v>0.45</v>
      </c>
      <c r="I6624" s="213">
        <v>262604</v>
      </c>
      <c r="J6624" s="213">
        <v>14443.22</v>
      </c>
      <c r="K6624" s="212">
        <v>21008.32</v>
      </c>
      <c r="L6624" s="212">
        <v>23634.36</v>
      </c>
      <c r="M6624" s="239">
        <f t="shared" si="524"/>
        <v>0.51529999999980647</v>
      </c>
      <c r="N6624" s="239"/>
      <c r="O6624" s="178"/>
      <c r="P6624" s="178"/>
      <c r="Q6624" s="178"/>
      <c r="R6624" s="178"/>
      <c r="S6624" s="178"/>
      <c r="T6624" s="178"/>
      <c r="U6624" s="178"/>
      <c r="V6624" s="178"/>
      <c r="W6624" s="178"/>
      <c r="X6624" s="178"/>
      <c r="Y6624" s="210">
        <f t="shared" si="523"/>
        <v>0.39188777794359053</v>
      </c>
      <c r="Z6624" s="211">
        <f t="shared" si="525"/>
        <v>0.46</v>
      </c>
      <c r="AA6624" s="178"/>
      <c r="AB6624" s="178"/>
      <c r="AC6624" s="178"/>
    </row>
    <row r="6625" spans="2:29" x14ac:dyDescent="0.35">
      <c r="B6625" s="222">
        <v>670200</v>
      </c>
      <c r="C6625" s="208">
        <v>282119</v>
      </c>
      <c r="D6625" s="309">
        <v>15516.54</v>
      </c>
      <c r="E6625" s="206">
        <v>22569.52</v>
      </c>
      <c r="F6625" s="206">
        <v>25390.71</v>
      </c>
      <c r="G6625" s="205">
        <f t="shared" si="526"/>
        <v>0.42094747836466728</v>
      </c>
      <c r="H6625" s="207">
        <f t="shared" si="527"/>
        <v>0.45</v>
      </c>
      <c r="I6625" s="213">
        <v>262648</v>
      </c>
      <c r="J6625" s="213">
        <v>14445.64</v>
      </c>
      <c r="K6625" s="212">
        <v>21011.84</v>
      </c>
      <c r="L6625" s="212">
        <v>23638.32</v>
      </c>
      <c r="M6625" s="239">
        <f t="shared" si="524"/>
        <v>0.51520000000000432</v>
      </c>
      <c r="N6625" s="239"/>
      <c r="O6625" s="178"/>
      <c r="P6625" s="178"/>
      <c r="Q6625" s="178"/>
      <c r="R6625" s="178"/>
      <c r="S6625" s="178"/>
      <c r="T6625" s="178"/>
      <c r="U6625" s="178"/>
      <c r="V6625" s="178"/>
      <c r="W6625" s="178"/>
      <c r="X6625" s="178"/>
      <c r="Y6625" s="210">
        <f t="shared" si="523"/>
        <v>0.39189495672933455</v>
      </c>
      <c r="Z6625" s="211">
        <f t="shared" si="525"/>
        <v>0.44</v>
      </c>
      <c r="AA6625" s="178"/>
      <c r="AB6625" s="178"/>
      <c r="AC6625" s="178"/>
    </row>
    <row r="6626" spans="2:29" x14ac:dyDescent="0.35">
      <c r="B6626" s="222">
        <v>670300</v>
      </c>
      <c r="C6626" s="208">
        <v>282164</v>
      </c>
      <c r="D6626" s="309">
        <v>15519.02</v>
      </c>
      <c r="E6626" s="206">
        <v>22573.119999999999</v>
      </c>
      <c r="F6626" s="206">
        <v>25394.76</v>
      </c>
      <c r="G6626" s="205">
        <f t="shared" si="526"/>
        <v>0.42095181262121439</v>
      </c>
      <c r="H6626" s="207">
        <f t="shared" si="527"/>
        <v>0.45</v>
      </c>
      <c r="I6626" s="213">
        <v>262694</v>
      </c>
      <c r="J6626" s="213">
        <v>14448.17</v>
      </c>
      <c r="K6626" s="212">
        <v>21015.52</v>
      </c>
      <c r="L6626" s="212">
        <v>23642.46</v>
      </c>
      <c r="M6626" s="239">
        <f t="shared" si="524"/>
        <v>0.51530000000027942</v>
      </c>
      <c r="N6626" s="239"/>
      <c r="O6626" s="178"/>
      <c r="P6626" s="178"/>
      <c r="Q6626" s="178"/>
      <c r="R6626" s="178"/>
      <c r="S6626" s="178"/>
      <c r="T6626" s="178"/>
      <c r="U6626" s="178"/>
      <c r="V6626" s="178"/>
      <c r="W6626" s="178"/>
      <c r="X6626" s="178"/>
      <c r="Y6626" s="210">
        <f t="shared" si="523"/>
        <v>0.39190511711174103</v>
      </c>
      <c r="Z6626" s="211">
        <f t="shared" si="525"/>
        <v>0.46</v>
      </c>
      <c r="AA6626" s="178"/>
      <c r="AB6626" s="178"/>
      <c r="AC6626" s="178"/>
    </row>
    <row r="6627" spans="2:29" x14ac:dyDescent="0.35">
      <c r="B6627" s="222">
        <v>670400</v>
      </c>
      <c r="C6627" s="208">
        <v>282209</v>
      </c>
      <c r="D6627" s="309">
        <v>15521.49</v>
      </c>
      <c r="E6627" s="206">
        <v>22576.720000000001</v>
      </c>
      <c r="F6627" s="206">
        <v>25398.81</v>
      </c>
      <c r="G6627" s="205">
        <f t="shared" si="526"/>
        <v>0.42095614558472555</v>
      </c>
      <c r="H6627" s="207">
        <f t="shared" si="527"/>
        <v>0.45</v>
      </c>
      <c r="I6627" s="213">
        <v>262738</v>
      </c>
      <c r="J6627" s="213">
        <v>14450.59</v>
      </c>
      <c r="K6627" s="212">
        <v>21019.040000000001</v>
      </c>
      <c r="L6627" s="212">
        <v>23646.42</v>
      </c>
      <c r="M6627" s="239">
        <f t="shared" si="524"/>
        <v>0.51519999999989519</v>
      </c>
      <c r="N6627" s="239"/>
      <c r="O6627" s="178"/>
      <c r="P6627" s="178"/>
      <c r="Q6627" s="178"/>
      <c r="R6627" s="178"/>
      <c r="S6627" s="178"/>
      <c r="T6627" s="178"/>
      <c r="U6627" s="178"/>
      <c r="V6627" s="178"/>
      <c r="W6627" s="178"/>
      <c r="X6627" s="178"/>
      <c r="Y6627" s="210">
        <f t="shared" si="523"/>
        <v>0.39191229116945109</v>
      </c>
      <c r="Z6627" s="211">
        <f t="shared" si="525"/>
        <v>0.44</v>
      </c>
      <c r="AA6627" s="178"/>
      <c r="AB6627" s="178"/>
      <c r="AC6627" s="178"/>
    </row>
    <row r="6628" spans="2:29" x14ac:dyDescent="0.35">
      <c r="B6628" s="222">
        <v>670500</v>
      </c>
      <c r="C6628" s="208">
        <v>282254</v>
      </c>
      <c r="D6628" s="309">
        <v>15523.97</v>
      </c>
      <c r="E6628" s="206">
        <v>22580.32</v>
      </c>
      <c r="F6628" s="206">
        <v>25402.86</v>
      </c>
      <c r="G6628" s="205">
        <f t="shared" si="526"/>
        <v>0.42096047725577929</v>
      </c>
      <c r="H6628" s="207">
        <f t="shared" si="527"/>
        <v>0.45</v>
      </c>
      <c r="I6628" s="213">
        <v>262784</v>
      </c>
      <c r="J6628" s="213">
        <v>14453.12</v>
      </c>
      <c r="K6628" s="212">
        <v>21022.720000000001</v>
      </c>
      <c r="L6628" s="212">
        <v>23650.560000000001</v>
      </c>
      <c r="M6628" s="239">
        <f t="shared" si="524"/>
        <v>0.5152999999995882</v>
      </c>
      <c r="N6628" s="239"/>
      <c r="O6628" s="178"/>
      <c r="P6628" s="178"/>
      <c r="Q6628" s="178"/>
      <c r="R6628" s="178"/>
      <c r="S6628" s="178"/>
      <c r="T6628" s="178"/>
      <c r="U6628" s="178"/>
      <c r="V6628" s="178"/>
      <c r="W6628" s="178"/>
      <c r="X6628" s="178"/>
      <c r="Y6628" s="210">
        <f t="shared" si="523"/>
        <v>0.39192244593586878</v>
      </c>
      <c r="Z6628" s="211">
        <f t="shared" si="525"/>
        <v>0.46</v>
      </c>
      <c r="AA6628" s="178"/>
      <c r="AB6628" s="178"/>
      <c r="AC6628" s="178"/>
    </row>
    <row r="6629" spans="2:29" x14ac:dyDescent="0.35">
      <c r="B6629" s="222">
        <v>670600</v>
      </c>
      <c r="C6629" s="208">
        <v>282299</v>
      </c>
      <c r="D6629" s="309">
        <v>15526.44</v>
      </c>
      <c r="E6629" s="206">
        <v>22583.919999999998</v>
      </c>
      <c r="F6629" s="206">
        <v>25406.91</v>
      </c>
      <c r="G6629" s="205">
        <f t="shared" si="526"/>
        <v>0.42096480763495375</v>
      </c>
      <c r="H6629" s="207">
        <f t="shared" si="527"/>
        <v>0.45</v>
      </c>
      <c r="I6629" s="213">
        <v>262828</v>
      </c>
      <c r="J6629" s="213">
        <v>14455.54</v>
      </c>
      <c r="K6629" s="212">
        <v>21026.240000000002</v>
      </c>
      <c r="L6629" s="212">
        <v>23654.52</v>
      </c>
      <c r="M6629" s="239">
        <f t="shared" si="524"/>
        <v>0.51519999999974975</v>
      </c>
      <c r="N6629" s="239"/>
      <c r="O6629" s="178"/>
      <c r="P6629" s="178"/>
      <c r="Q6629" s="178"/>
      <c r="R6629" s="178"/>
      <c r="S6629" s="178"/>
      <c r="T6629" s="178"/>
      <c r="U6629" s="178"/>
      <c r="V6629" s="178"/>
      <c r="W6629" s="178"/>
      <c r="X6629" s="178"/>
      <c r="Y6629" s="210">
        <f t="shared" si="523"/>
        <v>0.39192961526990755</v>
      </c>
      <c r="Z6629" s="211">
        <f t="shared" si="525"/>
        <v>0.44</v>
      </c>
      <c r="AA6629" s="178"/>
      <c r="AB6629" s="178"/>
      <c r="AC6629" s="178"/>
    </row>
    <row r="6630" spans="2:29" x14ac:dyDescent="0.35">
      <c r="B6630" s="222">
        <v>670700</v>
      </c>
      <c r="C6630" s="208">
        <v>282344</v>
      </c>
      <c r="D6630" s="309">
        <v>15528.92</v>
      </c>
      <c r="E6630" s="206">
        <v>22587.52</v>
      </c>
      <c r="F6630" s="206">
        <v>25410.959999999999</v>
      </c>
      <c r="G6630" s="205">
        <f t="shared" si="526"/>
        <v>0.42096913672282688</v>
      </c>
      <c r="H6630" s="207">
        <f t="shared" si="527"/>
        <v>0.45</v>
      </c>
      <c r="I6630" s="213">
        <v>262874</v>
      </c>
      <c r="J6630" s="213">
        <v>14458.07</v>
      </c>
      <c r="K6630" s="212">
        <v>21029.919999999998</v>
      </c>
      <c r="L6630" s="212">
        <v>23658.66</v>
      </c>
      <c r="M6630" s="239">
        <f t="shared" si="524"/>
        <v>0.51530000000002474</v>
      </c>
      <c r="N6630" s="239"/>
      <c r="O6630" s="178"/>
      <c r="P6630" s="178"/>
      <c r="Q6630" s="178"/>
      <c r="R6630" s="178"/>
      <c r="S6630" s="178"/>
      <c r="T6630" s="178"/>
      <c r="U6630" s="178"/>
      <c r="V6630" s="178"/>
      <c r="W6630" s="178"/>
      <c r="X6630" s="178"/>
      <c r="Y6630" s="210">
        <f t="shared" si="523"/>
        <v>0.39193976442522738</v>
      </c>
      <c r="Z6630" s="211">
        <f t="shared" si="525"/>
        <v>0.46</v>
      </c>
      <c r="AA6630" s="178"/>
      <c r="AB6630" s="178"/>
      <c r="AC6630" s="178"/>
    </row>
    <row r="6631" spans="2:29" x14ac:dyDescent="0.35">
      <c r="B6631" s="222">
        <v>670800</v>
      </c>
      <c r="C6631" s="208">
        <v>282389</v>
      </c>
      <c r="D6631" s="309">
        <v>15531.39</v>
      </c>
      <c r="E6631" s="206">
        <v>22591.119999999999</v>
      </c>
      <c r="F6631" s="206">
        <v>25415.01</v>
      </c>
      <c r="G6631" s="205">
        <f t="shared" si="526"/>
        <v>0.42097346451997614</v>
      </c>
      <c r="H6631" s="207">
        <f t="shared" si="527"/>
        <v>0.45</v>
      </c>
      <c r="I6631" s="213">
        <v>262918</v>
      </c>
      <c r="J6631" s="213">
        <v>14460.49</v>
      </c>
      <c r="K6631" s="212">
        <v>21033.439999999999</v>
      </c>
      <c r="L6631" s="212">
        <v>23662.62</v>
      </c>
      <c r="M6631" s="239">
        <f t="shared" si="524"/>
        <v>0.51520000000025901</v>
      </c>
      <c r="N6631" s="239"/>
      <c r="O6631" s="178"/>
      <c r="P6631" s="178"/>
      <c r="Q6631" s="178"/>
      <c r="R6631" s="178"/>
      <c r="S6631" s="178"/>
      <c r="T6631" s="178"/>
      <c r="U6631" s="178"/>
      <c r="V6631" s="178"/>
      <c r="W6631" s="178"/>
      <c r="X6631" s="178"/>
      <c r="Y6631" s="210">
        <f t="shared" si="523"/>
        <v>0.39194692903995232</v>
      </c>
      <c r="Z6631" s="211">
        <f t="shared" si="525"/>
        <v>0.44</v>
      </c>
      <c r="AA6631" s="178"/>
      <c r="AB6631" s="178"/>
      <c r="AC6631" s="178"/>
    </row>
    <row r="6632" spans="2:29" x14ac:dyDescent="0.35">
      <c r="B6632" s="222">
        <v>670900</v>
      </c>
      <c r="C6632" s="208">
        <v>282434</v>
      </c>
      <c r="D6632" s="309">
        <v>15533.87</v>
      </c>
      <c r="E6632" s="206">
        <v>22594.720000000001</v>
      </c>
      <c r="F6632" s="206">
        <v>25419.06</v>
      </c>
      <c r="G6632" s="205">
        <f t="shared" si="526"/>
        <v>0.42097779102697869</v>
      </c>
      <c r="H6632" s="207">
        <f t="shared" si="527"/>
        <v>0.45</v>
      </c>
      <c r="I6632" s="213">
        <v>262964</v>
      </c>
      <c r="J6632" s="213">
        <v>14463.02</v>
      </c>
      <c r="K6632" s="212">
        <v>21037.119999999999</v>
      </c>
      <c r="L6632" s="212">
        <v>23666.76</v>
      </c>
      <c r="M6632" s="239">
        <f t="shared" si="524"/>
        <v>0.51529999999995202</v>
      </c>
      <c r="N6632" s="239"/>
      <c r="O6632" s="178"/>
      <c r="P6632" s="178"/>
      <c r="Q6632" s="178"/>
      <c r="R6632" s="178"/>
      <c r="S6632" s="178"/>
      <c r="T6632" s="178"/>
      <c r="U6632" s="178"/>
      <c r="V6632" s="178"/>
      <c r="W6632" s="178"/>
      <c r="X6632" s="178"/>
      <c r="Y6632" s="210">
        <f t="shared" si="523"/>
        <v>0.39195707258905949</v>
      </c>
      <c r="Z6632" s="211">
        <f t="shared" si="525"/>
        <v>0.46</v>
      </c>
      <c r="AA6632" s="178"/>
      <c r="AB6632" s="178"/>
      <c r="AC6632" s="178"/>
    </row>
    <row r="6633" spans="2:29" x14ac:dyDescent="0.35">
      <c r="B6633" s="222">
        <v>671000</v>
      </c>
      <c r="C6633" s="208">
        <v>282479</v>
      </c>
      <c r="D6633" s="309">
        <v>15536.34</v>
      </c>
      <c r="E6633" s="206">
        <v>22598.32</v>
      </c>
      <c r="F6633" s="206">
        <v>25423.11</v>
      </c>
      <c r="G6633" s="205">
        <f t="shared" si="526"/>
        <v>0.42098211624441134</v>
      </c>
      <c r="H6633" s="207">
        <f t="shared" si="527"/>
        <v>0.45</v>
      </c>
      <c r="I6633" s="213">
        <v>263008</v>
      </c>
      <c r="J6633" s="213">
        <v>14465.44</v>
      </c>
      <c r="K6633" s="212">
        <v>21040.639999999999</v>
      </c>
      <c r="L6633" s="212">
        <v>23670.720000000001</v>
      </c>
      <c r="M6633" s="239">
        <f t="shared" si="524"/>
        <v>0.51520000000007715</v>
      </c>
      <c r="N6633" s="239"/>
      <c r="O6633" s="178"/>
      <c r="P6633" s="178"/>
      <c r="Q6633" s="178"/>
      <c r="R6633" s="178"/>
      <c r="S6633" s="178"/>
      <c r="T6633" s="178"/>
      <c r="U6633" s="178"/>
      <c r="V6633" s="178"/>
      <c r="W6633" s="178"/>
      <c r="X6633" s="178"/>
      <c r="Y6633" s="210">
        <f t="shared" si="523"/>
        <v>0.39196423248882267</v>
      </c>
      <c r="Z6633" s="211">
        <f t="shared" si="525"/>
        <v>0.44</v>
      </c>
      <c r="AA6633" s="178"/>
      <c r="AB6633" s="178"/>
      <c r="AC6633" s="178"/>
    </row>
    <row r="6634" spans="2:29" x14ac:dyDescent="0.35">
      <c r="B6634" s="222">
        <v>671100</v>
      </c>
      <c r="C6634" s="208">
        <v>282524</v>
      </c>
      <c r="D6634" s="309">
        <v>15538.82</v>
      </c>
      <c r="E6634" s="206">
        <v>22601.919999999998</v>
      </c>
      <c r="F6634" s="206">
        <v>25427.16</v>
      </c>
      <c r="G6634" s="205">
        <f t="shared" si="526"/>
        <v>0.42098644017285053</v>
      </c>
      <c r="H6634" s="207">
        <f t="shared" si="527"/>
        <v>0.45</v>
      </c>
      <c r="I6634" s="213">
        <v>263054</v>
      </c>
      <c r="J6634" s="213">
        <v>14467.97</v>
      </c>
      <c r="K6634" s="212">
        <v>21044.32</v>
      </c>
      <c r="L6634" s="212">
        <v>23674.86</v>
      </c>
      <c r="M6634" s="239">
        <f t="shared" si="524"/>
        <v>0.51529999999980647</v>
      </c>
      <c r="N6634" s="239"/>
      <c r="O6634" s="178"/>
      <c r="P6634" s="178"/>
      <c r="Q6634" s="178"/>
      <c r="R6634" s="178"/>
      <c r="S6634" s="178"/>
      <c r="T6634" s="178"/>
      <c r="U6634" s="178"/>
      <c r="V6634" s="178"/>
      <c r="W6634" s="178"/>
      <c r="X6634" s="178"/>
      <c r="Y6634" s="210">
        <f t="shared" si="523"/>
        <v>0.39197437043659661</v>
      </c>
      <c r="Z6634" s="211">
        <f t="shared" si="525"/>
        <v>0.46</v>
      </c>
      <c r="AA6634" s="178"/>
      <c r="AB6634" s="178"/>
      <c r="AC6634" s="178"/>
    </row>
    <row r="6635" spans="2:29" x14ac:dyDescent="0.35">
      <c r="B6635" s="222">
        <v>671200</v>
      </c>
      <c r="C6635" s="208">
        <v>282569</v>
      </c>
      <c r="D6635" s="309">
        <v>15541.29</v>
      </c>
      <c r="E6635" s="206">
        <v>22605.52</v>
      </c>
      <c r="F6635" s="206">
        <v>25431.21</v>
      </c>
      <c r="G6635" s="205">
        <f t="shared" si="526"/>
        <v>0.42099076281287245</v>
      </c>
      <c r="H6635" s="207">
        <f t="shared" si="527"/>
        <v>0.45</v>
      </c>
      <c r="I6635" s="213">
        <v>263098</v>
      </c>
      <c r="J6635" s="213">
        <v>14470.39</v>
      </c>
      <c r="K6635" s="212">
        <v>21047.84</v>
      </c>
      <c r="L6635" s="212">
        <v>23678.82</v>
      </c>
      <c r="M6635" s="239">
        <f t="shared" si="524"/>
        <v>0.51520000000000432</v>
      </c>
      <c r="N6635" s="239"/>
      <c r="O6635" s="178"/>
      <c r="P6635" s="178"/>
      <c r="Q6635" s="178"/>
      <c r="R6635" s="178"/>
      <c r="S6635" s="178"/>
      <c r="T6635" s="178"/>
      <c r="U6635" s="178"/>
      <c r="V6635" s="178"/>
      <c r="W6635" s="178"/>
      <c r="X6635" s="178"/>
      <c r="Y6635" s="210">
        <f t="shared" si="523"/>
        <v>0.39198152562574495</v>
      </c>
      <c r="Z6635" s="211">
        <f t="shared" si="525"/>
        <v>0.44</v>
      </c>
      <c r="AA6635" s="178"/>
      <c r="AB6635" s="178"/>
      <c r="AC6635" s="178"/>
    </row>
    <row r="6636" spans="2:29" x14ac:dyDescent="0.35">
      <c r="B6636" s="222">
        <v>671300</v>
      </c>
      <c r="C6636" s="208">
        <v>282614</v>
      </c>
      <c r="D6636" s="309">
        <v>15543.77</v>
      </c>
      <c r="E6636" s="206">
        <v>22609.119999999999</v>
      </c>
      <c r="F6636" s="206">
        <v>25435.26</v>
      </c>
      <c r="G6636" s="205">
        <f t="shared" si="526"/>
        <v>0.42099508416505288</v>
      </c>
      <c r="H6636" s="207">
        <f t="shared" si="527"/>
        <v>0.45</v>
      </c>
      <c r="I6636" s="213">
        <v>263144</v>
      </c>
      <c r="J6636" s="213">
        <v>14472.92</v>
      </c>
      <c r="K6636" s="212">
        <v>21051.52</v>
      </c>
      <c r="L6636" s="212">
        <v>23682.959999999999</v>
      </c>
      <c r="M6636" s="239">
        <f t="shared" si="524"/>
        <v>0.51530000000027942</v>
      </c>
      <c r="N6636" s="239"/>
      <c r="O6636" s="178"/>
      <c r="P6636" s="178"/>
      <c r="Q6636" s="178"/>
      <c r="R6636" s="178"/>
      <c r="S6636" s="178"/>
      <c r="T6636" s="178"/>
      <c r="U6636" s="178"/>
      <c r="V6636" s="178"/>
      <c r="W6636" s="178"/>
      <c r="X6636" s="178"/>
      <c r="Y6636" s="210">
        <f t="shared" si="523"/>
        <v>0.39199165797705943</v>
      </c>
      <c r="Z6636" s="211">
        <f t="shared" si="525"/>
        <v>0.46</v>
      </c>
      <c r="AA6636" s="178"/>
      <c r="AB6636" s="178"/>
      <c r="AC6636" s="178"/>
    </row>
    <row r="6637" spans="2:29" x14ac:dyDescent="0.35">
      <c r="B6637" s="222">
        <v>671400</v>
      </c>
      <c r="C6637" s="208">
        <v>282659</v>
      </c>
      <c r="D6637" s="309">
        <v>15546.24</v>
      </c>
      <c r="E6637" s="206">
        <v>22612.720000000001</v>
      </c>
      <c r="F6637" s="206">
        <v>25439.31</v>
      </c>
      <c r="G6637" s="205">
        <f t="shared" si="526"/>
        <v>0.42099940422996723</v>
      </c>
      <c r="H6637" s="207">
        <f t="shared" si="527"/>
        <v>0.45</v>
      </c>
      <c r="I6637" s="213">
        <v>263188</v>
      </c>
      <c r="J6637" s="213">
        <v>14475.34</v>
      </c>
      <c r="K6637" s="212">
        <v>21055.040000000001</v>
      </c>
      <c r="L6637" s="212">
        <v>23686.92</v>
      </c>
      <c r="M6637" s="239">
        <f t="shared" si="524"/>
        <v>0.51519999999989519</v>
      </c>
      <c r="N6637" s="239"/>
      <c r="O6637" s="178"/>
      <c r="P6637" s="178"/>
      <c r="Q6637" s="178"/>
      <c r="R6637" s="178"/>
      <c r="S6637" s="178"/>
      <c r="T6637" s="178"/>
      <c r="U6637" s="178"/>
      <c r="V6637" s="178"/>
      <c r="W6637" s="178"/>
      <c r="X6637" s="178"/>
      <c r="Y6637" s="210">
        <f t="shared" si="523"/>
        <v>0.39199880845993446</v>
      </c>
      <c r="Z6637" s="211">
        <f t="shared" si="525"/>
        <v>0.44</v>
      </c>
      <c r="AA6637" s="178"/>
      <c r="AB6637" s="178"/>
      <c r="AC6637" s="178"/>
    </row>
    <row r="6638" spans="2:29" x14ac:dyDescent="0.35">
      <c r="B6638" s="222">
        <v>671500</v>
      </c>
      <c r="C6638" s="208">
        <v>282704</v>
      </c>
      <c r="D6638" s="309">
        <v>15548.72</v>
      </c>
      <c r="E6638" s="206">
        <v>22616.32</v>
      </c>
      <c r="F6638" s="206">
        <v>25443.360000000001</v>
      </c>
      <c r="G6638" s="205">
        <f t="shared" si="526"/>
        <v>0.42100372300819061</v>
      </c>
      <c r="H6638" s="207">
        <f t="shared" si="527"/>
        <v>0.45</v>
      </c>
      <c r="I6638" s="213">
        <v>263234</v>
      </c>
      <c r="J6638" s="213">
        <v>14477.87</v>
      </c>
      <c r="K6638" s="212">
        <v>21058.720000000001</v>
      </c>
      <c r="L6638" s="212">
        <v>23691.06</v>
      </c>
      <c r="M6638" s="239">
        <f t="shared" si="524"/>
        <v>0.5152999999995882</v>
      </c>
      <c r="N6638" s="239"/>
      <c r="O6638" s="178"/>
      <c r="P6638" s="178"/>
      <c r="Q6638" s="178"/>
      <c r="R6638" s="178"/>
      <c r="S6638" s="178"/>
      <c r="T6638" s="178"/>
      <c r="U6638" s="178"/>
      <c r="V6638" s="178"/>
      <c r="W6638" s="178"/>
      <c r="X6638" s="178"/>
      <c r="Y6638" s="210">
        <f t="shared" si="523"/>
        <v>0.39200893521965746</v>
      </c>
      <c r="Z6638" s="211">
        <f t="shared" si="525"/>
        <v>0.46</v>
      </c>
      <c r="AA6638" s="178"/>
      <c r="AB6638" s="178"/>
      <c r="AC6638" s="178"/>
    </row>
    <row r="6639" spans="2:29" x14ac:dyDescent="0.35">
      <c r="B6639" s="222">
        <v>671600</v>
      </c>
      <c r="C6639" s="208">
        <v>282749</v>
      </c>
      <c r="D6639" s="309">
        <v>15551.19</v>
      </c>
      <c r="E6639" s="206">
        <v>22619.919999999998</v>
      </c>
      <c r="F6639" s="206">
        <v>25447.41</v>
      </c>
      <c r="G6639" s="205">
        <f t="shared" si="526"/>
        <v>0.42100804050029778</v>
      </c>
      <c r="H6639" s="207">
        <f t="shared" si="527"/>
        <v>0.45</v>
      </c>
      <c r="I6639" s="213">
        <v>263278</v>
      </c>
      <c r="J6639" s="213">
        <v>14480.29</v>
      </c>
      <c r="K6639" s="212">
        <v>21062.240000000002</v>
      </c>
      <c r="L6639" s="212">
        <v>23695.02</v>
      </c>
      <c r="M6639" s="239">
        <f t="shared" si="524"/>
        <v>0.51519999999974975</v>
      </c>
      <c r="N6639" s="239"/>
      <c r="O6639" s="178"/>
      <c r="P6639" s="178"/>
      <c r="Q6639" s="178"/>
      <c r="R6639" s="178"/>
      <c r="S6639" s="178"/>
      <c r="T6639" s="178"/>
      <c r="U6639" s="178"/>
      <c r="V6639" s="178"/>
      <c r="W6639" s="178"/>
      <c r="X6639" s="178"/>
      <c r="Y6639" s="210">
        <f t="shared" si="523"/>
        <v>0.3920160810005956</v>
      </c>
      <c r="Z6639" s="211">
        <f t="shared" si="525"/>
        <v>0.44</v>
      </c>
      <c r="AA6639" s="178"/>
      <c r="AB6639" s="178"/>
      <c r="AC6639" s="178"/>
    </row>
    <row r="6640" spans="2:29" x14ac:dyDescent="0.35">
      <c r="B6640" s="222">
        <v>671700</v>
      </c>
      <c r="C6640" s="208">
        <v>282794</v>
      </c>
      <c r="D6640" s="309">
        <v>15553.67</v>
      </c>
      <c r="E6640" s="206">
        <v>22623.52</v>
      </c>
      <c r="F6640" s="206">
        <v>25451.46</v>
      </c>
      <c r="G6640" s="205">
        <f t="shared" si="526"/>
        <v>0.42101235670686316</v>
      </c>
      <c r="H6640" s="207">
        <f t="shared" si="527"/>
        <v>0.45</v>
      </c>
      <c r="I6640" s="213">
        <v>263324</v>
      </c>
      <c r="J6640" s="213">
        <v>14482.82</v>
      </c>
      <c r="K6640" s="212">
        <v>21065.919999999998</v>
      </c>
      <c r="L6640" s="212">
        <v>23699.16</v>
      </c>
      <c r="M6640" s="239">
        <f t="shared" si="524"/>
        <v>0.51530000000002474</v>
      </c>
      <c r="N6640" s="239"/>
      <c r="O6640" s="178"/>
      <c r="P6640" s="178"/>
      <c r="Q6640" s="178"/>
      <c r="R6640" s="178"/>
      <c r="S6640" s="178"/>
      <c r="T6640" s="178"/>
      <c r="U6640" s="178"/>
      <c r="V6640" s="178"/>
      <c r="W6640" s="178"/>
      <c r="X6640" s="178"/>
      <c r="Y6640" s="210">
        <f t="shared" si="523"/>
        <v>0.39202620217358941</v>
      </c>
      <c r="Z6640" s="211">
        <f t="shared" si="525"/>
        <v>0.46</v>
      </c>
      <c r="AA6640" s="178"/>
      <c r="AB6640" s="178"/>
      <c r="AC6640" s="178"/>
    </row>
    <row r="6641" spans="2:29" x14ac:dyDescent="0.35">
      <c r="B6641" s="222">
        <v>671800</v>
      </c>
      <c r="C6641" s="208">
        <v>282839</v>
      </c>
      <c r="D6641" s="309">
        <v>15556.14</v>
      </c>
      <c r="E6641" s="206">
        <v>22627.119999999999</v>
      </c>
      <c r="F6641" s="206">
        <v>25455.51</v>
      </c>
      <c r="G6641" s="205">
        <f t="shared" si="526"/>
        <v>0.42101667162846085</v>
      </c>
      <c r="H6641" s="207">
        <f t="shared" si="527"/>
        <v>0.45</v>
      </c>
      <c r="I6641" s="213">
        <v>263368</v>
      </c>
      <c r="J6641" s="213">
        <v>14485.24</v>
      </c>
      <c r="K6641" s="212">
        <v>21069.439999999999</v>
      </c>
      <c r="L6641" s="212">
        <v>23703.119999999999</v>
      </c>
      <c r="M6641" s="239">
        <f t="shared" si="524"/>
        <v>0.51520000000025901</v>
      </c>
      <c r="N6641" s="239"/>
      <c r="O6641" s="178"/>
      <c r="P6641" s="178"/>
      <c r="Q6641" s="178"/>
      <c r="R6641" s="178"/>
      <c r="S6641" s="178"/>
      <c r="T6641" s="178"/>
      <c r="U6641" s="178"/>
      <c r="V6641" s="178"/>
      <c r="W6641" s="178"/>
      <c r="X6641" s="178"/>
      <c r="Y6641" s="210">
        <f t="shared" si="523"/>
        <v>0.39203334325692168</v>
      </c>
      <c r="Z6641" s="211">
        <f t="shared" si="525"/>
        <v>0.44</v>
      </c>
      <c r="AA6641" s="178"/>
      <c r="AB6641" s="178"/>
      <c r="AC6641" s="178"/>
    </row>
    <row r="6642" spans="2:29" x14ac:dyDescent="0.35">
      <c r="B6642" s="222">
        <v>671900</v>
      </c>
      <c r="C6642" s="208">
        <v>282884</v>
      </c>
      <c r="D6642" s="309">
        <v>15558.62</v>
      </c>
      <c r="E6642" s="206">
        <v>22630.720000000001</v>
      </c>
      <c r="F6642" s="206">
        <v>25459.56</v>
      </c>
      <c r="G6642" s="205">
        <f t="shared" si="526"/>
        <v>0.42102098526566456</v>
      </c>
      <c r="H6642" s="207">
        <f t="shared" si="527"/>
        <v>0.45</v>
      </c>
      <c r="I6642" s="213">
        <v>263414</v>
      </c>
      <c r="J6642" s="213">
        <v>14487.77</v>
      </c>
      <c r="K6642" s="212">
        <v>21073.119999999999</v>
      </c>
      <c r="L6642" s="212">
        <v>23707.26</v>
      </c>
      <c r="M6642" s="239">
        <f t="shared" si="524"/>
        <v>0.51529999999995202</v>
      </c>
      <c r="N6642" s="239"/>
      <c r="O6642" s="178"/>
      <c r="P6642" s="178"/>
      <c r="Q6642" s="178"/>
      <c r="R6642" s="178"/>
      <c r="S6642" s="178"/>
      <c r="T6642" s="178"/>
      <c r="U6642" s="178"/>
      <c r="V6642" s="178"/>
      <c r="W6642" s="178"/>
      <c r="X6642" s="178"/>
      <c r="Y6642" s="210">
        <f t="shared" si="523"/>
        <v>0.39204345884804287</v>
      </c>
      <c r="Z6642" s="211">
        <f t="shared" si="525"/>
        <v>0.46</v>
      </c>
      <c r="AA6642" s="178"/>
      <c r="AB6642" s="178"/>
      <c r="AC6642" s="178"/>
    </row>
    <row r="6643" spans="2:29" x14ac:dyDescent="0.35">
      <c r="B6643" s="222">
        <v>672000</v>
      </c>
      <c r="C6643" s="208">
        <v>282929</v>
      </c>
      <c r="D6643" s="309">
        <v>15561.09</v>
      </c>
      <c r="E6643" s="206">
        <v>22634.32</v>
      </c>
      <c r="F6643" s="206">
        <v>25463.61</v>
      </c>
      <c r="G6643" s="205">
        <f t="shared" si="526"/>
        <v>0.42102529761904761</v>
      </c>
      <c r="H6643" s="207">
        <f t="shared" si="527"/>
        <v>0.45</v>
      </c>
      <c r="I6643" s="213">
        <v>263458</v>
      </c>
      <c r="J6643" s="213">
        <v>14490.19</v>
      </c>
      <c r="K6643" s="212">
        <v>21076.639999999999</v>
      </c>
      <c r="L6643" s="212">
        <v>23711.22</v>
      </c>
      <c r="M6643" s="239">
        <f t="shared" si="524"/>
        <v>0.51520000000007715</v>
      </c>
      <c r="N6643" s="239"/>
      <c r="O6643" s="178"/>
      <c r="P6643" s="178"/>
      <c r="Q6643" s="178"/>
      <c r="R6643" s="178"/>
      <c r="S6643" s="178"/>
      <c r="T6643" s="178"/>
      <c r="U6643" s="178"/>
      <c r="V6643" s="178"/>
      <c r="W6643" s="178"/>
      <c r="X6643" s="178"/>
      <c r="Y6643" s="210">
        <f t="shared" si="523"/>
        <v>0.39205059523809521</v>
      </c>
      <c r="Z6643" s="211">
        <f t="shared" si="525"/>
        <v>0.44</v>
      </c>
      <c r="AA6643" s="178"/>
      <c r="AB6643" s="178"/>
      <c r="AC6643" s="178"/>
    </row>
    <row r="6644" spans="2:29" x14ac:dyDescent="0.35">
      <c r="B6644" s="222">
        <v>672100</v>
      </c>
      <c r="C6644" s="208">
        <v>282974</v>
      </c>
      <c r="D6644" s="309">
        <v>15563.57</v>
      </c>
      <c r="E6644" s="206">
        <v>22637.919999999998</v>
      </c>
      <c r="F6644" s="206">
        <v>25467.66</v>
      </c>
      <c r="G6644" s="205">
        <f t="shared" si="526"/>
        <v>0.42102960868918315</v>
      </c>
      <c r="H6644" s="207">
        <f t="shared" si="527"/>
        <v>0.45</v>
      </c>
      <c r="I6644" s="213">
        <v>263504</v>
      </c>
      <c r="J6644" s="213">
        <v>14492.72</v>
      </c>
      <c r="K6644" s="212">
        <v>21080.32</v>
      </c>
      <c r="L6644" s="212">
        <v>23715.360000000001</v>
      </c>
      <c r="M6644" s="239">
        <f t="shared" si="524"/>
        <v>0.51529999999980647</v>
      </c>
      <c r="N6644" s="239"/>
      <c r="O6644" s="178"/>
      <c r="P6644" s="178"/>
      <c r="Q6644" s="178"/>
      <c r="R6644" s="178"/>
      <c r="S6644" s="178"/>
      <c r="T6644" s="178"/>
      <c r="U6644" s="178"/>
      <c r="V6644" s="178"/>
      <c r="W6644" s="178"/>
      <c r="X6644" s="178"/>
      <c r="Y6644" s="210">
        <f t="shared" si="523"/>
        <v>0.39206070525219461</v>
      </c>
      <c r="Z6644" s="211">
        <f t="shared" si="525"/>
        <v>0.46</v>
      </c>
      <c r="AA6644" s="178"/>
      <c r="AB6644" s="178"/>
      <c r="AC6644" s="178"/>
    </row>
    <row r="6645" spans="2:29" x14ac:dyDescent="0.35">
      <c r="B6645" s="222">
        <v>672200</v>
      </c>
      <c r="C6645" s="208">
        <v>283019</v>
      </c>
      <c r="D6645" s="309">
        <v>15566.04</v>
      </c>
      <c r="E6645" s="206">
        <v>22641.52</v>
      </c>
      <c r="F6645" s="206">
        <v>25471.71</v>
      </c>
      <c r="G6645" s="205">
        <f t="shared" si="526"/>
        <v>0.42103391847664384</v>
      </c>
      <c r="H6645" s="207">
        <f t="shared" si="527"/>
        <v>0.45</v>
      </c>
      <c r="I6645" s="213">
        <v>263548</v>
      </c>
      <c r="J6645" s="213">
        <v>14495.14</v>
      </c>
      <c r="K6645" s="212">
        <v>21083.84</v>
      </c>
      <c r="L6645" s="212">
        <v>23719.32</v>
      </c>
      <c r="M6645" s="239">
        <f t="shared" si="524"/>
        <v>0.51520000000000432</v>
      </c>
      <c r="N6645" s="239"/>
      <c r="O6645" s="178"/>
      <c r="P6645" s="178"/>
      <c r="Q6645" s="178"/>
      <c r="R6645" s="178"/>
      <c r="S6645" s="178"/>
      <c r="T6645" s="178"/>
      <c r="U6645" s="178"/>
      <c r="V6645" s="178"/>
      <c r="W6645" s="178"/>
      <c r="X6645" s="178"/>
      <c r="Y6645" s="210">
        <f t="shared" si="523"/>
        <v>0.39206783695328773</v>
      </c>
      <c r="Z6645" s="211">
        <f t="shared" si="525"/>
        <v>0.44</v>
      </c>
      <c r="AA6645" s="178"/>
      <c r="AB6645" s="178"/>
      <c r="AC6645" s="178"/>
    </row>
    <row r="6646" spans="2:29" x14ac:dyDescent="0.35">
      <c r="B6646" s="222">
        <v>672300</v>
      </c>
      <c r="C6646" s="208">
        <v>283064</v>
      </c>
      <c r="D6646" s="309">
        <v>15568.52</v>
      </c>
      <c r="E6646" s="206">
        <v>22645.119999999999</v>
      </c>
      <c r="F6646" s="206">
        <v>25475.759999999998</v>
      </c>
      <c r="G6646" s="205">
        <f t="shared" si="526"/>
        <v>0.42103822698200211</v>
      </c>
      <c r="H6646" s="207">
        <f t="shared" si="527"/>
        <v>0.45</v>
      </c>
      <c r="I6646" s="213">
        <v>263594</v>
      </c>
      <c r="J6646" s="213">
        <v>14497.67</v>
      </c>
      <c r="K6646" s="212">
        <v>21087.52</v>
      </c>
      <c r="L6646" s="212">
        <v>23723.46</v>
      </c>
      <c r="M6646" s="239">
        <f t="shared" si="524"/>
        <v>0.51530000000027942</v>
      </c>
      <c r="N6646" s="239"/>
      <c r="O6646" s="178"/>
      <c r="P6646" s="178"/>
      <c r="Q6646" s="178"/>
      <c r="R6646" s="178"/>
      <c r="S6646" s="178"/>
      <c r="T6646" s="178"/>
      <c r="U6646" s="178"/>
      <c r="V6646" s="178"/>
      <c r="W6646" s="178"/>
      <c r="X6646" s="178"/>
      <c r="Y6646" s="210">
        <f t="shared" si="523"/>
        <v>0.39207794139521046</v>
      </c>
      <c r="Z6646" s="211">
        <f t="shared" si="525"/>
        <v>0.46</v>
      </c>
      <c r="AA6646" s="178"/>
      <c r="AB6646" s="178"/>
      <c r="AC6646" s="178"/>
    </row>
    <row r="6647" spans="2:29" x14ac:dyDescent="0.35">
      <c r="B6647" s="222">
        <v>672400</v>
      </c>
      <c r="C6647" s="208">
        <v>283109</v>
      </c>
      <c r="D6647" s="309">
        <v>15570.99</v>
      </c>
      <c r="E6647" s="206">
        <v>22648.720000000001</v>
      </c>
      <c r="F6647" s="206">
        <v>25479.81</v>
      </c>
      <c r="G6647" s="205">
        <f t="shared" si="526"/>
        <v>0.42104253420582988</v>
      </c>
      <c r="H6647" s="207">
        <f t="shared" si="527"/>
        <v>0.45</v>
      </c>
      <c r="I6647" s="213">
        <v>263638</v>
      </c>
      <c r="J6647" s="213">
        <v>14500.09</v>
      </c>
      <c r="K6647" s="212">
        <v>21091.040000000001</v>
      </c>
      <c r="L6647" s="212">
        <v>23727.42</v>
      </c>
      <c r="M6647" s="239">
        <f t="shared" si="524"/>
        <v>0.51519999999989519</v>
      </c>
      <c r="N6647" s="239"/>
      <c r="O6647" s="178"/>
      <c r="P6647" s="178"/>
      <c r="Q6647" s="178"/>
      <c r="R6647" s="178"/>
      <c r="S6647" s="178"/>
      <c r="T6647" s="178"/>
      <c r="U6647" s="178"/>
      <c r="V6647" s="178"/>
      <c r="W6647" s="178"/>
      <c r="X6647" s="178"/>
      <c r="Y6647" s="210">
        <f t="shared" si="523"/>
        <v>0.39208506841165974</v>
      </c>
      <c r="Z6647" s="211">
        <f t="shared" si="525"/>
        <v>0.44</v>
      </c>
      <c r="AA6647" s="178"/>
      <c r="AB6647" s="178"/>
      <c r="AC6647" s="178"/>
    </row>
    <row r="6648" spans="2:29" x14ac:dyDescent="0.35">
      <c r="B6648" s="222">
        <v>672500</v>
      </c>
      <c r="C6648" s="208">
        <v>283154</v>
      </c>
      <c r="D6648" s="309">
        <v>15573.47</v>
      </c>
      <c r="E6648" s="206">
        <v>22652.32</v>
      </c>
      <c r="F6648" s="206">
        <v>25483.86</v>
      </c>
      <c r="G6648" s="205">
        <f t="shared" si="526"/>
        <v>0.42104684014869886</v>
      </c>
      <c r="H6648" s="207">
        <f t="shared" si="527"/>
        <v>0.45</v>
      </c>
      <c r="I6648" s="213">
        <v>263684</v>
      </c>
      <c r="J6648" s="213">
        <v>14502.62</v>
      </c>
      <c r="K6648" s="212">
        <v>21094.720000000001</v>
      </c>
      <c r="L6648" s="212">
        <v>23731.56</v>
      </c>
      <c r="M6648" s="239">
        <f t="shared" si="524"/>
        <v>0.5152999999995882</v>
      </c>
      <c r="N6648" s="239"/>
      <c r="O6648" s="178"/>
      <c r="P6648" s="178"/>
      <c r="Q6648" s="178"/>
      <c r="R6648" s="178"/>
      <c r="S6648" s="178"/>
      <c r="T6648" s="178"/>
      <c r="U6648" s="178"/>
      <c r="V6648" s="178"/>
      <c r="W6648" s="178"/>
      <c r="X6648" s="178"/>
      <c r="Y6648" s="210">
        <f t="shared" si="523"/>
        <v>0.39209516728624533</v>
      </c>
      <c r="Z6648" s="211">
        <f t="shared" si="525"/>
        <v>0.46</v>
      </c>
      <c r="AA6648" s="178"/>
      <c r="AB6648" s="178"/>
      <c r="AC6648" s="178"/>
    </row>
    <row r="6649" spans="2:29" x14ac:dyDescent="0.35">
      <c r="B6649" s="222">
        <v>672600</v>
      </c>
      <c r="C6649" s="208">
        <v>283199</v>
      </c>
      <c r="D6649" s="309">
        <v>15575.94</v>
      </c>
      <c r="E6649" s="206">
        <v>22655.919999999998</v>
      </c>
      <c r="F6649" s="206">
        <v>25487.91</v>
      </c>
      <c r="G6649" s="205">
        <f t="shared" si="526"/>
        <v>0.4210511448111805</v>
      </c>
      <c r="H6649" s="207">
        <f t="shared" si="527"/>
        <v>0.45</v>
      </c>
      <c r="I6649" s="213">
        <v>263728</v>
      </c>
      <c r="J6649" s="213">
        <v>14505.04</v>
      </c>
      <c r="K6649" s="212">
        <v>21098.240000000002</v>
      </c>
      <c r="L6649" s="212">
        <v>23735.52</v>
      </c>
      <c r="M6649" s="239">
        <f t="shared" si="524"/>
        <v>0.51519999999974975</v>
      </c>
      <c r="N6649" s="239"/>
      <c r="O6649" s="178"/>
      <c r="P6649" s="178"/>
      <c r="Q6649" s="178"/>
      <c r="R6649" s="178"/>
      <c r="S6649" s="178"/>
      <c r="T6649" s="178"/>
      <c r="U6649" s="178"/>
      <c r="V6649" s="178"/>
      <c r="W6649" s="178"/>
      <c r="X6649" s="178"/>
      <c r="Y6649" s="210">
        <f t="shared" si="523"/>
        <v>0.39210228962236099</v>
      </c>
      <c r="Z6649" s="211">
        <f t="shared" si="525"/>
        <v>0.44</v>
      </c>
      <c r="AA6649" s="178"/>
      <c r="AB6649" s="178"/>
      <c r="AC6649" s="178"/>
    </row>
    <row r="6650" spans="2:29" x14ac:dyDescent="0.35">
      <c r="B6650" s="222">
        <v>672700</v>
      </c>
      <c r="C6650" s="208">
        <v>283244</v>
      </c>
      <c r="D6650" s="309">
        <v>15578.42</v>
      </c>
      <c r="E6650" s="206">
        <v>22659.52</v>
      </c>
      <c r="F6650" s="206">
        <v>25491.96</v>
      </c>
      <c r="G6650" s="205">
        <f t="shared" si="526"/>
        <v>0.42105544819384572</v>
      </c>
      <c r="H6650" s="207">
        <f t="shared" si="527"/>
        <v>0.45</v>
      </c>
      <c r="I6650" s="213">
        <v>263774</v>
      </c>
      <c r="J6650" s="213">
        <v>14507.57</v>
      </c>
      <c r="K6650" s="212">
        <v>21101.919999999998</v>
      </c>
      <c r="L6650" s="212">
        <v>23739.66</v>
      </c>
      <c r="M6650" s="239">
        <f t="shared" si="524"/>
        <v>0.51530000000002474</v>
      </c>
      <c r="N6650" s="239"/>
      <c r="O6650" s="178"/>
      <c r="P6650" s="178"/>
      <c r="Q6650" s="178"/>
      <c r="R6650" s="178"/>
      <c r="S6650" s="178"/>
      <c r="T6650" s="178"/>
      <c r="U6650" s="178"/>
      <c r="V6650" s="178"/>
      <c r="W6650" s="178"/>
      <c r="X6650" s="178"/>
      <c r="Y6650" s="210">
        <f t="shared" si="523"/>
        <v>0.39211238293444328</v>
      </c>
      <c r="Z6650" s="211">
        <f t="shared" si="525"/>
        <v>0.46</v>
      </c>
      <c r="AA6650" s="178"/>
      <c r="AB6650" s="178"/>
      <c r="AC6650" s="178"/>
    </row>
    <row r="6651" spans="2:29" x14ac:dyDescent="0.35">
      <c r="B6651" s="222">
        <v>672800</v>
      </c>
      <c r="C6651" s="208">
        <v>283289</v>
      </c>
      <c r="D6651" s="309">
        <v>15580.89</v>
      </c>
      <c r="E6651" s="206">
        <v>22663.119999999999</v>
      </c>
      <c r="F6651" s="206">
        <v>25496.01</v>
      </c>
      <c r="G6651" s="205">
        <f t="shared" si="526"/>
        <v>0.42105975029726517</v>
      </c>
      <c r="H6651" s="207">
        <f t="shared" si="527"/>
        <v>0.45</v>
      </c>
      <c r="I6651" s="213">
        <v>263818</v>
      </c>
      <c r="J6651" s="213">
        <v>14509.99</v>
      </c>
      <c r="K6651" s="212">
        <v>21105.439999999999</v>
      </c>
      <c r="L6651" s="212">
        <v>23743.62</v>
      </c>
      <c r="M6651" s="239">
        <f t="shared" si="524"/>
        <v>0.51520000000025901</v>
      </c>
      <c r="N6651" s="239"/>
      <c r="O6651" s="178"/>
      <c r="P6651" s="178"/>
      <c r="Q6651" s="178"/>
      <c r="R6651" s="178"/>
      <c r="S6651" s="178"/>
      <c r="T6651" s="178"/>
      <c r="U6651" s="178"/>
      <c r="V6651" s="178"/>
      <c r="W6651" s="178"/>
      <c r="X6651" s="178"/>
      <c r="Y6651" s="210">
        <f t="shared" si="523"/>
        <v>0.39211950059453032</v>
      </c>
      <c r="Z6651" s="211">
        <f t="shared" si="525"/>
        <v>0.44</v>
      </c>
      <c r="AA6651" s="178"/>
      <c r="AB6651" s="178"/>
      <c r="AC6651" s="178"/>
    </row>
    <row r="6652" spans="2:29" x14ac:dyDescent="0.35">
      <c r="B6652" s="222">
        <v>672900</v>
      </c>
      <c r="C6652" s="208">
        <v>283334</v>
      </c>
      <c r="D6652" s="309">
        <v>15583.37</v>
      </c>
      <c r="E6652" s="206">
        <v>22666.720000000001</v>
      </c>
      <c r="F6652" s="206">
        <v>25500.06</v>
      </c>
      <c r="G6652" s="205">
        <f t="shared" si="526"/>
        <v>0.42106405112200923</v>
      </c>
      <c r="H6652" s="207">
        <f t="shared" si="527"/>
        <v>0.45</v>
      </c>
      <c r="I6652" s="213">
        <v>263864</v>
      </c>
      <c r="J6652" s="213">
        <v>14512.52</v>
      </c>
      <c r="K6652" s="212">
        <v>21109.119999999999</v>
      </c>
      <c r="L6652" s="212">
        <v>23747.759999999998</v>
      </c>
      <c r="M6652" s="239">
        <f t="shared" si="524"/>
        <v>0.51529999999995202</v>
      </c>
      <c r="N6652" s="239"/>
      <c r="O6652" s="178"/>
      <c r="P6652" s="178"/>
      <c r="Q6652" s="178"/>
      <c r="R6652" s="178"/>
      <c r="S6652" s="178"/>
      <c r="T6652" s="178"/>
      <c r="U6652" s="178"/>
      <c r="V6652" s="178"/>
      <c r="W6652" s="178"/>
      <c r="X6652" s="178"/>
      <c r="Y6652" s="210">
        <f t="shared" si="523"/>
        <v>0.39212958834893741</v>
      </c>
      <c r="Z6652" s="211">
        <f t="shared" si="525"/>
        <v>0.46</v>
      </c>
      <c r="AA6652" s="178"/>
      <c r="AB6652" s="178"/>
      <c r="AC6652" s="178"/>
    </row>
    <row r="6653" spans="2:29" x14ac:dyDescent="0.35">
      <c r="B6653" s="222">
        <v>673000</v>
      </c>
      <c r="C6653" s="208">
        <v>283379</v>
      </c>
      <c r="D6653" s="309">
        <v>15585.84</v>
      </c>
      <c r="E6653" s="206">
        <v>22670.32</v>
      </c>
      <c r="F6653" s="206">
        <v>25504.11</v>
      </c>
      <c r="G6653" s="205">
        <f t="shared" si="526"/>
        <v>0.42106835066864784</v>
      </c>
      <c r="H6653" s="207">
        <f t="shared" si="527"/>
        <v>0.45</v>
      </c>
      <c r="I6653" s="213">
        <v>263908</v>
      </c>
      <c r="J6653" s="213">
        <v>14514.94</v>
      </c>
      <c r="K6653" s="212">
        <v>21112.639999999999</v>
      </c>
      <c r="L6653" s="212">
        <v>23751.72</v>
      </c>
      <c r="M6653" s="239">
        <f t="shared" si="524"/>
        <v>0.51520000000007715</v>
      </c>
      <c r="N6653" s="239"/>
      <c r="O6653" s="178"/>
      <c r="P6653" s="178"/>
      <c r="Q6653" s="178"/>
      <c r="R6653" s="178"/>
      <c r="S6653" s="178"/>
      <c r="T6653" s="178"/>
      <c r="U6653" s="178"/>
      <c r="V6653" s="178"/>
      <c r="W6653" s="178"/>
      <c r="X6653" s="178"/>
      <c r="Y6653" s="210">
        <f t="shared" si="523"/>
        <v>0.39213670133729567</v>
      </c>
      <c r="Z6653" s="211">
        <f t="shared" si="525"/>
        <v>0.44</v>
      </c>
      <c r="AA6653" s="178"/>
      <c r="AB6653" s="178"/>
      <c r="AC6653" s="178"/>
    </row>
    <row r="6654" spans="2:29" x14ac:dyDescent="0.35">
      <c r="B6654" s="222">
        <v>673100</v>
      </c>
      <c r="C6654" s="208">
        <v>283424</v>
      </c>
      <c r="D6654" s="309">
        <v>15588.32</v>
      </c>
      <c r="E6654" s="206">
        <v>22673.919999999998</v>
      </c>
      <c r="F6654" s="206">
        <v>25508.16</v>
      </c>
      <c r="G6654" s="205">
        <f t="shared" si="526"/>
        <v>0.4210726489377507</v>
      </c>
      <c r="H6654" s="207">
        <f t="shared" si="527"/>
        <v>0.45</v>
      </c>
      <c r="I6654" s="213">
        <v>263954</v>
      </c>
      <c r="J6654" s="213">
        <v>14517.47</v>
      </c>
      <c r="K6654" s="212">
        <v>21116.32</v>
      </c>
      <c r="L6654" s="212">
        <v>23755.86</v>
      </c>
      <c r="M6654" s="239">
        <f t="shared" si="524"/>
        <v>0.51529999999980647</v>
      </c>
      <c r="N6654" s="239"/>
      <c r="O6654" s="178"/>
      <c r="P6654" s="178"/>
      <c r="Q6654" s="178"/>
      <c r="R6654" s="178"/>
      <c r="S6654" s="178"/>
      <c r="T6654" s="178"/>
      <c r="U6654" s="178"/>
      <c r="V6654" s="178"/>
      <c r="W6654" s="178"/>
      <c r="X6654" s="178"/>
      <c r="Y6654" s="210">
        <f t="shared" si="523"/>
        <v>0.39214678353885007</v>
      </c>
      <c r="Z6654" s="211">
        <f t="shared" si="525"/>
        <v>0.46</v>
      </c>
      <c r="AA6654" s="178"/>
      <c r="AB6654" s="178"/>
      <c r="AC6654" s="178"/>
    </row>
    <row r="6655" spans="2:29" x14ac:dyDescent="0.35">
      <c r="B6655" s="222">
        <v>673200</v>
      </c>
      <c r="C6655" s="208">
        <v>283469</v>
      </c>
      <c r="D6655" s="309">
        <v>15590.79</v>
      </c>
      <c r="E6655" s="206">
        <v>22677.52</v>
      </c>
      <c r="F6655" s="206">
        <v>25512.21</v>
      </c>
      <c r="G6655" s="205">
        <f t="shared" si="526"/>
        <v>0.42107694592988709</v>
      </c>
      <c r="H6655" s="207">
        <f t="shared" si="527"/>
        <v>0.45</v>
      </c>
      <c r="I6655" s="213">
        <v>263998</v>
      </c>
      <c r="J6655" s="213">
        <v>14519.89</v>
      </c>
      <c r="K6655" s="212">
        <v>21119.84</v>
      </c>
      <c r="L6655" s="212">
        <v>23759.82</v>
      </c>
      <c r="M6655" s="239">
        <f t="shared" si="524"/>
        <v>0.51520000000000432</v>
      </c>
      <c r="N6655" s="239"/>
      <c r="O6655" s="178"/>
      <c r="P6655" s="178"/>
      <c r="Q6655" s="178"/>
      <c r="R6655" s="178"/>
      <c r="S6655" s="178"/>
      <c r="T6655" s="178"/>
      <c r="U6655" s="178"/>
      <c r="V6655" s="178"/>
      <c r="W6655" s="178"/>
      <c r="X6655" s="178"/>
      <c r="Y6655" s="210">
        <f t="shared" si="523"/>
        <v>0.39215389185977423</v>
      </c>
      <c r="Z6655" s="211">
        <f t="shared" si="525"/>
        <v>0.44</v>
      </c>
      <c r="AA6655" s="178"/>
      <c r="AB6655" s="178"/>
      <c r="AC6655" s="178"/>
    </row>
    <row r="6656" spans="2:29" x14ac:dyDescent="0.35">
      <c r="B6656" s="222">
        <v>673300</v>
      </c>
      <c r="C6656" s="208">
        <v>283514</v>
      </c>
      <c r="D6656" s="309">
        <v>15593.27</v>
      </c>
      <c r="E6656" s="206">
        <v>22681.119999999999</v>
      </c>
      <c r="F6656" s="206">
        <v>25516.26</v>
      </c>
      <c r="G6656" s="205">
        <f t="shared" si="526"/>
        <v>0.42108124164562605</v>
      </c>
      <c r="H6656" s="207">
        <f t="shared" si="527"/>
        <v>0.45</v>
      </c>
      <c r="I6656" s="213">
        <v>264044</v>
      </c>
      <c r="J6656" s="213">
        <v>14522.42</v>
      </c>
      <c r="K6656" s="212">
        <v>21123.52</v>
      </c>
      <c r="L6656" s="212">
        <v>23763.96</v>
      </c>
      <c r="M6656" s="239">
        <f t="shared" si="524"/>
        <v>0.51530000000027942</v>
      </c>
      <c r="N6656" s="239"/>
      <c r="O6656" s="178"/>
      <c r="P6656" s="178"/>
      <c r="Q6656" s="178"/>
      <c r="R6656" s="178"/>
      <c r="S6656" s="178"/>
      <c r="T6656" s="178"/>
      <c r="U6656" s="178"/>
      <c r="V6656" s="178"/>
      <c r="W6656" s="178"/>
      <c r="X6656" s="178"/>
      <c r="Y6656" s="210">
        <f t="shared" si="523"/>
        <v>0.39216396851329272</v>
      </c>
      <c r="Z6656" s="211">
        <f t="shared" si="525"/>
        <v>0.46</v>
      </c>
      <c r="AA6656" s="178"/>
      <c r="AB6656" s="178"/>
      <c r="AC6656" s="178"/>
    </row>
    <row r="6657" spans="2:29" x14ac:dyDescent="0.35">
      <c r="B6657" s="222">
        <v>673400</v>
      </c>
      <c r="C6657" s="208">
        <v>283559</v>
      </c>
      <c r="D6657" s="309">
        <v>15595.74</v>
      </c>
      <c r="E6657" s="206">
        <v>22684.720000000001</v>
      </c>
      <c r="F6657" s="206">
        <v>25520.31</v>
      </c>
      <c r="G6657" s="205">
        <f t="shared" si="526"/>
        <v>0.42108553608553606</v>
      </c>
      <c r="H6657" s="207">
        <f t="shared" si="527"/>
        <v>0.45</v>
      </c>
      <c r="I6657" s="213">
        <v>264088</v>
      </c>
      <c r="J6657" s="213">
        <v>14524.84</v>
      </c>
      <c r="K6657" s="212">
        <v>21127.040000000001</v>
      </c>
      <c r="L6657" s="212">
        <v>23767.919999999998</v>
      </c>
      <c r="M6657" s="239">
        <f t="shared" si="524"/>
        <v>0.51519999999989519</v>
      </c>
      <c r="N6657" s="239"/>
      <c r="O6657" s="178"/>
      <c r="P6657" s="178"/>
      <c r="Q6657" s="178"/>
      <c r="R6657" s="178"/>
      <c r="S6657" s="178"/>
      <c r="T6657" s="178"/>
      <c r="U6657" s="178"/>
      <c r="V6657" s="178"/>
      <c r="W6657" s="178"/>
      <c r="X6657" s="178"/>
      <c r="Y6657" s="210">
        <f t="shared" si="523"/>
        <v>0.39217107217107217</v>
      </c>
      <c r="Z6657" s="211">
        <f t="shared" si="525"/>
        <v>0.44</v>
      </c>
      <c r="AA6657" s="178"/>
      <c r="AB6657" s="178"/>
      <c r="AC6657" s="178"/>
    </row>
    <row r="6658" spans="2:29" x14ac:dyDescent="0.35">
      <c r="B6658" s="222">
        <v>673500</v>
      </c>
      <c r="C6658" s="208">
        <v>283604</v>
      </c>
      <c r="D6658" s="309">
        <v>15598.22</v>
      </c>
      <c r="E6658" s="206">
        <v>22688.32</v>
      </c>
      <c r="F6658" s="206">
        <v>25524.36</v>
      </c>
      <c r="G6658" s="205">
        <f t="shared" si="526"/>
        <v>0.42108982925018562</v>
      </c>
      <c r="H6658" s="207">
        <f t="shared" si="527"/>
        <v>0.45</v>
      </c>
      <c r="I6658" s="213">
        <v>264134</v>
      </c>
      <c r="J6658" s="213">
        <v>14527.37</v>
      </c>
      <c r="K6658" s="212">
        <v>21130.720000000001</v>
      </c>
      <c r="L6658" s="212">
        <v>23772.06</v>
      </c>
      <c r="M6658" s="239">
        <f t="shared" si="524"/>
        <v>0.5152999999995882</v>
      </c>
      <c r="N6658" s="239"/>
      <c r="O6658" s="178"/>
      <c r="P6658" s="178"/>
      <c r="Q6658" s="178"/>
      <c r="R6658" s="178"/>
      <c r="S6658" s="178"/>
      <c r="T6658" s="178"/>
      <c r="U6658" s="178"/>
      <c r="V6658" s="178"/>
      <c r="W6658" s="178"/>
      <c r="X6658" s="178"/>
      <c r="Y6658" s="210">
        <f t="shared" si="523"/>
        <v>0.392181143281366</v>
      </c>
      <c r="Z6658" s="211">
        <f t="shared" si="525"/>
        <v>0.46</v>
      </c>
      <c r="AA6658" s="178"/>
      <c r="AB6658" s="178"/>
      <c r="AC6658" s="178"/>
    </row>
    <row r="6659" spans="2:29" x14ac:dyDescent="0.35">
      <c r="B6659" s="222">
        <v>673600</v>
      </c>
      <c r="C6659" s="208">
        <v>283649</v>
      </c>
      <c r="D6659" s="309">
        <v>15600.69</v>
      </c>
      <c r="E6659" s="206">
        <v>22691.919999999998</v>
      </c>
      <c r="F6659" s="206">
        <v>25528.41</v>
      </c>
      <c r="G6659" s="205">
        <f t="shared" si="526"/>
        <v>0.4210941211401425</v>
      </c>
      <c r="H6659" s="207">
        <f t="shared" si="527"/>
        <v>0.45</v>
      </c>
      <c r="I6659" s="213">
        <v>264178</v>
      </c>
      <c r="J6659" s="213">
        <v>14529.79</v>
      </c>
      <c r="K6659" s="212">
        <v>21134.240000000002</v>
      </c>
      <c r="L6659" s="212">
        <v>23776.02</v>
      </c>
      <c r="M6659" s="239">
        <f t="shared" si="524"/>
        <v>0.51519999999974975</v>
      </c>
      <c r="N6659" s="239"/>
      <c r="O6659" s="178"/>
      <c r="P6659" s="178"/>
      <c r="Q6659" s="178"/>
      <c r="R6659" s="178"/>
      <c r="S6659" s="178"/>
      <c r="T6659" s="178"/>
      <c r="U6659" s="178"/>
      <c r="V6659" s="178"/>
      <c r="W6659" s="178"/>
      <c r="X6659" s="178"/>
      <c r="Y6659" s="210">
        <f t="shared" ref="Y6659:Y6722" si="528">I6659/$B6659</f>
        <v>0.39218824228028504</v>
      </c>
      <c r="Z6659" s="211">
        <f t="shared" si="525"/>
        <v>0.44</v>
      </c>
      <c r="AA6659" s="178"/>
      <c r="AB6659" s="178"/>
      <c r="AC6659" s="178"/>
    </row>
    <row r="6660" spans="2:29" x14ac:dyDescent="0.35">
      <c r="B6660" s="222">
        <v>673700</v>
      </c>
      <c r="C6660" s="208">
        <v>283694</v>
      </c>
      <c r="D6660" s="309">
        <v>15603.17</v>
      </c>
      <c r="E6660" s="206">
        <v>22695.52</v>
      </c>
      <c r="F6660" s="206">
        <v>25532.46</v>
      </c>
      <c r="G6660" s="205">
        <f t="shared" si="526"/>
        <v>0.42109841175597446</v>
      </c>
      <c r="H6660" s="207">
        <f t="shared" si="527"/>
        <v>0.45</v>
      </c>
      <c r="I6660" s="213">
        <v>264224</v>
      </c>
      <c r="J6660" s="213">
        <v>14532.32</v>
      </c>
      <c r="K6660" s="212">
        <v>21137.919999999998</v>
      </c>
      <c r="L6660" s="212">
        <v>23780.16</v>
      </c>
      <c r="M6660" s="239">
        <f t="shared" ref="M6660:M6723" si="529">(C6660+D6660+F6660-C6659-D6659-F6659)/100</f>
        <v>0.51530000000002474</v>
      </c>
      <c r="N6660" s="239"/>
      <c r="O6660" s="178"/>
      <c r="P6660" s="178"/>
      <c r="Q6660" s="178"/>
      <c r="R6660" s="178"/>
      <c r="S6660" s="178"/>
      <c r="T6660" s="178"/>
      <c r="U6660" s="178"/>
      <c r="V6660" s="178"/>
      <c r="W6660" s="178"/>
      <c r="X6660" s="178"/>
      <c r="Y6660" s="210">
        <f t="shared" si="528"/>
        <v>0.3921983078521597</v>
      </c>
      <c r="Z6660" s="211">
        <f t="shared" ref="Z6660:Z6723" si="530">(I6660-I6659)/($B6660-$B6659)</f>
        <v>0.46</v>
      </c>
      <c r="AA6660" s="178"/>
      <c r="AB6660" s="178"/>
      <c r="AC6660" s="178"/>
    </row>
    <row r="6661" spans="2:29" x14ac:dyDescent="0.35">
      <c r="B6661" s="222">
        <v>673800</v>
      </c>
      <c r="C6661" s="208">
        <v>283739</v>
      </c>
      <c r="D6661" s="309">
        <v>15605.64</v>
      </c>
      <c r="E6661" s="206">
        <v>22699.119999999999</v>
      </c>
      <c r="F6661" s="206">
        <v>25536.51</v>
      </c>
      <c r="G6661" s="205">
        <f t="shared" ref="G6661:G6724" si="531">C6661/B6661</f>
        <v>0.42110270109824877</v>
      </c>
      <c r="H6661" s="207">
        <f t="shared" ref="H6661:H6724" si="532">(C6661-C6660)/(B6661-B6660)</f>
        <v>0.45</v>
      </c>
      <c r="I6661" s="213">
        <v>264268</v>
      </c>
      <c r="J6661" s="213">
        <v>14534.74</v>
      </c>
      <c r="K6661" s="212">
        <v>21141.439999999999</v>
      </c>
      <c r="L6661" s="212">
        <v>23784.12</v>
      </c>
      <c r="M6661" s="239">
        <f t="shared" si="529"/>
        <v>0.51520000000025901</v>
      </c>
      <c r="N6661" s="239"/>
      <c r="O6661" s="178"/>
      <c r="P6661" s="178"/>
      <c r="Q6661" s="178"/>
      <c r="R6661" s="178"/>
      <c r="S6661" s="178"/>
      <c r="T6661" s="178"/>
      <c r="U6661" s="178"/>
      <c r="V6661" s="178"/>
      <c r="W6661" s="178"/>
      <c r="X6661" s="178"/>
      <c r="Y6661" s="210">
        <f t="shared" si="528"/>
        <v>0.39220540219649747</v>
      </c>
      <c r="Z6661" s="211">
        <f t="shared" si="530"/>
        <v>0.44</v>
      </c>
      <c r="AA6661" s="178"/>
      <c r="AB6661" s="178"/>
      <c r="AC6661" s="178"/>
    </row>
    <row r="6662" spans="2:29" x14ac:dyDescent="0.35">
      <c r="B6662" s="222">
        <v>673900</v>
      </c>
      <c r="C6662" s="208">
        <v>283784</v>
      </c>
      <c r="D6662" s="309">
        <v>15608.12</v>
      </c>
      <c r="E6662" s="206">
        <v>22702.720000000001</v>
      </c>
      <c r="F6662" s="206">
        <v>25540.560000000001</v>
      </c>
      <c r="G6662" s="205">
        <f t="shared" si="531"/>
        <v>0.42110698916753225</v>
      </c>
      <c r="H6662" s="207">
        <f t="shared" si="532"/>
        <v>0.45</v>
      </c>
      <c r="I6662" s="213">
        <v>264314</v>
      </c>
      <c r="J6662" s="213">
        <v>14537.27</v>
      </c>
      <c r="K6662" s="212">
        <v>21145.119999999999</v>
      </c>
      <c r="L6662" s="212">
        <v>23788.26</v>
      </c>
      <c r="M6662" s="239">
        <f t="shared" si="529"/>
        <v>0.51529999999995202</v>
      </c>
      <c r="N6662" s="239"/>
      <c r="O6662" s="178"/>
      <c r="P6662" s="178"/>
      <c r="Q6662" s="178"/>
      <c r="R6662" s="178"/>
      <c r="S6662" s="178"/>
      <c r="T6662" s="178"/>
      <c r="U6662" s="178"/>
      <c r="V6662" s="178"/>
      <c r="W6662" s="178"/>
      <c r="X6662" s="178"/>
      <c r="Y6662" s="210">
        <f t="shared" si="528"/>
        <v>0.39221546223475295</v>
      </c>
      <c r="Z6662" s="211">
        <f t="shared" si="530"/>
        <v>0.46</v>
      </c>
      <c r="AA6662" s="178"/>
      <c r="AB6662" s="178"/>
      <c r="AC6662" s="178"/>
    </row>
    <row r="6663" spans="2:29" x14ac:dyDescent="0.35">
      <c r="B6663" s="222">
        <v>674000</v>
      </c>
      <c r="C6663" s="208">
        <v>283829</v>
      </c>
      <c r="D6663" s="309">
        <v>15610.59</v>
      </c>
      <c r="E6663" s="206">
        <v>22706.32</v>
      </c>
      <c r="F6663" s="206">
        <v>25544.61</v>
      </c>
      <c r="G6663" s="205">
        <f t="shared" si="531"/>
        <v>0.42111127596439168</v>
      </c>
      <c r="H6663" s="207">
        <f t="shared" si="532"/>
        <v>0.45</v>
      </c>
      <c r="I6663" s="213">
        <v>264358</v>
      </c>
      <c r="J6663" s="213">
        <v>14539.69</v>
      </c>
      <c r="K6663" s="212">
        <v>21148.639999999999</v>
      </c>
      <c r="L6663" s="212">
        <v>23792.22</v>
      </c>
      <c r="M6663" s="239">
        <f t="shared" si="529"/>
        <v>0.51520000000007715</v>
      </c>
      <c r="N6663" s="239"/>
      <c r="O6663" s="178"/>
      <c r="P6663" s="178"/>
      <c r="Q6663" s="178"/>
      <c r="R6663" s="178"/>
      <c r="S6663" s="178"/>
      <c r="T6663" s="178"/>
      <c r="U6663" s="178"/>
      <c r="V6663" s="178"/>
      <c r="W6663" s="178"/>
      <c r="X6663" s="178"/>
      <c r="Y6663" s="210">
        <f t="shared" si="528"/>
        <v>0.39222255192878336</v>
      </c>
      <c r="Z6663" s="211">
        <f t="shared" si="530"/>
        <v>0.44</v>
      </c>
      <c r="AA6663" s="178"/>
      <c r="AB6663" s="178"/>
      <c r="AC6663" s="178"/>
    </row>
    <row r="6664" spans="2:29" x14ac:dyDescent="0.35">
      <c r="B6664" s="222">
        <v>674100</v>
      </c>
      <c r="C6664" s="208">
        <v>283874</v>
      </c>
      <c r="D6664" s="309">
        <v>15613.07</v>
      </c>
      <c r="E6664" s="206">
        <v>22709.919999999998</v>
      </c>
      <c r="F6664" s="206">
        <v>25548.66</v>
      </c>
      <c r="G6664" s="205">
        <f t="shared" si="531"/>
        <v>0.42111556148939328</v>
      </c>
      <c r="H6664" s="207">
        <f t="shared" si="532"/>
        <v>0.45</v>
      </c>
      <c r="I6664" s="213">
        <v>264404</v>
      </c>
      <c r="J6664" s="213">
        <v>14542.22</v>
      </c>
      <c r="K6664" s="212">
        <v>21152.32</v>
      </c>
      <c r="L6664" s="212">
        <v>23796.36</v>
      </c>
      <c r="M6664" s="239">
        <f t="shared" si="529"/>
        <v>0.51529999999980647</v>
      </c>
      <c r="N6664" s="239"/>
      <c r="O6664" s="178"/>
      <c r="P6664" s="178"/>
      <c r="Q6664" s="178"/>
      <c r="R6664" s="178"/>
      <c r="S6664" s="178"/>
      <c r="T6664" s="178"/>
      <c r="U6664" s="178"/>
      <c r="V6664" s="178"/>
      <c r="W6664" s="178"/>
      <c r="X6664" s="178"/>
      <c r="Y6664" s="210">
        <f t="shared" si="528"/>
        <v>0.39223260643821389</v>
      </c>
      <c r="Z6664" s="211">
        <f t="shared" si="530"/>
        <v>0.46</v>
      </c>
      <c r="AA6664" s="178"/>
      <c r="AB6664" s="178"/>
      <c r="AC6664" s="178"/>
    </row>
    <row r="6665" spans="2:29" x14ac:dyDescent="0.35">
      <c r="B6665" s="222">
        <v>674200</v>
      </c>
      <c r="C6665" s="208">
        <v>283919</v>
      </c>
      <c r="D6665" s="309">
        <v>15615.54</v>
      </c>
      <c r="E6665" s="206">
        <v>22713.52</v>
      </c>
      <c r="F6665" s="206">
        <v>25552.71</v>
      </c>
      <c r="G6665" s="205">
        <f t="shared" si="531"/>
        <v>0.42111984574310296</v>
      </c>
      <c r="H6665" s="207">
        <f t="shared" si="532"/>
        <v>0.45</v>
      </c>
      <c r="I6665" s="213">
        <v>264448</v>
      </c>
      <c r="J6665" s="213">
        <v>14544.64</v>
      </c>
      <c r="K6665" s="212">
        <v>21155.84</v>
      </c>
      <c r="L6665" s="212">
        <v>23800.32</v>
      </c>
      <c r="M6665" s="239">
        <f t="shared" si="529"/>
        <v>0.51520000000000432</v>
      </c>
      <c r="N6665" s="239"/>
      <c r="O6665" s="178"/>
      <c r="P6665" s="178"/>
      <c r="Q6665" s="178"/>
      <c r="R6665" s="178"/>
      <c r="S6665" s="178"/>
      <c r="T6665" s="178"/>
      <c r="U6665" s="178"/>
      <c r="V6665" s="178"/>
      <c r="W6665" s="178"/>
      <c r="X6665" s="178"/>
      <c r="Y6665" s="210">
        <f t="shared" si="528"/>
        <v>0.39223969148620585</v>
      </c>
      <c r="Z6665" s="211">
        <f t="shared" si="530"/>
        <v>0.44</v>
      </c>
      <c r="AA6665" s="178"/>
      <c r="AB6665" s="178"/>
      <c r="AC6665" s="178"/>
    </row>
    <row r="6666" spans="2:29" x14ac:dyDescent="0.35">
      <c r="B6666" s="222">
        <v>674300</v>
      </c>
      <c r="C6666" s="208">
        <v>283964</v>
      </c>
      <c r="D6666" s="309">
        <v>15618.02</v>
      </c>
      <c r="E6666" s="206">
        <v>22717.119999999999</v>
      </c>
      <c r="F6666" s="206">
        <v>25556.76</v>
      </c>
      <c r="G6666" s="205">
        <f t="shared" si="531"/>
        <v>0.42112412872608629</v>
      </c>
      <c r="H6666" s="207">
        <f t="shared" si="532"/>
        <v>0.45</v>
      </c>
      <c r="I6666" s="213">
        <v>264494</v>
      </c>
      <c r="J6666" s="213">
        <v>14547.17</v>
      </c>
      <c r="K6666" s="212">
        <v>21159.52</v>
      </c>
      <c r="L6666" s="212">
        <v>23804.46</v>
      </c>
      <c r="M6666" s="239">
        <f t="shared" si="529"/>
        <v>0.51530000000027942</v>
      </c>
      <c r="N6666" s="239"/>
      <c r="O6666" s="178"/>
      <c r="P6666" s="178"/>
      <c r="Q6666" s="178"/>
      <c r="R6666" s="178"/>
      <c r="S6666" s="178"/>
      <c r="T6666" s="178"/>
      <c r="U6666" s="178"/>
      <c r="V6666" s="178"/>
      <c r="W6666" s="178"/>
      <c r="X6666" s="178"/>
      <c r="Y6666" s="210">
        <f t="shared" si="528"/>
        <v>0.39224974047160016</v>
      </c>
      <c r="Z6666" s="211">
        <f t="shared" si="530"/>
        <v>0.46</v>
      </c>
      <c r="AA6666" s="178"/>
      <c r="AB6666" s="178"/>
      <c r="AC6666" s="178"/>
    </row>
    <row r="6667" spans="2:29" x14ac:dyDescent="0.35">
      <c r="B6667" s="222">
        <v>674400</v>
      </c>
      <c r="C6667" s="208">
        <v>284009</v>
      </c>
      <c r="D6667" s="309">
        <v>15620.49</v>
      </c>
      <c r="E6667" s="206">
        <v>22720.720000000001</v>
      </c>
      <c r="F6667" s="206">
        <v>25560.81</v>
      </c>
      <c r="G6667" s="205">
        <f t="shared" si="531"/>
        <v>0.42112841043890864</v>
      </c>
      <c r="H6667" s="207">
        <f t="shared" si="532"/>
        <v>0.45</v>
      </c>
      <c r="I6667" s="213">
        <v>264538</v>
      </c>
      <c r="J6667" s="213">
        <v>14549.59</v>
      </c>
      <c r="K6667" s="212">
        <v>21163.040000000001</v>
      </c>
      <c r="L6667" s="212">
        <v>23808.42</v>
      </c>
      <c r="M6667" s="239">
        <f t="shared" si="529"/>
        <v>0.51519999999989519</v>
      </c>
      <c r="N6667" s="239"/>
      <c r="O6667" s="178"/>
      <c r="P6667" s="178"/>
      <c r="Q6667" s="178"/>
      <c r="R6667" s="178"/>
      <c r="S6667" s="178"/>
      <c r="T6667" s="178"/>
      <c r="U6667" s="178"/>
      <c r="V6667" s="178"/>
      <c r="W6667" s="178"/>
      <c r="X6667" s="178"/>
      <c r="Y6667" s="210">
        <f t="shared" si="528"/>
        <v>0.39225682087781732</v>
      </c>
      <c r="Z6667" s="211">
        <f t="shared" si="530"/>
        <v>0.44</v>
      </c>
      <c r="AA6667" s="178"/>
      <c r="AB6667" s="178"/>
      <c r="AC6667" s="178"/>
    </row>
    <row r="6668" spans="2:29" x14ac:dyDescent="0.35">
      <c r="B6668" s="222">
        <v>674500</v>
      </c>
      <c r="C6668" s="208">
        <v>284054</v>
      </c>
      <c r="D6668" s="309">
        <v>15622.97</v>
      </c>
      <c r="E6668" s="206">
        <v>22724.32</v>
      </c>
      <c r="F6668" s="206">
        <v>25564.86</v>
      </c>
      <c r="G6668" s="205">
        <f t="shared" si="531"/>
        <v>0.4211326908821349</v>
      </c>
      <c r="H6668" s="207">
        <f t="shared" si="532"/>
        <v>0.45</v>
      </c>
      <c r="I6668" s="213">
        <v>264584</v>
      </c>
      <c r="J6668" s="213">
        <v>14552.12</v>
      </c>
      <c r="K6668" s="212">
        <v>21166.720000000001</v>
      </c>
      <c r="L6668" s="212">
        <v>23812.560000000001</v>
      </c>
      <c r="M6668" s="239">
        <f t="shared" si="529"/>
        <v>0.5152999999995882</v>
      </c>
      <c r="N6668" s="239"/>
      <c r="O6668" s="178"/>
      <c r="P6668" s="178"/>
      <c r="Q6668" s="178"/>
      <c r="R6668" s="178"/>
      <c r="S6668" s="178"/>
      <c r="T6668" s="178"/>
      <c r="U6668" s="178"/>
      <c r="V6668" s="178"/>
      <c r="W6668" s="178"/>
      <c r="X6668" s="178"/>
      <c r="Y6668" s="210">
        <f t="shared" si="528"/>
        <v>0.39226686434395847</v>
      </c>
      <c r="Z6668" s="211">
        <f t="shared" si="530"/>
        <v>0.46</v>
      </c>
      <c r="AA6668" s="178"/>
      <c r="AB6668" s="178"/>
      <c r="AC6668" s="178"/>
    </row>
    <row r="6669" spans="2:29" x14ac:dyDescent="0.35">
      <c r="B6669" s="222">
        <v>674600</v>
      </c>
      <c r="C6669" s="208">
        <v>284099</v>
      </c>
      <c r="D6669" s="309">
        <v>15625.44</v>
      </c>
      <c r="E6669" s="206">
        <v>22727.919999999998</v>
      </c>
      <c r="F6669" s="206">
        <v>25568.91</v>
      </c>
      <c r="G6669" s="205">
        <f t="shared" si="531"/>
        <v>0.42113697005632966</v>
      </c>
      <c r="H6669" s="207">
        <f t="shared" si="532"/>
        <v>0.45</v>
      </c>
      <c r="I6669" s="213">
        <v>264628</v>
      </c>
      <c r="J6669" s="213">
        <v>14554.54</v>
      </c>
      <c r="K6669" s="212">
        <v>21170.240000000002</v>
      </c>
      <c r="L6669" s="212">
        <v>23816.52</v>
      </c>
      <c r="M6669" s="239">
        <f t="shared" si="529"/>
        <v>0.51519999999974975</v>
      </c>
      <c r="N6669" s="239"/>
      <c r="O6669" s="178"/>
      <c r="P6669" s="178"/>
      <c r="Q6669" s="178"/>
      <c r="R6669" s="178"/>
      <c r="S6669" s="178"/>
      <c r="T6669" s="178"/>
      <c r="U6669" s="178"/>
      <c r="V6669" s="178"/>
      <c r="W6669" s="178"/>
      <c r="X6669" s="178"/>
      <c r="Y6669" s="210">
        <f t="shared" si="528"/>
        <v>0.39227394011265937</v>
      </c>
      <c r="Z6669" s="211">
        <f t="shared" si="530"/>
        <v>0.44</v>
      </c>
      <c r="AA6669" s="178"/>
      <c r="AB6669" s="178"/>
      <c r="AC6669" s="178"/>
    </row>
    <row r="6670" spans="2:29" x14ac:dyDescent="0.35">
      <c r="B6670" s="222">
        <v>674700</v>
      </c>
      <c r="C6670" s="208">
        <v>284144</v>
      </c>
      <c r="D6670" s="309">
        <v>15627.92</v>
      </c>
      <c r="E6670" s="206">
        <v>22731.52</v>
      </c>
      <c r="F6670" s="206">
        <v>25572.959999999999</v>
      </c>
      <c r="G6670" s="205">
        <f t="shared" si="531"/>
        <v>0.42114124796205721</v>
      </c>
      <c r="H6670" s="207">
        <f t="shared" si="532"/>
        <v>0.45</v>
      </c>
      <c r="I6670" s="213">
        <v>264674</v>
      </c>
      <c r="J6670" s="213">
        <v>14557.07</v>
      </c>
      <c r="K6670" s="212">
        <v>21173.919999999998</v>
      </c>
      <c r="L6670" s="212">
        <v>23820.66</v>
      </c>
      <c r="M6670" s="239">
        <f t="shared" si="529"/>
        <v>0.51530000000002474</v>
      </c>
      <c r="N6670" s="239"/>
      <c r="O6670" s="178"/>
      <c r="P6670" s="178"/>
      <c r="Q6670" s="178"/>
      <c r="R6670" s="178"/>
      <c r="S6670" s="178"/>
      <c r="T6670" s="178"/>
      <c r="U6670" s="178"/>
      <c r="V6670" s="178"/>
      <c r="W6670" s="178"/>
      <c r="X6670" s="178"/>
      <c r="Y6670" s="210">
        <f t="shared" si="528"/>
        <v>0.39228397806432491</v>
      </c>
      <c r="Z6670" s="211">
        <f t="shared" si="530"/>
        <v>0.46</v>
      </c>
      <c r="AA6670" s="178"/>
      <c r="AB6670" s="178"/>
      <c r="AC6670" s="178"/>
    </row>
    <row r="6671" spans="2:29" x14ac:dyDescent="0.35">
      <c r="B6671" s="222">
        <v>674800</v>
      </c>
      <c r="C6671" s="208">
        <v>284189</v>
      </c>
      <c r="D6671" s="309">
        <v>15630.39</v>
      </c>
      <c r="E6671" s="206">
        <v>22735.119999999999</v>
      </c>
      <c r="F6671" s="206">
        <v>25577.01</v>
      </c>
      <c r="G6671" s="205">
        <f t="shared" si="531"/>
        <v>0.42114552459988147</v>
      </c>
      <c r="H6671" s="207">
        <f t="shared" si="532"/>
        <v>0.45</v>
      </c>
      <c r="I6671" s="213">
        <v>264718</v>
      </c>
      <c r="J6671" s="213">
        <v>14559.49</v>
      </c>
      <c r="K6671" s="212">
        <v>21177.439999999999</v>
      </c>
      <c r="L6671" s="212">
        <v>23824.62</v>
      </c>
      <c r="M6671" s="239">
        <f t="shared" si="529"/>
        <v>0.51520000000025901</v>
      </c>
      <c r="N6671" s="239"/>
      <c r="O6671" s="178"/>
      <c r="P6671" s="178"/>
      <c r="Q6671" s="178"/>
      <c r="R6671" s="178"/>
      <c r="S6671" s="178"/>
      <c r="T6671" s="178"/>
      <c r="U6671" s="178"/>
      <c r="V6671" s="178"/>
      <c r="W6671" s="178"/>
      <c r="X6671" s="178"/>
      <c r="Y6671" s="210">
        <f t="shared" si="528"/>
        <v>0.39229104919976288</v>
      </c>
      <c r="Z6671" s="211">
        <f t="shared" si="530"/>
        <v>0.44</v>
      </c>
      <c r="AA6671" s="178"/>
      <c r="AB6671" s="178"/>
      <c r="AC6671" s="178"/>
    </row>
    <row r="6672" spans="2:29" x14ac:dyDescent="0.35">
      <c r="B6672" s="222">
        <v>674900</v>
      </c>
      <c r="C6672" s="208">
        <v>284234</v>
      </c>
      <c r="D6672" s="309">
        <v>15632.87</v>
      </c>
      <c r="E6672" s="206">
        <v>22738.720000000001</v>
      </c>
      <c r="F6672" s="206">
        <v>25581.06</v>
      </c>
      <c r="G6672" s="205">
        <f t="shared" si="531"/>
        <v>0.421149799970366</v>
      </c>
      <c r="H6672" s="207">
        <f t="shared" si="532"/>
        <v>0.45</v>
      </c>
      <c r="I6672" s="213">
        <v>264764</v>
      </c>
      <c r="J6672" s="213">
        <v>14562.02</v>
      </c>
      <c r="K6672" s="212">
        <v>21181.119999999999</v>
      </c>
      <c r="L6672" s="212">
        <v>23828.76</v>
      </c>
      <c r="M6672" s="239">
        <f t="shared" si="529"/>
        <v>0.51529999999995202</v>
      </c>
      <c r="N6672" s="239"/>
      <c r="O6672" s="178"/>
      <c r="P6672" s="178"/>
      <c r="Q6672" s="178"/>
      <c r="R6672" s="178"/>
      <c r="S6672" s="178"/>
      <c r="T6672" s="178"/>
      <c r="U6672" s="178"/>
      <c r="V6672" s="178"/>
      <c r="W6672" s="178"/>
      <c r="X6672" s="178"/>
      <c r="Y6672" s="210">
        <f t="shared" si="528"/>
        <v>0.39230108164172472</v>
      </c>
      <c r="Z6672" s="211">
        <f t="shared" si="530"/>
        <v>0.46</v>
      </c>
      <c r="AA6672" s="178"/>
      <c r="AB6672" s="178"/>
      <c r="AC6672" s="178"/>
    </row>
    <row r="6673" spans="2:29" x14ac:dyDescent="0.35">
      <c r="B6673" s="222">
        <v>675000</v>
      </c>
      <c r="C6673" s="208">
        <v>284279</v>
      </c>
      <c r="D6673" s="309">
        <v>15635.34</v>
      </c>
      <c r="E6673" s="206">
        <v>22742.32</v>
      </c>
      <c r="F6673" s="206">
        <v>25585.11</v>
      </c>
      <c r="G6673" s="205">
        <f t="shared" si="531"/>
        <v>0.42115407407407407</v>
      </c>
      <c r="H6673" s="207">
        <f t="shared" si="532"/>
        <v>0.45</v>
      </c>
      <c r="I6673" s="213">
        <v>264808</v>
      </c>
      <c r="J6673" s="213">
        <v>14564.44</v>
      </c>
      <c r="K6673" s="212">
        <v>21184.639999999999</v>
      </c>
      <c r="L6673" s="212">
        <v>23832.720000000001</v>
      </c>
      <c r="M6673" s="239">
        <f t="shared" si="529"/>
        <v>0.51520000000007715</v>
      </c>
      <c r="N6673" s="239"/>
      <c r="O6673" s="178"/>
      <c r="P6673" s="178"/>
      <c r="Q6673" s="178"/>
      <c r="R6673" s="178"/>
      <c r="S6673" s="178"/>
      <c r="T6673" s="178"/>
      <c r="U6673" s="178"/>
      <c r="V6673" s="178"/>
      <c r="W6673" s="178"/>
      <c r="X6673" s="178"/>
      <c r="Y6673" s="210">
        <f t="shared" si="528"/>
        <v>0.39230814814814813</v>
      </c>
      <c r="Z6673" s="211">
        <f t="shared" si="530"/>
        <v>0.44</v>
      </c>
      <c r="AA6673" s="178"/>
      <c r="AB6673" s="178"/>
      <c r="AC6673" s="178"/>
    </row>
    <row r="6674" spans="2:29" x14ac:dyDescent="0.35">
      <c r="B6674" s="222">
        <v>675100</v>
      </c>
      <c r="C6674" s="208">
        <v>284324</v>
      </c>
      <c r="D6674" s="309">
        <v>15637.82</v>
      </c>
      <c r="E6674" s="206">
        <v>22745.919999999998</v>
      </c>
      <c r="F6674" s="206">
        <v>25589.16</v>
      </c>
      <c r="G6674" s="205">
        <f t="shared" si="531"/>
        <v>0.42115834691156867</v>
      </c>
      <c r="H6674" s="207">
        <f t="shared" si="532"/>
        <v>0.45</v>
      </c>
      <c r="I6674" s="213">
        <v>264854</v>
      </c>
      <c r="J6674" s="213">
        <v>14566.97</v>
      </c>
      <c r="K6674" s="212">
        <v>21188.32</v>
      </c>
      <c r="L6674" s="212">
        <v>23836.86</v>
      </c>
      <c r="M6674" s="239">
        <f t="shared" si="529"/>
        <v>0.51529999999980647</v>
      </c>
      <c r="N6674" s="239"/>
      <c r="O6674" s="178"/>
      <c r="P6674" s="178"/>
      <c r="Q6674" s="178"/>
      <c r="R6674" s="178"/>
      <c r="S6674" s="178"/>
      <c r="T6674" s="178"/>
      <c r="U6674" s="178"/>
      <c r="V6674" s="178"/>
      <c r="W6674" s="178"/>
      <c r="X6674" s="178"/>
      <c r="Y6674" s="210">
        <f t="shared" si="528"/>
        <v>0.39231817508517258</v>
      </c>
      <c r="Z6674" s="211">
        <f t="shared" si="530"/>
        <v>0.46</v>
      </c>
      <c r="AA6674" s="178"/>
      <c r="AB6674" s="178"/>
      <c r="AC6674" s="178"/>
    </row>
    <row r="6675" spans="2:29" x14ac:dyDescent="0.35">
      <c r="B6675" s="222">
        <v>675200</v>
      </c>
      <c r="C6675" s="208">
        <v>284369</v>
      </c>
      <c r="D6675" s="309">
        <v>15640.29</v>
      </c>
      <c r="E6675" s="206">
        <v>22749.52</v>
      </c>
      <c r="F6675" s="206">
        <v>25593.21</v>
      </c>
      <c r="G6675" s="205">
        <f t="shared" si="531"/>
        <v>0.4211626184834123</v>
      </c>
      <c r="H6675" s="207">
        <f t="shared" si="532"/>
        <v>0.45</v>
      </c>
      <c r="I6675" s="213">
        <v>264898</v>
      </c>
      <c r="J6675" s="213">
        <v>14569.39</v>
      </c>
      <c r="K6675" s="212">
        <v>21191.84</v>
      </c>
      <c r="L6675" s="212">
        <v>23840.82</v>
      </c>
      <c r="M6675" s="239">
        <f t="shared" si="529"/>
        <v>0.51520000000000432</v>
      </c>
      <c r="N6675" s="239"/>
      <c r="O6675" s="178"/>
      <c r="P6675" s="178"/>
      <c r="Q6675" s="178"/>
      <c r="R6675" s="178"/>
      <c r="S6675" s="178"/>
      <c r="T6675" s="178"/>
      <c r="U6675" s="178"/>
      <c r="V6675" s="178"/>
      <c r="W6675" s="178"/>
      <c r="X6675" s="178"/>
      <c r="Y6675" s="210">
        <f t="shared" si="528"/>
        <v>0.39232523696682464</v>
      </c>
      <c r="Z6675" s="211">
        <f t="shared" si="530"/>
        <v>0.44</v>
      </c>
      <c r="AA6675" s="178"/>
      <c r="AB6675" s="178"/>
      <c r="AC6675" s="178"/>
    </row>
    <row r="6676" spans="2:29" x14ac:dyDescent="0.35">
      <c r="B6676" s="222">
        <v>675300</v>
      </c>
      <c r="C6676" s="208">
        <v>284414</v>
      </c>
      <c r="D6676" s="309">
        <v>15642.77</v>
      </c>
      <c r="E6676" s="206">
        <v>22753.119999999999</v>
      </c>
      <c r="F6676" s="206">
        <v>25597.26</v>
      </c>
      <c r="G6676" s="205">
        <f t="shared" si="531"/>
        <v>0.42116688879016734</v>
      </c>
      <c r="H6676" s="207">
        <f t="shared" si="532"/>
        <v>0.45</v>
      </c>
      <c r="I6676" s="213">
        <v>264944</v>
      </c>
      <c r="J6676" s="213">
        <v>14571.92</v>
      </c>
      <c r="K6676" s="212">
        <v>21195.52</v>
      </c>
      <c r="L6676" s="212">
        <v>23844.959999999999</v>
      </c>
      <c r="M6676" s="239">
        <f t="shared" si="529"/>
        <v>0.51530000000027942</v>
      </c>
      <c r="N6676" s="239"/>
      <c r="O6676" s="178"/>
      <c r="P6676" s="178"/>
      <c r="Q6676" s="178"/>
      <c r="R6676" s="178"/>
      <c r="S6676" s="178"/>
      <c r="T6676" s="178"/>
      <c r="U6676" s="178"/>
      <c r="V6676" s="178"/>
      <c r="W6676" s="178"/>
      <c r="X6676" s="178"/>
      <c r="Y6676" s="210">
        <f t="shared" si="528"/>
        <v>0.39233525840367245</v>
      </c>
      <c r="Z6676" s="211">
        <f t="shared" si="530"/>
        <v>0.46</v>
      </c>
      <c r="AA6676" s="178"/>
      <c r="AB6676" s="178"/>
      <c r="AC6676" s="178"/>
    </row>
    <row r="6677" spans="2:29" x14ac:dyDescent="0.35">
      <c r="B6677" s="222">
        <v>675400</v>
      </c>
      <c r="C6677" s="208">
        <v>284459</v>
      </c>
      <c r="D6677" s="309">
        <v>15645.24</v>
      </c>
      <c r="E6677" s="206">
        <v>22756.720000000001</v>
      </c>
      <c r="F6677" s="206">
        <v>25601.31</v>
      </c>
      <c r="G6677" s="205">
        <f t="shared" si="531"/>
        <v>0.42117115783239562</v>
      </c>
      <c r="H6677" s="207">
        <f t="shared" si="532"/>
        <v>0.45</v>
      </c>
      <c r="I6677" s="213">
        <v>264988</v>
      </c>
      <c r="J6677" s="213">
        <v>14574.34</v>
      </c>
      <c r="K6677" s="212">
        <v>21199.040000000001</v>
      </c>
      <c r="L6677" s="212">
        <v>23848.92</v>
      </c>
      <c r="M6677" s="239">
        <f t="shared" si="529"/>
        <v>0.51519999999989519</v>
      </c>
      <c r="N6677" s="239"/>
      <c r="O6677" s="178"/>
      <c r="P6677" s="178"/>
      <c r="Q6677" s="178"/>
      <c r="R6677" s="178"/>
      <c r="S6677" s="178"/>
      <c r="T6677" s="178"/>
      <c r="U6677" s="178"/>
      <c r="V6677" s="178"/>
      <c r="W6677" s="178"/>
      <c r="X6677" s="178"/>
      <c r="Y6677" s="210">
        <f t="shared" si="528"/>
        <v>0.39234231566479122</v>
      </c>
      <c r="Z6677" s="211">
        <f t="shared" si="530"/>
        <v>0.44</v>
      </c>
      <c r="AA6677" s="178"/>
      <c r="AB6677" s="178"/>
      <c r="AC6677" s="178"/>
    </row>
    <row r="6678" spans="2:29" x14ac:dyDescent="0.35">
      <c r="B6678" s="222">
        <v>675500</v>
      </c>
      <c r="C6678" s="208">
        <v>284504</v>
      </c>
      <c r="D6678" s="309">
        <v>15647.72</v>
      </c>
      <c r="E6678" s="206">
        <v>22760.32</v>
      </c>
      <c r="F6678" s="206">
        <v>25605.360000000001</v>
      </c>
      <c r="G6678" s="205">
        <f t="shared" si="531"/>
        <v>0.42117542561065879</v>
      </c>
      <c r="H6678" s="207">
        <f t="shared" si="532"/>
        <v>0.45</v>
      </c>
      <c r="I6678" s="213">
        <v>265034</v>
      </c>
      <c r="J6678" s="213">
        <v>14576.87</v>
      </c>
      <c r="K6678" s="212">
        <v>21202.720000000001</v>
      </c>
      <c r="L6678" s="212">
        <v>23853.06</v>
      </c>
      <c r="M6678" s="239">
        <f t="shared" si="529"/>
        <v>0.5152999999995882</v>
      </c>
      <c r="N6678" s="239"/>
      <c r="O6678" s="178"/>
      <c r="P6678" s="178"/>
      <c r="Q6678" s="178"/>
      <c r="R6678" s="178"/>
      <c r="S6678" s="178"/>
      <c r="T6678" s="178"/>
      <c r="U6678" s="178"/>
      <c r="V6678" s="178"/>
      <c r="W6678" s="178"/>
      <c r="X6678" s="178"/>
      <c r="Y6678" s="210">
        <f t="shared" si="528"/>
        <v>0.39235233160621763</v>
      </c>
      <c r="Z6678" s="211">
        <f t="shared" si="530"/>
        <v>0.46</v>
      </c>
      <c r="AA6678" s="178"/>
      <c r="AB6678" s="178"/>
      <c r="AC6678" s="178"/>
    </row>
    <row r="6679" spans="2:29" x14ac:dyDescent="0.35">
      <c r="B6679" s="222">
        <v>675600</v>
      </c>
      <c r="C6679" s="208">
        <v>284549</v>
      </c>
      <c r="D6679" s="309">
        <v>15650.19</v>
      </c>
      <c r="E6679" s="206">
        <v>22763.919999999998</v>
      </c>
      <c r="F6679" s="206">
        <v>25609.41</v>
      </c>
      <c r="G6679" s="205">
        <f t="shared" si="531"/>
        <v>0.42117969212551803</v>
      </c>
      <c r="H6679" s="207">
        <f t="shared" si="532"/>
        <v>0.45</v>
      </c>
      <c r="I6679" s="213">
        <v>265078</v>
      </c>
      <c r="J6679" s="213">
        <v>14579.29</v>
      </c>
      <c r="K6679" s="212">
        <v>21206.240000000002</v>
      </c>
      <c r="L6679" s="212">
        <v>23857.02</v>
      </c>
      <c r="M6679" s="239">
        <f t="shared" si="529"/>
        <v>0.51519999999974975</v>
      </c>
      <c r="N6679" s="239"/>
      <c r="O6679" s="178"/>
      <c r="P6679" s="178"/>
      <c r="Q6679" s="178"/>
      <c r="R6679" s="178"/>
      <c r="S6679" s="178"/>
      <c r="T6679" s="178"/>
      <c r="U6679" s="178"/>
      <c r="V6679" s="178"/>
      <c r="W6679" s="178"/>
      <c r="X6679" s="178"/>
      <c r="Y6679" s="210">
        <f t="shared" si="528"/>
        <v>0.39235938425103611</v>
      </c>
      <c r="Z6679" s="211">
        <f t="shared" si="530"/>
        <v>0.44</v>
      </c>
      <c r="AA6679" s="178"/>
      <c r="AB6679" s="178"/>
      <c r="AC6679" s="178"/>
    </row>
    <row r="6680" spans="2:29" x14ac:dyDescent="0.35">
      <c r="B6680" s="222">
        <v>675700</v>
      </c>
      <c r="C6680" s="208">
        <v>284594</v>
      </c>
      <c r="D6680" s="309">
        <v>15652.67</v>
      </c>
      <c r="E6680" s="206">
        <v>22767.52</v>
      </c>
      <c r="F6680" s="206">
        <v>25613.46</v>
      </c>
      <c r="G6680" s="205">
        <f t="shared" si="531"/>
        <v>0.42118395737753439</v>
      </c>
      <c r="H6680" s="207">
        <f t="shared" si="532"/>
        <v>0.45</v>
      </c>
      <c r="I6680" s="213">
        <v>265124</v>
      </c>
      <c r="J6680" s="213">
        <v>14581.82</v>
      </c>
      <c r="K6680" s="212">
        <v>21209.919999999998</v>
      </c>
      <c r="L6680" s="212">
        <v>23861.16</v>
      </c>
      <c r="M6680" s="239">
        <f t="shared" si="529"/>
        <v>0.51530000000002474</v>
      </c>
      <c r="N6680" s="239"/>
      <c r="O6680" s="178"/>
      <c r="P6680" s="178"/>
      <c r="Q6680" s="178"/>
      <c r="R6680" s="178"/>
      <c r="S6680" s="178"/>
      <c r="T6680" s="178"/>
      <c r="U6680" s="178"/>
      <c r="V6680" s="178"/>
      <c r="W6680" s="178"/>
      <c r="X6680" s="178"/>
      <c r="Y6680" s="210">
        <f t="shared" si="528"/>
        <v>0.39236939470179072</v>
      </c>
      <c r="Z6680" s="211">
        <f t="shared" si="530"/>
        <v>0.46</v>
      </c>
      <c r="AA6680" s="178"/>
      <c r="AB6680" s="178"/>
      <c r="AC6680" s="178"/>
    </row>
    <row r="6681" spans="2:29" x14ac:dyDescent="0.35">
      <c r="B6681" s="222">
        <v>675800</v>
      </c>
      <c r="C6681" s="208">
        <v>284639</v>
      </c>
      <c r="D6681" s="309">
        <v>15655.14</v>
      </c>
      <c r="E6681" s="206">
        <v>22771.119999999999</v>
      </c>
      <c r="F6681" s="206">
        <v>25617.51</v>
      </c>
      <c r="G6681" s="205">
        <f t="shared" si="531"/>
        <v>0.42118822136726841</v>
      </c>
      <c r="H6681" s="207">
        <f t="shared" si="532"/>
        <v>0.45</v>
      </c>
      <c r="I6681" s="213">
        <v>265168</v>
      </c>
      <c r="J6681" s="213">
        <v>14584.24</v>
      </c>
      <c r="K6681" s="212">
        <v>21213.439999999999</v>
      </c>
      <c r="L6681" s="212">
        <v>23865.119999999999</v>
      </c>
      <c r="M6681" s="239">
        <f t="shared" si="529"/>
        <v>0.51520000000025901</v>
      </c>
      <c r="N6681" s="239"/>
      <c r="O6681" s="178"/>
      <c r="P6681" s="178"/>
      <c r="Q6681" s="178"/>
      <c r="R6681" s="178"/>
      <c r="S6681" s="178"/>
      <c r="T6681" s="178"/>
      <c r="U6681" s="178"/>
      <c r="V6681" s="178"/>
      <c r="W6681" s="178"/>
      <c r="X6681" s="178"/>
      <c r="Y6681" s="210">
        <f t="shared" si="528"/>
        <v>0.39237644273453687</v>
      </c>
      <c r="Z6681" s="211">
        <f t="shared" si="530"/>
        <v>0.44</v>
      </c>
      <c r="AA6681" s="178"/>
      <c r="AB6681" s="178"/>
      <c r="AC6681" s="178"/>
    </row>
    <row r="6682" spans="2:29" x14ac:dyDescent="0.35">
      <c r="B6682" s="222">
        <v>675900</v>
      </c>
      <c r="C6682" s="208">
        <v>284684</v>
      </c>
      <c r="D6682" s="309">
        <v>15657.62</v>
      </c>
      <c r="E6682" s="206">
        <v>22774.720000000001</v>
      </c>
      <c r="F6682" s="206">
        <v>25621.56</v>
      </c>
      <c r="G6682" s="205">
        <f t="shared" si="531"/>
        <v>0.42119248409528037</v>
      </c>
      <c r="H6682" s="207">
        <f t="shared" si="532"/>
        <v>0.45</v>
      </c>
      <c r="I6682" s="213">
        <v>265214</v>
      </c>
      <c r="J6682" s="213">
        <v>14586.77</v>
      </c>
      <c r="K6682" s="212">
        <v>21217.119999999999</v>
      </c>
      <c r="L6682" s="212">
        <v>23869.26</v>
      </c>
      <c r="M6682" s="239">
        <f t="shared" si="529"/>
        <v>0.51529999999995202</v>
      </c>
      <c r="N6682" s="239"/>
      <c r="O6682" s="178"/>
      <c r="P6682" s="178"/>
      <c r="Q6682" s="178"/>
      <c r="R6682" s="178"/>
      <c r="S6682" s="178"/>
      <c r="T6682" s="178"/>
      <c r="U6682" s="178"/>
      <c r="V6682" s="178"/>
      <c r="W6682" s="178"/>
      <c r="X6682" s="178"/>
      <c r="Y6682" s="210">
        <f t="shared" si="528"/>
        <v>0.39238644769936382</v>
      </c>
      <c r="Z6682" s="211">
        <f t="shared" si="530"/>
        <v>0.46</v>
      </c>
      <c r="AA6682" s="178"/>
      <c r="AB6682" s="178"/>
      <c r="AC6682" s="178"/>
    </row>
    <row r="6683" spans="2:29" x14ac:dyDescent="0.35">
      <c r="B6683" s="222">
        <v>676000</v>
      </c>
      <c r="C6683" s="208">
        <v>284729</v>
      </c>
      <c r="D6683" s="309">
        <v>15660.09</v>
      </c>
      <c r="E6683" s="206">
        <v>22778.32</v>
      </c>
      <c r="F6683" s="206">
        <v>25625.61</v>
      </c>
      <c r="G6683" s="205">
        <f t="shared" si="531"/>
        <v>0.42119674556213016</v>
      </c>
      <c r="H6683" s="207">
        <f t="shared" si="532"/>
        <v>0.45</v>
      </c>
      <c r="I6683" s="213">
        <v>265258</v>
      </c>
      <c r="J6683" s="213">
        <v>14589.19</v>
      </c>
      <c r="K6683" s="212">
        <v>21220.639999999999</v>
      </c>
      <c r="L6683" s="212">
        <v>23873.22</v>
      </c>
      <c r="M6683" s="239">
        <f t="shared" si="529"/>
        <v>0.51520000000007715</v>
      </c>
      <c r="N6683" s="239"/>
      <c r="O6683" s="178"/>
      <c r="P6683" s="178"/>
      <c r="Q6683" s="178"/>
      <c r="R6683" s="178"/>
      <c r="S6683" s="178"/>
      <c r="T6683" s="178"/>
      <c r="U6683" s="178"/>
      <c r="V6683" s="178"/>
      <c r="W6683" s="178"/>
      <c r="X6683" s="178"/>
      <c r="Y6683" s="210">
        <f t="shared" si="528"/>
        <v>0.39239349112426036</v>
      </c>
      <c r="Z6683" s="211">
        <f t="shared" si="530"/>
        <v>0.44</v>
      </c>
      <c r="AA6683" s="178"/>
      <c r="AB6683" s="178"/>
      <c r="AC6683" s="178"/>
    </row>
    <row r="6684" spans="2:29" x14ac:dyDescent="0.35">
      <c r="B6684" s="222">
        <v>676100</v>
      </c>
      <c r="C6684" s="208">
        <v>284774</v>
      </c>
      <c r="D6684" s="309">
        <v>15662.57</v>
      </c>
      <c r="E6684" s="206">
        <v>22781.919999999998</v>
      </c>
      <c r="F6684" s="206">
        <v>25629.66</v>
      </c>
      <c r="G6684" s="205">
        <f t="shared" si="531"/>
        <v>0.42120100576837743</v>
      </c>
      <c r="H6684" s="207">
        <f t="shared" si="532"/>
        <v>0.45</v>
      </c>
      <c r="I6684" s="213">
        <v>265304</v>
      </c>
      <c r="J6684" s="213">
        <v>14591.72</v>
      </c>
      <c r="K6684" s="212">
        <v>21224.32</v>
      </c>
      <c r="L6684" s="212">
        <v>23877.360000000001</v>
      </c>
      <c r="M6684" s="239">
        <f t="shared" si="529"/>
        <v>0.51529999999980647</v>
      </c>
      <c r="N6684" s="239"/>
      <c r="O6684" s="178"/>
      <c r="P6684" s="178"/>
      <c r="Q6684" s="178"/>
      <c r="R6684" s="178"/>
      <c r="S6684" s="178"/>
      <c r="T6684" s="178"/>
      <c r="U6684" s="178"/>
      <c r="V6684" s="178"/>
      <c r="W6684" s="178"/>
      <c r="X6684" s="178"/>
      <c r="Y6684" s="210">
        <f t="shared" si="528"/>
        <v>0.39240349060789825</v>
      </c>
      <c r="Z6684" s="211">
        <f t="shared" si="530"/>
        <v>0.46</v>
      </c>
      <c r="AA6684" s="178"/>
      <c r="AB6684" s="178"/>
      <c r="AC6684" s="178"/>
    </row>
    <row r="6685" spans="2:29" x14ac:dyDescent="0.35">
      <c r="B6685" s="222">
        <v>676200</v>
      </c>
      <c r="C6685" s="208">
        <v>284819</v>
      </c>
      <c r="D6685" s="309">
        <v>15665.04</v>
      </c>
      <c r="E6685" s="206">
        <v>22785.52</v>
      </c>
      <c r="F6685" s="206">
        <v>25633.71</v>
      </c>
      <c r="G6685" s="205">
        <f t="shared" si="531"/>
        <v>0.42120526471458147</v>
      </c>
      <c r="H6685" s="207">
        <f t="shared" si="532"/>
        <v>0.45</v>
      </c>
      <c r="I6685" s="213">
        <v>265348</v>
      </c>
      <c r="J6685" s="213">
        <v>14594.14</v>
      </c>
      <c r="K6685" s="212">
        <v>21227.84</v>
      </c>
      <c r="L6685" s="212">
        <v>23881.32</v>
      </c>
      <c r="M6685" s="239">
        <f t="shared" si="529"/>
        <v>0.51520000000000432</v>
      </c>
      <c r="N6685" s="239"/>
      <c r="O6685" s="178"/>
      <c r="P6685" s="178"/>
      <c r="Q6685" s="178"/>
      <c r="R6685" s="178"/>
      <c r="S6685" s="178"/>
      <c r="T6685" s="178"/>
      <c r="U6685" s="178"/>
      <c r="V6685" s="178"/>
      <c r="W6685" s="178"/>
      <c r="X6685" s="178"/>
      <c r="Y6685" s="210">
        <f t="shared" si="528"/>
        <v>0.39241052942916299</v>
      </c>
      <c r="Z6685" s="211">
        <f t="shared" si="530"/>
        <v>0.44</v>
      </c>
      <c r="AA6685" s="178"/>
      <c r="AB6685" s="178"/>
      <c r="AC6685" s="178"/>
    </row>
    <row r="6686" spans="2:29" x14ac:dyDescent="0.35">
      <c r="B6686" s="222">
        <v>676300</v>
      </c>
      <c r="C6686" s="208">
        <v>284864</v>
      </c>
      <c r="D6686" s="309">
        <v>15667.52</v>
      </c>
      <c r="E6686" s="206">
        <v>22789.119999999999</v>
      </c>
      <c r="F6686" s="206">
        <v>25637.759999999998</v>
      </c>
      <c r="G6686" s="205">
        <f t="shared" si="531"/>
        <v>0.42120952240130122</v>
      </c>
      <c r="H6686" s="207">
        <f t="shared" si="532"/>
        <v>0.45</v>
      </c>
      <c r="I6686" s="213">
        <v>265394</v>
      </c>
      <c r="J6686" s="213">
        <v>14596.67</v>
      </c>
      <c r="K6686" s="212">
        <v>21231.52</v>
      </c>
      <c r="L6686" s="212">
        <v>23885.46</v>
      </c>
      <c r="M6686" s="239">
        <f t="shared" si="529"/>
        <v>0.51530000000027942</v>
      </c>
      <c r="N6686" s="239"/>
      <c r="O6686" s="178"/>
      <c r="P6686" s="178"/>
      <c r="Q6686" s="178"/>
      <c r="R6686" s="178"/>
      <c r="S6686" s="178"/>
      <c r="T6686" s="178"/>
      <c r="U6686" s="178"/>
      <c r="V6686" s="178"/>
      <c r="W6686" s="178"/>
      <c r="X6686" s="178"/>
      <c r="Y6686" s="210">
        <f t="shared" si="528"/>
        <v>0.39242052343634481</v>
      </c>
      <c r="Z6686" s="211">
        <f t="shared" si="530"/>
        <v>0.46</v>
      </c>
      <c r="AA6686" s="178"/>
      <c r="AB6686" s="178"/>
      <c r="AC6686" s="178"/>
    </row>
    <row r="6687" spans="2:29" x14ac:dyDescent="0.35">
      <c r="B6687" s="222">
        <v>676400</v>
      </c>
      <c r="C6687" s="208">
        <v>284909</v>
      </c>
      <c r="D6687" s="309">
        <v>15669.99</v>
      </c>
      <c r="E6687" s="206">
        <v>22792.720000000001</v>
      </c>
      <c r="F6687" s="206">
        <v>25641.81</v>
      </c>
      <c r="G6687" s="205">
        <f t="shared" si="531"/>
        <v>0.42121377882909522</v>
      </c>
      <c r="H6687" s="207">
        <f t="shared" si="532"/>
        <v>0.45</v>
      </c>
      <c r="I6687" s="213">
        <v>265438</v>
      </c>
      <c r="J6687" s="213">
        <v>14599.09</v>
      </c>
      <c r="K6687" s="212">
        <v>21235.040000000001</v>
      </c>
      <c r="L6687" s="212">
        <v>23889.42</v>
      </c>
      <c r="M6687" s="239">
        <f t="shared" si="529"/>
        <v>0.51519999999989519</v>
      </c>
      <c r="N6687" s="239"/>
      <c r="O6687" s="178"/>
      <c r="P6687" s="178"/>
      <c r="Q6687" s="178"/>
      <c r="R6687" s="178"/>
      <c r="S6687" s="178"/>
      <c r="T6687" s="178"/>
      <c r="U6687" s="178"/>
      <c r="V6687" s="178"/>
      <c r="W6687" s="178"/>
      <c r="X6687" s="178"/>
      <c r="Y6687" s="210">
        <f t="shared" si="528"/>
        <v>0.39242755765819043</v>
      </c>
      <c r="Z6687" s="211">
        <f t="shared" si="530"/>
        <v>0.44</v>
      </c>
      <c r="AA6687" s="178"/>
      <c r="AB6687" s="178"/>
      <c r="AC6687" s="178"/>
    </row>
    <row r="6688" spans="2:29" x14ac:dyDescent="0.35">
      <c r="B6688" s="222">
        <v>676500</v>
      </c>
      <c r="C6688" s="208">
        <v>284954</v>
      </c>
      <c r="D6688" s="309">
        <v>15672.47</v>
      </c>
      <c r="E6688" s="206">
        <v>22796.32</v>
      </c>
      <c r="F6688" s="206">
        <v>25645.86</v>
      </c>
      <c r="G6688" s="205">
        <f t="shared" si="531"/>
        <v>0.42121803399852181</v>
      </c>
      <c r="H6688" s="207">
        <f t="shared" si="532"/>
        <v>0.45</v>
      </c>
      <c r="I6688" s="213">
        <v>265484</v>
      </c>
      <c r="J6688" s="213">
        <v>14601.62</v>
      </c>
      <c r="K6688" s="212">
        <v>21238.720000000001</v>
      </c>
      <c r="L6688" s="212">
        <v>23893.56</v>
      </c>
      <c r="M6688" s="239">
        <f t="shared" si="529"/>
        <v>0.5152999999995882</v>
      </c>
      <c r="N6688" s="239"/>
      <c r="O6688" s="178"/>
      <c r="P6688" s="178"/>
      <c r="Q6688" s="178"/>
      <c r="R6688" s="178"/>
      <c r="S6688" s="178"/>
      <c r="T6688" s="178"/>
      <c r="U6688" s="178"/>
      <c r="V6688" s="178"/>
      <c r="W6688" s="178"/>
      <c r="X6688" s="178"/>
      <c r="Y6688" s="210">
        <f t="shared" si="528"/>
        <v>0.39243754619364374</v>
      </c>
      <c r="Z6688" s="211">
        <f t="shared" si="530"/>
        <v>0.46</v>
      </c>
      <c r="AA6688" s="178"/>
      <c r="AB6688" s="178"/>
      <c r="AC6688" s="178"/>
    </row>
    <row r="6689" spans="2:29" x14ac:dyDescent="0.35">
      <c r="B6689" s="222">
        <v>676600</v>
      </c>
      <c r="C6689" s="208">
        <v>284999</v>
      </c>
      <c r="D6689" s="309">
        <v>15674.94</v>
      </c>
      <c r="E6689" s="206">
        <v>22799.919999999998</v>
      </c>
      <c r="F6689" s="206">
        <v>25649.91</v>
      </c>
      <c r="G6689" s="205">
        <f t="shared" si="531"/>
        <v>0.42122228791013894</v>
      </c>
      <c r="H6689" s="207">
        <f t="shared" si="532"/>
        <v>0.45</v>
      </c>
      <c r="I6689" s="213">
        <v>265528</v>
      </c>
      <c r="J6689" s="213">
        <v>14604.04</v>
      </c>
      <c r="K6689" s="212">
        <v>21242.240000000002</v>
      </c>
      <c r="L6689" s="212">
        <v>23897.52</v>
      </c>
      <c r="M6689" s="239">
        <f t="shared" si="529"/>
        <v>0.51519999999974975</v>
      </c>
      <c r="N6689" s="239"/>
      <c r="O6689" s="178"/>
      <c r="P6689" s="178"/>
      <c r="Q6689" s="178"/>
      <c r="R6689" s="178"/>
      <c r="S6689" s="178"/>
      <c r="T6689" s="178"/>
      <c r="U6689" s="178"/>
      <c r="V6689" s="178"/>
      <c r="W6689" s="178"/>
      <c r="X6689" s="178"/>
      <c r="Y6689" s="210">
        <f t="shared" si="528"/>
        <v>0.39244457582027786</v>
      </c>
      <c r="Z6689" s="211">
        <f t="shared" si="530"/>
        <v>0.44</v>
      </c>
      <c r="AA6689" s="178"/>
      <c r="AB6689" s="178"/>
      <c r="AC6689" s="178"/>
    </row>
    <row r="6690" spans="2:29" x14ac:dyDescent="0.35">
      <c r="B6690" s="222">
        <v>676700</v>
      </c>
      <c r="C6690" s="208">
        <v>285044</v>
      </c>
      <c r="D6690" s="309">
        <v>15677.42</v>
      </c>
      <c r="E6690" s="206">
        <v>22803.52</v>
      </c>
      <c r="F6690" s="206">
        <v>25653.96</v>
      </c>
      <c r="G6690" s="205">
        <f t="shared" si="531"/>
        <v>0.4212265405645042</v>
      </c>
      <c r="H6690" s="207">
        <f t="shared" si="532"/>
        <v>0.45</v>
      </c>
      <c r="I6690" s="213">
        <v>265574</v>
      </c>
      <c r="J6690" s="213">
        <v>14606.57</v>
      </c>
      <c r="K6690" s="212">
        <v>21245.919999999998</v>
      </c>
      <c r="L6690" s="212">
        <v>23901.66</v>
      </c>
      <c r="M6690" s="239">
        <f t="shared" si="529"/>
        <v>0.51530000000002474</v>
      </c>
      <c r="N6690" s="239"/>
      <c r="O6690" s="178"/>
      <c r="P6690" s="178"/>
      <c r="Q6690" s="178"/>
      <c r="R6690" s="178"/>
      <c r="S6690" s="178"/>
      <c r="T6690" s="178"/>
      <c r="U6690" s="178"/>
      <c r="V6690" s="178"/>
      <c r="W6690" s="178"/>
      <c r="X6690" s="178"/>
      <c r="Y6690" s="210">
        <f t="shared" si="528"/>
        <v>0.39245455888872471</v>
      </c>
      <c r="Z6690" s="211">
        <f t="shared" si="530"/>
        <v>0.46</v>
      </c>
      <c r="AA6690" s="178"/>
      <c r="AB6690" s="178"/>
      <c r="AC6690" s="178"/>
    </row>
    <row r="6691" spans="2:29" x14ac:dyDescent="0.35">
      <c r="B6691" s="222">
        <v>676800</v>
      </c>
      <c r="C6691" s="208">
        <v>285089</v>
      </c>
      <c r="D6691" s="309">
        <v>15679.89</v>
      </c>
      <c r="E6691" s="206">
        <v>22807.119999999999</v>
      </c>
      <c r="F6691" s="206">
        <v>25658.01</v>
      </c>
      <c r="G6691" s="205">
        <f t="shared" si="531"/>
        <v>0.42123079196217494</v>
      </c>
      <c r="H6691" s="207">
        <f t="shared" si="532"/>
        <v>0.45</v>
      </c>
      <c r="I6691" s="213">
        <v>265618</v>
      </c>
      <c r="J6691" s="213">
        <v>14608.99</v>
      </c>
      <c r="K6691" s="212">
        <v>21249.439999999999</v>
      </c>
      <c r="L6691" s="212">
        <v>23905.62</v>
      </c>
      <c r="M6691" s="239">
        <f t="shared" si="529"/>
        <v>0.51520000000025901</v>
      </c>
      <c r="N6691" s="239"/>
      <c r="O6691" s="178"/>
      <c r="P6691" s="178"/>
      <c r="Q6691" s="178"/>
      <c r="R6691" s="178"/>
      <c r="S6691" s="178"/>
      <c r="T6691" s="178"/>
      <c r="U6691" s="178"/>
      <c r="V6691" s="178"/>
      <c r="W6691" s="178"/>
      <c r="X6691" s="178"/>
      <c r="Y6691" s="210">
        <f t="shared" si="528"/>
        <v>0.39246158392434988</v>
      </c>
      <c r="Z6691" s="211">
        <f t="shared" si="530"/>
        <v>0.44</v>
      </c>
      <c r="AA6691" s="178"/>
      <c r="AB6691" s="178"/>
      <c r="AC6691" s="178"/>
    </row>
    <row r="6692" spans="2:29" x14ac:dyDescent="0.35">
      <c r="B6692" s="222">
        <v>676900</v>
      </c>
      <c r="C6692" s="208">
        <v>285134</v>
      </c>
      <c r="D6692" s="309">
        <v>15682.37</v>
      </c>
      <c r="E6692" s="206">
        <v>22810.720000000001</v>
      </c>
      <c r="F6692" s="206">
        <v>25662.06</v>
      </c>
      <c r="G6692" s="205">
        <f t="shared" si="531"/>
        <v>0.4212350421037081</v>
      </c>
      <c r="H6692" s="207">
        <f t="shared" si="532"/>
        <v>0.45</v>
      </c>
      <c r="I6692" s="213">
        <v>265664</v>
      </c>
      <c r="J6692" s="213">
        <v>14611.52</v>
      </c>
      <c r="K6692" s="212">
        <v>21253.119999999999</v>
      </c>
      <c r="L6692" s="212">
        <v>23909.759999999998</v>
      </c>
      <c r="M6692" s="239">
        <f t="shared" si="529"/>
        <v>0.51529999999995202</v>
      </c>
      <c r="N6692" s="239"/>
      <c r="O6692" s="178"/>
      <c r="P6692" s="178"/>
      <c r="Q6692" s="178"/>
      <c r="R6692" s="178"/>
      <c r="S6692" s="178"/>
      <c r="T6692" s="178"/>
      <c r="U6692" s="178"/>
      <c r="V6692" s="178"/>
      <c r="W6692" s="178"/>
      <c r="X6692" s="178"/>
      <c r="Y6692" s="210">
        <f t="shared" si="528"/>
        <v>0.39247156153050672</v>
      </c>
      <c r="Z6692" s="211">
        <f t="shared" si="530"/>
        <v>0.46</v>
      </c>
      <c r="AA6692" s="178"/>
      <c r="AB6692" s="178"/>
      <c r="AC6692" s="178"/>
    </row>
    <row r="6693" spans="2:29" x14ac:dyDescent="0.35">
      <c r="B6693" s="222">
        <v>677000</v>
      </c>
      <c r="C6693" s="208">
        <v>285179</v>
      </c>
      <c r="D6693" s="309">
        <v>15684.84</v>
      </c>
      <c r="E6693" s="206">
        <v>22814.32</v>
      </c>
      <c r="F6693" s="206">
        <v>25666.11</v>
      </c>
      <c r="G6693" s="205">
        <f t="shared" si="531"/>
        <v>0.42123929098966029</v>
      </c>
      <c r="H6693" s="207">
        <f t="shared" si="532"/>
        <v>0.45</v>
      </c>
      <c r="I6693" s="213">
        <v>265708</v>
      </c>
      <c r="J6693" s="213">
        <v>14613.94</v>
      </c>
      <c r="K6693" s="212">
        <v>21256.639999999999</v>
      </c>
      <c r="L6693" s="212">
        <v>23913.72</v>
      </c>
      <c r="M6693" s="239">
        <f t="shared" si="529"/>
        <v>0.51520000000007715</v>
      </c>
      <c r="N6693" s="239"/>
      <c r="O6693" s="178"/>
      <c r="P6693" s="178"/>
      <c r="Q6693" s="178"/>
      <c r="R6693" s="178"/>
      <c r="S6693" s="178"/>
      <c r="T6693" s="178"/>
      <c r="U6693" s="178"/>
      <c r="V6693" s="178"/>
      <c r="W6693" s="178"/>
      <c r="X6693" s="178"/>
      <c r="Y6693" s="210">
        <f t="shared" si="528"/>
        <v>0.39247858197932051</v>
      </c>
      <c r="Z6693" s="211">
        <f t="shared" si="530"/>
        <v>0.44</v>
      </c>
      <c r="AA6693" s="178"/>
      <c r="AB6693" s="178"/>
      <c r="AC6693" s="178"/>
    </row>
    <row r="6694" spans="2:29" x14ac:dyDescent="0.35">
      <c r="B6694" s="222">
        <v>677100</v>
      </c>
      <c r="C6694" s="208">
        <v>285224</v>
      </c>
      <c r="D6694" s="309">
        <v>15687.32</v>
      </c>
      <c r="E6694" s="206">
        <v>22817.919999999998</v>
      </c>
      <c r="F6694" s="206">
        <v>25670.16</v>
      </c>
      <c r="G6694" s="205">
        <f t="shared" si="531"/>
        <v>0.42124353862058778</v>
      </c>
      <c r="H6694" s="207">
        <f t="shared" si="532"/>
        <v>0.45</v>
      </c>
      <c r="I6694" s="213">
        <v>265754</v>
      </c>
      <c r="J6694" s="213">
        <v>14616.47</v>
      </c>
      <c r="K6694" s="212">
        <v>21260.32</v>
      </c>
      <c r="L6694" s="212">
        <v>23917.86</v>
      </c>
      <c r="M6694" s="239">
        <f t="shared" si="529"/>
        <v>0.51529999999980647</v>
      </c>
      <c r="N6694" s="239"/>
      <c r="O6694" s="178"/>
      <c r="P6694" s="178"/>
      <c r="Q6694" s="178"/>
      <c r="R6694" s="178"/>
      <c r="S6694" s="178"/>
      <c r="T6694" s="178"/>
      <c r="U6694" s="178"/>
      <c r="V6694" s="178"/>
      <c r="W6694" s="178"/>
      <c r="X6694" s="178"/>
      <c r="Y6694" s="210">
        <f t="shared" si="528"/>
        <v>0.3924885541278984</v>
      </c>
      <c r="Z6694" s="211">
        <f t="shared" si="530"/>
        <v>0.46</v>
      </c>
      <c r="AA6694" s="178"/>
      <c r="AB6694" s="178"/>
      <c r="AC6694" s="178"/>
    </row>
    <row r="6695" spans="2:29" x14ac:dyDescent="0.35">
      <c r="B6695" s="222">
        <v>677200</v>
      </c>
      <c r="C6695" s="208">
        <v>285269</v>
      </c>
      <c r="D6695" s="309">
        <v>15689.79</v>
      </c>
      <c r="E6695" s="206">
        <v>22821.52</v>
      </c>
      <c r="F6695" s="206">
        <v>25674.21</v>
      </c>
      <c r="G6695" s="205">
        <f t="shared" si="531"/>
        <v>0.42124778499704668</v>
      </c>
      <c r="H6695" s="207">
        <f t="shared" si="532"/>
        <v>0.45</v>
      </c>
      <c r="I6695" s="213">
        <v>265798</v>
      </c>
      <c r="J6695" s="213">
        <v>14618.89</v>
      </c>
      <c r="K6695" s="212">
        <v>21263.84</v>
      </c>
      <c r="L6695" s="212">
        <v>23921.82</v>
      </c>
      <c r="M6695" s="239">
        <f t="shared" si="529"/>
        <v>0.51520000000000432</v>
      </c>
      <c r="N6695" s="239"/>
      <c r="O6695" s="178"/>
      <c r="P6695" s="178"/>
      <c r="Q6695" s="178"/>
      <c r="R6695" s="178"/>
      <c r="S6695" s="178"/>
      <c r="T6695" s="178"/>
      <c r="U6695" s="178"/>
      <c r="V6695" s="178"/>
      <c r="W6695" s="178"/>
      <c r="X6695" s="178"/>
      <c r="Y6695" s="210">
        <f t="shared" si="528"/>
        <v>0.39249556999409335</v>
      </c>
      <c r="Z6695" s="211">
        <f t="shared" si="530"/>
        <v>0.44</v>
      </c>
      <c r="AA6695" s="178"/>
      <c r="AB6695" s="178"/>
      <c r="AC6695" s="178"/>
    </row>
    <row r="6696" spans="2:29" x14ac:dyDescent="0.35">
      <c r="B6696" s="222">
        <v>677300</v>
      </c>
      <c r="C6696" s="208">
        <v>285314</v>
      </c>
      <c r="D6696" s="309">
        <v>15692.27</v>
      </c>
      <c r="E6696" s="206">
        <v>22825.119999999999</v>
      </c>
      <c r="F6696" s="206">
        <v>25678.26</v>
      </c>
      <c r="G6696" s="205">
        <f t="shared" si="531"/>
        <v>0.4212520301195925</v>
      </c>
      <c r="H6696" s="207">
        <f t="shared" si="532"/>
        <v>0.45</v>
      </c>
      <c r="I6696" s="213">
        <v>265844</v>
      </c>
      <c r="J6696" s="213">
        <v>14621.42</v>
      </c>
      <c r="K6696" s="212">
        <v>21267.52</v>
      </c>
      <c r="L6696" s="212">
        <v>23925.96</v>
      </c>
      <c r="M6696" s="239">
        <f t="shared" si="529"/>
        <v>0.51530000000027942</v>
      </c>
      <c r="N6696" s="239"/>
      <c r="O6696" s="178"/>
      <c r="P6696" s="178"/>
      <c r="Q6696" s="178"/>
      <c r="R6696" s="178"/>
      <c r="S6696" s="178"/>
      <c r="T6696" s="178"/>
      <c r="U6696" s="178"/>
      <c r="V6696" s="178"/>
      <c r="W6696" s="178"/>
      <c r="X6696" s="178"/>
      <c r="Y6696" s="210">
        <f t="shared" si="528"/>
        <v>0.39250553668979771</v>
      </c>
      <c r="Z6696" s="211">
        <f t="shared" si="530"/>
        <v>0.46</v>
      </c>
      <c r="AA6696" s="178"/>
      <c r="AB6696" s="178"/>
      <c r="AC6696" s="178"/>
    </row>
    <row r="6697" spans="2:29" x14ac:dyDescent="0.35">
      <c r="B6697" s="222">
        <v>677400</v>
      </c>
      <c r="C6697" s="208">
        <v>285359</v>
      </c>
      <c r="D6697" s="309">
        <v>15694.74</v>
      </c>
      <c r="E6697" s="206">
        <v>22828.720000000001</v>
      </c>
      <c r="F6697" s="206">
        <v>25682.31</v>
      </c>
      <c r="G6697" s="205">
        <f t="shared" si="531"/>
        <v>0.42125627398878063</v>
      </c>
      <c r="H6697" s="207">
        <f t="shared" si="532"/>
        <v>0.45</v>
      </c>
      <c r="I6697" s="213">
        <v>265888</v>
      </c>
      <c r="J6697" s="213">
        <v>14623.84</v>
      </c>
      <c r="K6697" s="212">
        <v>21271.040000000001</v>
      </c>
      <c r="L6697" s="212">
        <v>23929.919999999998</v>
      </c>
      <c r="M6697" s="239">
        <f t="shared" si="529"/>
        <v>0.51519999999989519</v>
      </c>
      <c r="N6697" s="239"/>
      <c r="O6697" s="178"/>
      <c r="P6697" s="178"/>
      <c r="Q6697" s="178"/>
      <c r="R6697" s="178"/>
      <c r="S6697" s="178"/>
      <c r="T6697" s="178"/>
      <c r="U6697" s="178"/>
      <c r="V6697" s="178"/>
      <c r="W6697" s="178"/>
      <c r="X6697" s="178"/>
      <c r="Y6697" s="210">
        <f t="shared" si="528"/>
        <v>0.39251254797756124</v>
      </c>
      <c r="Z6697" s="211">
        <f t="shared" si="530"/>
        <v>0.44</v>
      </c>
      <c r="AA6697" s="178"/>
      <c r="AB6697" s="178"/>
      <c r="AC6697" s="178"/>
    </row>
    <row r="6698" spans="2:29" x14ac:dyDescent="0.35">
      <c r="B6698" s="222">
        <v>677500</v>
      </c>
      <c r="C6698" s="208">
        <v>285404</v>
      </c>
      <c r="D6698" s="309">
        <v>15697.22</v>
      </c>
      <c r="E6698" s="206">
        <v>22832.32</v>
      </c>
      <c r="F6698" s="206">
        <v>25686.36</v>
      </c>
      <c r="G6698" s="205">
        <f t="shared" si="531"/>
        <v>0.42126051660516606</v>
      </c>
      <c r="H6698" s="207">
        <f t="shared" si="532"/>
        <v>0.45</v>
      </c>
      <c r="I6698" s="213">
        <v>265934</v>
      </c>
      <c r="J6698" s="213">
        <v>14626.37</v>
      </c>
      <c r="K6698" s="212">
        <v>21274.720000000001</v>
      </c>
      <c r="L6698" s="212">
        <v>23934.06</v>
      </c>
      <c r="M6698" s="239">
        <f t="shared" si="529"/>
        <v>0.5152999999995882</v>
      </c>
      <c r="N6698" s="239"/>
      <c r="O6698" s="178"/>
      <c r="P6698" s="178"/>
      <c r="Q6698" s="178"/>
      <c r="R6698" s="178"/>
      <c r="S6698" s="178"/>
      <c r="T6698" s="178"/>
      <c r="U6698" s="178"/>
      <c r="V6698" s="178"/>
      <c r="W6698" s="178"/>
      <c r="X6698" s="178"/>
      <c r="Y6698" s="210">
        <f t="shared" si="528"/>
        <v>0.39252250922509224</v>
      </c>
      <c r="Z6698" s="211">
        <f t="shared" si="530"/>
        <v>0.46</v>
      </c>
      <c r="AA6698" s="178"/>
      <c r="AB6698" s="178"/>
      <c r="AC6698" s="178"/>
    </row>
    <row r="6699" spans="2:29" x14ac:dyDescent="0.35">
      <c r="B6699" s="222">
        <v>677600</v>
      </c>
      <c r="C6699" s="208">
        <v>285449</v>
      </c>
      <c r="D6699" s="309">
        <v>15699.69</v>
      </c>
      <c r="E6699" s="206">
        <v>22835.919999999998</v>
      </c>
      <c r="F6699" s="206">
        <v>25690.41</v>
      </c>
      <c r="G6699" s="205">
        <f t="shared" si="531"/>
        <v>0.42126475796930341</v>
      </c>
      <c r="H6699" s="207">
        <f t="shared" si="532"/>
        <v>0.45</v>
      </c>
      <c r="I6699" s="213">
        <v>265978</v>
      </c>
      <c r="J6699" s="213">
        <v>14628.79</v>
      </c>
      <c r="K6699" s="212">
        <v>21278.240000000002</v>
      </c>
      <c r="L6699" s="212">
        <v>23938.02</v>
      </c>
      <c r="M6699" s="239">
        <f t="shared" si="529"/>
        <v>0.51519999999974975</v>
      </c>
      <c r="N6699" s="239"/>
      <c r="O6699" s="178"/>
      <c r="P6699" s="178"/>
      <c r="Q6699" s="178"/>
      <c r="R6699" s="178"/>
      <c r="S6699" s="178"/>
      <c r="T6699" s="178"/>
      <c r="U6699" s="178"/>
      <c r="V6699" s="178"/>
      <c r="W6699" s="178"/>
      <c r="X6699" s="178"/>
      <c r="Y6699" s="210">
        <f t="shared" si="528"/>
        <v>0.39252951593860685</v>
      </c>
      <c r="Z6699" s="211">
        <f t="shared" si="530"/>
        <v>0.44</v>
      </c>
      <c r="AA6699" s="178"/>
      <c r="AB6699" s="178"/>
      <c r="AC6699" s="178"/>
    </row>
    <row r="6700" spans="2:29" x14ac:dyDescent="0.35">
      <c r="B6700" s="222">
        <v>677700</v>
      </c>
      <c r="C6700" s="208">
        <v>285494</v>
      </c>
      <c r="D6700" s="309">
        <v>15702.17</v>
      </c>
      <c r="E6700" s="206">
        <v>22839.52</v>
      </c>
      <c r="F6700" s="206">
        <v>25694.46</v>
      </c>
      <c r="G6700" s="205">
        <f t="shared" si="531"/>
        <v>0.42126899808174706</v>
      </c>
      <c r="H6700" s="207">
        <f t="shared" si="532"/>
        <v>0.45</v>
      </c>
      <c r="I6700" s="213">
        <v>266024</v>
      </c>
      <c r="J6700" s="213">
        <v>14631.32</v>
      </c>
      <c r="K6700" s="212">
        <v>21281.919999999998</v>
      </c>
      <c r="L6700" s="212">
        <v>23942.16</v>
      </c>
      <c r="M6700" s="239">
        <f t="shared" si="529"/>
        <v>0.51530000000002474</v>
      </c>
      <c r="N6700" s="239"/>
      <c r="O6700" s="178"/>
      <c r="P6700" s="178"/>
      <c r="Q6700" s="178"/>
      <c r="R6700" s="178"/>
      <c r="S6700" s="178"/>
      <c r="T6700" s="178"/>
      <c r="U6700" s="178"/>
      <c r="V6700" s="178"/>
      <c r="W6700" s="178"/>
      <c r="X6700" s="178"/>
      <c r="Y6700" s="210">
        <f t="shared" si="528"/>
        <v>0.39253947174265902</v>
      </c>
      <c r="Z6700" s="211">
        <f t="shared" si="530"/>
        <v>0.46</v>
      </c>
      <c r="AA6700" s="178"/>
      <c r="AB6700" s="178"/>
      <c r="AC6700" s="178"/>
    </row>
    <row r="6701" spans="2:29" x14ac:dyDescent="0.35">
      <c r="B6701" s="222">
        <v>677800</v>
      </c>
      <c r="C6701" s="208">
        <v>285539</v>
      </c>
      <c r="D6701" s="309">
        <v>15704.64</v>
      </c>
      <c r="E6701" s="206">
        <v>22843.119999999999</v>
      </c>
      <c r="F6701" s="206">
        <v>25698.51</v>
      </c>
      <c r="G6701" s="205">
        <f t="shared" si="531"/>
        <v>0.42127323694305102</v>
      </c>
      <c r="H6701" s="207">
        <f t="shared" si="532"/>
        <v>0.45</v>
      </c>
      <c r="I6701" s="213">
        <v>266068</v>
      </c>
      <c r="J6701" s="213">
        <v>14633.74</v>
      </c>
      <c r="K6701" s="212">
        <v>21285.439999999999</v>
      </c>
      <c r="L6701" s="212">
        <v>23946.12</v>
      </c>
      <c r="M6701" s="239">
        <f t="shared" si="529"/>
        <v>0.51520000000025901</v>
      </c>
      <c r="N6701" s="239"/>
      <c r="O6701" s="178"/>
      <c r="P6701" s="178"/>
      <c r="Q6701" s="178"/>
      <c r="R6701" s="178"/>
      <c r="S6701" s="178"/>
      <c r="T6701" s="178"/>
      <c r="U6701" s="178"/>
      <c r="V6701" s="178"/>
      <c r="W6701" s="178"/>
      <c r="X6701" s="178"/>
      <c r="Y6701" s="210">
        <f t="shared" si="528"/>
        <v>0.39254647388610209</v>
      </c>
      <c r="Z6701" s="211">
        <f t="shared" si="530"/>
        <v>0.44</v>
      </c>
      <c r="AA6701" s="178"/>
      <c r="AB6701" s="178"/>
      <c r="AC6701" s="178"/>
    </row>
    <row r="6702" spans="2:29" x14ac:dyDescent="0.35">
      <c r="B6702" s="222">
        <v>677900</v>
      </c>
      <c r="C6702" s="208">
        <v>285584</v>
      </c>
      <c r="D6702" s="309">
        <v>15707.12</v>
      </c>
      <c r="E6702" s="206">
        <v>22846.720000000001</v>
      </c>
      <c r="F6702" s="206">
        <v>25702.560000000001</v>
      </c>
      <c r="G6702" s="205">
        <f t="shared" si="531"/>
        <v>0.42127747455376902</v>
      </c>
      <c r="H6702" s="207">
        <f t="shared" si="532"/>
        <v>0.45</v>
      </c>
      <c r="I6702" s="213">
        <v>266114</v>
      </c>
      <c r="J6702" s="213">
        <v>14636.27</v>
      </c>
      <c r="K6702" s="212">
        <v>21289.119999999999</v>
      </c>
      <c r="L6702" s="212">
        <v>23950.26</v>
      </c>
      <c r="M6702" s="239">
        <f t="shared" si="529"/>
        <v>0.51529999999995202</v>
      </c>
      <c r="N6702" s="239"/>
      <c r="O6702" s="178"/>
      <c r="P6702" s="178"/>
      <c r="Q6702" s="178"/>
      <c r="R6702" s="178"/>
      <c r="S6702" s="178"/>
      <c r="T6702" s="178"/>
      <c r="U6702" s="178"/>
      <c r="V6702" s="178"/>
      <c r="W6702" s="178"/>
      <c r="X6702" s="178"/>
      <c r="Y6702" s="210">
        <f t="shared" si="528"/>
        <v>0.3925564242513645</v>
      </c>
      <c r="Z6702" s="211">
        <f t="shared" si="530"/>
        <v>0.46</v>
      </c>
      <c r="AA6702" s="178"/>
      <c r="AB6702" s="178"/>
      <c r="AC6702" s="178"/>
    </row>
    <row r="6703" spans="2:29" x14ac:dyDescent="0.35">
      <c r="B6703" s="222">
        <v>678000</v>
      </c>
      <c r="C6703" s="208">
        <v>285629</v>
      </c>
      <c r="D6703" s="309">
        <v>15709.59</v>
      </c>
      <c r="E6703" s="206">
        <v>22850.32</v>
      </c>
      <c r="F6703" s="206">
        <v>25706.61</v>
      </c>
      <c r="G6703" s="205">
        <f t="shared" si="531"/>
        <v>0.42128171091445427</v>
      </c>
      <c r="H6703" s="207">
        <f t="shared" si="532"/>
        <v>0.45</v>
      </c>
      <c r="I6703" s="213">
        <v>266158</v>
      </c>
      <c r="J6703" s="213">
        <v>14638.69</v>
      </c>
      <c r="K6703" s="212">
        <v>21292.639999999999</v>
      </c>
      <c r="L6703" s="212">
        <v>23954.22</v>
      </c>
      <c r="M6703" s="239">
        <f t="shared" si="529"/>
        <v>0.51520000000007715</v>
      </c>
      <c r="N6703" s="239"/>
      <c r="O6703" s="178"/>
      <c r="P6703" s="178"/>
      <c r="Q6703" s="178"/>
      <c r="R6703" s="178"/>
      <c r="S6703" s="178"/>
      <c r="T6703" s="178"/>
      <c r="U6703" s="178"/>
      <c r="V6703" s="178"/>
      <c r="W6703" s="178"/>
      <c r="X6703" s="178"/>
      <c r="Y6703" s="210">
        <f t="shared" si="528"/>
        <v>0.39256342182890858</v>
      </c>
      <c r="Z6703" s="211">
        <f t="shared" si="530"/>
        <v>0.44</v>
      </c>
      <c r="AA6703" s="178"/>
      <c r="AB6703" s="178"/>
      <c r="AC6703" s="178"/>
    </row>
    <row r="6704" spans="2:29" x14ac:dyDescent="0.35">
      <c r="B6704" s="222">
        <v>678100</v>
      </c>
      <c r="C6704" s="208">
        <v>285674</v>
      </c>
      <c r="D6704" s="309">
        <v>15712.07</v>
      </c>
      <c r="E6704" s="206">
        <v>22853.919999999998</v>
      </c>
      <c r="F6704" s="206">
        <v>25710.66</v>
      </c>
      <c r="G6704" s="205">
        <f t="shared" si="531"/>
        <v>0.42128594602565994</v>
      </c>
      <c r="H6704" s="207">
        <f t="shared" si="532"/>
        <v>0.45</v>
      </c>
      <c r="I6704" s="213">
        <v>266204</v>
      </c>
      <c r="J6704" s="213">
        <v>14641.22</v>
      </c>
      <c r="K6704" s="212">
        <v>21296.32</v>
      </c>
      <c r="L6704" s="212">
        <v>23958.36</v>
      </c>
      <c r="M6704" s="239">
        <f t="shared" si="529"/>
        <v>0.51529999999980647</v>
      </c>
      <c r="N6704" s="239"/>
      <c r="O6704" s="178"/>
      <c r="P6704" s="178"/>
      <c r="Q6704" s="178"/>
      <c r="R6704" s="178"/>
      <c r="S6704" s="178"/>
      <c r="T6704" s="178"/>
      <c r="U6704" s="178"/>
      <c r="V6704" s="178"/>
      <c r="W6704" s="178"/>
      <c r="X6704" s="178"/>
      <c r="Y6704" s="210">
        <f t="shared" si="528"/>
        <v>0.39257336676006488</v>
      </c>
      <c r="Z6704" s="211">
        <f t="shared" si="530"/>
        <v>0.46</v>
      </c>
      <c r="AA6704" s="178"/>
      <c r="AB6704" s="178"/>
      <c r="AC6704" s="178"/>
    </row>
    <row r="6705" spans="2:29" x14ac:dyDescent="0.35">
      <c r="B6705" s="222">
        <v>678200</v>
      </c>
      <c r="C6705" s="208">
        <v>285719</v>
      </c>
      <c r="D6705" s="309">
        <v>15714.54</v>
      </c>
      <c r="E6705" s="206">
        <v>22857.52</v>
      </c>
      <c r="F6705" s="206">
        <v>25714.71</v>
      </c>
      <c r="G6705" s="205">
        <f t="shared" si="531"/>
        <v>0.42129017988793865</v>
      </c>
      <c r="H6705" s="207">
        <f t="shared" si="532"/>
        <v>0.45</v>
      </c>
      <c r="I6705" s="213">
        <v>266248</v>
      </c>
      <c r="J6705" s="213">
        <v>14643.64</v>
      </c>
      <c r="K6705" s="212">
        <v>21299.84</v>
      </c>
      <c r="L6705" s="212">
        <v>23962.32</v>
      </c>
      <c r="M6705" s="239">
        <f t="shared" si="529"/>
        <v>0.51520000000000432</v>
      </c>
      <c r="N6705" s="239"/>
      <c r="O6705" s="178"/>
      <c r="P6705" s="178"/>
      <c r="Q6705" s="178"/>
      <c r="R6705" s="178"/>
      <c r="S6705" s="178"/>
      <c r="T6705" s="178"/>
      <c r="U6705" s="178"/>
      <c r="V6705" s="178"/>
      <c r="W6705" s="178"/>
      <c r="X6705" s="178"/>
      <c r="Y6705" s="210">
        <f t="shared" si="528"/>
        <v>0.3925803597758773</v>
      </c>
      <c r="Z6705" s="211">
        <f t="shared" si="530"/>
        <v>0.44</v>
      </c>
      <c r="AA6705" s="178"/>
      <c r="AB6705" s="178"/>
      <c r="AC6705" s="178"/>
    </row>
    <row r="6706" spans="2:29" x14ac:dyDescent="0.35">
      <c r="B6706" s="222">
        <v>678300</v>
      </c>
      <c r="C6706" s="208">
        <v>285764</v>
      </c>
      <c r="D6706" s="309">
        <v>15717.02</v>
      </c>
      <c r="E6706" s="206">
        <v>22861.119999999999</v>
      </c>
      <c r="F6706" s="206">
        <v>25718.76</v>
      </c>
      <c r="G6706" s="205">
        <f t="shared" si="531"/>
        <v>0.42129441250184285</v>
      </c>
      <c r="H6706" s="207">
        <f t="shared" si="532"/>
        <v>0.45</v>
      </c>
      <c r="I6706" s="213">
        <v>266294</v>
      </c>
      <c r="J6706" s="213">
        <v>14646.17</v>
      </c>
      <c r="K6706" s="212">
        <v>21303.52</v>
      </c>
      <c r="L6706" s="212">
        <v>23966.46</v>
      </c>
      <c r="M6706" s="239">
        <f t="shared" si="529"/>
        <v>0.51530000000027942</v>
      </c>
      <c r="N6706" s="239"/>
      <c r="O6706" s="178"/>
      <c r="P6706" s="178"/>
      <c r="Q6706" s="178"/>
      <c r="R6706" s="178"/>
      <c r="S6706" s="178"/>
      <c r="T6706" s="178"/>
      <c r="U6706" s="178"/>
      <c r="V6706" s="178"/>
      <c r="W6706" s="178"/>
      <c r="X6706" s="178"/>
      <c r="Y6706" s="210">
        <f t="shared" si="528"/>
        <v>0.3925902992776058</v>
      </c>
      <c r="Z6706" s="211">
        <f t="shared" si="530"/>
        <v>0.46</v>
      </c>
      <c r="AA6706" s="178"/>
      <c r="AB6706" s="178"/>
      <c r="AC6706" s="178"/>
    </row>
    <row r="6707" spans="2:29" x14ac:dyDescent="0.35">
      <c r="B6707" s="222">
        <v>678400</v>
      </c>
      <c r="C6707" s="208">
        <v>285809</v>
      </c>
      <c r="D6707" s="309">
        <v>15719.49</v>
      </c>
      <c r="E6707" s="206">
        <v>22864.720000000001</v>
      </c>
      <c r="F6707" s="206">
        <v>25722.81</v>
      </c>
      <c r="G6707" s="205">
        <f t="shared" si="531"/>
        <v>0.42129864386792454</v>
      </c>
      <c r="H6707" s="207">
        <f t="shared" si="532"/>
        <v>0.45</v>
      </c>
      <c r="I6707" s="213">
        <v>266338</v>
      </c>
      <c r="J6707" s="213">
        <v>14648.59</v>
      </c>
      <c r="K6707" s="212">
        <v>21307.040000000001</v>
      </c>
      <c r="L6707" s="212">
        <v>23970.42</v>
      </c>
      <c r="M6707" s="239">
        <f t="shared" si="529"/>
        <v>0.51519999999989519</v>
      </c>
      <c r="N6707" s="239"/>
      <c r="O6707" s="178"/>
      <c r="P6707" s="178"/>
      <c r="Q6707" s="178"/>
      <c r="R6707" s="178"/>
      <c r="S6707" s="178"/>
      <c r="T6707" s="178"/>
      <c r="U6707" s="178"/>
      <c r="V6707" s="178"/>
      <c r="W6707" s="178"/>
      <c r="X6707" s="178"/>
      <c r="Y6707" s="210">
        <f t="shared" si="528"/>
        <v>0.39259728773584907</v>
      </c>
      <c r="Z6707" s="211">
        <f t="shared" si="530"/>
        <v>0.44</v>
      </c>
      <c r="AA6707" s="178"/>
      <c r="AB6707" s="178"/>
      <c r="AC6707" s="178"/>
    </row>
    <row r="6708" spans="2:29" x14ac:dyDescent="0.35">
      <c r="B6708" s="222">
        <v>678500</v>
      </c>
      <c r="C6708" s="208">
        <v>285854</v>
      </c>
      <c r="D6708" s="309">
        <v>15721.97</v>
      </c>
      <c r="E6708" s="206">
        <v>22868.32</v>
      </c>
      <c r="F6708" s="206">
        <v>25726.86</v>
      </c>
      <c r="G6708" s="205">
        <f t="shared" si="531"/>
        <v>0.42130287398673544</v>
      </c>
      <c r="H6708" s="207">
        <f t="shared" si="532"/>
        <v>0.45</v>
      </c>
      <c r="I6708" s="213">
        <v>266384</v>
      </c>
      <c r="J6708" s="213">
        <v>14651.12</v>
      </c>
      <c r="K6708" s="212">
        <v>21310.720000000001</v>
      </c>
      <c r="L6708" s="212">
        <v>23974.560000000001</v>
      </c>
      <c r="M6708" s="239">
        <f t="shared" si="529"/>
        <v>0.5152999999995882</v>
      </c>
      <c r="N6708" s="239"/>
      <c r="O6708" s="178"/>
      <c r="P6708" s="178"/>
      <c r="Q6708" s="178"/>
      <c r="R6708" s="178"/>
      <c r="S6708" s="178"/>
      <c r="T6708" s="178"/>
      <c r="U6708" s="178"/>
      <c r="V6708" s="178"/>
      <c r="W6708" s="178"/>
      <c r="X6708" s="178"/>
      <c r="Y6708" s="210">
        <f t="shared" si="528"/>
        <v>0.39260722181282243</v>
      </c>
      <c r="Z6708" s="211">
        <f t="shared" si="530"/>
        <v>0.46</v>
      </c>
      <c r="AA6708" s="178"/>
      <c r="AB6708" s="178"/>
      <c r="AC6708" s="178"/>
    </row>
    <row r="6709" spans="2:29" x14ac:dyDescent="0.35">
      <c r="B6709" s="222">
        <v>678600</v>
      </c>
      <c r="C6709" s="208">
        <v>285899</v>
      </c>
      <c r="D6709" s="309">
        <v>15724.44</v>
      </c>
      <c r="E6709" s="206">
        <v>22871.919999999998</v>
      </c>
      <c r="F6709" s="206">
        <v>25730.91</v>
      </c>
      <c r="G6709" s="205">
        <f t="shared" si="531"/>
        <v>0.421307102858827</v>
      </c>
      <c r="H6709" s="207">
        <f t="shared" si="532"/>
        <v>0.45</v>
      </c>
      <c r="I6709" s="213">
        <v>266428</v>
      </c>
      <c r="J6709" s="213">
        <v>14653.54</v>
      </c>
      <c r="K6709" s="212">
        <v>21314.240000000002</v>
      </c>
      <c r="L6709" s="212">
        <v>23978.52</v>
      </c>
      <c r="M6709" s="239">
        <f t="shared" si="529"/>
        <v>0.51519999999974975</v>
      </c>
      <c r="N6709" s="239"/>
      <c r="O6709" s="178"/>
      <c r="P6709" s="178"/>
      <c r="Q6709" s="178"/>
      <c r="R6709" s="178"/>
      <c r="S6709" s="178"/>
      <c r="T6709" s="178"/>
      <c r="U6709" s="178"/>
      <c r="V6709" s="178"/>
      <c r="W6709" s="178"/>
      <c r="X6709" s="178"/>
      <c r="Y6709" s="210">
        <f t="shared" si="528"/>
        <v>0.39261420571765399</v>
      </c>
      <c r="Z6709" s="211">
        <f t="shared" si="530"/>
        <v>0.44</v>
      </c>
      <c r="AA6709" s="178"/>
      <c r="AB6709" s="178"/>
      <c r="AC6709" s="178"/>
    </row>
    <row r="6710" spans="2:29" x14ac:dyDescent="0.35">
      <c r="B6710" s="222">
        <v>678700</v>
      </c>
      <c r="C6710" s="208">
        <v>285944</v>
      </c>
      <c r="D6710" s="309">
        <v>15726.92</v>
      </c>
      <c r="E6710" s="206">
        <v>22875.52</v>
      </c>
      <c r="F6710" s="206">
        <v>25734.959999999999</v>
      </c>
      <c r="G6710" s="205">
        <f t="shared" si="531"/>
        <v>0.42131133048475028</v>
      </c>
      <c r="H6710" s="207">
        <f t="shared" si="532"/>
        <v>0.45</v>
      </c>
      <c r="I6710" s="213">
        <v>266474</v>
      </c>
      <c r="J6710" s="213">
        <v>14656.07</v>
      </c>
      <c r="K6710" s="212">
        <v>21317.919999999998</v>
      </c>
      <c r="L6710" s="212">
        <v>23982.66</v>
      </c>
      <c r="M6710" s="239">
        <f t="shared" si="529"/>
        <v>0.51530000000002474</v>
      </c>
      <c r="N6710" s="239"/>
      <c r="O6710" s="178"/>
      <c r="P6710" s="178"/>
      <c r="Q6710" s="178"/>
      <c r="R6710" s="178"/>
      <c r="S6710" s="178"/>
      <c r="T6710" s="178"/>
      <c r="U6710" s="178"/>
      <c r="V6710" s="178"/>
      <c r="W6710" s="178"/>
      <c r="X6710" s="178"/>
      <c r="Y6710" s="210">
        <f t="shared" si="528"/>
        <v>0.39262413437453958</v>
      </c>
      <c r="Z6710" s="211">
        <f t="shared" si="530"/>
        <v>0.46</v>
      </c>
      <c r="AA6710" s="178"/>
      <c r="AB6710" s="178"/>
      <c r="AC6710" s="178"/>
    </row>
    <row r="6711" spans="2:29" x14ac:dyDescent="0.35">
      <c r="B6711" s="222">
        <v>678800</v>
      </c>
      <c r="C6711" s="208">
        <v>285989</v>
      </c>
      <c r="D6711" s="309">
        <v>15729.39</v>
      </c>
      <c r="E6711" s="206">
        <v>22879.119999999999</v>
      </c>
      <c r="F6711" s="206">
        <v>25739.01</v>
      </c>
      <c r="G6711" s="205">
        <f t="shared" si="531"/>
        <v>0.42131555686505601</v>
      </c>
      <c r="H6711" s="207">
        <f t="shared" si="532"/>
        <v>0.45</v>
      </c>
      <c r="I6711" s="213">
        <v>266518</v>
      </c>
      <c r="J6711" s="213">
        <v>14658.49</v>
      </c>
      <c r="K6711" s="212">
        <v>21321.439999999999</v>
      </c>
      <c r="L6711" s="212">
        <v>23986.62</v>
      </c>
      <c r="M6711" s="239">
        <f t="shared" si="529"/>
        <v>0.51520000000025901</v>
      </c>
      <c r="N6711" s="239"/>
      <c r="O6711" s="178"/>
      <c r="P6711" s="178"/>
      <c r="Q6711" s="178"/>
      <c r="R6711" s="178"/>
      <c r="S6711" s="178"/>
      <c r="T6711" s="178"/>
      <c r="U6711" s="178"/>
      <c r="V6711" s="178"/>
      <c r="W6711" s="178"/>
      <c r="X6711" s="178"/>
      <c r="Y6711" s="210">
        <f t="shared" si="528"/>
        <v>0.39263111373011195</v>
      </c>
      <c r="Z6711" s="211">
        <f t="shared" si="530"/>
        <v>0.44</v>
      </c>
      <c r="AA6711" s="178"/>
      <c r="AB6711" s="178"/>
      <c r="AC6711" s="178"/>
    </row>
    <row r="6712" spans="2:29" x14ac:dyDescent="0.35">
      <c r="B6712" s="222">
        <v>678900</v>
      </c>
      <c r="C6712" s="208">
        <v>286034</v>
      </c>
      <c r="D6712" s="309">
        <v>15731.87</v>
      </c>
      <c r="E6712" s="206">
        <v>22882.720000000001</v>
      </c>
      <c r="F6712" s="206">
        <v>25743.06</v>
      </c>
      <c r="G6712" s="205">
        <f t="shared" si="531"/>
        <v>0.42131978200029457</v>
      </c>
      <c r="H6712" s="207">
        <f t="shared" si="532"/>
        <v>0.45</v>
      </c>
      <c r="I6712" s="213">
        <v>266564</v>
      </c>
      <c r="J6712" s="213">
        <v>14661.02</v>
      </c>
      <c r="K6712" s="212">
        <v>21325.119999999999</v>
      </c>
      <c r="L6712" s="212">
        <v>23990.76</v>
      </c>
      <c r="M6712" s="239">
        <f t="shared" si="529"/>
        <v>0.51529999999995202</v>
      </c>
      <c r="N6712" s="239"/>
      <c r="O6712" s="178"/>
      <c r="P6712" s="178"/>
      <c r="Q6712" s="178"/>
      <c r="R6712" s="178"/>
      <c r="S6712" s="178"/>
      <c r="T6712" s="178"/>
      <c r="U6712" s="178"/>
      <c r="V6712" s="178"/>
      <c r="W6712" s="178"/>
      <c r="X6712" s="178"/>
      <c r="Y6712" s="210">
        <f t="shared" si="528"/>
        <v>0.39264103697157166</v>
      </c>
      <c r="Z6712" s="211">
        <f t="shared" si="530"/>
        <v>0.46</v>
      </c>
      <c r="AA6712" s="178"/>
      <c r="AB6712" s="178"/>
      <c r="AC6712" s="178"/>
    </row>
    <row r="6713" spans="2:29" x14ac:dyDescent="0.35">
      <c r="B6713" s="222">
        <v>679000</v>
      </c>
      <c r="C6713" s="208">
        <v>286079</v>
      </c>
      <c r="D6713" s="309">
        <v>15734.34</v>
      </c>
      <c r="E6713" s="206">
        <v>22886.32</v>
      </c>
      <c r="F6713" s="206">
        <v>25747.11</v>
      </c>
      <c r="G6713" s="205">
        <f t="shared" si="531"/>
        <v>0.42132400589101621</v>
      </c>
      <c r="H6713" s="207">
        <f t="shared" si="532"/>
        <v>0.45</v>
      </c>
      <c r="I6713" s="213">
        <v>266608</v>
      </c>
      <c r="J6713" s="213">
        <v>14663.44</v>
      </c>
      <c r="K6713" s="212">
        <v>21328.639999999999</v>
      </c>
      <c r="L6713" s="212">
        <v>23994.720000000001</v>
      </c>
      <c r="M6713" s="239">
        <f t="shared" si="529"/>
        <v>0.51520000000007715</v>
      </c>
      <c r="N6713" s="239"/>
      <c r="O6713" s="178"/>
      <c r="P6713" s="178"/>
      <c r="Q6713" s="178"/>
      <c r="R6713" s="178"/>
      <c r="S6713" s="178"/>
      <c r="T6713" s="178"/>
      <c r="U6713" s="178"/>
      <c r="V6713" s="178"/>
      <c r="W6713" s="178"/>
      <c r="X6713" s="178"/>
      <c r="Y6713" s="210">
        <f t="shared" si="528"/>
        <v>0.3926480117820324</v>
      </c>
      <c r="Z6713" s="211">
        <f t="shared" si="530"/>
        <v>0.44</v>
      </c>
      <c r="AA6713" s="178"/>
      <c r="AB6713" s="178"/>
      <c r="AC6713" s="178"/>
    </row>
    <row r="6714" spans="2:29" x14ac:dyDescent="0.35">
      <c r="B6714" s="222">
        <v>679100</v>
      </c>
      <c r="C6714" s="208">
        <v>286124</v>
      </c>
      <c r="D6714" s="309">
        <v>15736.82</v>
      </c>
      <c r="E6714" s="206">
        <v>22889.919999999998</v>
      </c>
      <c r="F6714" s="206">
        <v>25751.16</v>
      </c>
      <c r="G6714" s="205">
        <f t="shared" si="531"/>
        <v>0.42132822853777058</v>
      </c>
      <c r="H6714" s="207">
        <f t="shared" si="532"/>
        <v>0.45</v>
      </c>
      <c r="I6714" s="213">
        <v>266654</v>
      </c>
      <c r="J6714" s="213">
        <v>14665.97</v>
      </c>
      <c r="K6714" s="212">
        <v>21332.32</v>
      </c>
      <c r="L6714" s="212">
        <v>23998.86</v>
      </c>
      <c r="M6714" s="239">
        <f t="shared" si="529"/>
        <v>0.51529999999980647</v>
      </c>
      <c r="N6714" s="239"/>
      <c r="O6714" s="178"/>
      <c r="P6714" s="178"/>
      <c r="Q6714" s="178"/>
      <c r="R6714" s="178"/>
      <c r="S6714" s="178"/>
      <c r="T6714" s="178"/>
      <c r="U6714" s="178"/>
      <c r="V6714" s="178"/>
      <c r="W6714" s="178"/>
      <c r="X6714" s="178"/>
      <c r="Y6714" s="210">
        <f t="shared" si="528"/>
        <v>0.39265792961272272</v>
      </c>
      <c r="Z6714" s="211">
        <f t="shared" si="530"/>
        <v>0.46</v>
      </c>
      <c r="AA6714" s="178"/>
      <c r="AB6714" s="178"/>
      <c r="AC6714" s="178"/>
    </row>
    <row r="6715" spans="2:29" x14ac:dyDescent="0.35">
      <c r="B6715" s="222">
        <v>679200</v>
      </c>
      <c r="C6715" s="208">
        <v>286169</v>
      </c>
      <c r="D6715" s="309">
        <v>15739.29</v>
      </c>
      <c r="E6715" s="206">
        <v>22893.52</v>
      </c>
      <c r="F6715" s="206">
        <v>25755.21</v>
      </c>
      <c r="G6715" s="205">
        <f t="shared" si="531"/>
        <v>0.42133244994110719</v>
      </c>
      <c r="H6715" s="207">
        <f t="shared" si="532"/>
        <v>0.45</v>
      </c>
      <c r="I6715" s="213">
        <v>266698</v>
      </c>
      <c r="J6715" s="213">
        <v>14668.39</v>
      </c>
      <c r="K6715" s="212">
        <v>21335.84</v>
      </c>
      <c r="L6715" s="212">
        <v>24002.82</v>
      </c>
      <c r="M6715" s="239">
        <f t="shared" si="529"/>
        <v>0.51520000000000432</v>
      </c>
      <c r="N6715" s="239"/>
      <c r="O6715" s="178"/>
      <c r="P6715" s="178"/>
      <c r="Q6715" s="178"/>
      <c r="R6715" s="178"/>
      <c r="S6715" s="178"/>
      <c r="T6715" s="178"/>
      <c r="U6715" s="178"/>
      <c r="V6715" s="178"/>
      <c r="W6715" s="178"/>
      <c r="X6715" s="178"/>
      <c r="Y6715" s="210">
        <f t="shared" si="528"/>
        <v>0.39266489988221437</v>
      </c>
      <c r="Z6715" s="211">
        <f t="shared" si="530"/>
        <v>0.44</v>
      </c>
      <c r="AA6715" s="178"/>
      <c r="AB6715" s="178"/>
      <c r="AC6715" s="178"/>
    </row>
    <row r="6716" spans="2:29" x14ac:dyDescent="0.35">
      <c r="B6716" s="222">
        <v>679300</v>
      </c>
      <c r="C6716" s="208">
        <v>286214</v>
      </c>
      <c r="D6716" s="309">
        <v>15741.77</v>
      </c>
      <c r="E6716" s="206">
        <v>22897.119999999999</v>
      </c>
      <c r="F6716" s="206">
        <v>25759.26</v>
      </c>
      <c r="G6716" s="205">
        <f t="shared" si="531"/>
        <v>0.42133667010157516</v>
      </c>
      <c r="H6716" s="207">
        <f t="shared" si="532"/>
        <v>0.45</v>
      </c>
      <c r="I6716" s="213">
        <v>266744</v>
      </c>
      <c r="J6716" s="213">
        <v>14670.92</v>
      </c>
      <c r="K6716" s="212">
        <v>21339.52</v>
      </c>
      <c r="L6716" s="212">
        <v>24006.959999999999</v>
      </c>
      <c r="M6716" s="239">
        <f t="shared" si="529"/>
        <v>0.51530000000027942</v>
      </c>
      <c r="N6716" s="239"/>
      <c r="O6716" s="178"/>
      <c r="P6716" s="178"/>
      <c r="Q6716" s="178"/>
      <c r="R6716" s="178"/>
      <c r="S6716" s="178"/>
      <c r="T6716" s="178"/>
      <c r="U6716" s="178"/>
      <c r="V6716" s="178"/>
      <c r="W6716" s="178"/>
      <c r="X6716" s="178"/>
      <c r="Y6716" s="210">
        <f t="shared" si="528"/>
        <v>0.39267481230678641</v>
      </c>
      <c r="Z6716" s="211">
        <f t="shared" si="530"/>
        <v>0.46</v>
      </c>
      <c r="AA6716" s="178"/>
      <c r="AB6716" s="178"/>
      <c r="AC6716" s="178"/>
    </row>
    <row r="6717" spans="2:29" x14ac:dyDescent="0.35">
      <c r="B6717" s="222">
        <v>679400</v>
      </c>
      <c r="C6717" s="208">
        <v>286259</v>
      </c>
      <c r="D6717" s="309">
        <v>15744.24</v>
      </c>
      <c r="E6717" s="206">
        <v>22900.720000000001</v>
      </c>
      <c r="F6717" s="206">
        <v>25763.31</v>
      </c>
      <c r="G6717" s="205">
        <f t="shared" si="531"/>
        <v>0.42134088901972327</v>
      </c>
      <c r="H6717" s="207">
        <f t="shared" si="532"/>
        <v>0.45</v>
      </c>
      <c r="I6717" s="213">
        <v>266788</v>
      </c>
      <c r="J6717" s="213">
        <v>14673.34</v>
      </c>
      <c r="K6717" s="212">
        <v>21343.040000000001</v>
      </c>
      <c r="L6717" s="212">
        <v>24010.92</v>
      </c>
      <c r="M6717" s="239">
        <f t="shared" si="529"/>
        <v>0.51519999999989519</v>
      </c>
      <c r="N6717" s="239"/>
      <c r="O6717" s="178"/>
      <c r="P6717" s="178"/>
      <c r="Q6717" s="178"/>
      <c r="R6717" s="178"/>
      <c r="S6717" s="178"/>
      <c r="T6717" s="178"/>
      <c r="U6717" s="178"/>
      <c r="V6717" s="178"/>
      <c r="W6717" s="178"/>
      <c r="X6717" s="178"/>
      <c r="Y6717" s="210">
        <f t="shared" si="528"/>
        <v>0.39268177803944659</v>
      </c>
      <c r="Z6717" s="211">
        <f t="shared" si="530"/>
        <v>0.44</v>
      </c>
      <c r="AA6717" s="178"/>
      <c r="AB6717" s="178"/>
      <c r="AC6717" s="178"/>
    </row>
    <row r="6718" spans="2:29" x14ac:dyDescent="0.35">
      <c r="B6718" s="222">
        <v>679500</v>
      </c>
      <c r="C6718" s="208">
        <v>286304</v>
      </c>
      <c r="D6718" s="309">
        <v>15746.72</v>
      </c>
      <c r="E6718" s="206">
        <v>22904.32</v>
      </c>
      <c r="F6718" s="206">
        <v>25767.360000000001</v>
      </c>
      <c r="G6718" s="205">
        <f t="shared" si="531"/>
        <v>0.42134510669610009</v>
      </c>
      <c r="H6718" s="207">
        <f t="shared" si="532"/>
        <v>0.45</v>
      </c>
      <c r="I6718" s="213">
        <v>266834</v>
      </c>
      <c r="J6718" s="213">
        <v>14675.87</v>
      </c>
      <c r="K6718" s="212">
        <v>21346.720000000001</v>
      </c>
      <c r="L6718" s="212">
        <v>24015.06</v>
      </c>
      <c r="M6718" s="239">
        <f t="shared" si="529"/>
        <v>0.5152999999995882</v>
      </c>
      <c r="N6718" s="239"/>
      <c r="O6718" s="178"/>
      <c r="P6718" s="178"/>
      <c r="Q6718" s="178"/>
      <c r="R6718" s="178"/>
      <c r="S6718" s="178"/>
      <c r="T6718" s="178"/>
      <c r="U6718" s="178"/>
      <c r="V6718" s="178"/>
      <c r="W6718" s="178"/>
      <c r="X6718" s="178"/>
      <c r="Y6718" s="210">
        <f t="shared" si="528"/>
        <v>0.39269168506254598</v>
      </c>
      <c r="Z6718" s="211">
        <f t="shared" si="530"/>
        <v>0.46</v>
      </c>
      <c r="AA6718" s="178"/>
      <c r="AB6718" s="178"/>
      <c r="AC6718" s="178"/>
    </row>
    <row r="6719" spans="2:29" x14ac:dyDescent="0.35">
      <c r="B6719" s="222">
        <v>679600</v>
      </c>
      <c r="C6719" s="208">
        <v>286349</v>
      </c>
      <c r="D6719" s="309">
        <v>15749.19</v>
      </c>
      <c r="E6719" s="206">
        <v>22907.919999999998</v>
      </c>
      <c r="F6719" s="206">
        <v>25771.41</v>
      </c>
      <c r="G6719" s="205">
        <f t="shared" si="531"/>
        <v>0.42134932313125367</v>
      </c>
      <c r="H6719" s="207">
        <f t="shared" si="532"/>
        <v>0.45</v>
      </c>
      <c r="I6719" s="213">
        <v>266878</v>
      </c>
      <c r="J6719" s="213">
        <v>14678.29</v>
      </c>
      <c r="K6719" s="212">
        <v>21350.240000000002</v>
      </c>
      <c r="L6719" s="212">
        <v>24019.02</v>
      </c>
      <c r="M6719" s="239">
        <f t="shared" si="529"/>
        <v>0.51519999999974975</v>
      </c>
      <c r="N6719" s="239"/>
      <c r="O6719" s="178"/>
      <c r="P6719" s="178"/>
      <c r="Q6719" s="178"/>
      <c r="R6719" s="178"/>
      <c r="S6719" s="178"/>
      <c r="T6719" s="178"/>
      <c r="U6719" s="178"/>
      <c r="V6719" s="178"/>
      <c r="W6719" s="178"/>
      <c r="X6719" s="178"/>
      <c r="Y6719" s="210">
        <f t="shared" si="528"/>
        <v>0.39269864626250733</v>
      </c>
      <c r="Z6719" s="211">
        <f t="shared" si="530"/>
        <v>0.44</v>
      </c>
      <c r="AA6719" s="178"/>
      <c r="AB6719" s="178"/>
      <c r="AC6719" s="178"/>
    </row>
    <row r="6720" spans="2:29" x14ac:dyDescent="0.35">
      <c r="B6720" s="222">
        <v>679700</v>
      </c>
      <c r="C6720" s="208">
        <v>286394</v>
      </c>
      <c r="D6720" s="309">
        <v>15751.67</v>
      </c>
      <c r="E6720" s="206">
        <v>22911.52</v>
      </c>
      <c r="F6720" s="206">
        <v>25775.46</v>
      </c>
      <c r="G6720" s="205">
        <f t="shared" si="531"/>
        <v>0.42135353832573191</v>
      </c>
      <c r="H6720" s="207">
        <f t="shared" si="532"/>
        <v>0.45</v>
      </c>
      <c r="I6720" s="213">
        <v>266924</v>
      </c>
      <c r="J6720" s="213">
        <v>14680.82</v>
      </c>
      <c r="K6720" s="212">
        <v>21353.919999999998</v>
      </c>
      <c r="L6720" s="212">
        <v>24023.16</v>
      </c>
      <c r="M6720" s="239">
        <f t="shared" si="529"/>
        <v>0.51530000000002474</v>
      </c>
      <c r="N6720" s="239"/>
      <c r="O6720" s="178"/>
      <c r="P6720" s="178"/>
      <c r="Q6720" s="178"/>
      <c r="R6720" s="178"/>
      <c r="S6720" s="178"/>
      <c r="T6720" s="178"/>
      <c r="U6720" s="178"/>
      <c r="V6720" s="178"/>
      <c r="W6720" s="178"/>
      <c r="X6720" s="178"/>
      <c r="Y6720" s="210">
        <f t="shared" si="528"/>
        <v>0.39270854788877446</v>
      </c>
      <c r="Z6720" s="211">
        <f t="shared" si="530"/>
        <v>0.46</v>
      </c>
      <c r="AA6720" s="178"/>
      <c r="AB6720" s="178"/>
      <c r="AC6720" s="178"/>
    </row>
    <row r="6721" spans="2:29" x14ac:dyDescent="0.35">
      <c r="B6721" s="222">
        <v>679800</v>
      </c>
      <c r="C6721" s="208">
        <v>286439</v>
      </c>
      <c r="D6721" s="309">
        <v>15754.14</v>
      </c>
      <c r="E6721" s="206">
        <v>22915.119999999999</v>
      </c>
      <c r="F6721" s="206">
        <v>25779.51</v>
      </c>
      <c r="G6721" s="205">
        <f t="shared" si="531"/>
        <v>0.42135775228008238</v>
      </c>
      <c r="H6721" s="207">
        <f t="shared" si="532"/>
        <v>0.45</v>
      </c>
      <c r="I6721" s="213">
        <v>266968</v>
      </c>
      <c r="J6721" s="213">
        <v>14683.24</v>
      </c>
      <c r="K6721" s="212">
        <v>21357.439999999999</v>
      </c>
      <c r="L6721" s="212">
        <v>24027.119999999999</v>
      </c>
      <c r="M6721" s="239">
        <f t="shared" si="529"/>
        <v>0.51520000000025901</v>
      </c>
      <c r="N6721" s="239"/>
      <c r="O6721" s="178"/>
      <c r="P6721" s="178"/>
      <c r="Q6721" s="178"/>
      <c r="R6721" s="178"/>
      <c r="S6721" s="178"/>
      <c r="T6721" s="178"/>
      <c r="U6721" s="178"/>
      <c r="V6721" s="178"/>
      <c r="W6721" s="178"/>
      <c r="X6721" s="178"/>
      <c r="Y6721" s="210">
        <f t="shared" si="528"/>
        <v>0.39271550456016474</v>
      </c>
      <c r="Z6721" s="211">
        <f t="shared" si="530"/>
        <v>0.44</v>
      </c>
      <c r="AA6721" s="178"/>
      <c r="AB6721" s="178"/>
      <c r="AC6721" s="178"/>
    </row>
    <row r="6722" spans="2:29" x14ac:dyDescent="0.35">
      <c r="B6722" s="222">
        <v>679900</v>
      </c>
      <c r="C6722" s="208">
        <v>286484</v>
      </c>
      <c r="D6722" s="309">
        <v>15756.62</v>
      </c>
      <c r="E6722" s="206">
        <v>22918.720000000001</v>
      </c>
      <c r="F6722" s="206">
        <v>25783.56</v>
      </c>
      <c r="G6722" s="205">
        <f t="shared" si="531"/>
        <v>0.42136196499485218</v>
      </c>
      <c r="H6722" s="207">
        <f t="shared" si="532"/>
        <v>0.45</v>
      </c>
      <c r="I6722" s="213">
        <v>267014</v>
      </c>
      <c r="J6722" s="213">
        <v>14685.77</v>
      </c>
      <c r="K6722" s="212">
        <v>21361.119999999999</v>
      </c>
      <c r="L6722" s="212">
        <v>24031.26</v>
      </c>
      <c r="M6722" s="239">
        <f t="shared" si="529"/>
        <v>0.51529999999995202</v>
      </c>
      <c r="N6722" s="239"/>
      <c r="O6722" s="178"/>
      <c r="P6722" s="178"/>
      <c r="Q6722" s="178"/>
      <c r="R6722" s="178"/>
      <c r="S6722" s="178"/>
      <c r="T6722" s="178"/>
      <c r="U6722" s="178"/>
      <c r="V6722" s="178"/>
      <c r="W6722" s="178"/>
      <c r="X6722" s="178"/>
      <c r="Y6722" s="210">
        <f t="shared" si="528"/>
        <v>0.39272540079423446</v>
      </c>
      <c r="Z6722" s="211">
        <f t="shared" si="530"/>
        <v>0.46</v>
      </c>
      <c r="AA6722" s="178"/>
      <c r="AB6722" s="178"/>
      <c r="AC6722" s="178"/>
    </row>
    <row r="6723" spans="2:29" x14ac:dyDescent="0.35">
      <c r="B6723" s="222">
        <v>680000</v>
      </c>
      <c r="C6723" s="208">
        <v>286529</v>
      </c>
      <c r="D6723" s="309">
        <v>15759.09</v>
      </c>
      <c r="E6723" s="206">
        <v>22922.32</v>
      </c>
      <c r="F6723" s="206">
        <v>25787.61</v>
      </c>
      <c r="G6723" s="205">
        <f t="shared" si="531"/>
        <v>0.42136617647058822</v>
      </c>
      <c r="H6723" s="207">
        <f t="shared" si="532"/>
        <v>0.45</v>
      </c>
      <c r="I6723" s="213">
        <v>267058</v>
      </c>
      <c r="J6723" s="213">
        <v>14688.19</v>
      </c>
      <c r="K6723" s="212">
        <v>21364.639999999999</v>
      </c>
      <c r="L6723" s="212">
        <v>24035.22</v>
      </c>
      <c r="M6723" s="239">
        <f t="shared" si="529"/>
        <v>0.51520000000007715</v>
      </c>
      <c r="N6723" s="239"/>
      <c r="O6723" s="178"/>
      <c r="P6723" s="178"/>
      <c r="Q6723" s="178"/>
      <c r="R6723" s="178"/>
      <c r="S6723" s="178"/>
      <c r="T6723" s="178"/>
      <c r="U6723" s="178"/>
      <c r="V6723" s="178"/>
      <c r="W6723" s="178"/>
      <c r="X6723" s="178"/>
      <c r="Y6723" s="210">
        <f t="shared" ref="Y6723:Y6786" si="533">I6723/$B6723</f>
        <v>0.39273235294117648</v>
      </c>
      <c r="Z6723" s="211">
        <f t="shared" si="530"/>
        <v>0.44</v>
      </c>
      <c r="AA6723" s="178"/>
      <c r="AB6723" s="178"/>
      <c r="AC6723" s="178"/>
    </row>
    <row r="6724" spans="2:29" x14ac:dyDescent="0.35">
      <c r="B6724" s="222">
        <v>680100</v>
      </c>
      <c r="C6724" s="208">
        <v>286574</v>
      </c>
      <c r="D6724" s="309">
        <v>15761.57</v>
      </c>
      <c r="E6724" s="206">
        <v>22925.919999999998</v>
      </c>
      <c r="F6724" s="206">
        <v>25791.66</v>
      </c>
      <c r="G6724" s="205">
        <f t="shared" si="531"/>
        <v>0.42137038670783711</v>
      </c>
      <c r="H6724" s="207">
        <f t="shared" si="532"/>
        <v>0.45</v>
      </c>
      <c r="I6724" s="213">
        <v>267104</v>
      </c>
      <c r="J6724" s="213">
        <v>14690.72</v>
      </c>
      <c r="K6724" s="212">
        <v>21368.32</v>
      </c>
      <c r="L6724" s="212">
        <v>24039.360000000001</v>
      </c>
      <c r="M6724" s="239">
        <f t="shared" ref="M6724:M6787" si="534">(C6724+D6724+F6724-C6723-D6723-F6723)/100</f>
        <v>0.51529999999980647</v>
      </c>
      <c r="N6724" s="239"/>
      <c r="O6724" s="178"/>
      <c r="P6724" s="178"/>
      <c r="Q6724" s="178"/>
      <c r="R6724" s="178"/>
      <c r="S6724" s="178"/>
      <c r="T6724" s="178"/>
      <c r="U6724" s="178"/>
      <c r="V6724" s="178"/>
      <c r="W6724" s="178"/>
      <c r="X6724" s="178"/>
      <c r="Y6724" s="210">
        <f t="shared" si="533"/>
        <v>0.3927422437876783</v>
      </c>
      <c r="Z6724" s="211">
        <f t="shared" ref="Z6724:Z6787" si="535">(I6724-I6723)/($B6724-$B6723)</f>
        <v>0.46</v>
      </c>
      <c r="AA6724" s="178"/>
      <c r="AB6724" s="178"/>
      <c r="AC6724" s="178"/>
    </row>
    <row r="6725" spans="2:29" x14ac:dyDescent="0.35">
      <c r="B6725" s="222">
        <v>680200</v>
      </c>
      <c r="C6725" s="208">
        <v>286619</v>
      </c>
      <c r="D6725" s="309">
        <v>15764.04</v>
      </c>
      <c r="E6725" s="206">
        <v>22929.52</v>
      </c>
      <c r="F6725" s="206">
        <v>25795.71</v>
      </c>
      <c r="G6725" s="205">
        <f t="shared" ref="G6725:G6788" si="536">C6725/B6725</f>
        <v>0.42137459570714497</v>
      </c>
      <c r="H6725" s="207">
        <f t="shared" ref="H6725:H6788" si="537">(C6725-C6724)/(B6725-B6724)</f>
        <v>0.45</v>
      </c>
      <c r="I6725" s="213">
        <v>267148</v>
      </c>
      <c r="J6725" s="213">
        <v>14693.14</v>
      </c>
      <c r="K6725" s="212">
        <v>21371.84</v>
      </c>
      <c r="L6725" s="212">
        <v>24043.32</v>
      </c>
      <c r="M6725" s="239">
        <f t="shared" si="534"/>
        <v>0.51520000000000432</v>
      </c>
      <c r="N6725" s="239"/>
      <c r="O6725" s="178"/>
      <c r="P6725" s="178"/>
      <c r="Q6725" s="178"/>
      <c r="R6725" s="178"/>
      <c r="S6725" s="178"/>
      <c r="T6725" s="178"/>
      <c r="U6725" s="178"/>
      <c r="V6725" s="178"/>
      <c r="W6725" s="178"/>
      <c r="X6725" s="178"/>
      <c r="Y6725" s="210">
        <f t="shared" si="533"/>
        <v>0.39274919141428993</v>
      </c>
      <c r="Z6725" s="211">
        <f t="shared" si="535"/>
        <v>0.44</v>
      </c>
      <c r="AA6725" s="178"/>
      <c r="AB6725" s="178"/>
      <c r="AC6725" s="178"/>
    </row>
    <row r="6726" spans="2:29" x14ac:dyDescent="0.35">
      <c r="B6726" s="222">
        <v>680300</v>
      </c>
      <c r="C6726" s="208">
        <v>286664</v>
      </c>
      <c r="D6726" s="309">
        <v>15766.52</v>
      </c>
      <c r="E6726" s="206">
        <v>22933.119999999999</v>
      </c>
      <c r="F6726" s="206">
        <v>25799.759999999998</v>
      </c>
      <c r="G6726" s="205">
        <f t="shared" si="536"/>
        <v>0.42137880346905776</v>
      </c>
      <c r="H6726" s="207">
        <f t="shared" si="537"/>
        <v>0.45</v>
      </c>
      <c r="I6726" s="213">
        <v>267194</v>
      </c>
      <c r="J6726" s="213">
        <v>14695.67</v>
      </c>
      <c r="K6726" s="212">
        <v>21375.52</v>
      </c>
      <c r="L6726" s="212">
        <v>24047.46</v>
      </c>
      <c r="M6726" s="239">
        <f t="shared" si="534"/>
        <v>0.51530000000027942</v>
      </c>
      <c r="N6726" s="239"/>
      <c r="O6726" s="178"/>
      <c r="P6726" s="178"/>
      <c r="Q6726" s="178"/>
      <c r="R6726" s="178"/>
      <c r="S6726" s="178"/>
      <c r="T6726" s="178"/>
      <c r="U6726" s="178"/>
      <c r="V6726" s="178"/>
      <c r="W6726" s="178"/>
      <c r="X6726" s="178"/>
      <c r="Y6726" s="210">
        <f t="shared" si="533"/>
        <v>0.392759076877848</v>
      </c>
      <c r="Z6726" s="211">
        <f t="shared" si="535"/>
        <v>0.46</v>
      </c>
      <c r="AA6726" s="178"/>
      <c r="AB6726" s="178"/>
      <c r="AC6726" s="178"/>
    </row>
    <row r="6727" spans="2:29" x14ac:dyDescent="0.35">
      <c r="B6727" s="222">
        <v>680400</v>
      </c>
      <c r="C6727" s="208">
        <v>286709</v>
      </c>
      <c r="D6727" s="309">
        <v>15768.99</v>
      </c>
      <c r="E6727" s="206">
        <v>22936.720000000001</v>
      </c>
      <c r="F6727" s="206">
        <v>25803.81</v>
      </c>
      <c r="G6727" s="205">
        <f t="shared" si="536"/>
        <v>0.42138300999412109</v>
      </c>
      <c r="H6727" s="207">
        <f t="shared" si="537"/>
        <v>0.45</v>
      </c>
      <c r="I6727" s="213">
        <v>267238</v>
      </c>
      <c r="J6727" s="213">
        <v>14698.09</v>
      </c>
      <c r="K6727" s="212">
        <v>21379.040000000001</v>
      </c>
      <c r="L6727" s="212">
        <v>24051.42</v>
      </c>
      <c r="M6727" s="239">
        <f t="shared" si="534"/>
        <v>0.51519999999989519</v>
      </c>
      <c r="N6727" s="239"/>
      <c r="O6727" s="178"/>
      <c r="P6727" s="178"/>
      <c r="Q6727" s="178"/>
      <c r="R6727" s="178"/>
      <c r="S6727" s="178"/>
      <c r="T6727" s="178"/>
      <c r="U6727" s="178"/>
      <c r="V6727" s="178"/>
      <c r="W6727" s="178"/>
      <c r="X6727" s="178"/>
      <c r="Y6727" s="210">
        <f t="shared" si="533"/>
        <v>0.39276601998824223</v>
      </c>
      <c r="Z6727" s="211">
        <f t="shared" si="535"/>
        <v>0.44</v>
      </c>
      <c r="AA6727" s="178"/>
      <c r="AB6727" s="178"/>
      <c r="AC6727" s="178"/>
    </row>
    <row r="6728" spans="2:29" x14ac:dyDescent="0.35">
      <c r="B6728" s="222">
        <v>680500</v>
      </c>
      <c r="C6728" s="208">
        <v>286754</v>
      </c>
      <c r="D6728" s="309">
        <v>15771.47</v>
      </c>
      <c r="E6728" s="206">
        <v>22940.32</v>
      </c>
      <c r="F6728" s="206">
        <v>25807.86</v>
      </c>
      <c r="G6728" s="205">
        <f t="shared" si="536"/>
        <v>0.42138721528288026</v>
      </c>
      <c r="H6728" s="207">
        <f t="shared" si="537"/>
        <v>0.45</v>
      </c>
      <c r="I6728" s="213">
        <v>267284</v>
      </c>
      <c r="J6728" s="213">
        <v>14700.62</v>
      </c>
      <c r="K6728" s="212">
        <v>21382.720000000001</v>
      </c>
      <c r="L6728" s="212">
        <v>24055.56</v>
      </c>
      <c r="M6728" s="239">
        <f t="shared" si="534"/>
        <v>0.5152999999995882</v>
      </c>
      <c r="N6728" s="239"/>
      <c r="O6728" s="178"/>
      <c r="P6728" s="178"/>
      <c r="Q6728" s="178"/>
      <c r="R6728" s="178"/>
      <c r="S6728" s="178"/>
      <c r="T6728" s="178"/>
      <c r="U6728" s="178"/>
      <c r="V6728" s="178"/>
      <c r="W6728" s="178"/>
      <c r="X6728" s="178"/>
      <c r="Y6728" s="210">
        <f t="shared" si="533"/>
        <v>0.3927759000734754</v>
      </c>
      <c r="Z6728" s="211">
        <f t="shared" si="535"/>
        <v>0.46</v>
      </c>
      <c r="AA6728" s="178"/>
      <c r="AB6728" s="178"/>
      <c r="AC6728" s="178"/>
    </row>
    <row r="6729" spans="2:29" x14ac:dyDescent="0.35">
      <c r="B6729" s="222">
        <v>680600</v>
      </c>
      <c r="C6729" s="208">
        <v>286799</v>
      </c>
      <c r="D6729" s="309">
        <v>15773.94</v>
      </c>
      <c r="E6729" s="206">
        <v>22943.919999999998</v>
      </c>
      <c r="F6729" s="206">
        <v>25811.91</v>
      </c>
      <c r="G6729" s="205">
        <f t="shared" si="536"/>
        <v>0.42139141933588009</v>
      </c>
      <c r="H6729" s="207">
        <f t="shared" si="537"/>
        <v>0.45</v>
      </c>
      <c r="I6729" s="213">
        <v>267328</v>
      </c>
      <c r="J6729" s="213">
        <v>14703.04</v>
      </c>
      <c r="K6729" s="212">
        <v>21386.240000000002</v>
      </c>
      <c r="L6729" s="212">
        <v>24059.52</v>
      </c>
      <c r="M6729" s="239">
        <f t="shared" si="534"/>
        <v>0.51519999999974975</v>
      </c>
      <c r="N6729" s="239"/>
      <c r="O6729" s="178"/>
      <c r="P6729" s="178"/>
      <c r="Q6729" s="178"/>
      <c r="R6729" s="178"/>
      <c r="S6729" s="178"/>
      <c r="T6729" s="178"/>
      <c r="U6729" s="178"/>
      <c r="V6729" s="178"/>
      <c r="W6729" s="178"/>
      <c r="X6729" s="178"/>
      <c r="Y6729" s="210">
        <f t="shared" si="533"/>
        <v>0.39278283867176023</v>
      </c>
      <c r="Z6729" s="211">
        <f t="shared" si="535"/>
        <v>0.44</v>
      </c>
      <c r="AA6729" s="178"/>
      <c r="AB6729" s="178"/>
      <c r="AC6729" s="178"/>
    </row>
    <row r="6730" spans="2:29" x14ac:dyDescent="0.35">
      <c r="B6730" s="222">
        <v>680700</v>
      </c>
      <c r="C6730" s="208">
        <v>286844</v>
      </c>
      <c r="D6730" s="309">
        <v>15776.42</v>
      </c>
      <c r="E6730" s="206">
        <v>22947.52</v>
      </c>
      <c r="F6730" s="206">
        <v>25815.96</v>
      </c>
      <c r="G6730" s="205">
        <f t="shared" si="536"/>
        <v>0.42139562215366533</v>
      </c>
      <c r="H6730" s="207">
        <f t="shared" si="537"/>
        <v>0.45</v>
      </c>
      <c r="I6730" s="213">
        <v>267374</v>
      </c>
      <c r="J6730" s="213">
        <v>14705.57</v>
      </c>
      <c r="K6730" s="212">
        <v>21389.919999999998</v>
      </c>
      <c r="L6730" s="212">
        <v>24063.66</v>
      </c>
      <c r="M6730" s="239">
        <f t="shared" si="534"/>
        <v>0.51530000000002474</v>
      </c>
      <c r="N6730" s="239"/>
      <c r="O6730" s="178"/>
      <c r="P6730" s="178"/>
      <c r="Q6730" s="178"/>
      <c r="R6730" s="178"/>
      <c r="S6730" s="178"/>
      <c r="T6730" s="178"/>
      <c r="U6730" s="178"/>
      <c r="V6730" s="178"/>
      <c r="W6730" s="178"/>
      <c r="X6730" s="178"/>
      <c r="Y6730" s="210">
        <f t="shared" si="533"/>
        <v>0.39279271338328192</v>
      </c>
      <c r="Z6730" s="211">
        <f t="shared" si="535"/>
        <v>0.46</v>
      </c>
      <c r="AA6730" s="178"/>
      <c r="AB6730" s="178"/>
      <c r="AC6730" s="178"/>
    </row>
    <row r="6731" spans="2:29" x14ac:dyDescent="0.35">
      <c r="B6731" s="222">
        <v>680800</v>
      </c>
      <c r="C6731" s="208">
        <v>286889</v>
      </c>
      <c r="D6731" s="309">
        <v>15778.89</v>
      </c>
      <c r="E6731" s="206">
        <v>22951.119999999999</v>
      </c>
      <c r="F6731" s="206">
        <v>25820.01</v>
      </c>
      <c r="G6731" s="205">
        <f t="shared" si="536"/>
        <v>0.42139982373678025</v>
      </c>
      <c r="H6731" s="207">
        <f t="shared" si="537"/>
        <v>0.45</v>
      </c>
      <c r="I6731" s="213">
        <v>267418</v>
      </c>
      <c r="J6731" s="213">
        <v>14707.99</v>
      </c>
      <c r="K6731" s="212">
        <v>21393.439999999999</v>
      </c>
      <c r="L6731" s="212">
        <v>24067.62</v>
      </c>
      <c r="M6731" s="239">
        <f t="shared" si="534"/>
        <v>0.51520000000025901</v>
      </c>
      <c r="N6731" s="239"/>
      <c r="O6731" s="178"/>
      <c r="P6731" s="178"/>
      <c r="Q6731" s="178"/>
      <c r="R6731" s="178"/>
      <c r="S6731" s="178"/>
      <c r="T6731" s="178"/>
      <c r="U6731" s="178"/>
      <c r="V6731" s="178"/>
      <c r="W6731" s="178"/>
      <c r="X6731" s="178"/>
      <c r="Y6731" s="210">
        <f t="shared" si="533"/>
        <v>0.3927996474735605</v>
      </c>
      <c r="Z6731" s="211">
        <f t="shared" si="535"/>
        <v>0.44</v>
      </c>
      <c r="AA6731" s="178"/>
      <c r="AB6731" s="178"/>
      <c r="AC6731" s="178"/>
    </row>
    <row r="6732" spans="2:29" x14ac:dyDescent="0.35">
      <c r="B6732" s="222">
        <v>680900</v>
      </c>
      <c r="C6732" s="208">
        <v>286934</v>
      </c>
      <c r="D6732" s="309">
        <v>15781.37</v>
      </c>
      <c r="E6732" s="206">
        <v>22954.720000000001</v>
      </c>
      <c r="F6732" s="206">
        <v>25824.06</v>
      </c>
      <c r="G6732" s="205">
        <f t="shared" si="536"/>
        <v>0.42140402408576882</v>
      </c>
      <c r="H6732" s="207">
        <f t="shared" si="537"/>
        <v>0.45</v>
      </c>
      <c r="I6732" s="213">
        <v>267464</v>
      </c>
      <c r="J6732" s="213">
        <v>14710.52</v>
      </c>
      <c r="K6732" s="212">
        <v>21397.119999999999</v>
      </c>
      <c r="L6732" s="212">
        <v>24071.759999999998</v>
      </c>
      <c r="M6732" s="239">
        <f t="shared" si="534"/>
        <v>0.51529999999995202</v>
      </c>
      <c r="N6732" s="239"/>
      <c r="O6732" s="178"/>
      <c r="P6732" s="178"/>
      <c r="Q6732" s="178"/>
      <c r="R6732" s="178"/>
      <c r="S6732" s="178"/>
      <c r="T6732" s="178"/>
      <c r="U6732" s="178"/>
      <c r="V6732" s="178"/>
      <c r="W6732" s="178"/>
      <c r="X6732" s="178"/>
      <c r="Y6732" s="210">
        <f t="shared" si="533"/>
        <v>0.39280951681597887</v>
      </c>
      <c r="Z6732" s="211">
        <f t="shared" si="535"/>
        <v>0.46</v>
      </c>
      <c r="AA6732" s="178"/>
      <c r="AB6732" s="178"/>
      <c r="AC6732" s="178"/>
    </row>
    <row r="6733" spans="2:29" x14ac:dyDescent="0.35">
      <c r="B6733" s="222">
        <v>681000</v>
      </c>
      <c r="C6733" s="208">
        <v>286979</v>
      </c>
      <c r="D6733" s="309">
        <v>15783.84</v>
      </c>
      <c r="E6733" s="206">
        <v>22958.32</v>
      </c>
      <c r="F6733" s="206">
        <v>25828.11</v>
      </c>
      <c r="G6733" s="205">
        <f t="shared" si="536"/>
        <v>0.42140822320117477</v>
      </c>
      <c r="H6733" s="207">
        <f t="shared" si="537"/>
        <v>0.45</v>
      </c>
      <c r="I6733" s="213">
        <v>267508</v>
      </c>
      <c r="J6733" s="213">
        <v>14712.94</v>
      </c>
      <c r="K6733" s="212">
        <v>21400.639999999999</v>
      </c>
      <c r="L6733" s="212">
        <v>24075.72</v>
      </c>
      <c r="M6733" s="239">
        <f t="shared" si="534"/>
        <v>0.51520000000007715</v>
      </c>
      <c r="N6733" s="239"/>
      <c r="O6733" s="178"/>
      <c r="P6733" s="178"/>
      <c r="Q6733" s="178"/>
      <c r="R6733" s="178"/>
      <c r="S6733" s="178"/>
      <c r="T6733" s="178"/>
      <c r="U6733" s="178"/>
      <c r="V6733" s="178"/>
      <c r="W6733" s="178"/>
      <c r="X6733" s="178"/>
      <c r="Y6733" s="210">
        <f t="shared" si="533"/>
        <v>0.39281644640234947</v>
      </c>
      <c r="Z6733" s="211">
        <f t="shared" si="535"/>
        <v>0.44</v>
      </c>
      <c r="AA6733" s="178"/>
      <c r="AB6733" s="178"/>
      <c r="AC6733" s="178"/>
    </row>
    <row r="6734" spans="2:29" x14ac:dyDescent="0.35">
      <c r="B6734" s="222">
        <v>681100</v>
      </c>
      <c r="C6734" s="208">
        <v>287024</v>
      </c>
      <c r="D6734" s="309">
        <v>15786.32</v>
      </c>
      <c r="E6734" s="206">
        <v>22961.919999999998</v>
      </c>
      <c r="F6734" s="206">
        <v>25832.16</v>
      </c>
      <c r="G6734" s="205">
        <f t="shared" si="536"/>
        <v>0.42141242108354132</v>
      </c>
      <c r="H6734" s="207">
        <f t="shared" si="537"/>
        <v>0.45</v>
      </c>
      <c r="I6734" s="213">
        <v>267554</v>
      </c>
      <c r="J6734" s="213">
        <v>14715.47</v>
      </c>
      <c r="K6734" s="212">
        <v>21404.32</v>
      </c>
      <c r="L6734" s="212">
        <v>24079.86</v>
      </c>
      <c r="M6734" s="239">
        <f t="shared" si="534"/>
        <v>0.51529999999980647</v>
      </c>
      <c r="N6734" s="239"/>
      <c r="O6734" s="178"/>
      <c r="P6734" s="178"/>
      <c r="Q6734" s="178"/>
      <c r="R6734" s="178"/>
      <c r="S6734" s="178"/>
      <c r="T6734" s="178"/>
      <c r="U6734" s="178"/>
      <c r="V6734" s="178"/>
      <c r="W6734" s="178"/>
      <c r="X6734" s="178"/>
      <c r="Y6734" s="210">
        <f t="shared" si="533"/>
        <v>0.39282631038026722</v>
      </c>
      <c r="Z6734" s="211">
        <f t="shared" si="535"/>
        <v>0.46</v>
      </c>
      <c r="AA6734" s="178"/>
      <c r="AB6734" s="178"/>
      <c r="AC6734" s="178"/>
    </row>
    <row r="6735" spans="2:29" x14ac:dyDescent="0.35">
      <c r="B6735" s="222">
        <v>681200</v>
      </c>
      <c r="C6735" s="208">
        <v>287069</v>
      </c>
      <c r="D6735" s="309">
        <v>15788.79</v>
      </c>
      <c r="E6735" s="206">
        <v>22965.52</v>
      </c>
      <c r="F6735" s="206">
        <v>25836.21</v>
      </c>
      <c r="G6735" s="205">
        <f t="shared" si="536"/>
        <v>0.4214166177334116</v>
      </c>
      <c r="H6735" s="207">
        <f t="shared" si="537"/>
        <v>0.45</v>
      </c>
      <c r="I6735" s="213">
        <v>267598</v>
      </c>
      <c r="J6735" s="213">
        <v>14717.89</v>
      </c>
      <c r="K6735" s="212">
        <v>21407.84</v>
      </c>
      <c r="L6735" s="212">
        <v>24083.82</v>
      </c>
      <c r="M6735" s="239">
        <f t="shared" si="534"/>
        <v>0.51520000000000432</v>
      </c>
      <c r="N6735" s="239"/>
      <c r="O6735" s="178"/>
      <c r="P6735" s="178"/>
      <c r="Q6735" s="178"/>
      <c r="R6735" s="178"/>
      <c r="S6735" s="178"/>
      <c r="T6735" s="178"/>
      <c r="U6735" s="178"/>
      <c r="V6735" s="178"/>
      <c r="W6735" s="178"/>
      <c r="X6735" s="178"/>
      <c r="Y6735" s="210">
        <f t="shared" si="533"/>
        <v>0.39283323546682325</v>
      </c>
      <c r="Z6735" s="211">
        <f t="shared" si="535"/>
        <v>0.44</v>
      </c>
      <c r="AA6735" s="178"/>
      <c r="AB6735" s="178"/>
      <c r="AC6735" s="178"/>
    </row>
    <row r="6736" spans="2:29" x14ac:dyDescent="0.35">
      <c r="B6736" s="222">
        <v>681300</v>
      </c>
      <c r="C6736" s="208">
        <v>287114</v>
      </c>
      <c r="D6736" s="309">
        <v>15791.27</v>
      </c>
      <c r="E6736" s="206">
        <v>22969.119999999999</v>
      </c>
      <c r="F6736" s="206">
        <v>25840.26</v>
      </c>
      <c r="G6736" s="205">
        <f t="shared" si="536"/>
        <v>0.42142081315132834</v>
      </c>
      <c r="H6736" s="207">
        <f t="shared" si="537"/>
        <v>0.45</v>
      </c>
      <c r="I6736" s="213">
        <v>267644</v>
      </c>
      <c r="J6736" s="213">
        <v>14720.42</v>
      </c>
      <c r="K6736" s="212">
        <v>21411.52</v>
      </c>
      <c r="L6736" s="212">
        <v>24087.96</v>
      </c>
      <c r="M6736" s="239">
        <f t="shared" si="534"/>
        <v>0.51530000000027942</v>
      </c>
      <c r="N6736" s="239"/>
      <c r="O6736" s="178"/>
      <c r="P6736" s="178"/>
      <c r="Q6736" s="178"/>
      <c r="R6736" s="178"/>
      <c r="S6736" s="178"/>
      <c r="T6736" s="178"/>
      <c r="U6736" s="178"/>
      <c r="V6736" s="178"/>
      <c r="W6736" s="178"/>
      <c r="X6736" s="178"/>
      <c r="Y6736" s="210">
        <f t="shared" si="533"/>
        <v>0.39284309408483781</v>
      </c>
      <c r="Z6736" s="211">
        <f t="shared" si="535"/>
        <v>0.46</v>
      </c>
      <c r="AA6736" s="178"/>
      <c r="AB6736" s="178"/>
      <c r="AC6736" s="178"/>
    </row>
    <row r="6737" spans="2:29" x14ac:dyDescent="0.35">
      <c r="B6737" s="222">
        <v>681400</v>
      </c>
      <c r="C6737" s="208">
        <v>287159</v>
      </c>
      <c r="D6737" s="309">
        <v>15793.74</v>
      </c>
      <c r="E6737" s="206">
        <v>22972.720000000001</v>
      </c>
      <c r="F6737" s="206">
        <v>25844.31</v>
      </c>
      <c r="G6737" s="205">
        <f t="shared" si="536"/>
        <v>0.42142500733783389</v>
      </c>
      <c r="H6737" s="207">
        <f t="shared" si="537"/>
        <v>0.45</v>
      </c>
      <c r="I6737" s="213">
        <v>267688</v>
      </c>
      <c r="J6737" s="213">
        <v>14722.84</v>
      </c>
      <c r="K6737" s="212">
        <v>21415.040000000001</v>
      </c>
      <c r="L6737" s="212">
        <v>24091.919999999998</v>
      </c>
      <c r="M6737" s="239">
        <f t="shared" si="534"/>
        <v>0.51519999999989519</v>
      </c>
      <c r="N6737" s="239"/>
      <c r="O6737" s="178"/>
      <c r="P6737" s="178"/>
      <c r="Q6737" s="178"/>
      <c r="R6737" s="178"/>
      <c r="S6737" s="178"/>
      <c r="T6737" s="178"/>
      <c r="U6737" s="178"/>
      <c r="V6737" s="178"/>
      <c r="W6737" s="178"/>
      <c r="X6737" s="178"/>
      <c r="Y6737" s="210">
        <f t="shared" si="533"/>
        <v>0.39285001467566777</v>
      </c>
      <c r="Z6737" s="211">
        <f t="shared" si="535"/>
        <v>0.44</v>
      </c>
      <c r="AA6737" s="178"/>
      <c r="AB6737" s="178"/>
      <c r="AC6737" s="178"/>
    </row>
    <row r="6738" spans="2:29" x14ac:dyDescent="0.35">
      <c r="B6738" s="222">
        <v>681500</v>
      </c>
      <c r="C6738" s="208">
        <v>287204</v>
      </c>
      <c r="D6738" s="309">
        <v>15796.22</v>
      </c>
      <c r="E6738" s="206">
        <v>22976.32</v>
      </c>
      <c r="F6738" s="206">
        <v>25848.36</v>
      </c>
      <c r="G6738" s="205">
        <f t="shared" si="536"/>
        <v>0.42142920029347031</v>
      </c>
      <c r="H6738" s="207">
        <f t="shared" si="537"/>
        <v>0.45</v>
      </c>
      <c r="I6738" s="213">
        <v>267734</v>
      </c>
      <c r="J6738" s="213">
        <v>14725.37</v>
      </c>
      <c r="K6738" s="212">
        <v>21418.720000000001</v>
      </c>
      <c r="L6738" s="212">
        <v>24096.06</v>
      </c>
      <c r="M6738" s="239">
        <f t="shared" si="534"/>
        <v>0.5152999999995882</v>
      </c>
      <c r="N6738" s="239"/>
      <c r="O6738" s="178"/>
      <c r="P6738" s="178"/>
      <c r="Q6738" s="178"/>
      <c r="R6738" s="178"/>
      <c r="S6738" s="178"/>
      <c r="T6738" s="178"/>
      <c r="U6738" s="178"/>
      <c r="V6738" s="178"/>
      <c r="W6738" s="178"/>
      <c r="X6738" s="178"/>
      <c r="Y6738" s="210">
        <f t="shared" si="533"/>
        <v>0.39285986793837124</v>
      </c>
      <c r="Z6738" s="211">
        <f t="shared" si="535"/>
        <v>0.46</v>
      </c>
      <c r="AA6738" s="178"/>
      <c r="AB6738" s="178"/>
      <c r="AC6738" s="178"/>
    </row>
    <row r="6739" spans="2:29" x14ac:dyDescent="0.35">
      <c r="B6739" s="222">
        <v>681600</v>
      </c>
      <c r="C6739" s="208">
        <v>287249</v>
      </c>
      <c r="D6739" s="309">
        <v>15798.69</v>
      </c>
      <c r="E6739" s="206">
        <v>22979.919999999998</v>
      </c>
      <c r="F6739" s="206">
        <v>25852.41</v>
      </c>
      <c r="G6739" s="205">
        <f t="shared" si="536"/>
        <v>0.42143339201877933</v>
      </c>
      <c r="H6739" s="207">
        <f t="shared" si="537"/>
        <v>0.45</v>
      </c>
      <c r="I6739" s="213">
        <v>267778</v>
      </c>
      <c r="J6739" s="213">
        <v>14727.79</v>
      </c>
      <c r="K6739" s="212">
        <v>21422.240000000002</v>
      </c>
      <c r="L6739" s="212">
        <v>24100.02</v>
      </c>
      <c r="M6739" s="239">
        <f t="shared" si="534"/>
        <v>0.51519999999974975</v>
      </c>
      <c r="N6739" s="239"/>
      <c r="O6739" s="178"/>
      <c r="P6739" s="178"/>
      <c r="Q6739" s="178"/>
      <c r="R6739" s="178"/>
      <c r="S6739" s="178"/>
      <c r="T6739" s="178"/>
      <c r="U6739" s="178"/>
      <c r="V6739" s="178"/>
      <c r="W6739" s="178"/>
      <c r="X6739" s="178"/>
      <c r="Y6739" s="210">
        <f t="shared" si="533"/>
        <v>0.3928667840375587</v>
      </c>
      <c r="Z6739" s="211">
        <f t="shared" si="535"/>
        <v>0.44</v>
      </c>
      <c r="AA6739" s="178"/>
      <c r="AB6739" s="178"/>
      <c r="AC6739" s="178"/>
    </row>
    <row r="6740" spans="2:29" x14ac:dyDescent="0.35">
      <c r="B6740" s="222">
        <v>681700</v>
      </c>
      <c r="C6740" s="208">
        <v>287294</v>
      </c>
      <c r="D6740" s="309">
        <v>15801.17</v>
      </c>
      <c r="E6740" s="206">
        <v>22983.52</v>
      </c>
      <c r="F6740" s="206">
        <v>25856.46</v>
      </c>
      <c r="G6740" s="205">
        <f t="shared" si="536"/>
        <v>0.42143758251430247</v>
      </c>
      <c r="H6740" s="207">
        <f t="shared" si="537"/>
        <v>0.45</v>
      </c>
      <c r="I6740" s="213">
        <v>267824</v>
      </c>
      <c r="J6740" s="213">
        <v>14730.32</v>
      </c>
      <c r="K6740" s="212">
        <v>21425.919999999998</v>
      </c>
      <c r="L6740" s="212">
        <v>24104.16</v>
      </c>
      <c r="M6740" s="239">
        <f t="shared" si="534"/>
        <v>0.51530000000002474</v>
      </c>
      <c r="N6740" s="239"/>
      <c r="O6740" s="178"/>
      <c r="P6740" s="178"/>
      <c r="Q6740" s="178"/>
      <c r="R6740" s="178"/>
      <c r="S6740" s="178"/>
      <c r="T6740" s="178"/>
      <c r="U6740" s="178"/>
      <c r="V6740" s="178"/>
      <c r="W6740" s="178"/>
      <c r="X6740" s="178"/>
      <c r="Y6740" s="210">
        <f t="shared" si="533"/>
        <v>0.39287663194953792</v>
      </c>
      <c r="Z6740" s="211">
        <f t="shared" si="535"/>
        <v>0.46</v>
      </c>
      <c r="AA6740" s="178"/>
      <c r="AB6740" s="178"/>
      <c r="AC6740" s="178"/>
    </row>
    <row r="6741" spans="2:29" x14ac:dyDescent="0.35">
      <c r="B6741" s="222">
        <v>681800</v>
      </c>
      <c r="C6741" s="208">
        <v>287339</v>
      </c>
      <c r="D6741" s="309">
        <v>15803.64</v>
      </c>
      <c r="E6741" s="206">
        <v>22987.119999999999</v>
      </c>
      <c r="F6741" s="206">
        <v>25860.51</v>
      </c>
      <c r="G6741" s="205">
        <f t="shared" si="536"/>
        <v>0.42144177178058084</v>
      </c>
      <c r="H6741" s="207">
        <f t="shared" si="537"/>
        <v>0.45</v>
      </c>
      <c r="I6741" s="213">
        <v>267868</v>
      </c>
      <c r="J6741" s="213">
        <v>14732.74</v>
      </c>
      <c r="K6741" s="212">
        <v>21429.439999999999</v>
      </c>
      <c r="L6741" s="212">
        <v>24108.12</v>
      </c>
      <c r="M6741" s="239">
        <f t="shared" si="534"/>
        <v>0.51520000000025901</v>
      </c>
      <c r="N6741" s="239"/>
      <c r="O6741" s="178"/>
      <c r="P6741" s="178"/>
      <c r="Q6741" s="178"/>
      <c r="R6741" s="178"/>
      <c r="S6741" s="178"/>
      <c r="T6741" s="178"/>
      <c r="U6741" s="178"/>
      <c r="V6741" s="178"/>
      <c r="W6741" s="178"/>
      <c r="X6741" s="178"/>
      <c r="Y6741" s="210">
        <f t="shared" si="533"/>
        <v>0.39288354356116162</v>
      </c>
      <c r="Z6741" s="211">
        <f t="shared" si="535"/>
        <v>0.44</v>
      </c>
      <c r="AA6741" s="178"/>
      <c r="AB6741" s="178"/>
      <c r="AC6741" s="178"/>
    </row>
    <row r="6742" spans="2:29" x14ac:dyDescent="0.35">
      <c r="B6742" s="222">
        <v>681900</v>
      </c>
      <c r="C6742" s="208">
        <v>287384</v>
      </c>
      <c r="D6742" s="309">
        <v>15806.12</v>
      </c>
      <c r="E6742" s="206">
        <v>22990.720000000001</v>
      </c>
      <c r="F6742" s="206">
        <v>25864.560000000001</v>
      </c>
      <c r="G6742" s="205">
        <f t="shared" si="536"/>
        <v>0.42144595981815514</v>
      </c>
      <c r="H6742" s="207">
        <f t="shared" si="537"/>
        <v>0.45</v>
      </c>
      <c r="I6742" s="213">
        <v>267914</v>
      </c>
      <c r="J6742" s="213">
        <v>14735.27</v>
      </c>
      <c r="K6742" s="212">
        <v>21433.119999999999</v>
      </c>
      <c r="L6742" s="212">
        <v>24112.26</v>
      </c>
      <c r="M6742" s="239">
        <f t="shared" si="534"/>
        <v>0.51529999999995202</v>
      </c>
      <c r="N6742" s="239"/>
      <c r="O6742" s="178"/>
      <c r="P6742" s="178"/>
      <c r="Q6742" s="178"/>
      <c r="R6742" s="178"/>
      <c r="S6742" s="178"/>
      <c r="T6742" s="178"/>
      <c r="U6742" s="178"/>
      <c r="V6742" s="178"/>
      <c r="W6742" s="178"/>
      <c r="X6742" s="178"/>
      <c r="Y6742" s="210">
        <f t="shared" si="533"/>
        <v>0.39289338612699809</v>
      </c>
      <c r="Z6742" s="211">
        <f t="shared" si="535"/>
        <v>0.46</v>
      </c>
      <c r="AA6742" s="178"/>
      <c r="AB6742" s="178"/>
      <c r="AC6742" s="178"/>
    </row>
    <row r="6743" spans="2:29" x14ac:dyDescent="0.35">
      <c r="B6743" s="222">
        <v>682000</v>
      </c>
      <c r="C6743" s="208">
        <v>287429</v>
      </c>
      <c r="D6743" s="309">
        <v>15808.59</v>
      </c>
      <c r="E6743" s="206">
        <v>22994.32</v>
      </c>
      <c r="F6743" s="206">
        <v>25868.61</v>
      </c>
      <c r="G6743" s="205">
        <f t="shared" si="536"/>
        <v>0.42145014662756597</v>
      </c>
      <c r="H6743" s="207">
        <f t="shared" si="537"/>
        <v>0.45</v>
      </c>
      <c r="I6743" s="213">
        <v>267958</v>
      </c>
      <c r="J6743" s="213">
        <v>14737.69</v>
      </c>
      <c r="K6743" s="212">
        <v>21436.639999999999</v>
      </c>
      <c r="L6743" s="212">
        <v>24116.22</v>
      </c>
      <c r="M6743" s="239">
        <f t="shared" si="534"/>
        <v>0.51520000000007715</v>
      </c>
      <c r="N6743" s="239"/>
      <c r="O6743" s="178"/>
      <c r="P6743" s="178"/>
      <c r="Q6743" s="178"/>
      <c r="R6743" s="178"/>
      <c r="S6743" s="178"/>
      <c r="T6743" s="178"/>
      <c r="U6743" s="178"/>
      <c r="V6743" s="178"/>
      <c r="W6743" s="178"/>
      <c r="X6743" s="178"/>
      <c r="Y6743" s="210">
        <f t="shared" si="533"/>
        <v>0.39290029325513198</v>
      </c>
      <c r="Z6743" s="211">
        <f t="shared" si="535"/>
        <v>0.44</v>
      </c>
      <c r="AA6743" s="178"/>
      <c r="AB6743" s="178"/>
      <c r="AC6743" s="178"/>
    </row>
    <row r="6744" spans="2:29" x14ac:dyDescent="0.35">
      <c r="B6744" s="222">
        <v>682100</v>
      </c>
      <c r="C6744" s="208">
        <v>287474</v>
      </c>
      <c r="D6744" s="309">
        <v>15811.07</v>
      </c>
      <c r="E6744" s="206">
        <v>22997.919999999998</v>
      </c>
      <c r="F6744" s="206">
        <v>25872.66</v>
      </c>
      <c r="G6744" s="205">
        <f t="shared" si="536"/>
        <v>0.42145433220935347</v>
      </c>
      <c r="H6744" s="207">
        <f t="shared" si="537"/>
        <v>0.45</v>
      </c>
      <c r="I6744" s="213">
        <v>268004</v>
      </c>
      <c r="J6744" s="213">
        <v>14740.22</v>
      </c>
      <c r="K6744" s="212">
        <v>21440.32</v>
      </c>
      <c r="L6744" s="212">
        <v>24120.36</v>
      </c>
      <c r="M6744" s="239">
        <f t="shared" si="534"/>
        <v>0.51529999999980647</v>
      </c>
      <c r="N6744" s="239"/>
      <c r="O6744" s="178"/>
      <c r="P6744" s="178"/>
      <c r="Q6744" s="178"/>
      <c r="R6744" s="178"/>
      <c r="S6744" s="178"/>
      <c r="T6744" s="178"/>
      <c r="U6744" s="178"/>
      <c r="V6744" s="178"/>
      <c r="W6744" s="178"/>
      <c r="X6744" s="178"/>
      <c r="Y6744" s="210">
        <f t="shared" si="533"/>
        <v>0.39291013047940182</v>
      </c>
      <c r="Z6744" s="211">
        <f t="shared" si="535"/>
        <v>0.46</v>
      </c>
      <c r="AA6744" s="178"/>
      <c r="AB6744" s="178"/>
      <c r="AC6744" s="178"/>
    </row>
    <row r="6745" spans="2:29" x14ac:dyDescent="0.35">
      <c r="B6745" s="222">
        <v>682200</v>
      </c>
      <c r="C6745" s="208">
        <v>287519</v>
      </c>
      <c r="D6745" s="309">
        <v>15813.54</v>
      </c>
      <c r="E6745" s="206">
        <v>23001.52</v>
      </c>
      <c r="F6745" s="206">
        <v>25876.71</v>
      </c>
      <c r="G6745" s="205">
        <f t="shared" si="536"/>
        <v>0.42145851656405747</v>
      </c>
      <c r="H6745" s="207">
        <f t="shared" si="537"/>
        <v>0.45</v>
      </c>
      <c r="I6745" s="213">
        <v>268048</v>
      </c>
      <c r="J6745" s="213">
        <v>14742.64</v>
      </c>
      <c r="K6745" s="212">
        <v>21443.84</v>
      </c>
      <c r="L6745" s="212">
        <v>24124.32</v>
      </c>
      <c r="M6745" s="239">
        <f t="shared" si="534"/>
        <v>0.51520000000000432</v>
      </c>
      <c r="N6745" s="239"/>
      <c r="O6745" s="178"/>
      <c r="P6745" s="178"/>
      <c r="Q6745" s="178"/>
      <c r="R6745" s="178"/>
      <c r="S6745" s="178"/>
      <c r="T6745" s="178"/>
      <c r="U6745" s="178"/>
      <c r="V6745" s="178"/>
      <c r="W6745" s="178"/>
      <c r="X6745" s="178"/>
      <c r="Y6745" s="210">
        <f t="shared" si="533"/>
        <v>0.39291703312811493</v>
      </c>
      <c r="Z6745" s="211">
        <f t="shared" si="535"/>
        <v>0.44</v>
      </c>
      <c r="AA6745" s="178"/>
      <c r="AB6745" s="178"/>
      <c r="AC6745" s="178"/>
    </row>
    <row r="6746" spans="2:29" x14ac:dyDescent="0.35">
      <c r="B6746" s="222">
        <v>682300</v>
      </c>
      <c r="C6746" s="208">
        <v>287564</v>
      </c>
      <c r="D6746" s="309">
        <v>15816.02</v>
      </c>
      <c r="E6746" s="206">
        <v>23005.119999999999</v>
      </c>
      <c r="F6746" s="206">
        <v>25880.76</v>
      </c>
      <c r="G6746" s="205">
        <f t="shared" si="536"/>
        <v>0.4214626996922175</v>
      </c>
      <c r="H6746" s="207">
        <f t="shared" si="537"/>
        <v>0.45</v>
      </c>
      <c r="I6746" s="213">
        <v>268094</v>
      </c>
      <c r="J6746" s="213">
        <v>14745.17</v>
      </c>
      <c r="K6746" s="212">
        <v>21447.52</v>
      </c>
      <c r="L6746" s="212">
        <v>24128.46</v>
      </c>
      <c r="M6746" s="239">
        <f t="shared" si="534"/>
        <v>0.51530000000027942</v>
      </c>
      <c r="N6746" s="239"/>
      <c r="O6746" s="178"/>
      <c r="P6746" s="178"/>
      <c r="Q6746" s="178"/>
      <c r="R6746" s="178"/>
      <c r="S6746" s="178"/>
      <c r="T6746" s="178"/>
      <c r="U6746" s="178"/>
      <c r="V6746" s="178"/>
      <c r="W6746" s="178"/>
      <c r="X6746" s="178"/>
      <c r="Y6746" s="210">
        <f t="shared" si="533"/>
        <v>0.39292686501538915</v>
      </c>
      <c r="Z6746" s="211">
        <f t="shared" si="535"/>
        <v>0.46</v>
      </c>
      <c r="AA6746" s="178"/>
      <c r="AB6746" s="178"/>
      <c r="AC6746" s="178"/>
    </row>
    <row r="6747" spans="2:29" x14ac:dyDescent="0.35">
      <c r="B6747" s="222">
        <v>682400</v>
      </c>
      <c r="C6747" s="208">
        <v>287609</v>
      </c>
      <c r="D6747" s="309">
        <v>15818.49</v>
      </c>
      <c r="E6747" s="206">
        <v>23008.720000000001</v>
      </c>
      <c r="F6747" s="206">
        <v>25884.81</v>
      </c>
      <c r="G6747" s="205">
        <f t="shared" si="536"/>
        <v>0.42146688159437279</v>
      </c>
      <c r="H6747" s="207">
        <f t="shared" si="537"/>
        <v>0.45</v>
      </c>
      <c r="I6747" s="213">
        <v>268138</v>
      </c>
      <c r="J6747" s="213">
        <v>14747.59</v>
      </c>
      <c r="K6747" s="212">
        <v>21451.040000000001</v>
      </c>
      <c r="L6747" s="212">
        <v>24132.42</v>
      </c>
      <c r="M6747" s="239">
        <f t="shared" si="534"/>
        <v>0.51519999999989519</v>
      </c>
      <c r="N6747" s="239"/>
      <c r="O6747" s="178"/>
      <c r="P6747" s="178"/>
      <c r="Q6747" s="178"/>
      <c r="R6747" s="178"/>
      <c r="S6747" s="178"/>
      <c r="T6747" s="178"/>
      <c r="U6747" s="178"/>
      <c r="V6747" s="178"/>
      <c r="W6747" s="178"/>
      <c r="X6747" s="178"/>
      <c r="Y6747" s="210">
        <f t="shared" si="533"/>
        <v>0.39293376318874562</v>
      </c>
      <c r="Z6747" s="211">
        <f t="shared" si="535"/>
        <v>0.44</v>
      </c>
      <c r="AA6747" s="178"/>
      <c r="AB6747" s="178"/>
      <c r="AC6747" s="178"/>
    </row>
    <row r="6748" spans="2:29" x14ac:dyDescent="0.35">
      <c r="B6748" s="222">
        <v>682500</v>
      </c>
      <c r="C6748" s="208">
        <v>287654</v>
      </c>
      <c r="D6748" s="309">
        <v>15820.97</v>
      </c>
      <c r="E6748" s="206">
        <v>23012.32</v>
      </c>
      <c r="F6748" s="206">
        <v>25888.86</v>
      </c>
      <c r="G6748" s="205">
        <f t="shared" si="536"/>
        <v>0.42147106227106229</v>
      </c>
      <c r="H6748" s="207">
        <f t="shared" si="537"/>
        <v>0.45</v>
      </c>
      <c r="I6748" s="213">
        <v>268184</v>
      </c>
      <c r="J6748" s="213">
        <v>14750.12</v>
      </c>
      <c r="K6748" s="212">
        <v>21454.720000000001</v>
      </c>
      <c r="L6748" s="212">
        <v>24136.560000000001</v>
      </c>
      <c r="M6748" s="239">
        <f t="shared" si="534"/>
        <v>0.5152999999995882</v>
      </c>
      <c r="N6748" s="239"/>
      <c r="O6748" s="178"/>
      <c r="P6748" s="178"/>
      <c r="Q6748" s="178"/>
      <c r="R6748" s="178"/>
      <c r="S6748" s="178"/>
      <c r="T6748" s="178"/>
      <c r="U6748" s="178"/>
      <c r="V6748" s="178"/>
      <c r="W6748" s="178"/>
      <c r="X6748" s="178"/>
      <c r="Y6748" s="210">
        <f t="shared" si="533"/>
        <v>0.39294358974358973</v>
      </c>
      <c r="Z6748" s="211">
        <f t="shared" si="535"/>
        <v>0.46</v>
      </c>
      <c r="AA6748" s="178"/>
      <c r="AB6748" s="178"/>
      <c r="AC6748" s="178"/>
    </row>
    <row r="6749" spans="2:29" x14ac:dyDescent="0.35">
      <c r="B6749" s="222">
        <v>682600</v>
      </c>
      <c r="C6749" s="208">
        <v>287699</v>
      </c>
      <c r="D6749" s="309">
        <v>15823.44</v>
      </c>
      <c r="E6749" s="206">
        <v>23015.919999999998</v>
      </c>
      <c r="F6749" s="206">
        <v>25892.91</v>
      </c>
      <c r="G6749" s="205">
        <f t="shared" si="536"/>
        <v>0.42147524172282447</v>
      </c>
      <c r="H6749" s="207">
        <f t="shared" si="537"/>
        <v>0.45</v>
      </c>
      <c r="I6749" s="213">
        <v>268228</v>
      </c>
      <c r="J6749" s="213">
        <v>14752.54</v>
      </c>
      <c r="K6749" s="212">
        <v>21458.240000000002</v>
      </c>
      <c r="L6749" s="212">
        <v>24140.52</v>
      </c>
      <c r="M6749" s="239">
        <f t="shared" si="534"/>
        <v>0.51519999999974975</v>
      </c>
      <c r="N6749" s="239"/>
      <c r="O6749" s="178"/>
      <c r="P6749" s="178"/>
      <c r="Q6749" s="178"/>
      <c r="R6749" s="178"/>
      <c r="S6749" s="178"/>
      <c r="T6749" s="178"/>
      <c r="U6749" s="178"/>
      <c r="V6749" s="178"/>
      <c r="W6749" s="178"/>
      <c r="X6749" s="178"/>
      <c r="Y6749" s="210">
        <f t="shared" si="533"/>
        <v>0.39295048344564898</v>
      </c>
      <c r="Z6749" s="211">
        <f t="shared" si="535"/>
        <v>0.44</v>
      </c>
      <c r="AA6749" s="178"/>
      <c r="AB6749" s="178"/>
      <c r="AC6749" s="178"/>
    </row>
    <row r="6750" spans="2:29" x14ac:dyDescent="0.35">
      <c r="B6750" s="222">
        <v>682700</v>
      </c>
      <c r="C6750" s="208">
        <v>287744</v>
      </c>
      <c r="D6750" s="309">
        <v>15825.92</v>
      </c>
      <c r="E6750" s="206">
        <v>23019.52</v>
      </c>
      <c r="F6750" s="206">
        <v>25896.959999999999</v>
      </c>
      <c r="G6750" s="205">
        <f t="shared" si="536"/>
        <v>0.42147941995019772</v>
      </c>
      <c r="H6750" s="207">
        <f t="shared" si="537"/>
        <v>0.45</v>
      </c>
      <c r="I6750" s="213">
        <v>268274</v>
      </c>
      <c r="J6750" s="213">
        <v>14755.07</v>
      </c>
      <c r="K6750" s="212">
        <v>21461.919999999998</v>
      </c>
      <c r="L6750" s="212">
        <v>24144.66</v>
      </c>
      <c r="M6750" s="239">
        <f t="shared" si="534"/>
        <v>0.51530000000002474</v>
      </c>
      <c r="N6750" s="239"/>
      <c r="O6750" s="178"/>
      <c r="P6750" s="178"/>
      <c r="Q6750" s="178"/>
      <c r="R6750" s="178"/>
      <c r="S6750" s="178"/>
      <c r="T6750" s="178"/>
      <c r="U6750" s="178"/>
      <c r="V6750" s="178"/>
      <c r="W6750" s="178"/>
      <c r="X6750" s="178"/>
      <c r="Y6750" s="210">
        <f t="shared" si="533"/>
        <v>0.39296030467262338</v>
      </c>
      <c r="Z6750" s="211">
        <f t="shared" si="535"/>
        <v>0.46</v>
      </c>
      <c r="AA6750" s="178"/>
      <c r="AB6750" s="178"/>
      <c r="AC6750" s="178"/>
    </row>
    <row r="6751" spans="2:29" x14ac:dyDescent="0.35">
      <c r="B6751" s="222">
        <v>682800</v>
      </c>
      <c r="C6751" s="208">
        <v>287789</v>
      </c>
      <c r="D6751" s="309">
        <v>15828.39</v>
      </c>
      <c r="E6751" s="206">
        <v>23023.119999999999</v>
      </c>
      <c r="F6751" s="206">
        <v>25901.01</v>
      </c>
      <c r="G6751" s="205">
        <f t="shared" si="536"/>
        <v>0.42148359695371995</v>
      </c>
      <c r="H6751" s="207">
        <f t="shared" si="537"/>
        <v>0.45</v>
      </c>
      <c r="I6751" s="213">
        <v>268318</v>
      </c>
      <c r="J6751" s="213">
        <v>14757.49</v>
      </c>
      <c r="K6751" s="212">
        <v>21465.439999999999</v>
      </c>
      <c r="L6751" s="212">
        <v>24148.62</v>
      </c>
      <c r="M6751" s="239">
        <f t="shared" si="534"/>
        <v>0.51520000000025901</v>
      </c>
      <c r="N6751" s="239"/>
      <c r="O6751" s="178"/>
      <c r="P6751" s="178"/>
      <c r="Q6751" s="178"/>
      <c r="R6751" s="178"/>
      <c r="S6751" s="178"/>
      <c r="T6751" s="178"/>
      <c r="U6751" s="178"/>
      <c r="V6751" s="178"/>
      <c r="W6751" s="178"/>
      <c r="X6751" s="178"/>
      <c r="Y6751" s="210">
        <f t="shared" si="533"/>
        <v>0.39296719390743995</v>
      </c>
      <c r="Z6751" s="211">
        <f t="shared" si="535"/>
        <v>0.44</v>
      </c>
      <c r="AA6751" s="178"/>
      <c r="AB6751" s="178"/>
      <c r="AC6751" s="178"/>
    </row>
    <row r="6752" spans="2:29" x14ac:dyDescent="0.35">
      <c r="B6752" s="222">
        <v>682900</v>
      </c>
      <c r="C6752" s="208">
        <v>287834</v>
      </c>
      <c r="D6752" s="309">
        <v>15830.87</v>
      </c>
      <c r="E6752" s="206">
        <v>23026.720000000001</v>
      </c>
      <c r="F6752" s="206">
        <v>25905.06</v>
      </c>
      <c r="G6752" s="205">
        <f t="shared" si="536"/>
        <v>0.42148777273392884</v>
      </c>
      <c r="H6752" s="207">
        <f t="shared" si="537"/>
        <v>0.45</v>
      </c>
      <c r="I6752" s="213">
        <v>268364</v>
      </c>
      <c r="J6752" s="213">
        <v>14760.02</v>
      </c>
      <c r="K6752" s="212">
        <v>21469.119999999999</v>
      </c>
      <c r="L6752" s="212">
        <v>24152.76</v>
      </c>
      <c r="M6752" s="239">
        <f t="shared" si="534"/>
        <v>0.51529999999995202</v>
      </c>
      <c r="N6752" s="239"/>
      <c r="O6752" s="178"/>
      <c r="P6752" s="178"/>
      <c r="Q6752" s="178"/>
      <c r="R6752" s="178"/>
      <c r="S6752" s="178"/>
      <c r="T6752" s="178"/>
      <c r="U6752" s="178"/>
      <c r="V6752" s="178"/>
      <c r="W6752" s="178"/>
      <c r="X6752" s="178"/>
      <c r="Y6752" s="210">
        <f t="shared" si="533"/>
        <v>0.39297700981109973</v>
      </c>
      <c r="Z6752" s="211">
        <f t="shared" si="535"/>
        <v>0.46</v>
      </c>
      <c r="AA6752" s="178"/>
      <c r="AB6752" s="178"/>
      <c r="AC6752" s="178"/>
    </row>
    <row r="6753" spans="2:29" x14ac:dyDescent="0.35">
      <c r="B6753" s="222">
        <v>683000</v>
      </c>
      <c r="C6753" s="208">
        <v>287879</v>
      </c>
      <c r="D6753" s="309">
        <v>15833.34</v>
      </c>
      <c r="E6753" s="206">
        <v>23030.32</v>
      </c>
      <c r="F6753" s="206">
        <v>25909.11</v>
      </c>
      <c r="G6753" s="205">
        <f t="shared" si="536"/>
        <v>0.42149194729136163</v>
      </c>
      <c r="H6753" s="207">
        <f t="shared" si="537"/>
        <v>0.45</v>
      </c>
      <c r="I6753" s="213">
        <v>268408</v>
      </c>
      <c r="J6753" s="213">
        <v>14762.44</v>
      </c>
      <c r="K6753" s="212">
        <v>21472.639999999999</v>
      </c>
      <c r="L6753" s="212">
        <v>24156.720000000001</v>
      </c>
      <c r="M6753" s="239">
        <f t="shared" si="534"/>
        <v>0.51520000000007715</v>
      </c>
      <c r="N6753" s="239"/>
      <c r="O6753" s="178"/>
      <c r="P6753" s="178"/>
      <c r="Q6753" s="178"/>
      <c r="R6753" s="178"/>
      <c r="S6753" s="178"/>
      <c r="T6753" s="178"/>
      <c r="U6753" s="178"/>
      <c r="V6753" s="178"/>
      <c r="W6753" s="178"/>
      <c r="X6753" s="178"/>
      <c r="Y6753" s="210">
        <f t="shared" si="533"/>
        <v>0.39298389458272326</v>
      </c>
      <c r="Z6753" s="211">
        <f t="shared" si="535"/>
        <v>0.44</v>
      </c>
      <c r="AA6753" s="178"/>
      <c r="AB6753" s="178"/>
      <c r="AC6753" s="178"/>
    </row>
    <row r="6754" spans="2:29" x14ac:dyDescent="0.35">
      <c r="B6754" s="222">
        <v>683100</v>
      </c>
      <c r="C6754" s="208">
        <v>287924</v>
      </c>
      <c r="D6754" s="309">
        <v>15835.82</v>
      </c>
      <c r="E6754" s="206">
        <v>23033.919999999998</v>
      </c>
      <c r="F6754" s="206">
        <v>25913.16</v>
      </c>
      <c r="G6754" s="205">
        <f t="shared" si="536"/>
        <v>0.42149612062655539</v>
      </c>
      <c r="H6754" s="207">
        <f t="shared" si="537"/>
        <v>0.45</v>
      </c>
      <c r="I6754" s="213">
        <v>268454</v>
      </c>
      <c r="J6754" s="213">
        <v>14764.97</v>
      </c>
      <c r="K6754" s="212">
        <v>21476.32</v>
      </c>
      <c r="L6754" s="212">
        <v>24160.86</v>
      </c>
      <c r="M6754" s="239">
        <f t="shared" si="534"/>
        <v>0.51529999999980647</v>
      </c>
      <c r="N6754" s="239"/>
      <c r="O6754" s="178"/>
      <c r="P6754" s="178"/>
      <c r="Q6754" s="178"/>
      <c r="R6754" s="178"/>
      <c r="S6754" s="178"/>
      <c r="T6754" s="178"/>
      <c r="U6754" s="178"/>
      <c r="V6754" s="178"/>
      <c r="W6754" s="178"/>
      <c r="X6754" s="178"/>
      <c r="Y6754" s="210">
        <f t="shared" si="533"/>
        <v>0.39299370516761822</v>
      </c>
      <c r="Z6754" s="211">
        <f t="shared" si="535"/>
        <v>0.46</v>
      </c>
      <c r="AA6754" s="178"/>
      <c r="AB6754" s="178"/>
      <c r="AC6754" s="178"/>
    </row>
    <row r="6755" spans="2:29" x14ac:dyDescent="0.35">
      <c r="B6755" s="222">
        <v>683200</v>
      </c>
      <c r="C6755" s="208">
        <v>287969</v>
      </c>
      <c r="D6755" s="309">
        <v>15838.29</v>
      </c>
      <c r="E6755" s="206">
        <v>23037.52</v>
      </c>
      <c r="F6755" s="206">
        <v>25917.21</v>
      </c>
      <c r="G6755" s="205">
        <f t="shared" si="536"/>
        <v>0.42150029274004686</v>
      </c>
      <c r="H6755" s="207">
        <f t="shared" si="537"/>
        <v>0.45</v>
      </c>
      <c r="I6755" s="213">
        <v>268498</v>
      </c>
      <c r="J6755" s="213">
        <v>14767.39</v>
      </c>
      <c r="K6755" s="212">
        <v>21479.84</v>
      </c>
      <c r="L6755" s="212">
        <v>24164.82</v>
      </c>
      <c r="M6755" s="239">
        <f t="shared" si="534"/>
        <v>0.51520000000000432</v>
      </c>
      <c r="N6755" s="239"/>
      <c r="O6755" s="178"/>
      <c r="P6755" s="178"/>
      <c r="Q6755" s="178"/>
      <c r="R6755" s="178"/>
      <c r="S6755" s="178"/>
      <c r="T6755" s="178"/>
      <c r="U6755" s="178"/>
      <c r="V6755" s="178"/>
      <c r="W6755" s="178"/>
      <c r="X6755" s="178"/>
      <c r="Y6755" s="210">
        <f t="shared" si="533"/>
        <v>0.3930005854800937</v>
      </c>
      <c r="Z6755" s="211">
        <f t="shared" si="535"/>
        <v>0.44</v>
      </c>
      <c r="AA6755" s="178"/>
      <c r="AB6755" s="178"/>
      <c r="AC6755" s="178"/>
    </row>
    <row r="6756" spans="2:29" x14ac:dyDescent="0.35">
      <c r="B6756" s="222">
        <v>683300</v>
      </c>
      <c r="C6756" s="208">
        <v>288014</v>
      </c>
      <c r="D6756" s="309">
        <v>15840.77</v>
      </c>
      <c r="E6756" s="206">
        <v>23041.119999999999</v>
      </c>
      <c r="F6756" s="206">
        <v>25921.26</v>
      </c>
      <c r="G6756" s="205">
        <f t="shared" si="536"/>
        <v>0.42150446363237232</v>
      </c>
      <c r="H6756" s="207">
        <f t="shared" si="537"/>
        <v>0.45</v>
      </c>
      <c r="I6756" s="213">
        <v>268544</v>
      </c>
      <c r="J6756" s="213">
        <v>14769.92</v>
      </c>
      <c r="K6756" s="212">
        <v>21483.52</v>
      </c>
      <c r="L6756" s="212">
        <v>24168.959999999999</v>
      </c>
      <c r="M6756" s="239">
        <f t="shared" si="534"/>
        <v>0.51530000000027942</v>
      </c>
      <c r="N6756" s="239"/>
      <c r="O6756" s="178"/>
      <c r="P6756" s="178"/>
      <c r="Q6756" s="178"/>
      <c r="R6756" s="178"/>
      <c r="S6756" s="178"/>
      <c r="T6756" s="178"/>
      <c r="U6756" s="178"/>
      <c r="V6756" s="178"/>
      <c r="W6756" s="178"/>
      <c r="X6756" s="178"/>
      <c r="Y6756" s="210">
        <f t="shared" si="533"/>
        <v>0.39301039075076832</v>
      </c>
      <c r="Z6756" s="211">
        <f t="shared" si="535"/>
        <v>0.46</v>
      </c>
      <c r="AA6756" s="178"/>
      <c r="AB6756" s="178"/>
      <c r="AC6756" s="178"/>
    </row>
    <row r="6757" spans="2:29" x14ac:dyDescent="0.35">
      <c r="B6757" s="222">
        <v>683400</v>
      </c>
      <c r="C6757" s="208">
        <v>288059</v>
      </c>
      <c r="D6757" s="309">
        <v>15843.24</v>
      </c>
      <c r="E6757" s="206">
        <v>23044.720000000001</v>
      </c>
      <c r="F6757" s="206">
        <v>25925.31</v>
      </c>
      <c r="G6757" s="205">
        <f t="shared" si="536"/>
        <v>0.4215086333040679</v>
      </c>
      <c r="H6757" s="207">
        <f t="shared" si="537"/>
        <v>0.45</v>
      </c>
      <c r="I6757" s="213">
        <v>268588</v>
      </c>
      <c r="J6757" s="213">
        <v>14772.34</v>
      </c>
      <c r="K6757" s="212">
        <v>21487.040000000001</v>
      </c>
      <c r="L6757" s="212">
        <v>24172.92</v>
      </c>
      <c r="M6757" s="239">
        <f t="shared" si="534"/>
        <v>0.51519999999989519</v>
      </c>
      <c r="N6757" s="239"/>
      <c r="O6757" s="178"/>
      <c r="P6757" s="178"/>
      <c r="Q6757" s="178"/>
      <c r="R6757" s="178"/>
      <c r="S6757" s="178"/>
      <c r="T6757" s="178"/>
      <c r="U6757" s="178"/>
      <c r="V6757" s="178"/>
      <c r="W6757" s="178"/>
      <c r="X6757" s="178"/>
      <c r="Y6757" s="210">
        <f t="shared" si="533"/>
        <v>0.3930172666081358</v>
      </c>
      <c r="Z6757" s="211">
        <f t="shared" si="535"/>
        <v>0.44</v>
      </c>
      <c r="AA6757" s="178"/>
      <c r="AB6757" s="178"/>
      <c r="AC6757" s="178"/>
    </row>
    <row r="6758" spans="2:29" x14ac:dyDescent="0.35">
      <c r="B6758" s="222">
        <v>683500</v>
      </c>
      <c r="C6758" s="208">
        <v>288104</v>
      </c>
      <c r="D6758" s="309">
        <v>15845.72</v>
      </c>
      <c r="E6758" s="206">
        <v>23048.32</v>
      </c>
      <c r="F6758" s="206">
        <v>25929.360000000001</v>
      </c>
      <c r="G6758" s="205">
        <f t="shared" si="536"/>
        <v>0.42151280175566935</v>
      </c>
      <c r="H6758" s="207">
        <f t="shared" si="537"/>
        <v>0.45</v>
      </c>
      <c r="I6758" s="213">
        <v>268634</v>
      </c>
      <c r="J6758" s="213">
        <v>14774.87</v>
      </c>
      <c r="K6758" s="212">
        <v>21490.720000000001</v>
      </c>
      <c r="L6758" s="212">
        <v>24177.06</v>
      </c>
      <c r="M6758" s="239">
        <f t="shared" si="534"/>
        <v>0.5152999999995882</v>
      </c>
      <c r="N6758" s="239"/>
      <c r="O6758" s="178"/>
      <c r="P6758" s="178"/>
      <c r="Q6758" s="178"/>
      <c r="R6758" s="178"/>
      <c r="S6758" s="178"/>
      <c r="T6758" s="178"/>
      <c r="U6758" s="178"/>
      <c r="V6758" s="178"/>
      <c r="W6758" s="178"/>
      <c r="X6758" s="178"/>
      <c r="Y6758" s="210">
        <f t="shared" si="533"/>
        <v>0.3930270665691295</v>
      </c>
      <c r="Z6758" s="211">
        <f t="shared" si="535"/>
        <v>0.46</v>
      </c>
      <c r="AA6758" s="178"/>
      <c r="AB6758" s="178"/>
      <c r="AC6758" s="178"/>
    </row>
    <row r="6759" spans="2:29" x14ac:dyDescent="0.35">
      <c r="B6759" s="222">
        <v>683600</v>
      </c>
      <c r="C6759" s="208">
        <v>288149</v>
      </c>
      <c r="D6759" s="309">
        <v>15848.19</v>
      </c>
      <c r="E6759" s="206">
        <v>23051.919999999998</v>
      </c>
      <c r="F6759" s="206">
        <v>25933.41</v>
      </c>
      <c r="G6759" s="205">
        <f t="shared" si="536"/>
        <v>0.42151696898771213</v>
      </c>
      <c r="H6759" s="207">
        <f t="shared" si="537"/>
        <v>0.45</v>
      </c>
      <c r="I6759" s="213">
        <v>268678</v>
      </c>
      <c r="J6759" s="213">
        <v>14777.29</v>
      </c>
      <c r="K6759" s="212">
        <v>21494.240000000002</v>
      </c>
      <c r="L6759" s="212">
        <v>24181.02</v>
      </c>
      <c r="M6759" s="239">
        <f t="shared" si="534"/>
        <v>0.51519999999974975</v>
      </c>
      <c r="N6759" s="239"/>
      <c r="O6759" s="178"/>
      <c r="P6759" s="178"/>
      <c r="Q6759" s="178"/>
      <c r="R6759" s="178"/>
      <c r="S6759" s="178"/>
      <c r="T6759" s="178"/>
      <c r="U6759" s="178"/>
      <c r="V6759" s="178"/>
      <c r="W6759" s="178"/>
      <c r="X6759" s="178"/>
      <c r="Y6759" s="210">
        <f t="shared" si="533"/>
        <v>0.39303393797542424</v>
      </c>
      <c r="Z6759" s="211">
        <f t="shared" si="535"/>
        <v>0.44</v>
      </c>
      <c r="AA6759" s="178"/>
      <c r="AB6759" s="178"/>
      <c r="AC6759" s="178"/>
    </row>
    <row r="6760" spans="2:29" x14ac:dyDescent="0.35">
      <c r="B6760" s="222">
        <v>683700</v>
      </c>
      <c r="C6760" s="208">
        <v>288194</v>
      </c>
      <c r="D6760" s="309">
        <v>15850.67</v>
      </c>
      <c r="E6760" s="206">
        <v>23055.52</v>
      </c>
      <c r="F6760" s="206">
        <v>25937.46</v>
      </c>
      <c r="G6760" s="205">
        <f t="shared" si="536"/>
        <v>0.4215211350007313</v>
      </c>
      <c r="H6760" s="207">
        <f t="shared" si="537"/>
        <v>0.45</v>
      </c>
      <c r="I6760" s="213">
        <v>268724</v>
      </c>
      <c r="J6760" s="213">
        <v>14779.82</v>
      </c>
      <c r="K6760" s="212">
        <v>21497.919999999998</v>
      </c>
      <c r="L6760" s="212">
        <v>24185.16</v>
      </c>
      <c r="M6760" s="239">
        <f t="shared" si="534"/>
        <v>0.51530000000002474</v>
      </c>
      <c r="N6760" s="239"/>
      <c r="O6760" s="178"/>
      <c r="P6760" s="178"/>
      <c r="Q6760" s="178"/>
      <c r="R6760" s="178"/>
      <c r="S6760" s="178"/>
      <c r="T6760" s="178"/>
      <c r="U6760" s="178"/>
      <c r="V6760" s="178"/>
      <c r="W6760" s="178"/>
      <c r="X6760" s="178"/>
      <c r="Y6760" s="210">
        <f t="shared" si="533"/>
        <v>0.39304373263127101</v>
      </c>
      <c r="Z6760" s="211">
        <f t="shared" si="535"/>
        <v>0.46</v>
      </c>
      <c r="AA6760" s="178"/>
      <c r="AB6760" s="178"/>
      <c r="AC6760" s="178"/>
    </row>
    <row r="6761" spans="2:29" x14ac:dyDescent="0.35">
      <c r="B6761" s="222">
        <v>683800</v>
      </c>
      <c r="C6761" s="208">
        <v>288239</v>
      </c>
      <c r="D6761" s="309">
        <v>15853.14</v>
      </c>
      <c r="E6761" s="206">
        <v>23059.119999999999</v>
      </c>
      <c r="F6761" s="206">
        <v>25941.51</v>
      </c>
      <c r="G6761" s="205">
        <f t="shared" si="536"/>
        <v>0.42152529979526177</v>
      </c>
      <c r="H6761" s="207">
        <f t="shared" si="537"/>
        <v>0.45</v>
      </c>
      <c r="I6761" s="213">
        <v>268768</v>
      </c>
      <c r="J6761" s="213">
        <v>14782.24</v>
      </c>
      <c r="K6761" s="212">
        <v>21501.439999999999</v>
      </c>
      <c r="L6761" s="212">
        <v>24189.119999999999</v>
      </c>
      <c r="M6761" s="239">
        <f t="shared" si="534"/>
        <v>0.51520000000025901</v>
      </c>
      <c r="N6761" s="239"/>
      <c r="O6761" s="178"/>
      <c r="P6761" s="178"/>
      <c r="Q6761" s="178"/>
      <c r="R6761" s="178"/>
      <c r="S6761" s="178"/>
      <c r="T6761" s="178"/>
      <c r="U6761" s="178"/>
      <c r="V6761" s="178"/>
      <c r="W6761" s="178"/>
      <c r="X6761" s="178"/>
      <c r="Y6761" s="210">
        <f t="shared" si="533"/>
        <v>0.39305059959052352</v>
      </c>
      <c r="Z6761" s="211">
        <f t="shared" si="535"/>
        <v>0.44</v>
      </c>
      <c r="AA6761" s="178"/>
      <c r="AB6761" s="178"/>
      <c r="AC6761" s="178"/>
    </row>
    <row r="6762" spans="2:29" x14ac:dyDescent="0.35">
      <c r="B6762" s="222">
        <v>683900</v>
      </c>
      <c r="C6762" s="208">
        <v>288284</v>
      </c>
      <c r="D6762" s="309">
        <v>15855.62</v>
      </c>
      <c r="E6762" s="206">
        <v>23062.720000000001</v>
      </c>
      <c r="F6762" s="206">
        <v>25945.56</v>
      </c>
      <c r="G6762" s="205">
        <f t="shared" si="536"/>
        <v>0.421529463371838</v>
      </c>
      <c r="H6762" s="207">
        <f t="shared" si="537"/>
        <v>0.45</v>
      </c>
      <c r="I6762" s="213">
        <v>268814</v>
      </c>
      <c r="J6762" s="213">
        <v>14784.77</v>
      </c>
      <c r="K6762" s="212">
        <v>21505.119999999999</v>
      </c>
      <c r="L6762" s="212">
        <v>24193.26</v>
      </c>
      <c r="M6762" s="239">
        <f t="shared" si="534"/>
        <v>0.51529999999995202</v>
      </c>
      <c r="N6762" s="239"/>
      <c r="O6762" s="178"/>
      <c r="P6762" s="178"/>
      <c r="Q6762" s="178"/>
      <c r="R6762" s="178"/>
      <c r="S6762" s="178"/>
      <c r="T6762" s="178"/>
      <c r="U6762" s="178"/>
      <c r="V6762" s="178"/>
      <c r="W6762" s="178"/>
      <c r="X6762" s="178"/>
      <c r="Y6762" s="210">
        <f t="shared" si="533"/>
        <v>0.39306038894575229</v>
      </c>
      <c r="Z6762" s="211">
        <f t="shared" si="535"/>
        <v>0.46</v>
      </c>
      <c r="AA6762" s="178"/>
      <c r="AB6762" s="178"/>
      <c r="AC6762" s="178"/>
    </row>
    <row r="6763" spans="2:29" x14ac:dyDescent="0.35">
      <c r="B6763" s="222">
        <v>684000</v>
      </c>
      <c r="C6763" s="208">
        <v>288329</v>
      </c>
      <c r="D6763" s="309">
        <v>15858.09</v>
      </c>
      <c r="E6763" s="206">
        <v>23066.32</v>
      </c>
      <c r="F6763" s="206">
        <v>25949.61</v>
      </c>
      <c r="G6763" s="205">
        <f t="shared" si="536"/>
        <v>0.42153362573099418</v>
      </c>
      <c r="H6763" s="207">
        <f t="shared" si="537"/>
        <v>0.45</v>
      </c>
      <c r="I6763" s="213">
        <v>268858</v>
      </c>
      <c r="J6763" s="213">
        <v>14787.19</v>
      </c>
      <c r="K6763" s="212">
        <v>21508.639999999999</v>
      </c>
      <c r="L6763" s="212">
        <v>24197.22</v>
      </c>
      <c r="M6763" s="239">
        <f t="shared" si="534"/>
        <v>0.51520000000007715</v>
      </c>
      <c r="N6763" s="239"/>
      <c r="O6763" s="178"/>
      <c r="P6763" s="178"/>
      <c r="Q6763" s="178"/>
      <c r="R6763" s="178"/>
      <c r="S6763" s="178"/>
      <c r="T6763" s="178"/>
      <c r="U6763" s="178"/>
      <c r="V6763" s="178"/>
      <c r="W6763" s="178"/>
      <c r="X6763" s="178"/>
      <c r="Y6763" s="210">
        <f t="shared" si="533"/>
        <v>0.39306725146198829</v>
      </c>
      <c r="Z6763" s="211">
        <f t="shared" si="535"/>
        <v>0.44</v>
      </c>
      <c r="AA6763" s="178"/>
      <c r="AB6763" s="178"/>
      <c r="AC6763" s="178"/>
    </row>
    <row r="6764" spans="2:29" x14ac:dyDescent="0.35">
      <c r="B6764" s="222">
        <v>684100</v>
      </c>
      <c r="C6764" s="208">
        <v>288374</v>
      </c>
      <c r="D6764" s="309">
        <v>15860.57</v>
      </c>
      <c r="E6764" s="206">
        <v>23069.919999999998</v>
      </c>
      <c r="F6764" s="206">
        <v>25953.66</v>
      </c>
      <c r="G6764" s="205">
        <f t="shared" si="536"/>
        <v>0.42153778687326415</v>
      </c>
      <c r="H6764" s="207">
        <f t="shared" si="537"/>
        <v>0.45</v>
      </c>
      <c r="I6764" s="213">
        <v>268904</v>
      </c>
      <c r="J6764" s="213">
        <v>14789.72</v>
      </c>
      <c r="K6764" s="212">
        <v>21512.32</v>
      </c>
      <c r="L6764" s="212">
        <v>24201.360000000001</v>
      </c>
      <c r="M6764" s="239">
        <f t="shared" si="534"/>
        <v>0.51529999999980647</v>
      </c>
      <c r="N6764" s="239"/>
      <c r="O6764" s="178"/>
      <c r="P6764" s="178"/>
      <c r="Q6764" s="178"/>
      <c r="R6764" s="178"/>
      <c r="S6764" s="178"/>
      <c r="T6764" s="178"/>
      <c r="U6764" s="178"/>
      <c r="V6764" s="178"/>
      <c r="W6764" s="178"/>
      <c r="X6764" s="178"/>
      <c r="Y6764" s="210">
        <f t="shared" si="533"/>
        <v>0.39307703552112266</v>
      </c>
      <c r="Z6764" s="211">
        <f t="shared" si="535"/>
        <v>0.46</v>
      </c>
      <c r="AA6764" s="178"/>
      <c r="AB6764" s="178"/>
      <c r="AC6764" s="178"/>
    </row>
    <row r="6765" spans="2:29" x14ac:dyDescent="0.35">
      <c r="B6765" s="222">
        <v>684200</v>
      </c>
      <c r="C6765" s="208">
        <v>288419</v>
      </c>
      <c r="D6765" s="309">
        <v>15863.04</v>
      </c>
      <c r="E6765" s="206">
        <v>23073.52</v>
      </c>
      <c r="F6765" s="206">
        <v>25957.71</v>
      </c>
      <c r="G6765" s="205">
        <f t="shared" si="536"/>
        <v>0.4215419467991815</v>
      </c>
      <c r="H6765" s="207">
        <f t="shared" si="537"/>
        <v>0.45</v>
      </c>
      <c r="I6765" s="213">
        <v>268948</v>
      </c>
      <c r="J6765" s="213">
        <v>14792.14</v>
      </c>
      <c r="K6765" s="212">
        <v>21515.84</v>
      </c>
      <c r="L6765" s="212">
        <v>24205.32</v>
      </c>
      <c r="M6765" s="239">
        <f t="shared" si="534"/>
        <v>0.51520000000000432</v>
      </c>
      <c r="N6765" s="239"/>
      <c r="O6765" s="178"/>
      <c r="P6765" s="178"/>
      <c r="Q6765" s="178"/>
      <c r="R6765" s="178"/>
      <c r="S6765" s="178"/>
      <c r="T6765" s="178"/>
      <c r="U6765" s="178"/>
      <c r="V6765" s="178"/>
      <c r="W6765" s="178"/>
      <c r="X6765" s="178"/>
      <c r="Y6765" s="210">
        <f t="shared" si="533"/>
        <v>0.39308389359836304</v>
      </c>
      <c r="Z6765" s="211">
        <f t="shared" si="535"/>
        <v>0.44</v>
      </c>
      <c r="AA6765" s="178"/>
      <c r="AB6765" s="178"/>
      <c r="AC6765" s="178"/>
    </row>
    <row r="6766" spans="2:29" x14ac:dyDescent="0.35">
      <c r="B6766" s="222">
        <v>684300</v>
      </c>
      <c r="C6766" s="208">
        <v>288464</v>
      </c>
      <c r="D6766" s="309">
        <v>15865.52</v>
      </c>
      <c r="E6766" s="206">
        <v>23077.119999999999</v>
      </c>
      <c r="F6766" s="206">
        <v>25961.759999999998</v>
      </c>
      <c r="G6766" s="205">
        <f t="shared" si="536"/>
        <v>0.42154610550927957</v>
      </c>
      <c r="H6766" s="207">
        <f t="shared" si="537"/>
        <v>0.45</v>
      </c>
      <c r="I6766" s="213">
        <v>268994</v>
      </c>
      <c r="J6766" s="213">
        <v>14794.67</v>
      </c>
      <c r="K6766" s="212">
        <v>21519.52</v>
      </c>
      <c r="L6766" s="212">
        <v>24209.46</v>
      </c>
      <c r="M6766" s="239">
        <f t="shared" si="534"/>
        <v>0.51530000000027942</v>
      </c>
      <c r="N6766" s="239"/>
      <c r="O6766" s="178"/>
      <c r="P6766" s="178"/>
      <c r="Q6766" s="178"/>
      <c r="R6766" s="178"/>
      <c r="S6766" s="178"/>
      <c r="T6766" s="178"/>
      <c r="U6766" s="178"/>
      <c r="V6766" s="178"/>
      <c r="W6766" s="178"/>
      <c r="X6766" s="178"/>
      <c r="Y6766" s="210">
        <f t="shared" si="533"/>
        <v>0.39309367236592135</v>
      </c>
      <c r="Z6766" s="211">
        <f t="shared" si="535"/>
        <v>0.46</v>
      </c>
      <c r="AA6766" s="178"/>
      <c r="AB6766" s="178"/>
      <c r="AC6766" s="178"/>
    </row>
    <row r="6767" spans="2:29" x14ac:dyDescent="0.35">
      <c r="B6767" s="222">
        <v>684400</v>
      </c>
      <c r="C6767" s="208">
        <v>288509</v>
      </c>
      <c r="D6767" s="309">
        <v>15867.99</v>
      </c>
      <c r="E6767" s="206">
        <v>23080.720000000001</v>
      </c>
      <c r="F6767" s="206">
        <v>25965.81</v>
      </c>
      <c r="G6767" s="205">
        <f t="shared" si="536"/>
        <v>0.42155026300409115</v>
      </c>
      <c r="H6767" s="207">
        <f t="shared" si="537"/>
        <v>0.45</v>
      </c>
      <c r="I6767" s="213">
        <v>269038</v>
      </c>
      <c r="J6767" s="213">
        <v>14797.09</v>
      </c>
      <c r="K6767" s="212">
        <v>21523.040000000001</v>
      </c>
      <c r="L6767" s="212">
        <v>24213.42</v>
      </c>
      <c r="M6767" s="239">
        <f t="shared" si="534"/>
        <v>0.51519999999989519</v>
      </c>
      <c r="N6767" s="239"/>
      <c r="O6767" s="178"/>
      <c r="P6767" s="178"/>
      <c r="Q6767" s="178"/>
      <c r="R6767" s="178"/>
      <c r="S6767" s="178"/>
      <c r="T6767" s="178"/>
      <c r="U6767" s="178"/>
      <c r="V6767" s="178"/>
      <c r="W6767" s="178"/>
      <c r="X6767" s="178"/>
      <c r="Y6767" s="210">
        <f t="shared" si="533"/>
        <v>0.39310052600818235</v>
      </c>
      <c r="Z6767" s="211">
        <f t="shared" si="535"/>
        <v>0.44</v>
      </c>
      <c r="AA6767" s="178"/>
      <c r="AB6767" s="178"/>
      <c r="AC6767" s="178"/>
    </row>
    <row r="6768" spans="2:29" x14ac:dyDescent="0.35">
      <c r="B6768" s="222">
        <v>684500</v>
      </c>
      <c r="C6768" s="208">
        <v>288554</v>
      </c>
      <c r="D6768" s="309">
        <v>15870.47</v>
      </c>
      <c r="E6768" s="206">
        <v>23084.32</v>
      </c>
      <c r="F6768" s="206">
        <v>25969.86</v>
      </c>
      <c r="G6768" s="205">
        <f t="shared" si="536"/>
        <v>0.421554419284149</v>
      </c>
      <c r="H6768" s="207">
        <f t="shared" si="537"/>
        <v>0.45</v>
      </c>
      <c r="I6768" s="213">
        <v>269084</v>
      </c>
      <c r="J6768" s="213">
        <v>14799.62</v>
      </c>
      <c r="K6768" s="212">
        <v>21526.720000000001</v>
      </c>
      <c r="L6768" s="212">
        <v>24217.56</v>
      </c>
      <c r="M6768" s="239">
        <f t="shared" si="534"/>
        <v>0.5152999999995882</v>
      </c>
      <c r="N6768" s="239"/>
      <c r="O6768" s="178"/>
      <c r="P6768" s="178"/>
      <c r="Q6768" s="178"/>
      <c r="R6768" s="178"/>
      <c r="S6768" s="178"/>
      <c r="T6768" s="178"/>
      <c r="U6768" s="178"/>
      <c r="V6768" s="178"/>
      <c r="W6768" s="178"/>
      <c r="X6768" s="178"/>
      <c r="Y6768" s="210">
        <f t="shared" si="533"/>
        <v>0.39311029948867787</v>
      </c>
      <c r="Z6768" s="211">
        <f t="shared" si="535"/>
        <v>0.46</v>
      </c>
      <c r="AA6768" s="178"/>
      <c r="AB6768" s="178"/>
      <c r="AC6768" s="178"/>
    </row>
    <row r="6769" spans="2:29" x14ac:dyDescent="0.35">
      <c r="B6769" s="222">
        <v>684600</v>
      </c>
      <c r="C6769" s="208">
        <v>288599</v>
      </c>
      <c r="D6769" s="309">
        <v>15872.94</v>
      </c>
      <c r="E6769" s="206">
        <v>23087.919999999998</v>
      </c>
      <c r="F6769" s="206">
        <v>25973.91</v>
      </c>
      <c r="G6769" s="205">
        <f t="shared" si="536"/>
        <v>0.42155857434998539</v>
      </c>
      <c r="H6769" s="207">
        <f t="shared" si="537"/>
        <v>0.45</v>
      </c>
      <c r="I6769" s="213">
        <v>269128</v>
      </c>
      <c r="J6769" s="213">
        <v>14802.04</v>
      </c>
      <c r="K6769" s="212">
        <v>21530.240000000002</v>
      </c>
      <c r="L6769" s="212">
        <v>24221.52</v>
      </c>
      <c r="M6769" s="239">
        <f t="shared" si="534"/>
        <v>0.51519999999974975</v>
      </c>
      <c r="N6769" s="239"/>
      <c r="O6769" s="178"/>
      <c r="P6769" s="178"/>
      <c r="Q6769" s="178"/>
      <c r="R6769" s="178"/>
      <c r="S6769" s="178"/>
      <c r="T6769" s="178"/>
      <c r="U6769" s="178"/>
      <c r="V6769" s="178"/>
      <c r="W6769" s="178"/>
      <c r="X6769" s="178"/>
      <c r="Y6769" s="210">
        <f t="shared" si="533"/>
        <v>0.39311714869997078</v>
      </c>
      <c r="Z6769" s="211">
        <f t="shared" si="535"/>
        <v>0.44</v>
      </c>
      <c r="AA6769" s="178"/>
      <c r="AB6769" s="178"/>
      <c r="AC6769" s="178"/>
    </row>
    <row r="6770" spans="2:29" x14ac:dyDescent="0.35">
      <c r="B6770" s="222">
        <v>684700</v>
      </c>
      <c r="C6770" s="208">
        <v>288644</v>
      </c>
      <c r="D6770" s="309">
        <v>15875.42</v>
      </c>
      <c r="E6770" s="206">
        <v>23091.52</v>
      </c>
      <c r="F6770" s="206">
        <v>25977.96</v>
      </c>
      <c r="G6770" s="205">
        <f t="shared" si="536"/>
        <v>0.42156272820213231</v>
      </c>
      <c r="H6770" s="207">
        <f t="shared" si="537"/>
        <v>0.45</v>
      </c>
      <c r="I6770" s="213">
        <v>269174</v>
      </c>
      <c r="J6770" s="213">
        <v>14804.57</v>
      </c>
      <c r="K6770" s="212">
        <v>21533.919999999998</v>
      </c>
      <c r="L6770" s="212">
        <v>24225.66</v>
      </c>
      <c r="M6770" s="239">
        <f t="shared" si="534"/>
        <v>0.51530000000002474</v>
      </c>
      <c r="N6770" s="239"/>
      <c r="O6770" s="178"/>
      <c r="P6770" s="178"/>
      <c r="Q6770" s="178"/>
      <c r="R6770" s="178"/>
      <c r="S6770" s="178"/>
      <c r="T6770" s="178"/>
      <c r="U6770" s="178"/>
      <c r="V6770" s="178"/>
      <c r="W6770" s="178"/>
      <c r="X6770" s="178"/>
      <c r="Y6770" s="210">
        <f t="shared" si="533"/>
        <v>0.39312691689791152</v>
      </c>
      <c r="Z6770" s="211">
        <f t="shared" si="535"/>
        <v>0.46</v>
      </c>
      <c r="AA6770" s="178"/>
      <c r="AB6770" s="178"/>
      <c r="AC6770" s="178"/>
    </row>
    <row r="6771" spans="2:29" x14ac:dyDescent="0.35">
      <c r="B6771" s="222">
        <v>684800</v>
      </c>
      <c r="C6771" s="208">
        <v>288689</v>
      </c>
      <c r="D6771" s="309">
        <v>15877.89</v>
      </c>
      <c r="E6771" s="206">
        <v>23095.119999999999</v>
      </c>
      <c r="F6771" s="206">
        <v>25982.01</v>
      </c>
      <c r="G6771" s="205">
        <f t="shared" si="536"/>
        <v>0.42156688084112148</v>
      </c>
      <c r="H6771" s="207">
        <f t="shared" si="537"/>
        <v>0.45</v>
      </c>
      <c r="I6771" s="213">
        <v>269218</v>
      </c>
      <c r="J6771" s="213">
        <v>14806.99</v>
      </c>
      <c r="K6771" s="212">
        <v>21537.439999999999</v>
      </c>
      <c r="L6771" s="212">
        <v>24229.62</v>
      </c>
      <c r="M6771" s="239">
        <f t="shared" si="534"/>
        <v>0.51520000000025901</v>
      </c>
      <c r="N6771" s="239"/>
      <c r="O6771" s="178"/>
      <c r="P6771" s="178"/>
      <c r="Q6771" s="178"/>
      <c r="R6771" s="178"/>
      <c r="S6771" s="178"/>
      <c r="T6771" s="178"/>
      <c r="U6771" s="178"/>
      <c r="V6771" s="178"/>
      <c r="W6771" s="178"/>
      <c r="X6771" s="178"/>
      <c r="Y6771" s="210">
        <f t="shared" si="533"/>
        <v>0.39313376168224301</v>
      </c>
      <c r="Z6771" s="211">
        <f t="shared" si="535"/>
        <v>0.44</v>
      </c>
      <c r="AA6771" s="178"/>
      <c r="AB6771" s="178"/>
      <c r="AC6771" s="178"/>
    </row>
    <row r="6772" spans="2:29" x14ac:dyDescent="0.35">
      <c r="B6772" s="222">
        <v>684900</v>
      </c>
      <c r="C6772" s="208">
        <v>288734</v>
      </c>
      <c r="D6772" s="309">
        <v>15880.37</v>
      </c>
      <c r="E6772" s="206">
        <v>23098.720000000001</v>
      </c>
      <c r="F6772" s="206">
        <v>25986.06</v>
      </c>
      <c r="G6772" s="205">
        <f t="shared" si="536"/>
        <v>0.42157103226748432</v>
      </c>
      <c r="H6772" s="207">
        <f t="shared" si="537"/>
        <v>0.45</v>
      </c>
      <c r="I6772" s="213">
        <v>269264</v>
      </c>
      <c r="J6772" s="213">
        <v>14809.52</v>
      </c>
      <c r="K6772" s="212">
        <v>21541.119999999999</v>
      </c>
      <c r="L6772" s="212">
        <v>24233.759999999998</v>
      </c>
      <c r="M6772" s="239">
        <f t="shared" si="534"/>
        <v>0.51529999999995202</v>
      </c>
      <c r="N6772" s="239"/>
      <c r="O6772" s="178"/>
      <c r="P6772" s="178"/>
      <c r="Q6772" s="178"/>
      <c r="R6772" s="178"/>
      <c r="S6772" s="178"/>
      <c r="T6772" s="178"/>
      <c r="U6772" s="178"/>
      <c r="V6772" s="178"/>
      <c r="W6772" s="178"/>
      <c r="X6772" s="178"/>
      <c r="Y6772" s="210">
        <f t="shared" si="533"/>
        <v>0.3931435246021317</v>
      </c>
      <c r="Z6772" s="211">
        <f t="shared" si="535"/>
        <v>0.46</v>
      </c>
      <c r="AA6772" s="178"/>
      <c r="AB6772" s="178"/>
      <c r="AC6772" s="178"/>
    </row>
    <row r="6773" spans="2:29" x14ac:dyDescent="0.35">
      <c r="B6773" s="222">
        <v>685000</v>
      </c>
      <c r="C6773" s="208">
        <v>288779</v>
      </c>
      <c r="D6773" s="309">
        <v>15882.84</v>
      </c>
      <c r="E6773" s="206">
        <v>23102.32</v>
      </c>
      <c r="F6773" s="206">
        <v>25990.11</v>
      </c>
      <c r="G6773" s="205">
        <f t="shared" si="536"/>
        <v>0.4215751824817518</v>
      </c>
      <c r="H6773" s="207">
        <f t="shared" si="537"/>
        <v>0.45</v>
      </c>
      <c r="I6773" s="213">
        <v>269308</v>
      </c>
      <c r="J6773" s="213">
        <v>14811.94</v>
      </c>
      <c r="K6773" s="212">
        <v>21544.639999999999</v>
      </c>
      <c r="L6773" s="212">
        <v>24237.72</v>
      </c>
      <c r="M6773" s="239">
        <f t="shared" si="534"/>
        <v>0.51520000000007715</v>
      </c>
      <c r="N6773" s="239"/>
      <c r="O6773" s="178"/>
      <c r="P6773" s="178"/>
      <c r="Q6773" s="178"/>
      <c r="R6773" s="178"/>
      <c r="S6773" s="178"/>
      <c r="T6773" s="178"/>
      <c r="U6773" s="178"/>
      <c r="V6773" s="178"/>
      <c r="W6773" s="178"/>
      <c r="X6773" s="178"/>
      <c r="Y6773" s="210">
        <f t="shared" si="533"/>
        <v>0.39315036496350364</v>
      </c>
      <c r="Z6773" s="211">
        <f t="shared" si="535"/>
        <v>0.44</v>
      </c>
      <c r="AA6773" s="178"/>
      <c r="AB6773" s="178"/>
      <c r="AC6773" s="178"/>
    </row>
    <row r="6774" spans="2:29" x14ac:dyDescent="0.35">
      <c r="B6774" s="222">
        <v>685100</v>
      </c>
      <c r="C6774" s="208">
        <v>288824</v>
      </c>
      <c r="D6774" s="309">
        <v>15885.32</v>
      </c>
      <c r="E6774" s="206">
        <v>23105.919999999998</v>
      </c>
      <c r="F6774" s="206">
        <v>25994.16</v>
      </c>
      <c r="G6774" s="205">
        <f t="shared" si="536"/>
        <v>0.42157933148445481</v>
      </c>
      <c r="H6774" s="207">
        <f t="shared" si="537"/>
        <v>0.45</v>
      </c>
      <c r="I6774" s="213">
        <v>269354</v>
      </c>
      <c r="J6774" s="213">
        <v>14814.47</v>
      </c>
      <c r="K6774" s="212">
        <v>21548.32</v>
      </c>
      <c r="L6774" s="212">
        <v>24241.86</v>
      </c>
      <c r="M6774" s="239">
        <f t="shared" si="534"/>
        <v>0.51529999999980647</v>
      </c>
      <c r="N6774" s="239"/>
      <c r="O6774" s="178"/>
      <c r="P6774" s="178"/>
      <c r="Q6774" s="178"/>
      <c r="R6774" s="178"/>
      <c r="S6774" s="178"/>
      <c r="T6774" s="178"/>
      <c r="U6774" s="178"/>
      <c r="V6774" s="178"/>
      <c r="W6774" s="178"/>
      <c r="X6774" s="178"/>
      <c r="Y6774" s="210">
        <f t="shared" si="533"/>
        <v>0.39316012260983796</v>
      </c>
      <c r="Z6774" s="211">
        <f t="shared" si="535"/>
        <v>0.46</v>
      </c>
      <c r="AA6774" s="178"/>
      <c r="AB6774" s="178"/>
      <c r="AC6774" s="178"/>
    </row>
    <row r="6775" spans="2:29" x14ac:dyDescent="0.35">
      <c r="B6775" s="222">
        <v>685200</v>
      </c>
      <c r="C6775" s="208">
        <v>288869</v>
      </c>
      <c r="D6775" s="309">
        <v>15887.79</v>
      </c>
      <c r="E6775" s="206">
        <v>23109.52</v>
      </c>
      <c r="F6775" s="206">
        <v>25998.21</v>
      </c>
      <c r="G6775" s="205">
        <f t="shared" si="536"/>
        <v>0.42158347927612377</v>
      </c>
      <c r="H6775" s="207">
        <f t="shared" si="537"/>
        <v>0.45</v>
      </c>
      <c r="I6775" s="213">
        <v>269398</v>
      </c>
      <c r="J6775" s="213">
        <v>14816.89</v>
      </c>
      <c r="K6775" s="212">
        <v>21551.84</v>
      </c>
      <c r="L6775" s="212">
        <v>24245.82</v>
      </c>
      <c r="M6775" s="239">
        <f t="shared" si="534"/>
        <v>0.51520000000000432</v>
      </c>
      <c r="N6775" s="239"/>
      <c r="O6775" s="178"/>
      <c r="P6775" s="178"/>
      <c r="Q6775" s="178"/>
      <c r="R6775" s="178"/>
      <c r="S6775" s="178"/>
      <c r="T6775" s="178"/>
      <c r="U6775" s="178"/>
      <c r="V6775" s="178"/>
      <c r="W6775" s="178"/>
      <c r="X6775" s="178"/>
      <c r="Y6775" s="210">
        <f t="shared" si="533"/>
        <v>0.39316695855224754</v>
      </c>
      <c r="Z6775" s="211">
        <f t="shared" si="535"/>
        <v>0.44</v>
      </c>
      <c r="AA6775" s="178"/>
      <c r="AB6775" s="178"/>
      <c r="AC6775" s="178"/>
    </row>
    <row r="6776" spans="2:29" x14ac:dyDescent="0.35">
      <c r="B6776" s="222">
        <v>685300</v>
      </c>
      <c r="C6776" s="208">
        <v>288914</v>
      </c>
      <c r="D6776" s="309">
        <v>15890.27</v>
      </c>
      <c r="E6776" s="206">
        <v>23113.119999999999</v>
      </c>
      <c r="F6776" s="206">
        <v>26002.26</v>
      </c>
      <c r="G6776" s="205">
        <f t="shared" si="536"/>
        <v>0.42158762585728876</v>
      </c>
      <c r="H6776" s="207">
        <f t="shared" si="537"/>
        <v>0.45</v>
      </c>
      <c r="I6776" s="213">
        <v>269444</v>
      </c>
      <c r="J6776" s="213">
        <v>14819.42</v>
      </c>
      <c r="K6776" s="212">
        <v>21555.52</v>
      </c>
      <c r="L6776" s="212">
        <v>24249.96</v>
      </c>
      <c r="M6776" s="239">
        <f t="shared" si="534"/>
        <v>0.51530000000027942</v>
      </c>
      <c r="N6776" s="239"/>
      <c r="O6776" s="178"/>
      <c r="P6776" s="178"/>
      <c r="Q6776" s="178"/>
      <c r="R6776" s="178"/>
      <c r="S6776" s="178"/>
      <c r="T6776" s="178"/>
      <c r="U6776" s="178"/>
      <c r="V6776" s="178"/>
      <c r="W6776" s="178"/>
      <c r="X6776" s="178"/>
      <c r="Y6776" s="210">
        <f t="shared" si="533"/>
        <v>0.39317671092951995</v>
      </c>
      <c r="Z6776" s="211">
        <f t="shared" si="535"/>
        <v>0.46</v>
      </c>
      <c r="AA6776" s="178"/>
      <c r="AB6776" s="178"/>
      <c r="AC6776" s="178"/>
    </row>
    <row r="6777" spans="2:29" x14ac:dyDescent="0.35">
      <c r="B6777" s="222">
        <v>685400</v>
      </c>
      <c r="C6777" s="208">
        <v>288959</v>
      </c>
      <c r="D6777" s="309">
        <v>15892.74</v>
      </c>
      <c r="E6777" s="206">
        <v>23116.720000000001</v>
      </c>
      <c r="F6777" s="206">
        <v>26006.31</v>
      </c>
      <c r="G6777" s="205">
        <f t="shared" si="536"/>
        <v>0.42159177122847974</v>
      </c>
      <c r="H6777" s="207">
        <f t="shared" si="537"/>
        <v>0.45</v>
      </c>
      <c r="I6777" s="213">
        <v>269488</v>
      </c>
      <c r="J6777" s="213">
        <v>14821.84</v>
      </c>
      <c r="K6777" s="212">
        <v>21559.040000000001</v>
      </c>
      <c r="L6777" s="212">
        <v>24253.919999999998</v>
      </c>
      <c r="M6777" s="239">
        <f t="shared" si="534"/>
        <v>0.51519999999989519</v>
      </c>
      <c r="N6777" s="239"/>
      <c r="O6777" s="178"/>
      <c r="P6777" s="178"/>
      <c r="Q6777" s="178"/>
      <c r="R6777" s="178"/>
      <c r="S6777" s="178"/>
      <c r="T6777" s="178"/>
      <c r="U6777" s="178"/>
      <c r="V6777" s="178"/>
      <c r="W6777" s="178"/>
      <c r="X6777" s="178"/>
      <c r="Y6777" s="210">
        <f t="shared" si="533"/>
        <v>0.39318354245695947</v>
      </c>
      <c r="Z6777" s="211">
        <f t="shared" si="535"/>
        <v>0.44</v>
      </c>
      <c r="AA6777" s="178"/>
      <c r="AB6777" s="178"/>
      <c r="AC6777" s="178"/>
    </row>
    <row r="6778" spans="2:29" x14ac:dyDescent="0.35">
      <c r="B6778" s="222">
        <v>685500</v>
      </c>
      <c r="C6778" s="208">
        <v>289004</v>
      </c>
      <c r="D6778" s="309">
        <v>15895.22</v>
      </c>
      <c r="E6778" s="206">
        <v>23120.32</v>
      </c>
      <c r="F6778" s="206">
        <v>26010.36</v>
      </c>
      <c r="G6778" s="205">
        <f t="shared" si="536"/>
        <v>0.42159591539022612</v>
      </c>
      <c r="H6778" s="207">
        <f t="shared" si="537"/>
        <v>0.45</v>
      </c>
      <c r="I6778" s="213">
        <v>269534</v>
      </c>
      <c r="J6778" s="213">
        <v>14824.37</v>
      </c>
      <c r="K6778" s="212">
        <v>21562.720000000001</v>
      </c>
      <c r="L6778" s="212">
        <v>24258.06</v>
      </c>
      <c r="M6778" s="239">
        <f t="shared" si="534"/>
        <v>0.5152999999995882</v>
      </c>
      <c r="N6778" s="239"/>
      <c r="O6778" s="178"/>
      <c r="P6778" s="178"/>
      <c r="Q6778" s="178"/>
      <c r="R6778" s="178"/>
      <c r="S6778" s="178"/>
      <c r="T6778" s="178"/>
      <c r="U6778" s="178"/>
      <c r="V6778" s="178"/>
      <c r="W6778" s="178"/>
      <c r="X6778" s="178"/>
      <c r="Y6778" s="210">
        <f t="shared" si="533"/>
        <v>0.39319328956965721</v>
      </c>
      <c r="Z6778" s="211">
        <f t="shared" si="535"/>
        <v>0.46</v>
      </c>
      <c r="AA6778" s="178"/>
      <c r="AB6778" s="178"/>
      <c r="AC6778" s="178"/>
    </row>
    <row r="6779" spans="2:29" x14ac:dyDescent="0.35">
      <c r="B6779" s="222">
        <v>685600</v>
      </c>
      <c r="C6779" s="208">
        <v>289049</v>
      </c>
      <c r="D6779" s="309">
        <v>15897.69</v>
      </c>
      <c r="E6779" s="206">
        <v>23123.919999999998</v>
      </c>
      <c r="F6779" s="206">
        <v>26014.41</v>
      </c>
      <c r="G6779" s="205">
        <f t="shared" si="536"/>
        <v>0.42160005834305719</v>
      </c>
      <c r="H6779" s="207">
        <f t="shared" si="537"/>
        <v>0.45</v>
      </c>
      <c r="I6779" s="213">
        <v>269578</v>
      </c>
      <c r="J6779" s="213">
        <v>14826.79</v>
      </c>
      <c r="K6779" s="212">
        <v>21566.240000000002</v>
      </c>
      <c r="L6779" s="212">
        <v>24262.02</v>
      </c>
      <c r="M6779" s="239">
        <f t="shared" si="534"/>
        <v>0.51519999999974975</v>
      </c>
      <c r="N6779" s="239"/>
      <c r="O6779" s="178"/>
      <c r="P6779" s="178"/>
      <c r="Q6779" s="178"/>
      <c r="R6779" s="178"/>
      <c r="S6779" s="178"/>
      <c r="T6779" s="178"/>
      <c r="U6779" s="178"/>
      <c r="V6779" s="178"/>
      <c r="W6779" s="178"/>
      <c r="X6779" s="178"/>
      <c r="Y6779" s="210">
        <f t="shared" si="533"/>
        <v>0.39320011668611438</v>
      </c>
      <c r="Z6779" s="211">
        <f t="shared" si="535"/>
        <v>0.44</v>
      </c>
      <c r="AA6779" s="178"/>
      <c r="AB6779" s="178"/>
      <c r="AC6779" s="178"/>
    </row>
    <row r="6780" spans="2:29" x14ac:dyDescent="0.35">
      <c r="B6780" s="222">
        <v>685700</v>
      </c>
      <c r="C6780" s="208">
        <v>289094</v>
      </c>
      <c r="D6780" s="309">
        <v>15900.17</v>
      </c>
      <c r="E6780" s="206">
        <v>23127.52</v>
      </c>
      <c r="F6780" s="206">
        <v>26018.46</v>
      </c>
      <c r="G6780" s="205">
        <f t="shared" si="536"/>
        <v>0.42160420008750182</v>
      </c>
      <c r="H6780" s="207">
        <f t="shared" si="537"/>
        <v>0.45</v>
      </c>
      <c r="I6780" s="213">
        <v>269624</v>
      </c>
      <c r="J6780" s="213">
        <v>14829.32</v>
      </c>
      <c r="K6780" s="212">
        <v>21569.919999999998</v>
      </c>
      <c r="L6780" s="212">
        <v>24266.16</v>
      </c>
      <c r="M6780" s="239">
        <f t="shared" si="534"/>
        <v>0.51530000000002474</v>
      </c>
      <c r="N6780" s="239"/>
      <c r="O6780" s="178"/>
      <c r="P6780" s="178"/>
      <c r="Q6780" s="178"/>
      <c r="R6780" s="178"/>
      <c r="S6780" s="178"/>
      <c r="T6780" s="178"/>
      <c r="U6780" s="178"/>
      <c r="V6780" s="178"/>
      <c r="W6780" s="178"/>
      <c r="X6780" s="178"/>
      <c r="Y6780" s="210">
        <f t="shared" si="533"/>
        <v>0.39320985853871954</v>
      </c>
      <c r="Z6780" s="211">
        <f t="shared" si="535"/>
        <v>0.46</v>
      </c>
      <c r="AA6780" s="178"/>
      <c r="AB6780" s="178"/>
      <c r="AC6780" s="178"/>
    </row>
    <row r="6781" spans="2:29" x14ac:dyDescent="0.35">
      <c r="B6781" s="222">
        <v>685800</v>
      </c>
      <c r="C6781" s="208">
        <v>289139</v>
      </c>
      <c r="D6781" s="309">
        <v>15902.64</v>
      </c>
      <c r="E6781" s="206">
        <v>23131.119999999999</v>
      </c>
      <c r="F6781" s="206">
        <v>26022.51</v>
      </c>
      <c r="G6781" s="205">
        <f t="shared" si="536"/>
        <v>0.42160834062408864</v>
      </c>
      <c r="H6781" s="207">
        <f t="shared" si="537"/>
        <v>0.45</v>
      </c>
      <c r="I6781" s="213">
        <v>269668</v>
      </c>
      <c r="J6781" s="213">
        <v>14831.74</v>
      </c>
      <c r="K6781" s="212">
        <v>21573.439999999999</v>
      </c>
      <c r="L6781" s="212">
        <v>24270.12</v>
      </c>
      <c r="M6781" s="239">
        <f t="shared" si="534"/>
        <v>0.51520000000025901</v>
      </c>
      <c r="N6781" s="239"/>
      <c r="O6781" s="178"/>
      <c r="P6781" s="178"/>
      <c r="Q6781" s="178"/>
      <c r="R6781" s="178"/>
      <c r="S6781" s="178"/>
      <c r="T6781" s="178"/>
      <c r="U6781" s="178"/>
      <c r="V6781" s="178"/>
      <c r="W6781" s="178"/>
      <c r="X6781" s="178"/>
      <c r="Y6781" s="210">
        <f t="shared" si="533"/>
        <v>0.39321668124817732</v>
      </c>
      <c r="Z6781" s="211">
        <f t="shared" si="535"/>
        <v>0.44</v>
      </c>
      <c r="AA6781" s="178"/>
      <c r="AB6781" s="178"/>
      <c r="AC6781" s="178"/>
    </row>
    <row r="6782" spans="2:29" x14ac:dyDescent="0.35">
      <c r="B6782" s="222">
        <v>685900</v>
      </c>
      <c r="C6782" s="208">
        <v>289184</v>
      </c>
      <c r="D6782" s="309">
        <v>15905.12</v>
      </c>
      <c r="E6782" s="206">
        <v>23134.720000000001</v>
      </c>
      <c r="F6782" s="206">
        <v>26026.560000000001</v>
      </c>
      <c r="G6782" s="205">
        <f t="shared" si="536"/>
        <v>0.42161247995334594</v>
      </c>
      <c r="H6782" s="207">
        <f t="shared" si="537"/>
        <v>0.45</v>
      </c>
      <c r="I6782" s="213">
        <v>269714</v>
      </c>
      <c r="J6782" s="213">
        <v>14834.27</v>
      </c>
      <c r="K6782" s="212">
        <v>21577.119999999999</v>
      </c>
      <c r="L6782" s="212">
        <v>24274.26</v>
      </c>
      <c r="M6782" s="239">
        <f t="shared" si="534"/>
        <v>0.51529999999995202</v>
      </c>
      <c r="N6782" s="239"/>
      <c r="O6782" s="178"/>
      <c r="P6782" s="178"/>
      <c r="Q6782" s="178"/>
      <c r="R6782" s="178"/>
      <c r="S6782" s="178"/>
      <c r="T6782" s="178"/>
      <c r="U6782" s="178"/>
      <c r="V6782" s="178"/>
      <c r="W6782" s="178"/>
      <c r="X6782" s="178"/>
      <c r="Y6782" s="210">
        <f t="shared" si="533"/>
        <v>0.39322641784516693</v>
      </c>
      <c r="Z6782" s="211">
        <f t="shared" si="535"/>
        <v>0.46</v>
      </c>
      <c r="AA6782" s="178"/>
      <c r="AB6782" s="178"/>
      <c r="AC6782" s="178"/>
    </row>
    <row r="6783" spans="2:29" x14ac:dyDescent="0.35">
      <c r="B6783" s="222">
        <v>686000</v>
      </c>
      <c r="C6783" s="208">
        <v>289229</v>
      </c>
      <c r="D6783" s="309">
        <v>15907.59</v>
      </c>
      <c r="E6783" s="206">
        <v>23138.32</v>
      </c>
      <c r="F6783" s="206">
        <v>26030.61</v>
      </c>
      <c r="G6783" s="205">
        <f t="shared" si="536"/>
        <v>0.42161661807580175</v>
      </c>
      <c r="H6783" s="207">
        <f t="shared" si="537"/>
        <v>0.45</v>
      </c>
      <c r="I6783" s="213">
        <v>269758</v>
      </c>
      <c r="J6783" s="213">
        <v>14836.69</v>
      </c>
      <c r="K6783" s="212">
        <v>21580.639999999999</v>
      </c>
      <c r="L6783" s="212">
        <v>24278.22</v>
      </c>
      <c r="M6783" s="239">
        <f t="shared" si="534"/>
        <v>0.51520000000007715</v>
      </c>
      <c r="N6783" s="239"/>
      <c r="O6783" s="178"/>
      <c r="P6783" s="178"/>
      <c r="Q6783" s="178"/>
      <c r="R6783" s="178"/>
      <c r="S6783" s="178"/>
      <c r="T6783" s="178"/>
      <c r="U6783" s="178"/>
      <c r="V6783" s="178"/>
      <c r="W6783" s="178"/>
      <c r="X6783" s="178"/>
      <c r="Y6783" s="210">
        <f t="shared" si="533"/>
        <v>0.39323323615160349</v>
      </c>
      <c r="Z6783" s="211">
        <f t="shared" si="535"/>
        <v>0.44</v>
      </c>
      <c r="AA6783" s="178"/>
      <c r="AB6783" s="178"/>
      <c r="AC6783" s="178"/>
    </row>
    <row r="6784" spans="2:29" x14ac:dyDescent="0.35">
      <c r="B6784" s="222">
        <v>686100</v>
      </c>
      <c r="C6784" s="208">
        <v>289274</v>
      </c>
      <c r="D6784" s="309">
        <v>15910.07</v>
      </c>
      <c r="E6784" s="206">
        <v>23141.919999999998</v>
      </c>
      <c r="F6784" s="206">
        <v>26034.66</v>
      </c>
      <c r="G6784" s="205">
        <f t="shared" si="536"/>
        <v>0.42162075499198365</v>
      </c>
      <c r="H6784" s="207">
        <f t="shared" si="537"/>
        <v>0.45</v>
      </c>
      <c r="I6784" s="213">
        <v>269804</v>
      </c>
      <c r="J6784" s="213">
        <v>14839.22</v>
      </c>
      <c r="K6784" s="212">
        <v>21584.32</v>
      </c>
      <c r="L6784" s="212">
        <v>24282.36</v>
      </c>
      <c r="M6784" s="239">
        <f t="shared" si="534"/>
        <v>0.51529999999980647</v>
      </c>
      <c r="N6784" s="239"/>
      <c r="O6784" s="178"/>
      <c r="P6784" s="178"/>
      <c r="Q6784" s="178"/>
      <c r="R6784" s="178"/>
      <c r="S6784" s="178"/>
      <c r="T6784" s="178"/>
      <c r="U6784" s="178"/>
      <c r="V6784" s="178"/>
      <c r="W6784" s="178"/>
      <c r="X6784" s="178"/>
      <c r="Y6784" s="210">
        <f t="shared" si="533"/>
        <v>0.39324296749744936</v>
      </c>
      <c r="Z6784" s="211">
        <f t="shared" si="535"/>
        <v>0.46</v>
      </c>
      <c r="AA6784" s="178"/>
      <c r="AB6784" s="178"/>
      <c r="AC6784" s="178"/>
    </row>
    <row r="6785" spans="2:29" x14ac:dyDescent="0.35">
      <c r="B6785" s="222">
        <v>686200</v>
      </c>
      <c r="C6785" s="208">
        <v>289319</v>
      </c>
      <c r="D6785" s="309">
        <v>15912.54</v>
      </c>
      <c r="E6785" s="206">
        <v>23145.52</v>
      </c>
      <c r="F6785" s="206">
        <v>26038.71</v>
      </c>
      <c r="G6785" s="205">
        <f t="shared" si="536"/>
        <v>0.4216248907024191</v>
      </c>
      <c r="H6785" s="207">
        <f t="shared" si="537"/>
        <v>0.45</v>
      </c>
      <c r="I6785" s="213">
        <v>269848</v>
      </c>
      <c r="J6785" s="213">
        <v>14841.64</v>
      </c>
      <c r="K6785" s="212">
        <v>21587.84</v>
      </c>
      <c r="L6785" s="212">
        <v>24286.32</v>
      </c>
      <c r="M6785" s="239">
        <f t="shared" si="534"/>
        <v>0.51520000000000432</v>
      </c>
      <c r="N6785" s="239"/>
      <c r="O6785" s="178"/>
      <c r="P6785" s="178"/>
      <c r="Q6785" s="178"/>
      <c r="R6785" s="178"/>
      <c r="S6785" s="178"/>
      <c r="T6785" s="178"/>
      <c r="U6785" s="178"/>
      <c r="V6785" s="178"/>
      <c r="W6785" s="178"/>
      <c r="X6785" s="178"/>
      <c r="Y6785" s="210">
        <f t="shared" si="533"/>
        <v>0.39324978140483824</v>
      </c>
      <c r="Z6785" s="211">
        <f t="shared" si="535"/>
        <v>0.44</v>
      </c>
      <c r="AA6785" s="178"/>
      <c r="AB6785" s="178"/>
      <c r="AC6785" s="178"/>
    </row>
    <row r="6786" spans="2:29" x14ac:dyDescent="0.35">
      <c r="B6786" s="222">
        <v>686300</v>
      </c>
      <c r="C6786" s="208">
        <v>289364</v>
      </c>
      <c r="D6786" s="309">
        <v>15915.02</v>
      </c>
      <c r="E6786" s="206">
        <v>23149.119999999999</v>
      </c>
      <c r="F6786" s="206">
        <v>26042.76</v>
      </c>
      <c r="G6786" s="205">
        <f t="shared" si="536"/>
        <v>0.42162902520763512</v>
      </c>
      <c r="H6786" s="207">
        <f t="shared" si="537"/>
        <v>0.45</v>
      </c>
      <c r="I6786" s="213">
        <v>269894</v>
      </c>
      <c r="J6786" s="213">
        <v>14844.17</v>
      </c>
      <c r="K6786" s="212">
        <v>21591.52</v>
      </c>
      <c r="L6786" s="212">
        <v>24290.46</v>
      </c>
      <c r="M6786" s="239">
        <f t="shared" si="534"/>
        <v>0.51530000000027942</v>
      </c>
      <c r="N6786" s="239"/>
      <c r="O6786" s="178"/>
      <c r="P6786" s="178"/>
      <c r="Q6786" s="178"/>
      <c r="R6786" s="178"/>
      <c r="S6786" s="178"/>
      <c r="T6786" s="178"/>
      <c r="U6786" s="178"/>
      <c r="V6786" s="178"/>
      <c r="W6786" s="178"/>
      <c r="X6786" s="178"/>
      <c r="Y6786" s="210">
        <f t="shared" si="533"/>
        <v>0.39325950750400701</v>
      </c>
      <c r="Z6786" s="211">
        <f t="shared" si="535"/>
        <v>0.46</v>
      </c>
      <c r="AA6786" s="178"/>
      <c r="AB6786" s="178"/>
      <c r="AC6786" s="178"/>
    </row>
    <row r="6787" spans="2:29" x14ac:dyDescent="0.35">
      <c r="B6787" s="222">
        <v>686400</v>
      </c>
      <c r="C6787" s="208">
        <v>289409</v>
      </c>
      <c r="D6787" s="309">
        <v>15917.49</v>
      </c>
      <c r="E6787" s="206">
        <v>23152.720000000001</v>
      </c>
      <c r="F6787" s="206">
        <v>26046.81</v>
      </c>
      <c r="G6787" s="205">
        <f t="shared" si="536"/>
        <v>0.42163315850815852</v>
      </c>
      <c r="H6787" s="207">
        <f t="shared" si="537"/>
        <v>0.45</v>
      </c>
      <c r="I6787" s="213">
        <v>269938</v>
      </c>
      <c r="J6787" s="213">
        <v>14846.59</v>
      </c>
      <c r="K6787" s="212">
        <v>21595.040000000001</v>
      </c>
      <c r="L6787" s="212">
        <v>24294.42</v>
      </c>
      <c r="M6787" s="239">
        <f t="shared" si="534"/>
        <v>0.51519999999989519</v>
      </c>
      <c r="N6787" s="239"/>
      <c r="O6787" s="178"/>
      <c r="P6787" s="178"/>
      <c r="Q6787" s="178"/>
      <c r="R6787" s="178"/>
      <c r="S6787" s="178"/>
      <c r="T6787" s="178"/>
      <c r="U6787" s="178"/>
      <c r="V6787" s="178"/>
      <c r="W6787" s="178"/>
      <c r="X6787" s="178"/>
      <c r="Y6787" s="210">
        <f t="shared" ref="Y6787:Y6850" si="538">I6787/$B6787</f>
        <v>0.39326631701631704</v>
      </c>
      <c r="Z6787" s="211">
        <f t="shared" si="535"/>
        <v>0.44</v>
      </c>
      <c r="AA6787" s="178"/>
      <c r="AB6787" s="178"/>
      <c r="AC6787" s="178"/>
    </row>
    <row r="6788" spans="2:29" x14ac:dyDescent="0.35">
      <c r="B6788" s="222">
        <v>686500</v>
      </c>
      <c r="C6788" s="208">
        <v>289454</v>
      </c>
      <c r="D6788" s="309">
        <v>15919.97</v>
      </c>
      <c r="E6788" s="206">
        <v>23156.32</v>
      </c>
      <c r="F6788" s="206">
        <v>26050.86</v>
      </c>
      <c r="G6788" s="205">
        <f t="shared" si="536"/>
        <v>0.42163729060451566</v>
      </c>
      <c r="H6788" s="207">
        <f t="shared" si="537"/>
        <v>0.45</v>
      </c>
      <c r="I6788" s="213">
        <v>269984</v>
      </c>
      <c r="J6788" s="213">
        <v>14849.12</v>
      </c>
      <c r="K6788" s="212">
        <v>21598.720000000001</v>
      </c>
      <c r="L6788" s="212">
        <v>24298.560000000001</v>
      </c>
      <c r="M6788" s="239">
        <f t="shared" ref="M6788:M6851" si="539">(C6788+D6788+F6788-C6787-D6787-F6787)/100</f>
        <v>0.5152999999995882</v>
      </c>
      <c r="N6788" s="239"/>
      <c r="O6788" s="178"/>
      <c r="P6788" s="178"/>
      <c r="Q6788" s="178"/>
      <c r="R6788" s="178"/>
      <c r="S6788" s="178"/>
      <c r="T6788" s="178"/>
      <c r="U6788" s="178"/>
      <c r="V6788" s="178"/>
      <c r="W6788" s="178"/>
      <c r="X6788" s="178"/>
      <c r="Y6788" s="210">
        <f t="shared" si="538"/>
        <v>0.3932760378732702</v>
      </c>
      <c r="Z6788" s="211">
        <f t="shared" ref="Z6788:Z6851" si="540">(I6788-I6787)/($B6788-$B6787)</f>
        <v>0.46</v>
      </c>
      <c r="AA6788" s="178"/>
      <c r="AB6788" s="178"/>
      <c r="AC6788" s="178"/>
    </row>
    <row r="6789" spans="2:29" x14ac:dyDescent="0.35">
      <c r="B6789" s="222">
        <v>686600</v>
      </c>
      <c r="C6789" s="208">
        <v>289499</v>
      </c>
      <c r="D6789" s="309">
        <v>15922.44</v>
      </c>
      <c r="E6789" s="206">
        <v>23159.919999999998</v>
      </c>
      <c r="F6789" s="206">
        <v>26054.91</v>
      </c>
      <c r="G6789" s="205">
        <f t="shared" ref="G6789:G6852" si="541">C6789/B6789</f>
        <v>0.42164142149723272</v>
      </c>
      <c r="H6789" s="207">
        <f t="shared" ref="H6789:H6852" si="542">(C6789-C6788)/(B6789-B6788)</f>
        <v>0.45</v>
      </c>
      <c r="I6789" s="213">
        <v>270028</v>
      </c>
      <c r="J6789" s="213">
        <v>14851.54</v>
      </c>
      <c r="K6789" s="212">
        <v>21602.240000000002</v>
      </c>
      <c r="L6789" s="212">
        <v>24302.52</v>
      </c>
      <c r="M6789" s="239">
        <f t="shared" si="539"/>
        <v>0.51519999999974975</v>
      </c>
      <c r="N6789" s="239"/>
      <c r="O6789" s="178"/>
      <c r="P6789" s="178"/>
      <c r="Q6789" s="178"/>
      <c r="R6789" s="178"/>
      <c r="S6789" s="178"/>
      <c r="T6789" s="178"/>
      <c r="U6789" s="178"/>
      <c r="V6789" s="178"/>
      <c r="W6789" s="178"/>
      <c r="X6789" s="178"/>
      <c r="Y6789" s="210">
        <f t="shared" si="538"/>
        <v>0.39328284299446548</v>
      </c>
      <c r="Z6789" s="211">
        <f t="shared" si="540"/>
        <v>0.44</v>
      </c>
      <c r="AA6789" s="178"/>
      <c r="AB6789" s="178"/>
      <c r="AC6789" s="178"/>
    </row>
    <row r="6790" spans="2:29" x14ac:dyDescent="0.35">
      <c r="B6790" s="222">
        <v>686700</v>
      </c>
      <c r="C6790" s="208">
        <v>289544</v>
      </c>
      <c r="D6790" s="309">
        <v>15924.92</v>
      </c>
      <c r="E6790" s="206">
        <v>23163.52</v>
      </c>
      <c r="F6790" s="206">
        <v>26058.959999999999</v>
      </c>
      <c r="G6790" s="205">
        <f t="shared" si="541"/>
        <v>0.42164555118683561</v>
      </c>
      <c r="H6790" s="207">
        <f t="shared" si="542"/>
        <v>0.45</v>
      </c>
      <c r="I6790" s="213">
        <v>270074</v>
      </c>
      <c r="J6790" s="213">
        <v>14854.07</v>
      </c>
      <c r="K6790" s="212">
        <v>21605.919999999998</v>
      </c>
      <c r="L6790" s="212">
        <v>24306.66</v>
      </c>
      <c r="M6790" s="239">
        <f t="shared" si="539"/>
        <v>0.51530000000002474</v>
      </c>
      <c r="N6790" s="239"/>
      <c r="O6790" s="178"/>
      <c r="P6790" s="178"/>
      <c r="Q6790" s="178"/>
      <c r="R6790" s="178"/>
      <c r="S6790" s="178"/>
      <c r="T6790" s="178"/>
      <c r="U6790" s="178"/>
      <c r="V6790" s="178"/>
      <c r="W6790" s="178"/>
      <c r="X6790" s="178"/>
      <c r="Y6790" s="210">
        <f t="shared" si="538"/>
        <v>0.39329255861365953</v>
      </c>
      <c r="Z6790" s="211">
        <f t="shared" si="540"/>
        <v>0.46</v>
      </c>
      <c r="AA6790" s="178"/>
      <c r="AB6790" s="178"/>
      <c r="AC6790" s="178"/>
    </row>
    <row r="6791" spans="2:29" x14ac:dyDescent="0.35">
      <c r="B6791" s="222">
        <v>686800</v>
      </c>
      <c r="C6791" s="208">
        <v>289589</v>
      </c>
      <c r="D6791" s="309">
        <v>15927.39</v>
      </c>
      <c r="E6791" s="206">
        <v>23167.119999999999</v>
      </c>
      <c r="F6791" s="206">
        <v>26063.01</v>
      </c>
      <c r="G6791" s="205">
        <f t="shared" si="541"/>
        <v>0.42164967967384975</v>
      </c>
      <c r="H6791" s="207">
        <f t="shared" si="542"/>
        <v>0.45</v>
      </c>
      <c r="I6791" s="213">
        <v>270118</v>
      </c>
      <c r="J6791" s="213">
        <v>14856.49</v>
      </c>
      <c r="K6791" s="212">
        <v>21609.439999999999</v>
      </c>
      <c r="L6791" s="212">
        <v>24310.62</v>
      </c>
      <c r="M6791" s="239">
        <f t="shared" si="539"/>
        <v>0.51520000000025901</v>
      </c>
      <c r="N6791" s="239"/>
      <c r="O6791" s="178"/>
      <c r="P6791" s="178"/>
      <c r="Q6791" s="178"/>
      <c r="R6791" s="178"/>
      <c r="S6791" s="178"/>
      <c r="T6791" s="178"/>
      <c r="U6791" s="178"/>
      <c r="V6791" s="178"/>
      <c r="W6791" s="178"/>
      <c r="X6791" s="178"/>
      <c r="Y6791" s="210">
        <f t="shared" si="538"/>
        <v>0.3932993593476995</v>
      </c>
      <c r="Z6791" s="211">
        <f t="shared" si="540"/>
        <v>0.44</v>
      </c>
      <c r="AA6791" s="178"/>
      <c r="AB6791" s="178"/>
      <c r="AC6791" s="178"/>
    </row>
    <row r="6792" spans="2:29" x14ac:dyDescent="0.35">
      <c r="B6792" s="222">
        <v>686900</v>
      </c>
      <c r="C6792" s="208">
        <v>289634</v>
      </c>
      <c r="D6792" s="309">
        <v>15929.87</v>
      </c>
      <c r="E6792" s="206">
        <v>23170.720000000001</v>
      </c>
      <c r="F6792" s="206">
        <v>26067.06</v>
      </c>
      <c r="G6792" s="205">
        <f t="shared" si="541"/>
        <v>0.42165380695880039</v>
      </c>
      <c r="H6792" s="207">
        <f t="shared" si="542"/>
        <v>0.45</v>
      </c>
      <c r="I6792" s="213">
        <v>270164</v>
      </c>
      <c r="J6792" s="213">
        <v>14859.02</v>
      </c>
      <c r="K6792" s="212">
        <v>21613.119999999999</v>
      </c>
      <c r="L6792" s="212">
        <v>24314.76</v>
      </c>
      <c r="M6792" s="239">
        <f t="shared" si="539"/>
        <v>0.51529999999995202</v>
      </c>
      <c r="N6792" s="239"/>
      <c r="O6792" s="178"/>
      <c r="P6792" s="178"/>
      <c r="Q6792" s="178"/>
      <c r="R6792" s="178"/>
      <c r="S6792" s="178"/>
      <c r="T6792" s="178"/>
      <c r="U6792" s="178"/>
      <c r="V6792" s="178"/>
      <c r="W6792" s="178"/>
      <c r="X6792" s="178"/>
      <c r="Y6792" s="210">
        <f t="shared" si="538"/>
        <v>0.39330906973358565</v>
      </c>
      <c r="Z6792" s="211">
        <f t="shared" si="540"/>
        <v>0.46</v>
      </c>
      <c r="AA6792" s="178"/>
      <c r="AB6792" s="178"/>
      <c r="AC6792" s="178"/>
    </row>
    <row r="6793" spans="2:29" x14ac:dyDescent="0.35">
      <c r="B6793" s="222">
        <v>687000</v>
      </c>
      <c r="C6793" s="208">
        <v>289679</v>
      </c>
      <c r="D6793" s="309">
        <v>15932.34</v>
      </c>
      <c r="E6793" s="206">
        <v>23174.32</v>
      </c>
      <c r="F6793" s="206">
        <v>26071.11</v>
      </c>
      <c r="G6793" s="205">
        <f t="shared" si="541"/>
        <v>0.4216579330422125</v>
      </c>
      <c r="H6793" s="207">
        <f t="shared" si="542"/>
        <v>0.45</v>
      </c>
      <c r="I6793" s="213">
        <v>270208</v>
      </c>
      <c r="J6793" s="213">
        <v>14861.44</v>
      </c>
      <c r="K6793" s="212">
        <v>21616.639999999999</v>
      </c>
      <c r="L6793" s="212">
        <v>24318.720000000001</v>
      </c>
      <c r="M6793" s="239">
        <f t="shared" si="539"/>
        <v>0.51520000000007715</v>
      </c>
      <c r="N6793" s="239"/>
      <c r="O6793" s="178"/>
      <c r="P6793" s="178"/>
      <c r="Q6793" s="178"/>
      <c r="R6793" s="178"/>
      <c r="S6793" s="178"/>
      <c r="T6793" s="178"/>
      <c r="U6793" s="178"/>
      <c r="V6793" s="178"/>
      <c r="W6793" s="178"/>
      <c r="X6793" s="178"/>
      <c r="Y6793" s="210">
        <f t="shared" si="538"/>
        <v>0.39331586608442504</v>
      </c>
      <c r="Z6793" s="211">
        <f t="shared" si="540"/>
        <v>0.44</v>
      </c>
      <c r="AA6793" s="178"/>
      <c r="AB6793" s="178"/>
      <c r="AC6793" s="178"/>
    </row>
    <row r="6794" spans="2:29" x14ac:dyDescent="0.35">
      <c r="B6794" s="222">
        <v>687100</v>
      </c>
      <c r="C6794" s="208">
        <v>289724</v>
      </c>
      <c r="D6794" s="309">
        <v>15934.82</v>
      </c>
      <c r="E6794" s="206">
        <v>23177.919999999998</v>
      </c>
      <c r="F6794" s="206">
        <v>26075.16</v>
      </c>
      <c r="G6794" s="205">
        <f t="shared" si="541"/>
        <v>0.4216620579246107</v>
      </c>
      <c r="H6794" s="207">
        <f t="shared" si="542"/>
        <v>0.45</v>
      </c>
      <c r="I6794" s="213">
        <v>270254</v>
      </c>
      <c r="J6794" s="213">
        <v>14863.97</v>
      </c>
      <c r="K6794" s="212">
        <v>21620.32</v>
      </c>
      <c r="L6794" s="212">
        <v>24322.86</v>
      </c>
      <c r="M6794" s="239">
        <f t="shared" si="539"/>
        <v>0.51529999999980647</v>
      </c>
      <c r="N6794" s="239"/>
      <c r="O6794" s="178"/>
      <c r="P6794" s="178"/>
      <c r="Q6794" s="178"/>
      <c r="R6794" s="178"/>
      <c r="S6794" s="178"/>
      <c r="T6794" s="178"/>
      <c r="U6794" s="178"/>
      <c r="V6794" s="178"/>
      <c r="W6794" s="178"/>
      <c r="X6794" s="178"/>
      <c r="Y6794" s="210">
        <f t="shared" si="538"/>
        <v>0.39332557124144957</v>
      </c>
      <c r="Z6794" s="211">
        <f t="shared" si="540"/>
        <v>0.46</v>
      </c>
      <c r="AA6794" s="178"/>
      <c r="AB6794" s="178"/>
      <c r="AC6794" s="178"/>
    </row>
    <row r="6795" spans="2:29" x14ac:dyDescent="0.35">
      <c r="B6795" s="222">
        <v>687200</v>
      </c>
      <c r="C6795" s="208">
        <v>289769</v>
      </c>
      <c r="D6795" s="309">
        <v>15937.29</v>
      </c>
      <c r="E6795" s="206">
        <v>23181.52</v>
      </c>
      <c r="F6795" s="206">
        <v>26079.21</v>
      </c>
      <c r="G6795" s="205">
        <f t="shared" si="541"/>
        <v>0.4216661816065192</v>
      </c>
      <c r="H6795" s="207">
        <f t="shared" si="542"/>
        <v>0.45</v>
      </c>
      <c r="I6795" s="213">
        <v>270298</v>
      </c>
      <c r="J6795" s="213">
        <v>14866.39</v>
      </c>
      <c r="K6795" s="212">
        <v>21623.84</v>
      </c>
      <c r="L6795" s="212">
        <v>24326.82</v>
      </c>
      <c r="M6795" s="239">
        <f t="shared" si="539"/>
        <v>0.51520000000000432</v>
      </c>
      <c r="N6795" s="239"/>
      <c r="O6795" s="178"/>
      <c r="P6795" s="178"/>
      <c r="Q6795" s="178"/>
      <c r="R6795" s="178"/>
      <c r="S6795" s="178"/>
      <c r="T6795" s="178"/>
      <c r="U6795" s="178"/>
      <c r="V6795" s="178"/>
      <c r="W6795" s="178"/>
      <c r="X6795" s="178"/>
      <c r="Y6795" s="210">
        <f t="shared" si="538"/>
        <v>0.39333236321303844</v>
      </c>
      <c r="Z6795" s="211">
        <f t="shared" si="540"/>
        <v>0.44</v>
      </c>
      <c r="AA6795" s="178"/>
      <c r="AB6795" s="178"/>
      <c r="AC6795" s="178"/>
    </row>
    <row r="6796" spans="2:29" x14ac:dyDescent="0.35">
      <c r="B6796" s="222">
        <v>687300</v>
      </c>
      <c r="C6796" s="208">
        <v>289814</v>
      </c>
      <c r="D6796" s="309">
        <v>15939.77</v>
      </c>
      <c r="E6796" s="206">
        <v>23185.119999999999</v>
      </c>
      <c r="F6796" s="206">
        <v>26083.26</v>
      </c>
      <c r="G6796" s="205">
        <f t="shared" si="541"/>
        <v>0.42167030408846212</v>
      </c>
      <c r="H6796" s="207">
        <f t="shared" si="542"/>
        <v>0.45</v>
      </c>
      <c r="I6796" s="213">
        <v>270344</v>
      </c>
      <c r="J6796" s="213">
        <v>14868.92</v>
      </c>
      <c r="K6796" s="212">
        <v>21627.52</v>
      </c>
      <c r="L6796" s="212">
        <v>24330.959999999999</v>
      </c>
      <c r="M6796" s="239">
        <f t="shared" si="539"/>
        <v>0.51530000000027942</v>
      </c>
      <c r="N6796" s="239"/>
      <c r="O6796" s="178"/>
      <c r="P6796" s="178"/>
      <c r="Q6796" s="178"/>
      <c r="R6796" s="178"/>
      <c r="S6796" s="178"/>
      <c r="T6796" s="178"/>
      <c r="U6796" s="178"/>
      <c r="V6796" s="178"/>
      <c r="W6796" s="178"/>
      <c r="X6796" s="178"/>
      <c r="Y6796" s="210">
        <f t="shared" si="538"/>
        <v>0.39334206314564235</v>
      </c>
      <c r="Z6796" s="211">
        <f t="shared" si="540"/>
        <v>0.46</v>
      </c>
      <c r="AA6796" s="178"/>
      <c r="AB6796" s="178"/>
      <c r="AC6796" s="178"/>
    </row>
    <row r="6797" spans="2:29" x14ac:dyDescent="0.35">
      <c r="B6797" s="222">
        <v>687400</v>
      </c>
      <c r="C6797" s="208">
        <v>289859</v>
      </c>
      <c r="D6797" s="309">
        <v>15942.24</v>
      </c>
      <c r="E6797" s="206">
        <v>23188.720000000001</v>
      </c>
      <c r="F6797" s="206">
        <v>26087.31</v>
      </c>
      <c r="G6797" s="205">
        <f t="shared" si="541"/>
        <v>0.42167442537096306</v>
      </c>
      <c r="H6797" s="207">
        <f t="shared" si="542"/>
        <v>0.45</v>
      </c>
      <c r="I6797" s="213">
        <v>270388</v>
      </c>
      <c r="J6797" s="213">
        <v>14871.34</v>
      </c>
      <c r="K6797" s="212">
        <v>21631.040000000001</v>
      </c>
      <c r="L6797" s="212">
        <v>24334.92</v>
      </c>
      <c r="M6797" s="239">
        <f t="shared" si="539"/>
        <v>0.51519999999989519</v>
      </c>
      <c r="N6797" s="239"/>
      <c r="O6797" s="178"/>
      <c r="P6797" s="178"/>
      <c r="Q6797" s="178"/>
      <c r="R6797" s="178"/>
      <c r="S6797" s="178"/>
      <c r="T6797" s="178"/>
      <c r="U6797" s="178"/>
      <c r="V6797" s="178"/>
      <c r="W6797" s="178"/>
      <c r="X6797" s="178"/>
      <c r="Y6797" s="210">
        <f t="shared" si="538"/>
        <v>0.3933488507419261</v>
      </c>
      <c r="Z6797" s="211">
        <f t="shared" si="540"/>
        <v>0.44</v>
      </c>
      <c r="AA6797" s="178"/>
      <c r="AB6797" s="178"/>
      <c r="AC6797" s="178"/>
    </row>
    <row r="6798" spans="2:29" x14ac:dyDescent="0.35">
      <c r="B6798" s="222">
        <v>687500</v>
      </c>
      <c r="C6798" s="208">
        <v>289904</v>
      </c>
      <c r="D6798" s="309">
        <v>15944.72</v>
      </c>
      <c r="E6798" s="206">
        <v>23192.32</v>
      </c>
      <c r="F6798" s="206">
        <v>26091.360000000001</v>
      </c>
      <c r="G6798" s="205">
        <f t="shared" si="541"/>
        <v>0.42167854545454547</v>
      </c>
      <c r="H6798" s="207">
        <f t="shared" si="542"/>
        <v>0.45</v>
      </c>
      <c r="I6798" s="213">
        <v>270434</v>
      </c>
      <c r="J6798" s="213">
        <v>14873.87</v>
      </c>
      <c r="K6798" s="212">
        <v>21634.720000000001</v>
      </c>
      <c r="L6798" s="212">
        <v>24339.06</v>
      </c>
      <c r="M6798" s="239">
        <f t="shared" si="539"/>
        <v>0.5152999999995882</v>
      </c>
      <c r="N6798" s="239"/>
      <c r="O6798" s="178"/>
      <c r="P6798" s="178"/>
      <c r="Q6798" s="178"/>
      <c r="R6798" s="178"/>
      <c r="S6798" s="178"/>
      <c r="T6798" s="178"/>
      <c r="U6798" s="178"/>
      <c r="V6798" s="178"/>
      <c r="W6798" s="178"/>
      <c r="X6798" s="178"/>
      <c r="Y6798" s="210">
        <f t="shared" si="538"/>
        <v>0.39335854545454546</v>
      </c>
      <c r="Z6798" s="211">
        <f t="shared" si="540"/>
        <v>0.46</v>
      </c>
      <c r="AA6798" s="178"/>
      <c r="AB6798" s="178"/>
      <c r="AC6798" s="178"/>
    </row>
    <row r="6799" spans="2:29" x14ac:dyDescent="0.35">
      <c r="B6799" s="222">
        <v>687600</v>
      </c>
      <c r="C6799" s="208">
        <v>289949</v>
      </c>
      <c r="D6799" s="309">
        <v>15947.19</v>
      </c>
      <c r="E6799" s="206">
        <v>23195.919999999998</v>
      </c>
      <c r="F6799" s="206">
        <v>26095.41</v>
      </c>
      <c r="G6799" s="205">
        <f t="shared" si="541"/>
        <v>0.42168266433973239</v>
      </c>
      <c r="H6799" s="207">
        <f t="shared" si="542"/>
        <v>0.45</v>
      </c>
      <c r="I6799" s="213">
        <v>270478</v>
      </c>
      <c r="J6799" s="213">
        <v>14876.29</v>
      </c>
      <c r="K6799" s="212">
        <v>21638.240000000002</v>
      </c>
      <c r="L6799" s="212">
        <v>24343.02</v>
      </c>
      <c r="M6799" s="239">
        <f t="shared" si="539"/>
        <v>0.51519999999974975</v>
      </c>
      <c r="N6799" s="239"/>
      <c r="O6799" s="178"/>
      <c r="P6799" s="178"/>
      <c r="Q6799" s="178"/>
      <c r="R6799" s="178"/>
      <c r="S6799" s="178"/>
      <c r="T6799" s="178"/>
      <c r="U6799" s="178"/>
      <c r="V6799" s="178"/>
      <c r="W6799" s="178"/>
      <c r="X6799" s="178"/>
      <c r="Y6799" s="210">
        <f t="shared" si="538"/>
        <v>0.39336532867946483</v>
      </c>
      <c r="Z6799" s="211">
        <f t="shared" si="540"/>
        <v>0.44</v>
      </c>
      <c r="AA6799" s="178"/>
      <c r="AB6799" s="178"/>
      <c r="AC6799" s="178"/>
    </row>
    <row r="6800" spans="2:29" x14ac:dyDescent="0.35">
      <c r="B6800" s="222">
        <v>687700</v>
      </c>
      <c r="C6800" s="208">
        <v>289994</v>
      </c>
      <c r="D6800" s="309">
        <v>15949.67</v>
      </c>
      <c r="E6800" s="206">
        <v>23199.52</v>
      </c>
      <c r="F6800" s="206">
        <v>26099.46</v>
      </c>
      <c r="G6800" s="205">
        <f t="shared" si="541"/>
        <v>0.42168678202704668</v>
      </c>
      <c r="H6800" s="207">
        <f t="shared" si="542"/>
        <v>0.45</v>
      </c>
      <c r="I6800" s="213">
        <v>270524</v>
      </c>
      <c r="J6800" s="213">
        <v>14878.82</v>
      </c>
      <c r="K6800" s="212">
        <v>21641.919999999998</v>
      </c>
      <c r="L6800" s="212">
        <v>24347.16</v>
      </c>
      <c r="M6800" s="239">
        <f t="shared" si="539"/>
        <v>0.51530000000002474</v>
      </c>
      <c r="N6800" s="239"/>
      <c r="O6800" s="178"/>
      <c r="P6800" s="178"/>
      <c r="Q6800" s="178"/>
      <c r="R6800" s="178"/>
      <c r="S6800" s="178"/>
      <c r="T6800" s="178"/>
      <c r="U6800" s="178"/>
      <c r="V6800" s="178"/>
      <c r="W6800" s="178"/>
      <c r="X6800" s="178"/>
      <c r="Y6800" s="210">
        <f t="shared" si="538"/>
        <v>0.39337501817653048</v>
      </c>
      <c r="Z6800" s="211">
        <f t="shared" si="540"/>
        <v>0.46</v>
      </c>
      <c r="AA6800" s="178"/>
      <c r="AB6800" s="178"/>
      <c r="AC6800" s="178"/>
    </row>
    <row r="6801" spans="2:29" x14ac:dyDescent="0.35">
      <c r="B6801" s="222">
        <v>687800</v>
      </c>
      <c r="C6801" s="208">
        <v>290039</v>
      </c>
      <c r="D6801" s="309">
        <v>15952.14</v>
      </c>
      <c r="E6801" s="206">
        <v>23203.119999999999</v>
      </c>
      <c r="F6801" s="206">
        <v>26103.51</v>
      </c>
      <c r="G6801" s="205">
        <f t="shared" si="541"/>
        <v>0.42169089851701075</v>
      </c>
      <c r="H6801" s="207">
        <f t="shared" si="542"/>
        <v>0.45</v>
      </c>
      <c r="I6801" s="213">
        <v>270568</v>
      </c>
      <c r="J6801" s="213">
        <v>14881.24</v>
      </c>
      <c r="K6801" s="212">
        <v>21645.439999999999</v>
      </c>
      <c r="L6801" s="212">
        <v>24351.119999999999</v>
      </c>
      <c r="M6801" s="239">
        <f t="shared" si="539"/>
        <v>0.51520000000025901</v>
      </c>
      <c r="N6801" s="239"/>
      <c r="O6801" s="178"/>
      <c r="P6801" s="178"/>
      <c r="Q6801" s="178"/>
      <c r="R6801" s="178"/>
      <c r="S6801" s="178"/>
      <c r="T6801" s="178"/>
      <c r="U6801" s="178"/>
      <c r="V6801" s="178"/>
      <c r="W6801" s="178"/>
      <c r="X6801" s="178"/>
      <c r="Y6801" s="210">
        <f t="shared" si="538"/>
        <v>0.39338179703402154</v>
      </c>
      <c r="Z6801" s="211">
        <f t="shared" si="540"/>
        <v>0.44</v>
      </c>
      <c r="AA6801" s="178"/>
      <c r="AB6801" s="178"/>
      <c r="AC6801" s="178"/>
    </row>
    <row r="6802" spans="2:29" x14ac:dyDescent="0.35">
      <c r="B6802" s="222">
        <v>687900</v>
      </c>
      <c r="C6802" s="208">
        <v>290084</v>
      </c>
      <c r="D6802" s="309">
        <v>15954.62</v>
      </c>
      <c r="E6802" s="206">
        <v>23206.720000000001</v>
      </c>
      <c r="F6802" s="206">
        <v>26107.56</v>
      </c>
      <c r="G6802" s="205">
        <f t="shared" si="541"/>
        <v>0.42169501381014685</v>
      </c>
      <c r="H6802" s="207">
        <f t="shared" si="542"/>
        <v>0.45</v>
      </c>
      <c r="I6802" s="213">
        <v>270614</v>
      </c>
      <c r="J6802" s="213">
        <v>14883.77</v>
      </c>
      <c r="K6802" s="212">
        <v>21649.119999999999</v>
      </c>
      <c r="L6802" s="212">
        <v>24355.26</v>
      </c>
      <c r="M6802" s="239">
        <f t="shared" si="539"/>
        <v>0.51529999999995202</v>
      </c>
      <c r="N6802" s="239"/>
      <c r="O6802" s="178"/>
      <c r="P6802" s="178"/>
      <c r="Q6802" s="178"/>
      <c r="R6802" s="178"/>
      <c r="S6802" s="178"/>
      <c r="T6802" s="178"/>
      <c r="U6802" s="178"/>
      <c r="V6802" s="178"/>
      <c r="W6802" s="178"/>
      <c r="X6802" s="178"/>
      <c r="Y6802" s="210">
        <f t="shared" si="538"/>
        <v>0.39339148131995932</v>
      </c>
      <c r="Z6802" s="211">
        <f t="shared" si="540"/>
        <v>0.46</v>
      </c>
      <c r="AA6802" s="178"/>
      <c r="AB6802" s="178"/>
      <c r="AC6802" s="178"/>
    </row>
    <row r="6803" spans="2:29" x14ac:dyDescent="0.35">
      <c r="B6803" s="222">
        <v>688000</v>
      </c>
      <c r="C6803" s="208">
        <v>290129</v>
      </c>
      <c r="D6803" s="309">
        <v>15957.09</v>
      </c>
      <c r="E6803" s="206">
        <v>23210.32</v>
      </c>
      <c r="F6803" s="206">
        <v>26111.61</v>
      </c>
      <c r="G6803" s="205">
        <f t="shared" si="541"/>
        <v>0.42169912790697672</v>
      </c>
      <c r="H6803" s="207">
        <f t="shared" si="542"/>
        <v>0.45</v>
      </c>
      <c r="I6803" s="213">
        <v>270658</v>
      </c>
      <c r="J6803" s="213">
        <v>14886.19</v>
      </c>
      <c r="K6803" s="212">
        <v>21652.639999999999</v>
      </c>
      <c r="L6803" s="212">
        <v>24359.22</v>
      </c>
      <c r="M6803" s="239">
        <f t="shared" si="539"/>
        <v>0.51520000000007715</v>
      </c>
      <c r="N6803" s="239"/>
      <c r="O6803" s="178"/>
      <c r="P6803" s="178"/>
      <c r="Q6803" s="178"/>
      <c r="R6803" s="178"/>
      <c r="S6803" s="178"/>
      <c r="T6803" s="178"/>
      <c r="U6803" s="178"/>
      <c r="V6803" s="178"/>
      <c r="W6803" s="178"/>
      <c r="X6803" s="178"/>
      <c r="Y6803" s="210">
        <f t="shared" si="538"/>
        <v>0.39339825581395349</v>
      </c>
      <c r="Z6803" s="211">
        <f t="shared" si="540"/>
        <v>0.44</v>
      </c>
      <c r="AA6803" s="178"/>
      <c r="AB6803" s="178"/>
      <c r="AC6803" s="178"/>
    </row>
    <row r="6804" spans="2:29" x14ac:dyDescent="0.35">
      <c r="B6804" s="222">
        <v>688100</v>
      </c>
      <c r="C6804" s="208">
        <v>290174</v>
      </c>
      <c r="D6804" s="309">
        <v>15959.57</v>
      </c>
      <c r="E6804" s="206">
        <v>23213.919999999998</v>
      </c>
      <c r="F6804" s="206">
        <v>26115.66</v>
      </c>
      <c r="G6804" s="205">
        <f t="shared" si="541"/>
        <v>0.42170324080802207</v>
      </c>
      <c r="H6804" s="207">
        <f t="shared" si="542"/>
        <v>0.45</v>
      </c>
      <c r="I6804" s="213">
        <v>270704</v>
      </c>
      <c r="J6804" s="213">
        <v>14888.72</v>
      </c>
      <c r="K6804" s="212">
        <v>21656.32</v>
      </c>
      <c r="L6804" s="212">
        <v>24363.360000000001</v>
      </c>
      <c r="M6804" s="239">
        <f t="shared" si="539"/>
        <v>0.51529999999980647</v>
      </c>
      <c r="N6804" s="239"/>
      <c r="O6804" s="178"/>
      <c r="P6804" s="178"/>
      <c r="Q6804" s="178"/>
      <c r="R6804" s="178"/>
      <c r="S6804" s="178"/>
      <c r="T6804" s="178"/>
      <c r="U6804" s="178"/>
      <c r="V6804" s="178"/>
      <c r="W6804" s="178"/>
      <c r="X6804" s="178"/>
      <c r="Y6804" s="210">
        <f t="shared" si="538"/>
        <v>0.39340793489318415</v>
      </c>
      <c r="Z6804" s="211">
        <f t="shared" si="540"/>
        <v>0.46</v>
      </c>
      <c r="AA6804" s="178"/>
      <c r="AB6804" s="178"/>
      <c r="AC6804" s="178"/>
    </row>
    <row r="6805" spans="2:29" x14ac:dyDescent="0.35">
      <c r="B6805" s="222">
        <v>688200</v>
      </c>
      <c r="C6805" s="208">
        <v>290219</v>
      </c>
      <c r="D6805" s="309">
        <v>15962.04</v>
      </c>
      <c r="E6805" s="206">
        <v>23217.52</v>
      </c>
      <c r="F6805" s="206">
        <v>26119.71</v>
      </c>
      <c r="G6805" s="205">
        <f t="shared" si="541"/>
        <v>0.42170735251380415</v>
      </c>
      <c r="H6805" s="207">
        <f t="shared" si="542"/>
        <v>0.45</v>
      </c>
      <c r="I6805" s="213">
        <v>270748</v>
      </c>
      <c r="J6805" s="213">
        <v>14891.14</v>
      </c>
      <c r="K6805" s="212">
        <v>21659.84</v>
      </c>
      <c r="L6805" s="212">
        <v>24367.32</v>
      </c>
      <c r="M6805" s="239">
        <f t="shared" si="539"/>
        <v>0.51520000000000432</v>
      </c>
      <c r="N6805" s="239"/>
      <c r="O6805" s="178"/>
      <c r="P6805" s="178"/>
      <c r="Q6805" s="178"/>
      <c r="R6805" s="178"/>
      <c r="S6805" s="178"/>
      <c r="T6805" s="178"/>
      <c r="U6805" s="178"/>
      <c r="V6805" s="178"/>
      <c r="W6805" s="178"/>
      <c r="X6805" s="178"/>
      <c r="Y6805" s="210">
        <f t="shared" si="538"/>
        <v>0.39341470502760828</v>
      </c>
      <c r="Z6805" s="211">
        <f t="shared" si="540"/>
        <v>0.44</v>
      </c>
      <c r="AA6805" s="178"/>
      <c r="AB6805" s="178"/>
      <c r="AC6805" s="178"/>
    </row>
    <row r="6806" spans="2:29" x14ac:dyDescent="0.35">
      <c r="B6806" s="222">
        <v>688300</v>
      </c>
      <c r="C6806" s="208">
        <v>290264</v>
      </c>
      <c r="D6806" s="309">
        <v>15964.52</v>
      </c>
      <c r="E6806" s="206">
        <v>23221.119999999999</v>
      </c>
      <c r="F6806" s="206">
        <v>26123.759999999998</v>
      </c>
      <c r="G6806" s="205">
        <f t="shared" si="541"/>
        <v>0.4217114630248438</v>
      </c>
      <c r="H6806" s="207">
        <f t="shared" si="542"/>
        <v>0.45</v>
      </c>
      <c r="I6806" s="213">
        <v>270794</v>
      </c>
      <c r="J6806" s="213">
        <v>14893.67</v>
      </c>
      <c r="K6806" s="212">
        <v>21663.52</v>
      </c>
      <c r="L6806" s="212">
        <v>24371.46</v>
      </c>
      <c r="M6806" s="239">
        <f t="shared" si="539"/>
        <v>0.51530000000027942</v>
      </c>
      <c r="N6806" s="239"/>
      <c r="O6806" s="178"/>
      <c r="P6806" s="178"/>
      <c r="Q6806" s="178"/>
      <c r="R6806" s="178"/>
      <c r="S6806" s="178"/>
      <c r="T6806" s="178"/>
      <c r="U6806" s="178"/>
      <c r="V6806" s="178"/>
      <c r="W6806" s="178"/>
      <c r="X6806" s="178"/>
      <c r="Y6806" s="210">
        <f t="shared" si="538"/>
        <v>0.39342437890454746</v>
      </c>
      <c r="Z6806" s="211">
        <f t="shared" si="540"/>
        <v>0.46</v>
      </c>
      <c r="AA6806" s="178"/>
      <c r="AB6806" s="178"/>
      <c r="AC6806" s="178"/>
    </row>
    <row r="6807" spans="2:29" x14ac:dyDescent="0.35">
      <c r="B6807" s="222">
        <v>688400</v>
      </c>
      <c r="C6807" s="208">
        <v>290309</v>
      </c>
      <c r="D6807" s="309">
        <v>15966.99</v>
      </c>
      <c r="E6807" s="206">
        <v>23224.720000000001</v>
      </c>
      <c r="F6807" s="206">
        <v>26127.81</v>
      </c>
      <c r="G6807" s="205">
        <f t="shared" si="541"/>
        <v>0.42171557234166185</v>
      </c>
      <c r="H6807" s="207">
        <f t="shared" si="542"/>
        <v>0.45</v>
      </c>
      <c r="I6807" s="213">
        <v>270838</v>
      </c>
      <c r="J6807" s="213">
        <v>14896.09</v>
      </c>
      <c r="K6807" s="212">
        <v>21667.040000000001</v>
      </c>
      <c r="L6807" s="212">
        <v>24375.42</v>
      </c>
      <c r="M6807" s="239">
        <f t="shared" si="539"/>
        <v>0.51519999999989519</v>
      </c>
      <c r="N6807" s="239"/>
      <c r="O6807" s="178"/>
      <c r="P6807" s="178"/>
      <c r="Q6807" s="178"/>
      <c r="R6807" s="178"/>
      <c r="S6807" s="178"/>
      <c r="T6807" s="178"/>
      <c r="U6807" s="178"/>
      <c r="V6807" s="178"/>
      <c r="W6807" s="178"/>
      <c r="X6807" s="178"/>
      <c r="Y6807" s="210">
        <f t="shared" si="538"/>
        <v>0.39343114468332363</v>
      </c>
      <c r="Z6807" s="211">
        <f t="shared" si="540"/>
        <v>0.44</v>
      </c>
      <c r="AA6807" s="178"/>
      <c r="AB6807" s="178"/>
      <c r="AC6807" s="178"/>
    </row>
    <row r="6808" spans="2:29" x14ac:dyDescent="0.35">
      <c r="B6808" s="222">
        <v>688500</v>
      </c>
      <c r="C6808" s="208">
        <v>290354</v>
      </c>
      <c r="D6808" s="309">
        <v>15969.47</v>
      </c>
      <c r="E6808" s="206">
        <v>23228.32</v>
      </c>
      <c r="F6808" s="206">
        <v>26131.86</v>
      </c>
      <c r="G6808" s="205">
        <f t="shared" si="541"/>
        <v>0.42171968046477848</v>
      </c>
      <c r="H6808" s="207">
        <f t="shared" si="542"/>
        <v>0.45</v>
      </c>
      <c r="I6808" s="213">
        <v>270884</v>
      </c>
      <c r="J6808" s="213">
        <v>14898.62</v>
      </c>
      <c r="K6808" s="212">
        <v>21670.720000000001</v>
      </c>
      <c r="L6808" s="212">
        <v>24379.56</v>
      </c>
      <c r="M6808" s="239">
        <f t="shared" si="539"/>
        <v>0.5152999999995882</v>
      </c>
      <c r="N6808" s="239"/>
      <c r="O6808" s="178"/>
      <c r="P6808" s="178"/>
      <c r="Q6808" s="178"/>
      <c r="R6808" s="178"/>
      <c r="S6808" s="178"/>
      <c r="T6808" s="178"/>
      <c r="U6808" s="178"/>
      <c r="V6808" s="178"/>
      <c r="W6808" s="178"/>
      <c r="X6808" s="178"/>
      <c r="Y6808" s="210">
        <f t="shared" si="538"/>
        <v>0.39344081336238201</v>
      </c>
      <c r="Z6808" s="211">
        <f t="shared" si="540"/>
        <v>0.46</v>
      </c>
      <c r="AA6808" s="178"/>
      <c r="AB6808" s="178"/>
      <c r="AC6808" s="178"/>
    </row>
    <row r="6809" spans="2:29" x14ac:dyDescent="0.35">
      <c r="B6809" s="222">
        <v>688600</v>
      </c>
      <c r="C6809" s="208">
        <v>290399</v>
      </c>
      <c r="D6809" s="309">
        <v>15971.94</v>
      </c>
      <c r="E6809" s="206">
        <v>23231.919999999998</v>
      </c>
      <c r="F6809" s="206">
        <v>26135.91</v>
      </c>
      <c r="G6809" s="205">
        <f t="shared" si="541"/>
        <v>0.42172378739471389</v>
      </c>
      <c r="H6809" s="207">
        <f t="shared" si="542"/>
        <v>0.45</v>
      </c>
      <c r="I6809" s="213">
        <v>270928</v>
      </c>
      <c r="J6809" s="213">
        <v>14901.04</v>
      </c>
      <c r="K6809" s="212">
        <v>21674.240000000002</v>
      </c>
      <c r="L6809" s="212">
        <v>24383.52</v>
      </c>
      <c r="M6809" s="239">
        <f t="shared" si="539"/>
        <v>0.51519999999974975</v>
      </c>
      <c r="N6809" s="239"/>
      <c r="O6809" s="178"/>
      <c r="P6809" s="178"/>
      <c r="Q6809" s="178"/>
      <c r="R6809" s="178"/>
      <c r="S6809" s="178"/>
      <c r="T6809" s="178"/>
      <c r="U6809" s="178"/>
      <c r="V6809" s="178"/>
      <c r="W6809" s="178"/>
      <c r="X6809" s="178"/>
      <c r="Y6809" s="210">
        <f t="shared" si="538"/>
        <v>0.39344757478942782</v>
      </c>
      <c r="Z6809" s="211">
        <f t="shared" si="540"/>
        <v>0.44</v>
      </c>
      <c r="AA6809" s="178"/>
      <c r="AB6809" s="178"/>
      <c r="AC6809" s="178"/>
    </row>
    <row r="6810" spans="2:29" x14ac:dyDescent="0.35">
      <c r="B6810" s="222">
        <v>688700</v>
      </c>
      <c r="C6810" s="208">
        <v>290444</v>
      </c>
      <c r="D6810" s="309">
        <v>15974.42</v>
      </c>
      <c r="E6810" s="206">
        <v>23235.52</v>
      </c>
      <c r="F6810" s="206">
        <v>26139.96</v>
      </c>
      <c r="G6810" s="205">
        <f t="shared" si="541"/>
        <v>0.42172789313198783</v>
      </c>
      <c r="H6810" s="207">
        <f t="shared" si="542"/>
        <v>0.45</v>
      </c>
      <c r="I6810" s="213">
        <v>270974</v>
      </c>
      <c r="J6810" s="213">
        <v>14903.57</v>
      </c>
      <c r="K6810" s="212">
        <v>21677.919999999998</v>
      </c>
      <c r="L6810" s="212">
        <v>24387.66</v>
      </c>
      <c r="M6810" s="239">
        <f t="shared" si="539"/>
        <v>0.51530000000002474</v>
      </c>
      <c r="N6810" s="239"/>
      <c r="O6810" s="178"/>
      <c r="P6810" s="178"/>
      <c r="Q6810" s="178"/>
      <c r="R6810" s="178"/>
      <c r="S6810" s="178"/>
      <c r="T6810" s="178"/>
      <c r="U6810" s="178"/>
      <c r="V6810" s="178"/>
      <c r="W6810" s="178"/>
      <c r="X6810" s="178"/>
      <c r="Y6810" s="210">
        <f t="shared" si="538"/>
        <v>0.39345723827501089</v>
      </c>
      <c r="Z6810" s="211">
        <f t="shared" si="540"/>
        <v>0.46</v>
      </c>
      <c r="AA6810" s="178"/>
      <c r="AB6810" s="178"/>
      <c r="AC6810" s="178"/>
    </row>
    <row r="6811" spans="2:29" x14ac:dyDescent="0.35">
      <c r="B6811" s="222">
        <v>688800</v>
      </c>
      <c r="C6811" s="208">
        <v>290489</v>
      </c>
      <c r="D6811" s="309">
        <v>15976.89</v>
      </c>
      <c r="E6811" s="206">
        <v>23239.119999999999</v>
      </c>
      <c r="F6811" s="206">
        <v>26144.01</v>
      </c>
      <c r="G6811" s="205">
        <f t="shared" si="541"/>
        <v>0.42173199767711961</v>
      </c>
      <c r="H6811" s="207">
        <f t="shared" si="542"/>
        <v>0.45</v>
      </c>
      <c r="I6811" s="213">
        <v>271018</v>
      </c>
      <c r="J6811" s="213">
        <v>14905.99</v>
      </c>
      <c r="K6811" s="212">
        <v>21681.439999999999</v>
      </c>
      <c r="L6811" s="212">
        <v>24391.62</v>
      </c>
      <c r="M6811" s="239">
        <f t="shared" si="539"/>
        <v>0.51520000000025901</v>
      </c>
      <c r="N6811" s="239"/>
      <c r="O6811" s="178"/>
      <c r="P6811" s="178"/>
      <c r="Q6811" s="178"/>
      <c r="R6811" s="178"/>
      <c r="S6811" s="178"/>
      <c r="T6811" s="178"/>
      <c r="U6811" s="178"/>
      <c r="V6811" s="178"/>
      <c r="W6811" s="178"/>
      <c r="X6811" s="178"/>
      <c r="Y6811" s="210">
        <f t="shared" si="538"/>
        <v>0.39346399535423926</v>
      </c>
      <c r="Z6811" s="211">
        <f t="shared" si="540"/>
        <v>0.44</v>
      </c>
      <c r="AA6811" s="178"/>
      <c r="AB6811" s="178"/>
      <c r="AC6811" s="178"/>
    </row>
    <row r="6812" spans="2:29" x14ac:dyDescent="0.35">
      <c r="B6812" s="222">
        <v>688900</v>
      </c>
      <c r="C6812" s="208">
        <v>290534</v>
      </c>
      <c r="D6812" s="309">
        <v>15979.37</v>
      </c>
      <c r="E6812" s="206">
        <v>23242.720000000001</v>
      </c>
      <c r="F6812" s="206">
        <v>26148.06</v>
      </c>
      <c r="G6812" s="205">
        <f t="shared" si="541"/>
        <v>0.42173610103062853</v>
      </c>
      <c r="H6812" s="207">
        <f t="shared" si="542"/>
        <v>0.45</v>
      </c>
      <c r="I6812" s="213">
        <v>271064</v>
      </c>
      <c r="J6812" s="213">
        <v>14908.52</v>
      </c>
      <c r="K6812" s="212">
        <v>21685.119999999999</v>
      </c>
      <c r="L6812" s="212">
        <v>24395.759999999998</v>
      </c>
      <c r="M6812" s="239">
        <f t="shared" si="539"/>
        <v>0.51529999999995202</v>
      </c>
      <c r="N6812" s="239"/>
      <c r="O6812" s="178"/>
      <c r="P6812" s="178"/>
      <c r="Q6812" s="178"/>
      <c r="R6812" s="178"/>
      <c r="S6812" s="178"/>
      <c r="T6812" s="178"/>
      <c r="U6812" s="178"/>
      <c r="V6812" s="178"/>
      <c r="W6812" s="178"/>
      <c r="X6812" s="178"/>
      <c r="Y6812" s="210">
        <f t="shared" si="538"/>
        <v>0.39347365365074755</v>
      </c>
      <c r="Z6812" s="211">
        <f t="shared" si="540"/>
        <v>0.46</v>
      </c>
      <c r="AA6812" s="178"/>
      <c r="AB6812" s="178"/>
      <c r="AC6812" s="178"/>
    </row>
    <row r="6813" spans="2:29" x14ac:dyDescent="0.35">
      <c r="B6813" s="222">
        <v>689000</v>
      </c>
      <c r="C6813" s="208">
        <v>290579</v>
      </c>
      <c r="D6813" s="309">
        <v>15981.84</v>
      </c>
      <c r="E6813" s="206">
        <v>23246.32</v>
      </c>
      <c r="F6813" s="206">
        <v>26152.11</v>
      </c>
      <c r="G6813" s="205">
        <f t="shared" si="541"/>
        <v>0.4217402031930334</v>
      </c>
      <c r="H6813" s="207">
        <f t="shared" si="542"/>
        <v>0.45</v>
      </c>
      <c r="I6813" s="213">
        <v>271108</v>
      </c>
      <c r="J6813" s="213">
        <v>14910.94</v>
      </c>
      <c r="K6813" s="212">
        <v>21688.639999999999</v>
      </c>
      <c r="L6813" s="212">
        <v>24399.72</v>
      </c>
      <c r="M6813" s="239">
        <f t="shared" si="539"/>
        <v>0.51520000000007715</v>
      </c>
      <c r="N6813" s="239"/>
      <c r="O6813" s="178"/>
      <c r="P6813" s="178"/>
      <c r="Q6813" s="178"/>
      <c r="R6813" s="178"/>
      <c r="S6813" s="178"/>
      <c r="T6813" s="178"/>
      <c r="U6813" s="178"/>
      <c r="V6813" s="178"/>
      <c r="W6813" s="178"/>
      <c r="X6813" s="178"/>
      <c r="Y6813" s="210">
        <f t="shared" si="538"/>
        <v>0.39348040638606674</v>
      </c>
      <c r="Z6813" s="211">
        <f t="shared" si="540"/>
        <v>0.44</v>
      </c>
      <c r="AA6813" s="178"/>
      <c r="AB6813" s="178"/>
      <c r="AC6813" s="178"/>
    </row>
    <row r="6814" spans="2:29" x14ac:dyDescent="0.35">
      <c r="B6814" s="222">
        <v>689100</v>
      </c>
      <c r="C6814" s="208">
        <v>290624</v>
      </c>
      <c r="D6814" s="309">
        <v>15984.32</v>
      </c>
      <c r="E6814" s="206">
        <v>23249.919999999998</v>
      </c>
      <c r="F6814" s="206">
        <v>26156.16</v>
      </c>
      <c r="G6814" s="205">
        <f t="shared" si="541"/>
        <v>0.4217443041648527</v>
      </c>
      <c r="H6814" s="207">
        <f t="shared" si="542"/>
        <v>0.45</v>
      </c>
      <c r="I6814" s="213">
        <v>271154</v>
      </c>
      <c r="J6814" s="213">
        <v>14913.47</v>
      </c>
      <c r="K6814" s="212">
        <v>21692.32</v>
      </c>
      <c r="L6814" s="212">
        <v>24403.86</v>
      </c>
      <c r="M6814" s="239">
        <f t="shared" si="539"/>
        <v>0.51529999999980647</v>
      </c>
      <c r="N6814" s="239"/>
      <c r="O6814" s="178"/>
      <c r="P6814" s="178"/>
      <c r="Q6814" s="178"/>
      <c r="R6814" s="178"/>
      <c r="S6814" s="178"/>
      <c r="T6814" s="178"/>
      <c r="U6814" s="178"/>
      <c r="V6814" s="178"/>
      <c r="W6814" s="178"/>
      <c r="X6814" s="178"/>
      <c r="Y6814" s="210">
        <f t="shared" si="538"/>
        <v>0.39349005949789578</v>
      </c>
      <c r="Z6814" s="211">
        <f t="shared" si="540"/>
        <v>0.46</v>
      </c>
      <c r="AA6814" s="178"/>
      <c r="AB6814" s="178"/>
      <c r="AC6814" s="178"/>
    </row>
    <row r="6815" spans="2:29" x14ac:dyDescent="0.35">
      <c r="B6815" s="222">
        <v>689200</v>
      </c>
      <c r="C6815" s="208">
        <v>290669</v>
      </c>
      <c r="D6815" s="309">
        <v>15986.79</v>
      </c>
      <c r="E6815" s="206">
        <v>23253.52</v>
      </c>
      <c r="F6815" s="206">
        <v>26160.21</v>
      </c>
      <c r="G6815" s="205">
        <f t="shared" si="541"/>
        <v>0.42174840394660473</v>
      </c>
      <c r="H6815" s="207">
        <f t="shared" si="542"/>
        <v>0.45</v>
      </c>
      <c r="I6815" s="213">
        <v>271198</v>
      </c>
      <c r="J6815" s="213">
        <v>14915.89</v>
      </c>
      <c r="K6815" s="212">
        <v>21695.84</v>
      </c>
      <c r="L6815" s="212">
        <v>24407.82</v>
      </c>
      <c r="M6815" s="239">
        <f t="shared" si="539"/>
        <v>0.51520000000000432</v>
      </c>
      <c r="N6815" s="239"/>
      <c r="O6815" s="178"/>
      <c r="P6815" s="178"/>
      <c r="Q6815" s="178"/>
      <c r="R6815" s="178"/>
      <c r="S6815" s="178"/>
      <c r="T6815" s="178"/>
      <c r="U6815" s="178"/>
      <c r="V6815" s="178"/>
      <c r="W6815" s="178"/>
      <c r="X6815" s="178"/>
      <c r="Y6815" s="210">
        <f t="shared" si="538"/>
        <v>0.39349680789320951</v>
      </c>
      <c r="Z6815" s="211">
        <f t="shared" si="540"/>
        <v>0.44</v>
      </c>
      <c r="AA6815" s="178"/>
      <c r="AB6815" s="178"/>
      <c r="AC6815" s="178"/>
    </row>
    <row r="6816" spans="2:29" x14ac:dyDescent="0.35">
      <c r="B6816" s="222">
        <v>689300</v>
      </c>
      <c r="C6816" s="208">
        <v>290714</v>
      </c>
      <c r="D6816" s="309">
        <v>15989.27</v>
      </c>
      <c r="E6816" s="206">
        <v>23257.119999999999</v>
      </c>
      <c r="F6816" s="206">
        <v>26164.26</v>
      </c>
      <c r="G6816" s="205">
        <f t="shared" si="541"/>
        <v>0.42175250253880747</v>
      </c>
      <c r="H6816" s="207">
        <f t="shared" si="542"/>
        <v>0.45</v>
      </c>
      <c r="I6816" s="213">
        <v>271244</v>
      </c>
      <c r="J6816" s="213">
        <v>14918.42</v>
      </c>
      <c r="K6816" s="212">
        <v>21699.52</v>
      </c>
      <c r="L6816" s="212">
        <v>24411.96</v>
      </c>
      <c r="M6816" s="239">
        <f t="shared" si="539"/>
        <v>0.51530000000027942</v>
      </c>
      <c r="N6816" s="239"/>
      <c r="O6816" s="178"/>
      <c r="P6816" s="178"/>
      <c r="Q6816" s="178"/>
      <c r="R6816" s="178"/>
      <c r="S6816" s="178"/>
      <c r="T6816" s="178"/>
      <c r="U6816" s="178"/>
      <c r="V6816" s="178"/>
      <c r="W6816" s="178"/>
      <c r="X6816" s="178"/>
      <c r="Y6816" s="210">
        <f t="shared" si="538"/>
        <v>0.39350645582474975</v>
      </c>
      <c r="Z6816" s="211">
        <f t="shared" si="540"/>
        <v>0.46</v>
      </c>
      <c r="AA6816" s="178"/>
      <c r="AB6816" s="178"/>
      <c r="AC6816" s="178"/>
    </row>
    <row r="6817" spans="2:29" x14ac:dyDescent="0.35">
      <c r="B6817" s="222">
        <v>689400</v>
      </c>
      <c r="C6817" s="208">
        <v>290759</v>
      </c>
      <c r="D6817" s="309">
        <v>15991.74</v>
      </c>
      <c r="E6817" s="206">
        <v>23260.720000000001</v>
      </c>
      <c r="F6817" s="206">
        <v>26168.31</v>
      </c>
      <c r="G6817" s="205">
        <f t="shared" si="541"/>
        <v>0.4217565999419785</v>
      </c>
      <c r="H6817" s="207">
        <f t="shared" si="542"/>
        <v>0.45</v>
      </c>
      <c r="I6817" s="213">
        <v>271288</v>
      </c>
      <c r="J6817" s="213">
        <v>14920.84</v>
      </c>
      <c r="K6817" s="212">
        <v>21703.040000000001</v>
      </c>
      <c r="L6817" s="212">
        <v>24415.919999999998</v>
      </c>
      <c r="M6817" s="239">
        <f t="shared" si="539"/>
        <v>0.51519999999989519</v>
      </c>
      <c r="N6817" s="239"/>
      <c r="O6817" s="178"/>
      <c r="P6817" s="178"/>
      <c r="Q6817" s="178"/>
      <c r="R6817" s="178"/>
      <c r="S6817" s="178"/>
      <c r="T6817" s="178"/>
      <c r="U6817" s="178"/>
      <c r="V6817" s="178"/>
      <c r="W6817" s="178"/>
      <c r="X6817" s="178"/>
      <c r="Y6817" s="210">
        <f t="shared" si="538"/>
        <v>0.39351319988395705</v>
      </c>
      <c r="Z6817" s="211">
        <f t="shared" si="540"/>
        <v>0.44</v>
      </c>
      <c r="AA6817" s="178"/>
      <c r="AB6817" s="178"/>
      <c r="AC6817" s="178"/>
    </row>
    <row r="6818" spans="2:29" x14ac:dyDescent="0.35">
      <c r="B6818" s="222">
        <v>689500</v>
      </c>
      <c r="C6818" s="208">
        <v>290804</v>
      </c>
      <c r="D6818" s="309">
        <v>15994.22</v>
      </c>
      <c r="E6818" s="206">
        <v>23264.32</v>
      </c>
      <c r="F6818" s="206">
        <v>26172.36</v>
      </c>
      <c r="G6818" s="205">
        <f t="shared" si="541"/>
        <v>0.42176069615663525</v>
      </c>
      <c r="H6818" s="207">
        <f t="shared" si="542"/>
        <v>0.45</v>
      </c>
      <c r="I6818" s="213">
        <v>271334</v>
      </c>
      <c r="J6818" s="213">
        <v>14923.37</v>
      </c>
      <c r="K6818" s="212">
        <v>21706.720000000001</v>
      </c>
      <c r="L6818" s="212">
        <v>24420.06</v>
      </c>
      <c r="M6818" s="239">
        <f t="shared" si="539"/>
        <v>0.5152999999995882</v>
      </c>
      <c r="N6818" s="239"/>
      <c r="O6818" s="178"/>
      <c r="P6818" s="178"/>
      <c r="Q6818" s="178"/>
      <c r="R6818" s="178"/>
      <c r="S6818" s="178"/>
      <c r="T6818" s="178"/>
      <c r="U6818" s="178"/>
      <c r="V6818" s="178"/>
      <c r="W6818" s="178"/>
      <c r="X6818" s="178"/>
      <c r="Y6818" s="210">
        <f t="shared" si="538"/>
        <v>0.39352284263959392</v>
      </c>
      <c r="Z6818" s="211">
        <f t="shared" si="540"/>
        <v>0.46</v>
      </c>
      <c r="AA6818" s="178"/>
      <c r="AB6818" s="178"/>
      <c r="AC6818" s="178"/>
    </row>
    <row r="6819" spans="2:29" x14ac:dyDescent="0.35">
      <c r="B6819" s="222">
        <v>689600</v>
      </c>
      <c r="C6819" s="208">
        <v>290849</v>
      </c>
      <c r="D6819" s="309">
        <v>15996.69</v>
      </c>
      <c r="E6819" s="206">
        <v>23267.919999999998</v>
      </c>
      <c r="F6819" s="206">
        <v>26176.41</v>
      </c>
      <c r="G6819" s="205">
        <f t="shared" si="541"/>
        <v>0.42176479118329468</v>
      </c>
      <c r="H6819" s="207">
        <f t="shared" si="542"/>
        <v>0.45</v>
      </c>
      <c r="I6819" s="213">
        <v>271378</v>
      </c>
      <c r="J6819" s="213">
        <v>14925.79</v>
      </c>
      <c r="K6819" s="212">
        <v>21710.240000000002</v>
      </c>
      <c r="L6819" s="212">
        <v>24424.02</v>
      </c>
      <c r="M6819" s="239">
        <f t="shared" si="539"/>
        <v>0.51519999999974975</v>
      </c>
      <c r="N6819" s="239"/>
      <c r="O6819" s="178"/>
      <c r="P6819" s="178"/>
      <c r="Q6819" s="178"/>
      <c r="R6819" s="178"/>
      <c r="S6819" s="178"/>
      <c r="T6819" s="178"/>
      <c r="U6819" s="178"/>
      <c r="V6819" s="178"/>
      <c r="W6819" s="178"/>
      <c r="X6819" s="178"/>
      <c r="Y6819" s="210">
        <f t="shared" si="538"/>
        <v>0.3935295823665893</v>
      </c>
      <c r="Z6819" s="211">
        <f t="shared" si="540"/>
        <v>0.44</v>
      </c>
      <c r="AA6819" s="178"/>
      <c r="AB6819" s="178"/>
      <c r="AC6819" s="178"/>
    </row>
    <row r="6820" spans="2:29" x14ac:dyDescent="0.35">
      <c r="B6820" s="222">
        <v>689700</v>
      </c>
      <c r="C6820" s="208">
        <v>290894</v>
      </c>
      <c r="D6820" s="309">
        <v>15999.17</v>
      </c>
      <c r="E6820" s="206">
        <v>23271.52</v>
      </c>
      <c r="F6820" s="206">
        <v>26180.46</v>
      </c>
      <c r="G6820" s="205">
        <f t="shared" si="541"/>
        <v>0.42176888502247356</v>
      </c>
      <c r="H6820" s="207">
        <f t="shared" si="542"/>
        <v>0.45</v>
      </c>
      <c r="I6820" s="213">
        <v>271424</v>
      </c>
      <c r="J6820" s="213">
        <v>14928.32</v>
      </c>
      <c r="K6820" s="212">
        <v>21713.919999999998</v>
      </c>
      <c r="L6820" s="212">
        <v>24428.16</v>
      </c>
      <c r="M6820" s="239">
        <f t="shared" si="539"/>
        <v>0.51530000000002474</v>
      </c>
      <c r="N6820" s="239"/>
      <c r="O6820" s="178"/>
      <c r="P6820" s="178"/>
      <c r="Q6820" s="178"/>
      <c r="R6820" s="178"/>
      <c r="S6820" s="178"/>
      <c r="T6820" s="178"/>
      <c r="U6820" s="178"/>
      <c r="V6820" s="178"/>
      <c r="W6820" s="178"/>
      <c r="X6820" s="178"/>
      <c r="Y6820" s="210">
        <f t="shared" si="538"/>
        <v>0.39353921995070318</v>
      </c>
      <c r="Z6820" s="211">
        <f t="shared" si="540"/>
        <v>0.46</v>
      </c>
      <c r="AA6820" s="178"/>
      <c r="AB6820" s="178"/>
      <c r="AC6820" s="178"/>
    </row>
    <row r="6821" spans="2:29" x14ac:dyDescent="0.35">
      <c r="B6821" s="222">
        <v>689800</v>
      </c>
      <c r="C6821" s="208">
        <v>290939</v>
      </c>
      <c r="D6821" s="309">
        <v>16001.64</v>
      </c>
      <c r="E6821" s="206">
        <v>23275.119999999999</v>
      </c>
      <c r="F6821" s="206">
        <v>26184.51</v>
      </c>
      <c r="G6821" s="205">
        <f t="shared" si="541"/>
        <v>0.4217729776746883</v>
      </c>
      <c r="H6821" s="207">
        <f t="shared" si="542"/>
        <v>0.45</v>
      </c>
      <c r="I6821" s="213">
        <v>271468</v>
      </c>
      <c r="J6821" s="213">
        <v>14930.74</v>
      </c>
      <c r="K6821" s="212">
        <v>21717.439999999999</v>
      </c>
      <c r="L6821" s="212">
        <v>24432.12</v>
      </c>
      <c r="M6821" s="239">
        <f t="shared" si="539"/>
        <v>0.51520000000025901</v>
      </c>
      <c r="N6821" s="239"/>
      <c r="O6821" s="178"/>
      <c r="P6821" s="178"/>
      <c r="Q6821" s="178"/>
      <c r="R6821" s="178"/>
      <c r="S6821" s="178"/>
      <c r="T6821" s="178"/>
      <c r="U6821" s="178"/>
      <c r="V6821" s="178"/>
      <c r="W6821" s="178"/>
      <c r="X6821" s="178"/>
      <c r="Y6821" s="210">
        <f t="shared" si="538"/>
        <v>0.39354595534937664</v>
      </c>
      <c r="Z6821" s="211">
        <f t="shared" si="540"/>
        <v>0.44</v>
      </c>
      <c r="AA6821" s="178"/>
      <c r="AB6821" s="178"/>
      <c r="AC6821" s="178"/>
    </row>
    <row r="6822" spans="2:29" x14ac:dyDescent="0.35">
      <c r="B6822" s="222">
        <v>689900</v>
      </c>
      <c r="C6822" s="208">
        <v>290984</v>
      </c>
      <c r="D6822" s="309">
        <v>16004.12</v>
      </c>
      <c r="E6822" s="206">
        <v>23278.720000000001</v>
      </c>
      <c r="F6822" s="206">
        <v>26188.560000000001</v>
      </c>
      <c r="G6822" s="205">
        <f t="shared" si="541"/>
        <v>0.42177706914045515</v>
      </c>
      <c r="H6822" s="207">
        <f t="shared" si="542"/>
        <v>0.45</v>
      </c>
      <c r="I6822" s="213">
        <v>271514</v>
      </c>
      <c r="J6822" s="213">
        <v>14933.27</v>
      </c>
      <c r="K6822" s="212">
        <v>21721.119999999999</v>
      </c>
      <c r="L6822" s="212">
        <v>24436.26</v>
      </c>
      <c r="M6822" s="239">
        <f t="shared" si="539"/>
        <v>0.51529999999995202</v>
      </c>
      <c r="N6822" s="239"/>
      <c r="O6822" s="178"/>
      <c r="P6822" s="178"/>
      <c r="Q6822" s="178"/>
      <c r="R6822" s="178"/>
      <c r="S6822" s="178"/>
      <c r="T6822" s="178"/>
      <c r="U6822" s="178"/>
      <c r="V6822" s="178"/>
      <c r="W6822" s="178"/>
      <c r="X6822" s="178"/>
      <c r="Y6822" s="210">
        <f t="shared" si="538"/>
        <v>0.39355558776634297</v>
      </c>
      <c r="Z6822" s="211">
        <f t="shared" si="540"/>
        <v>0.46</v>
      </c>
      <c r="AA6822" s="178"/>
      <c r="AB6822" s="178"/>
      <c r="AC6822" s="178"/>
    </row>
    <row r="6823" spans="2:29" x14ac:dyDescent="0.35">
      <c r="B6823" s="222">
        <v>690000</v>
      </c>
      <c r="C6823" s="208">
        <v>291029</v>
      </c>
      <c r="D6823" s="309">
        <v>16006.59</v>
      </c>
      <c r="E6823" s="206">
        <v>23282.32</v>
      </c>
      <c r="F6823" s="206">
        <v>26192.61</v>
      </c>
      <c r="G6823" s="205">
        <f t="shared" si="541"/>
        <v>0.42178115942028988</v>
      </c>
      <c r="H6823" s="207">
        <f t="shared" si="542"/>
        <v>0.45</v>
      </c>
      <c r="I6823" s="213">
        <v>271558</v>
      </c>
      <c r="J6823" s="213">
        <v>14935.69</v>
      </c>
      <c r="K6823" s="212">
        <v>21724.639999999999</v>
      </c>
      <c r="L6823" s="212">
        <v>24440.22</v>
      </c>
      <c r="M6823" s="239">
        <f t="shared" si="539"/>
        <v>0.51520000000007715</v>
      </c>
      <c r="N6823" s="239"/>
      <c r="O6823" s="178"/>
      <c r="P6823" s="178"/>
      <c r="Q6823" s="178"/>
      <c r="R6823" s="178"/>
      <c r="S6823" s="178"/>
      <c r="T6823" s="178"/>
      <c r="U6823" s="178"/>
      <c r="V6823" s="178"/>
      <c r="W6823" s="178"/>
      <c r="X6823" s="178"/>
      <c r="Y6823" s="210">
        <f t="shared" si="538"/>
        <v>0.39356231884057968</v>
      </c>
      <c r="Z6823" s="211">
        <f t="shared" si="540"/>
        <v>0.44</v>
      </c>
      <c r="AA6823" s="178"/>
      <c r="AB6823" s="178"/>
      <c r="AC6823" s="178"/>
    </row>
    <row r="6824" spans="2:29" x14ac:dyDescent="0.35">
      <c r="B6824" s="222">
        <v>690100</v>
      </c>
      <c r="C6824" s="208">
        <v>291074</v>
      </c>
      <c r="D6824" s="309">
        <v>16009.07</v>
      </c>
      <c r="E6824" s="206">
        <v>23285.919999999998</v>
      </c>
      <c r="F6824" s="206">
        <v>26196.66</v>
      </c>
      <c r="G6824" s="205">
        <f t="shared" si="541"/>
        <v>0.421785248514708</v>
      </c>
      <c r="H6824" s="207">
        <f t="shared" si="542"/>
        <v>0.45</v>
      </c>
      <c r="I6824" s="213">
        <v>271604</v>
      </c>
      <c r="J6824" s="213">
        <v>14938.22</v>
      </c>
      <c r="K6824" s="212">
        <v>21728.32</v>
      </c>
      <c r="L6824" s="212">
        <v>24444.36</v>
      </c>
      <c r="M6824" s="239">
        <f t="shared" si="539"/>
        <v>0.51529999999980647</v>
      </c>
      <c r="N6824" s="239"/>
      <c r="O6824" s="178"/>
      <c r="P6824" s="178"/>
      <c r="Q6824" s="178"/>
      <c r="R6824" s="178"/>
      <c r="S6824" s="178"/>
      <c r="T6824" s="178"/>
      <c r="U6824" s="178"/>
      <c r="V6824" s="178"/>
      <c r="W6824" s="178"/>
      <c r="X6824" s="178"/>
      <c r="Y6824" s="210">
        <f t="shared" si="538"/>
        <v>0.39357194609476887</v>
      </c>
      <c r="Z6824" s="211">
        <f t="shared" si="540"/>
        <v>0.46</v>
      </c>
      <c r="AA6824" s="178"/>
      <c r="AB6824" s="178"/>
      <c r="AC6824" s="178"/>
    </row>
    <row r="6825" spans="2:29" x14ac:dyDescent="0.35">
      <c r="B6825" s="222">
        <v>690200</v>
      </c>
      <c r="C6825" s="208">
        <v>291119</v>
      </c>
      <c r="D6825" s="309">
        <v>16011.54</v>
      </c>
      <c r="E6825" s="206">
        <v>23289.52</v>
      </c>
      <c r="F6825" s="206">
        <v>26200.71</v>
      </c>
      <c r="G6825" s="205">
        <f t="shared" si="541"/>
        <v>0.42178933642422484</v>
      </c>
      <c r="H6825" s="207">
        <f t="shared" si="542"/>
        <v>0.45</v>
      </c>
      <c r="I6825" s="213">
        <v>271648</v>
      </c>
      <c r="J6825" s="213">
        <v>14940.64</v>
      </c>
      <c r="K6825" s="212">
        <v>21731.84</v>
      </c>
      <c r="L6825" s="212">
        <v>24448.32</v>
      </c>
      <c r="M6825" s="239">
        <f t="shared" si="539"/>
        <v>0.51520000000000432</v>
      </c>
      <c r="N6825" s="239"/>
      <c r="O6825" s="178"/>
      <c r="P6825" s="178"/>
      <c r="Q6825" s="178"/>
      <c r="R6825" s="178"/>
      <c r="S6825" s="178"/>
      <c r="T6825" s="178"/>
      <c r="U6825" s="178"/>
      <c r="V6825" s="178"/>
      <c r="W6825" s="178"/>
      <c r="X6825" s="178"/>
      <c r="Y6825" s="210">
        <f t="shared" si="538"/>
        <v>0.39357867284844972</v>
      </c>
      <c r="Z6825" s="211">
        <f t="shared" si="540"/>
        <v>0.44</v>
      </c>
      <c r="AA6825" s="178"/>
      <c r="AB6825" s="178"/>
      <c r="AC6825" s="178"/>
    </row>
    <row r="6826" spans="2:29" x14ac:dyDescent="0.35">
      <c r="B6826" s="222">
        <v>690300</v>
      </c>
      <c r="C6826" s="208">
        <v>291164</v>
      </c>
      <c r="D6826" s="309">
        <v>16014.02</v>
      </c>
      <c r="E6826" s="206">
        <v>23293.119999999999</v>
      </c>
      <c r="F6826" s="206">
        <v>26204.76</v>
      </c>
      <c r="G6826" s="205">
        <f t="shared" si="541"/>
        <v>0.42179342314935536</v>
      </c>
      <c r="H6826" s="207">
        <f t="shared" si="542"/>
        <v>0.45</v>
      </c>
      <c r="I6826" s="213">
        <v>271694</v>
      </c>
      <c r="J6826" s="213">
        <v>14943.17</v>
      </c>
      <c r="K6826" s="212">
        <v>21735.52</v>
      </c>
      <c r="L6826" s="212">
        <v>24452.46</v>
      </c>
      <c r="M6826" s="239">
        <f t="shared" si="539"/>
        <v>0.51530000000027942</v>
      </c>
      <c r="N6826" s="239"/>
      <c r="O6826" s="178"/>
      <c r="P6826" s="178"/>
      <c r="Q6826" s="178"/>
      <c r="R6826" s="178"/>
      <c r="S6826" s="178"/>
      <c r="T6826" s="178"/>
      <c r="U6826" s="178"/>
      <c r="V6826" s="178"/>
      <c r="W6826" s="178"/>
      <c r="X6826" s="178"/>
      <c r="Y6826" s="210">
        <f t="shared" si="538"/>
        <v>0.39358829494422715</v>
      </c>
      <c r="Z6826" s="211">
        <f t="shared" si="540"/>
        <v>0.46</v>
      </c>
      <c r="AA6826" s="178"/>
      <c r="AB6826" s="178"/>
      <c r="AC6826" s="178"/>
    </row>
    <row r="6827" spans="2:29" x14ac:dyDescent="0.35">
      <c r="B6827" s="222">
        <v>690400</v>
      </c>
      <c r="C6827" s="208">
        <v>291209</v>
      </c>
      <c r="D6827" s="309">
        <v>16016.49</v>
      </c>
      <c r="E6827" s="206">
        <v>23296.720000000001</v>
      </c>
      <c r="F6827" s="206">
        <v>26208.81</v>
      </c>
      <c r="G6827" s="205">
        <f t="shared" si="541"/>
        <v>0.42179750869061411</v>
      </c>
      <c r="H6827" s="207">
        <f t="shared" si="542"/>
        <v>0.45</v>
      </c>
      <c r="I6827" s="213">
        <v>271738</v>
      </c>
      <c r="J6827" s="213">
        <v>14945.59</v>
      </c>
      <c r="K6827" s="212">
        <v>21739.040000000001</v>
      </c>
      <c r="L6827" s="212">
        <v>24456.42</v>
      </c>
      <c r="M6827" s="239">
        <f t="shared" si="539"/>
        <v>0.51519999999989519</v>
      </c>
      <c r="N6827" s="239"/>
      <c r="O6827" s="178"/>
      <c r="P6827" s="178"/>
      <c r="Q6827" s="178"/>
      <c r="R6827" s="178"/>
      <c r="S6827" s="178"/>
      <c r="T6827" s="178"/>
      <c r="U6827" s="178"/>
      <c r="V6827" s="178"/>
      <c r="W6827" s="178"/>
      <c r="X6827" s="178"/>
      <c r="Y6827" s="210">
        <f t="shared" si="538"/>
        <v>0.39359501738122826</v>
      </c>
      <c r="Z6827" s="211">
        <f t="shared" si="540"/>
        <v>0.44</v>
      </c>
      <c r="AA6827" s="178"/>
      <c r="AB6827" s="178"/>
      <c r="AC6827" s="178"/>
    </row>
    <row r="6828" spans="2:29" x14ac:dyDescent="0.35">
      <c r="B6828" s="222">
        <v>690500</v>
      </c>
      <c r="C6828" s="208">
        <v>291254</v>
      </c>
      <c r="D6828" s="309">
        <v>16018.97</v>
      </c>
      <c r="E6828" s="206">
        <v>23300.32</v>
      </c>
      <c r="F6828" s="206">
        <v>26212.86</v>
      </c>
      <c r="G6828" s="205">
        <f t="shared" si="541"/>
        <v>0.42180159304851556</v>
      </c>
      <c r="H6828" s="207">
        <f t="shared" si="542"/>
        <v>0.45</v>
      </c>
      <c r="I6828" s="213">
        <v>271784</v>
      </c>
      <c r="J6828" s="213">
        <v>14948.12</v>
      </c>
      <c r="K6828" s="212">
        <v>21742.720000000001</v>
      </c>
      <c r="L6828" s="212">
        <v>24460.560000000001</v>
      </c>
      <c r="M6828" s="239">
        <f t="shared" si="539"/>
        <v>0.5152999999995882</v>
      </c>
      <c r="N6828" s="239"/>
      <c r="O6828" s="178"/>
      <c r="P6828" s="178"/>
      <c r="Q6828" s="178"/>
      <c r="R6828" s="178"/>
      <c r="S6828" s="178"/>
      <c r="T6828" s="178"/>
      <c r="U6828" s="178"/>
      <c r="V6828" s="178"/>
      <c r="W6828" s="178"/>
      <c r="X6828" s="178"/>
      <c r="Y6828" s="210">
        <f t="shared" si="538"/>
        <v>0.39360463432295439</v>
      </c>
      <c r="Z6828" s="211">
        <f t="shared" si="540"/>
        <v>0.46</v>
      </c>
      <c r="AA6828" s="178"/>
      <c r="AB6828" s="178"/>
      <c r="AC6828" s="178"/>
    </row>
    <row r="6829" spans="2:29" x14ac:dyDescent="0.35">
      <c r="B6829" s="222">
        <v>690600</v>
      </c>
      <c r="C6829" s="208">
        <v>291299</v>
      </c>
      <c r="D6829" s="309">
        <v>16021.44</v>
      </c>
      <c r="E6829" s="206">
        <v>23303.919999999998</v>
      </c>
      <c r="F6829" s="206">
        <v>26216.91</v>
      </c>
      <c r="G6829" s="205">
        <f t="shared" si="541"/>
        <v>0.42180567622357368</v>
      </c>
      <c r="H6829" s="207">
        <f t="shared" si="542"/>
        <v>0.45</v>
      </c>
      <c r="I6829" s="213">
        <v>271828</v>
      </c>
      <c r="J6829" s="213">
        <v>14950.54</v>
      </c>
      <c r="K6829" s="212">
        <v>21746.240000000002</v>
      </c>
      <c r="L6829" s="212">
        <v>24464.52</v>
      </c>
      <c r="M6829" s="239">
        <f t="shared" si="539"/>
        <v>0.51519999999974975</v>
      </c>
      <c r="N6829" s="239"/>
      <c r="O6829" s="178"/>
      <c r="P6829" s="178"/>
      <c r="Q6829" s="178"/>
      <c r="R6829" s="178"/>
      <c r="S6829" s="178"/>
      <c r="T6829" s="178"/>
      <c r="U6829" s="178"/>
      <c r="V6829" s="178"/>
      <c r="W6829" s="178"/>
      <c r="X6829" s="178"/>
      <c r="Y6829" s="210">
        <f t="shared" si="538"/>
        <v>0.3936113524471474</v>
      </c>
      <c r="Z6829" s="211">
        <f t="shared" si="540"/>
        <v>0.44</v>
      </c>
      <c r="AA6829" s="178"/>
      <c r="AB6829" s="178"/>
      <c r="AC6829" s="178"/>
    </row>
    <row r="6830" spans="2:29" x14ac:dyDescent="0.35">
      <c r="B6830" s="222">
        <v>690700</v>
      </c>
      <c r="C6830" s="208">
        <v>291344</v>
      </c>
      <c r="D6830" s="309">
        <v>16023.92</v>
      </c>
      <c r="E6830" s="206">
        <v>23307.52</v>
      </c>
      <c r="F6830" s="206">
        <v>26220.959999999999</v>
      </c>
      <c r="G6830" s="205">
        <f t="shared" si="541"/>
        <v>0.42180975821630229</v>
      </c>
      <c r="H6830" s="207">
        <f t="shared" si="542"/>
        <v>0.45</v>
      </c>
      <c r="I6830" s="213">
        <v>271874</v>
      </c>
      <c r="J6830" s="213">
        <v>14953.07</v>
      </c>
      <c r="K6830" s="212">
        <v>21749.919999999998</v>
      </c>
      <c r="L6830" s="212">
        <v>24468.66</v>
      </c>
      <c r="M6830" s="239">
        <f t="shared" si="539"/>
        <v>0.51530000000002474</v>
      </c>
      <c r="N6830" s="239"/>
      <c r="O6830" s="178"/>
      <c r="P6830" s="178"/>
      <c r="Q6830" s="178"/>
      <c r="R6830" s="178"/>
      <c r="S6830" s="178"/>
      <c r="T6830" s="178"/>
      <c r="U6830" s="178"/>
      <c r="V6830" s="178"/>
      <c r="W6830" s="178"/>
      <c r="X6830" s="178"/>
      <c r="Y6830" s="210">
        <f t="shared" si="538"/>
        <v>0.39362096423917764</v>
      </c>
      <c r="Z6830" s="211">
        <f t="shared" si="540"/>
        <v>0.46</v>
      </c>
      <c r="AA6830" s="178"/>
      <c r="AB6830" s="178"/>
      <c r="AC6830" s="178"/>
    </row>
    <row r="6831" spans="2:29" x14ac:dyDescent="0.35">
      <c r="B6831" s="222">
        <v>690800</v>
      </c>
      <c r="C6831" s="208">
        <v>291389</v>
      </c>
      <c r="D6831" s="309">
        <v>16026.39</v>
      </c>
      <c r="E6831" s="206">
        <v>23311.119999999999</v>
      </c>
      <c r="F6831" s="206">
        <v>26225.01</v>
      </c>
      <c r="G6831" s="205">
        <f t="shared" si="541"/>
        <v>0.42181383902721481</v>
      </c>
      <c r="H6831" s="207">
        <f t="shared" si="542"/>
        <v>0.45</v>
      </c>
      <c r="I6831" s="213">
        <v>271918</v>
      </c>
      <c r="J6831" s="213">
        <v>14955.49</v>
      </c>
      <c r="K6831" s="212">
        <v>21753.439999999999</v>
      </c>
      <c r="L6831" s="212">
        <v>24472.62</v>
      </c>
      <c r="M6831" s="239">
        <f t="shared" si="539"/>
        <v>0.51520000000025901</v>
      </c>
      <c r="N6831" s="239"/>
      <c r="O6831" s="178"/>
      <c r="P6831" s="178"/>
      <c r="Q6831" s="178"/>
      <c r="R6831" s="178"/>
      <c r="S6831" s="178"/>
      <c r="T6831" s="178"/>
      <c r="U6831" s="178"/>
      <c r="V6831" s="178"/>
      <c r="W6831" s="178"/>
      <c r="X6831" s="178"/>
      <c r="Y6831" s="210">
        <f t="shared" si="538"/>
        <v>0.39362767805442966</v>
      </c>
      <c r="Z6831" s="211">
        <f t="shared" si="540"/>
        <v>0.44</v>
      </c>
      <c r="AA6831" s="178"/>
      <c r="AB6831" s="178"/>
      <c r="AC6831" s="178"/>
    </row>
    <row r="6832" spans="2:29" x14ac:dyDescent="0.35">
      <c r="B6832" s="222">
        <v>690900</v>
      </c>
      <c r="C6832" s="208">
        <v>291434</v>
      </c>
      <c r="D6832" s="309">
        <v>16028.87</v>
      </c>
      <c r="E6832" s="206">
        <v>23314.720000000001</v>
      </c>
      <c r="F6832" s="206">
        <v>26229.06</v>
      </c>
      <c r="G6832" s="205">
        <f t="shared" si="541"/>
        <v>0.42181791865682444</v>
      </c>
      <c r="H6832" s="207">
        <f t="shared" si="542"/>
        <v>0.45</v>
      </c>
      <c r="I6832" s="213">
        <v>271964</v>
      </c>
      <c r="J6832" s="213">
        <v>14958.02</v>
      </c>
      <c r="K6832" s="212">
        <v>21757.119999999999</v>
      </c>
      <c r="L6832" s="212">
        <v>24476.76</v>
      </c>
      <c r="M6832" s="239">
        <f t="shared" si="539"/>
        <v>0.51529999999995202</v>
      </c>
      <c r="N6832" s="239"/>
      <c r="O6832" s="178"/>
      <c r="P6832" s="178"/>
      <c r="Q6832" s="178"/>
      <c r="R6832" s="178"/>
      <c r="S6832" s="178"/>
      <c r="T6832" s="178"/>
      <c r="U6832" s="178"/>
      <c r="V6832" s="178"/>
      <c r="W6832" s="178"/>
      <c r="X6832" s="178"/>
      <c r="Y6832" s="210">
        <f t="shared" si="538"/>
        <v>0.39363728470111448</v>
      </c>
      <c r="Z6832" s="211">
        <f t="shared" si="540"/>
        <v>0.46</v>
      </c>
      <c r="AA6832" s="178"/>
      <c r="AB6832" s="178"/>
      <c r="AC6832" s="178"/>
    </row>
    <row r="6833" spans="2:29" x14ac:dyDescent="0.35">
      <c r="B6833" s="222">
        <v>691000</v>
      </c>
      <c r="C6833" s="208">
        <v>291479</v>
      </c>
      <c r="D6833" s="309">
        <v>16031.34</v>
      </c>
      <c r="E6833" s="206">
        <v>23318.32</v>
      </c>
      <c r="F6833" s="206">
        <v>26233.11</v>
      </c>
      <c r="G6833" s="205">
        <f t="shared" si="541"/>
        <v>0.421821997105644</v>
      </c>
      <c r="H6833" s="207">
        <f t="shared" si="542"/>
        <v>0.45</v>
      </c>
      <c r="I6833" s="213">
        <v>272008</v>
      </c>
      <c r="J6833" s="213">
        <v>14960.44</v>
      </c>
      <c r="K6833" s="212">
        <v>21760.639999999999</v>
      </c>
      <c r="L6833" s="212">
        <v>24480.720000000001</v>
      </c>
      <c r="M6833" s="239">
        <f t="shared" si="539"/>
        <v>0.51520000000007715</v>
      </c>
      <c r="N6833" s="239"/>
      <c r="O6833" s="178"/>
      <c r="P6833" s="178"/>
      <c r="Q6833" s="178"/>
      <c r="R6833" s="178"/>
      <c r="S6833" s="178"/>
      <c r="T6833" s="178"/>
      <c r="U6833" s="178"/>
      <c r="V6833" s="178"/>
      <c r="W6833" s="178"/>
      <c r="X6833" s="178"/>
      <c r="Y6833" s="210">
        <f t="shared" si="538"/>
        <v>0.39364399421128798</v>
      </c>
      <c r="Z6833" s="211">
        <f t="shared" si="540"/>
        <v>0.44</v>
      </c>
      <c r="AA6833" s="178"/>
      <c r="AB6833" s="178"/>
      <c r="AC6833" s="178"/>
    </row>
    <row r="6834" spans="2:29" x14ac:dyDescent="0.35">
      <c r="B6834" s="222">
        <v>691100</v>
      </c>
      <c r="C6834" s="208">
        <v>291524</v>
      </c>
      <c r="D6834" s="309">
        <v>16033.82</v>
      </c>
      <c r="E6834" s="206">
        <v>23321.919999999998</v>
      </c>
      <c r="F6834" s="206">
        <v>26237.16</v>
      </c>
      <c r="G6834" s="205">
        <f t="shared" si="541"/>
        <v>0.42182607437418607</v>
      </c>
      <c r="H6834" s="207">
        <f t="shared" si="542"/>
        <v>0.45</v>
      </c>
      <c r="I6834" s="213">
        <v>272054</v>
      </c>
      <c r="J6834" s="213">
        <v>14962.97</v>
      </c>
      <c r="K6834" s="212">
        <v>21764.32</v>
      </c>
      <c r="L6834" s="212">
        <v>24484.86</v>
      </c>
      <c r="M6834" s="239">
        <f t="shared" si="539"/>
        <v>0.51529999999980647</v>
      </c>
      <c r="N6834" s="239"/>
      <c r="O6834" s="178"/>
      <c r="P6834" s="178"/>
      <c r="Q6834" s="178"/>
      <c r="R6834" s="178"/>
      <c r="S6834" s="178"/>
      <c r="T6834" s="178"/>
      <c r="U6834" s="178"/>
      <c r="V6834" s="178"/>
      <c r="W6834" s="178"/>
      <c r="X6834" s="178"/>
      <c r="Y6834" s="210">
        <f t="shared" si="538"/>
        <v>0.39365359571697295</v>
      </c>
      <c r="Z6834" s="211">
        <f t="shared" si="540"/>
        <v>0.46</v>
      </c>
      <c r="AA6834" s="178"/>
      <c r="AB6834" s="178"/>
      <c r="AC6834" s="178"/>
    </row>
    <row r="6835" spans="2:29" x14ac:dyDescent="0.35">
      <c r="B6835" s="222">
        <v>691200</v>
      </c>
      <c r="C6835" s="208">
        <v>291569</v>
      </c>
      <c r="D6835" s="309">
        <v>16036.29</v>
      </c>
      <c r="E6835" s="206">
        <v>23325.52</v>
      </c>
      <c r="F6835" s="206">
        <v>26241.21</v>
      </c>
      <c r="G6835" s="205">
        <f t="shared" si="541"/>
        <v>0.42183015046296296</v>
      </c>
      <c r="H6835" s="207">
        <f t="shared" si="542"/>
        <v>0.45</v>
      </c>
      <c r="I6835" s="213">
        <v>272098</v>
      </c>
      <c r="J6835" s="213">
        <v>14965.39</v>
      </c>
      <c r="K6835" s="212">
        <v>21767.84</v>
      </c>
      <c r="L6835" s="212">
        <v>24488.82</v>
      </c>
      <c r="M6835" s="239">
        <f t="shared" si="539"/>
        <v>0.51520000000000432</v>
      </c>
      <c r="N6835" s="239"/>
      <c r="O6835" s="178"/>
      <c r="P6835" s="178"/>
      <c r="Q6835" s="178"/>
      <c r="R6835" s="178"/>
      <c r="S6835" s="178"/>
      <c r="T6835" s="178"/>
      <c r="U6835" s="178"/>
      <c r="V6835" s="178"/>
      <c r="W6835" s="178"/>
      <c r="X6835" s="178"/>
      <c r="Y6835" s="210">
        <f t="shared" si="538"/>
        <v>0.39366030092592591</v>
      </c>
      <c r="Z6835" s="211">
        <f t="shared" si="540"/>
        <v>0.44</v>
      </c>
      <c r="AA6835" s="178"/>
      <c r="AB6835" s="178"/>
      <c r="AC6835" s="178"/>
    </row>
    <row r="6836" spans="2:29" x14ac:dyDescent="0.35">
      <c r="B6836" s="222">
        <v>691300</v>
      </c>
      <c r="C6836" s="208">
        <v>291614</v>
      </c>
      <c r="D6836" s="309">
        <v>16038.77</v>
      </c>
      <c r="E6836" s="206">
        <v>23329.119999999999</v>
      </c>
      <c r="F6836" s="206">
        <v>26245.26</v>
      </c>
      <c r="G6836" s="205">
        <f t="shared" si="541"/>
        <v>0.4218342253724866</v>
      </c>
      <c r="H6836" s="207">
        <f t="shared" si="542"/>
        <v>0.45</v>
      </c>
      <c r="I6836" s="213">
        <v>272144</v>
      </c>
      <c r="J6836" s="213">
        <v>14967.92</v>
      </c>
      <c r="K6836" s="212">
        <v>21771.52</v>
      </c>
      <c r="L6836" s="212">
        <v>24492.959999999999</v>
      </c>
      <c r="M6836" s="239">
        <f t="shared" si="539"/>
        <v>0.51530000000027942</v>
      </c>
      <c r="N6836" s="239"/>
      <c r="O6836" s="178"/>
      <c r="P6836" s="178"/>
      <c r="Q6836" s="178"/>
      <c r="R6836" s="178"/>
      <c r="S6836" s="178"/>
      <c r="T6836" s="178"/>
      <c r="U6836" s="178"/>
      <c r="V6836" s="178"/>
      <c r="W6836" s="178"/>
      <c r="X6836" s="178"/>
      <c r="Y6836" s="210">
        <f t="shared" si="538"/>
        <v>0.39366989729495155</v>
      </c>
      <c r="Z6836" s="211">
        <f t="shared" si="540"/>
        <v>0.46</v>
      </c>
      <c r="AA6836" s="178"/>
      <c r="AB6836" s="178"/>
      <c r="AC6836" s="178"/>
    </row>
    <row r="6837" spans="2:29" x14ac:dyDescent="0.35">
      <c r="B6837" s="222">
        <v>691400</v>
      </c>
      <c r="C6837" s="208">
        <v>291659</v>
      </c>
      <c r="D6837" s="309">
        <v>16041.24</v>
      </c>
      <c r="E6837" s="206">
        <v>23332.720000000001</v>
      </c>
      <c r="F6837" s="206">
        <v>26249.31</v>
      </c>
      <c r="G6837" s="205">
        <f t="shared" si="541"/>
        <v>0.42183829910326875</v>
      </c>
      <c r="H6837" s="207">
        <f t="shared" si="542"/>
        <v>0.45</v>
      </c>
      <c r="I6837" s="213">
        <v>272188</v>
      </c>
      <c r="J6837" s="213">
        <v>14970.34</v>
      </c>
      <c r="K6837" s="212">
        <v>21775.040000000001</v>
      </c>
      <c r="L6837" s="212">
        <v>24496.92</v>
      </c>
      <c r="M6837" s="239">
        <f t="shared" si="539"/>
        <v>0.51519999999989519</v>
      </c>
      <c r="N6837" s="239"/>
      <c r="O6837" s="178"/>
      <c r="P6837" s="178"/>
      <c r="Q6837" s="178"/>
      <c r="R6837" s="178"/>
      <c r="S6837" s="178"/>
      <c r="T6837" s="178"/>
      <c r="U6837" s="178"/>
      <c r="V6837" s="178"/>
      <c r="W6837" s="178"/>
      <c r="X6837" s="178"/>
      <c r="Y6837" s="210">
        <f t="shared" si="538"/>
        <v>0.39367659820653744</v>
      </c>
      <c r="Z6837" s="211">
        <f t="shared" si="540"/>
        <v>0.44</v>
      </c>
      <c r="AA6837" s="178"/>
      <c r="AB6837" s="178"/>
      <c r="AC6837" s="178"/>
    </row>
    <row r="6838" spans="2:29" x14ac:dyDescent="0.35">
      <c r="B6838" s="222">
        <v>691500</v>
      </c>
      <c r="C6838" s="208">
        <v>291704</v>
      </c>
      <c r="D6838" s="309">
        <v>16043.72</v>
      </c>
      <c r="E6838" s="206">
        <v>23336.32</v>
      </c>
      <c r="F6838" s="206">
        <v>26253.360000000001</v>
      </c>
      <c r="G6838" s="205">
        <f t="shared" si="541"/>
        <v>0.42184237165582067</v>
      </c>
      <c r="H6838" s="207">
        <f t="shared" si="542"/>
        <v>0.45</v>
      </c>
      <c r="I6838" s="213">
        <v>272234</v>
      </c>
      <c r="J6838" s="213">
        <v>14972.87</v>
      </c>
      <c r="K6838" s="212">
        <v>21778.720000000001</v>
      </c>
      <c r="L6838" s="212">
        <v>24501.06</v>
      </c>
      <c r="M6838" s="239">
        <f t="shared" si="539"/>
        <v>0.5152999999995882</v>
      </c>
      <c r="N6838" s="239"/>
      <c r="O6838" s="178"/>
      <c r="P6838" s="178"/>
      <c r="Q6838" s="178"/>
      <c r="R6838" s="178"/>
      <c r="S6838" s="178"/>
      <c r="T6838" s="178"/>
      <c r="U6838" s="178"/>
      <c r="V6838" s="178"/>
      <c r="W6838" s="178"/>
      <c r="X6838" s="178"/>
      <c r="Y6838" s="210">
        <f t="shared" si="538"/>
        <v>0.39368618944323935</v>
      </c>
      <c r="Z6838" s="211">
        <f t="shared" si="540"/>
        <v>0.46</v>
      </c>
      <c r="AA6838" s="178"/>
      <c r="AB6838" s="178"/>
      <c r="AC6838" s="178"/>
    </row>
    <row r="6839" spans="2:29" x14ac:dyDescent="0.35">
      <c r="B6839" s="222">
        <v>691600</v>
      </c>
      <c r="C6839" s="208">
        <v>291749</v>
      </c>
      <c r="D6839" s="309">
        <v>16046.19</v>
      </c>
      <c r="E6839" s="206">
        <v>23339.919999999998</v>
      </c>
      <c r="F6839" s="206">
        <v>26257.41</v>
      </c>
      <c r="G6839" s="205">
        <f t="shared" si="541"/>
        <v>0.42184644303065355</v>
      </c>
      <c r="H6839" s="207">
        <f t="shared" si="542"/>
        <v>0.45</v>
      </c>
      <c r="I6839" s="213">
        <v>272278</v>
      </c>
      <c r="J6839" s="213">
        <v>14975.29</v>
      </c>
      <c r="K6839" s="212">
        <v>21782.240000000002</v>
      </c>
      <c r="L6839" s="212">
        <v>24505.02</v>
      </c>
      <c r="M6839" s="239">
        <f t="shared" si="539"/>
        <v>0.51519999999974975</v>
      </c>
      <c r="N6839" s="239"/>
      <c r="O6839" s="178"/>
      <c r="P6839" s="178"/>
      <c r="Q6839" s="178"/>
      <c r="R6839" s="178"/>
      <c r="S6839" s="178"/>
      <c r="T6839" s="178"/>
      <c r="U6839" s="178"/>
      <c r="V6839" s="178"/>
      <c r="W6839" s="178"/>
      <c r="X6839" s="178"/>
      <c r="Y6839" s="210">
        <f t="shared" si="538"/>
        <v>0.39369288606130709</v>
      </c>
      <c r="Z6839" s="211">
        <f t="shared" si="540"/>
        <v>0.44</v>
      </c>
      <c r="AA6839" s="178"/>
      <c r="AB6839" s="178"/>
      <c r="AC6839" s="178"/>
    </row>
    <row r="6840" spans="2:29" x14ac:dyDescent="0.35">
      <c r="B6840" s="222">
        <v>691700</v>
      </c>
      <c r="C6840" s="208">
        <v>291794</v>
      </c>
      <c r="D6840" s="309">
        <v>16048.67</v>
      </c>
      <c r="E6840" s="206">
        <v>23343.52</v>
      </c>
      <c r="F6840" s="206">
        <v>26261.46</v>
      </c>
      <c r="G6840" s="205">
        <f t="shared" si="541"/>
        <v>0.42185051322827816</v>
      </c>
      <c r="H6840" s="207">
        <f t="shared" si="542"/>
        <v>0.45</v>
      </c>
      <c r="I6840" s="213">
        <v>272324</v>
      </c>
      <c r="J6840" s="213">
        <v>14977.82</v>
      </c>
      <c r="K6840" s="212">
        <v>21785.919999999998</v>
      </c>
      <c r="L6840" s="212">
        <v>24509.16</v>
      </c>
      <c r="M6840" s="239">
        <f t="shared" si="539"/>
        <v>0.51530000000002474</v>
      </c>
      <c r="N6840" s="239"/>
      <c r="O6840" s="178"/>
      <c r="P6840" s="178"/>
      <c r="Q6840" s="178"/>
      <c r="R6840" s="178"/>
      <c r="S6840" s="178"/>
      <c r="T6840" s="178"/>
      <c r="U6840" s="178"/>
      <c r="V6840" s="178"/>
      <c r="W6840" s="178"/>
      <c r="X6840" s="178"/>
      <c r="Y6840" s="210">
        <f t="shared" si="538"/>
        <v>0.39370247217001592</v>
      </c>
      <c r="Z6840" s="211">
        <f t="shared" si="540"/>
        <v>0.46</v>
      </c>
      <c r="AA6840" s="178"/>
      <c r="AB6840" s="178"/>
      <c r="AC6840" s="178"/>
    </row>
    <row r="6841" spans="2:29" x14ac:dyDescent="0.35">
      <c r="B6841" s="222">
        <v>691800</v>
      </c>
      <c r="C6841" s="208">
        <v>291839</v>
      </c>
      <c r="D6841" s="309">
        <v>16051.14</v>
      </c>
      <c r="E6841" s="206">
        <v>23347.119999999999</v>
      </c>
      <c r="F6841" s="206">
        <v>26265.51</v>
      </c>
      <c r="G6841" s="205">
        <f t="shared" si="541"/>
        <v>0.42185458224920497</v>
      </c>
      <c r="H6841" s="207">
        <f t="shared" si="542"/>
        <v>0.45</v>
      </c>
      <c r="I6841" s="213">
        <v>272368</v>
      </c>
      <c r="J6841" s="213">
        <v>14980.24</v>
      </c>
      <c r="K6841" s="212">
        <v>21789.439999999999</v>
      </c>
      <c r="L6841" s="212">
        <v>24513.119999999999</v>
      </c>
      <c r="M6841" s="239">
        <f t="shared" si="539"/>
        <v>0.51520000000025901</v>
      </c>
      <c r="N6841" s="239"/>
      <c r="O6841" s="178"/>
      <c r="P6841" s="178"/>
      <c r="Q6841" s="178"/>
      <c r="R6841" s="178"/>
      <c r="S6841" s="178"/>
      <c r="T6841" s="178"/>
      <c r="U6841" s="178"/>
      <c r="V6841" s="178"/>
      <c r="W6841" s="178"/>
      <c r="X6841" s="178"/>
      <c r="Y6841" s="210">
        <f t="shared" si="538"/>
        <v>0.39370916449840992</v>
      </c>
      <c r="Z6841" s="211">
        <f t="shared" si="540"/>
        <v>0.44</v>
      </c>
      <c r="AA6841" s="178"/>
      <c r="AB6841" s="178"/>
      <c r="AC6841" s="178"/>
    </row>
    <row r="6842" spans="2:29" x14ac:dyDescent="0.35">
      <c r="B6842" s="222">
        <v>691900</v>
      </c>
      <c r="C6842" s="208">
        <v>291884</v>
      </c>
      <c r="D6842" s="309">
        <v>16053.62</v>
      </c>
      <c r="E6842" s="206">
        <v>23350.720000000001</v>
      </c>
      <c r="F6842" s="206">
        <v>26269.56</v>
      </c>
      <c r="G6842" s="205">
        <f t="shared" si="541"/>
        <v>0.42185865009394419</v>
      </c>
      <c r="H6842" s="207">
        <f t="shared" si="542"/>
        <v>0.45</v>
      </c>
      <c r="I6842" s="213">
        <v>272414</v>
      </c>
      <c r="J6842" s="213">
        <v>14982.77</v>
      </c>
      <c r="K6842" s="212">
        <v>21793.119999999999</v>
      </c>
      <c r="L6842" s="212">
        <v>24517.26</v>
      </c>
      <c r="M6842" s="239">
        <f t="shared" si="539"/>
        <v>0.51529999999995202</v>
      </c>
      <c r="N6842" s="239"/>
      <c r="O6842" s="178"/>
      <c r="P6842" s="178"/>
      <c r="Q6842" s="178"/>
      <c r="R6842" s="178"/>
      <c r="S6842" s="178"/>
      <c r="T6842" s="178"/>
      <c r="U6842" s="178"/>
      <c r="V6842" s="178"/>
      <c r="W6842" s="178"/>
      <c r="X6842" s="178"/>
      <c r="Y6842" s="210">
        <f t="shared" si="538"/>
        <v>0.39371874548345137</v>
      </c>
      <c r="Z6842" s="211">
        <f t="shared" si="540"/>
        <v>0.46</v>
      </c>
      <c r="AA6842" s="178"/>
      <c r="AB6842" s="178"/>
      <c r="AC6842" s="178"/>
    </row>
    <row r="6843" spans="2:29" x14ac:dyDescent="0.35">
      <c r="B6843" s="222">
        <v>692000</v>
      </c>
      <c r="C6843" s="208">
        <v>291929</v>
      </c>
      <c r="D6843" s="309">
        <v>16056.09</v>
      </c>
      <c r="E6843" s="206">
        <v>23354.32</v>
      </c>
      <c r="F6843" s="206">
        <v>26273.61</v>
      </c>
      <c r="G6843" s="205">
        <f t="shared" si="541"/>
        <v>0.4218627167630058</v>
      </c>
      <c r="H6843" s="207">
        <f t="shared" si="542"/>
        <v>0.45</v>
      </c>
      <c r="I6843" s="213">
        <v>272458</v>
      </c>
      <c r="J6843" s="213">
        <v>14985.19</v>
      </c>
      <c r="K6843" s="212">
        <v>21796.639999999999</v>
      </c>
      <c r="L6843" s="212">
        <v>24521.22</v>
      </c>
      <c r="M6843" s="239">
        <f t="shared" si="539"/>
        <v>0.51520000000007715</v>
      </c>
      <c r="N6843" s="239"/>
      <c r="O6843" s="178"/>
      <c r="P6843" s="178"/>
      <c r="Q6843" s="178"/>
      <c r="R6843" s="178"/>
      <c r="S6843" s="178"/>
      <c r="T6843" s="178"/>
      <c r="U6843" s="178"/>
      <c r="V6843" s="178"/>
      <c r="W6843" s="178"/>
      <c r="X6843" s="178"/>
      <c r="Y6843" s="210">
        <f t="shared" si="538"/>
        <v>0.39372543352601158</v>
      </c>
      <c r="Z6843" s="211">
        <f t="shared" si="540"/>
        <v>0.44</v>
      </c>
      <c r="AA6843" s="178"/>
      <c r="AB6843" s="178"/>
      <c r="AC6843" s="178"/>
    </row>
    <row r="6844" spans="2:29" x14ac:dyDescent="0.35">
      <c r="B6844" s="222">
        <v>692100</v>
      </c>
      <c r="C6844" s="208">
        <v>291974</v>
      </c>
      <c r="D6844" s="309">
        <v>16058.57</v>
      </c>
      <c r="E6844" s="206">
        <v>23357.919999999998</v>
      </c>
      <c r="F6844" s="206">
        <v>26277.66</v>
      </c>
      <c r="G6844" s="205">
        <f t="shared" si="541"/>
        <v>0.42186678225689928</v>
      </c>
      <c r="H6844" s="207">
        <f t="shared" si="542"/>
        <v>0.45</v>
      </c>
      <c r="I6844" s="213">
        <v>272504</v>
      </c>
      <c r="J6844" s="213">
        <v>14987.72</v>
      </c>
      <c r="K6844" s="212">
        <v>21800.32</v>
      </c>
      <c r="L6844" s="212">
        <v>24525.360000000001</v>
      </c>
      <c r="M6844" s="239">
        <f t="shared" si="539"/>
        <v>0.51529999999980647</v>
      </c>
      <c r="N6844" s="239"/>
      <c r="O6844" s="178"/>
      <c r="P6844" s="178"/>
      <c r="Q6844" s="178"/>
      <c r="R6844" s="178"/>
      <c r="S6844" s="178"/>
      <c r="T6844" s="178"/>
      <c r="U6844" s="178"/>
      <c r="V6844" s="178"/>
      <c r="W6844" s="178"/>
      <c r="X6844" s="178"/>
      <c r="Y6844" s="210">
        <f t="shared" si="538"/>
        <v>0.39373500939170641</v>
      </c>
      <c r="Z6844" s="211">
        <f t="shared" si="540"/>
        <v>0.46</v>
      </c>
      <c r="AA6844" s="178"/>
      <c r="AB6844" s="178"/>
      <c r="AC6844" s="178"/>
    </row>
    <row r="6845" spans="2:29" x14ac:dyDescent="0.35">
      <c r="B6845" s="222">
        <v>692200</v>
      </c>
      <c r="C6845" s="208">
        <v>292019</v>
      </c>
      <c r="D6845" s="309">
        <v>16061.04</v>
      </c>
      <c r="E6845" s="206">
        <v>23361.52</v>
      </c>
      <c r="F6845" s="206">
        <v>26281.71</v>
      </c>
      <c r="G6845" s="205">
        <f t="shared" si="541"/>
        <v>0.42187084657613405</v>
      </c>
      <c r="H6845" s="207">
        <f t="shared" si="542"/>
        <v>0.45</v>
      </c>
      <c r="I6845" s="213">
        <v>272548</v>
      </c>
      <c r="J6845" s="213">
        <v>14990.14</v>
      </c>
      <c r="K6845" s="212">
        <v>21803.84</v>
      </c>
      <c r="L6845" s="212">
        <v>24529.32</v>
      </c>
      <c r="M6845" s="239">
        <f t="shared" si="539"/>
        <v>0.51520000000000432</v>
      </c>
      <c r="N6845" s="239"/>
      <c r="O6845" s="178"/>
      <c r="P6845" s="178"/>
      <c r="Q6845" s="178"/>
      <c r="R6845" s="178"/>
      <c r="S6845" s="178"/>
      <c r="T6845" s="178"/>
      <c r="U6845" s="178"/>
      <c r="V6845" s="178"/>
      <c r="W6845" s="178"/>
      <c r="X6845" s="178"/>
      <c r="Y6845" s="210">
        <f t="shared" si="538"/>
        <v>0.39374169315226815</v>
      </c>
      <c r="Z6845" s="211">
        <f t="shared" si="540"/>
        <v>0.44</v>
      </c>
      <c r="AA6845" s="178"/>
      <c r="AB6845" s="178"/>
      <c r="AC6845" s="178"/>
    </row>
    <row r="6846" spans="2:29" x14ac:dyDescent="0.35">
      <c r="B6846" s="222">
        <v>692300</v>
      </c>
      <c r="C6846" s="208">
        <v>292064</v>
      </c>
      <c r="D6846" s="309">
        <v>16063.52</v>
      </c>
      <c r="E6846" s="206">
        <v>23365.119999999999</v>
      </c>
      <c r="F6846" s="206">
        <v>26285.759999999998</v>
      </c>
      <c r="G6846" s="205">
        <f t="shared" si="541"/>
        <v>0.4218749097212191</v>
      </c>
      <c r="H6846" s="207">
        <f t="shared" si="542"/>
        <v>0.45</v>
      </c>
      <c r="I6846" s="213">
        <v>272594</v>
      </c>
      <c r="J6846" s="213">
        <v>14992.67</v>
      </c>
      <c r="K6846" s="212">
        <v>21807.52</v>
      </c>
      <c r="L6846" s="212">
        <v>24533.46</v>
      </c>
      <c r="M6846" s="239">
        <f t="shared" si="539"/>
        <v>0.51530000000027942</v>
      </c>
      <c r="N6846" s="239"/>
      <c r="O6846" s="178"/>
      <c r="P6846" s="178"/>
      <c r="Q6846" s="178"/>
      <c r="R6846" s="178"/>
      <c r="S6846" s="178"/>
      <c r="T6846" s="178"/>
      <c r="U6846" s="178"/>
      <c r="V6846" s="178"/>
      <c r="W6846" s="178"/>
      <c r="X6846" s="178"/>
      <c r="Y6846" s="210">
        <f t="shared" si="538"/>
        <v>0.39375126390293225</v>
      </c>
      <c r="Z6846" s="211">
        <f t="shared" si="540"/>
        <v>0.46</v>
      </c>
      <c r="AA6846" s="178"/>
      <c r="AB6846" s="178"/>
      <c r="AC6846" s="178"/>
    </row>
    <row r="6847" spans="2:29" x14ac:dyDescent="0.35">
      <c r="B6847" s="222">
        <v>692400</v>
      </c>
      <c r="C6847" s="208">
        <v>292109</v>
      </c>
      <c r="D6847" s="309">
        <v>16065.99</v>
      </c>
      <c r="E6847" s="206">
        <v>23368.720000000001</v>
      </c>
      <c r="F6847" s="206">
        <v>26289.81</v>
      </c>
      <c r="G6847" s="205">
        <f t="shared" si="541"/>
        <v>0.4218789716926632</v>
      </c>
      <c r="H6847" s="207">
        <f t="shared" si="542"/>
        <v>0.45</v>
      </c>
      <c r="I6847" s="213">
        <v>272638</v>
      </c>
      <c r="J6847" s="213">
        <v>14995.09</v>
      </c>
      <c r="K6847" s="212">
        <v>21811.040000000001</v>
      </c>
      <c r="L6847" s="212">
        <v>24537.42</v>
      </c>
      <c r="M6847" s="239">
        <f t="shared" si="539"/>
        <v>0.51519999999989519</v>
      </c>
      <c r="N6847" s="239"/>
      <c r="O6847" s="178"/>
      <c r="P6847" s="178"/>
      <c r="Q6847" s="178"/>
      <c r="R6847" s="178"/>
      <c r="S6847" s="178"/>
      <c r="T6847" s="178"/>
      <c r="U6847" s="178"/>
      <c r="V6847" s="178"/>
      <c r="W6847" s="178"/>
      <c r="X6847" s="178"/>
      <c r="Y6847" s="210">
        <f t="shared" si="538"/>
        <v>0.39375794338532638</v>
      </c>
      <c r="Z6847" s="211">
        <f t="shared" si="540"/>
        <v>0.44</v>
      </c>
      <c r="AA6847" s="178"/>
      <c r="AB6847" s="178"/>
      <c r="AC6847" s="178"/>
    </row>
    <row r="6848" spans="2:29" x14ac:dyDescent="0.35">
      <c r="B6848" s="222">
        <v>692500</v>
      </c>
      <c r="C6848" s="208">
        <v>292154</v>
      </c>
      <c r="D6848" s="309">
        <v>16068.47</v>
      </c>
      <c r="E6848" s="206">
        <v>23372.32</v>
      </c>
      <c r="F6848" s="206">
        <v>26293.86</v>
      </c>
      <c r="G6848" s="205">
        <f t="shared" si="541"/>
        <v>0.42188303249097475</v>
      </c>
      <c r="H6848" s="207">
        <f t="shared" si="542"/>
        <v>0.45</v>
      </c>
      <c r="I6848" s="213">
        <v>272684</v>
      </c>
      <c r="J6848" s="213">
        <v>14997.62</v>
      </c>
      <c r="K6848" s="212">
        <v>21814.720000000001</v>
      </c>
      <c r="L6848" s="212">
        <v>24541.56</v>
      </c>
      <c r="M6848" s="239">
        <f t="shared" si="539"/>
        <v>0.5152999999995882</v>
      </c>
      <c r="N6848" s="239"/>
      <c r="O6848" s="178"/>
      <c r="P6848" s="178"/>
      <c r="Q6848" s="178"/>
      <c r="R6848" s="178"/>
      <c r="S6848" s="178"/>
      <c r="T6848" s="178"/>
      <c r="U6848" s="178"/>
      <c r="V6848" s="178"/>
      <c r="W6848" s="178"/>
      <c r="X6848" s="178"/>
      <c r="Y6848" s="210">
        <f t="shared" si="538"/>
        <v>0.39376750902527075</v>
      </c>
      <c r="Z6848" s="211">
        <f t="shared" si="540"/>
        <v>0.46</v>
      </c>
      <c r="AA6848" s="178"/>
      <c r="AB6848" s="178"/>
      <c r="AC6848" s="178"/>
    </row>
    <row r="6849" spans="2:29" x14ac:dyDescent="0.35">
      <c r="B6849" s="222">
        <v>692600</v>
      </c>
      <c r="C6849" s="208">
        <v>292199</v>
      </c>
      <c r="D6849" s="309">
        <v>16070.94</v>
      </c>
      <c r="E6849" s="206">
        <v>23375.919999999998</v>
      </c>
      <c r="F6849" s="206">
        <v>26297.91</v>
      </c>
      <c r="G6849" s="205">
        <f t="shared" si="541"/>
        <v>0.42188709211666187</v>
      </c>
      <c r="H6849" s="207">
        <f t="shared" si="542"/>
        <v>0.45</v>
      </c>
      <c r="I6849" s="213">
        <v>272728</v>
      </c>
      <c r="J6849" s="213">
        <v>15000.04</v>
      </c>
      <c r="K6849" s="212">
        <v>21818.240000000002</v>
      </c>
      <c r="L6849" s="212">
        <v>24545.52</v>
      </c>
      <c r="M6849" s="239">
        <f t="shared" si="539"/>
        <v>0.51519999999974975</v>
      </c>
      <c r="N6849" s="239"/>
      <c r="O6849" s="178"/>
      <c r="P6849" s="178"/>
      <c r="Q6849" s="178"/>
      <c r="R6849" s="178"/>
      <c r="S6849" s="178"/>
      <c r="T6849" s="178"/>
      <c r="U6849" s="178"/>
      <c r="V6849" s="178"/>
      <c r="W6849" s="178"/>
      <c r="X6849" s="178"/>
      <c r="Y6849" s="210">
        <f t="shared" si="538"/>
        <v>0.39377418423332372</v>
      </c>
      <c r="Z6849" s="211">
        <f t="shared" si="540"/>
        <v>0.44</v>
      </c>
      <c r="AA6849" s="178"/>
      <c r="AB6849" s="178"/>
      <c r="AC6849" s="178"/>
    </row>
    <row r="6850" spans="2:29" x14ac:dyDescent="0.35">
      <c r="B6850" s="222">
        <v>692700</v>
      </c>
      <c r="C6850" s="208">
        <v>292244</v>
      </c>
      <c r="D6850" s="309">
        <v>16073.42</v>
      </c>
      <c r="E6850" s="206">
        <v>23379.52</v>
      </c>
      <c r="F6850" s="206">
        <v>26301.96</v>
      </c>
      <c r="G6850" s="205">
        <f t="shared" si="541"/>
        <v>0.42189115057023241</v>
      </c>
      <c r="H6850" s="207">
        <f t="shared" si="542"/>
        <v>0.45</v>
      </c>
      <c r="I6850" s="213">
        <v>272774</v>
      </c>
      <c r="J6850" s="213">
        <v>15002.57</v>
      </c>
      <c r="K6850" s="212">
        <v>21821.919999999998</v>
      </c>
      <c r="L6850" s="212">
        <v>24549.66</v>
      </c>
      <c r="M6850" s="239">
        <f t="shared" si="539"/>
        <v>0.51530000000002474</v>
      </c>
      <c r="N6850" s="239"/>
      <c r="O6850" s="178"/>
      <c r="P6850" s="178"/>
      <c r="Q6850" s="178"/>
      <c r="R6850" s="178"/>
      <c r="S6850" s="178"/>
      <c r="T6850" s="178"/>
      <c r="U6850" s="178"/>
      <c r="V6850" s="178"/>
      <c r="W6850" s="178"/>
      <c r="X6850" s="178"/>
      <c r="Y6850" s="210">
        <f t="shared" si="538"/>
        <v>0.39378374476685435</v>
      </c>
      <c r="Z6850" s="211">
        <f t="shared" si="540"/>
        <v>0.46</v>
      </c>
      <c r="AA6850" s="178"/>
      <c r="AB6850" s="178"/>
      <c r="AC6850" s="178"/>
    </row>
    <row r="6851" spans="2:29" x14ac:dyDescent="0.35">
      <c r="B6851" s="222">
        <v>692800</v>
      </c>
      <c r="C6851" s="208">
        <v>292289</v>
      </c>
      <c r="D6851" s="309">
        <v>16075.89</v>
      </c>
      <c r="E6851" s="206">
        <v>23383.119999999999</v>
      </c>
      <c r="F6851" s="206">
        <v>26306.01</v>
      </c>
      <c r="G6851" s="205">
        <f t="shared" si="541"/>
        <v>0.42189520785219398</v>
      </c>
      <c r="H6851" s="207">
        <f t="shared" si="542"/>
        <v>0.45</v>
      </c>
      <c r="I6851" s="213">
        <v>272818</v>
      </c>
      <c r="J6851" s="213">
        <v>15004.99</v>
      </c>
      <c r="K6851" s="212">
        <v>21825.439999999999</v>
      </c>
      <c r="L6851" s="212">
        <v>24553.62</v>
      </c>
      <c r="M6851" s="239">
        <f t="shared" si="539"/>
        <v>0.51520000000025901</v>
      </c>
      <c r="N6851" s="239"/>
      <c r="O6851" s="178"/>
      <c r="P6851" s="178"/>
      <c r="Q6851" s="178"/>
      <c r="R6851" s="178"/>
      <c r="S6851" s="178"/>
      <c r="T6851" s="178"/>
      <c r="U6851" s="178"/>
      <c r="V6851" s="178"/>
      <c r="W6851" s="178"/>
      <c r="X6851" s="178"/>
      <c r="Y6851" s="210">
        <f t="shared" ref="Y6851:Y6914" si="543">I6851/$B6851</f>
        <v>0.393790415704388</v>
      </c>
      <c r="Z6851" s="211">
        <f t="shared" si="540"/>
        <v>0.44</v>
      </c>
      <c r="AA6851" s="178"/>
      <c r="AB6851" s="178"/>
      <c r="AC6851" s="178"/>
    </row>
    <row r="6852" spans="2:29" x14ac:dyDescent="0.35">
      <c r="B6852" s="222">
        <v>692900</v>
      </c>
      <c r="C6852" s="208">
        <v>292334</v>
      </c>
      <c r="D6852" s="309">
        <v>16078.37</v>
      </c>
      <c r="E6852" s="206">
        <v>23386.720000000001</v>
      </c>
      <c r="F6852" s="206">
        <v>26310.06</v>
      </c>
      <c r="G6852" s="205">
        <f t="shared" si="541"/>
        <v>0.42189926396305383</v>
      </c>
      <c r="H6852" s="207">
        <f t="shared" si="542"/>
        <v>0.45</v>
      </c>
      <c r="I6852" s="213">
        <v>272864</v>
      </c>
      <c r="J6852" s="213">
        <v>15007.52</v>
      </c>
      <c r="K6852" s="212">
        <v>21829.119999999999</v>
      </c>
      <c r="L6852" s="212">
        <v>24557.759999999998</v>
      </c>
      <c r="M6852" s="239">
        <f t="shared" ref="M6852:M6915" si="544">(C6852+D6852+F6852-C6851-D6851-F6851)/100</f>
        <v>0.51529999999995202</v>
      </c>
      <c r="N6852" s="239"/>
      <c r="O6852" s="178"/>
      <c r="P6852" s="178"/>
      <c r="Q6852" s="178"/>
      <c r="R6852" s="178"/>
      <c r="S6852" s="178"/>
      <c r="T6852" s="178"/>
      <c r="U6852" s="178"/>
      <c r="V6852" s="178"/>
      <c r="W6852" s="178"/>
      <c r="X6852" s="178"/>
      <c r="Y6852" s="210">
        <f t="shared" si="543"/>
        <v>0.39379997113580606</v>
      </c>
      <c r="Z6852" s="211">
        <f t="shared" ref="Z6852:Z6915" si="545">(I6852-I6851)/($B6852-$B6851)</f>
        <v>0.46</v>
      </c>
      <c r="AA6852" s="178"/>
      <c r="AB6852" s="178"/>
      <c r="AC6852" s="178"/>
    </row>
    <row r="6853" spans="2:29" x14ac:dyDescent="0.35">
      <c r="B6853" s="222">
        <v>693000</v>
      </c>
      <c r="C6853" s="208">
        <v>292379</v>
      </c>
      <c r="D6853" s="309">
        <v>16080.84</v>
      </c>
      <c r="E6853" s="206">
        <v>23390.32</v>
      </c>
      <c r="F6853" s="206">
        <v>26314.11</v>
      </c>
      <c r="G6853" s="205">
        <f t="shared" ref="G6853:G6916" si="546">C6853/B6853</f>
        <v>0.42190331890331889</v>
      </c>
      <c r="H6853" s="207">
        <f t="shared" ref="H6853:H6916" si="547">(C6853-C6852)/(B6853-B6852)</f>
        <v>0.45</v>
      </c>
      <c r="I6853" s="213">
        <v>272908</v>
      </c>
      <c r="J6853" s="213">
        <v>15009.94</v>
      </c>
      <c r="K6853" s="212">
        <v>21832.639999999999</v>
      </c>
      <c r="L6853" s="212">
        <v>24561.72</v>
      </c>
      <c r="M6853" s="239">
        <f t="shared" si="544"/>
        <v>0.51520000000007715</v>
      </c>
      <c r="N6853" s="239"/>
      <c r="O6853" s="178"/>
      <c r="P6853" s="178"/>
      <c r="Q6853" s="178"/>
      <c r="R6853" s="178"/>
      <c r="S6853" s="178"/>
      <c r="T6853" s="178"/>
      <c r="U6853" s="178"/>
      <c r="V6853" s="178"/>
      <c r="W6853" s="178"/>
      <c r="X6853" s="178"/>
      <c r="Y6853" s="210">
        <f t="shared" si="543"/>
        <v>0.39380663780663783</v>
      </c>
      <c r="Z6853" s="211">
        <f t="shared" si="545"/>
        <v>0.44</v>
      </c>
      <c r="AA6853" s="178"/>
      <c r="AB6853" s="178"/>
      <c r="AC6853" s="178"/>
    </row>
    <row r="6854" spans="2:29" x14ac:dyDescent="0.35">
      <c r="B6854" s="222">
        <v>693100</v>
      </c>
      <c r="C6854" s="208">
        <v>292424</v>
      </c>
      <c r="D6854" s="309">
        <v>16083.32</v>
      </c>
      <c r="E6854" s="206">
        <v>23393.919999999998</v>
      </c>
      <c r="F6854" s="206">
        <v>26318.16</v>
      </c>
      <c r="G6854" s="205">
        <f t="shared" si="546"/>
        <v>0.42190737267349587</v>
      </c>
      <c r="H6854" s="207">
        <f t="shared" si="547"/>
        <v>0.45</v>
      </c>
      <c r="I6854" s="213">
        <v>272954</v>
      </c>
      <c r="J6854" s="213">
        <v>15012.47</v>
      </c>
      <c r="K6854" s="212">
        <v>21836.32</v>
      </c>
      <c r="L6854" s="212">
        <v>24565.86</v>
      </c>
      <c r="M6854" s="239">
        <f t="shared" si="544"/>
        <v>0.51529999999980647</v>
      </c>
      <c r="N6854" s="239"/>
      <c r="O6854" s="178"/>
      <c r="P6854" s="178"/>
      <c r="Q6854" s="178"/>
      <c r="R6854" s="178"/>
      <c r="S6854" s="178"/>
      <c r="T6854" s="178"/>
      <c r="U6854" s="178"/>
      <c r="V6854" s="178"/>
      <c r="W6854" s="178"/>
      <c r="X6854" s="178"/>
      <c r="Y6854" s="210">
        <f t="shared" si="543"/>
        <v>0.3938161881402395</v>
      </c>
      <c r="Z6854" s="211">
        <f t="shared" si="545"/>
        <v>0.46</v>
      </c>
      <c r="AA6854" s="178"/>
      <c r="AB6854" s="178"/>
      <c r="AC6854" s="178"/>
    </row>
    <row r="6855" spans="2:29" x14ac:dyDescent="0.35">
      <c r="B6855" s="222">
        <v>693200</v>
      </c>
      <c r="C6855" s="208">
        <v>292469</v>
      </c>
      <c r="D6855" s="309">
        <v>16085.79</v>
      </c>
      <c r="E6855" s="206">
        <v>23397.52</v>
      </c>
      <c r="F6855" s="206">
        <v>26322.21</v>
      </c>
      <c r="G6855" s="205">
        <f t="shared" si="546"/>
        <v>0.42191142527409115</v>
      </c>
      <c r="H6855" s="207">
        <f t="shared" si="547"/>
        <v>0.45</v>
      </c>
      <c r="I6855" s="213">
        <v>272998</v>
      </c>
      <c r="J6855" s="213">
        <v>15014.89</v>
      </c>
      <c r="K6855" s="212">
        <v>21839.84</v>
      </c>
      <c r="L6855" s="212">
        <v>24569.82</v>
      </c>
      <c r="M6855" s="239">
        <f t="shared" si="544"/>
        <v>0.51520000000000432</v>
      </c>
      <c r="N6855" s="239"/>
      <c r="O6855" s="178"/>
      <c r="P6855" s="178"/>
      <c r="Q6855" s="178"/>
      <c r="R6855" s="178"/>
      <c r="S6855" s="178"/>
      <c r="T6855" s="178"/>
      <c r="U6855" s="178"/>
      <c r="V6855" s="178"/>
      <c r="W6855" s="178"/>
      <c r="X6855" s="178"/>
      <c r="Y6855" s="210">
        <f t="shared" si="543"/>
        <v>0.39382285054818233</v>
      </c>
      <c r="Z6855" s="211">
        <f t="shared" si="545"/>
        <v>0.44</v>
      </c>
      <c r="AA6855" s="178"/>
      <c r="AB6855" s="178"/>
      <c r="AC6855" s="178"/>
    </row>
    <row r="6856" spans="2:29" x14ac:dyDescent="0.35">
      <c r="B6856" s="222">
        <v>693300</v>
      </c>
      <c r="C6856" s="208">
        <v>292514</v>
      </c>
      <c r="D6856" s="309">
        <v>16088.27</v>
      </c>
      <c r="E6856" s="206">
        <v>23401.119999999999</v>
      </c>
      <c r="F6856" s="206">
        <v>26326.26</v>
      </c>
      <c r="G6856" s="205">
        <f t="shared" si="546"/>
        <v>0.42191547670561086</v>
      </c>
      <c r="H6856" s="207">
        <f t="shared" si="547"/>
        <v>0.45</v>
      </c>
      <c r="I6856" s="213">
        <v>273044</v>
      </c>
      <c r="J6856" s="213">
        <v>15017.42</v>
      </c>
      <c r="K6856" s="212">
        <v>21843.52</v>
      </c>
      <c r="L6856" s="212">
        <v>24573.96</v>
      </c>
      <c r="M6856" s="239">
        <f t="shared" si="544"/>
        <v>0.51530000000027942</v>
      </c>
      <c r="N6856" s="239"/>
      <c r="O6856" s="178"/>
      <c r="P6856" s="178"/>
      <c r="Q6856" s="178"/>
      <c r="R6856" s="178"/>
      <c r="S6856" s="178"/>
      <c r="T6856" s="178"/>
      <c r="U6856" s="178"/>
      <c r="V6856" s="178"/>
      <c r="W6856" s="178"/>
      <c r="X6856" s="178"/>
      <c r="Y6856" s="210">
        <f t="shared" si="543"/>
        <v>0.39383239578825907</v>
      </c>
      <c r="Z6856" s="211">
        <f t="shared" si="545"/>
        <v>0.46</v>
      </c>
      <c r="AA6856" s="178"/>
      <c r="AB6856" s="178"/>
      <c r="AC6856" s="178"/>
    </row>
    <row r="6857" spans="2:29" x14ac:dyDescent="0.35">
      <c r="B6857" s="222">
        <v>693400</v>
      </c>
      <c r="C6857" s="208">
        <v>292559</v>
      </c>
      <c r="D6857" s="309">
        <v>16090.74</v>
      </c>
      <c r="E6857" s="206">
        <v>23404.720000000001</v>
      </c>
      <c r="F6857" s="206">
        <v>26330.31</v>
      </c>
      <c r="G6857" s="205">
        <f t="shared" si="546"/>
        <v>0.42191952696856072</v>
      </c>
      <c r="H6857" s="207">
        <f t="shared" si="547"/>
        <v>0.45</v>
      </c>
      <c r="I6857" s="213">
        <v>273088</v>
      </c>
      <c r="J6857" s="213">
        <v>15019.84</v>
      </c>
      <c r="K6857" s="212">
        <v>21847.040000000001</v>
      </c>
      <c r="L6857" s="212">
        <v>24577.919999999998</v>
      </c>
      <c r="M6857" s="239">
        <f t="shared" si="544"/>
        <v>0.51519999999989519</v>
      </c>
      <c r="N6857" s="239"/>
      <c r="O6857" s="178"/>
      <c r="P6857" s="178"/>
      <c r="Q6857" s="178"/>
      <c r="R6857" s="178"/>
      <c r="S6857" s="178"/>
      <c r="T6857" s="178"/>
      <c r="U6857" s="178"/>
      <c r="V6857" s="178"/>
      <c r="W6857" s="178"/>
      <c r="X6857" s="178"/>
      <c r="Y6857" s="210">
        <f t="shared" si="543"/>
        <v>0.39383905393712143</v>
      </c>
      <c r="Z6857" s="211">
        <f t="shared" si="545"/>
        <v>0.44</v>
      </c>
      <c r="AA6857" s="178"/>
      <c r="AB6857" s="178"/>
      <c r="AC6857" s="178"/>
    </row>
    <row r="6858" spans="2:29" x14ac:dyDescent="0.35">
      <c r="B6858" s="222">
        <v>693500</v>
      </c>
      <c r="C6858" s="208">
        <v>292604</v>
      </c>
      <c r="D6858" s="309">
        <v>16093.22</v>
      </c>
      <c r="E6858" s="206">
        <v>23408.32</v>
      </c>
      <c r="F6858" s="206">
        <v>26334.36</v>
      </c>
      <c r="G6858" s="205">
        <f t="shared" si="546"/>
        <v>0.42192357606344627</v>
      </c>
      <c r="H6858" s="207">
        <f t="shared" si="547"/>
        <v>0.45</v>
      </c>
      <c r="I6858" s="213">
        <v>273134</v>
      </c>
      <c r="J6858" s="213">
        <v>15022.37</v>
      </c>
      <c r="K6858" s="212">
        <v>21850.720000000001</v>
      </c>
      <c r="L6858" s="212">
        <v>24582.06</v>
      </c>
      <c r="M6858" s="239">
        <f t="shared" si="544"/>
        <v>0.5152999999995882</v>
      </c>
      <c r="N6858" s="239"/>
      <c r="O6858" s="178"/>
      <c r="P6858" s="178"/>
      <c r="Q6858" s="178"/>
      <c r="R6858" s="178"/>
      <c r="S6858" s="178"/>
      <c r="T6858" s="178"/>
      <c r="U6858" s="178"/>
      <c r="V6858" s="178"/>
      <c r="W6858" s="178"/>
      <c r="X6858" s="178"/>
      <c r="Y6858" s="210">
        <f t="shared" si="543"/>
        <v>0.39384859408795964</v>
      </c>
      <c r="Z6858" s="211">
        <f t="shared" si="545"/>
        <v>0.46</v>
      </c>
      <c r="AA6858" s="178"/>
      <c r="AB6858" s="178"/>
      <c r="AC6858" s="178"/>
    </row>
    <row r="6859" spans="2:29" x14ac:dyDescent="0.35">
      <c r="B6859" s="222">
        <v>693600</v>
      </c>
      <c r="C6859" s="208">
        <v>292649</v>
      </c>
      <c r="D6859" s="309">
        <v>16095.69</v>
      </c>
      <c r="E6859" s="206">
        <v>23411.919999999998</v>
      </c>
      <c r="F6859" s="206">
        <v>26338.41</v>
      </c>
      <c r="G6859" s="205">
        <f t="shared" si="546"/>
        <v>0.42192762399077277</v>
      </c>
      <c r="H6859" s="207">
        <f t="shared" si="547"/>
        <v>0.45</v>
      </c>
      <c r="I6859" s="213">
        <v>273178</v>
      </c>
      <c r="J6859" s="213">
        <v>15024.79</v>
      </c>
      <c r="K6859" s="212">
        <v>21854.240000000002</v>
      </c>
      <c r="L6859" s="212">
        <v>24586.02</v>
      </c>
      <c r="M6859" s="239">
        <f t="shared" si="544"/>
        <v>0.51519999999974975</v>
      </c>
      <c r="N6859" s="239"/>
      <c r="O6859" s="178"/>
      <c r="P6859" s="178"/>
      <c r="Q6859" s="178"/>
      <c r="R6859" s="178"/>
      <c r="S6859" s="178"/>
      <c r="T6859" s="178"/>
      <c r="U6859" s="178"/>
      <c r="V6859" s="178"/>
      <c r="W6859" s="178"/>
      <c r="X6859" s="178"/>
      <c r="Y6859" s="210">
        <f t="shared" si="543"/>
        <v>0.39385524798154559</v>
      </c>
      <c r="Z6859" s="211">
        <f t="shared" si="545"/>
        <v>0.44</v>
      </c>
      <c r="AA6859" s="178"/>
      <c r="AB6859" s="178"/>
      <c r="AC6859" s="178"/>
    </row>
    <row r="6860" spans="2:29" x14ac:dyDescent="0.35">
      <c r="B6860" s="222">
        <v>693700</v>
      </c>
      <c r="C6860" s="208">
        <v>292694</v>
      </c>
      <c r="D6860" s="309">
        <v>16098.17</v>
      </c>
      <c r="E6860" s="206">
        <v>23415.52</v>
      </c>
      <c r="F6860" s="206">
        <v>26342.46</v>
      </c>
      <c r="G6860" s="205">
        <f t="shared" si="546"/>
        <v>0.4219316707510451</v>
      </c>
      <c r="H6860" s="207">
        <f t="shared" si="547"/>
        <v>0.45</v>
      </c>
      <c r="I6860" s="213">
        <v>273224</v>
      </c>
      <c r="J6860" s="213">
        <v>15027.32</v>
      </c>
      <c r="K6860" s="212">
        <v>21857.919999999998</v>
      </c>
      <c r="L6860" s="212">
        <v>24590.16</v>
      </c>
      <c r="M6860" s="239">
        <f t="shared" si="544"/>
        <v>0.51530000000002474</v>
      </c>
      <c r="N6860" s="239"/>
      <c r="O6860" s="178"/>
      <c r="P6860" s="178"/>
      <c r="Q6860" s="178"/>
      <c r="R6860" s="178"/>
      <c r="S6860" s="178"/>
      <c r="T6860" s="178"/>
      <c r="U6860" s="178"/>
      <c r="V6860" s="178"/>
      <c r="W6860" s="178"/>
      <c r="X6860" s="178"/>
      <c r="Y6860" s="210">
        <f t="shared" si="543"/>
        <v>0.39386478304742684</v>
      </c>
      <c r="Z6860" s="211">
        <f t="shared" si="545"/>
        <v>0.46</v>
      </c>
      <c r="AA6860" s="178"/>
      <c r="AB6860" s="178"/>
      <c r="AC6860" s="178"/>
    </row>
    <row r="6861" spans="2:29" x14ac:dyDescent="0.35">
      <c r="B6861" s="222">
        <v>693800</v>
      </c>
      <c r="C6861" s="208">
        <v>292739</v>
      </c>
      <c r="D6861" s="309">
        <v>16100.64</v>
      </c>
      <c r="E6861" s="206">
        <v>23419.119999999999</v>
      </c>
      <c r="F6861" s="206">
        <v>26346.51</v>
      </c>
      <c r="G6861" s="205">
        <f t="shared" si="546"/>
        <v>0.42193571634476795</v>
      </c>
      <c r="H6861" s="207">
        <f t="shared" si="547"/>
        <v>0.45</v>
      </c>
      <c r="I6861" s="213">
        <v>273268</v>
      </c>
      <c r="J6861" s="213">
        <v>15029.74</v>
      </c>
      <c r="K6861" s="212">
        <v>21861.439999999999</v>
      </c>
      <c r="L6861" s="212">
        <v>24594.12</v>
      </c>
      <c r="M6861" s="239">
        <f t="shared" si="544"/>
        <v>0.51520000000025901</v>
      </c>
      <c r="N6861" s="239"/>
      <c r="O6861" s="178"/>
      <c r="P6861" s="178"/>
      <c r="Q6861" s="178"/>
      <c r="R6861" s="178"/>
      <c r="S6861" s="178"/>
      <c r="T6861" s="178"/>
      <c r="U6861" s="178"/>
      <c r="V6861" s="178"/>
      <c r="W6861" s="178"/>
      <c r="X6861" s="178"/>
      <c r="Y6861" s="210">
        <f t="shared" si="543"/>
        <v>0.39387143268953589</v>
      </c>
      <c r="Z6861" s="211">
        <f t="shared" si="545"/>
        <v>0.44</v>
      </c>
      <c r="AA6861" s="178"/>
      <c r="AB6861" s="178"/>
      <c r="AC6861" s="178"/>
    </row>
    <row r="6862" spans="2:29" x14ac:dyDescent="0.35">
      <c r="B6862" s="222">
        <v>693900</v>
      </c>
      <c r="C6862" s="208">
        <v>292784</v>
      </c>
      <c r="D6862" s="309">
        <v>16103.12</v>
      </c>
      <c r="E6862" s="206">
        <v>23422.720000000001</v>
      </c>
      <c r="F6862" s="206">
        <v>26350.560000000001</v>
      </c>
      <c r="G6862" s="205">
        <f t="shared" si="546"/>
        <v>0.4219397607724456</v>
      </c>
      <c r="H6862" s="207">
        <f t="shared" si="547"/>
        <v>0.45</v>
      </c>
      <c r="I6862" s="213">
        <v>273314</v>
      </c>
      <c r="J6862" s="213">
        <v>15032.27</v>
      </c>
      <c r="K6862" s="212">
        <v>21865.119999999999</v>
      </c>
      <c r="L6862" s="212">
        <v>24598.26</v>
      </c>
      <c r="M6862" s="239">
        <f t="shared" si="544"/>
        <v>0.51529999999995202</v>
      </c>
      <c r="N6862" s="239"/>
      <c r="O6862" s="178"/>
      <c r="P6862" s="178"/>
      <c r="Q6862" s="178"/>
      <c r="R6862" s="178"/>
      <c r="S6862" s="178"/>
      <c r="T6862" s="178"/>
      <c r="U6862" s="178"/>
      <c r="V6862" s="178"/>
      <c r="W6862" s="178"/>
      <c r="X6862" s="178"/>
      <c r="Y6862" s="210">
        <f t="shared" si="543"/>
        <v>0.39388096267473699</v>
      </c>
      <c r="Z6862" s="211">
        <f t="shared" si="545"/>
        <v>0.46</v>
      </c>
      <c r="AA6862" s="178"/>
      <c r="AB6862" s="178"/>
      <c r="AC6862" s="178"/>
    </row>
    <row r="6863" spans="2:29" x14ac:dyDescent="0.35">
      <c r="B6863" s="222">
        <v>694000</v>
      </c>
      <c r="C6863" s="208">
        <v>292829</v>
      </c>
      <c r="D6863" s="309">
        <v>16105.59</v>
      </c>
      <c r="E6863" s="206">
        <v>23426.32</v>
      </c>
      <c r="F6863" s="206">
        <v>26354.61</v>
      </c>
      <c r="G6863" s="205">
        <f t="shared" si="546"/>
        <v>0.42194380403458215</v>
      </c>
      <c r="H6863" s="207">
        <f t="shared" si="547"/>
        <v>0.45</v>
      </c>
      <c r="I6863" s="213">
        <v>273358</v>
      </c>
      <c r="J6863" s="213">
        <v>15034.69</v>
      </c>
      <c r="K6863" s="212">
        <v>21868.639999999999</v>
      </c>
      <c r="L6863" s="212">
        <v>24602.22</v>
      </c>
      <c r="M6863" s="239">
        <f t="shared" si="544"/>
        <v>0.51520000000007715</v>
      </c>
      <c r="N6863" s="239"/>
      <c r="O6863" s="178"/>
      <c r="P6863" s="178"/>
      <c r="Q6863" s="178"/>
      <c r="R6863" s="178"/>
      <c r="S6863" s="178"/>
      <c r="T6863" s="178"/>
      <c r="U6863" s="178"/>
      <c r="V6863" s="178"/>
      <c r="W6863" s="178"/>
      <c r="X6863" s="178"/>
      <c r="Y6863" s="210">
        <f t="shared" si="543"/>
        <v>0.39388760806916429</v>
      </c>
      <c r="Z6863" s="211">
        <f t="shared" si="545"/>
        <v>0.44</v>
      </c>
      <c r="AA6863" s="178"/>
      <c r="AB6863" s="178"/>
      <c r="AC6863" s="178"/>
    </row>
    <row r="6864" spans="2:29" x14ac:dyDescent="0.35">
      <c r="B6864" s="222">
        <v>694100</v>
      </c>
      <c r="C6864" s="208">
        <v>292874</v>
      </c>
      <c r="D6864" s="309">
        <v>16108.07</v>
      </c>
      <c r="E6864" s="206">
        <v>23429.919999999998</v>
      </c>
      <c r="F6864" s="206">
        <v>26358.66</v>
      </c>
      <c r="G6864" s="205">
        <f t="shared" si="546"/>
        <v>0.42194784613168129</v>
      </c>
      <c r="H6864" s="207">
        <f t="shared" si="547"/>
        <v>0.45</v>
      </c>
      <c r="I6864" s="213">
        <v>273404</v>
      </c>
      <c r="J6864" s="213">
        <v>15037.22</v>
      </c>
      <c r="K6864" s="212">
        <v>21872.32</v>
      </c>
      <c r="L6864" s="212">
        <v>24606.36</v>
      </c>
      <c r="M6864" s="239">
        <f t="shared" si="544"/>
        <v>0.51529999999980647</v>
      </c>
      <c r="N6864" s="239"/>
      <c r="O6864" s="178"/>
      <c r="P6864" s="178"/>
      <c r="Q6864" s="178"/>
      <c r="R6864" s="178"/>
      <c r="S6864" s="178"/>
      <c r="T6864" s="178"/>
      <c r="U6864" s="178"/>
      <c r="V6864" s="178"/>
      <c r="W6864" s="178"/>
      <c r="X6864" s="178"/>
      <c r="Y6864" s="210">
        <f t="shared" si="543"/>
        <v>0.39389713297795709</v>
      </c>
      <c r="Z6864" s="211">
        <f t="shared" si="545"/>
        <v>0.46</v>
      </c>
      <c r="AA6864" s="178"/>
      <c r="AB6864" s="178"/>
      <c r="AC6864" s="178"/>
    </row>
    <row r="6865" spans="2:29" x14ac:dyDescent="0.35">
      <c r="B6865" s="222">
        <v>694200</v>
      </c>
      <c r="C6865" s="208">
        <v>292919</v>
      </c>
      <c r="D6865" s="309">
        <v>16110.54</v>
      </c>
      <c r="E6865" s="206">
        <v>23433.52</v>
      </c>
      <c r="F6865" s="206">
        <v>26362.71</v>
      </c>
      <c r="G6865" s="205">
        <f t="shared" si="546"/>
        <v>0.42195188706424663</v>
      </c>
      <c r="H6865" s="207">
        <f t="shared" si="547"/>
        <v>0.45</v>
      </c>
      <c r="I6865" s="213">
        <v>273448</v>
      </c>
      <c r="J6865" s="213">
        <v>15039.64</v>
      </c>
      <c r="K6865" s="212">
        <v>21875.84</v>
      </c>
      <c r="L6865" s="212">
        <v>24610.32</v>
      </c>
      <c r="M6865" s="239">
        <f t="shared" si="544"/>
        <v>0.51520000000000432</v>
      </c>
      <c r="N6865" s="239"/>
      <c r="O6865" s="178"/>
      <c r="P6865" s="178"/>
      <c r="Q6865" s="178"/>
      <c r="R6865" s="178"/>
      <c r="S6865" s="178"/>
      <c r="T6865" s="178"/>
      <c r="U6865" s="178"/>
      <c r="V6865" s="178"/>
      <c r="W6865" s="178"/>
      <c r="X6865" s="178"/>
      <c r="Y6865" s="210">
        <f t="shared" si="543"/>
        <v>0.39390377412849326</v>
      </c>
      <c r="Z6865" s="211">
        <f t="shared" si="545"/>
        <v>0.44</v>
      </c>
      <c r="AA6865" s="178"/>
      <c r="AB6865" s="178"/>
      <c r="AC6865" s="178"/>
    </row>
    <row r="6866" spans="2:29" x14ac:dyDescent="0.35">
      <c r="B6866" s="222">
        <v>694300</v>
      </c>
      <c r="C6866" s="208">
        <v>292964</v>
      </c>
      <c r="D6866" s="309">
        <v>16113.02</v>
      </c>
      <c r="E6866" s="206">
        <v>23437.119999999999</v>
      </c>
      <c r="F6866" s="206">
        <v>26366.76</v>
      </c>
      <c r="G6866" s="205">
        <f t="shared" si="546"/>
        <v>0.42195592683278121</v>
      </c>
      <c r="H6866" s="207">
        <f t="shared" si="547"/>
        <v>0.45</v>
      </c>
      <c r="I6866" s="213">
        <v>273494</v>
      </c>
      <c r="J6866" s="213">
        <v>15042.17</v>
      </c>
      <c r="K6866" s="212">
        <v>21879.52</v>
      </c>
      <c r="L6866" s="212">
        <v>24614.46</v>
      </c>
      <c r="M6866" s="239">
        <f t="shared" si="544"/>
        <v>0.51530000000027942</v>
      </c>
      <c r="N6866" s="239"/>
      <c r="O6866" s="178"/>
      <c r="P6866" s="178"/>
      <c r="Q6866" s="178"/>
      <c r="R6866" s="178"/>
      <c r="S6866" s="178"/>
      <c r="T6866" s="178"/>
      <c r="U6866" s="178"/>
      <c r="V6866" s="178"/>
      <c r="W6866" s="178"/>
      <c r="X6866" s="178"/>
      <c r="Y6866" s="210">
        <f t="shared" si="543"/>
        <v>0.39391329396514474</v>
      </c>
      <c r="Z6866" s="211">
        <f t="shared" si="545"/>
        <v>0.46</v>
      </c>
      <c r="AA6866" s="178"/>
      <c r="AB6866" s="178"/>
      <c r="AC6866" s="178"/>
    </row>
    <row r="6867" spans="2:29" x14ac:dyDescent="0.35">
      <c r="B6867" s="222">
        <v>694400</v>
      </c>
      <c r="C6867" s="208">
        <v>293009</v>
      </c>
      <c r="D6867" s="309">
        <v>16115.49</v>
      </c>
      <c r="E6867" s="206">
        <v>23440.720000000001</v>
      </c>
      <c r="F6867" s="206">
        <v>26370.81</v>
      </c>
      <c r="G6867" s="205">
        <f t="shared" si="546"/>
        <v>0.42195996543778802</v>
      </c>
      <c r="H6867" s="207">
        <f t="shared" si="547"/>
        <v>0.45</v>
      </c>
      <c r="I6867" s="213">
        <v>273538</v>
      </c>
      <c r="J6867" s="213">
        <v>15044.59</v>
      </c>
      <c r="K6867" s="212">
        <v>21883.040000000001</v>
      </c>
      <c r="L6867" s="212">
        <v>24618.42</v>
      </c>
      <c r="M6867" s="239">
        <f t="shared" si="544"/>
        <v>0.51519999999989519</v>
      </c>
      <c r="N6867" s="239"/>
      <c r="O6867" s="178"/>
      <c r="P6867" s="178"/>
      <c r="Q6867" s="178"/>
      <c r="R6867" s="178"/>
      <c r="S6867" s="178"/>
      <c r="T6867" s="178"/>
      <c r="U6867" s="178"/>
      <c r="V6867" s="178"/>
      <c r="W6867" s="178"/>
      <c r="X6867" s="178"/>
      <c r="Y6867" s="210">
        <f t="shared" si="543"/>
        <v>0.39391993087557603</v>
      </c>
      <c r="Z6867" s="211">
        <f t="shared" si="545"/>
        <v>0.44</v>
      </c>
      <c r="AA6867" s="178"/>
      <c r="AB6867" s="178"/>
      <c r="AC6867" s="178"/>
    </row>
    <row r="6868" spans="2:29" x14ac:dyDescent="0.35">
      <c r="B6868" s="222">
        <v>694500</v>
      </c>
      <c r="C6868" s="208">
        <v>293054</v>
      </c>
      <c r="D6868" s="309">
        <v>16117.97</v>
      </c>
      <c r="E6868" s="206">
        <v>23444.32</v>
      </c>
      <c r="F6868" s="206">
        <v>26374.86</v>
      </c>
      <c r="G6868" s="205">
        <f t="shared" si="546"/>
        <v>0.4219640028797696</v>
      </c>
      <c r="H6868" s="207">
        <f t="shared" si="547"/>
        <v>0.45</v>
      </c>
      <c r="I6868" s="213">
        <v>273584</v>
      </c>
      <c r="J6868" s="213">
        <v>15047.12</v>
      </c>
      <c r="K6868" s="212">
        <v>21886.720000000001</v>
      </c>
      <c r="L6868" s="212">
        <v>24622.560000000001</v>
      </c>
      <c r="M6868" s="239">
        <f t="shared" si="544"/>
        <v>0.5152999999995882</v>
      </c>
      <c r="N6868" s="239"/>
      <c r="O6868" s="178"/>
      <c r="P6868" s="178"/>
      <c r="Q6868" s="178"/>
      <c r="R6868" s="178"/>
      <c r="S6868" s="178"/>
      <c r="T6868" s="178"/>
      <c r="U6868" s="178"/>
      <c r="V6868" s="178"/>
      <c r="W6868" s="178"/>
      <c r="X6868" s="178"/>
      <c r="Y6868" s="210">
        <f t="shared" si="543"/>
        <v>0.39392944564434845</v>
      </c>
      <c r="Z6868" s="211">
        <f t="shared" si="545"/>
        <v>0.46</v>
      </c>
      <c r="AA6868" s="178"/>
      <c r="AB6868" s="178"/>
      <c r="AC6868" s="178"/>
    </row>
    <row r="6869" spans="2:29" x14ac:dyDescent="0.35">
      <c r="B6869" s="222">
        <v>694600</v>
      </c>
      <c r="C6869" s="208">
        <v>293099</v>
      </c>
      <c r="D6869" s="309">
        <v>16120.44</v>
      </c>
      <c r="E6869" s="206">
        <v>23447.919999999998</v>
      </c>
      <c r="F6869" s="206">
        <v>26378.91</v>
      </c>
      <c r="G6869" s="205">
        <f t="shared" si="546"/>
        <v>0.42196803915922831</v>
      </c>
      <c r="H6869" s="207">
        <f t="shared" si="547"/>
        <v>0.45</v>
      </c>
      <c r="I6869" s="213">
        <v>273628</v>
      </c>
      <c r="J6869" s="213">
        <v>15049.54</v>
      </c>
      <c r="K6869" s="212">
        <v>21890.240000000002</v>
      </c>
      <c r="L6869" s="212">
        <v>24626.52</v>
      </c>
      <c r="M6869" s="239">
        <f t="shared" si="544"/>
        <v>0.51519999999974975</v>
      </c>
      <c r="N6869" s="239"/>
      <c r="O6869" s="178"/>
      <c r="P6869" s="178"/>
      <c r="Q6869" s="178"/>
      <c r="R6869" s="178"/>
      <c r="S6869" s="178"/>
      <c r="T6869" s="178"/>
      <c r="U6869" s="178"/>
      <c r="V6869" s="178"/>
      <c r="W6869" s="178"/>
      <c r="X6869" s="178"/>
      <c r="Y6869" s="210">
        <f t="shared" si="543"/>
        <v>0.39393607831845667</v>
      </c>
      <c r="Z6869" s="211">
        <f t="shared" si="545"/>
        <v>0.44</v>
      </c>
      <c r="AA6869" s="178"/>
      <c r="AB6869" s="178"/>
      <c r="AC6869" s="178"/>
    </row>
    <row r="6870" spans="2:29" x14ac:dyDescent="0.35">
      <c r="B6870" s="222">
        <v>694700</v>
      </c>
      <c r="C6870" s="208">
        <v>293144</v>
      </c>
      <c r="D6870" s="309">
        <v>16122.92</v>
      </c>
      <c r="E6870" s="206">
        <v>23451.52</v>
      </c>
      <c r="F6870" s="206">
        <v>26382.959999999999</v>
      </c>
      <c r="G6870" s="205">
        <f t="shared" si="546"/>
        <v>0.42197207427666616</v>
      </c>
      <c r="H6870" s="207">
        <f t="shared" si="547"/>
        <v>0.45</v>
      </c>
      <c r="I6870" s="213">
        <v>273674</v>
      </c>
      <c r="J6870" s="213">
        <v>15052.07</v>
      </c>
      <c r="K6870" s="212">
        <v>21893.919999999998</v>
      </c>
      <c r="L6870" s="212">
        <v>24630.66</v>
      </c>
      <c r="M6870" s="239">
        <f t="shared" si="544"/>
        <v>0.51530000000002474</v>
      </c>
      <c r="N6870" s="239"/>
      <c r="O6870" s="178"/>
      <c r="P6870" s="178"/>
      <c r="Q6870" s="178"/>
      <c r="R6870" s="178"/>
      <c r="S6870" s="178"/>
      <c r="T6870" s="178"/>
      <c r="U6870" s="178"/>
      <c r="V6870" s="178"/>
      <c r="W6870" s="178"/>
      <c r="X6870" s="178"/>
      <c r="Y6870" s="210">
        <f t="shared" si="543"/>
        <v>0.3939455880236073</v>
      </c>
      <c r="Z6870" s="211">
        <f t="shared" si="545"/>
        <v>0.46</v>
      </c>
      <c r="AA6870" s="178"/>
      <c r="AB6870" s="178"/>
      <c r="AC6870" s="178"/>
    </row>
    <row r="6871" spans="2:29" x14ac:dyDescent="0.35">
      <c r="B6871" s="222">
        <v>694800</v>
      </c>
      <c r="C6871" s="208">
        <v>293189</v>
      </c>
      <c r="D6871" s="309">
        <v>16125.39</v>
      </c>
      <c r="E6871" s="206">
        <v>23455.119999999999</v>
      </c>
      <c r="F6871" s="206">
        <v>26387.01</v>
      </c>
      <c r="G6871" s="205">
        <f t="shared" si="546"/>
        <v>0.42197610823258491</v>
      </c>
      <c r="H6871" s="207">
        <f t="shared" si="547"/>
        <v>0.45</v>
      </c>
      <c r="I6871" s="213">
        <v>273718</v>
      </c>
      <c r="J6871" s="213">
        <v>15054.49</v>
      </c>
      <c r="K6871" s="212">
        <v>21897.439999999999</v>
      </c>
      <c r="L6871" s="212">
        <v>24634.62</v>
      </c>
      <c r="M6871" s="239">
        <f t="shared" si="544"/>
        <v>0.51520000000025901</v>
      </c>
      <c r="N6871" s="239"/>
      <c r="O6871" s="178"/>
      <c r="P6871" s="178"/>
      <c r="Q6871" s="178"/>
      <c r="R6871" s="178"/>
      <c r="S6871" s="178"/>
      <c r="T6871" s="178"/>
      <c r="U6871" s="178"/>
      <c r="V6871" s="178"/>
      <c r="W6871" s="178"/>
      <c r="X6871" s="178"/>
      <c r="Y6871" s="210">
        <f t="shared" si="543"/>
        <v>0.39395221646516981</v>
      </c>
      <c r="Z6871" s="211">
        <f t="shared" si="545"/>
        <v>0.44</v>
      </c>
      <c r="AA6871" s="178"/>
      <c r="AB6871" s="178"/>
      <c r="AC6871" s="178"/>
    </row>
    <row r="6872" spans="2:29" x14ac:dyDescent="0.35">
      <c r="B6872" s="222">
        <v>694900</v>
      </c>
      <c r="C6872" s="208">
        <v>293234</v>
      </c>
      <c r="D6872" s="309">
        <v>16127.87</v>
      </c>
      <c r="E6872" s="206">
        <v>23458.720000000001</v>
      </c>
      <c r="F6872" s="206">
        <v>26391.06</v>
      </c>
      <c r="G6872" s="205">
        <f t="shared" si="546"/>
        <v>0.42198014102748599</v>
      </c>
      <c r="H6872" s="207">
        <f t="shared" si="547"/>
        <v>0.45</v>
      </c>
      <c r="I6872" s="213">
        <v>273764</v>
      </c>
      <c r="J6872" s="213">
        <v>15057.02</v>
      </c>
      <c r="K6872" s="212">
        <v>21901.119999999999</v>
      </c>
      <c r="L6872" s="212">
        <v>24638.76</v>
      </c>
      <c r="M6872" s="239">
        <f t="shared" si="544"/>
        <v>0.51529999999995202</v>
      </c>
      <c r="N6872" s="239"/>
      <c r="O6872" s="178"/>
      <c r="P6872" s="178"/>
      <c r="Q6872" s="178"/>
      <c r="R6872" s="178"/>
      <c r="S6872" s="178"/>
      <c r="T6872" s="178"/>
      <c r="U6872" s="178"/>
      <c r="V6872" s="178"/>
      <c r="W6872" s="178"/>
      <c r="X6872" s="178"/>
      <c r="Y6872" s="210">
        <f t="shared" si="543"/>
        <v>0.39396172111095124</v>
      </c>
      <c r="Z6872" s="211">
        <f t="shared" si="545"/>
        <v>0.46</v>
      </c>
      <c r="AA6872" s="178"/>
      <c r="AB6872" s="178"/>
      <c r="AC6872" s="178"/>
    </row>
    <row r="6873" spans="2:29" x14ac:dyDescent="0.35">
      <c r="B6873" s="222">
        <v>695000</v>
      </c>
      <c r="C6873" s="208">
        <v>293279</v>
      </c>
      <c r="D6873" s="309">
        <v>16130.34</v>
      </c>
      <c r="E6873" s="206">
        <v>23462.32</v>
      </c>
      <c r="F6873" s="206">
        <v>26395.11</v>
      </c>
      <c r="G6873" s="205">
        <f t="shared" si="546"/>
        <v>0.42198417266187049</v>
      </c>
      <c r="H6873" s="207">
        <f t="shared" si="547"/>
        <v>0.45</v>
      </c>
      <c r="I6873" s="213">
        <v>273808</v>
      </c>
      <c r="J6873" s="213">
        <v>15059.44</v>
      </c>
      <c r="K6873" s="212">
        <v>21904.639999999999</v>
      </c>
      <c r="L6873" s="212">
        <v>24642.720000000001</v>
      </c>
      <c r="M6873" s="239">
        <f t="shared" si="544"/>
        <v>0.51520000000007715</v>
      </c>
      <c r="N6873" s="239"/>
      <c r="O6873" s="178"/>
      <c r="P6873" s="178"/>
      <c r="Q6873" s="178"/>
      <c r="R6873" s="178"/>
      <c r="S6873" s="178"/>
      <c r="T6873" s="178"/>
      <c r="U6873" s="178"/>
      <c r="V6873" s="178"/>
      <c r="W6873" s="178"/>
      <c r="X6873" s="178"/>
      <c r="Y6873" s="210">
        <f t="shared" si="543"/>
        <v>0.39396834532374103</v>
      </c>
      <c r="Z6873" s="211">
        <f t="shared" si="545"/>
        <v>0.44</v>
      </c>
      <c r="AA6873" s="178"/>
      <c r="AB6873" s="178"/>
      <c r="AC6873" s="178"/>
    </row>
    <row r="6874" spans="2:29" x14ac:dyDescent="0.35">
      <c r="B6874" s="222">
        <v>695100</v>
      </c>
      <c r="C6874" s="208">
        <v>293324</v>
      </c>
      <c r="D6874" s="309">
        <v>16132.82</v>
      </c>
      <c r="E6874" s="206">
        <v>23465.919999999998</v>
      </c>
      <c r="F6874" s="206">
        <v>26399.16</v>
      </c>
      <c r="G6874" s="205">
        <f t="shared" si="546"/>
        <v>0.42198820313623941</v>
      </c>
      <c r="H6874" s="207">
        <f t="shared" si="547"/>
        <v>0.45</v>
      </c>
      <c r="I6874" s="213">
        <v>273854</v>
      </c>
      <c r="J6874" s="213">
        <v>15061.97</v>
      </c>
      <c r="K6874" s="212">
        <v>21908.32</v>
      </c>
      <c r="L6874" s="212">
        <v>24646.86</v>
      </c>
      <c r="M6874" s="239">
        <f t="shared" si="544"/>
        <v>0.51529999999980647</v>
      </c>
      <c r="N6874" s="239"/>
      <c r="O6874" s="178"/>
      <c r="P6874" s="178"/>
      <c r="Q6874" s="178"/>
      <c r="R6874" s="178"/>
      <c r="S6874" s="178"/>
      <c r="T6874" s="178"/>
      <c r="U6874" s="178"/>
      <c r="V6874" s="178"/>
      <c r="W6874" s="178"/>
      <c r="X6874" s="178"/>
      <c r="Y6874" s="210">
        <f t="shared" si="543"/>
        <v>0.3939778449144008</v>
      </c>
      <c r="Z6874" s="211">
        <f t="shared" si="545"/>
        <v>0.46</v>
      </c>
      <c r="AA6874" s="178"/>
      <c r="AB6874" s="178"/>
      <c r="AC6874" s="178"/>
    </row>
    <row r="6875" spans="2:29" x14ac:dyDescent="0.35">
      <c r="B6875" s="222">
        <v>695200</v>
      </c>
      <c r="C6875" s="208">
        <v>293369</v>
      </c>
      <c r="D6875" s="309">
        <v>16135.29</v>
      </c>
      <c r="E6875" s="206">
        <v>23469.52</v>
      </c>
      <c r="F6875" s="206">
        <v>26403.21</v>
      </c>
      <c r="G6875" s="205">
        <f t="shared" si="546"/>
        <v>0.42199223245109319</v>
      </c>
      <c r="H6875" s="207">
        <f t="shared" si="547"/>
        <v>0.45</v>
      </c>
      <c r="I6875" s="213">
        <v>273898</v>
      </c>
      <c r="J6875" s="213">
        <v>15064.39</v>
      </c>
      <c r="K6875" s="212">
        <v>21911.84</v>
      </c>
      <c r="L6875" s="212">
        <v>24650.82</v>
      </c>
      <c r="M6875" s="239">
        <f t="shared" si="544"/>
        <v>0.51520000000000432</v>
      </c>
      <c r="N6875" s="239"/>
      <c r="O6875" s="178"/>
      <c r="P6875" s="178"/>
      <c r="Q6875" s="178"/>
      <c r="R6875" s="178"/>
      <c r="S6875" s="178"/>
      <c r="T6875" s="178"/>
      <c r="U6875" s="178"/>
      <c r="V6875" s="178"/>
      <c r="W6875" s="178"/>
      <c r="X6875" s="178"/>
      <c r="Y6875" s="210">
        <f t="shared" si="543"/>
        <v>0.39398446490218642</v>
      </c>
      <c r="Z6875" s="211">
        <f t="shared" si="545"/>
        <v>0.44</v>
      </c>
      <c r="AA6875" s="178"/>
      <c r="AB6875" s="178"/>
      <c r="AC6875" s="178"/>
    </row>
    <row r="6876" spans="2:29" x14ac:dyDescent="0.35">
      <c r="B6876" s="222">
        <v>695300</v>
      </c>
      <c r="C6876" s="208">
        <v>293414</v>
      </c>
      <c r="D6876" s="309">
        <v>16137.77</v>
      </c>
      <c r="E6876" s="206">
        <v>23473.119999999999</v>
      </c>
      <c r="F6876" s="206">
        <v>26407.26</v>
      </c>
      <c r="G6876" s="205">
        <f t="shared" si="546"/>
        <v>0.42199626060693224</v>
      </c>
      <c r="H6876" s="207">
        <f t="shared" si="547"/>
        <v>0.45</v>
      </c>
      <c r="I6876" s="213">
        <v>273944</v>
      </c>
      <c r="J6876" s="213">
        <v>15066.92</v>
      </c>
      <c r="K6876" s="212">
        <v>21915.52</v>
      </c>
      <c r="L6876" s="212">
        <v>24654.959999999999</v>
      </c>
      <c r="M6876" s="239">
        <f t="shared" si="544"/>
        <v>0.51530000000027942</v>
      </c>
      <c r="N6876" s="239"/>
      <c r="O6876" s="178"/>
      <c r="P6876" s="178"/>
      <c r="Q6876" s="178"/>
      <c r="R6876" s="178"/>
      <c r="S6876" s="178"/>
      <c r="T6876" s="178"/>
      <c r="U6876" s="178"/>
      <c r="V6876" s="178"/>
      <c r="W6876" s="178"/>
      <c r="X6876" s="178"/>
      <c r="Y6876" s="210">
        <f t="shared" si="543"/>
        <v>0.39399395944196752</v>
      </c>
      <c r="Z6876" s="211">
        <f t="shared" si="545"/>
        <v>0.46</v>
      </c>
      <c r="AA6876" s="178"/>
      <c r="AB6876" s="178"/>
      <c r="AC6876" s="178"/>
    </row>
    <row r="6877" spans="2:29" x14ac:dyDescent="0.35">
      <c r="B6877" s="222">
        <v>695400</v>
      </c>
      <c r="C6877" s="208">
        <v>293459</v>
      </c>
      <c r="D6877" s="309">
        <v>16140.24</v>
      </c>
      <c r="E6877" s="206">
        <v>23476.720000000001</v>
      </c>
      <c r="F6877" s="206">
        <v>26411.31</v>
      </c>
      <c r="G6877" s="205">
        <f t="shared" si="546"/>
        <v>0.42200028760425656</v>
      </c>
      <c r="H6877" s="207">
        <f t="shared" si="547"/>
        <v>0.45</v>
      </c>
      <c r="I6877" s="213">
        <v>273988</v>
      </c>
      <c r="J6877" s="213">
        <v>15069.34</v>
      </c>
      <c r="K6877" s="212">
        <v>21919.040000000001</v>
      </c>
      <c r="L6877" s="212">
        <v>24658.92</v>
      </c>
      <c r="M6877" s="239">
        <f t="shared" si="544"/>
        <v>0.51519999999989519</v>
      </c>
      <c r="N6877" s="239"/>
      <c r="O6877" s="178"/>
      <c r="P6877" s="178"/>
      <c r="Q6877" s="178"/>
      <c r="R6877" s="178"/>
      <c r="S6877" s="178"/>
      <c r="T6877" s="178"/>
      <c r="U6877" s="178"/>
      <c r="V6877" s="178"/>
      <c r="W6877" s="178"/>
      <c r="X6877" s="178"/>
      <c r="Y6877" s="210">
        <f t="shared" si="543"/>
        <v>0.39400057520851306</v>
      </c>
      <c r="Z6877" s="211">
        <f t="shared" si="545"/>
        <v>0.44</v>
      </c>
      <c r="AA6877" s="178"/>
      <c r="AB6877" s="178"/>
      <c r="AC6877" s="178"/>
    </row>
    <row r="6878" spans="2:29" x14ac:dyDescent="0.35">
      <c r="B6878" s="222">
        <v>695500</v>
      </c>
      <c r="C6878" s="208">
        <v>293504</v>
      </c>
      <c r="D6878" s="309">
        <v>16142.72</v>
      </c>
      <c r="E6878" s="206">
        <v>23480.32</v>
      </c>
      <c r="F6878" s="206">
        <v>26415.360000000001</v>
      </c>
      <c r="G6878" s="205">
        <f t="shared" si="546"/>
        <v>0.42200431344356576</v>
      </c>
      <c r="H6878" s="207">
        <f t="shared" si="547"/>
        <v>0.45</v>
      </c>
      <c r="I6878" s="213">
        <v>274034</v>
      </c>
      <c r="J6878" s="213">
        <v>15071.87</v>
      </c>
      <c r="K6878" s="212">
        <v>21922.720000000001</v>
      </c>
      <c r="L6878" s="212">
        <v>24663.06</v>
      </c>
      <c r="M6878" s="239">
        <f t="shared" si="544"/>
        <v>0.5152999999995882</v>
      </c>
      <c r="N6878" s="239"/>
      <c r="O6878" s="178"/>
      <c r="P6878" s="178"/>
      <c r="Q6878" s="178"/>
      <c r="R6878" s="178"/>
      <c r="S6878" s="178"/>
      <c r="T6878" s="178"/>
      <c r="U6878" s="178"/>
      <c r="V6878" s="178"/>
      <c r="W6878" s="178"/>
      <c r="X6878" s="178"/>
      <c r="Y6878" s="210">
        <f t="shared" si="543"/>
        <v>0.39401006470165351</v>
      </c>
      <c r="Z6878" s="211">
        <f t="shared" si="545"/>
        <v>0.46</v>
      </c>
      <c r="AA6878" s="178"/>
      <c r="AB6878" s="178"/>
      <c r="AC6878" s="178"/>
    </row>
    <row r="6879" spans="2:29" x14ac:dyDescent="0.35">
      <c r="B6879" s="222">
        <v>695600</v>
      </c>
      <c r="C6879" s="208">
        <v>293549</v>
      </c>
      <c r="D6879" s="309">
        <v>16145.19</v>
      </c>
      <c r="E6879" s="206">
        <v>23483.919999999998</v>
      </c>
      <c r="F6879" s="206">
        <v>26419.41</v>
      </c>
      <c r="G6879" s="205">
        <f t="shared" si="546"/>
        <v>0.42200833812535943</v>
      </c>
      <c r="H6879" s="207">
        <f t="shared" si="547"/>
        <v>0.45</v>
      </c>
      <c r="I6879" s="213">
        <v>274078</v>
      </c>
      <c r="J6879" s="213">
        <v>15074.29</v>
      </c>
      <c r="K6879" s="212">
        <v>21926.240000000002</v>
      </c>
      <c r="L6879" s="212">
        <v>24667.02</v>
      </c>
      <c r="M6879" s="239">
        <f t="shared" si="544"/>
        <v>0.51519999999974975</v>
      </c>
      <c r="N6879" s="239"/>
      <c r="O6879" s="178"/>
      <c r="P6879" s="178"/>
      <c r="Q6879" s="178"/>
      <c r="R6879" s="178"/>
      <c r="S6879" s="178"/>
      <c r="T6879" s="178"/>
      <c r="U6879" s="178"/>
      <c r="V6879" s="178"/>
      <c r="W6879" s="178"/>
      <c r="X6879" s="178"/>
      <c r="Y6879" s="210">
        <f t="shared" si="543"/>
        <v>0.39401667625071879</v>
      </c>
      <c r="Z6879" s="211">
        <f t="shared" si="545"/>
        <v>0.44</v>
      </c>
      <c r="AA6879" s="178"/>
      <c r="AB6879" s="178"/>
      <c r="AC6879" s="178"/>
    </row>
    <row r="6880" spans="2:29" x14ac:dyDescent="0.35">
      <c r="B6880" s="222">
        <v>695700</v>
      </c>
      <c r="C6880" s="208">
        <v>293594</v>
      </c>
      <c r="D6880" s="309">
        <v>16147.67</v>
      </c>
      <c r="E6880" s="206">
        <v>23487.52</v>
      </c>
      <c r="F6880" s="206">
        <v>26423.46</v>
      </c>
      <c r="G6880" s="205">
        <f t="shared" si="546"/>
        <v>0.42201236165013656</v>
      </c>
      <c r="H6880" s="207">
        <f t="shared" si="547"/>
        <v>0.45</v>
      </c>
      <c r="I6880" s="213">
        <v>274124</v>
      </c>
      <c r="J6880" s="213">
        <v>15076.82</v>
      </c>
      <c r="K6880" s="212">
        <v>21929.919999999998</v>
      </c>
      <c r="L6880" s="212">
        <v>24671.16</v>
      </c>
      <c r="M6880" s="239">
        <f t="shared" si="544"/>
        <v>0.51530000000002474</v>
      </c>
      <c r="N6880" s="239"/>
      <c r="O6880" s="178"/>
      <c r="P6880" s="178"/>
      <c r="Q6880" s="178"/>
      <c r="R6880" s="178"/>
      <c r="S6880" s="178"/>
      <c r="T6880" s="178"/>
      <c r="U6880" s="178"/>
      <c r="V6880" s="178"/>
      <c r="W6880" s="178"/>
      <c r="X6880" s="178"/>
      <c r="Y6880" s="210">
        <f t="shared" si="543"/>
        <v>0.3940261607014518</v>
      </c>
      <c r="Z6880" s="211">
        <f t="shared" si="545"/>
        <v>0.46</v>
      </c>
      <c r="AA6880" s="178"/>
      <c r="AB6880" s="178"/>
      <c r="AC6880" s="178"/>
    </row>
    <row r="6881" spans="2:29" x14ac:dyDescent="0.35">
      <c r="B6881" s="222">
        <v>695800</v>
      </c>
      <c r="C6881" s="208">
        <v>293639</v>
      </c>
      <c r="D6881" s="309">
        <v>16150.14</v>
      </c>
      <c r="E6881" s="206">
        <v>23491.119999999999</v>
      </c>
      <c r="F6881" s="206">
        <v>26427.51</v>
      </c>
      <c r="G6881" s="205">
        <f t="shared" si="546"/>
        <v>0.42201638401839608</v>
      </c>
      <c r="H6881" s="207">
        <f t="shared" si="547"/>
        <v>0.45</v>
      </c>
      <c r="I6881" s="213">
        <v>274168</v>
      </c>
      <c r="J6881" s="213">
        <v>15079.24</v>
      </c>
      <c r="K6881" s="212">
        <v>21933.439999999999</v>
      </c>
      <c r="L6881" s="212">
        <v>24675.119999999999</v>
      </c>
      <c r="M6881" s="239">
        <f t="shared" si="544"/>
        <v>0.51520000000025901</v>
      </c>
      <c r="N6881" s="239"/>
      <c r="O6881" s="178"/>
      <c r="P6881" s="178"/>
      <c r="Q6881" s="178"/>
      <c r="R6881" s="178"/>
      <c r="S6881" s="178"/>
      <c r="T6881" s="178"/>
      <c r="U6881" s="178"/>
      <c r="V6881" s="178"/>
      <c r="W6881" s="178"/>
      <c r="X6881" s="178"/>
      <c r="Y6881" s="210">
        <f t="shared" si="543"/>
        <v>0.39403276803679216</v>
      </c>
      <c r="Z6881" s="211">
        <f t="shared" si="545"/>
        <v>0.44</v>
      </c>
      <c r="AA6881" s="178"/>
      <c r="AB6881" s="178"/>
      <c r="AC6881" s="178"/>
    </row>
    <row r="6882" spans="2:29" x14ac:dyDescent="0.35">
      <c r="B6882" s="222">
        <v>695900</v>
      </c>
      <c r="C6882" s="208">
        <v>293684</v>
      </c>
      <c r="D6882" s="309">
        <v>16152.62</v>
      </c>
      <c r="E6882" s="206">
        <v>23494.720000000001</v>
      </c>
      <c r="F6882" s="206">
        <v>26431.56</v>
      </c>
      <c r="G6882" s="205">
        <f t="shared" si="546"/>
        <v>0.42202040523063661</v>
      </c>
      <c r="H6882" s="207">
        <f t="shared" si="547"/>
        <v>0.45</v>
      </c>
      <c r="I6882" s="213">
        <v>274214</v>
      </c>
      <c r="J6882" s="213">
        <v>15081.77</v>
      </c>
      <c r="K6882" s="212">
        <v>21937.119999999999</v>
      </c>
      <c r="L6882" s="212">
        <v>24679.26</v>
      </c>
      <c r="M6882" s="239">
        <f t="shared" si="544"/>
        <v>0.51529999999995202</v>
      </c>
      <c r="N6882" s="239"/>
      <c r="O6882" s="178"/>
      <c r="P6882" s="178"/>
      <c r="Q6882" s="178"/>
      <c r="R6882" s="178"/>
      <c r="S6882" s="178"/>
      <c r="T6882" s="178"/>
      <c r="U6882" s="178"/>
      <c r="V6882" s="178"/>
      <c r="W6882" s="178"/>
      <c r="X6882" s="178"/>
      <c r="Y6882" s="210">
        <f t="shared" si="543"/>
        <v>0.39404224744934618</v>
      </c>
      <c r="Z6882" s="211">
        <f t="shared" si="545"/>
        <v>0.46</v>
      </c>
      <c r="AA6882" s="178"/>
      <c r="AB6882" s="178"/>
      <c r="AC6882" s="178"/>
    </row>
    <row r="6883" spans="2:29" x14ac:dyDescent="0.35">
      <c r="B6883" s="222">
        <v>696000</v>
      </c>
      <c r="C6883" s="208">
        <v>293729</v>
      </c>
      <c r="D6883" s="309">
        <v>16155.09</v>
      </c>
      <c r="E6883" s="206">
        <v>23498.32</v>
      </c>
      <c r="F6883" s="206">
        <v>26435.61</v>
      </c>
      <c r="G6883" s="205">
        <f t="shared" si="546"/>
        <v>0.42202442528735634</v>
      </c>
      <c r="H6883" s="207">
        <f t="shared" si="547"/>
        <v>0.45</v>
      </c>
      <c r="I6883" s="213">
        <v>274258</v>
      </c>
      <c r="J6883" s="213">
        <v>15084.19</v>
      </c>
      <c r="K6883" s="212">
        <v>21940.639999999999</v>
      </c>
      <c r="L6883" s="212">
        <v>24683.22</v>
      </c>
      <c r="M6883" s="239">
        <f t="shared" si="544"/>
        <v>0.51520000000007715</v>
      </c>
      <c r="N6883" s="239"/>
      <c r="O6883" s="178"/>
      <c r="P6883" s="178"/>
      <c r="Q6883" s="178"/>
      <c r="R6883" s="178"/>
      <c r="S6883" s="178"/>
      <c r="T6883" s="178"/>
      <c r="U6883" s="178"/>
      <c r="V6883" s="178"/>
      <c r="W6883" s="178"/>
      <c r="X6883" s="178"/>
      <c r="Y6883" s="210">
        <f t="shared" si="543"/>
        <v>0.39404885057471262</v>
      </c>
      <c r="Z6883" s="211">
        <f t="shared" si="545"/>
        <v>0.44</v>
      </c>
      <c r="AA6883" s="178"/>
      <c r="AB6883" s="178"/>
      <c r="AC6883" s="178"/>
    </row>
    <row r="6884" spans="2:29" x14ac:dyDescent="0.35">
      <c r="B6884" s="222">
        <v>696100</v>
      </c>
      <c r="C6884" s="208">
        <v>293774</v>
      </c>
      <c r="D6884" s="309">
        <v>16157.57</v>
      </c>
      <c r="E6884" s="206">
        <v>23501.919999999998</v>
      </c>
      <c r="F6884" s="206">
        <v>26439.66</v>
      </c>
      <c r="G6884" s="205">
        <f t="shared" si="546"/>
        <v>0.42202844418905328</v>
      </c>
      <c r="H6884" s="207">
        <f t="shared" si="547"/>
        <v>0.45</v>
      </c>
      <c r="I6884" s="213">
        <v>274304</v>
      </c>
      <c r="J6884" s="213">
        <v>15086.72</v>
      </c>
      <c r="K6884" s="212">
        <v>21944.32</v>
      </c>
      <c r="L6884" s="212">
        <v>24687.360000000001</v>
      </c>
      <c r="M6884" s="239">
        <f t="shared" si="544"/>
        <v>0.51529999999980647</v>
      </c>
      <c r="N6884" s="239"/>
      <c r="O6884" s="178"/>
      <c r="P6884" s="178"/>
      <c r="Q6884" s="178"/>
      <c r="R6884" s="178"/>
      <c r="S6884" s="178"/>
      <c r="T6884" s="178"/>
      <c r="U6884" s="178"/>
      <c r="V6884" s="178"/>
      <c r="W6884" s="178"/>
      <c r="X6884" s="178"/>
      <c r="Y6884" s="210">
        <f t="shared" si="543"/>
        <v>0.39405832495331128</v>
      </c>
      <c r="Z6884" s="211">
        <f t="shared" si="545"/>
        <v>0.46</v>
      </c>
      <c r="AA6884" s="178"/>
      <c r="AB6884" s="178"/>
      <c r="AC6884" s="178"/>
    </row>
    <row r="6885" spans="2:29" x14ac:dyDescent="0.35">
      <c r="B6885" s="222">
        <v>696200</v>
      </c>
      <c r="C6885" s="208">
        <v>293819</v>
      </c>
      <c r="D6885" s="309">
        <v>16160.04</v>
      </c>
      <c r="E6885" s="206">
        <v>23505.52</v>
      </c>
      <c r="F6885" s="206">
        <v>26443.71</v>
      </c>
      <c r="G6885" s="205">
        <f t="shared" si="546"/>
        <v>0.42203246193622523</v>
      </c>
      <c r="H6885" s="207">
        <f t="shared" si="547"/>
        <v>0.45</v>
      </c>
      <c r="I6885" s="213">
        <v>274348</v>
      </c>
      <c r="J6885" s="213">
        <v>15089.14</v>
      </c>
      <c r="K6885" s="212">
        <v>21947.84</v>
      </c>
      <c r="L6885" s="212">
        <v>24691.32</v>
      </c>
      <c r="M6885" s="239">
        <f t="shared" si="544"/>
        <v>0.51520000000000432</v>
      </c>
      <c r="N6885" s="239"/>
      <c r="O6885" s="178"/>
      <c r="P6885" s="178"/>
      <c r="Q6885" s="178"/>
      <c r="R6885" s="178"/>
      <c r="S6885" s="178"/>
      <c r="T6885" s="178"/>
      <c r="U6885" s="178"/>
      <c r="V6885" s="178"/>
      <c r="W6885" s="178"/>
      <c r="X6885" s="178"/>
      <c r="Y6885" s="210">
        <f t="shared" si="543"/>
        <v>0.39406492387245046</v>
      </c>
      <c r="Z6885" s="211">
        <f t="shared" si="545"/>
        <v>0.44</v>
      </c>
      <c r="AA6885" s="178"/>
      <c r="AB6885" s="178"/>
      <c r="AC6885" s="178"/>
    </row>
    <row r="6886" spans="2:29" x14ac:dyDescent="0.35">
      <c r="B6886" s="222">
        <v>696300</v>
      </c>
      <c r="C6886" s="208">
        <v>293864</v>
      </c>
      <c r="D6886" s="309">
        <v>16162.52</v>
      </c>
      <c r="E6886" s="206">
        <v>23509.119999999999</v>
      </c>
      <c r="F6886" s="206">
        <v>26447.759999999998</v>
      </c>
      <c r="G6886" s="205">
        <f t="shared" si="546"/>
        <v>0.42203647852936954</v>
      </c>
      <c r="H6886" s="207">
        <f t="shared" si="547"/>
        <v>0.45</v>
      </c>
      <c r="I6886" s="213">
        <v>274394</v>
      </c>
      <c r="J6886" s="213">
        <v>15091.67</v>
      </c>
      <c r="K6886" s="212">
        <v>21951.52</v>
      </c>
      <c r="L6886" s="212">
        <v>24695.46</v>
      </c>
      <c r="M6886" s="239">
        <f t="shared" si="544"/>
        <v>0.51530000000027942</v>
      </c>
      <c r="N6886" s="239"/>
      <c r="O6886" s="178"/>
      <c r="P6886" s="178"/>
      <c r="Q6886" s="178"/>
      <c r="R6886" s="178"/>
      <c r="S6886" s="178"/>
      <c r="T6886" s="178"/>
      <c r="U6886" s="178"/>
      <c r="V6886" s="178"/>
      <c r="W6886" s="178"/>
      <c r="X6886" s="178"/>
      <c r="Y6886" s="210">
        <f t="shared" si="543"/>
        <v>0.39407439322131266</v>
      </c>
      <c r="Z6886" s="211">
        <f t="shared" si="545"/>
        <v>0.46</v>
      </c>
      <c r="AA6886" s="178"/>
      <c r="AB6886" s="178"/>
      <c r="AC6886" s="178"/>
    </row>
    <row r="6887" spans="2:29" x14ac:dyDescent="0.35">
      <c r="B6887" s="222">
        <v>696400</v>
      </c>
      <c r="C6887" s="208">
        <v>293909</v>
      </c>
      <c r="D6887" s="309">
        <v>16164.99</v>
      </c>
      <c r="E6887" s="206">
        <v>23512.720000000001</v>
      </c>
      <c r="F6887" s="206">
        <v>26451.81</v>
      </c>
      <c r="G6887" s="205">
        <f t="shared" si="546"/>
        <v>0.42204049396898335</v>
      </c>
      <c r="H6887" s="207">
        <f t="shared" si="547"/>
        <v>0.45</v>
      </c>
      <c r="I6887" s="213">
        <v>274438</v>
      </c>
      <c r="J6887" s="213">
        <v>15094.09</v>
      </c>
      <c r="K6887" s="212">
        <v>21955.040000000001</v>
      </c>
      <c r="L6887" s="212">
        <v>24699.42</v>
      </c>
      <c r="M6887" s="239">
        <f t="shared" si="544"/>
        <v>0.51519999999989519</v>
      </c>
      <c r="N6887" s="239"/>
      <c r="O6887" s="178"/>
      <c r="P6887" s="178"/>
      <c r="Q6887" s="178"/>
      <c r="R6887" s="178"/>
      <c r="S6887" s="178"/>
      <c r="T6887" s="178"/>
      <c r="U6887" s="178"/>
      <c r="V6887" s="178"/>
      <c r="W6887" s="178"/>
      <c r="X6887" s="178"/>
      <c r="Y6887" s="210">
        <f t="shared" si="543"/>
        <v>0.3940809879379667</v>
      </c>
      <c r="Z6887" s="211">
        <f t="shared" si="545"/>
        <v>0.44</v>
      </c>
      <c r="AA6887" s="178"/>
      <c r="AB6887" s="178"/>
      <c r="AC6887" s="178"/>
    </row>
    <row r="6888" spans="2:29" x14ac:dyDescent="0.35">
      <c r="B6888" s="222">
        <v>696500</v>
      </c>
      <c r="C6888" s="208">
        <v>293954</v>
      </c>
      <c r="D6888" s="309">
        <v>16167.47</v>
      </c>
      <c r="E6888" s="206">
        <v>23516.32</v>
      </c>
      <c r="F6888" s="206">
        <v>26455.86</v>
      </c>
      <c r="G6888" s="205">
        <f t="shared" si="546"/>
        <v>0.42204450825556356</v>
      </c>
      <c r="H6888" s="207">
        <f t="shared" si="547"/>
        <v>0.45</v>
      </c>
      <c r="I6888" s="213">
        <v>274484</v>
      </c>
      <c r="J6888" s="213">
        <v>15096.62</v>
      </c>
      <c r="K6888" s="212">
        <v>21958.720000000001</v>
      </c>
      <c r="L6888" s="212">
        <v>24703.56</v>
      </c>
      <c r="M6888" s="239">
        <f t="shared" si="544"/>
        <v>0.5152999999995882</v>
      </c>
      <c r="N6888" s="239"/>
      <c r="O6888" s="178"/>
      <c r="P6888" s="178"/>
      <c r="Q6888" s="178"/>
      <c r="R6888" s="178"/>
      <c r="S6888" s="178"/>
      <c r="T6888" s="178"/>
      <c r="U6888" s="178"/>
      <c r="V6888" s="178"/>
      <c r="W6888" s="178"/>
      <c r="X6888" s="178"/>
      <c r="Y6888" s="210">
        <f t="shared" si="543"/>
        <v>0.39409045226130651</v>
      </c>
      <c r="Z6888" s="211">
        <f t="shared" si="545"/>
        <v>0.46</v>
      </c>
      <c r="AA6888" s="178"/>
      <c r="AB6888" s="178"/>
      <c r="AC6888" s="178"/>
    </row>
    <row r="6889" spans="2:29" x14ac:dyDescent="0.35">
      <c r="B6889" s="222">
        <v>696600</v>
      </c>
      <c r="C6889" s="208">
        <v>293999</v>
      </c>
      <c r="D6889" s="309">
        <v>16169.94</v>
      </c>
      <c r="E6889" s="206">
        <v>23519.919999999998</v>
      </c>
      <c r="F6889" s="206">
        <v>26459.91</v>
      </c>
      <c r="G6889" s="205">
        <f t="shared" si="546"/>
        <v>0.42204852138960663</v>
      </c>
      <c r="H6889" s="207">
        <f t="shared" si="547"/>
        <v>0.45</v>
      </c>
      <c r="I6889" s="213">
        <v>274528</v>
      </c>
      <c r="J6889" s="213">
        <v>15099.04</v>
      </c>
      <c r="K6889" s="212">
        <v>21962.240000000002</v>
      </c>
      <c r="L6889" s="212">
        <v>24707.52</v>
      </c>
      <c r="M6889" s="239">
        <f t="shared" si="544"/>
        <v>0.51519999999974975</v>
      </c>
      <c r="N6889" s="239"/>
      <c r="O6889" s="178"/>
      <c r="P6889" s="178"/>
      <c r="Q6889" s="178"/>
      <c r="R6889" s="178"/>
      <c r="S6889" s="178"/>
      <c r="T6889" s="178"/>
      <c r="U6889" s="178"/>
      <c r="V6889" s="178"/>
      <c r="W6889" s="178"/>
      <c r="X6889" s="178"/>
      <c r="Y6889" s="210">
        <f t="shared" si="543"/>
        <v>0.39409704277921331</v>
      </c>
      <c r="Z6889" s="211">
        <f t="shared" si="545"/>
        <v>0.44</v>
      </c>
      <c r="AA6889" s="178"/>
      <c r="AB6889" s="178"/>
      <c r="AC6889" s="178"/>
    </row>
    <row r="6890" spans="2:29" x14ac:dyDescent="0.35">
      <c r="B6890" s="222">
        <v>696700</v>
      </c>
      <c r="C6890" s="208">
        <v>294044</v>
      </c>
      <c r="D6890" s="309">
        <v>16172.42</v>
      </c>
      <c r="E6890" s="206">
        <v>23523.52</v>
      </c>
      <c r="F6890" s="206">
        <v>26463.96</v>
      </c>
      <c r="G6890" s="205">
        <f t="shared" si="546"/>
        <v>0.42205253337160903</v>
      </c>
      <c r="H6890" s="207">
        <f t="shared" si="547"/>
        <v>0.45</v>
      </c>
      <c r="I6890" s="213">
        <v>274574</v>
      </c>
      <c r="J6890" s="213">
        <v>15101.57</v>
      </c>
      <c r="K6890" s="212">
        <v>21965.919999999998</v>
      </c>
      <c r="L6890" s="212">
        <v>24711.66</v>
      </c>
      <c r="M6890" s="239">
        <f t="shared" si="544"/>
        <v>0.51530000000002474</v>
      </c>
      <c r="N6890" s="239"/>
      <c r="O6890" s="178"/>
      <c r="P6890" s="178"/>
      <c r="Q6890" s="178"/>
      <c r="R6890" s="178"/>
      <c r="S6890" s="178"/>
      <c r="T6890" s="178"/>
      <c r="U6890" s="178"/>
      <c r="V6890" s="178"/>
      <c r="W6890" s="178"/>
      <c r="X6890" s="178"/>
      <c r="Y6890" s="210">
        <f t="shared" si="543"/>
        <v>0.39410650208124015</v>
      </c>
      <c r="Z6890" s="211">
        <f t="shared" si="545"/>
        <v>0.46</v>
      </c>
      <c r="AA6890" s="178"/>
      <c r="AB6890" s="178"/>
      <c r="AC6890" s="178"/>
    </row>
    <row r="6891" spans="2:29" x14ac:dyDescent="0.35">
      <c r="B6891" s="222">
        <v>696800</v>
      </c>
      <c r="C6891" s="208">
        <v>294089</v>
      </c>
      <c r="D6891" s="309">
        <v>16174.89</v>
      </c>
      <c r="E6891" s="206">
        <v>23527.119999999999</v>
      </c>
      <c r="F6891" s="206">
        <v>26468.01</v>
      </c>
      <c r="G6891" s="205">
        <f t="shared" si="546"/>
        <v>0.42205654420206656</v>
      </c>
      <c r="H6891" s="207">
        <f t="shared" si="547"/>
        <v>0.45</v>
      </c>
      <c r="I6891" s="213">
        <v>274618</v>
      </c>
      <c r="J6891" s="213">
        <v>15103.99</v>
      </c>
      <c r="K6891" s="212">
        <v>21969.439999999999</v>
      </c>
      <c r="L6891" s="212">
        <v>24715.62</v>
      </c>
      <c r="M6891" s="239">
        <f t="shared" si="544"/>
        <v>0.51520000000025901</v>
      </c>
      <c r="N6891" s="239"/>
      <c r="O6891" s="178"/>
      <c r="P6891" s="178"/>
      <c r="Q6891" s="178"/>
      <c r="R6891" s="178"/>
      <c r="S6891" s="178"/>
      <c r="T6891" s="178"/>
      <c r="U6891" s="178"/>
      <c r="V6891" s="178"/>
      <c r="W6891" s="178"/>
      <c r="X6891" s="178"/>
      <c r="Y6891" s="210">
        <f t="shared" si="543"/>
        <v>0.39411308840413317</v>
      </c>
      <c r="Z6891" s="211">
        <f t="shared" si="545"/>
        <v>0.44</v>
      </c>
      <c r="AA6891" s="178"/>
      <c r="AB6891" s="178"/>
      <c r="AC6891" s="178"/>
    </row>
    <row r="6892" spans="2:29" x14ac:dyDescent="0.35">
      <c r="B6892" s="222">
        <v>696900</v>
      </c>
      <c r="C6892" s="208">
        <v>294134</v>
      </c>
      <c r="D6892" s="309">
        <v>16177.37</v>
      </c>
      <c r="E6892" s="206">
        <v>23530.720000000001</v>
      </c>
      <c r="F6892" s="206">
        <v>26472.06</v>
      </c>
      <c r="G6892" s="205">
        <f t="shared" si="546"/>
        <v>0.42206055388147512</v>
      </c>
      <c r="H6892" s="207">
        <f t="shared" si="547"/>
        <v>0.45</v>
      </c>
      <c r="I6892" s="213">
        <v>274664</v>
      </c>
      <c r="J6892" s="213">
        <v>15106.52</v>
      </c>
      <c r="K6892" s="212">
        <v>21973.119999999999</v>
      </c>
      <c r="L6892" s="212">
        <v>24719.759999999998</v>
      </c>
      <c r="M6892" s="239">
        <f t="shared" si="544"/>
        <v>0.51529999999995202</v>
      </c>
      <c r="N6892" s="239"/>
      <c r="O6892" s="178"/>
      <c r="P6892" s="178"/>
      <c r="Q6892" s="178"/>
      <c r="R6892" s="178"/>
      <c r="S6892" s="178"/>
      <c r="T6892" s="178"/>
      <c r="U6892" s="178"/>
      <c r="V6892" s="178"/>
      <c r="W6892" s="178"/>
      <c r="X6892" s="178"/>
      <c r="Y6892" s="210">
        <f t="shared" si="543"/>
        <v>0.3941225426890515</v>
      </c>
      <c r="Z6892" s="211">
        <f t="shared" si="545"/>
        <v>0.46</v>
      </c>
      <c r="AA6892" s="178"/>
      <c r="AB6892" s="178"/>
      <c r="AC6892" s="178"/>
    </row>
    <row r="6893" spans="2:29" x14ac:dyDescent="0.35">
      <c r="B6893" s="222">
        <v>697000</v>
      </c>
      <c r="C6893" s="208">
        <v>294179</v>
      </c>
      <c r="D6893" s="309">
        <v>16179.84</v>
      </c>
      <c r="E6893" s="206">
        <v>23534.32</v>
      </c>
      <c r="F6893" s="206">
        <v>26476.11</v>
      </c>
      <c r="G6893" s="205">
        <f t="shared" si="546"/>
        <v>0.42206456241032997</v>
      </c>
      <c r="H6893" s="207">
        <f t="shared" si="547"/>
        <v>0.45</v>
      </c>
      <c r="I6893" s="213">
        <v>274708</v>
      </c>
      <c r="J6893" s="213">
        <v>15108.94</v>
      </c>
      <c r="K6893" s="212">
        <v>21976.639999999999</v>
      </c>
      <c r="L6893" s="212">
        <v>24723.72</v>
      </c>
      <c r="M6893" s="239">
        <f t="shared" si="544"/>
        <v>0.51520000000007715</v>
      </c>
      <c r="N6893" s="239"/>
      <c r="O6893" s="178"/>
      <c r="P6893" s="178"/>
      <c r="Q6893" s="178"/>
      <c r="R6893" s="178"/>
      <c r="S6893" s="178"/>
      <c r="T6893" s="178"/>
      <c r="U6893" s="178"/>
      <c r="V6893" s="178"/>
      <c r="W6893" s="178"/>
      <c r="X6893" s="178"/>
      <c r="Y6893" s="210">
        <f t="shared" si="543"/>
        <v>0.39412912482065998</v>
      </c>
      <c r="Z6893" s="211">
        <f t="shared" si="545"/>
        <v>0.44</v>
      </c>
      <c r="AA6893" s="178"/>
      <c r="AB6893" s="178"/>
      <c r="AC6893" s="178"/>
    </row>
    <row r="6894" spans="2:29" x14ac:dyDescent="0.35">
      <c r="B6894" s="222">
        <v>697100</v>
      </c>
      <c r="C6894" s="208">
        <v>294224</v>
      </c>
      <c r="D6894" s="309">
        <v>16182.32</v>
      </c>
      <c r="E6894" s="206">
        <v>23537.919999999998</v>
      </c>
      <c r="F6894" s="206">
        <v>26480.16</v>
      </c>
      <c r="G6894" s="205">
        <f t="shared" si="546"/>
        <v>0.42206856978912638</v>
      </c>
      <c r="H6894" s="207">
        <f t="shared" si="547"/>
        <v>0.45</v>
      </c>
      <c r="I6894" s="213">
        <v>274754</v>
      </c>
      <c r="J6894" s="213">
        <v>15111.47</v>
      </c>
      <c r="K6894" s="212">
        <v>21980.32</v>
      </c>
      <c r="L6894" s="212">
        <v>24727.86</v>
      </c>
      <c r="M6894" s="239">
        <f t="shared" si="544"/>
        <v>0.51529999999980647</v>
      </c>
      <c r="N6894" s="239"/>
      <c r="O6894" s="178"/>
      <c r="P6894" s="178"/>
      <c r="Q6894" s="178"/>
      <c r="R6894" s="178"/>
      <c r="S6894" s="178"/>
      <c r="T6894" s="178"/>
      <c r="U6894" s="178"/>
      <c r="V6894" s="178"/>
      <c r="W6894" s="178"/>
      <c r="X6894" s="178"/>
      <c r="Y6894" s="210">
        <f t="shared" si="543"/>
        <v>0.39413857409266961</v>
      </c>
      <c r="Z6894" s="211">
        <f t="shared" si="545"/>
        <v>0.46</v>
      </c>
      <c r="AA6894" s="178"/>
      <c r="AB6894" s="178"/>
      <c r="AC6894" s="178"/>
    </row>
    <row r="6895" spans="2:29" x14ac:dyDescent="0.35">
      <c r="B6895" s="222">
        <v>697200</v>
      </c>
      <c r="C6895" s="208">
        <v>294269</v>
      </c>
      <c r="D6895" s="309">
        <v>16184.79</v>
      </c>
      <c r="E6895" s="206">
        <v>23541.52</v>
      </c>
      <c r="F6895" s="206">
        <v>26484.21</v>
      </c>
      <c r="G6895" s="205">
        <f t="shared" si="546"/>
        <v>0.42207257601835912</v>
      </c>
      <c r="H6895" s="207">
        <f t="shared" si="547"/>
        <v>0.45</v>
      </c>
      <c r="I6895" s="213">
        <v>274798</v>
      </c>
      <c r="J6895" s="213">
        <v>15113.89</v>
      </c>
      <c r="K6895" s="212">
        <v>21983.84</v>
      </c>
      <c r="L6895" s="212">
        <v>24731.82</v>
      </c>
      <c r="M6895" s="239">
        <f t="shared" si="544"/>
        <v>0.51520000000000432</v>
      </c>
      <c r="N6895" s="239"/>
      <c r="O6895" s="178"/>
      <c r="P6895" s="178"/>
      <c r="Q6895" s="178"/>
      <c r="R6895" s="178"/>
      <c r="S6895" s="178"/>
      <c r="T6895" s="178"/>
      <c r="U6895" s="178"/>
      <c r="V6895" s="178"/>
      <c r="W6895" s="178"/>
      <c r="X6895" s="178"/>
      <c r="Y6895" s="210">
        <f t="shared" si="543"/>
        <v>0.39414515203671829</v>
      </c>
      <c r="Z6895" s="211">
        <f t="shared" si="545"/>
        <v>0.44</v>
      </c>
      <c r="AA6895" s="178"/>
      <c r="AB6895" s="178"/>
      <c r="AC6895" s="178"/>
    </row>
    <row r="6896" spans="2:29" x14ac:dyDescent="0.35">
      <c r="B6896" s="222">
        <v>697300</v>
      </c>
      <c r="C6896" s="208">
        <v>294314</v>
      </c>
      <c r="D6896" s="309">
        <v>16187.27</v>
      </c>
      <c r="E6896" s="206">
        <v>23545.119999999999</v>
      </c>
      <c r="F6896" s="206">
        <v>26488.26</v>
      </c>
      <c r="G6896" s="205">
        <f t="shared" si="546"/>
        <v>0.42207658109852286</v>
      </c>
      <c r="H6896" s="207">
        <f t="shared" si="547"/>
        <v>0.45</v>
      </c>
      <c r="I6896" s="213">
        <v>274844</v>
      </c>
      <c r="J6896" s="213">
        <v>15116.42</v>
      </c>
      <c r="K6896" s="212">
        <v>21987.52</v>
      </c>
      <c r="L6896" s="212">
        <v>24735.96</v>
      </c>
      <c r="M6896" s="239">
        <f t="shared" si="544"/>
        <v>0.51530000000027942</v>
      </c>
      <c r="N6896" s="239"/>
      <c r="O6896" s="178"/>
      <c r="P6896" s="178"/>
      <c r="Q6896" s="178"/>
      <c r="R6896" s="178"/>
      <c r="S6896" s="178"/>
      <c r="T6896" s="178"/>
      <c r="U6896" s="178"/>
      <c r="V6896" s="178"/>
      <c r="W6896" s="178"/>
      <c r="X6896" s="178"/>
      <c r="Y6896" s="210">
        <f t="shared" si="543"/>
        <v>0.39415459630001431</v>
      </c>
      <c r="Z6896" s="211">
        <f t="shared" si="545"/>
        <v>0.46</v>
      </c>
      <c r="AA6896" s="178"/>
      <c r="AB6896" s="178"/>
      <c r="AC6896" s="178"/>
    </row>
    <row r="6897" spans="2:29" x14ac:dyDescent="0.35">
      <c r="B6897" s="222">
        <v>697400</v>
      </c>
      <c r="C6897" s="208">
        <v>294359</v>
      </c>
      <c r="D6897" s="309">
        <v>16189.74</v>
      </c>
      <c r="E6897" s="206">
        <v>23548.720000000001</v>
      </c>
      <c r="F6897" s="206">
        <v>26492.31</v>
      </c>
      <c r="G6897" s="205">
        <f t="shared" si="546"/>
        <v>0.42208058503011187</v>
      </c>
      <c r="H6897" s="207">
        <f t="shared" si="547"/>
        <v>0.45</v>
      </c>
      <c r="I6897" s="213">
        <v>274888</v>
      </c>
      <c r="J6897" s="213">
        <v>15118.84</v>
      </c>
      <c r="K6897" s="212">
        <v>21991.040000000001</v>
      </c>
      <c r="L6897" s="212">
        <v>24739.919999999998</v>
      </c>
      <c r="M6897" s="239">
        <f t="shared" si="544"/>
        <v>0.51519999999989519</v>
      </c>
      <c r="N6897" s="239"/>
      <c r="O6897" s="178"/>
      <c r="P6897" s="178"/>
      <c r="Q6897" s="178"/>
      <c r="R6897" s="178"/>
      <c r="S6897" s="178"/>
      <c r="T6897" s="178"/>
      <c r="U6897" s="178"/>
      <c r="V6897" s="178"/>
      <c r="W6897" s="178"/>
      <c r="X6897" s="178"/>
      <c r="Y6897" s="210">
        <f t="shared" si="543"/>
        <v>0.39416117006022366</v>
      </c>
      <c r="Z6897" s="211">
        <f t="shared" si="545"/>
        <v>0.44</v>
      </c>
      <c r="AA6897" s="178"/>
      <c r="AB6897" s="178"/>
      <c r="AC6897" s="178"/>
    </row>
    <row r="6898" spans="2:29" x14ac:dyDescent="0.35">
      <c r="B6898" s="222">
        <v>697500</v>
      </c>
      <c r="C6898" s="208">
        <v>294404</v>
      </c>
      <c r="D6898" s="309">
        <v>16192.22</v>
      </c>
      <c r="E6898" s="206">
        <v>23552.32</v>
      </c>
      <c r="F6898" s="206">
        <v>26496.36</v>
      </c>
      <c r="G6898" s="205">
        <f t="shared" si="546"/>
        <v>0.42208458781362007</v>
      </c>
      <c r="H6898" s="207">
        <f t="shared" si="547"/>
        <v>0.45</v>
      </c>
      <c r="I6898" s="213">
        <v>274934</v>
      </c>
      <c r="J6898" s="213">
        <v>15121.37</v>
      </c>
      <c r="K6898" s="212">
        <v>21994.720000000001</v>
      </c>
      <c r="L6898" s="212">
        <v>24744.06</v>
      </c>
      <c r="M6898" s="239">
        <f t="shared" si="544"/>
        <v>0.5152999999995882</v>
      </c>
      <c r="N6898" s="239"/>
      <c r="O6898" s="178"/>
      <c r="P6898" s="178"/>
      <c r="Q6898" s="178"/>
      <c r="R6898" s="178"/>
      <c r="S6898" s="178"/>
      <c r="T6898" s="178"/>
      <c r="U6898" s="178"/>
      <c r="V6898" s="178"/>
      <c r="W6898" s="178"/>
      <c r="X6898" s="178"/>
      <c r="Y6898" s="210">
        <f t="shared" si="543"/>
        <v>0.39417060931899639</v>
      </c>
      <c r="Z6898" s="211">
        <f t="shared" si="545"/>
        <v>0.46</v>
      </c>
      <c r="AA6898" s="178"/>
      <c r="AB6898" s="178"/>
      <c r="AC6898" s="178"/>
    </row>
    <row r="6899" spans="2:29" x14ac:dyDescent="0.35">
      <c r="B6899" s="222">
        <v>697600</v>
      </c>
      <c r="C6899" s="208">
        <v>294449</v>
      </c>
      <c r="D6899" s="309">
        <v>16194.69</v>
      </c>
      <c r="E6899" s="206">
        <v>23555.919999999998</v>
      </c>
      <c r="F6899" s="206">
        <v>26500.41</v>
      </c>
      <c r="G6899" s="205">
        <f t="shared" si="546"/>
        <v>0.42208858944954131</v>
      </c>
      <c r="H6899" s="207">
        <f t="shared" si="547"/>
        <v>0.45</v>
      </c>
      <c r="I6899" s="213">
        <v>274978</v>
      </c>
      <c r="J6899" s="213">
        <v>15123.79</v>
      </c>
      <c r="K6899" s="212">
        <v>21998.240000000002</v>
      </c>
      <c r="L6899" s="212">
        <v>24748.02</v>
      </c>
      <c r="M6899" s="239">
        <f t="shared" si="544"/>
        <v>0.51519999999974975</v>
      </c>
      <c r="N6899" s="239"/>
      <c r="O6899" s="178"/>
      <c r="P6899" s="178"/>
      <c r="Q6899" s="178"/>
      <c r="R6899" s="178"/>
      <c r="S6899" s="178"/>
      <c r="T6899" s="178"/>
      <c r="U6899" s="178"/>
      <c r="V6899" s="178"/>
      <c r="W6899" s="178"/>
      <c r="X6899" s="178"/>
      <c r="Y6899" s="210">
        <f t="shared" si="543"/>
        <v>0.39417717889908255</v>
      </c>
      <c r="Z6899" s="211">
        <f t="shared" si="545"/>
        <v>0.44</v>
      </c>
      <c r="AA6899" s="178"/>
      <c r="AB6899" s="178"/>
      <c r="AC6899" s="178"/>
    </row>
    <row r="6900" spans="2:29" x14ac:dyDescent="0.35">
      <c r="B6900" s="222">
        <v>697700</v>
      </c>
      <c r="C6900" s="208">
        <v>294494</v>
      </c>
      <c r="D6900" s="309">
        <v>16197.17</v>
      </c>
      <c r="E6900" s="206">
        <v>23559.52</v>
      </c>
      <c r="F6900" s="206">
        <v>26504.46</v>
      </c>
      <c r="G6900" s="205">
        <f t="shared" si="546"/>
        <v>0.4220925899383689</v>
      </c>
      <c r="H6900" s="207">
        <f t="shared" si="547"/>
        <v>0.45</v>
      </c>
      <c r="I6900" s="213">
        <v>275024</v>
      </c>
      <c r="J6900" s="213">
        <v>15126.32</v>
      </c>
      <c r="K6900" s="212">
        <v>22001.919999999998</v>
      </c>
      <c r="L6900" s="212">
        <v>24752.16</v>
      </c>
      <c r="M6900" s="239">
        <f t="shared" si="544"/>
        <v>0.51530000000002474</v>
      </c>
      <c r="N6900" s="239"/>
      <c r="O6900" s="178"/>
      <c r="P6900" s="178"/>
      <c r="Q6900" s="178"/>
      <c r="R6900" s="178"/>
      <c r="S6900" s="178"/>
      <c r="T6900" s="178"/>
      <c r="U6900" s="178"/>
      <c r="V6900" s="178"/>
      <c r="W6900" s="178"/>
      <c r="X6900" s="178"/>
      <c r="Y6900" s="210">
        <f t="shared" si="543"/>
        <v>0.39418661315751757</v>
      </c>
      <c r="Z6900" s="211">
        <f t="shared" si="545"/>
        <v>0.46</v>
      </c>
      <c r="AA6900" s="178"/>
      <c r="AB6900" s="178"/>
      <c r="AC6900" s="178"/>
    </row>
    <row r="6901" spans="2:29" x14ac:dyDescent="0.35">
      <c r="B6901" s="222">
        <v>697800</v>
      </c>
      <c r="C6901" s="208">
        <v>294539</v>
      </c>
      <c r="D6901" s="309">
        <v>16199.64</v>
      </c>
      <c r="E6901" s="206">
        <v>23563.119999999999</v>
      </c>
      <c r="F6901" s="206">
        <v>26508.51</v>
      </c>
      <c r="G6901" s="205">
        <f t="shared" si="546"/>
        <v>0.42209658928059618</v>
      </c>
      <c r="H6901" s="207">
        <f t="shared" si="547"/>
        <v>0.45</v>
      </c>
      <c r="I6901" s="213">
        <v>275068</v>
      </c>
      <c r="J6901" s="213">
        <v>15128.74</v>
      </c>
      <c r="K6901" s="212">
        <v>22005.439999999999</v>
      </c>
      <c r="L6901" s="212">
        <v>24756.12</v>
      </c>
      <c r="M6901" s="239">
        <f t="shared" si="544"/>
        <v>0.51520000000025901</v>
      </c>
      <c r="N6901" s="239"/>
      <c r="O6901" s="178"/>
      <c r="P6901" s="178"/>
      <c r="Q6901" s="178"/>
      <c r="R6901" s="178"/>
      <c r="S6901" s="178"/>
      <c r="T6901" s="178"/>
      <c r="U6901" s="178"/>
      <c r="V6901" s="178"/>
      <c r="W6901" s="178"/>
      <c r="X6901" s="178"/>
      <c r="Y6901" s="210">
        <f t="shared" si="543"/>
        <v>0.39419317856119229</v>
      </c>
      <c r="Z6901" s="211">
        <f t="shared" si="545"/>
        <v>0.44</v>
      </c>
      <c r="AA6901" s="178"/>
      <c r="AB6901" s="178"/>
      <c r="AC6901" s="178"/>
    </row>
    <row r="6902" spans="2:29" x14ac:dyDescent="0.35">
      <c r="B6902" s="222">
        <v>697900</v>
      </c>
      <c r="C6902" s="208">
        <v>294584</v>
      </c>
      <c r="D6902" s="309">
        <v>16202.12</v>
      </c>
      <c r="E6902" s="206">
        <v>23566.720000000001</v>
      </c>
      <c r="F6902" s="206">
        <v>26512.560000000001</v>
      </c>
      <c r="G6902" s="205">
        <f t="shared" si="546"/>
        <v>0.42210058747671586</v>
      </c>
      <c r="H6902" s="207">
        <f t="shared" si="547"/>
        <v>0.45</v>
      </c>
      <c r="I6902" s="213">
        <v>275114</v>
      </c>
      <c r="J6902" s="213">
        <v>15131.27</v>
      </c>
      <c r="K6902" s="212">
        <v>22009.119999999999</v>
      </c>
      <c r="L6902" s="212">
        <v>24760.26</v>
      </c>
      <c r="M6902" s="239">
        <f t="shared" si="544"/>
        <v>0.51529999999995202</v>
      </c>
      <c r="N6902" s="239"/>
      <c r="O6902" s="178"/>
      <c r="P6902" s="178"/>
      <c r="Q6902" s="178"/>
      <c r="R6902" s="178"/>
      <c r="S6902" s="178"/>
      <c r="T6902" s="178"/>
      <c r="U6902" s="178"/>
      <c r="V6902" s="178"/>
      <c r="W6902" s="178"/>
      <c r="X6902" s="178"/>
      <c r="Y6902" s="210">
        <f t="shared" si="543"/>
        <v>0.39420260782347039</v>
      </c>
      <c r="Z6902" s="211">
        <f t="shared" si="545"/>
        <v>0.46</v>
      </c>
      <c r="AA6902" s="178"/>
      <c r="AB6902" s="178"/>
      <c r="AC6902" s="178"/>
    </row>
    <row r="6903" spans="2:29" x14ac:dyDescent="0.35">
      <c r="B6903" s="222">
        <v>698000</v>
      </c>
      <c r="C6903" s="208">
        <v>294629</v>
      </c>
      <c r="D6903" s="309">
        <v>16204.59</v>
      </c>
      <c r="E6903" s="206">
        <v>23570.32</v>
      </c>
      <c r="F6903" s="206">
        <v>26516.61</v>
      </c>
      <c r="G6903" s="205">
        <f t="shared" si="546"/>
        <v>0.42210458452722061</v>
      </c>
      <c r="H6903" s="207">
        <f t="shared" si="547"/>
        <v>0.45</v>
      </c>
      <c r="I6903" s="213">
        <v>275158</v>
      </c>
      <c r="J6903" s="213">
        <v>15133.69</v>
      </c>
      <c r="K6903" s="212">
        <v>22012.639999999999</v>
      </c>
      <c r="L6903" s="212">
        <v>24764.22</v>
      </c>
      <c r="M6903" s="239">
        <f t="shared" si="544"/>
        <v>0.51520000000007715</v>
      </c>
      <c r="N6903" s="239"/>
      <c r="O6903" s="178"/>
      <c r="P6903" s="178"/>
      <c r="Q6903" s="178"/>
      <c r="R6903" s="178"/>
      <c r="S6903" s="178"/>
      <c r="T6903" s="178"/>
      <c r="U6903" s="178"/>
      <c r="V6903" s="178"/>
      <c r="W6903" s="178"/>
      <c r="X6903" s="178"/>
      <c r="Y6903" s="210">
        <f t="shared" si="543"/>
        <v>0.39420916905444126</v>
      </c>
      <c r="Z6903" s="211">
        <f t="shared" si="545"/>
        <v>0.44</v>
      </c>
      <c r="AA6903" s="178"/>
      <c r="AB6903" s="178"/>
      <c r="AC6903" s="178"/>
    </row>
    <row r="6904" spans="2:29" x14ac:dyDescent="0.35">
      <c r="B6904" s="222">
        <v>698100</v>
      </c>
      <c r="C6904" s="208">
        <v>294674</v>
      </c>
      <c r="D6904" s="309">
        <v>16207.07</v>
      </c>
      <c r="E6904" s="206">
        <v>23573.919999999998</v>
      </c>
      <c r="F6904" s="206">
        <v>26520.66</v>
      </c>
      <c r="G6904" s="205">
        <f t="shared" si="546"/>
        <v>0.4221085804326028</v>
      </c>
      <c r="H6904" s="207">
        <f t="shared" si="547"/>
        <v>0.45</v>
      </c>
      <c r="I6904" s="213">
        <v>275204</v>
      </c>
      <c r="J6904" s="213">
        <v>15136.22</v>
      </c>
      <c r="K6904" s="212">
        <v>22016.32</v>
      </c>
      <c r="L6904" s="212">
        <v>24768.36</v>
      </c>
      <c r="M6904" s="239">
        <f t="shared" si="544"/>
        <v>0.51529999999980647</v>
      </c>
      <c r="N6904" s="239"/>
      <c r="O6904" s="178"/>
      <c r="P6904" s="178"/>
      <c r="Q6904" s="178"/>
      <c r="R6904" s="178"/>
      <c r="S6904" s="178"/>
      <c r="T6904" s="178"/>
      <c r="U6904" s="178"/>
      <c r="V6904" s="178"/>
      <c r="W6904" s="178"/>
      <c r="X6904" s="178"/>
      <c r="Y6904" s="210">
        <f t="shared" si="543"/>
        <v>0.39421859332473858</v>
      </c>
      <c r="Z6904" s="211">
        <f t="shared" si="545"/>
        <v>0.46</v>
      </c>
      <c r="AA6904" s="178"/>
      <c r="AB6904" s="178"/>
      <c r="AC6904" s="178"/>
    </row>
    <row r="6905" spans="2:29" x14ac:dyDescent="0.35">
      <c r="B6905" s="222">
        <v>698200</v>
      </c>
      <c r="C6905" s="208">
        <v>294719</v>
      </c>
      <c r="D6905" s="309">
        <v>16209.54</v>
      </c>
      <c r="E6905" s="206">
        <v>23577.52</v>
      </c>
      <c r="F6905" s="206">
        <v>26524.71</v>
      </c>
      <c r="G6905" s="205">
        <f t="shared" si="546"/>
        <v>0.42211257519335432</v>
      </c>
      <c r="H6905" s="207">
        <f t="shared" si="547"/>
        <v>0.45</v>
      </c>
      <c r="I6905" s="213">
        <v>275248</v>
      </c>
      <c r="J6905" s="213">
        <v>15138.64</v>
      </c>
      <c r="K6905" s="212">
        <v>22019.84</v>
      </c>
      <c r="L6905" s="212">
        <v>24772.32</v>
      </c>
      <c r="M6905" s="239">
        <f t="shared" si="544"/>
        <v>0.51520000000000432</v>
      </c>
      <c r="N6905" s="239"/>
      <c r="O6905" s="178"/>
      <c r="P6905" s="178"/>
      <c r="Q6905" s="178"/>
      <c r="R6905" s="178"/>
      <c r="S6905" s="178"/>
      <c r="T6905" s="178"/>
      <c r="U6905" s="178"/>
      <c r="V6905" s="178"/>
      <c r="W6905" s="178"/>
      <c r="X6905" s="178"/>
      <c r="Y6905" s="210">
        <f t="shared" si="543"/>
        <v>0.39422515038670869</v>
      </c>
      <c r="Z6905" s="211">
        <f t="shared" si="545"/>
        <v>0.44</v>
      </c>
      <c r="AA6905" s="178"/>
      <c r="AB6905" s="178"/>
      <c r="AC6905" s="178"/>
    </row>
    <row r="6906" spans="2:29" x14ac:dyDescent="0.35">
      <c r="B6906" s="222">
        <v>698300</v>
      </c>
      <c r="C6906" s="208">
        <v>294764</v>
      </c>
      <c r="D6906" s="309">
        <v>16212.02</v>
      </c>
      <c r="E6906" s="206">
        <v>23581.119999999999</v>
      </c>
      <c r="F6906" s="206">
        <v>26528.76</v>
      </c>
      <c r="G6906" s="205">
        <f t="shared" si="546"/>
        <v>0.42211656880996706</v>
      </c>
      <c r="H6906" s="207">
        <f t="shared" si="547"/>
        <v>0.45</v>
      </c>
      <c r="I6906" s="213">
        <v>275294</v>
      </c>
      <c r="J6906" s="213">
        <v>15141.17</v>
      </c>
      <c r="K6906" s="212">
        <v>22023.52</v>
      </c>
      <c r="L6906" s="212">
        <v>24776.46</v>
      </c>
      <c r="M6906" s="239">
        <f t="shared" si="544"/>
        <v>0.51530000000027942</v>
      </c>
      <c r="N6906" s="239"/>
      <c r="O6906" s="178"/>
      <c r="P6906" s="178"/>
      <c r="Q6906" s="178"/>
      <c r="R6906" s="178"/>
      <c r="S6906" s="178"/>
      <c r="T6906" s="178"/>
      <c r="U6906" s="178"/>
      <c r="V6906" s="178"/>
      <c r="W6906" s="178"/>
      <c r="X6906" s="178"/>
      <c r="Y6906" s="210">
        <f t="shared" si="543"/>
        <v>0.39423456966919662</v>
      </c>
      <c r="Z6906" s="211">
        <f t="shared" si="545"/>
        <v>0.46</v>
      </c>
      <c r="AA6906" s="178"/>
      <c r="AB6906" s="178"/>
      <c r="AC6906" s="178"/>
    </row>
    <row r="6907" spans="2:29" x14ac:dyDescent="0.35">
      <c r="B6907" s="222">
        <v>698400</v>
      </c>
      <c r="C6907" s="208">
        <v>294809</v>
      </c>
      <c r="D6907" s="309">
        <v>16214.49</v>
      </c>
      <c r="E6907" s="206">
        <v>23584.720000000001</v>
      </c>
      <c r="F6907" s="206">
        <v>26532.81</v>
      </c>
      <c r="G6907" s="205">
        <f t="shared" si="546"/>
        <v>0.4221205612829324</v>
      </c>
      <c r="H6907" s="207">
        <f t="shared" si="547"/>
        <v>0.45</v>
      </c>
      <c r="I6907" s="213">
        <v>275338</v>
      </c>
      <c r="J6907" s="213">
        <v>15143.59</v>
      </c>
      <c r="K6907" s="212">
        <v>22027.040000000001</v>
      </c>
      <c r="L6907" s="212">
        <v>24780.42</v>
      </c>
      <c r="M6907" s="239">
        <f t="shared" si="544"/>
        <v>0.51519999999989519</v>
      </c>
      <c r="N6907" s="239"/>
      <c r="O6907" s="178"/>
      <c r="P6907" s="178"/>
      <c r="Q6907" s="178"/>
      <c r="R6907" s="178"/>
      <c r="S6907" s="178"/>
      <c r="T6907" s="178"/>
      <c r="U6907" s="178"/>
      <c r="V6907" s="178"/>
      <c r="W6907" s="178"/>
      <c r="X6907" s="178"/>
      <c r="Y6907" s="210">
        <f t="shared" si="543"/>
        <v>0.39424112256586485</v>
      </c>
      <c r="Z6907" s="211">
        <f t="shared" si="545"/>
        <v>0.44</v>
      </c>
      <c r="AA6907" s="178"/>
      <c r="AB6907" s="178"/>
      <c r="AC6907" s="178"/>
    </row>
    <row r="6908" spans="2:29" x14ac:dyDescent="0.35">
      <c r="B6908" s="222">
        <v>698500</v>
      </c>
      <c r="C6908" s="208">
        <v>294854</v>
      </c>
      <c r="D6908" s="309">
        <v>16216.97</v>
      </c>
      <c r="E6908" s="206">
        <v>23588.32</v>
      </c>
      <c r="F6908" s="206">
        <v>26536.86</v>
      </c>
      <c r="G6908" s="205">
        <f t="shared" si="546"/>
        <v>0.42212455261274157</v>
      </c>
      <c r="H6908" s="207">
        <f t="shared" si="547"/>
        <v>0.45</v>
      </c>
      <c r="I6908" s="213">
        <v>275384</v>
      </c>
      <c r="J6908" s="213">
        <v>15146.12</v>
      </c>
      <c r="K6908" s="212">
        <v>22030.720000000001</v>
      </c>
      <c r="L6908" s="212">
        <v>24784.560000000001</v>
      </c>
      <c r="M6908" s="239">
        <f t="shared" si="544"/>
        <v>0.5152999999995882</v>
      </c>
      <c r="N6908" s="239"/>
      <c r="O6908" s="178"/>
      <c r="P6908" s="178"/>
      <c r="Q6908" s="178"/>
      <c r="R6908" s="178"/>
      <c r="S6908" s="178"/>
      <c r="T6908" s="178"/>
      <c r="U6908" s="178"/>
      <c r="V6908" s="178"/>
      <c r="W6908" s="178"/>
      <c r="X6908" s="178"/>
      <c r="Y6908" s="210">
        <f t="shared" si="543"/>
        <v>0.39425053686471007</v>
      </c>
      <c r="Z6908" s="211">
        <f t="shared" si="545"/>
        <v>0.46</v>
      </c>
      <c r="AA6908" s="178"/>
      <c r="AB6908" s="178"/>
      <c r="AC6908" s="178"/>
    </row>
    <row r="6909" spans="2:29" x14ac:dyDescent="0.35">
      <c r="B6909" s="222">
        <v>698600</v>
      </c>
      <c r="C6909" s="208">
        <v>294899</v>
      </c>
      <c r="D6909" s="309">
        <v>16219.44</v>
      </c>
      <c r="E6909" s="206">
        <v>23591.919999999998</v>
      </c>
      <c r="F6909" s="206">
        <v>26540.91</v>
      </c>
      <c r="G6909" s="205">
        <f t="shared" si="546"/>
        <v>0.42212854279988549</v>
      </c>
      <c r="H6909" s="207">
        <f t="shared" si="547"/>
        <v>0.45</v>
      </c>
      <c r="I6909" s="213">
        <v>275428</v>
      </c>
      <c r="J6909" s="213">
        <v>15148.54</v>
      </c>
      <c r="K6909" s="212">
        <v>22034.240000000002</v>
      </c>
      <c r="L6909" s="212">
        <v>24788.52</v>
      </c>
      <c r="M6909" s="239">
        <f t="shared" si="544"/>
        <v>0.51519999999974975</v>
      </c>
      <c r="N6909" s="239"/>
      <c r="O6909" s="178"/>
      <c r="P6909" s="178"/>
      <c r="Q6909" s="178"/>
      <c r="R6909" s="178"/>
      <c r="S6909" s="178"/>
      <c r="T6909" s="178"/>
      <c r="U6909" s="178"/>
      <c r="V6909" s="178"/>
      <c r="W6909" s="178"/>
      <c r="X6909" s="178"/>
      <c r="Y6909" s="210">
        <f t="shared" si="543"/>
        <v>0.39425708559977096</v>
      </c>
      <c r="Z6909" s="211">
        <f t="shared" si="545"/>
        <v>0.44</v>
      </c>
      <c r="AA6909" s="178"/>
      <c r="AB6909" s="178"/>
      <c r="AC6909" s="178"/>
    </row>
    <row r="6910" spans="2:29" x14ac:dyDescent="0.35">
      <c r="B6910" s="222">
        <v>698700</v>
      </c>
      <c r="C6910" s="208">
        <v>294944</v>
      </c>
      <c r="D6910" s="309">
        <v>16221.92</v>
      </c>
      <c r="E6910" s="206">
        <v>23595.52</v>
      </c>
      <c r="F6910" s="206">
        <v>26544.959999999999</v>
      </c>
      <c r="G6910" s="205">
        <f t="shared" si="546"/>
        <v>0.42213253184485472</v>
      </c>
      <c r="H6910" s="207">
        <f t="shared" si="547"/>
        <v>0.45</v>
      </c>
      <c r="I6910" s="213">
        <v>275474</v>
      </c>
      <c r="J6910" s="213">
        <v>15151.07</v>
      </c>
      <c r="K6910" s="212">
        <v>22037.919999999998</v>
      </c>
      <c r="L6910" s="212">
        <v>24792.66</v>
      </c>
      <c r="M6910" s="239">
        <f t="shared" si="544"/>
        <v>0.51530000000002474</v>
      </c>
      <c r="N6910" s="239"/>
      <c r="O6910" s="178"/>
      <c r="P6910" s="178"/>
      <c r="Q6910" s="178"/>
      <c r="R6910" s="178"/>
      <c r="S6910" s="178"/>
      <c r="T6910" s="178"/>
      <c r="U6910" s="178"/>
      <c r="V6910" s="178"/>
      <c r="W6910" s="178"/>
      <c r="X6910" s="178"/>
      <c r="Y6910" s="210">
        <f t="shared" si="543"/>
        <v>0.39426649491913551</v>
      </c>
      <c r="Z6910" s="211">
        <f t="shared" si="545"/>
        <v>0.46</v>
      </c>
      <c r="AA6910" s="178"/>
      <c r="AB6910" s="178"/>
      <c r="AC6910" s="178"/>
    </row>
    <row r="6911" spans="2:29" x14ac:dyDescent="0.35">
      <c r="B6911" s="222">
        <v>698800</v>
      </c>
      <c r="C6911" s="208">
        <v>294989</v>
      </c>
      <c r="D6911" s="309">
        <v>16224.39</v>
      </c>
      <c r="E6911" s="206">
        <v>23599.119999999999</v>
      </c>
      <c r="F6911" s="206">
        <v>26549.01</v>
      </c>
      <c r="G6911" s="205">
        <f t="shared" si="546"/>
        <v>0.42213651974813965</v>
      </c>
      <c r="H6911" s="207">
        <f t="shared" si="547"/>
        <v>0.45</v>
      </c>
      <c r="I6911" s="213">
        <v>275518</v>
      </c>
      <c r="J6911" s="213">
        <v>15153.49</v>
      </c>
      <c r="K6911" s="212">
        <v>22041.439999999999</v>
      </c>
      <c r="L6911" s="212">
        <v>24796.62</v>
      </c>
      <c r="M6911" s="239">
        <f t="shared" si="544"/>
        <v>0.51520000000025901</v>
      </c>
      <c r="N6911" s="239"/>
      <c r="O6911" s="178"/>
      <c r="P6911" s="178"/>
      <c r="Q6911" s="178"/>
      <c r="R6911" s="178"/>
      <c r="S6911" s="178"/>
      <c r="T6911" s="178"/>
      <c r="U6911" s="178"/>
      <c r="V6911" s="178"/>
      <c r="W6911" s="178"/>
      <c r="X6911" s="178"/>
      <c r="Y6911" s="210">
        <f t="shared" si="543"/>
        <v>0.39427303949627934</v>
      </c>
      <c r="Z6911" s="211">
        <f t="shared" si="545"/>
        <v>0.44</v>
      </c>
      <c r="AA6911" s="178"/>
      <c r="AB6911" s="178"/>
      <c r="AC6911" s="178"/>
    </row>
    <row r="6912" spans="2:29" x14ac:dyDescent="0.35">
      <c r="B6912" s="222">
        <v>698900</v>
      </c>
      <c r="C6912" s="208">
        <v>295034</v>
      </c>
      <c r="D6912" s="309">
        <v>16226.87</v>
      </c>
      <c r="E6912" s="206">
        <v>23602.720000000001</v>
      </c>
      <c r="F6912" s="206">
        <v>26553.06</v>
      </c>
      <c r="G6912" s="205">
        <f t="shared" si="546"/>
        <v>0.42214050651023038</v>
      </c>
      <c r="H6912" s="207">
        <f t="shared" si="547"/>
        <v>0.45</v>
      </c>
      <c r="I6912" s="213">
        <v>275564</v>
      </c>
      <c r="J6912" s="213">
        <v>15156.02</v>
      </c>
      <c r="K6912" s="212">
        <v>22045.119999999999</v>
      </c>
      <c r="L6912" s="212">
        <v>24800.76</v>
      </c>
      <c r="M6912" s="239">
        <f t="shared" si="544"/>
        <v>0.51529999999995202</v>
      </c>
      <c r="N6912" s="239"/>
      <c r="O6912" s="178"/>
      <c r="P6912" s="178"/>
      <c r="Q6912" s="178"/>
      <c r="R6912" s="178"/>
      <c r="S6912" s="178"/>
      <c r="T6912" s="178"/>
      <c r="U6912" s="178"/>
      <c r="V6912" s="178"/>
      <c r="W6912" s="178"/>
      <c r="X6912" s="178"/>
      <c r="Y6912" s="210">
        <f t="shared" si="543"/>
        <v>0.39428244384032052</v>
      </c>
      <c r="Z6912" s="211">
        <f t="shared" si="545"/>
        <v>0.46</v>
      </c>
      <c r="AA6912" s="178"/>
      <c r="AB6912" s="178"/>
      <c r="AC6912" s="178"/>
    </row>
    <row r="6913" spans="2:29" x14ac:dyDescent="0.35">
      <c r="B6913" s="222">
        <v>699000</v>
      </c>
      <c r="C6913" s="208">
        <v>295079</v>
      </c>
      <c r="D6913" s="309">
        <v>16229.34</v>
      </c>
      <c r="E6913" s="206">
        <v>23606.32</v>
      </c>
      <c r="F6913" s="206">
        <v>26557.11</v>
      </c>
      <c r="G6913" s="205">
        <f t="shared" si="546"/>
        <v>0.42214449213161659</v>
      </c>
      <c r="H6913" s="207">
        <f t="shared" si="547"/>
        <v>0.45</v>
      </c>
      <c r="I6913" s="213">
        <v>275608</v>
      </c>
      <c r="J6913" s="213">
        <v>15158.44</v>
      </c>
      <c r="K6913" s="212">
        <v>22048.639999999999</v>
      </c>
      <c r="L6913" s="212">
        <v>24804.720000000001</v>
      </c>
      <c r="M6913" s="239">
        <f t="shared" si="544"/>
        <v>0.51520000000007715</v>
      </c>
      <c r="N6913" s="239"/>
      <c r="O6913" s="178"/>
      <c r="P6913" s="178"/>
      <c r="Q6913" s="178"/>
      <c r="R6913" s="178"/>
      <c r="S6913" s="178"/>
      <c r="T6913" s="178"/>
      <c r="U6913" s="178"/>
      <c r="V6913" s="178"/>
      <c r="W6913" s="178"/>
      <c r="X6913" s="178"/>
      <c r="Y6913" s="210">
        <f t="shared" si="543"/>
        <v>0.39428898426323317</v>
      </c>
      <c r="Z6913" s="211">
        <f t="shared" si="545"/>
        <v>0.44</v>
      </c>
      <c r="AA6913" s="178"/>
      <c r="AB6913" s="178"/>
      <c r="AC6913" s="178"/>
    </row>
    <row r="6914" spans="2:29" x14ac:dyDescent="0.35">
      <c r="B6914" s="222">
        <v>699100</v>
      </c>
      <c r="C6914" s="208">
        <v>295124</v>
      </c>
      <c r="D6914" s="309">
        <v>16231.82</v>
      </c>
      <c r="E6914" s="206">
        <v>23609.919999999998</v>
      </c>
      <c r="F6914" s="206">
        <v>26561.16</v>
      </c>
      <c r="G6914" s="205">
        <f t="shared" si="546"/>
        <v>0.42214847661278787</v>
      </c>
      <c r="H6914" s="207">
        <f t="shared" si="547"/>
        <v>0.45</v>
      </c>
      <c r="I6914" s="213">
        <v>275654</v>
      </c>
      <c r="J6914" s="213">
        <v>15160.97</v>
      </c>
      <c r="K6914" s="212">
        <v>22052.32</v>
      </c>
      <c r="L6914" s="212">
        <v>24808.86</v>
      </c>
      <c r="M6914" s="239">
        <f t="shared" si="544"/>
        <v>0.51529999999980647</v>
      </c>
      <c r="N6914" s="239"/>
      <c r="O6914" s="178"/>
      <c r="P6914" s="178"/>
      <c r="Q6914" s="178"/>
      <c r="R6914" s="178"/>
      <c r="S6914" s="178"/>
      <c r="T6914" s="178"/>
      <c r="U6914" s="178"/>
      <c r="V6914" s="178"/>
      <c r="W6914" s="178"/>
      <c r="X6914" s="178"/>
      <c r="Y6914" s="210">
        <f t="shared" si="543"/>
        <v>0.39429838363610359</v>
      </c>
      <c r="Z6914" s="211">
        <f t="shared" si="545"/>
        <v>0.46</v>
      </c>
      <c r="AA6914" s="178"/>
      <c r="AB6914" s="178"/>
      <c r="AC6914" s="178"/>
    </row>
    <row r="6915" spans="2:29" x14ac:dyDescent="0.35">
      <c r="B6915" s="222">
        <v>699200</v>
      </c>
      <c r="C6915" s="208">
        <v>295169</v>
      </c>
      <c r="D6915" s="309">
        <v>16234.29</v>
      </c>
      <c r="E6915" s="206">
        <v>23613.52</v>
      </c>
      <c r="F6915" s="206">
        <v>26565.21</v>
      </c>
      <c r="G6915" s="205">
        <f t="shared" si="546"/>
        <v>0.42215245995423339</v>
      </c>
      <c r="H6915" s="207">
        <f t="shared" si="547"/>
        <v>0.45</v>
      </c>
      <c r="I6915" s="213">
        <v>275698</v>
      </c>
      <c r="J6915" s="213">
        <v>15163.39</v>
      </c>
      <c r="K6915" s="212">
        <v>22055.84</v>
      </c>
      <c r="L6915" s="212">
        <v>24812.82</v>
      </c>
      <c r="M6915" s="239">
        <f t="shared" si="544"/>
        <v>0.51520000000000432</v>
      </c>
      <c r="N6915" s="239"/>
      <c r="O6915" s="178"/>
      <c r="P6915" s="178"/>
      <c r="Q6915" s="178"/>
      <c r="R6915" s="178"/>
      <c r="S6915" s="178"/>
      <c r="T6915" s="178"/>
      <c r="U6915" s="178"/>
      <c r="V6915" s="178"/>
      <c r="W6915" s="178"/>
      <c r="X6915" s="178"/>
      <c r="Y6915" s="210">
        <f t="shared" ref="Y6915:Y6978" si="548">I6915/$B6915</f>
        <v>0.39430491990846683</v>
      </c>
      <c r="Z6915" s="211">
        <f t="shared" si="545"/>
        <v>0.44</v>
      </c>
      <c r="AA6915" s="178"/>
      <c r="AB6915" s="178"/>
      <c r="AC6915" s="178"/>
    </row>
    <row r="6916" spans="2:29" x14ac:dyDescent="0.35">
      <c r="B6916" s="222">
        <v>699300</v>
      </c>
      <c r="C6916" s="208">
        <v>295214</v>
      </c>
      <c r="D6916" s="309">
        <v>16236.77</v>
      </c>
      <c r="E6916" s="206">
        <v>23617.119999999999</v>
      </c>
      <c r="F6916" s="206">
        <v>26569.26</v>
      </c>
      <c r="G6916" s="205">
        <f t="shared" si="546"/>
        <v>0.42215644215644216</v>
      </c>
      <c r="H6916" s="207">
        <f t="shared" si="547"/>
        <v>0.45</v>
      </c>
      <c r="I6916" s="213">
        <v>275744</v>
      </c>
      <c r="J6916" s="213">
        <v>15165.92</v>
      </c>
      <c r="K6916" s="212">
        <v>22059.52</v>
      </c>
      <c r="L6916" s="212">
        <v>24816.959999999999</v>
      </c>
      <c r="M6916" s="239">
        <f t="shared" ref="M6916:M6979" si="549">(C6916+D6916+F6916-C6915-D6915-F6915)/100</f>
        <v>0.51530000000027942</v>
      </c>
      <c r="N6916" s="239"/>
      <c r="O6916" s="178"/>
      <c r="P6916" s="178"/>
      <c r="Q6916" s="178"/>
      <c r="R6916" s="178"/>
      <c r="S6916" s="178"/>
      <c r="T6916" s="178"/>
      <c r="U6916" s="178"/>
      <c r="V6916" s="178"/>
      <c r="W6916" s="178"/>
      <c r="X6916" s="178"/>
      <c r="Y6916" s="210">
        <f t="shared" si="548"/>
        <v>0.3943143143143143</v>
      </c>
      <c r="Z6916" s="211">
        <f t="shared" ref="Z6916:Z6979" si="550">(I6916-I6915)/($B6916-$B6915)</f>
        <v>0.46</v>
      </c>
      <c r="AA6916" s="178"/>
      <c r="AB6916" s="178"/>
      <c r="AC6916" s="178"/>
    </row>
    <row r="6917" spans="2:29" x14ac:dyDescent="0.35">
      <c r="B6917" s="222">
        <v>699400</v>
      </c>
      <c r="C6917" s="208">
        <v>295259</v>
      </c>
      <c r="D6917" s="309">
        <v>16239.24</v>
      </c>
      <c r="E6917" s="206">
        <v>23620.720000000001</v>
      </c>
      <c r="F6917" s="206">
        <v>26573.31</v>
      </c>
      <c r="G6917" s="205">
        <f t="shared" ref="G6917:G6980" si="551">C6917/B6917</f>
        <v>0.42216042321990277</v>
      </c>
      <c r="H6917" s="207">
        <f t="shared" ref="H6917:H6980" si="552">(C6917-C6916)/(B6917-B6916)</f>
        <v>0.45</v>
      </c>
      <c r="I6917" s="213">
        <v>275788</v>
      </c>
      <c r="J6917" s="213">
        <v>15168.34</v>
      </c>
      <c r="K6917" s="212">
        <v>22063.040000000001</v>
      </c>
      <c r="L6917" s="212">
        <v>24820.92</v>
      </c>
      <c r="M6917" s="239">
        <f t="shared" si="549"/>
        <v>0.51519999999989519</v>
      </c>
      <c r="N6917" s="239"/>
      <c r="O6917" s="178"/>
      <c r="P6917" s="178"/>
      <c r="Q6917" s="178"/>
      <c r="R6917" s="178"/>
      <c r="S6917" s="178"/>
      <c r="T6917" s="178"/>
      <c r="U6917" s="178"/>
      <c r="V6917" s="178"/>
      <c r="W6917" s="178"/>
      <c r="X6917" s="178"/>
      <c r="Y6917" s="210">
        <f t="shared" si="548"/>
        <v>0.39432084643980553</v>
      </c>
      <c r="Z6917" s="211">
        <f t="shared" si="550"/>
        <v>0.44</v>
      </c>
      <c r="AA6917" s="178"/>
      <c r="AB6917" s="178"/>
      <c r="AC6917" s="178"/>
    </row>
    <row r="6918" spans="2:29" x14ac:dyDescent="0.35">
      <c r="B6918" s="222">
        <v>699500</v>
      </c>
      <c r="C6918" s="208">
        <v>295304</v>
      </c>
      <c r="D6918" s="309">
        <v>16241.72</v>
      </c>
      <c r="E6918" s="206">
        <v>23624.32</v>
      </c>
      <c r="F6918" s="206">
        <v>26577.360000000001</v>
      </c>
      <c r="G6918" s="205">
        <f t="shared" si="551"/>
        <v>0.42216440314510367</v>
      </c>
      <c r="H6918" s="207">
        <f t="shared" si="552"/>
        <v>0.45</v>
      </c>
      <c r="I6918" s="213">
        <v>275834</v>
      </c>
      <c r="J6918" s="213">
        <v>15170.87</v>
      </c>
      <c r="K6918" s="212">
        <v>22066.720000000001</v>
      </c>
      <c r="L6918" s="212">
        <v>24825.06</v>
      </c>
      <c r="M6918" s="239">
        <f t="shared" si="549"/>
        <v>0.5152999999995882</v>
      </c>
      <c r="N6918" s="239"/>
      <c r="O6918" s="178"/>
      <c r="P6918" s="178"/>
      <c r="Q6918" s="178"/>
      <c r="R6918" s="178"/>
      <c r="S6918" s="178"/>
      <c r="T6918" s="178"/>
      <c r="U6918" s="178"/>
      <c r="V6918" s="178"/>
      <c r="W6918" s="178"/>
      <c r="X6918" s="178"/>
      <c r="Y6918" s="210">
        <f t="shared" si="548"/>
        <v>0.39433023588277338</v>
      </c>
      <c r="Z6918" s="211">
        <f t="shared" si="550"/>
        <v>0.46</v>
      </c>
      <c r="AA6918" s="178"/>
      <c r="AB6918" s="178"/>
      <c r="AC6918" s="178"/>
    </row>
    <row r="6919" spans="2:29" x14ac:dyDescent="0.35">
      <c r="B6919" s="222">
        <v>699600</v>
      </c>
      <c r="C6919" s="208">
        <v>295349</v>
      </c>
      <c r="D6919" s="309">
        <v>16244.19</v>
      </c>
      <c r="E6919" s="206">
        <v>23627.919999999998</v>
      </c>
      <c r="F6919" s="206">
        <v>26581.41</v>
      </c>
      <c r="G6919" s="205">
        <f t="shared" si="551"/>
        <v>0.42216838193253287</v>
      </c>
      <c r="H6919" s="207">
        <f t="shared" si="552"/>
        <v>0.45</v>
      </c>
      <c r="I6919" s="213">
        <v>275878</v>
      </c>
      <c r="J6919" s="213">
        <v>15173.29</v>
      </c>
      <c r="K6919" s="212">
        <v>22070.240000000002</v>
      </c>
      <c r="L6919" s="212">
        <v>24829.02</v>
      </c>
      <c r="M6919" s="239">
        <f t="shared" si="549"/>
        <v>0.51519999999974975</v>
      </c>
      <c r="N6919" s="239"/>
      <c r="O6919" s="178"/>
      <c r="P6919" s="178"/>
      <c r="Q6919" s="178"/>
      <c r="R6919" s="178"/>
      <c r="S6919" s="178"/>
      <c r="T6919" s="178"/>
      <c r="U6919" s="178"/>
      <c r="V6919" s="178"/>
      <c r="W6919" s="178"/>
      <c r="X6919" s="178"/>
      <c r="Y6919" s="210">
        <f t="shared" si="548"/>
        <v>0.39433676386506578</v>
      </c>
      <c r="Z6919" s="211">
        <f t="shared" si="550"/>
        <v>0.44</v>
      </c>
      <c r="AA6919" s="178"/>
      <c r="AB6919" s="178"/>
      <c r="AC6919" s="178"/>
    </row>
    <row r="6920" spans="2:29" x14ac:dyDescent="0.35">
      <c r="B6920" s="222">
        <v>699700</v>
      </c>
      <c r="C6920" s="208">
        <v>295394</v>
      </c>
      <c r="D6920" s="309">
        <v>16246.67</v>
      </c>
      <c r="E6920" s="206">
        <v>23631.52</v>
      </c>
      <c r="F6920" s="206">
        <v>26585.46</v>
      </c>
      <c r="G6920" s="205">
        <f t="shared" si="551"/>
        <v>0.42217235958267829</v>
      </c>
      <c r="H6920" s="207">
        <f t="shared" si="552"/>
        <v>0.45</v>
      </c>
      <c r="I6920" s="213">
        <v>275924</v>
      </c>
      <c r="J6920" s="213">
        <v>15175.82</v>
      </c>
      <c r="K6920" s="212">
        <v>22073.919999999998</v>
      </c>
      <c r="L6920" s="212">
        <v>24833.16</v>
      </c>
      <c r="M6920" s="239">
        <f t="shared" si="549"/>
        <v>0.51530000000002474</v>
      </c>
      <c r="N6920" s="239"/>
      <c r="O6920" s="178"/>
      <c r="P6920" s="178"/>
      <c r="Q6920" s="178"/>
      <c r="R6920" s="178"/>
      <c r="S6920" s="178"/>
      <c r="T6920" s="178"/>
      <c r="U6920" s="178"/>
      <c r="V6920" s="178"/>
      <c r="W6920" s="178"/>
      <c r="X6920" s="178"/>
      <c r="Y6920" s="210">
        <f t="shared" si="548"/>
        <v>0.39434614834929255</v>
      </c>
      <c r="Z6920" s="211">
        <f t="shared" si="550"/>
        <v>0.46</v>
      </c>
      <c r="AA6920" s="178"/>
      <c r="AB6920" s="178"/>
      <c r="AC6920" s="178"/>
    </row>
    <row r="6921" spans="2:29" x14ac:dyDescent="0.35">
      <c r="B6921" s="222">
        <v>699800</v>
      </c>
      <c r="C6921" s="208">
        <v>295439</v>
      </c>
      <c r="D6921" s="309">
        <v>16249.14</v>
      </c>
      <c r="E6921" s="206">
        <v>23635.119999999999</v>
      </c>
      <c r="F6921" s="206">
        <v>26589.51</v>
      </c>
      <c r="G6921" s="205">
        <f t="shared" si="551"/>
        <v>0.42217633609602745</v>
      </c>
      <c r="H6921" s="207">
        <f t="shared" si="552"/>
        <v>0.45</v>
      </c>
      <c r="I6921" s="213">
        <v>275968</v>
      </c>
      <c r="J6921" s="213">
        <v>15178.24</v>
      </c>
      <c r="K6921" s="212">
        <v>22077.439999999999</v>
      </c>
      <c r="L6921" s="212">
        <v>24837.119999999999</v>
      </c>
      <c r="M6921" s="239">
        <f t="shared" si="549"/>
        <v>0.51520000000025901</v>
      </c>
      <c r="N6921" s="239"/>
      <c r="O6921" s="178"/>
      <c r="P6921" s="178"/>
      <c r="Q6921" s="178"/>
      <c r="R6921" s="178"/>
      <c r="S6921" s="178"/>
      <c r="T6921" s="178"/>
      <c r="U6921" s="178"/>
      <c r="V6921" s="178"/>
      <c r="W6921" s="178"/>
      <c r="X6921" s="178"/>
      <c r="Y6921" s="210">
        <f t="shared" si="548"/>
        <v>0.39435267219205489</v>
      </c>
      <c r="Z6921" s="211">
        <f t="shared" si="550"/>
        <v>0.44</v>
      </c>
      <c r="AA6921" s="178"/>
      <c r="AB6921" s="178"/>
      <c r="AC6921" s="178"/>
    </row>
    <row r="6922" spans="2:29" x14ac:dyDescent="0.35">
      <c r="B6922" s="222">
        <v>699900</v>
      </c>
      <c r="C6922" s="208">
        <v>295484</v>
      </c>
      <c r="D6922" s="309">
        <v>16251.62</v>
      </c>
      <c r="E6922" s="206">
        <v>23638.720000000001</v>
      </c>
      <c r="F6922" s="206">
        <v>26593.56</v>
      </c>
      <c r="G6922" s="205">
        <f t="shared" si="551"/>
        <v>0.42218031147306756</v>
      </c>
      <c r="H6922" s="207">
        <f t="shared" si="552"/>
        <v>0.45</v>
      </c>
      <c r="I6922" s="213">
        <v>276014</v>
      </c>
      <c r="J6922" s="213">
        <v>15180.77</v>
      </c>
      <c r="K6922" s="212">
        <v>22081.119999999999</v>
      </c>
      <c r="L6922" s="212">
        <v>24841.26</v>
      </c>
      <c r="M6922" s="239">
        <f t="shared" si="549"/>
        <v>0.51529999999995202</v>
      </c>
      <c r="N6922" s="239"/>
      <c r="O6922" s="178"/>
      <c r="P6922" s="178"/>
      <c r="Q6922" s="178"/>
      <c r="R6922" s="178"/>
      <c r="S6922" s="178"/>
      <c r="T6922" s="178"/>
      <c r="U6922" s="178"/>
      <c r="V6922" s="178"/>
      <c r="W6922" s="178"/>
      <c r="X6922" s="178"/>
      <c r="Y6922" s="210">
        <f t="shared" si="548"/>
        <v>0.39436205172167454</v>
      </c>
      <c r="Z6922" s="211">
        <f t="shared" si="550"/>
        <v>0.46</v>
      </c>
      <c r="AA6922" s="178"/>
      <c r="AB6922" s="178"/>
      <c r="AC6922" s="178"/>
    </row>
    <row r="6923" spans="2:29" x14ac:dyDescent="0.35">
      <c r="B6923" s="222">
        <v>700000</v>
      </c>
      <c r="C6923" s="208">
        <v>295529</v>
      </c>
      <c r="D6923" s="309">
        <v>16254.09</v>
      </c>
      <c r="E6923" s="206">
        <v>23642.32</v>
      </c>
      <c r="F6923" s="206">
        <v>26597.61</v>
      </c>
      <c r="G6923" s="205">
        <f t="shared" si="551"/>
        <v>0.42218428571428573</v>
      </c>
      <c r="H6923" s="207">
        <f t="shared" si="552"/>
        <v>0.45</v>
      </c>
      <c r="I6923" s="213">
        <v>276058</v>
      </c>
      <c r="J6923" s="213">
        <v>15183.19</v>
      </c>
      <c r="K6923" s="212">
        <v>22084.639999999999</v>
      </c>
      <c r="L6923" s="212">
        <v>24845.22</v>
      </c>
      <c r="M6923" s="239">
        <f t="shared" si="549"/>
        <v>0.51520000000007715</v>
      </c>
      <c r="N6923" s="239"/>
      <c r="O6923" s="178"/>
      <c r="P6923" s="178"/>
      <c r="Q6923" s="178"/>
      <c r="R6923" s="178"/>
      <c r="S6923" s="178"/>
      <c r="T6923" s="178"/>
      <c r="U6923" s="178"/>
      <c r="V6923" s="178"/>
      <c r="W6923" s="178"/>
      <c r="X6923" s="178"/>
      <c r="Y6923" s="210">
        <f t="shared" si="548"/>
        <v>0.3943685714285714</v>
      </c>
      <c r="Z6923" s="211">
        <f t="shared" si="550"/>
        <v>0.44</v>
      </c>
      <c r="AA6923" s="178"/>
      <c r="AB6923" s="178"/>
      <c r="AC6923" s="178"/>
    </row>
    <row r="6924" spans="2:29" x14ac:dyDescent="0.35">
      <c r="B6924" s="222">
        <v>700100</v>
      </c>
      <c r="C6924" s="208">
        <v>295574</v>
      </c>
      <c r="D6924" s="309">
        <v>16256.57</v>
      </c>
      <c r="E6924" s="206">
        <v>23645.919999999998</v>
      </c>
      <c r="F6924" s="206">
        <v>26601.66</v>
      </c>
      <c r="G6924" s="205">
        <f t="shared" si="551"/>
        <v>0.42218825882016853</v>
      </c>
      <c r="H6924" s="207">
        <f t="shared" si="552"/>
        <v>0.45</v>
      </c>
      <c r="I6924" s="213">
        <v>276104</v>
      </c>
      <c r="J6924" s="213">
        <v>15185.72</v>
      </c>
      <c r="K6924" s="212">
        <v>22088.32</v>
      </c>
      <c r="L6924" s="212">
        <v>24849.360000000001</v>
      </c>
      <c r="M6924" s="239">
        <f t="shared" si="549"/>
        <v>0.51529999999980647</v>
      </c>
      <c r="N6924" s="239"/>
      <c r="O6924" s="178"/>
      <c r="P6924" s="178"/>
      <c r="Q6924" s="178"/>
      <c r="R6924" s="178"/>
      <c r="S6924" s="178"/>
      <c r="T6924" s="178"/>
      <c r="U6924" s="178"/>
      <c r="V6924" s="178"/>
      <c r="W6924" s="178"/>
      <c r="X6924" s="178"/>
      <c r="Y6924" s="210">
        <f t="shared" si="548"/>
        <v>0.3943779460077132</v>
      </c>
      <c r="Z6924" s="211">
        <f t="shared" si="550"/>
        <v>0.46</v>
      </c>
      <c r="AA6924" s="178"/>
      <c r="AB6924" s="178"/>
      <c r="AC6924" s="178"/>
    </row>
    <row r="6925" spans="2:29" x14ac:dyDescent="0.35">
      <c r="B6925" s="222">
        <v>700200</v>
      </c>
      <c r="C6925" s="208">
        <v>295619</v>
      </c>
      <c r="D6925" s="309">
        <v>16259.04</v>
      </c>
      <c r="E6925" s="206">
        <v>23649.52</v>
      </c>
      <c r="F6925" s="206">
        <v>26605.71</v>
      </c>
      <c r="G6925" s="205">
        <f t="shared" si="551"/>
        <v>0.42219223079120249</v>
      </c>
      <c r="H6925" s="207">
        <f t="shared" si="552"/>
        <v>0.45</v>
      </c>
      <c r="I6925" s="213">
        <v>276148</v>
      </c>
      <c r="J6925" s="213">
        <v>15188.14</v>
      </c>
      <c r="K6925" s="212">
        <v>22091.84</v>
      </c>
      <c r="L6925" s="212">
        <v>24853.32</v>
      </c>
      <c r="M6925" s="239">
        <f t="shared" si="549"/>
        <v>0.51520000000000432</v>
      </c>
      <c r="N6925" s="239"/>
      <c r="O6925" s="178"/>
      <c r="P6925" s="178"/>
      <c r="Q6925" s="178"/>
      <c r="R6925" s="178"/>
      <c r="S6925" s="178"/>
      <c r="T6925" s="178"/>
      <c r="U6925" s="178"/>
      <c r="V6925" s="178"/>
      <c r="W6925" s="178"/>
      <c r="X6925" s="178"/>
      <c r="Y6925" s="210">
        <f t="shared" si="548"/>
        <v>0.39438446158240503</v>
      </c>
      <c r="Z6925" s="211">
        <f t="shared" si="550"/>
        <v>0.44</v>
      </c>
      <c r="AA6925" s="178"/>
      <c r="AB6925" s="178"/>
      <c r="AC6925" s="178"/>
    </row>
    <row r="6926" spans="2:29" x14ac:dyDescent="0.35">
      <c r="B6926" s="222">
        <v>700300</v>
      </c>
      <c r="C6926" s="208">
        <v>295664</v>
      </c>
      <c r="D6926" s="309">
        <v>16261.52</v>
      </c>
      <c r="E6926" s="206">
        <v>23653.119999999999</v>
      </c>
      <c r="F6926" s="206">
        <v>26609.759999999998</v>
      </c>
      <c r="G6926" s="205">
        <f t="shared" si="551"/>
        <v>0.42219620162787375</v>
      </c>
      <c r="H6926" s="207">
        <f t="shared" si="552"/>
        <v>0.45</v>
      </c>
      <c r="I6926" s="213">
        <v>276194</v>
      </c>
      <c r="J6926" s="213">
        <v>15190.67</v>
      </c>
      <c r="K6926" s="212">
        <v>22095.52</v>
      </c>
      <c r="L6926" s="212">
        <v>24857.46</v>
      </c>
      <c r="M6926" s="239">
        <f t="shared" si="549"/>
        <v>0.51530000000027942</v>
      </c>
      <c r="N6926" s="239"/>
      <c r="O6926" s="178"/>
      <c r="P6926" s="178"/>
      <c r="Q6926" s="178"/>
      <c r="R6926" s="178"/>
      <c r="S6926" s="178"/>
      <c r="T6926" s="178"/>
      <c r="U6926" s="178"/>
      <c r="V6926" s="178"/>
      <c r="W6926" s="178"/>
      <c r="X6926" s="178"/>
      <c r="Y6926" s="210">
        <f t="shared" si="548"/>
        <v>0.3943938312151935</v>
      </c>
      <c r="Z6926" s="211">
        <f t="shared" si="550"/>
        <v>0.46</v>
      </c>
      <c r="AA6926" s="178"/>
      <c r="AB6926" s="178"/>
      <c r="AC6926" s="178"/>
    </row>
    <row r="6927" spans="2:29" x14ac:dyDescent="0.35">
      <c r="B6927" s="222">
        <v>700400</v>
      </c>
      <c r="C6927" s="208">
        <v>295709</v>
      </c>
      <c r="D6927" s="309">
        <v>16263.99</v>
      </c>
      <c r="E6927" s="206">
        <v>23656.720000000001</v>
      </c>
      <c r="F6927" s="206">
        <v>26613.81</v>
      </c>
      <c r="G6927" s="205">
        <f t="shared" si="551"/>
        <v>0.42220017133066817</v>
      </c>
      <c r="H6927" s="207">
        <f t="shared" si="552"/>
        <v>0.45</v>
      </c>
      <c r="I6927" s="213">
        <v>276238</v>
      </c>
      <c r="J6927" s="213">
        <v>15193.09</v>
      </c>
      <c r="K6927" s="212">
        <v>22099.040000000001</v>
      </c>
      <c r="L6927" s="212">
        <v>24861.42</v>
      </c>
      <c r="M6927" s="239">
        <f t="shared" si="549"/>
        <v>0.51519999999989519</v>
      </c>
      <c r="N6927" s="239"/>
      <c r="O6927" s="178"/>
      <c r="P6927" s="178"/>
      <c r="Q6927" s="178"/>
      <c r="R6927" s="178"/>
      <c r="S6927" s="178"/>
      <c r="T6927" s="178"/>
      <c r="U6927" s="178"/>
      <c r="V6927" s="178"/>
      <c r="W6927" s="178"/>
      <c r="X6927" s="178"/>
      <c r="Y6927" s="210">
        <f t="shared" si="548"/>
        <v>0.39440034266133639</v>
      </c>
      <c r="Z6927" s="211">
        <f t="shared" si="550"/>
        <v>0.44</v>
      </c>
      <c r="AA6927" s="178"/>
      <c r="AB6927" s="178"/>
      <c r="AC6927" s="178"/>
    </row>
    <row r="6928" spans="2:29" x14ac:dyDescent="0.35">
      <c r="B6928" s="222">
        <v>700500</v>
      </c>
      <c r="C6928" s="208">
        <v>295754</v>
      </c>
      <c r="D6928" s="309">
        <v>16266.47</v>
      </c>
      <c r="E6928" s="206">
        <v>23660.32</v>
      </c>
      <c r="F6928" s="206">
        <v>26617.86</v>
      </c>
      <c r="G6928" s="205">
        <f t="shared" si="551"/>
        <v>0.42220413990007138</v>
      </c>
      <c r="H6928" s="207">
        <f t="shared" si="552"/>
        <v>0.45</v>
      </c>
      <c r="I6928" s="213">
        <v>276284</v>
      </c>
      <c r="J6928" s="213">
        <v>15195.62</v>
      </c>
      <c r="K6928" s="212">
        <v>22102.720000000001</v>
      </c>
      <c r="L6928" s="212">
        <v>24865.56</v>
      </c>
      <c r="M6928" s="239">
        <f t="shared" si="549"/>
        <v>0.5152999999995882</v>
      </c>
      <c r="N6928" s="239"/>
      <c r="O6928" s="178"/>
      <c r="P6928" s="178"/>
      <c r="Q6928" s="178"/>
      <c r="R6928" s="178"/>
      <c r="S6928" s="178"/>
      <c r="T6928" s="178"/>
      <c r="U6928" s="178"/>
      <c r="V6928" s="178"/>
      <c r="W6928" s="178"/>
      <c r="X6928" s="178"/>
      <c r="Y6928" s="210">
        <f t="shared" si="548"/>
        <v>0.39440970735189151</v>
      </c>
      <c r="Z6928" s="211">
        <f t="shared" si="550"/>
        <v>0.46</v>
      </c>
      <c r="AA6928" s="178"/>
      <c r="AB6928" s="178"/>
      <c r="AC6928" s="178"/>
    </row>
    <row r="6929" spans="2:29" x14ac:dyDescent="0.35">
      <c r="B6929" s="222">
        <v>700600</v>
      </c>
      <c r="C6929" s="208">
        <v>295799</v>
      </c>
      <c r="D6929" s="309">
        <v>16268.94</v>
      </c>
      <c r="E6929" s="206">
        <v>23663.919999999998</v>
      </c>
      <c r="F6929" s="206">
        <v>26621.91</v>
      </c>
      <c r="G6929" s="205">
        <f t="shared" si="551"/>
        <v>0.42220810733656866</v>
      </c>
      <c r="H6929" s="207">
        <f t="shared" si="552"/>
        <v>0.45</v>
      </c>
      <c r="I6929" s="213">
        <v>276328</v>
      </c>
      <c r="J6929" s="213">
        <v>15198.04</v>
      </c>
      <c r="K6929" s="212">
        <v>22106.240000000002</v>
      </c>
      <c r="L6929" s="212">
        <v>24869.52</v>
      </c>
      <c r="M6929" s="239">
        <f t="shared" si="549"/>
        <v>0.51519999999974975</v>
      </c>
      <c r="N6929" s="239"/>
      <c r="O6929" s="178"/>
      <c r="P6929" s="178"/>
      <c r="Q6929" s="178"/>
      <c r="R6929" s="178"/>
      <c r="S6929" s="178"/>
      <c r="T6929" s="178"/>
      <c r="U6929" s="178"/>
      <c r="V6929" s="178"/>
      <c r="W6929" s="178"/>
      <c r="X6929" s="178"/>
      <c r="Y6929" s="210">
        <f t="shared" si="548"/>
        <v>0.39441621467313731</v>
      </c>
      <c r="Z6929" s="211">
        <f t="shared" si="550"/>
        <v>0.44</v>
      </c>
      <c r="AA6929" s="178"/>
      <c r="AB6929" s="178"/>
      <c r="AC6929" s="178"/>
    </row>
    <row r="6930" spans="2:29" x14ac:dyDescent="0.35">
      <c r="B6930" s="222">
        <v>700700</v>
      </c>
      <c r="C6930" s="208">
        <v>295844</v>
      </c>
      <c r="D6930" s="309">
        <v>16271.42</v>
      </c>
      <c r="E6930" s="206">
        <v>23667.52</v>
      </c>
      <c r="F6930" s="206">
        <v>26625.96</v>
      </c>
      <c r="G6930" s="205">
        <f t="shared" si="551"/>
        <v>0.42221207364064506</v>
      </c>
      <c r="H6930" s="207">
        <f t="shared" si="552"/>
        <v>0.45</v>
      </c>
      <c r="I6930" s="213">
        <v>276374</v>
      </c>
      <c r="J6930" s="213">
        <v>15200.57</v>
      </c>
      <c r="K6930" s="212">
        <v>22109.919999999998</v>
      </c>
      <c r="L6930" s="212">
        <v>24873.66</v>
      </c>
      <c r="M6930" s="239">
        <f t="shared" si="549"/>
        <v>0.51530000000002474</v>
      </c>
      <c r="N6930" s="239"/>
      <c r="O6930" s="178"/>
      <c r="P6930" s="178"/>
      <c r="Q6930" s="178"/>
      <c r="R6930" s="178"/>
      <c r="S6930" s="178"/>
      <c r="T6930" s="178"/>
      <c r="U6930" s="178"/>
      <c r="V6930" s="178"/>
      <c r="W6930" s="178"/>
      <c r="X6930" s="178"/>
      <c r="Y6930" s="210">
        <f t="shared" si="548"/>
        <v>0.39442557442557441</v>
      </c>
      <c r="Z6930" s="211">
        <f t="shared" si="550"/>
        <v>0.46</v>
      </c>
      <c r="AA6930" s="178"/>
      <c r="AB6930" s="178"/>
      <c r="AC6930" s="178"/>
    </row>
    <row r="6931" spans="2:29" x14ac:dyDescent="0.35">
      <c r="B6931" s="222">
        <v>700800</v>
      </c>
      <c r="C6931" s="208">
        <v>295889</v>
      </c>
      <c r="D6931" s="309">
        <v>16273.89</v>
      </c>
      <c r="E6931" s="206">
        <v>23671.119999999999</v>
      </c>
      <c r="F6931" s="206">
        <v>26630.01</v>
      </c>
      <c r="G6931" s="205">
        <f t="shared" si="551"/>
        <v>0.42221603881278541</v>
      </c>
      <c r="H6931" s="207">
        <f t="shared" si="552"/>
        <v>0.45</v>
      </c>
      <c r="I6931" s="213">
        <v>276418</v>
      </c>
      <c r="J6931" s="213">
        <v>15202.99</v>
      </c>
      <c r="K6931" s="212">
        <v>22113.439999999999</v>
      </c>
      <c r="L6931" s="212">
        <v>24877.62</v>
      </c>
      <c r="M6931" s="239">
        <f t="shared" si="549"/>
        <v>0.51520000000025901</v>
      </c>
      <c r="N6931" s="239"/>
      <c r="O6931" s="178"/>
      <c r="P6931" s="178"/>
      <c r="Q6931" s="178"/>
      <c r="R6931" s="178"/>
      <c r="S6931" s="178"/>
      <c r="T6931" s="178"/>
      <c r="U6931" s="178"/>
      <c r="V6931" s="178"/>
      <c r="W6931" s="178"/>
      <c r="X6931" s="178"/>
      <c r="Y6931" s="210">
        <f t="shared" si="548"/>
        <v>0.39443207762557075</v>
      </c>
      <c r="Z6931" s="211">
        <f t="shared" si="550"/>
        <v>0.44</v>
      </c>
      <c r="AA6931" s="178"/>
      <c r="AB6931" s="178"/>
      <c r="AC6931" s="178"/>
    </row>
    <row r="6932" spans="2:29" x14ac:dyDescent="0.35">
      <c r="B6932" s="222">
        <v>700900</v>
      </c>
      <c r="C6932" s="208">
        <v>295934</v>
      </c>
      <c r="D6932" s="309">
        <v>16276.37</v>
      </c>
      <c r="E6932" s="206">
        <v>23674.720000000001</v>
      </c>
      <c r="F6932" s="206">
        <v>26634.06</v>
      </c>
      <c r="G6932" s="205">
        <f t="shared" si="551"/>
        <v>0.42222000285347411</v>
      </c>
      <c r="H6932" s="207">
        <f t="shared" si="552"/>
        <v>0.45</v>
      </c>
      <c r="I6932" s="213">
        <v>276464</v>
      </c>
      <c r="J6932" s="213">
        <v>15205.52</v>
      </c>
      <c r="K6932" s="212">
        <v>22117.119999999999</v>
      </c>
      <c r="L6932" s="212">
        <v>24881.759999999998</v>
      </c>
      <c r="M6932" s="239">
        <f t="shared" si="549"/>
        <v>0.51529999999995202</v>
      </c>
      <c r="N6932" s="239"/>
      <c r="O6932" s="178"/>
      <c r="P6932" s="178"/>
      <c r="Q6932" s="178"/>
      <c r="R6932" s="178"/>
      <c r="S6932" s="178"/>
      <c r="T6932" s="178"/>
      <c r="U6932" s="178"/>
      <c r="V6932" s="178"/>
      <c r="W6932" s="178"/>
      <c r="X6932" s="178"/>
      <c r="Y6932" s="210">
        <f t="shared" si="548"/>
        <v>0.39444143244400059</v>
      </c>
      <c r="Z6932" s="211">
        <f t="shared" si="550"/>
        <v>0.46</v>
      </c>
      <c r="AA6932" s="178"/>
      <c r="AB6932" s="178"/>
      <c r="AC6932" s="178"/>
    </row>
    <row r="6933" spans="2:29" x14ac:dyDescent="0.35">
      <c r="B6933" s="222">
        <v>701000</v>
      </c>
      <c r="C6933" s="208">
        <v>295979</v>
      </c>
      <c r="D6933" s="309">
        <v>16278.84</v>
      </c>
      <c r="E6933" s="206">
        <v>23678.32</v>
      </c>
      <c r="F6933" s="206">
        <v>26638.11</v>
      </c>
      <c r="G6933" s="205">
        <f t="shared" si="551"/>
        <v>0.42222396576319543</v>
      </c>
      <c r="H6933" s="207">
        <f t="shared" si="552"/>
        <v>0.45</v>
      </c>
      <c r="I6933" s="213">
        <v>276508</v>
      </c>
      <c r="J6933" s="213">
        <v>15207.94</v>
      </c>
      <c r="K6933" s="212">
        <v>22120.639999999999</v>
      </c>
      <c r="L6933" s="212">
        <v>24885.72</v>
      </c>
      <c r="M6933" s="239">
        <f t="shared" si="549"/>
        <v>0.51520000000007715</v>
      </c>
      <c r="N6933" s="239"/>
      <c r="O6933" s="178"/>
      <c r="P6933" s="178"/>
      <c r="Q6933" s="178"/>
      <c r="R6933" s="178"/>
      <c r="S6933" s="178"/>
      <c r="T6933" s="178"/>
      <c r="U6933" s="178"/>
      <c r="V6933" s="178"/>
      <c r="W6933" s="178"/>
      <c r="X6933" s="178"/>
      <c r="Y6933" s="210">
        <f t="shared" si="548"/>
        <v>0.39444793152639085</v>
      </c>
      <c r="Z6933" s="211">
        <f t="shared" si="550"/>
        <v>0.44</v>
      </c>
      <c r="AA6933" s="178"/>
      <c r="AB6933" s="178"/>
      <c r="AC6933" s="178"/>
    </row>
    <row r="6934" spans="2:29" x14ac:dyDescent="0.35">
      <c r="B6934" s="222">
        <v>701100</v>
      </c>
      <c r="C6934" s="208">
        <v>296024</v>
      </c>
      <c r="D6934" s="309">
        <v>16281.32</v>
      </c>
      <c r="E6934" s="206">
        <v>23681.919999999998</v>
      </c>
      <c r="F6934" s="206">
        <v>26642.16</v>
      </c>
      <c r="G6934" s="205">
        <f t="shared" si="551"/>
        <v>0.42222792754243332</v>
      </c>
      <c r="H6934" s="207">
        <f t="shared" si="552"/>
        <v>0.45</v>
      </c>
      <c r="I6934" s="213">
        <v>276554</v>
      </c>
      <c r="J6934" s="213">
        <v>15210.47</v>
      </c>
      <c r="K6934" s="212">
        <v>22124.32</v>
      </c>
      <c r="L6934" s="212">
        <v>24889.86</v>
      </c>
      <c r="M6934" s="239">
        <f t="shared" si="549"/>
        <v>0.51529999999980647</v>
      </c>
      <c r="N6934" s="239"/>
      <c r="O6934" s="178"/>
      <c r="P6934" s="178"/>
      <c r="Q6934" s="178"/>
      <c r="R6934" s="178"/>
      <c r="S6934" s="178"/>
      <c r="T6934" s="178"/>
      <c r="U6934" s="178"/>
      <c r="V6934" s="178"/>
      <c r="W6934" s="178"/>
      <c r="X6934" s="178"/>
      <c r="Y6934" s="210">
        <f t="shared" si="548"/>
        <v>0.39445728141491943</v>
      </c>
      <c r="Z6934" s="211">
        <f t="shared" si="550"/>
        <v>0.46</v>
      </c>
      <c r="AA6934" s="178"/>
      <c r="AB6934" s="178"/>
      <c r="AC6934" s="178"/>
    </row>
    <row r="6935" spans="2:29" x14ac:dyDescent="0.35">
      <c r="B6935" s="222">
        <v>701200</v>
      </c>
      <c r="C6935" s="208">
        <v>296069</v>
      </c>
      <c r="D6935" s="309">
        <v>16283.79</v>
      </c>
      <c r="E6935" s="206">
        <v>23685.52</v>
      </c>
      <c r="F6935" s="206">
        <v>26646.21</v>
      </c>
      <c r="G6935" s="205">
        <f t="shared" si="551"/>
        <v>0.4222318881916714</v>
      </c>
      <c r="H6935" s="207">
        <f t="shared" si="552"/>
        <v>0.45</v>
      </c>
      <c r="I6935" s="213">
        <v>276598</v>
      </c>
      <c r="J6935" s="213">
        <v>15212.89</v>
      </c>
      <c r="K6935" s="212">
        <v>22127.84</v>
      </c>
      <c r="L6935" s="212">
        <v>24893.82</v>
      </c>
      <c r="M6935" s="239">
        <f t="shared" si="549"/>
        <v>0.51520000000000432</v>
      </c>
      <c r="N6935" s="239"/>
      <c r="O6935" s="178"/>
      <c r="P6935" s="178"/>
      <c r="Q6935" s="178"/>
      <c r="R6935" s="178"/>
      <c r="S6935" s="178"/>
      <c r="T6935" s="178"/>
      <c r="U6935" s="178"/>
      <c r="V6935" s="178"/>
      <c r="W6935" s="178"/>
      <c r="X6935" s="178"/>
      <c r="Y6935" s="210">
        <f t="shared" si="548"/>
        <v>0.39446377638334285</v>
      </c>
      <c r="Z6935" s="211">
        <f t="shared" si="550"/>
        <v>0.44</v>
      </c>
      <c r="AA6935" s="178"/>
      <c r="AB6935" s="178"/>
      <c r="AC6935" s="178"/>
    </row>
    <row r="6936" spans="2:29" x14ac:dyDescent="0.35">
      <c r="B6936" s="222">
        <v>701300</v>
      </c>
      <c r="C6936" s="208">
        <v>296114</v>
      </c>
      <c r="D6936" s="309">
        <v>16286.27</v>
      </c>
      <c r="E6936" s="206">
        <v>23689.119999999999</v>
      </c>
      <c r="F6936" s="206">
        <v>26650.26</v>
      </c>
      <c r="G6936" s="205">
        <f t="shared" si="551"/>
        <v>0.42223584771139311</v>
      </c>
      <c r="H6936" s="207">
        <f t="shared" si="552"/>
        <v>0.45</v>
      </c>
      <c r="I6936" s="213">
        <v>276644</v>
      </c>
      <c r="J6936" s="213">
        <v>15215.42</v>
      </c>
      <c r="K6936" s="212">
        <v>22131.52</v>
      </c>
      <c r="L6936" s="212">
        <v>24897.96</v>
      </c>
      <c r="M6936" s="239">
        <f t="shared" si="549"/>
        <v>0.51530000000027942</v>
      </c>
      <c r="N6936" s="239"/>
      <c r="O6936" s="178"/>
      <c r="P6936" s="178"/>
      <c r="Q6936" s="178"/>
      <c r="R6936" s="178"/>
      <c r="S6936" s="178"/>
      <c r="T6936" s="178"/>
      <c r="U6936" s="178"/>
      <c r="V6936" s="178"/>
      <c r="W6936" s="178"/>
      <c r="X6936" s="178"/>
      <c r="Y6936" s="210">
        <f t="shared" si="548"/>
        <v>0.3944731213460716</v>
      </c>
      <c r="Z6936" s="211">
        <f t="shared" si="550"/>
        <v>0.46</v>
      </c>
      <c r="AA6936" s="178"/>
      <c r="AB6936" s="178"/>
      <c r="AC6936" s="178"/>
    </row>
    <row r="6937" spans="2:29" x14ac:dyDescent="0.35">
      <c r="B6937" s="222">
        <v>701400</v>
      </c>
      <c r="C6937" s="208">
        <v>296159</v>
      </c>
      <c r="D6937" s="309">
        <v>16288.74</v>
      </c>
      <c r="E6937" s="206">
        <v>23692.720000000001</v>
      </c>
      <c r="F6937" s="206">
        <v>26654.31</v>
      </c>
      <c r="G6937" s="205">
        <f t="shared" si="551"/>
        <v>0.42223980610208156</v>
      </c>
      <c r="H6937" s="207">
        <f t="shared" si="552"/>
        <v>0.45</v>
      </c>
      <c r="I6937" s="213">
        <v>276688</v>
      </c>
      <c r="J6937" s="213">
        <v>15217.84</v>
      </c>
      <c r="K6937" s="212">
        <v>22135.040000000001</v>
      </c>
      <c r="L6937" s="212">
        <v>24901.919999999998</v>
      </c>
      <c r="M6937" s="239">
        <f t="shared" si="549"/>
        <v>0.51519999999989519</v>
      </c>
      <c r="N6937" s="239"/>
      <c r="O6937" s="178"/>
      <c r="P6937" s="178"/>
      <c r="Q6937" s="178"/>
      <c r="R6937" s="178"/>
      <c r="S6937" s="178"/>
      <c r="T6937" s="178"/>
      <c r="U6937" s="178"/>
      <c r="V6937" s="178"/>
      <c r="W6937" s="178"/>
      <c r="X6937" s="178"/>
      <c r="Y6937" s="210">
        <f t="shared" si="548"/>
        <v>0.39447961220416311</v>
      </c>
      <c r="Z6937" s="211">
        <f t="shared" si="550"/>
        <v>0.44</v>
      </c>
      <c r="AA6937" s="178"/>
      <c r="AB6937" s="178"/>
      <c r="AC6937" s="178"/>
    </row>
    <row r="6938" spans="2:29" x14ac:dyDescent="0.35">
      <c r="B6938" s="222">
        <v>701500</v>
      </c>
      <c r="C6938" s="208">
        <v>296204</v>
      </c>
      <c r="D6938" s="309">
        <v>16291.22</v>
      </c>
      <c r="E6938" s="206">
        <v>23696.32</v>
      </c>
      <c r="F6938" s="206">
        <v>26658.36</v>
      </c>
      <c r="G6938" s="205">
        <f t="shared" si="551"/>
        <v>0.42224376336421954</v>
      </c>
      <c r="H6938" s="207">
        <f t="shared" si="552"/>
        <v>0.45</v>
      </c>
      <c r="I6938" s="213">
        <v>276734</v>
      </c>
      <c r="J6938" s="213">
        <v>15220.37</v>
      </c>
      <c r="K6938" s="212">
        <v>22138.720000000001</v>
      </c>
      <c r="L6938" s="212">
        <v>24906.06</v>
      </c>
      <c r="M6938" s="239">
        <f t="shared" si="549"/>
        <v>0.5152999999995882</v>
      </c>
      <c r="N6938" s="239"/>
      <c r="O6938" s="178"/>
      <c r="P6938" s="178"/>
      <c r="Q6938" s="178"/>
      <c r="R6938" s="178"/>
      <c r="S6938" s="178"/>
      <c r="T6938" s="178"/>
      <c r="U6938" s="178"/>
      <c r="V6938" s="178"/>
      <c r="W6938" s="178"/>
      <c r="X6938" s="178"/>
      <c r="Y6938" s="210">
        <f t="shared" si="548"/>
        <v>0.39448895224518887</v>
      </c>
      <c r="Z6938" s="211">
        <f t="shared" si="550"/>
        <v>0.46</v>
      </c>
      <c r="AA6938" s="178"/>
      <c r="AB6938" s="178"/>
      <c r="AC6938" s="178"/>
    </row>
    <row r="6939" spans="2:29" x14ac:dyDescent="0.35">
      <c r="B6939" s="222">
        <v>701600</v>
      </c>
      <c r="C6939" s="208">
        <v>296249</v>
      </c>
      <c r="D6939" s="309">
        <v>16293.69</v>
      </c>
      <c r="E6939" s="206">
        <v>23699.919999999998</v>
      </c>
      <c r="F6939" s="206">
        <v>26662.41</v>
      </c>
      <c r="G6939" s="205">
        <f t="shared" si="551"/>
        <v>0.4222477194982896</v>
      </c>
      <c r="H6939" s="207">
        <f t="shared" si="552"/>
        <v>0.45</v>
      </c>
      <c r="I6939" s="213">
        <v>276778</v>
      </c>
      <c r="J6939" s="213">
        <v>15222.79</v>
      </c>
      <c r="K6939" s="212">
        <v>22142.240000000002</v>
      </c>
      <c r="L6939" s="212">
        <v>24910.02</v>
      </c>
      <c r="M6939" s="239">
        <f t="shared" si="549"/>
        <v>0.51519999999974975</v>
      </c>
      <c r="N6939" s="239"/>
      <c r="O6939" s="178"/>
      <c r="P6939" s="178"/>
      <c r="Q6939" s="178"/>
      <c r="R6939" s="178"/>
      <c r="S6939" s="178"/>
      <c r="T6939" s="178"/>
      <c r="U6939" s="178"/>
      <c r="V6939" s="178"/>
      <c r="W6939" s="178"/>
      <c r="X6939" s="178"/>
      <c r="Y6939" s="210">
        <f t="shared" si="548"/>
        <v>0.39449543899657924</v>
      </c>
      <c r="Z6939" s="211">
        <f t="shared" si="550"/>
        <v>0.44</v>
      </c>
      <c r="AA6939" s="178"/>
      <c r="AB6939" s="178"/>
      <c r="AC6939" s="178"/>
    </row>
    <row r="6940" spans="2:29" x14ac:dyDescent="0.35">
      <c r="B6940" s="222">
        <v>701700</v>
      </c>
      <c r="C6940" s="208">
        <v>296294</v>
      </c>
      <c r="D6940" s="309">
        <v>16296.17</v>
      </c>
      <c r="E6940" s="206">
        <v>23703.52</v>
      </c>
      <c r="F6940" s="206">
        <v>26666.46</v>
      </c>
      <c r="G6940" s="205">
        <f t="shared" si="551"/>
        <v>0.42225167450477413</v>
      </c>
      <c r="H6940" s="207">
        <f t="shared" si="552"/>
        <v>0.45</v>
      </c>
      <c r="I6940" s="213">
        <v>276824</v>
      </c>
      <c r="J6940" s="213">
        <v>15225.32</v>
      </c>
      <c r="K6940" s="212">
        <v>22145.919999999998</v>
      </c>
      <c r="L6940" s="212">
        <v>24914.16</v>
      </c>
      <c r="M6940" s="239">
        <f t="shared" si="549"/>
        <v>0.51530000000002474</v>
      </c>
      <c r="N6940" s="239"/>
      <c r="O6940" s="178"/>
      <c r="P6940" s="178"/>
      <c r="Q6940" s="178"/>
      <c r="R6940" s="178"/>
      <c r="S6940" s="178"/>
      <c r="T6940" s="178"/>
      <c r="U6940" s="178"/>
      <c r="V6940" s="178"/>
      <c r="W6940" s="178"/>
      <c r="X6940" s="178"/>
      <c r="Y6940" s="210">
        <f t="shared" si="548"/>
        <v>0.39450477411999429</v>
      </c>
      <c r="Z6940" s="211">
        <f t="shared" si="550"/>
        <v>0.46</v>
      </c>
      <c r="AA6940" s="178"/>
      <c r="AB6940" s="178"/>
      <c r="AC6940" s="178"/>
    </row>
    <row r="6941" spans="2:29" x14ac:dyDescent="0.35">
      <c r="B6941" s="222">
        <v>701800</v>
      </c>
      <c r="C6941" s="208">
        <v>296339</v>
      </c>
      <c r="D6941" s="309">
        <v>16298.64</v>
      </c>
      <c r="E6941" s="206">
        <v>23707.119999999999</v>
      </c>
      <c r="F6941" s="206">
        <v>26670.51</v>
      </c>
      <c r="G6941" s="205">
        <f t="shared" si="551"/>
        <v>0.42225562838415504</v>
      </c>
      <c r="H6941" s="207">
        <f t="shared" si="552"/>
        <v>0.45</v>
      </c>
      <c r="I6941" s="213">
        <v>276868</v>
      </c>
      <c r="J6941" s="213">
        <v>15227.74</v>
      </c>
      <c r="K6941" s="212">
        <v>22149.439999999999</v>
      </c>
      <c r="L6941" s="212">
        <v>24918.12</v>
      </c>
      <c r="M6941" s="239">
        <f t="shared" si="549"/>
        <v>0.51520000000025901</v>
      </c>
      <c r="N6941" s="239"/>
      <c r="O6941" s="178"/>
      <c r="P6941" s="178"/>
      <c r="Q6941" s="178"/>
      <c r="R6941" s="178"/>
      <c r="S6941" s="178"/>
      <c r="T6941" s="178"/>
      <c r="U6941" s="178"/>
      <c r="V6941" s="178"/>
      <c r="W6941" s="178"/>
      <c r="X6941" s="178"/>
      <c r="Y6941" s="210">
        <f t="shared" si="548"/>
        <v>0.39451125676831006</v>
      </c>
      <c r="Z6941" s="211">
        <f t="shared" si="550"/>
        <v>0.44</v>
      </c>
      <c r="AA6941" s="178"/>
      <c r="AB6941" s="178"/>
      <c r="AC6941" s="178"/>
    </row>
    <row r="6942" spans="2:29" x14ac:dyDescent="0.35">
      <c r="B6942" s="222">
        <v>701900</v>
      </c>
      <c r="C6942" s="208">
        <v>296384</v>
      </c>
      <c r="D6942" s="309">
        <v>16301.12</v>
      </c>
      <c r="E6942" s="206">
        <v>23710.720000000001</v>
      </c>
      <c r="F6942" s="206">
        <v>26674.560000000001</v>
      </c>
      <c r="G6942" s="205">
        <f t="shared" si="551"/>
        <v>0.42225958113691409</v>
      </c>
      <c r="H6942" s="207">
        <f t="shared" si="552"/>
        <v>0.45</v>
      </c>
      <c r="I6942" s="213">
        <v>276914</v>
      </c>
      <c r="J6942" s="213">
        <v>15230.27</v>
      </c>
      <c r="K6942" s="212">
        <v>22153.119999999999</v>
      </c>
      <c r="L6942" s="212">
        <v>24922.26</v>
      </c>
      <c r="M6942" s="239">
        <f t="shared" si="549"/>
        <v>0.51529999999995202</v>
      </c>
      <c r="N6942" s="239"/>
      <c r="O6942" s="178"/>
      <c r="P6942" s="178"/>
      <c r="Q6942" s="178"/>
      <c r="R6942" s="178"/>
      <c r="S6942" s="178"/>
      <c r="T6942" s="178"/>
      <c r="U6942" s="178"/>
      <c r="V6942" s="178"/>
      <c r="W6942" s="178"/>
      <c r="X6942" s="178"/>
      <c r="Y6942" s="210">
        <f t="shared" si="548"/>
        <v>0.39452058697820203</v>
      </c>
      <c r="Z6942" s="211">
        <f t="shared" si="550"/>
        <v>0.46</v>
      </c>
      <c r="AA6942" s="178"/>
      <c r="AB6942" s="178"/>
      <c r="AC6942" s="178"/>
    </row>
    <row r="6943" spans="2:29" x14ac:dyDescent="0.35">
      <c r="B6943" s="222">
        <v>702000</v>
      </c>
      <c r="C6943" s="208">
        <v>296429</v>
      </c>
      <c r="D6943" s="309">
        <v>16303.59</v>
      </c>
      <c r="E6943" s="206">
        <v>23714.32</v>
      </c>
      <c r="F6943" s="206">
        <v>26678.61</v>
      </c>
      <c r="G6943" s="205">
        <f t="shared" si="551"/>
        <v>0.42226353276353279</v>
      </c>
      <c r="H6943" s="207">
        <f t="shared" si="552"/>
        <v>0.45</v>
      </c>
      <c r="I6943" s="213">
        <v>276958</v>
      </c>
      <c r="J6943" s="213">
        <v>15232.69</v>
      </c>
      <c r="K6943" s="212">
        <v>22156.639999999999</v>
      </c>
      <c r="L6943" s="212">
        <v>24926.22</v>
      </c>
      <c r="M6943" s="239">
        <f t="shared" si="549"/>
        <v>0.51520000000007715</v>
      </c>
      <c r="N6943" s="239"/>
      <c r="O6943" s="178"/>
      <c r="P6943" s="178"/>
      <c r="Q6943" s="178"/>
      <c r="R6943" s="178"/>
      <c r="S6943" s="178"/>
      <c r="T6943" s="178"/>
      <c r="U6943" s="178"/>
      <c r="V6943" s="178"/>
      <c r="W6943" s="178"/>
      <c r="X6943" s="178"/>
      <c r="Y6943" s="210">
        <f t="shared" si="548"/>
        <v>0.39452706552706551</v>
      </c>
      <c r="Z6943" s="211">
        <f t="shared" si="550"/>
        <v>0.44</v>
      </c>
      <c r="AA6943" s="178"/>
      <c r="AB6943" s="178"/>
      <c r="AC6943" s="178"/>
    </row>
    <row r="6944" spans="2:29" x14ac:dyDescent="0.35">
      <c r="B6944" s="222">
        <v>702100</v>
      </c>
      <c r="C6944" s="208">
        <v>296474</v>
      </c>
      <c r="D6944" s="309">
        <v>16306.07</v>
      </c>
      <c r="E6944" s="206">
        <v>23717.919999999998</v>
      </c>
      <c r="F6944" s="206">
        <v>26682.66</v>
      </c>
      <c r="G6944" s="205">
        <f t="shared" si="551"/>
        <v>0.42226748326449226</v>
      </c>
      <c r="H6944" s="207">
        <f t="shared" si="552"/>
        <v>0.45</v>
      </c>
      <c r="I6944" s="213">
        <v>277004</v>
      </c>
      <c r="J6944" s="213">
        <v>15235.22</v>
      </c>
      <c r="K6944" s="212">
        <v>22160.32</v>
      </c>
      <c r="L6944" s="212">
        <v>24930.36</v>
      </c>
      <c r="M6944" s="239">
        <f t="shared" si="549"/>
        <v>0.51529999999980647</v>
      </c>
      <c r="N6944" s="239"/>
      <c r="O6944" s="178"/>
      <c r="P6944" s="178"/>
      <c r="Q6944" s="178"/>
      <c r="R6944" s="178"/>
      <c r="S6944" s="178"/>
      <c r="T6944" s="178"/>
      <c r="U6944" s="178"/>
      <c r="V6944" s="178"/>
      <c r="W6944" s="178"/>
      <c r="X6944" s="178"/>
      <c r="Y6944" s="210">
        <f t="shared" si="548"/>
        <v>0.39453639082751746</v>
      </c>
      <c r="Z6944" s="211">
        <f t="shared" si="550"/>
        <v>0.46</v>
      </c>
      <c r="AA6944" s="178"/>
      <c r="AB6944" s="178"/>
      <c r="AC6944" s="178"/>
    </row>
    <row r="6945" spans="2:29" x14ac:dyDescent="0.35">
      <c r="B6945" s="222">
        <v>702200</v>
      </c>
      <c r="C6945" s="208">
        <v>296519</v>
      </c>
      <c r="D6945" s="309">
        <v>16308.54</v>
      </c>
      <c r="E6945" s="206">
        <v>23721.52</v>
      </c>
      <c r="F6945" s="206">
        <v>26686.71</v>
      </c>
      <c r="G6945" s="205">
        <f t="shared" si="551"/>
        <v>0.42227143264027345</v>
      </c>
      <c r="H6945" s="207">
        <f t="shared" si="552"/>
        <v>0.45</v>
      </c>
      <c r="I6945" s="213">
        <v>277048</v>
      </c>
      <c r="J6945" s="213">
        <v>15237.64</v>
      </c>
      <c r="K6945" s="212">
        <v>22163.84</v>
      </c>
      <c r="L6945" s="212">
        <v>24934.32</v>
      </c>
      <c r="M6945" s="239">
        <f t="shared" si="549"/>
        <v>0.51520000000000432</v>
      </c>
      <c r="N6945" s="239"/>
      <c r="O6945" s="178"/>
      <c r="P6945" s="178"/>
      <c r="Q6945" s="178"/>
      <c r="R6945" s="178"/>
      <c r="S6945" s="178"/>
      <c r="T6945" s="178"/>
      <c r="U6945" s="178"/>
      <c r="V6945" s="178"/>
      <c r="W6945" s="178"/>
      <c r="X6945" s="178"/>
      <c r="Y6945" s="210">
        <f t="shared" si="548"/>
        <v>0.39454286528054683</v>
      </c>
      <c r="Z6945" s="211">
        <f t="shared" si="550"/>
        <v>0.44</v>
      </c>
      <c r="AA6945" s="178"/>
      <c r="AB6945" s="178"/>
      <c r="AC6945" s="178"/>
    </row>
    <row r="6946" spans="2:29" x14ac:dyDescent="0.35">
      <c r="B6946" s="222">
        <v>702300</v>
      </c>
      <c r="C6946" s="208">
        <v>296564</v>
      </c>
      <c r="D6946" s="309">
        <v>16311.02</v>
      </c>
      <c r="E6946" s="206">
        <v>23725.119999999999</v>
      </c>
      <c r="F6946" s="206">
        <v>26690.76</v>
      </c>
      <c r="G6946" s="205">
        <f t="shared" si="551"/>
        <v>0.42227538089135697</v>
      </c>
      <c r="H6946" s="207">
        <f t="shared" si="552"/>
        <v>0.45</v>
      </c>
      <c r="I6946" s="213">
        <v>277094</v>
      </c>
      <c r="J6946" s="213">
        <v>15240.17</v>
      </c>
      <c r="K6946" s="212">
        <v>22167.52</v>
      </c>
      <c r="L6946" s="212">
        <v>24938.46</v>
      </c>
      <c r="M6946" s="239">
        <f t="shared" si="549"/>
        <v>0.51530000000027942</v>
      </c>
      <c r="N6946" s="239"/>
      <c r="O6946" s="178"/>
      <c r="P6946" s="178"/>
      <c r="Q6946" s="178"/>
      <c r="R6946" s="178"/>
      <c r="S6946" s="178"/>
      <c r="T6946" s="178"/>
      <c r="U6946" s="178"/>
      <c r="V6946" s="178"/>
      <c r="W6946" s="178"/>
      <c r="X6946" s="178"/>
      <c r="Y6946" s="210">
        <f t="shared" si="548"/>
        <v>0.39455218567563721</v>
      </c>
      <c r="Z6946" s="211">
        <f t="shared" si="550"/>
        <v>0.46</v>
      </c>
      <c r="AA6946" s="178"/>
      <c r="AB6946" s="178"/>
      <c r="AC6946" s="178"/>
    </row>
    <row r="6947" spans="2:29" x14ac:dyDescent="0.35">
      <c r="B6947" s="222">
        <v>702400</v>
      </c>
      <c r="C6947" s="208">
        <v>296609</v>
      </c>
      <c r="D6947" s="309">
        <v>16313.49</v>
      </c>
      <c r="E6947" s="206">
        <v>23728.720000000001</v>
      </c>
      <c r="F6947" s="206">
        <v>26694.81</v>
      </c>
      <c r="G6947" s="205">
        <f t="shared" si="551"/>
        <v>0.42227932801822321</v>
      </c>
      <c r="H6947" s="207">
        <f t="shared" si="552"/>
        <v>0.45</v>
      </c>
      <c r="I6947" s="213">
        <v>277138</v>
      </c>
      <c r="J6947" s="213">
        <v>15242.59</v>
      </c>
      <c r="K6947" s="212">
        <v>22171.040000000001</v>
      </c>
      <c r="L6947" s="212">
        <v>24942.42</v>
      </c>
      <c r="M6947" s="239">
        <f t="shared" si="549"/>
        <v>0.51519999999989519</v>
      </c>
      <c r="N6947" s="239"/>
      <c r="O6947" s="178"/>
      <c r="P6947" s="178"/>
      <c r="Q6947" s="178"/>
      <c r="R6947" s="178"/>
      <c r="S6947" s="178"/>
      <c r="T6947" s="178"/>
      <c r="U6947" s="178"/>
      <c r="V6947" s="178"/>
      <c r="W6947" s="178"/>
      <c r="X6947" s="178"/>
      <c r="Y6947" s="210">
        <f t="shared" si="548"/>
        <v>0.39455865603644646</v>
      </c>
      <c r="Z6947" s="211">
        <f t="shared" si="550"/>
        <v>0.44</v>
      </c>
      <c r="AA6947" s="178"/>
      <c r="AB6947" s="178"/>
      <c r="AC6947" s="178"/>
    </row>
    <row r="6948" spans="2:29" x14ac:dyDescent="0.35">
      <c r="B6948" s="222">
        <v>702500</v>
      </c>
      <c r="C6948" s="208">
        <v>296654</v>
      </c>
      <c r="D6948" s="309">
        <v>16315.97</v>
      </c>
      <c r="E6948" s="206">
        <v>23732.32</v>
      </c>
      <c r="F6948" s="206">
        <v>26698.86</v>
      </c>
      <c r="G6948" s="205">
        <f t="shared" si="551"/>
        <v>0.4222832740213523</v>
      </c>
      <c r="H6948" s="207">
        <f t="shared" si="552"/>
        <v>0.45</v>
      </c>
      <c r="I6948" s="213">
        <v>277184</v>
      </c>
      <c r="J6948" s="213">
        <v>15245.12</v>
      </c>
      <c r="K6948" s="212">
        <v>22174.720000000001</v>
      </c>
      <c r="L6948" s="212">
        <v>24946.560000000001</v>
      </c>
      <c r="M6948" s="239">
        <f t="shared" si="549"/>
        <v>0.5152999999995882</v>
      </c>
      <c r="N6948" s="239"/>
      <c r="O6948" s="178"/>
      <c r="P6948" s="178"/>
      <c r="Q6948" s="178"/>
      <c r="R6948" s="178"/>
      <c r="S6948" s="178"/>
      <c r="T6948" s="178"/>
      <c r="U6948" s="178"/>
      <c r="V6948" s="178"/>
      <c r="W6948" s="178"/>
      <c r="X6948" s="178"/>
      <c r="Y6948" s="210">
        <f t="shared" si="548"/>
        <v>0.39456797153024908</v>
      </c>
      <c r="Z6948" s="211">
        <f t="shared" si="550"/>
        <v>0.46</v>
      </c>
      <c r="AA6948" s="178"/>
      <c r="AB6948" s="178"/>
      <c r="AC6948" s="178"/>
    </row>
    <row r="6949" spans="2:29" x14ac:dyDescent="0.35">
      <c r="B6949" s="222">
        <v>702600</v>
      </c>
      <c r="C6949" s="208">
        <v>296699</v>
      </c>
      <c r="D6949" s="309">
        <v>16318.44</v>
      </c>
      <c r="E6949" s="206">
        <v>23735.919999999998</v>
      </c>
      <c r="F6949" s="206">
        <v>26702.91</v>
      </c>
      <c r="G6949" s="205">
        <f t="shared" si="551"/>
        <v>0.422287218901224</v>
      </c>
      <c r="H6949" s="207">
        <f t="shared" si="552"/>
        <v>0.45</v>
      </c>
      <c r="I6949" s="213">
        <v>277228</v>
      </c>
      <c r="J6949" s="213">
        <v>15247.54</v>
      </c>
      <c r="K6949" s="212">
        <v>22178.240000000002</v>
      </c>
      <c r="L6949" s="212">
        <v>24950.52</v>
      </c>
      <c r="M6949" s="239">
        <f t="shared" si="549"/>
        <v>0.51519999999974975</v>
      </c>
      <c r="N6949" s="239"/>
      <c r="O6949" s="178"/>
      <c r="P6949" s="178"/>
      <c r="Q6949" s="178"/>
      <c r="R6949" s="178"/>
      <c r="S6949" s="178"/>
      <c r="T6949" s="178"/>
      <c r="U6949" s="178"/>
      <c r="V6949" s="178"/>
      <c r="W6949" s="178"/>
      <c r="X6949" s="178"/>
      <c r="Y6949" s="210">
        <f t="shared" si="548"/>
        <v>0.39457443780244805</v>
      </c>
      <c r="Z6949" s="211">
        <f t="shared" si="550"/>
        <v>0.44</v>
      </c>
      <c r="AA6949" s="178"/>
      <c r="AB6949" s="178"/>
      <c r="AC6949" s="178"/>
    </row>
    <row r="6950" spans="2:29" x14ac:dyDescent="0.35">
      <c r="B6950" s="222">
        <v>702700</v>
      </c>
      <c r="C6950" s="208">
        <v>296744</v>
      </c>
      <c r="D6950" s="309">
        <v>16320.92</v>
      </c>
      <c r="E6950" s="206">
        <v>23739.52</v>
      </c>
      <c r="F6950" s="206">
        <v>26706.959999999999</v>
      </c>
      <c r="G6950" s="205">
        <f t="shared" si="551"/>
        <v>0.4222911626583179</v>
      </c>
      <c r="H6950" s="207">
        <f t="shared" si="552"/>
        <v>0.45</v>
      </c>
      <c r="I6950" s="213">
        <v>277274</v>
      </c>
      <c r="J6950" s="213">
        <v>15250.07</v>
      </c>
      <c r="K6950" s="212">
        <v>22181.919999999998</v>
      </c>
      <c r="L6950" s="212">
        <v>24954.66</v>
      </c>
      <c r="M6950" s="239">
        <f t="shared" si="549"/>
        <v>0.51530000000002474</v>
      </c>
      <c r="N6950" s="239"/>
      <c r="O6950" s="178"/>
      <c r="P6950" s="178"/>
      <c r="Q6950" s="178"/>
      <c r="R6950" s="178"/>
      <c r="S6950" s="178"/>
      <c r="T6950" s="178"/>
      <c r="U6950" s="178"/>
      <c r="V6950" s="178"/>
      <c r="W6950" s="178"/>
      <c r="X6950" s="178"/>
      <c r="Y6950" s="210">
        <f t="shared" si="548"/>
        <v>0.39458374839903232</v>
      </c>
      <c r="Z6950" s="211">
        <f t="shared" si="550"/>
        <v>0.46</v>
      </c>
      <c r="AA6950" s="178"/>
      <c r="AB6950" s="178"/>
      <c r="AC6950" s="178"/>
    </row>
    <row r="6951" spans="2:29" x14ac:dyDescent="0.35">
      <c r="B6951" s="222">
        <v>702800</v>
      </c>
      <c r="C6951" s="208">
        <v>296789</v>
      </c>
      <c r="D6951" s="309">
        <v>16323.39</v>
      </c>
      <c r="E6951" s="206">
        <v>23743.119999999999</v>
      </c>
      <c r="F6951" s="206">
        <v>26711.01</v>
      </c>
      <c r="G6951" s="205">
        <f t="shared" si="551"/>
        <v>0.42229510529311326</v>
      </c>
      <c r="H6951" s="207">
        <f t="shared" si="552"/>
        <v>0.45</v>
      </c>
      <c r="I6951" s="213">
        <v>277318</v>
      </c>
      <c r="J6951" s="213">
        <v>15252.49</v>
      </c>
      <c r="K6951" s="212">
        <v>22185.439999999999</v>
      </c>
      <c r="L6951" s="212">
        <v>24958.62</v>
      </c>
      <c r="M6951" s="239">
        <f t="shared" si="549"/>
        <v>0.51520000000025901</v>
      </c>
      <c r="N6951" s="239"/>
      <c r="O6951" s="178"/>
      <c r="P6951" s="178"/>
      <c r="Q6951" s="178"/>
      <c r="R6951" s="178"/>
      <c r="S6951" s="178"/>
      <c r="T6951" s="178"/>
      <c r="U6951" s="178"/>
      <c r="V6951" s="178"/>
      <c r="W6951" s="178"/>
      <c r="X6951" s="178"/>
      <c r="Y6951" s="210">
        <f t="shared" si="548"/>
        <v>0.39459021058622651</v>
      </c>
      <c r="Z6951" s="211">
        <f t="shared" si="550"/>
        <v>0.44</v>
      </c>
      <c r="AA6951" s="178"/>
      <c r="AB6951" s="178"/>
      <c r="AC6951" s="178"/>
    </row>
    <row r="6952" spans="2:29" x14ac:dyDescent="0.35">
      <c r="B6952" s="222">
        <v>702900</v>
      </c>
      <c r="C6952" s="208">
        <v>296834</v>
      </c>
      <c r="D6952" s="309">
        <v>16325.87</v>
      </c>
      <c r="E6952" s="206">
        <v>23746.720000000001</v>
      </c>
      <c r="F6952" s="206">
        <v>26715.06</v>
      </c>
      <c r="G6952" s="205">
        <f t="shared" si="551"/>
        <v>0.42229904680608904</v>
      </c>
      <c r="H6952" s="207">
        <f t="shared" si="552"/>
        <v>0.45</v>
      </c>
      <c r="I6952" s="213">
        <v>277364</v>
      </c>
      <c r="J6952" s="213">
        <v>15255.02</v>
      </c>
      <c r="K6952" s="212">
        <v>22189.119999999999</v>
      </c>
      <c r="L6952" s="212">
        <v>24962.76</v>
      </c>
      <c r="M6952" s="239">
        <f t="shared" si="549"/>
        <v>0.51529999999995202</v>
      </c>
      <c r="N6952" s="239"/>
      <c r="O6952" s="178"/>
      <c r="P6952" s="178"/>
      <c r="Q6952" s="178"/>
      <c r="R6952" s="178"/>
      <c r="S6952" s="178"/>
      <c r="T6952" s="178"/>
      <c r="U6952" s="178"/>
      <c r="V6952" s="178"/>
      <c r="W6952" s="178"/>
      <c r="X6952" s="178"/>
      <c r="Y6952" s="210">
        <f t="shared" si="548"/>
        <v>0.39459951628965712</v>
      </c>
      <c r="Z6952" s="211">
        <f t="shared" si="550"/>
        <v>0.46</v>
      </c>
      <c r="AA6952" s="178"/>
      <c r="AB6952" s="178"/>
      <c r="AC6952" s="178"/>
    </row>
    <row r="6953" spans="2:29" x14ac:dyDescent="0.35">
      <c r="B6953" s="222">
        <v>703000</v>
      </c>
      <c r="C6953" s="208">
        <v>296879</v>
      </c>
      <c r="D6953" s="309">
        <v>16328.34</v>
      </c>
      <c r="E6953" s="206">
        <v>23750.32</v>
      </c>
      <c r="F6953" s="206">
        <v>26719.11</v>
      </c>
      <c r="G6953" s="205">
        <f t="shared" si="551"/>
        <v>0.42230298719772402</v>
      </c>
      <c r="H6953" s="207">
        <f t="shared" si="552"/>
        <v>0.45</v>
      </c>
      <c r="I6953" s="213">
        <v>277408</v>
      </c>
      <c r="J6953" s="213">
        <v>15257.44</v>
      </c>
      <c r="K6953" s="212">
        <v>22192.639999999999</v>
      </c>
      <c r="L6953" s="212">
        <v>24966.720000000001</v>
      </c>
      <c r="M6953" s="239">
        <f t="shared" si="549"/>
        <v>0.51520000000007715</v>
      </c>
      <c r="N6953" s="239"/>
      <c r="O6953" s="178"/>
      <c r="P6953" s="178"/>
      <c r="Q6953" s="178"/>
      <c r="R6953" s="178"/>
      <c r="S6953" s="178"/>
      <c r="T6953" s="178"/>
      <c r="U6953" s="178"/>
      <c r="V6953" s="178"/>
      <c r="W6953" s="178"/>
      <c r="X6953" s="178"/>
      <c r="Y6953" s="210">
        <f t="shared" si="548"/>
        <v>0.39460597439544809</v>
      </c>
      <c r="Z6953" s="211">
        <f t="shared" si="550"/>
        <v>0.44</v>
      </c>
      <c r="AA6953" s="178"/>
      <c r="AB6953" s="178"/>
      <c r="AC6953" s="178"/>
    </row>
    <row r="6954" spans="2:29" x14ac:dyDescent="0.35">
      <c r="B6954" s="222">
        <v>703100</v>
      </c>
      <c r="C6954" s="208">
        <v>296924</v>
      </c>
      <c r="D6954" s="309">
        <v>16330.82</v>
      </c>
      <c r="E6954" s="206">
        <v>23753.919999999998</v>
      </c>
      <c r="F6954" s="206">
        <v>26723.16</v>
      </c>
      <c r="G6954" s="205">
        <f t="shared" si="551"/>
        <v>0.42230692646849666</v>
      </c>
      <c r="H6954" s="207">
        <f t="shared" si="552"/>
        <v>0.45</v>
      </c>
      <c r="I6954" s="213">
        <v>277454</v>
      </c>
      <c r="J6954" s="213">
        <v>15259.97</v>
      </c>
      <c r="K6954" s="212">
        <v>22196.32</v>
      </c>
      <c r="L6954" s="212">
        <v>24970.86</v>
      </c>
      <c r="M6954" s="239">
        <f t="shared" si="549"/>
        <v>0.51529999999980647</v>
      </c>
      <c r="N6954" s="239"/>
      <c r="O6954" s="178"/>
      <c r="P6954" s="178"/>
      <c r="Q6954" s="178"/>
      <c r="R6954" s="178"/>
      <c r="S6954" s="178"/>
      <c r="T6954" s="178"/>
      <c r="U6954" s="178"/>
      <c r="V6954" s="178"/>
      <c r="W6954" s="178"/>
      <c r="X6954" s="178"/>
      <c r="Y6954" s="210">
        <f t="shared" si="548"/>
        <v>0.39461527520978523</v>
      </c>
      <c r="Z6954" s="211">
        <f t="shared" si="550"/>
        <v>0.46</v>
      </c>
      <c r="AA6954" s="178"/>
      <c r="AB6954" s="178"/>
      <c r="AC6954" s="178"/>
    </row>
    <row r="6955" spans="2:29" x14ac:dyDescent="0.35">
      <c r="B6955" s="222">
        <v>703200</v>
      </c>
      <c r="C6955" s="208">
        <v>296969</v>
      </c>
      <c r="D6955" s="309">
        <v>16333.29</v>
      </c>
      <c r="E6955" s="206">
        <v>23757.52</v>
      </c>
      <c r="F6955" s="206">
        <v>26727.21</v>
      </c>
      <c r="G6955" s="205">
        <f t="shared" si="551"/>
        <v>0.42231086461888512</v>
      </c>
      <c r="H6955" s="207">
        <f t="shared" si="552"/>
        <v>0.45</v>
      </c>
      <c r="I6955" s="213">
        <v>277498</v>
      </c>
      <c r="J6955" s="213">
        <v>15262.39</v>
      </c>
      <c r="K6955" s="212">
        <v>22199.84</v>
      </c>
      <c r="L6955" s="212">
        <v>24974.82</v>
      </c>
      <c r="M6955" s="239">
        <f t="shared" si="549"/>
        <v>0.51520000000000432</v>
      </c>
      <c r="N6955" s="239"/>
      <c r="O6955" s="178"/>
      <c r="P6955" s="178"/>
      <c r="Q6955" s="178"/>
      <c r="R6955" s="178"/>
      <c r="S6955" s="178"/>
      <c r="T6955" s="178"/>
      <c r="U6955" s="178"/>
      <c r="V6955" s="178"/>
      <c r="W6955" s="178"/>
      <c r="X6955" s="178"/>
      <c r="Y6955" s="210">
        <f t="shared" si="548"/>
        <v>0.39462172923777017</v>
      </c>
      <c r="Z6955" s="211">
        <f t="shared" si="550"/>
        <v>0.44</v>
      </c>
      <c r="AA6955" s="178"/>
      <c r="AB6955" s="178"/>
      <c r="AC6955" s="178"/>
    </row>
    <row r="6956" spans="2:29" x14ac:dyDescent="0.35">
      <c r="B6956" s="222">
        <v>703300</v>
      </c>
      <c r="C6956" s="208">
        <v>297014</v>
      </c>
      <c r="D6956" s="309">
        <v>16335.77</v>
      </c>
      <c r="E6956" s="206">
        <v>23761.119999999999</v>
      </c>
      <c r="F6956" s="206">
        <v>26731.26</v>
      </c>
      <c r="G6956" s="205">
        <f t="shared" si="551"/>
        <v>0.42231480164936724</v>
      </c>
      <c r="H6956" s="207">
        <f t="shared" si="552"/>
        <v>0.45</v>
      </c>
      <c r="I6956" s="213">
        <v>277544</v>
      </c>
      <c r="J6956" s="213">
        <v>15264.92</v>
      </c>
      <c r="K6956" s="212">
        <v>22203.52</v>
      </c>
      <c r="L6956" s="212">
        <v>24978.959999999999</v>
      </c>
      <c r="M6956" s="239">
        <f t="shared" si="549"/>
        <v>0.51530000000027942</v>
      </c>
      <c r="N6956" s="239"/>
      <c r="O6956" s="178"/>
      <c r="P6956" s="178"/>
      <c r="Q6956" s="178"/>
      <c r="R6956" s="178"/>
      <c r="S6956" s="178"/>
      <c r="T6956" s="178"/>
      <c r="U6956" s="178"/>
      <c r="V6956" s="178"/>
      <c r="W6956" s="178"/>
      <c r="X6956" s="178"/>
      <c r="Y6956" s="210">
        <f t="shared" si="548"/>
        <v>0.39463102516706955</v>
      </c>
      <c r="Z6956" s="211">
        <f t="shared" si="550"/>
        <v>0.46</v>
      </c>
      <c r="AA6956" s="178"/>
      <c r="AB6956" s="178"/>
      <c r="AC6956" s="178"/>
    </row>
    <row r="6957" spans="2:29" x14ac:dyDescent="0.35">
      <c r="B6957" s="222">
        <v>703400</v>
      </c>
      <c r="C6957" s="208">
        <v>297059</v>
      </c>
      <c r="D6957" s="309">
        <v>16338.24</v>
      </c>
      <c r="E6957" s="206">
        <v>23764.720000000001</v>
      </c>
      <c r="F6957" s="206">
        <v>26735.31</v>
      </c>
      <c r="G6957" s="205">
        <f t="shared" si="551"/>
        <v>0.42231873756042082</v>
      </c>
      <c r="H6957" s="207">
        <f t="shared" si="552"/>
        <v>0.45</v>
      </c>
      <c r="I6957" s="213">
        <v>277588</v>
      </c>
      <c r="J6957" s="213">
        <v>15267.34</v>
      </c>
      <c r="K6957" s="212">
        <v>22207.040000000001</v>
      </c>
      <c r="L6957" s="212">
        <v>24982.92</v>
      </c>
      <c r="M6957" s="239">
        <f t="shared" si="549"/>
        <v>0.51519999999989519</v>
      </c>
      <c r="N6957" s="239"/>
      <c r="O6957" s="178"/>
      <c r="P6957" s="178"/>
      <c r="Q6957" s="178"/>
      <c r="R6957" s="178"/>
      <c r="S6957" s="178"/>
      <c r="T6957" s="178"/>
      <c r="U6957" s="178"/>
      <c r="V6957" s="178"/>
      <c r="W6957" s="178"/>
      <c r="X6957" s="178"/>
      <c r="Y6957" s="210">
        <f t="shared" si="548"/>
        <v>0.39463747512084163</v>
      </c>
      <c r="Z6957" s="211">
        <f t="shared" si="550"/>
        <v>0.44</v>
      </c>
      <c r="AA6957" s="178"/>
      <c r="AB6957" s="178"/>
      <c r="AC6957" s="178"/>
    </row>
    <row r="6958" spans="2:29" x14ac:dyDescent="0.35">
      <c r="B6958" s="222">
        <v>703500</v>
      </c>
      <c r="C6958" s="208">
        <v>297104</v>
      </c>
      <c r="D6958" s="309">
        <v>16340.72</v>
      </c>
      <c r="E6958" s="206">
        <v>23768.32</v>
      </c>
      <c r="F6958" s="206">
        <v>26739.360000000001</v>
      </c>
      <c r="G6958" s="205">
        <f t="shared" si="551"/>
        <v>0.42232267235252308</v>
      </c>
      <c r="H6958" s="207">
        <f t="shared" si="552"/>
        <v>0.45</v>
      </c>
      <c r="I6958" s="213">
        <v>277634</v>
      </c>
      <c r="J6958" s="213">
        <v>15269.87</v>
      </c>
      <c r="K6958" s="212">
        <v>22210.720000000001</v>
      </c>
      <c r="L6958" s="212">
        <v>24987.06</v>
      </c>
      <c r="M6958" s="239">
        <f t="shared" si="549"/>
        <v>0.5152999999995882</v>
      </c>
      <c r="N6958" s="239"/>
      <c r="O6958" s="178"/>
      <c r="P6958" s="178"/>
      <c r="Q6958" s="178"/>
      <c r="R6958" s="178"/>
      <c r="S6958" s="178"/>
      <c r="T6958" s="178"/>
      <c r="U6958" s="178"/>
      <c r="V6958" s="178"/>
      <c r="W6958" s="178"/>
      <c r="X6958" s="178"/>
      <c r="Y6958" s="210">
        <f t="shared" si="548"/>
        <v>0.39464676616915423</v>
      </c>
      <c r="Z6958" s="211">
        <f t="shared" si="550"/>
        <v>0.46</v>
      </c>
      <c r="AA6958" s="178"/>
      <c r="AB6958" s="178"/>
      <c r="AC6958" s="178"/>
    </row>
    <row r="6959" spans="2:29" x14ac:dyDescent="0.35">
      <c r="B6959" s="222">
        <v>703600</v>
      </c>
      <c r="C6959" s="208">
        <v>297149</v>
      </c>
      <c r="D6959" s="309">
        <v>16343.19</v>
      </c>
      <c r="E6959" s="206">
        <v>23771.919999999998</v>
      </c>
      <c r="F6959" s="206">
        <v>26743.41</v>
      </c>
      <c r="G6959" s="205">
        <f t="shared" si="551"/>
        <v>0.42232660602615124</v>
      </c>
      <c r="H6959" s="207">
        <f t="shared" si="552"/>
        <v>0.45</v>
      </c>
      <c r="I6959" s="213">
        <v>277678</v>
      </c>
      <c r="J6959" s="213">
        <v>15272.29</v>
      </c>
      <c r="K6959" s="212">
        <v>22214.240000000002</v>
      </c>
      <c r="L6959" s="212">
        <v>24991.02</v>
      </c>
      <c r="M6959" s="239">
        <f t="shared" si="549"/>
        <v>0.51519999999974975</v>
      </c>
      <c r="N6959" s="239"/>
      <c r="O6959" s="178"/>
      <c r="P6959" s="178"/>
      <c r="Q6959" s="178"/>
      <c r="R6959" s="178"/>
      <c r="S6959" s="178"/>
      <c r="T6959" s="178"/>
      <c r="U6959" s="178"/>
      <c r="V6959" s="178"/>
      <c r="W6959" s="178"/>
      <c r="X6959" s="178"/>
      <c r="Y6959" s="210">
        <f t="shared" si="548"/>
        <v>0.39465321205230247</v>
      </c>
      <c r="Z6959" s="211">
        <f t="shared" si="550"/>
        <v>0.44</v>
      </c>
      <c r="AA6959" s="178"/>
      <c r="AB6959" s="178"/>
      <c r="AC6959" s="178"/>
    </row>
    <row r="6960" spans="2:29" x14ac:dyDescent="0.35">
      <c r="B6960" s="222">
        <v>703700</v>
      </c>
      <c r="C6960" s="208">
        <v>297194</v>
      </c>
      <c r="D6960" s="309">
        <v>16345.67</v>
      </c>
      <c r="E6960" s="206">
        <v>23775.52</v>
      </c>
      <c r="F6960" s="206">
        <v>26747.46</v>
      </c>
      <c r="G6960" s="205">
        <f t="shared" si="551"/>
        <v>0.42233053858178199</v>
      </c>
      <c r="H6960" s="207">
        <f t="shared" si="552"/>
        <v>0.45</v>
      </c>
      <c r="I6960" s="213">
        <v>277724</v>
      </c>
      <c r="J6960" s="213">
        <v>15274.82</v>
      </c>
      <c r="K6960" s="212">
        <v>22217.919999999998</v>
      </c>
      <c r="L6960" s="212">
        <v>24995.16</v>
      </c>
      <c r="M6960" s="239">
        <f t="shared" si="549"/>
        <v>0.51530000000002474</v>
      </c>
      <c r="N6960" s="239"/>
      <c r="O6960" s="178"/>
      <c r="P6960" s="178"/>
      <c r="Q6960" s="178"/>
      <c r="R6960" s="178"/>
      <c r="S6960" s="178"/>
      <c r="T6960" s="178"/>
      <c r="U6960" s="178"/>
      <c r="V6960" s="178"/>
      <c r="W6960" s="178"/>
      <c r="X6960" s="178"/>
      <c r="Y6960" s="210">
        <f t="shared" si="548"/>
        <v>0.39466249822367488</v>
      </c>
      <c r="Z6960" s="211">
        <f t="shared" si="550"/>
        <v>0.46</v>
      </c>
      <c r="AA6960" s="178"/>
      <c r="AB6960" s="178"/>
      <c r="AC6960" s="178"/>
    </row>
    <row r="6961" spans="2:29" x14ac:dyDescent="0.35">
      <c r="B6961" s="222">
        <v>703800</v>
      </c>
      <c r="C6961" s="208">
        <v>297239</v>
      </c>
      <c r="D6961" s="309">
        <v>16348.14</v>
      </c>
      <c r="E6961" s="206">
        <v>23779.119999999999</v>
      </c>
      <c r="F6961" s="206">
        <v>26751.51</v>
      </c>
      <c r="G6961" s="205">
        <f t="shared" si="551"/>
        <v>0.42233447001989199</v>
      </c>
      <c r="H6961" s="207">
        <f t="shared" si="552"/>
        <v>0.45</v>
      </c>
      <c r="I6961" s="213">
        <v>277768</v>
      </c>
      <c r="J6961" s="213">
        <v>15277.24</v>
      </c>
      <c r="K6961" s="212">
        <v>22221.439999999999</v>
      </c>
      <c r="L6961" s="212">
        <v>24999.119999999999</v>
      </c>
      <c r="M6961" s="239">
        <f t="shared" si="549"/>
        <v>0.51520000000025901</v>
      </c>
      <c r="N6961" s="239"/>
      <c r="O6961" s="178"/>
      <c r="P6961" s="178"/>
      <c r="Q6961" s="178"/>
      <c r="R6961" s="178"/>
      <c r="S6961" s="178"/>
      <c r="T6961" s="178"/>
      <c r="U6961" s="178"/>
      <c r="V6961" s="178"/>
      <c r="W6961" s="178"/>
      <c r="X6961" s="178"/>
      <c r="Y6961" s="210">
        <f t="shared" si="548"/>
        <v>0.39466894003978403</v>
      </c>
      <c r="Z6961" s="211">
        <f t="shared" si="550"/>
        <v>0.44</v>
      </c>
      <c r="AA6961" s="178"/>
      <c r="AB6961" s="178"/>
      <c r="AC6961" s="178"/>
    </row>
    <row r="6962" spans="2:29" x14ac:dyDescent="0.35">
      <c r="B6962" s="222">
        <v>703900</v>
      </c>
      <c r="C6962" s="208">
        <v>297284</v>
      </c>
      <c r="D6962" s="309">
        <v>16350.62</v>
      </c>
      <c r="E6962" s="206">
        <v>23782.720000000001</v>
      </c>
      <c r="F6962" s="206">
        <v>26755.56</v>
      </c>
      <c r="G6962" s="205">
        <f t="shared" si="551"/>
        <v>0.42233840034095754</v>
      </c>
      <c r="H6962" s="207">
        <f t="shared" si="552"/>
        <v>0.45</v>
      </c>
      <c r="I6962" s="213">
        <v>277814</v>
      </c>
      <c r="J6962" s="213">
        <v>15279.77</v>
      </c>
      <c r="K6962" s="212">
        <v>22225.119999999999</v>
      </c>
      <c r="L6962" s="212">
        <v>25003.26</v>
      </c>
      <c r="M6962" s="239">
        <f t="shared" si="549"/>
        <v>0.51529999999995202</v>
      </c>
      <c r="N6962" s="239"/>
      <c r="O6962" s="178"/>
      <c r="P6962" s="178"/>
      <c r="Q6962" s="178"/>
      <c r="R6962" s="178"/>
      <c r="S6962" s="178"/>
      <c r="T6962" s="178"/>
      <c r="U6962" s="178"/>
      <c r="V6962" s="178"/>
      <c r="W6962" s="178"/>
      <c r="X6962" s="178"/>
      <c r="Y6962" s="210">
        <f t="shared" si="548"/>
        <v>0.39467822133825825</v>
      </c>
      <c r="Z6962" s="211">
        <f t="shared" si="550"/>
        <v>0.46</v>
      </c>
      <c r="AA6962" s="178"/>
      <c r="AB6962" s="178"/>
      <c r="AC6962" s="178"/>
    </row>
    <row r="6963" spans="2:29" x14ac:dyDescent="0.35">
      <c r="B6963" s="222">
        <v>704000</v>
      </c>
      <c r="C6963" s="208">
        <v>297329</v>
      </c>
      <c r="D6963" s="309">
        <v>16353.09</v>
      </c>
      <c r="E6963" s="206">
        <v>23786.32</v>
      </c>
      <c r="F6963" s="206">
        <v>26759.61</v>
      </c>
      <c r="G6963" s="205">
        <f t="shared" si="551"/>
        <v>0.42234232954545453</v>
      </c>
      <c r="H6963" s="207">
        <f t="shared" si="552"/>
        <v>0.45</v>
      </c>
      <c r="I6963" s="213">
        <v>277858</v>
      </c>
      <c r="J6963" s="213">
        <v>15282.19</v>
      </c>
      <c r="K6963" s="212">
        <v>22228.639999999999</v>
      </c>
      <c r="L6963" s="212">
        <v>25007.22</v>
      </c>
      <c r="M6963" s="239">
        <f t="shared" si="549"/>
        <v>0.51520000000007715</v>
      </c>
      <c r="N6963" s="239"/>
      <c r="O6963" s="178"/>
      <c r="P6963" s="178"/>
      <c r="Q6963" s="178"/>
      <c r="R6963" s="178"/>
      <c r="S6963" s="178"/>
      <c r="T6963" s="178"/>
      <c r="U6963" s="178"/>
      <c r="V6963" s="178"/>
      <c r="W6963" s="178"/>
      <c r="X6963" s="178"/>
      <c r="Y6963" s="210">
        <f t="shared" si="548"/>
        <v>0.39468465909090911</v>
      </c>
      <c r="Z6963" s="211">
        <f t="shared" si="550"/>
        <v>0.44</v>
      </c>
      <c r="AA6963" s="178"/>
      <c r="AB6963" s="178"/>
      <c r="AC6963" s="178"/>
    </row>
    <row r="6964" spans="2:29" x14ac:dyDescent="0.35">
      <c r="B6964" s="222">
        <v>704100</v>
      </c>
      <c r="C6964" s="208">
        <v>297374</v>
      </c>
      <c r="D6964" s="309">
        <v>16355.57</v>
      </c>
      <c r="E6964" s="206">
        <v>23789.919999999998</v>
      </c>
      <c r="F6964" s="206">
        <v>26763.66</v>
      </c>
      <c r="G6964" s="205">
        <f t="shared" si="551"/>
        <v>0.4223462576338588</v>
      </c>
      <c r="H6964" s="207">
        <f t="shared" si="552"/>
        <v>0.45</v>
      </c>
      <c r="I6964" s="213">
        <v>277904</v>
      </c>
      <c r="J6964" s="213">
        <v>15284.72</v>
      </c>
      <c r="K6964" s="212">
        <v>22232.32</v>
      </c>
      <c r="L6964" s="212">
        <v>25011.360000000001</v>
      </c>
      <c r="M6964" s="239">
        <f t="shared" si="549"/>
        <v>0.51529999999980647</v>
      </c>
      <c r="N6964" s="239"/>
      <c r="O6964" s="178"/>
      <c r="P6964" s="178"/>
      <c r="Q6964" s="178"/>
      <c r="R6964" s="178"/>
      <c r="S6964" s="178"/>
      <c r="T6964" s="178"/>
      <c r="U6964" s="178"/>
      <c r="V6964" s="178"/>
      <c r="W6964" s="178"/>
      <c r="X6964" s="178"/>
      <c r="Y6964" s="210">
        <f t="shared" si="548"/>
        <v>0.39469393552052268</v>
      </c>
      <c r="Z6964" s="211">
        <f t="shared" si="550"/>
        <v>0.46</v>
      </c>
      <c r="AA6964" s="178"/>
      <c r="AB6964" s="178"/>
      <c r="AC6964" s="178"/>
    </row>
    <row r="6965" spans="2:29" x14ac:dyDescent="0.35">
      <c r="B6965" s="222">
        <v>704200</v>
      </c>
      <c r="C6965" s="208">
        <v>297419</v>
      </c>
      <c r="D6965" s="309">
        <v>16358.04</v>
      </c>
      <c r="E6965" s="206">
        <v>23793.52</v>
      </c>
      <c r="F6965" s="206">
        <v>26767.71</v>
      </c>
      <c r="G6965" s="205">
        <f t="shared" si="551"/>
        <v>0.42235018460664586</v>
      </c>
      <c r="H6965" s="207">
        <f t="shared" si="552"/>
        <v>0.45</v>
      </c>
      <c r="I6965" s="213">
        <v>277948</v>
      </c>
      <c r="J6965" s="213">
        <v>15287.14</v>
      </c>
      <c r="K6965" s="212">
        <v>22235.84</v>
      </c>
      <c r="L6965" s="212">
        <v>25015.32</v>
      </c>
      <c r="M6965" s="239">
        <f t="shared" si="549"/>
        <v>0.51520000000000432</v>
      </c>
      <c r="N6965" s="239"/>
      <c r="O6965" s="178"/>
      <c r="P6965" s="178"/>
      <c r="Q6965" s="178"/>
      <c r="R6965" s="178"/>
      <c r="S6965" s="178"/>
      <c r="T6965" s="178"/>
      <c r="U6965" s="178"/>
      <c r="V6965" s="178"/>
      <c r="W6965" s="178"/>
      <c r="X6965" s="178"/>
      <c r="Y6965" s="210">
        <f t="shared" si="548"/>
        <v>0.39470036921329166</v>
      </c>
      <c r="Z6965" s="211">
        <f t="shared" si="550"/>
        <v>0.44</v>
      </c>
      <c r="AA6965" s="178"/>
      <c r="AB6965" s="178"/>
      <c r="AC6965" s="178"/>
    </row>
    <row r="6966" spans="2:29" x14ac:dyDescent="0.35">
      <c r="B6966" s="222">
        <v>704300</v>
      </c>
      <c r="C6966" s="208">
        <v>297464</v>
      </c>
      <c r="D6966" s="309">
        <v>16360.52</v>
      </c>
      <c r="E6966" s="206">
        <v>23797.119999999999</v>
      </c>
      <c r="F6966" s="206">
        <v>26771.759999999998</v>
      </c>
      <c r="G6966" s="205">
        <f t="shared" si="551"/>
        <v>0.42235411046429078</v>
      </c>
      <c r="H6966" s="207">
        <f t="shared" si="552"/>
        <v>0.45</v>
      </c>
      <c r="I6966" s="213">
        <v>277994</v>
      </c>
      <c r="J6966" s="213">
        <v>15289.67</v>
      </c>
      <c r="K6966" s="212">
        <v>22239.52</v>
      </c>
      <c r="L6966" s="212">
        <v>25019.46</v>
      </c>
      <c r="M6966" s="239">
        <f t="shared" si="549"/>
        <v>0.51530000000027942</v>
      </c>
      <c r="N6966" s="239"/>
      <c r="O6966" s="178"/>
      <c r="P6966" s="178"/>
      <c r="Q6966" s="178"/>
      <c r="R6966" s="178"/>
      <c r="S6966" s="178"/>
      <c r="T6966" s="178"/>
      <c r="U6966" s="178"/>
      <c r="V6966" s="178"/>
      <c r="W6966" s="178"/>
      <c r="X6966" s="178"/>
      <c r="Y6966" s="210">
        <f t="shared" si="548"/>
        <v>0.39470964077807752</v>
      </c>
      <c r="Z6966" s="211">
        <f t="shared" si="550"/>
        <v>0.46</v>
      </c>
      <c r="AA6966" s="178"/>
      <c r="AB6966" s="178"/>
      <c r="AC6966" s="178"/>
    </row>
    <row r="6967" spans="2:29" x14ac:dyDescent="0.35">
      <c r="B6967" s="222">
        <v>704400</v>
      </c>
      <c r="C6967" s="208">
        <v>297509</v>
      </c>
      <c r="D6967" s="309">
        <v>16362.99</v>
      </c>
      <c r="E6967" s="206">
        <v>23800.720000000001</v>
      </c>
      <c r="F6967" s="206">
        <v>26775.81</v>
      </c>
      <c r="G6967" s="205">
        <f t="shared" si="551"/>
        <v>0.42235803520726861</v>
      </c>
      <c r="H6967" s="207">
        <f t="shared" si="552"/>
        <v>0.45</v>
      </c>
      <c r="I6967" s="213">
        <v>278038</v>
      </c>
      <c r="J6967" s="213">
        <v>15292.09</v>
      </c>
      <c r="K6967" s="212">
        <v>22243.040000000001</v>
      </c>
      <c r="L6967" s="212">
        <v>25023.42</v>
      </c>
      <c r="M6967" s="239">
        <f t="shared" si="549"/>
        <v>0.51519999999989519</v>
      </c>
      <c r="N6967" s="239"/>
      <c r="O6967" s="178"/>
      <c r="P6967" s="178"/>
      <c r="Q6967" s="178"/>
      <c r="R6967" s="178"/>
      <c r="S6967" s="178"/>
      <c r="T6967" s="178"/>
      <c r="U6967" s="178"/>
      <c r="V6967" s="178"/>
      <c r="W6967" s="178"/>
      <c r="X6967" s="178"/>
      <c r="Y6967" s="210">
        <f t="shared" si="548"/>
        <v>0.39471607041453721</v>
      </c>
      <c r="Z6967" s="211">
        <f t="shared" si="550"/>
        <v>0.44</v>
      </c>
      <c r="AA6967" s="178"/>
      <c r="AB6967" s="178"/>
      <c r="AC6967" s="178"/>
    </row>
    <row r="6968" spans="2:29" x14ac:dyDescent="0.35">
      <c r="B6968" s="222">
        <v>704500</v>
      </c>
      <c r="C6968" s="208">
        <v>297554</v>
      </c>
      <c r="D6968" s="309">
        <v>16365.47</v>
      </c>
      <c r="E6968" s="206">
        <v>23804.32</v>
      </c>
      <c r="F6968" s="206">
        <v>26779.86</v>
      </c>
      <c r="G6968" s="205">
        <f t="shared" si="551"/>
        <v>0.42236195883605393</v>
      </c>
      <c r="H6968" s="207">
        <f t="shared" si="552"/>
        <v>0.45</v>
      </c>
      <c r="I6968" s="213">
        <v>278084</v>
      </c>
      <c r="J6968" s="213">
        <v>15294.62</v>
      </c>
      <c r="K6968" s="212">
        <v>22246.720000000001</v>
      </c>
      <c r="L6968" s="212">
        <v>25027.56</v>
      </c>
      <c r="M6968" s="239">
        <f t="shared" si="549"/>
        <v>0.5152999999995882</v>
      </c>
      <c r="N6968" s="239"/>
      <c r="O6968" s="178"/>
      <c r="P6968" s="178"/>
      <c r="Q6968" s="178"/>
      <c r="R6968" s="178"/>
      <c r="S6968" s="178"/>
      <c r="T6968" s="178"/>
      <c r="U6968" s="178"/>
      <c r="V6968" s="178"/>
      <c r="W6968" s="178"/>
      <c r="X6968" s="178"/>
      <c r="Y6968" s="210">
        <f t="shared" si="548"/>
        <v>0.39472533711852376</v>
      </c>
      <c r="Z6968" s="211">
        <f t="shared" si="550"/>
        <v>0.46</v>
      </c>
      <c r="AA6968" s="178"/>
      <c r="AB6968" s="178"/>
      <c r="AC6968" s="178"/>
    </row>
    <row r="6969" spans="2:29" x14ac:dyDescent="0.35">
      <c r="B6969" s="222">
        <v>704600</v>
      </c>
      <c r="C6969" s="208">
        <v>297599</v>
      </c>
      <c r="D6969" s="309">
        <v>16367.94</v>
      </c>
      <c r="E6969" s="206">
        <v>23807.919999999998</v>
      </c>
      <c r="F6969" s="206">
        <v>26783.91</v>
      </c>
      <c r="G6969" s="205">
        <f t="shared" si="551"/>
        <v>0.42236588135112119</v>
      </c>
      <c r="H6969" s="207">
        <f t="shared" si="552"/>
        <v>0.45</v>
      </c>
      <c r="I6969" s="213">
        <v>278128</v>
      </c>
      <c r="J6969" s="213">
        <v>15297.04</v>
      </c>
      <c r="K6969" s="212">
        <v>22250.240000000002</v>
      </c>
      <c r="L6969" s="212">
        <v>25031.52</v>
      </c>
      <c r="M6969" s="239">
        <f t="shared" si="549"/>
        <v>0.51519999999974975</v>
      </c>
      <c r="N6969" s="239"/>
      <c r="O6969" s="178"/>
      <c r="P6969" s="178"/>
      <c r="Q6969" s="178"/>
      <c r="R6969" s="178"/>
      <c r="S6969" s="178"/>
      <c r="T6969" s="178"/>
      <c r="U6969" s="178"/>
      <c r="V6969" s="178"/>
      <c r="W6969" s="178"/>
      <c r="X6969" s="178"/>
      <c r="Y6969" s="210">
        <f t="shared" si="548"/>
        <v>0.39473176270224242</v>
      </c>
      <c r="Z6969" s="211">
        <f t="shared" si="550"/>
        <v>0.44</v>
      </c>
      <c r="AA6969" s="178"/>
      <c r="AB6969" s="178"/>
      <c r="AC6969" s="178"/>
    </row>
    <row r="6970" spans="2:29" x14ac:dyDescent="0.35">
      <c r="B6970" s="222">
        <v>704700</v>
      </c>
      <c r="C6970" s="208">
        <v>297644</v>
      </c>
      <c r="D6970" s="309">
        <v>16370.42</v>
      </c>
      <c r="E6970" s="206">
        <v>23811.52</v>
      </c>
      <c r="F6970" s="206">
        <v>26787.96</v>
      </c>
      <c r="G6970" s="205">
        <f t="shared" si="551"/>
        <v>0.4223698027529445</v>
      </c>
      <c r="H6970" s="207">
        <f t="shared" si="552"/>
        <v>0.45</v>
      </c>
      <c r="I6970" s="213">
        <v>278174</v>
      </c>
      <c r="J6970" s="213">
        <v>15299.57</v>
      </c>
      <c r="K6970" s="212">
        <v>22253.919999999998</v>
      </c>
      <c r="L6970" s="212">
        <v>25035.66</v>
      </c>
      <c r="M6970" s="239">
        <f t="shared" si="549"/>
        <v>0.51530000000002474</v>
      </c>
      <c r="N6970" s="239"/>
      <c r="O6970" s="178"/>
      <c r="P6970" s="178"/>
      <c r="Q6970" s="178"/>
      <c r="R6970" s="178"/>
      <c r="S6970" s="178"/>
      <c r="T6970" s="178"/>
      <c r="U6970" s="178"/>
      <c r="V6970" s="178"/>
      <c r="W6970" s="178"/>
      <c r="X6970" s="178"/>
      <c r="Y6970" s="210">
        <f t="shared" si="548"/>
        <v>0.39474102454945365</v>
      </c>
      <c r="Z6970" s="211">
        <f t="shared" si="550"/>
        <v>0.46</v>
      </c>
      <c r="AA6970" s="178"/>
      <c r="AB6970" s="178"/>
      <c r="AC6970" s="178"/>
    </row>
    <row r="6971" spans="2:29" x14ac:dyDescent="0.35">
      <c r="B6971" s="222">
        <v>704800</v>
      </c>
      <c r="C6971" s="208">
        <v>297689</v>
      </c>
      <c r="D6971" s="309">
        <v>16372.89</v>
      </c>
      <c r="E6971" s="206">
        <v>23815.119999999999</v>
      </c>
      <c r="F6971" s="206">
        <v>26792.01</v>
      </c>
      <c r="G6971" s="205">
        <f t="shared" si="551"/>
        <v>0.42237372304199772</v>
      </c>
      <c r="H6971" s="207">
        <f t="shared" si="552"/>
        <v>0.45</v>
      </c>
      <c r="I6971" s="213">
        <v>278218</v>
      </c>
      <c r="J6971" s="213">
        <v>15301.99</v>
      </c>
      <c r="K6971" s="212">
        <v>22257.439999999999</v>
      </c>
      <c r="L6971" s="212">
        <v>25039.62</v>
      </c>
      <c r="M6971" s="239">
        <f t="shared" si="549"/>
        <v>0.51520000000025901</v>
      </c>
      <c r="N6971" s="239"/>
      <c r="O6971" s="178"/>
      <c r="P6971" s="178"/>
      <c r="Q6971" s="178"/>
      <c r="R6971" s="178"/>
      <c r="S6971" s="178"/>
      <c r="T6971" s="178"/>
      <c r="U6971" s="178"/>
      <c r="V6971" s="178"/>
      <c r="W6971" s="178"/>
      <c r="X6971" s="178"/>
      <c r="Y6971" s="210">
        <f t="shared" si="548"/>
        <v>0.39474744608399548</v>
      </c>
      <c r="Z6971" s="211">
        <f t="shared" si="550"/>
        <v>0.44</v>
      </c>
      <c r="AA6971" s="178"/>
      <c r="AB6971" s="178"/>
      <c r="AC6971" s="178"/>
    </row>
    <row r="6972" spans="2:29" x14ac:dyDescent="0.35">
      <c r="B6972" s="222">
        <v>704900</v>
      </c>
      <c r="C6972" s="208">
        <v>297734</v>
      </c>
      <c r="D6972" s="309">
        <v>16375.37</v>
      </c>
      <c r="E6972" s="206">
        <v>23818.720000000001</v>
      </c>
      <c r="F6972" s="206">
        <v>26796.06</v>
      </c>
      <c r="G6972" s="205">
        <f t="shared" si="551"/>
        <v>0.42237764221875446</v>
      </c>
      <c r="H6972" s="207">
        <f t="shared" si="552"/>
        <v>0.45</v>
      </c>
      <c r="I6972" s="213">
        <v>278264</v>
      </c>
      <c r="J6972" s="213">
        <v>15304.52</v>
      </c>
      <c r="K6972" s="212">
        <v>22261.119999999999</v>
      </c>
      <c r="L6972" s="212">
        <v>25043.759999999998</v>
      </c>
      <c r="M6972" s="239">
        <f t="shared" si="549"/>
        <v>0.51529999999995202</v>
      </c>
      <c r="N6972" s="239"/>
      <c r="O6972" s="178"/>
      <c r="P6972" s="178"/>
      <c r="Q6972" s="178"/>
      <c r="R6972" s="178"/>
      <c r="S6972" s="178"/>
      <c r="T6972" s="178"/>
      <c r="U6972" s="178"/>
      <c r="V6972" s="178"/>
      <c r="W6972" s="178"/>
      <c r="X6972" s="178"/>
      <c r="Y6972" s="210">
        <f t="shared" si="548"/>
        <v>0.39475670307845084</v>
      </c>
      <c r="Z6972" s="211">
        <f t="shared" si="550"/>
        <v>0.46</v>
      </c>
      <c r="AA6972" s="178"/>
      <c r="AB6972" s="178"/>
      <c r="AC6972" s="178"/>
    </row>
    <row r="6973" spans="2:29" x14ac:dyDescent="0.35">
      <c r="B6973" s="222">
        <v>705000</v>
      </c>
      <c r="C6973" s="208">
        <v>297779</v>
      </c>
      <c r="D6973" s="309">
        <v>16377.84</v>
      </c>
      <c r="E6973" s="206">
        <v>23822.32</v>
      </c>
      <c r="F6973" s="206">
        <v>26800.11</v>
      </c>
      <c r="G6973" s="205">
        <f t="shared" si="551"/>
        <v>0.42238156028368795</v>
      </c>
      <c r="H6973" s="207">
        <f t="shared" si="552"/>
        <v>0.45</v>
      </c>
      <c r="I6973" s="213">
        <v>278308</v>
      </c>
      <c r="J6973" s="213">
        <v>15306.94</v>
      </c>
      <c r="K6973" s="212">
        <v>22264.639999999999</v>
      </c>
      <c r="L6973" s="212">
        <v>25047.72</v>
      </c>
      <c r="M6973" s="239">
        <f t="shared" si="549"/>
        <v>0.51520000000007715</v>
      </c>
      <c r="N6973" s="239"/>
      <c r="O6973" s="178"/>
      <c r="P6973" s="178"/>
      <c r="Q6973" s="178"/>
      <c r="R6973" s="178"/>
      <c r="S6973" s="178"/>
      <c r="T6973" s="178"/>
      <c r="U6973" s="178"/>
      <c r="V6973" s="178"/>
      <c r="W6973" s="178"/>
      <c r="X6973" s="178"/>
      <c r="Y6973" s="210">
        <f t="shared" si="548"/>
        <v>0.39476312056737589</v>
      </c>
      <c r="Z6973" s="211">
        <f t="shared" si="550"/>
        <v>0.44</v>
      </c>
      <c r="AA6973" s="178"/>
      <c r="AB6973" s="178"/>
      <c r="AC6973" s="178"/>
    </row>
    <row r="6974" spans="2:29" x14ac:dyDescent="0.35">
      <c r="B6974" s="222">
        <v>705100</v>
      </c>
      <c r="C6974" s="208">
        <v>297824</v>
      </c>
      <c r="D6974" s="309">
        <v>16380.32</v>
      </c>
      <c r="E6974" s="206">
        <v>23825.919999999998</v>
      </c>
      <c r="F6974" s="206">
        <v>26804.16</v>
      </c>
      <c r="G6974" s="205">
        <f t="shared" si="551"/>
        <v>0.42238547723727132</v>
      </c>
      <c r="H6974" s="207">
        <f t="shared" si="552"/>
        <v>0.45</v>
      </c>
      <c r="I6974" s="213">
        <v>278354</v>
      </c>
      <c r="J6974" s="213">
        <v>15309.47</v>
      </c>
      <c r="K6974" s="212">
        <v>22268.32</v>
      </c>
      <c r="L6974" s="212">
        <v>25051.86</v>
      </c>
      <c r="M6974" s="239">
        <f t="shared" si="549"/>
        <v>0.51529999999980647</v>
      </c>
      <c r="N6974" s="239"/>
      <c r="O6974" s="178"/>
      <c r="P6974" s="178"/>
      <c r="Q6974" s="178"/>
      <c r="R6974" s="178"/>
      <c r="S6974" s="178"/>
      <c r="T6974" s="178"/>
      <c r="U6974" s="178"/>
      <c r="V6974" s="178"/>
      <c r="W6974" s="178"/>
      <c r="X6974" s="178"/>
      <c r="Y6974" s="210">
        <f t="shared" si="548"/>
        <v>0.39477237271309035</v>
      </c>
      <c r="Z6974" s="211">
        <f t="shared" si="550"/>
        <v>0.46</v>
      </c>
      <c r="AA6974" s="178"/>
      <c r="AB6974" s="178"/>
      <c r="AC6974" s="178"/>
    </row>
    <row r="6975" spans="2:29" x14ac:dyDescent="0.35">
      <c r="B6975" s="222">
        <v>705200</v>
      </c>
      <c r="C6975" s="208">
        <v>297869</v>
      </c>
      <c r="D6975" s="309">
        <v>16382.79</v>
      </c>
      <c r="E6975" s="206">
        <v>23829.52</v>
      </c>
      <c r="F6975" s="206">
        <v>26808.21</v>
      </c>
      <c r="G6975" s="205">
        <f t="shared" si="551"/>
        <v>0.4223893930799773</v>
      </c>
      <c r="H6975" s="207">
        <f t="shared" si="552"/>
        <v>0.45</v>
      </c>
      <c r="I6975" s="213">
        <v>278398</v>
      </c>
      <c r="J6975" s="213">
        <v>15311.89</v>
      </c>
      <c r="K6975" s="212">
        <v>22271.84</v>
      </c>
      <c r="L6975" s="212">
        <v>25055.82</v>
      </c>
      <c r="M6975" s="239">
        <f t="shared" si="549"/>
        <v>0.51520000000000432</v>
      </c>
      <c r="N6975" s="239"/>
      <c r="O6975" s="178"/>
      <c r="P6975" s="178"/>
      <c r="Q6975" s="178"/>
      <c r="R6975" s="178"/>
      <c r="S6975" s="178"/>
      <c r="T6975" s="178"/>
      <c r="U6975" s="178"/>
      <c r="V6975" s="178"/>
      <c r="W6975" s="178"/>
      <c r="X6975" s="178"/>
      <c r="Y6975" s="210">
        <f t="shared" si="548"/>
        <v>0.3947787861599546</v>
      </c>
      <c r="Z6975" s="211">
        <f t="shared" si="550"/>
        <v>0.44</v>
      </c>
      <c r="AA6975" s="178"/>
      <c r="AB6975" s="178"/>
      <c r="AC6975" s="178"/>
    </row>
    <row r="6976" spans="2:29" x14ac:dyDescent="0.35">
      <c r="B6976" s="222">
        <v>705300</v>
      </c>
      <c r="C6976" s="208">
        <v>297914</v>
      </c>
      <c r="D6976" s="309">
        <v>16385.27</v>
      </c>
      <c r="E6976" s="206">
        <v>23833.119999999999</v>
      </c>
      <c r="F6976" s="206">
        <v>26812.26</v>
      </c>
      <c r="G6976" s="205">
        <f t="shared" si="551"/>
        <v>0.42239330781227846</v>
      </c>
      <c r="H6976" s="207">
        <f t="shared" si="552"/>
        <v>0.45</v>
      </c>
      <c r="I6976" s="213">
        <v>278444</v>
      </c>
      <c r="J6976" s="213">
        <v>15314.42</v>
      </c>
      <c r="K6976" s="212">
        <v>22275.52</v>
      </c>
      <c r="L6976" s="212">
        <v>25059.96</v>
      </c>
      <c r="M6976" s="239">
        <f t="shared" si="549"/>
        <v>0.51530000000027942</v>
      </c>
      <c r="N6976" s="239"/>
      <c r="O6976" s="178"/>
      <c r="P6976" s="178"/>
      <c r="Q6976" s="178"/>
      <c r="R6976" s="178"/>
      <c r="S6976" s="178"/>
      <c r="T6976" s="178"/>
      <c r="U6976" s="178"/>
      <c r="V6976" s="178"/>
      <c r="W6976" s="178"/>
      <c r="X6976" s="178"/>
      <c r="Y6976" s="210">
        <f t="shared" si="548"/>
        <v>0.3947880334609386</v>
      </c>
      <c r="Z6976" s="211">
        <f t="shared" si="550"/>
        <v>0.46</v>
      </c>
      <c r="AA6976" s="178"/>
      <c r="AB6976" s="178"/>
      <c r="AC6976" s="178"/>
    </row>
    <row r="6977" spans="2:29" x14ac:dyDescent="0.35">
      <c r="B6977" s="222">
        <v>705400</v>
      </c>
      <c r="C6977" s="208">
        <v>297959</v>
      </c>
      <c r="D6977" s="309">
        <v>16387.740000000002</v>
      </c>
      <c r="E6977" s="206">
        <v>23836.720000000001</v>
      </c>
      <c r="F6977" s="206">
        <v>26816.31</v>
      </c>
      <c r="G6977" s="205">
        <f t="shared" si="551"/>
        <v>0.42239722143464703</v>
      </c>
      <c r="H6977" s="207">
        <f t="shared" si="552"/>
        <v>0.45</v>
      </c>
      <c r="I6977" s="213">
        <v>278488</v>
      </c>
      <c r="J6977" s="213">
        <v>15316.84</v>
      </c>
      <c r="K6977" s="212">
        <v>22279.040000000001</v>
      </c>
      <c r="L6977" s="212">
        <v>25063.919999999998</v>
      </c>
      <c r="M6977" s="239">
        <f t="shared" si="549"/>
        <v>0.51519999999989519</v>
      </c>
      <c r="N6977" s="239"/>
      <c r="O6977" s="178"/>
      <c r="P6977" s="178"/>
      <c r="Q6977" s="178"/>
      <c r="R6977" s="178"/>
      <c r="S6977" s="178"/>
      <c r="T6977" s="178"/>
      <c r="U6977" s="178"/>
      <c r="V6977" s="178"/>
      <c r="W6977" s="178"/>
      <c r="X6977" s="178"/>
      <c r="Y6977" s="210">
        <f t="shared" si="548"/>
        <v>0.39479444286929399</v>
      </c>
      <c r="Z6977" s="211">
        <f t="shared" si="550"/>
        <v>0.44</v>
      </c>
      <c r="AA6977" s="178"/>
      <c r="AB6977" s="178"/>
      <c r="AC6977" s="178"/>
    </row>
    <row r="6978" spans="2:29" x14ac:dyDescent="0.35">
      <c r="B6978" s="222">
        <v>705500</v>
      </c>
      <c r="C6978" s="208">
        <v>298004</v>
      </c>
      <c r="D6978" s="309">
        <v>16390.22</v>
      </c>
      <c r="E6978" s="206">
        <v>23840.32</v>
      </c>
      <c r="F6978" s="206">
        <v>26820.36</v>
      </c>
      <c r="G6978" s="205">
        <f t="shared" si="551"/>
        <v>0.42240113394755491</v>
      </c>
      <c r="H6978" s="207">
        <f t="shared" si="552"/>
        <v>0.45</v>
      </c>
      <c r="I6978" s="213">
        <v>278534</v>
      </c>
      <c r="J6978" s="213">
        <v>15319.37</v>
      </c>
      <c r="K6978" s="212">
        <v>22282.720000000001</v>
      </c>
      <c r="L6978" s="212">
        <v>25068.06</v>
      </c>
      <c r="M6978" s="239">
        <f t="shared" si="549"/>
        <v>0.51529999999955178</v>
      </c>
      <c r="N6978" s="239"/>
      <c r="O6978" s="178"/>
      <c r="P6978" s="178"/>
      <c r="Q6978" s="178"/>
      <c r="R6978" s="178"/>
      <c r="S6978" s="178"/>
      <c r="T6978" s="178"/>
      <c r="U6978" s="178"/>
      <c r="V6978" s="178"/>
      <c r="W6978" s="178"/>
      <c r="X6978" s="178"/>
      <c r="Y6978" s="210">
        <f t="shared" si="548"/>
        <v>0.39480368532955351</v>
      </c>
      <c r="Z6978" s="211">
        <f t="shared" si="550"/>
        <v>0.46</v>
      </c>
      <c r="AA6978" s="178"/>
      <c r="AB6978" s="178"/>
      <c r="AC6978" s="178"/>
    </row>
    <row r="6979" spans="2:29" x14ac:dyDescent="0.35">
      <c r="B6979" s="222">
        <v>705600</v>
      </c>
      <c r="C6979" s="208">
        <v>298049</v>
      </c>
      <c r="D6979" s="309">
        <v>16392.689999999999</v>
      </c>
      <c r="E6979" s="206">
        <v>23843.919999999998</v>
      </c>
      <c r="F6979" s="206">
        <v>26824.41</v>
      </c>
      <c r="G6979" s="205">
        <f t="shared" si="551"/>
        <v>0.42240504535147394</v>
      </c>
      <c r="H6979" s="207">
        <f t="shared" si="552"/>
        <v>0.45</v>
      </c>
      <c r="I6979" s="213">
        <v>278578</v>
      </c>
      <c r="J6979" s="213">
        <v>15321.79</v>
      </c>
      <c r="K6979" s="212">
        <v>22286.240000000002</v>
      </c>
      <c r="L6979" s="212">
        <v>25072.02</v>
      </c>
      <c r="M6979" s="239">
        <f t="shared" si="549"/>
        <v>0.51519999999974975</v>
      </c>
      <c r="N6979" s="239"/>
      <c r="O6979" s="178"/>
      <c r="P6979" s="178"/>
      <c r="Q6979" s="178"/>
      <c r="R6979" s="178"/>
      <c r="S6979" s="178"/>
      <c r="T6979" s="178"/>
      <c r="U6979" s="178"/>
      <c r="V6979" s="178"/>
      <c r="W6979" s="178"/>
      <c r="X6979" s="178"/>
      <c r="Y6979" s="210">
        <f t="shared" ref="Y6979:Y7042" si="553">I6979/$B6979</f>
        <v>0.39481009070294787</v>
      </c>
      <c r="Z6979" s="211">
        <f t="shared" si="550"/>
        <v>0.44</v>
      </c>
      <c r="AA6979" s="178"/>
      <c r="AB6979" s="178"/>
      <c r="AC6979" s="178"/>
    </row>
    <row r="6980" spans="2:29" x14ac:dyDescent="0.35">
      <c r="B6980" s="222">
        <v>705700</v>
      </c>
      <c r="C6980" s="208">
        <v>298094</v>
      </c>
      <c r="D6980" s="309">
        <v>16395.169999999998</v>
      </c>
      <c r="E6980" s="206">
        <v>23847.52</v>
      </c>
      <c r="F6980" s="206">
        <v>26828.46</v>
      </c>
      <c r="G6980" s="205">
        <f t="shared" si="551"/>
        <v>0.42240895564687542</v>
      </c>
      <c r="H6980" s="207">
        <f t="shared" si="552"/>
        <v>0.45</v>
      </c>
      <c r="I6980" s="213">
        <v>278624</v>
      </c>
      <c r="J6980" s="213">
        <v>15324.32</v>
      </c>
      <c r="K6980" s="212">
        <v>22289.919999999998</v>
      </c>
      <c r="L6980" s="212">
        <v>25076.16</v>
      </c>
      <c r="M6980" s="239">
        <f t="shared" ref="M6980:M7043" si="554">(C6980+D6980+F6980-C6979-D6979-F6979)/100</f>
        <v>0.51530000000006115</v>
      </c>
      <c r="N6980" s="239"/>
      <c r="O6980" s="178"/>
      <c r="P6980" s="178"/>
      <c r="Q6980" s="178"/>
      <c r="R6980" s="178"/>
      <c r="S6980" s="178"/>
      <c r="T6980" s="178"/>
      <c r="U6980" s="178"/>
      <c r="V6980" s="178"/>
      <c r="W6980" s="178"/>
      <c r="X6980" s="178"/>
      <c r="Y6980" s="210">
        <f t="shared" si="553"/>
        <v>0.39481932832648436</v>
      </c>
      <c r="Z6980" s="211">
        <f t="shared" ref="Z6980:Z7043" si="555">(I6980-I6979)/($B6980-$B6979)</f>
        <v>0.46</v>
      </c>
      <c r="AA6980" s="178"/>
      <c r="AB6980" s="178"/>
      <c r="AC6980" s="178"/>
    </row>
    <row r="6981" spans="2:29" x14ac:dyDescent="0.35">
      <c r="B6981" s="222">
        <v>705800</v>
      </c>
      <c r="C6981" s="208">
        <v>298139</v>
      </c>
      <c r="D6981" s="309">
        <v>16397.64</v>
      </c>
      <c r="E6981" s="206">
        <v>23851.119999999999</v>
      </c>
      <c r="F6981" s="206">
        <v>26832.51</v>
      </c>
      <c r="G6981" s="205">
        <f t="shared" ref="G6981:G7044" si="556">C6981/B6981</f>
        <v>0.42241286483423068</v>
      </c>
      <c r="H6981" s="207">
        <f t="shared" ref="H6981:H7044" si="557">(C6981-C6980)/(B6981-B6980)</f>
        <v>0.45</v>
      </c>
      <c r="I6981" s="213">
        <v>278668</v>
      </c>
      <c r="J6981" s="213">
        <v>15326.74</v>
      </c>
      <c r="K6981" s="212">
        <v>22293.439999999999</v>
      </c>
      <c r="L6981" s="212">
        <v>25080.12</v>
      </c>
      <c r="M6981" s="239">
        <f t="shared" si="554"/>
        <v>0.51520000000025901</v>
      </c>
      <c r="N6981" s="239"/>
      <c r="O6981" s="178"/>
      <c r="P6981" s="178"/>
      <c r="Q6981" s="178"/>
      <c r="R6981" s="178"/>
      <c r="S6981" s="178"/>
      <c r="T6981" s="178"/>
      <c r="U6981" s="178"/>
      <c r="V6981" s="178"/>
      <c r="W6981" s="178"/>
      <c r="X6981" s="178"/>
      <c r="Y6981" s="210">
        <f t="shared" si="553"/>
        <v>0.3948257296684613</v>
      </c>
      <c r="Z6981" s="211">
        <f t="shared" si="555"/>
        <v>0.44</v>
      </c>
      <c r="AA6981" s="178"/>
      <c r="AB6981" s="178"/>
      <c r="AC6981" s="178"/>
    </row>
    <row r="6982" spans="2:29" x14ac:dyDescent="0.35">
      <c r="B6982" s="222">
        <v>705900</v>
      </c>
      <c r="C6982" s="208">
        <v>298184</v>
      </c>
      <c r="D6982" s="309">
        <v>16400.12</v>
      </c>
      <c r="E6982" s="206">
        <v>23854.720000000001</v>
      </c>
      <c r="F6982" s="206">
        <v>26836.560000000001</v>
      </c>
      <c r="G6982" s="205">
        <f t="shared" si="556"/>
        <v>0.42241677291401047</v>
      </c>
      <c r="H6982" s="207">
        <f t="shared" si="557"/>
        <v>0.45</v>
      </c>
      <c r="I6982" s="213">
        <v>278714</v>
      </c>
      <c r="J6982" s="213">
        <v>15329.27</v>
      </c>
      <c r="K6982" s="212">
        <v>22297.119999999999</v>
      </c>
      <c r="L6982" s="212">
        <v>25084.26</v>
      </c>
      <c r="M6982" s="239">
        <f t="shared" si="554"/>
        <v>0.51529999999995202</v>
      </c>
      <c r="N6982" s="239"/>
      <c r="O6982" s="178"/>
      <c r="P6982" s="178"/>
      <c r="Q6982" s="178"/>
      <c r="R6982" s="178"/>
      <c r="S6982" s="178"/>
      <c r="T6982" s="178"/>
      <c r="U6982" s="178"/>
      <c r="V6982" s="178"/>
      <c r="W6982" s="178"/>
      <c r="X6982" s="178"/>
      <c r="Y6982" s="210">
        <f t="shared" si="553"/>
        <v>0.39483496245927185</v>
      </c>
      <c r="Z6982" s="211">
        <f t="shared" si="555"/>
        <v>0.46</v>
      </c>
      <c r="AA6982" s="178"/>
      <c r="AB6982" s="178"/>
      <c r="AC6982" s="178"/>
    </row>
    <row r="6983" spans="2:29" x14ac:dyDescent="0.35">
      <c r="B6983" s="222">
        <v>706000</v>
      </c>
      <c r="C6983" s="208">
        <v>298229</v>
      </c>
      <c r="D6983" s="309">
        <v>16402.59</v>
      </c>
      <c r="E6983" s="206">
        <v>23858.32</v>
      </c>
      <c r="F6983" s="206">
        <v>26840.61</v>
      </c>
      <c r="G6983" s="205">
        <f t="shared" si="556"/>
        <v>0.42242067988668558</v>
      </c>
      <c r="H6983" s="207">
        <f t="shared" si="557"/>
        <v>0.45</v>
      </c>
      <c r="I6983" s="213">
        <v>278758</v>
      </c>
      <c r="J6983" s="213">
        <v>15331.69</v>
      </c>
      <c r="K6983" s="212">
        <v>22300.639999999999</v>
      </c>
      <c r="L6983" s="212">
        <v>25088.22</v>
      </c>
      <c r="M6983" s="239">
        <f t="shared" si="554"/>
        <v>0.51520000000011346</v>
      </c>
      <c r="N6983" s="239"/>
      <c r="O6983" s="178"/>
      <c r="P6983" s="178"/>
      <c r="Q6983" s="178"/>
      <c r="R6983" s="178"/>
      <c r="S6983" s="178"/>
      <c r="T6983" s="178"/>
      <c r="U6983" s="178"/>
      <c r="V6983" s="178"/>
      <c r="W6983" s="178"/>
      <c r="X6983" s="178"/>
      <c r="Y6983" s="210">
        <f t="shared" si="553"/>
        <v>0.39484135977337109</v>
      </c>
      <c r="Z6983" s="211">
        <f t="shared" si="555"/>
        <v>0.44</v>
      </c>
      <c r="AA6983" s="178"/>
      <c r="AB6983" s="178"/>
      <c r="AC6983" s="178"/>
    </row>
    <row r="6984" spans="2:29" x14ac:dyDescent="0.35">
      <c r="B6984" s="222">
        <v>706100</v>
      </c>
      <c r="C6984" s="208">
        <v>298274</v>
      </c>
      <c r="D6984" s="309">
        <v>16405.07</v>
      </c>
      <c r="E6984" s="206">
        <v>23861.919999999998</v>
      </c>
      <c r="F6984" s="206">
        <v>26844.66</v>
      </c>
      <c r="G6984" s="205">
        <f t="shared" si="556"/>
        <v>0.42242458575272623</v>
      </c>
      <c r="H6984" s="207">
        <f t="shared" si="557"/>
        <v>0.45</v>
      </c>
      <c r="I6984" s="213">
        <v>278804</v>
      </c>
      <c r="J6984" s="213">
        <v>15334.22</v>
      </c>
      <c r="K6984" s="212">
        <v>22304.32</v>
      </c>
      <c r="L6984" s="212">
        <v>25092.36</v>
      </c>
      <c r="M6984" s="239">
        <f t="shared" si="554"/>
        <v>0.51529999999980647</v>
      </c>
      <c r="N6984" s="239"/>
      <c r="O6984" s="178"/>
      <c r="P6984" s="178"/>
      <c r="Q6984" s="178"/>
      <c r="R6984" s="178"/>
      <c r="S6984" s="178"/>
      <c r="T6984" s="178"/>
      <c r="U6984" s="178"/>
      <c r="V6984" s="178"/>
      <c r="W6984" s="178"/>
      <c r="X6984" s="178"/>
      <c r="Y6984" s="210">
        <f t="shared" si="553"/>
        <v>0.39485058773544823</v>
      </c>
      <c r="Z6984" s="211">
        <f t="shared" si="555"/>
        <v>0.46</v>
      </c>
      <c r="AA6984" s="178"/>
      <c r="AB6984" s="178"/>
      <c r="AC6984" s="178"/>
    </row>
    <row r="6985" spans="2:29" x14ac:dyDescent="0.35">
      <c r="B6985" s="222">
        <v>706200</v>
      </c>
      <c r="C6985" s="208">
        <v>298319</v>
      </c>
      <c r="D6985" s="309">
        <v>16407.54</v>
      </c>
      <c r="E6985" s="206">
        <v>23865.52</v>
      </c>
      <c r="F6985" s="206">
        <v>26848.71</v>
      </c>
      <c r="G6985" s="205">
        <f t="shared" si="556"/>
        <v>0.42242849051260267</v>
      </c>
      <c r="H6985" s="207">
        <f t="shared" si="557"/>
        <v>0.45</v>
      </c>
      <c r="I6985" s="213">
        <v>278848</v>
      </c>
      <c r="J6985" s="213">
        <v>15336.64</v>
      </c>
      <c r="K6985" s="212">
        <v>22307.84</v>
      </c>
      <c r="L6985" s="212">
        <v>25096.32</v>
      </c>
      <c r="M6985" s="239">
        <f t="shared" si="554"/>
        <v>0.51520000000000432</v>
      </c>
      <c r="N6985" s="239"/>
      <c r="O6985" s="178"/>
      <c r="P6985" s="178"/>
      <c r="Q6985" s="178"/>
      <c r="R6985" s="178"/>
      <c r="S6985" s="178"/>
      <c r="T6985" s="178"/>
      <c r="U6985" s="178"/>
      <c r="V6985" s="178"/>
      <c r="W6985" s="178"/>
      <c r="X6985" s="178"/>
      <c r="Y6985" s="210">
        <f t="shared" si="553"/>
        <v>0.39485698102520533</v>
      </c>
      <c r="Z6985" s="211">
        <f t="shared" si="555"/>
        <v>0.44</v>
      </c>
      <c r="AA6985" s="178"/>
      <c r="AB6985" s="178"/>
      <c r="AC6985" s="178"/>
    </row>
    <row r="6986" spans="2:29" x14ac:dyDescent="0.35">
      <c r="B6986" s="222">
        <v>706300</v>
      </c>
      <c r="C6986" s="208">
        <v>298364</v>
      </c>
      <c r="D6986" s="309">
        <v>16410.02</v>
      </c>
      <c r="E6986" s="206">
        <v>23869.119999999999</v>
      </c>
      <c r="F6986" s="206">
        <v>26852.76</v>
      </c>
      <c r="G6986" s="205">
        <f t="shared" si="556"/>
        <v>0.42243239416678463</v>
      </c>
      <c r="H6986" s="207">
        <f t="shared" si="557"/>
        <v>0.45</v>
      </c>
      <c r="I6986" s="213">
        <v>278894</v>
      </c>
      <c r="J6986" s="213">
        <v>15339.17</v>
      </c>
      <c r="K6986" s="212">
        <v>22311.52</v>
      </c>
      <c r="L6986" s="212">
        <v>25100.46</v>
      </c>
      <c r="M6986" s="239">
        <f t="shared" si="554"/>
        <v>0.51530000000027942</v>
      </c>
      <c r="N6986" s="239"/>
      <c r="O6986" s="178"/>
      <c r="P6986" s="178"/>
      <c r="Q6986" s="178"/>
      <c r="R6986" s="178"/>
      <c r="S6986" s="178"/>
      <c r="T6986" s="178"/>
      <c r="U6986" s="178"/>
      <c r="V6986" s="178"/>
      <c r="W6986" s="178"/>
      <c r="X6986" s="178"/>
      <c r="Y6986" s="210">
        <f t="shared" si="553"/>
        <v>0.39486620416253715</v>
      </c>
      <c r="Z6986" s="211">
        <f t="shared" si="555"/>
        <v>0.46</v>
      </c>
      <c r="AA6986" s="178"/>
      <c r="AB6986" s="178"/>
      <c r="AC6986" s="178"/>
    </row>
    <row r="6987" spans="2:29" x14ac:dyDescent="0.35">
      <c r="B6987" s="222">
        <v>706400</v>
      </c>
      <c r="C6987" s="208">
        <v>298409</v>
      </c>
      <c r="D6987" s="309">
        <v>16412.490000000002</v>
      </c>
      <c r="E6987" s="206">
        <v>23872.720000000001</v>
      </c>
      <c r="F6987" s="206">
        <v>26856.81</v>
      </c>
      <c r="G6987" s="205">
        <f t="shared" si="556"/>
        <v>0.42243629671574179</v>
      </c>
      <c r="H6987" s="207">
        <f t="shared" si="557"/>
        <v>0.45</v>
      </c>
      <c r="I6987" s="213">
        <v>278938</v>
      </c>
      <c r="J6987" s="213">
        <v>15341.59</v>
      </c>
      <c r="K6987" s="212">
        <v>22315.040000000001</v>
      </c>
      <c r="L6987" s="212">
        <v>25104.42</v>
      </c>
      <c r="M6987" s="239">
        <f t="shared" si="554"/>
        <v>0.51519999999989519</v>
      </c>
      <c r="N6987" s="239"/>
      <c r="O6987" s="178"/>
      <c r="P6987" s="178"/>
      <c r="Q6987" s="178"/>
      <c r="R6987" s="178"/>
      <c r="S6987" s="178"/>
      <c r="T6987" s="178"/>
      <c r="U6987" s="178"/>
      <c r="V6987" s="178"/>
      <c r="W6987" s="178"/>
      <c r="X6987" s="178"/>
      <c r="Y6987" s="210">
        <f t="shared" si="553"/>
        <v>0.39487259343148357</v>
      </c>
      <c r="Z6987" s="211">
        <f t="shared" si="555"/>
        <v>0.44</v>
      </c>
      <c r="AA6987" s="178"/>
      <c r="AB6987" s="178"/>
      <c r="AC6987" s="178"/>
    </row>
    <row r="6988" spans="2:29" x14ac:dyDescent="0.35">
      <c r="B6988" s="222">
        <v>706500</v>
      </c>
      <c r="C6988" s="208">
        <v>298454</v>
      </c>
      <c r="D6988" s="309">
        <v>16414.97</v>
      </c>
      <c r="E6988" s="206">
        <v>23876.32</v>
      </c>
      <c r="F6988" s="206">
        <v>26860.86</v>
      </c>
      <c r="G6988" s="205">
        <f t="shared" si="556"/>
        <v>0.42244019815994338</v>
      </c>
      <c r="H6988" s="207">
        <f t="shared" si="557"/>
        <v>0.45</v>
      </c>
      <c r="I6988" s="213">
        <v>278984</v>
      </c>
      <c r="J6988" s="213">
        <v>15344.12</v>
      </c>
      <c r="K6988" s="212">
        <v>22318.720000000001</v>
      </c>
      <c r="L6988" s="212">
        <v>25108.560000000001</v>
      </c>
      <c r="M6988" s="239">
        <f t="shared" si="554"/>
        <v>0.51529999999955178</v>
      </c>
      <c r="N6988" s="239"/>
      <c r="O6988" s="178"/>
      <c r="P6988" s="178"/>
      <c r="Q6988" s="178"/>
      <c r="R6988" s="178"/>
      <c r="S6988" s="178"/>
      <c r="T6988" s="178"/>
      <c r="U6988" s="178"/>
      <c r="V6988" s="178"/>
      <c r="W6988" s="178"/>
      <c r="X6988" s="178"/>
      <c r="Y6988" s="210">
        <f t="shared" si="553"/>
        <v>0.39488181174805381</v>
      </c>
      <c r="Z6988" s="211">
        <f t="shared" si="555"/>
        <v>0.46</v>
      </c>
      <c r="AA6988" s="178"/>
      <c r="AB6988" s="178"/>
      <c r="AC6988" s="178"/>
    </row>
    <row r="6989" spans="2:29" x14ac:dyDescent="0.35">
      <c r="B6989" s="222">
        <v>706600</v>
      </c>
      <c r="C6989" s="208">
        <v>298499</v>
      </c>
      <c r="D6989" s="309">
        <v>16417.439999999999</v>
      </c>
      <c r="E6989" s="206">
        <v>23879.919999999998</v>
      </c>
      <c r="F6989" s="206">
        <v>26864.91</v>
      </c>
      <c r="G6989" s="205">
        <f t="shared" si="556"/>
        <v>0.42244409849985848</v>
      </c>
      <c r="H6989" s="207">
        <f t="shared" si="557"/>
        <v>0.45</v>
      </c>
      <c r="I6989" s="213">
        <v>279028</v>
      </c>
      <c r="J6989" s="213">
        <v>15346.54</v>
      </c>
      <c r="K6989" s="212">
        <v>22322.240000000002</v>
      </c>
      <c r="L6989" s="212">
        <v>25112.52</v>
      </c>
      <c r="M6989" s="239">
        <f t="shared" si="554"/>
        <v>0.51519999999974975</v>
      </c>
      <c r="N6989" s="239"/>
      <c r="O6989" s="178"/>
      <c r="P6989" s="178"/>
      <c r="Q6989" s="178"/>
      <c r="R6989" s="178"/>
      <c r="S6989" s="178"/>
      <c r="T6989" s="178"/>
      <c r="U6989" s="178"/>
      <c r="V6989" s="178"/>
      <c r="W6989" s="178"/>
      <c r="X6989" s="178"/>
      <c r="Y6989" s="210">
        <f t="shared" si="553"/>
        <v>0.39488819699971694</v>
      </c>
      <c r="Z6989" s="211">
        <f t="shared" si="555"/>
        <v>0.44</v>
      </c>
      <c r="AA6989" s="178"/>
      <c r="AB6989" s="178"/>
      <c r="AC6989" s="178"/>
    </row>
    <row r="6990" spans="2:29" x14ac:dyDescent="0.35">
      <c r="B6990" s="222">
        <v>706700</v>
      </c>
      <c r="C6990" s="208">
        <v>298544</v>
      </c>
      <c r="D6990" s="309">
        <v>16419.919999999998</v>
      </c>
      <c r="E6990" s="206">
        <v>23883.52</v>
      </c>
      <c r="F6990" s="206">
        <v>26868.959999999999</v>
      </c>
      <c r="G6990" s="205">
        <f t="shared" si="556"/>
        <v>0.42244799773595587</v>
      </c>
      <c r="H6990" s="207">
        <f t="shared" si="557"/>
        <v>0.45</v>
      </c>
      <c r="I6990" s="213">
        <v>279074</v>
      </c>
      <c r="J6990" s="213">
        <v>15349.07</v>
      </c>
      <c r="K6990" s="212">
        <v>22325.919999999998</v>
      </c>
      <c r="L6990" s="212">
        <v>25116.66</v>
      </c>
      <c r="M6990" s="239">
        <f t="shared" si="554"/>
        <v>0.51530000000006115</v>
      </c>
      <c r="N6990" s="239"/>
      <c r="O6990" s="178"/>
      <c r="P6990" s="178"/>
      <c r="Q6990" s="178"/>
      <c r="R6990" s="178"/>
      <c r="S6990" s="178"/>
      <c r="T6990" s="178"/>
      <c r="U6990" s="178"/>
      <c r="V6990" s="178"/>
      <c r="W6990" s="178"/>
      <c r="X6990" s="178"/>
      <c r="Y6990" s="210">
        <f t="shared" si="553"/>
        <v>0.39489741049950472</v>
      </c>
      <c r="Z6990" s="211">
        <f t="shared" si="555"/>
        <v>0.46</v>
      </c>
      <c r="AA6990" s="178"/>
      <c r="AB6990" s="178"/>
      <c r="AC6990" s="178"/>
    </row>
    <row r="6991" spans="2:29" x14ac:dyDescent="0.35">
      <c r="B6991" s="222">
        <v>706800</v>
      </c>
      <c r="C6991" s="208">
        <v>298589</v>
      </c>
      <c r="D6991" s="309">
        <v>16422.39</v>
      </c>
      <c r="E6991" s="206">
        <v>23887.119999999999</v>
      </c>
      <c r="F6991" s="206">
        <v>26873.01</v>
      </c>
      <c r="G6991" s="205">
        <f t="shared" si="556"/>
        <v>0.42245189586870402</v>
      </c>
      <c r="H6991" s="207">
        <f t="shared" si="557"/>
        <v>0.45</v>
      </c>
      <c r="I6991" s="213">
        <v>279118</v>
      </c>
      <c r="J6991" s="213">
        <v>15351.49</v>
      </c>
      <c r="K6991" s="212">
        <v>22329.439999999999</v>
      </c>
      <c r="L6991" s="212">
        <v>25120.62</v>
      </c>
      <c r="M6991" s="239">
        <f t="shared" si="554"/>
        <v>0.51520000000025901</v>
      </c>
      <c r="N6991" s="239"/>
      <c r="O6991" s="178"/>
      <c r="P6991" s="178"/>
      <c r="Q6991" s="178"/>
      <c r="R6991" s="178"/>
      <c r="S6991" s="178"/>
      <c r="T6991" s="178"/>
      <c r="U6991" s="178"/>
      <c r="V6991" s="178"/>
      <c r="W6991" s="178"/>
      <c r="X6991" s="178"/>
      <c r="Y6991" s="210">
        <f t="shared" si="553"/>
        <v>0.39490379173740803</v>
      </c>
      <c r="Z6991" s="211">
        <f t="shared" si="555"/>
        <v>0.44</v>
      </c>
      <c r="AA6991" s="178"/>
      <c r="AB6991" s="178"/>
      <c r="AC6991" s="178"/>
    </row>
    <row r="6992" spans="2:29" x14ac:dyDescent="0.35">
      <c r="B6992" s="222">
        <v>706900</v>
      </c>
      <c r="C6992" s="208">
        <v>298634</v>
      </c>
      <c r="D6992" s="309">
        <v>16424.87</v>
      </c>
      <c r="E6992" s="206">
        <v>23890.720000000001</v>
      </c>
      <c r="F6992" s="206">
        <v>26877.06</v>
      </c>
      <c r="G6992" s="205">
        <f t="shared" si="556"/>
        <v>0.42245579289857121</v>
      </c>
      <c r="H6992" s="207">
        <f t="shared" si="557"/>
        <v>0.45</v>
      </c>
      <c r="I6992" s="213">
        <v>279164</v>
      </c>
      <c r="J6992" s="213">
        <v>15354.02</v>
      </c>
      <c r="K6992" s="212">
        <v>22333.119999999999</v>
      </c>
      <c r="L6992" s="212">
        <v>25124.76</v>
      </c>
      <c r="M6992" s="239">
        <f t="shared" si="554"/>
        <v>0.51529999999995202</v>
      </c>
      <c r="N6992" s="239"/>
      <c r="O6992" s="178"/>
      <c r="P6992" s="178"/>
      <c r="Q6992" s="178"/>
      <c r="R6992" s="178"/>
      <c r="S6992" s="178"/>
      <c r="T6992" s="178"/>
      <c r="U6992" s="178"/>
      <c r="V6992" s="178"/>
      <c r="W6992" s="178"/>
      <c r="X6992" s="178"/>
      <c r="Y6992" s="210">
        <f t="shared" si="553"/>
        <v>0.39491300042438815</v>
      </c>
      <c r="Z6992" s="211">
        <f t="shared" si="555"/>
        <v>0.46</v>
      </c>
      <c r="AA6992" s="178"/>
      <c r="AB6992" s="178"/>
      <c r="AC6992" s="178"/>
    </row>
    <row r="6993" spans="2:29" x14ac:dyDescent="0.35">
      <c r="B6993" s="222">
        <v>707000</v>
      </c>
      <c r="C6993" s="208">
        <v>298679</v>
      </c>
      <c r="D6993" s="309">
        <v>16427.34</v>
      </c>
      <c r="E6993" s="206">
        <v>23894.32</v>
      </c>
      <c r="F6993" s="206">
        <v>26881.11</v>
      </c>
      <c r="G6993" s="205">
        <f t="shared" si="556"/>
        <v>0.42245968882602547</v>
      </c>
      <c r="H6993" s="207">
        <f t="shared" si="557"/>
        <v>0.45</v>
      </c>
      <c r="I6993" s="213">
        <v>279208</v>
      </c>
      <c r="J6993" s="213">
        <v>15356.44</v>
      </c>
      <c r="K6993" s="212">
        <v>22336.639999999999</v>
      </c>
      <c r="L6993" s="212">
        <v>25128.720000000001</v>
      </c>
      <c r="M6993" s="239">
        <f t="shared" si="554"/>
        <v>0.51520000000011346</v>
      </c>
      <c r="N6993" s="239"/>
      <c r="O6993" s="178"/>
      <c r="P6993" s="178"/>
      <c r="Q6993" s="178"/>
      <c r="R6993" s="178"/>
      <c r="S6993" s="178"/>
      <c r="T6993" s="178"/>
      <c r="U6993" s="178"/>
      <c r="V6993" s="178"/>
      <c r="W6993" s="178"/>
      <c r="X6993" s="178"/>
      <c r="Y6993" s="210">
        <f t="shared" si="553"/>
        <v>0.39491937765205093</v>
      </c>
      <c r="Z6993" s="211">
        <f t="shared" si="555"/>
        <v>0.44</v>
      </c>
      <c r="AA6993" s="178"/>
      <c r="AB6993" s="178"/>
      <c r="AC6993" s="178"/>
    </row>
    <row r="6994" spans="2:29" x14ac:dyDescent="0.35">
      <c r="B6994" s="222">
        <v>707100</v>
      </c>
      <c r="C6994" s="208">
        <v>298724</v>
      </c>
      <c r="D6994" s="309">
        <v>16429.82</v>
      </c>
      <c r="E6994" s="206">
        <v>23897.919999999998</v>
      </c>
      <c r="F6994" s="206">
        <v>26885.16</v>
      </c>
      <c r="G6994" s="205">
        <f t="shared" si="556"/>
        <v>0.42246358365153441</v>
      </c>
      <c r="H6994" s="207">
        <f t="shared" si="557"/>
        <v>0.45</v>
      </c>
      <c r="I6994" s="213">
        <v>279254</v>
      </c>
      <c r="J6994" s="213">
        <v>15358.97</v>
      </c>
      <c r="K6994" s="212">
        <v>22340.32</v>
      </c>
      <c r="L6994" s="212">
        <v>25132.86</v>
      </c>
      <c r="M6994" s="239">
        <f t="shared" si="554"/>
        <v>0.51529999999980647</v>
      </c>
      <c r="N6994" s="239"/>
      <c r="O6994" s="178"/>
      <c r="P6994" s="178"/>
      <c r="Q6994" s="178"/>
      <c r="R6994" s="178"/>
      <c r="S6994" s="178"/>
      <c r="T6994" s="178"/>
      <c r="U6994" s="178"/>
      <c r="V6994" s="178"/>
      <c r="W6994" s="178"/>
      <c r="X6994" s="178"/>
      <c r="Y6994" s="210">
        <f t="shared" si="553"/>
        <v>0.39492858153019372</v>
      </c>
      <c r="Z6994" s="211">
        <f t="shared" si="555"/>
        <v>0.46</v>
      </c>
      <c r="AA6994" s="178"/>
      <c r="AB6994" s="178"/>
      <c r="AC6994" s="178"/>
    </row>
    <row r="6995" spans="2:29" x14ac:dyDescent="0.35">
      <c r="B6995" s="222">
        <v>707200</v>
      </c>
      <c r="C6995" s="208">
        <v>298769</v>
      </c>
      <c r="D6995" s="309">
        <v>16432.29</v>
      </c>
      <c r="E6995" s="206">
        <v>23901.52</v>
      </c>
      <c r="F6995" s="206">
        <v>26889.21</v>
      </c>
      <c r="G6995" s="205">
        <f t="shared" si="556"/>
        <v>0.42246747737556561</v>
      </c>
      <c r="H6995" s="207">
        <f t="shared" si="557"/>
        <v>0.45</v>
      </c>
      <c r="I6995" s="213">
        <v>279298</v>
      </c>
      <c r="J6995" s="213">
        <v>15361.39</v>
      </c>
      <c r="K6995" s="212">
        <v>22343.84</v>
      </c>
      <c r="L6995" s="212">
        <v>25136.82</v>
      </c>
      <c r="M6995" s="239">
        <f t="shared" si="554"/>
        <v>0.51520000000000432</v>
      </c>
      <c r="N6995" s="239"/>
      <c r="O6995" s="178"/>
      <c r="P6995" s="178"/>
      <c r="Q6995" s="178"/>
      <c r="R6995" s="178"/>
      <c r="S6995" s="178"/>
      <c r="T6995" s="178"/>
      <c r="U6995" s="178"/>
      <c r="V6995" s="178"/>
      <c r="W6995" s="178"/>
      <c r="X6995" s="178"/>
      <c r="Y6995" s="210">
        <f t="shared" si="553"/>
        <v>0.39493495475113122</v>
      </c>
      <c r="Z6995" s="211">
        <f t="shared" si="555"/>
        <v>0.44</v>
      </c>
      <c r="AA6995" s="178"/>
      <c r="AB6995" s="178"/>
      <c r="AC6995" s="178"/>
    </row>
    <row r="6996" spans="2:29" x14ac:dyDescent="0.35">
      <c r="B6996" s="222">
        <v>707300</v>
      </c>
      <c r="C6996" s="208">
        <v>298814</v>
      </c>
      <c r="D6996" s="309">
        <v>16434.77</v>
      </c>
      <c r="E6996" s="206">
        <v>23905.119999999999</v>
      </c>
      <c r="F6996" s="206">
        <v>26893.26</v>
      </c>
      <c r="G6996" s="205">
        <f t="shared" si="556"/>
        <v>0.4224713699985862</v>
      </c>
      <c r="H6996" s="207">
        <f t="shared" si="557"/>
        <v>0.45</v>
      </c>
      <c r="I6996" s="213">
        <v>279344</v>
      </c>
      <c r="J6996" s="213">
        <v>15363.92</v>
      </c>
      <c r="K6996" s="212">
        <v>22347.52</v>
      </c>
      <c r="L6996" s="212">
        <v>25140.959999999999</v>
      </c>
      <c r="M6996" s="239">
        <f t="shared" si="554"/>
        <v>0.51530000000027942</v>
      </c>
      <c r="N6996" s="239"/>
      <c r="O6996" s="178"/>
      <c r="P6996" s="178"/>
      <c r="Q6996" s="178"/>
      <c r="R6996" s="178"/>
      <c r="S6996" s="178"/>
      <c r="T6996" s="178"/>
      <c r="U6996" s="178"/>
      <c r="V6996" s="178"/>
      <c r="W6996" s="178"/>
      <c r="X6996" s="178"/>
      <c r="Y6996" s="210">
        <f t="shared" si="553"/>
        <v>0.39494415382440268</v>
      </c>
      <c r="Z6996" s="211">
        <f t="shared" si="555"/>
        <v>0.46</v>
      </c>
      <c r="AA6996" s="178"/>
      <c r="AB6996" s="178"/>
      <c r="AC6996" s="178"/>
    </row>
    <row r="6997" spans="2:29" x14ac:dyDescent="0.35">
      <c r="B6997" s="222">
        <v>707400</v>
      </c>
      <c r="C6997" s="208">
        <v>298859</v>
      </c>
      <c r="D6997" s="309">
        <v>16437.240000000002</v>
      </c>
      <c r="E6997" s="206">
        <v>23908.720000000001</v>
      </c>
      <c r="F6997" s="206">
        <v>26897.31</v>
      </c>
      <c r="G6997" s="205">
        <f t="shared" si="556"/>
        <v>0.42247526152106307</v>
      </c>
      <c r="H6997" s="207">
        <f t="shared" si="557"/>
        <v>0.45</v>
      </c>
      <c r="I6997" s="213">
        <v>279388</v>
      </c>
      <c r="J6997" s="213">
        <v>15366.34</v>
      </c>
      <c r="K6997" s="212">
        <v>22351.040000000001</v>
      </c>
      <c r="L6997" s="212">
        <v>25144.92</v>
      </c>
      <c r="M6997" s="239">
        <f t="shared" si="554"/>
        <v>0.51519999999989519</v>
      </c>
      <c r="N6997" s="239"/>
      <c r="O6997" s="178"/>
      <c r="P6997" s="178"/>
      <c r="Q6997" s="178"/>
      <c r="R6997" s="178"/>
      <c r="S6997" s="178"/>
      <c r="T6997" s="178"/>
      <c r="U6997" s="178"/>
      <c r="V6997" s="178"/>
      <c r="W6997" s="178"/>
      <c r="X6997" s="178"/>
      <c r="Y6997" s="210">
        <f t="shared" si="553"/>
        <v>0.39495052304212608</v>
      </c>
      <c r="Z6997" s="211">
        <f t="shared" si="555"/>
        <v>0.44</v>
      </c>
      <c r="AA6997" s="178"/>
      <c r="AB6997" s="178"/>
      <c r="AC6997" s="178"/>
    </row>
    <row r="6998" spans="2:29" x14ac:dyDescent="0.35">
      <c r="B6998" s="222">
        <v>707500</v>
      </c>
      <c r="C6998" s="208">
        <v>298904</v>
      </c>
      <c r="D6998" s="309">
        <v>16439.72</v>
      </c>
      <c r="E6998" s="206">
        <v>23912.32</v>
      </c>
      <c r="F6998" s="206">
        <v>26901.360000000001</v>
      </c>
      <c r="G6998" s="205">
        <f t="shared" si="556"/>
        <v>0.42247915194346292</v>
      </c>
      <c r="H6998" s="207">
        <f t="shared" si="557"/>
        <v>0.45</v>
      </c>
      <c r="I6998" s="213">
        <v>279434</v>
      </c>
      <c r="J6998" s="213">
        <v>15368.87</v>
      </c>
      <c r="K6998" s="212">
        <v>22354.720000000001</v>
      </c>
      <c r="L6998" s="212">
        <v>25149.06</v>
      </c>
      <c r="M6998" s="239">
        <f t="shared" si="554"/>
        <v>0.51529999999955178</v>
      </c>
      <c r="N6998" s="239"/>
      <c r="O6998" s="178"/>
      <c r="P6998" s="178"/>
      <c r="Q6998" s="178"/>
      <c r="R6998" s="178"/>
      <c r="S6998" s="178"/>
      <c r="T6998" s="178"/>
      <c r="U6998" s="178"/>
      <c r="V6998" s="178"/>
      <c r="W6998" s="178"/>
      <c r="X6998" s="178"/>
      <c r="Y6998" s="210">
        <f t="shared" si="553"/>
        <v>0.39495971731448765</v>
      </c>
      <c r="Z6998" s="211">
        <f t="shared" si="555"/>
        <v>0.46</v>
      </c>
      <c r="AA6998" s="178"/>
      <c r="AB6998" s="178"/>
      <c r="AC6998" s="178"/>
    </row>
    <row r="6999" spans="2:29" x14ac:dyDescent="0.35">
      <c r="B6999" s="222">
        <v>707600</v>
      </c>
      <c r="C6999" s="208">
        <v>298949</v>
      </c>
      <c r="D6999" s="309">
        <v>16442.189999999999</v>
      </c>
      <c r="E6999" s="206">
        <v>23915.919999999998</v>
      </c>
      <c r="F6999" s="206">
        <v>26905.41</v>
      </c>
      <c r="G6999" s="205">
        <f t="shared" si="556"/>
        <v>0.42248304126625214</v>
      </c>
      <c r="H6999" s="207">
        <f t="shared" si="557"/>
        <v>0.45</v>
      </c>
      <c r="I6999" s="213">
        <v>279478</v>
      </c>
      <c r="J6999" s="213">
        <v>15371.29</v>
      </c>
      <c r="K6999" s="212">
        <v>22358.240000000002</v>
      </c>
      <c r="L6999" s="212">
        <v>25153.02</v>
      </c>
      <c r="M6999" s="239">
        <f t="shared" si="554"/>
        <v>0.51519999999974975</v>
      </c>
      <c r="N6999" s="239"/>
      <c r="O6999" s="178"/>
      <c r="P6999" s="178"/>
      <c r="Q6999" s="178"/>
      <c r="R6999" s="178"/>
      <c r="S6999" s="178"/>
      <c r="T6999" s="178"/>
      <c r="U6999" s="178"/>
      <c r="V6999" s="178"/>
      <c r="W6999" s="178"/>
      <c r="X6999" s="178"/>
      <c r="Y6999" s="210">
        <f t="shared" si="553"/>
        <v>0.39496608253250426</v>
      </c>
      <c r="Z6999" s="211">
        <f t="shared" si="555"/>
        <v>0.44</v>
      </c>
      <c r="AA6999" s="178"/>
      <c r="AB6999" s="178"/>
      <c r="AC6999" s="178"/>
    </row>
    <row r="7000" spans="2:29" x14ac:dyDescent="0.35">
      <c r="B7000" s="222">
        <v>707700</v>
      </c>
      <c r="C7000" s="208">
        <v>298994</v>
      </c>
      <c r="D7000" s="309">
        <v>16444.669999999998</v>
      </c>
      <c r="E7000" s="206">
        <v>23919.52</v>
      </c>
      <c r="F7000" s="206">
        <v>26909.46</v>
      </c>
      <c r="G7000" s="205">
        <f t="shared" si="556"/>
        <v>0.42248692948989686</v>
      </c>
      <c r="H7000" s="207">
        <f t="shared" si="557"/>
        <v>0.45</v>
      </c>
      <c r="I7000" s="213">
        <v>279524</v>
      </c>
      <c r="J7000" s="213">
        <v>15373.82</v>
      </c>
      <c r="K7000" s="212">
        <v>22361.919999999998</v>
      </c>
      <c r="L7000" s="212">
        <v>25157.16</v>
      </c>
      <c r="M7000" s="239">
        <f t="shared" si="554"/>
        <v>0.51530000000006115</v>
      </c>
      <c r="N7000" s="239"/>
      <c r="O7000" s="178"/>
      <c r="P7000" s="178"/>
      <c r="Q7000" s="178"/>
      <c r="R7000" s="178"/>
      <c r="S7000" s="178"/>
      <c r="T7000" s="178"/>
      <c r="U7000" s="178"/>
      <c r="V7000" s="178"/>
      <c r="W7000" s="178"/>
      <c r="X7000" s="178"/>
      <c r="Y7000" s="210">
        <f t="shared" si="553"/>
        <v>0.39497527200791294</v>
      </c>
      <c r="Z7000" s="211">
        <f t="shared" si="555"/>
        <v>0.46</v>
      </c>
      <c r="AA7000" s="178"/>
      <c r="AB7000" s="178"/>
      <c r="AC7000" s="178"/>
    </row>
    <row r="7001" spans="2:29" x14ac:dyDescent="0.35">
      <c r="B7001" s="222">
        <v>707800</v>
      </c>
      <c r="C7001" s="208">
        <v>299039</v>
      </c>
      <c r="D7001" s="309">
        <v>16447.14</v>
      </c>
      <c r="E7001" s="206">
        <v>23923.119999999999</v>
      </c>
      <c r="F7001" s="206">
        <v>26913.51</v>
      </c>
      <c r="G7001" s="205">
        <f t="shared" si="556"/>
        <v>0.42249081661486293</v>
      </c>
      <c r="H7001" s="207">
        <f t="shared" si="557"/>
        <v>0.45</v>
      </c>
      <c r="I7001" s="213">
        <v>279568</v>
      </c>
      <c r="J7001" s="213">
        <v>15376.24</v>
      </c>
      <c r="K7001" s="212">
        <v>22365.439999999999</v>
      </c>
      <c r="L7001" s="212">
        <v>25161.119999999999</v>
      </c>
      <c r="M7001" s="239">
        <f t="shared" si="554"/>
        <v>0.51520000000025901</v>
      </c>
      <c r="N7001" s="239"/>
      <c r="O7001" s="178"/>
      <c r="P7001" s="178"/>
      <c r="Q7001" s="178"/>
      <c r="R7001" s="178"/>
      <c r="S7001" s="178"/>
      <c r="T7001" s="178"/>
      <c r="U7001" s="178"/>
      <c r="V7001" s="178"/>
      <c r="W7001" s="178"/>
      <c r="X7001" s="178"/>
      <c r="Y7001" s="210">
        <f t="shared" si="553"/>
        <v>0.3949816332297259</v>
      </c>
      <c r="Z7001" s="211">
        <f t="shared" si="555"/>
        <v>0.44</v>
      </c>
      <c r="AA7001" s="178"/>
      <c r="AB7001" s="178"/>
      <c r="AC7001" s="178"/>
    </row>
    <row r="7002" spans="2:29" x14ac:dyDescent="0.35">
      <c r="B7002" s="222">
        <v>707900</v>
      </c>
      <c r="C7002" s="208">
        <v>299084</v>
      </c>
      <c r="D7002" s="309">
        <v>16449.62</v>
      </c>
      <c r="E7002" s="206">
        <v>23926.720000000001</v>
      </c>
      <c r="F7002" s="206">
        <v>26917.56</v>
      </c>
      <c r="G7002" s="205">
        <f t="shared" si="556"/>
        <v>0.42249470264161604</v>
      </c>
      <c r="H7002" s="207">
        <f t="shared" si="557"/>
        <v>0.45</v>
      </c>
      <c r="I7002" s="213">
        <v>279614</v>
      </c>
      <c r="J7002" s="213">
        <v>15378.77</v>
      </c>
      <c r="K7002" s="212">
        <v>22369.119999999999</v>
      </c>
      <c r="L7002" s="212">
        <v>25165.26</v>
      </c>
      <c r="M7002" s="239">
        <f t="shared" si="554"/>
        <v>0.51529999999995202</v>
      </c>
      <c r="N7002" s="239"/>
      <c r="O7002" s="178"/>
      <c r="P7002" s="178"/>
      <c r="Q7002" s="178"/>
      <c r="R7002" s="178"/>
      <c r="S7002" s="178"/>
      <c r="T7002" s="178"/>
      <c r="U7002" s="178"/>
      <c r="V7002" s="178"/>
      <c r="W7002" s="178"/>
      <c r="X7002" s="178"/>
      <c r="Y7002" s="210">
        <f t="shared" si="553"/>
        <v>0.39499081791213447</v>
      </c>
      <c r="Z7002" s="211">
        <f t="shared" si="555"/>
        <v>0.46</v>
      </c>
      <c r="AA7002" s="178"/>
      <c r="AB7002" s="178"/>
      <c r="AC7002" s="178"/>
    </row>
    <row r="7003" spans="2:29" x14ac:dyDescent="0.35">
      <c r="B7003" s="222">
        <v>708000</v>
      </c>
      <c r="C7003" s="208">
        <v>299129</v>
      </c>
      <c r="D7003" s="309">
        <v>16452.09</v>
      </c>
      <c r="E7003" s="206">
        <v>23930.32</v>
      </c>
      <c r="F7003" s="206">
        <v>26921.61</v>
      </c>
      <c r="G7003" s="205">
        <f t="shared" si="556"/>
        <v>0.42249858757062148</v>
      </c>
      <c r="H7003" s="207">
        <f t="shared" si="557"/>
        <v>0.45</v>
      </c>
      <c r="I7003" s="213">
        <v>279658</v>
      </c>
      <c r="J7003" s="213">
        <v>15381.19</v>
      </c>
      <c r="K7003" s="212">
        <v>22372.639999999999</v>
      </c>
      <c r="L7003" s="212">
        <v>25169.22</v>
      </c>
      <c r="M7003" s="239">
        <f t="shared" si="554"/>
        <v>0.51520000000011346</v>
      </c>
      <c r="N7003" s="239"/>
      <c r="O7003" s="178"/>
      <c r="P7003" s="178"/>
      <c r="Q7003" s="178"/>
      <c r="R7003" s="178"/>
      <c r="S7003" s="178"/>
      <c r="T7003" s="178"/>
      <c r="U7003" s="178"/>
      <c r="V7003" s="178"/>
      <c r="W7003" s="178"/>
      <c r="X7003" s="178"/>
      <c r="Y7003" s="210">
        <f t="shared" si="553"/>
        <v>0.39499717514124294</v>
      </c>
      <c r="Z7003" s="211">
        <f t="shared" si="555"/>
        <v>0.44</v>
      </c>
      <c r="AA7003" s="178"/>
      <c r="AB7003" s="178"/>
      <c r="AC7003" s="178"/>
    </row>
    <row r="7004" spans="2:29" x14ac:dyDescent="0.35">
      <c r="B7004" s="222">
        <v>708100</v>
      </c>
      <c r="C7004" s="208">
        <v>299174</v>
      </c>
      <c r="D7004" s="309">
        <v>16454.57</v>
      </c>
      <c r="E7004" s="206">
        <v>23933.919999999998</v>
      </c>
      <c r="F7004" s="206">
        <v>26925.66</v>
      </c>
      <c r="G7004" s="205">
        <f t="shared" si="556"/>
        <v>0.42250247140234432</v>
      </c>
      <c r="H7004" s="207">
        <f t="shared" si="557"/>
        <v>0.45</v>
      </c>
      <c r="I7004" s="213">
        <v>279704</v>
      </c>
      <c r="J7004" s="213">
        <v>15383.72</v>
      </c>
      <c r="K7004" s="212">
        <v>22376.32</v>
      </c>
      <c r="L7004" s="212">
        <v>25173.360000000001</v>
      </c>
      <c r="M7004" s="239">
        <f t="shared" si="554"/>
        <v>0.51529999999980647</v>
      </c>
      <c r="N7004" s="239"/>
      <c r="O7004" s="178"/>
      <c r="P7004" s="178"/>
      <c r="Q7004" s="178"/>
      <c r="R7004" s="178"/>
      <c r="S7004" s="178"/>
      <c r="T7004" s="178"/>
      <c r="U7004" s="178"/>
      <c r="V7004" s="178"/>
      <c r="W7004" s="178"/>
      <c r="X7004" s="178"/>
      <c r="Y7004" s="210">
        <f t="shared" si="553"/>
        <v>0.39500635503459963</v>
      </c>
      <c r="Z7004" s="211">
        <f t="shared" si="555"/>
        <v>0.46</v>
      </c>
      <c r="AA7004" s="178"/>
      <c r="AB7004" s="178"/>
      <c r="AC7004" s="178"/>
    </row>
    <row r="7005" spans="2:29" x14ac:dyDescent="0.35">
      <c r="B7005" s="222">
        <v>708200</v>
      </c>
      <c r="C7005" s="208">
        <v>299219</v>
      </c>
      <c r="D7005" s="309">
        <v>16457.04</v>
      </c>
      <c r="E7005" s="206">
        <v>23937.52</v>
      </c>
      <c r="F7005" s="206">
        <v>26929.71</v>
      </c>
      <c r="G7005" s="205">
        <f t="shared" si="556"/>
        <v>0.42250635413724935</v>
      </c>
      <c r="H7005" s="207">
        <f t="shared" si="557"/>
        <v>0.45</v>
      </c>
      <c r="I7005" s="213">
        <v>279748</v>
      </c>
      <c r="J7005" s="213">
        <v>15386.14</v>
      </c>
      <c r="K7005" s="212">
        <v>22379.84</v>
      </c>
      <c r="L7005" s="212">
        <v>25177.32</v>
      </c>
      <c r="M7005" s="239">
        <f t="shared" si="554"/>
        <v>0.51520000000000432</v>
      </c>
      <c r="N7005" s="239"/>
      <c r="O7005" s="178"/>
      <c r="P7005" s="178"/>
      <c r="Q7005" s="178"/>
      <c r="R7005" s="178"/>
      <c r="S7005" s="178"/>
      <c r="T7005" s="178"/>
      <c r="U7005" s="178"/>
      <c r="V7005" s="178"/>
      <c r="W7005" s="178"/>
      <c r="X7005" s="178"/>
      <c r="Y7005" s="210">
        <f t="shared" si="553"/>
        <v>0.39501270827449875</v>
      </c>
      <c r="Z7005" s="211">
        <f t="shared" si="555"/>
        <v>0.44</v>
      </c>
      <c r="AA7005" s="178"/>
      <c r="AB7005" s="178"/>
      <c r="AC7005" s="178"/>
    </row>
    <row r="7006" spans="2:29" x14ac:dyDescent="0.35">
      <c r="B7006" s="222">
        <v>708300</v>
      </c>
      <c r="C7006" s="208">
        <v>299264</v>
      </c>
      <c r="D7006" s="309">
        <v>16459.52</v>
      </c>
      <c r="E7006" s="206">
        <v>23941.119999999999</v>
      </c>
      <c r="F7006" s="206">
        <v>26933.759999999998</v>
      </c>
      <c r="G7006" s="205">
        <f t="shared" si="556"/>
        <v>0.42251023577580121</v>
      </c>
      <c r="H7006" s="207">
        <f t="shared" si="557"/>
        <v>0.45</v>
      </c>
      <c r="I7006" s="213">
        <v>279794</v>
      </c>
      <c r="J7006" s="213">
        <v>15388.67</v>
      </c>
      <c r="K7006" s="212">
        <v>22383.52</v>
      </c>
      <c r="L7006" s="212">
        <v>25181.46</v>
      </c>
      <c r="M7006" s="239">
        <f t="shared" si="554"/>
        <v>0.51530000000027942</v>
      </c>
      <c r="N7006" s="239"/>
      <c r="O7006" s="178"/>
      <c r="P7006" s="178"/>
      <c r="Q7006" s="178"/>
      <c r="R7006" s="178"/>
      <c r="S7006" s="178"/>
      <c r="T7006" s="178"/>
      <c r="U7006" s="178"/>
      <c r="V7006" s="178"/>
      <c r="W7006" s="178"/>
      <c r="X7006" s="178"/>
      <c r="Y7006" s="210">
        <f t="shared" si="553"/>
        <v>0.39502188338274741</v>
      </c>
      <c r="Z7006" s="211">
        <f t="shared" si="555"/>
        <v>0.46</v>
      </c>
      <c r="AA7006" s="178"/>
      <c r="AB7006" s="178"/>
      <c r="AC7006" s="178"/>
    </row>
    <row r="7007" spans="2:29" x14ac:dyDescent="0.35">
      <c r="B7007" s="222">
        <v>708400</v>
      </c>
      <c r="C7007" s="208">
        <v>299309</v>
      </c>
      <c r="D7007" s="309">
        <v>16461.990000000002</v>
      </c>
      <c r="E7007" s="206">
        <v>23944.720000000001</v>
      </c>
      <c r="F7007" s="206">
        <v>26937.81</v>
      </c>
      <c r="G7007" s="205">
        <f t="shared" si="556"/>
        <v>0.42251411631846414</v>
      </c>
      <c r="H7007" s="207">
        <f t="shared" si="557"/>
        <v>0.45</v>
      </c>
      <c r="I7007" s="213">
        <v>279838</v>
      </c>
      <c r="J7007" s="213">
        <v>15391.09</v>
      </c>
      <c r="K7007" s="212">
        <v>22387.040000000001</v>
      </c>
      <c r="L7007" s="212">
        <v>25185.42</v>
      </c>
      <c r="M7007" s="239">
        <f t="shared" si="554"/>
        <v>0.51519999999989519</v>
      </c>
      <c r="N7007" s="239"/>
      <c r="O7007" s="178"/>
      <c r="P7007" s="178"/>
      <c r="Q7007" s="178"/>
      <c r="R7007" s="178"/>
      <c r="S7007" s="178"/>
      <c r="T7007" s="178"/>
      <c r="U7007" s="178"/>
      <c r="V7007" s="178"/>
      <c r="W7007" s="178"/>
      <c r="X7007" s="178"/>
      <c r="Y7007" s="210">
        <f t="shared" si="553"/>
        <v>0.39502823263692827</v>
      </c>
      <c r="Z7007" s="211">
        <f t="shared" si="555"/>
        <v>0.44</v>
      </c>
      <c r="AA7007" s="178"/>
      <c r="AB7007" s="178"/>
      <c r="AC7007" s="178"/>
    </row>
    <row r="7008" spans="2:29" x14ac:dyDescent="0.35">
      <c r="B7008" s="222">
        <v>708500</v>
      </c>
      <c r="C7008" s="208">
        <v>299354</v>
      </c>
      <c r="D7008" s="309">
        <v>16464.47</v>
      </c>
      <c r="E7008" s="206">
        <v>23948.32</v>
      </c>
      <c r="F7008" s="206">
        <v>26941.86</v>
      </c>
      <c r="G7008" s="205">
        <f t="shared" si="556"/>
        <v>0.4225179957657022</v>
      </c>
      <c r="H7008" s="207">
        <f t="shared" si="557"/>
        <v>0.45</v>
      </c>
      <c r="I7008" s="213">
        <v>279884</v>
      </c>
      <c r="J7008" s="213">
        <v>15393.62</v>
      </c>
      <c r="K7008" s="212">
        <v>22390.720000000001</v>
      </c>
      <c r="L7008" s="212">
        <v>25189.56</v>
      </c>
      <c r="M7008" s="239">
        <f t="shared" si="554"/>
        <v>0.51529999999955178</v>
      </c>
      <c r="N7008" s="239"/>
      <c r="O7008" s="178"/>
      <c r="P7008" s="178"/>
      <c r="Q7008" s="178"/>
      <c r="R7008" s="178"/>
      <c r="S7008" s="178"/>
      <c r="T7008" s="178"/>
      <c r="U7008" s="178"/>
      <c r="V7008" s="178"/>
      <c r="W7008" s="178"/>
      <c r="X7008" s="178"/>
      <c r="Y7008" s="210">
        <f t="shared" si="553"/>
        <v>0.39503740296400847</v>
      </c>
      <c r="Z7008" s="211">
        <f t="shared" si="555"/>
        <v>0.46</v>
      </c>
      <c r="AA7008" s="178"/>
      <c r="AB7008" s="178"/>
      <c r="AC7008" s="178"/>
    </row>
    <row r="7009" spans="2:29" x14ac:dyDescent="0.35">
      <c r="B7009" s="222">
        <v>708600</v>
      </c>
      <c r="C7009" s="208">
        <v>299399</v>
      </c>
      <c r="D7009" s="309">
        <v>16466.939999999999</v>
      </c>
      <c r="E7009" s="206">
        <v>23951.919999999998</v>
      </c>
      <c r="F7009" s="206">
        <v>26945.91</v>
      </c>
      <c r="G7009" s="205">
        <f t="shared" si="556"/>
        <v>0.42252187411797909</v>
      </c>
      <c r="H7009" s="207">
        <f t="shared" si="557"/>
        <v>0.45</v>
      </c>
      <c r="I7009" s="213">
        <v>279928</v>
      </c>
      <c r="J7009" s="213">
        <v>15396.04</v>
      </c>
      <c r="K7009" s="212">
        <v>22394.240000000002</v>
      </c>
      <c r="L7009" s="212">
        <v>25193.52</v>
      </c>
      <c r="M7009" s="239">
        <f t="shared" si="554"/>
        <v>0.51519999999974975</v>
      </c>
      <c r="N7009" s="239"/>
      <c r="O7009" s="178"/>
      <c r="P7009" s="178"/>
      <c r="Q7009" s="178"/>
      <c r="R7009" s="178"/>
      <c r="S7009" s="178"/>
      <c r="T7009" s="178"/>
      <c r="U7009" s="178"/>
      <c r="V7009" s="178"/>
      <c r="W7009" s="178"/>
      <c r="X7009" s="178"/>
      <c r="Y7009" s="210">
        <f t="shared" si="553"/>
        <v>0.39504374823595823</v>
      </c>
      <c r="Z7009" s="211">
        <f t="shared" si="555"/>
        <v>0.44</v>
      </c>
      <c r="AA7009" s="178"/>
      <c r="AB7009" s="178"/>
      <c r="AC7009" s="178"/>
    </row>
    <row r="7010" spans="2:29" x14ac:dyDescent="0.35">
      <c r="B7010" s="222">
        <v>708700</v>
      </c>
      <c r="C7010" s="208">
        <v>299444</v>
      </c>
      <c r="D7010" s="309">
        <v>16469.419999999998</v>
      </c>
      <c r="E7010" s="206">
        <v>23955.52</v>
      </c>
      <c r="F7010" s="206">
        <v>26949.96</v>
      </c>
      <c r="G7010" s="205">
        <f t="shared" si="556"/>
        <v>0.42252575137575843</v>
      </c>
      <c r="H7010" s="207">
        <f t="shared" si="557"/>
        <v>0.45</v>
      </c>
      <c r="I7010" s="213">
        <v>279974</v>
      </c>
      <c r="J7010" s="213">
        <v>15398.57</v>
      </c>
      <c r="K7010" s="212">
        <v>22397.919999999998</v>
      </c>
      <c r="L7010" s="212">
        <v>25197.66</v>
      </c>
      <c r="M7010" s="239">
        <f t="shared" si="554"/>
        <v>0.51530000000006115</v>
      </c>
      <c r="N7010" s="239"/>
      <c r="O7010" s="178"/>
      <c r="P7010" s="178"/>
      <c r="Q7010" s="178"/>
      <c r="R7010" s="178"/>
      <c r="S7010" s="178"/>
      <c r="T7010" s="178"/>
      <c r="U7010" s="178"/>
      <c r="V7010" s="178"/>
      <c r="W7010" s="178"/>
      <c r="X7010" s="178"/>
      <c r="Y7010" s="210">
        <f t="shared" si="553"/>
        <v>0.39505291378580498</v>
      </c>
      <c r="Z7010" s="211">
        <f t="shared" si="555"/>
        <v>0.46</v>
      </c>
      <c r="AA7010" s="178"/>
      <c r="AB7010" s="178"/>
      <c r="AC7010" s="178"/>
    </row>
    <row r="7011" spans="2:29" x14ac:dyDescent="0.35">
      <c r="B7011" s="222">
        <v>708800</v>
      </c>
      <c r="C7011" s="208">
        <v>299489</v>
      </c>
      <c r="D7011" s="309">
        <v>16471.89</v>
      </c>
      <c r="E7011" s="206">
        <v>23959.119999999999</v>
      </c>
      <c r="F7011" s="206">
        <v>26954.01</v>
      </c>
      <c r="G7011" s="205">
        <f t="shared" si="556"/>
        <v>0.42252962753950341</v>
      </c>
      <c r="H7011" s="207">
        <f t="shared" si="557"/>
        <v>0.45</v>
      </c>
      <c r="I7011" s="213">
        <v>280018</v>
      </c>
      <c r="J7011" s="213">
        <v>15400.99</v>
      </c>
      <c r="K7011" s="212">
        <v>22401.439999999999</v>
      </c>
      <c r="L7011" s="212">
        <v>25201.62</v>
      </c>
      <c r="M7011" s="239">
        <f t="shared" si="554"/>
        <v>0.51520000000025901</v>
      </c>
      <c r="N7011" s="239"/>
      <c r="O7011" s="178"/>
      <c r="P7011" s="178"/>
      <c r="Q7011" s="178"/>
      <c r="R7011" s="178"/>
      <c r="S7011" s="178"/>
      <c r="T7011" s="178"/>
      <c r="U7011" s="178"/>
      <c r="V7011" s="178"/>
      <c r="W7011" s="178"/>
      <c r="X7011" s="178"/>
      <c r="Y7011" s="210">
        <f t="shared" si="553"/>
        <v>0.3950592550790068</v>
      </c>
      <c r="Z7011" s="211">
        <f t="shared" si="555"/>
        <v>0.44</v>
      </c>
      <c r="AA7011" s="178"/>
      <c r="AB7011" s="178"/>
      <c r="AC7011" s="178"/>
    </row>
    <row r="7012" spans="2:29" x14ac:dyDescent="0.35">
      <c r="B7012" s="222">
        <v>708900</v>
      </c>
      <c r="C7012" s="208">
        <v>299534</v>
      </c>
      <c r="D7012" s="309">
        <v>16474.37</v>
      </c>
      <c r="E7012" s="206">
        <v>23962.720000000001</v>
      </c>
      <c r="F7012" s="206">
        <v>26958.06</v>
      </c>
      <c r="G7012" s="205">
        <f t="shared" si="556"/>
        <v>0.42253350260967698</v>
      </c>
      <c r="H7012" s="207">
        <f t="shared" si="557"/>
        <v>0.45</v>
      </c>
      <c r="I7012" s="213">
        <v>280064</v>
      </c>
      <c r="J7012" s="213">
        <v>15403.52</v>
      </c>
      <c r="K7012" s="212">
        <v>22405.119999999999</v>
      </c>
      <c r="L7012" s="212">
        <v>25205.759999999998</v>
      </c>
      <c r="M7012" s="239">
        <f t="shared" si="554"/>
        <v>0.51529999999995202</v>
      </c>
      <c r="N7012" s="239"/>
      <c r="O7012" s="178"/>
      <c r="P7012" s="178"/>
      <c r="Q7012" s="178"/>
      <c r="R7012" s="178"/>
      <c r="S7012" s="178"/>
      <c r="T7012" s="178"/>
      <c r="U7012" s="178"/>
      <c r="V7012" s="178"/>
      <c r="W7012" s="178"/>
      <c r="X7012" s="178"/>
      <c r="Y7012" s="210">
        <f t="shared" si="553"/>
        <v>0.39506841585555086</v>
      </c>
      <c r="Z7012" s="211">
        <f t="shared" si="555"/>
        <v>0.46</v>
      </c>
      <c r="AA7012" s="178"/>
      <c r="AB7012" s="178"/>
      <c r="AC7012" s="178"/>
    </row>
    <row r="7013" spans="2:29" x14ac:dyDescent="0.35">
      <c r="B7013" s="222">
        <v>709000</v>
      </c>
      <c r="C7013" s="208">
        <v>299579</v>
      </c>
      <c r="D7013" s="309">
        <v>16476.84</v>
      </c>
      <c r="E7013" s="206">
        <v>23966.32</v>
      </c>
      <c r="F7013" s="206">
        <v>26962.11</v>
      </c>
      <c r="G7013" s="205">
        <f t="shared" si="556"/>
        <v>0.4225373765867419</v>
      </c>
      <c r="H7013" s="207">
        <f t="shared" si="557"/>
        <v>0.45</v>
      </c>
      <c r="I7013" s="213">
        <v>280108</v>
      </c>
      <c r="J7013" s="213">
        <v>15405.94</v>
      </c>
      <c r="K7013" s="212">
        <v>22408.639999999999</v>
      </c>
      <c r="L7013" s="212">
        <v>25209.72</v>
      </c>
      <c r="M7013" s="239">
        <f t="shared" si="554"/>
        <v>0.51520000000011346</v>
      </c>
      <c r="N7013" s="239"/>
      <c r="O7013" s="178"/>
      <c r="P7013" s="178"/>
      <c r="Q7013" s="178"/>
      <c r="R7013" s="178"/>
      <c r="S7013" s="178"/>
      <c r="T7013" s="178"/>
      <c r="U7013" s="178"/>
      <c r="V7013" s="178"/>
      <c r="W7013" s="178"/>
      <c r="X7013" s="178"/>
      <c r="Y7013" s="210">
        <f t="shared" si="553"/>
        <v>0.39507475317348378</v>
      </c>
      <c r="Z7013" s="211">
        <f t="shared" si="555"/>
        <v>0.44</v>
      </c>
      <c r="AA7013" s="178"/>
      <c r="AB7013" s="178"/>
      <c r="AC7013" s="178"/>
    </row>
    <row r="7014" spans="2:29" x14ac:dyDescent="0.35">
      <c r="B7014" s="222">
        <v>709100</v>
      </c>
      <c r="C7014" s="208">
        <v>299624</v>
      </c>
      <c r="D7014" s="309">
        <v>16479.32</v>
      </c>
      <c r="E7014" s="206">
        <v>23969.919999999998</v>
      </c>
      <c r="F7014" s="206">
        <v>26966.16</v>
      </c>
      <c r="G7014" s="205">
        <f t="shared" si="556"/>
        <v>0.42254124947116062</v>
      </c>
      <c r="H7014" s="207">
        <f t="shared" si="557"/>
        <v>0.45</v>
      </c>
      <c r="I7014" s="213">
        <v>280154</v>
      </c>
      <c r="J7014" s="213">
        <v>15408.47</v>
      </c>
      <c r="K7014" s="212">
        <v>22412.32</v>
      </c>
      <c r="L7014" s="212">
        <v>25213.86</v>
      </c>
      <c r="M7014" s="239">
        <f t="shared" si="554"/>
        <v>0.51529999999980647</v>
      </c>
      <c r="N7014" s="239"/>
      <c r="O7014" s="178"/>
      <c r="P7014" s="178"/>
      <c r="Q7014" s="178"/>
      <c r="R7014" s="178"/>
      <c r="S7014" s="178"/>
      <c r="T7014" s="178"/>
      <c r="U7014" s="178"/>
      <c r="V7014" s="178"/>
      <c r="W7014" s="178"/>
      <c r="X7014" s="178"/>
      <c r="Y7014" s="210">
        <f t="shared" si="553"/>
        <v>0.3950839091806515</v>
      </c>
      <c r="Z7014" s="211">
        <f t="shared" si="555"/>
        <v>0.46</v>
      </c>
      <c r="AA7014" s="178"/>
      <c r="AB7014" s="178"/>
      <c r="AC7014" s="178"/>
    </row>
    <row r="7015" spans="2:29" x14ac:dyDescent="0.35">
      <c r="B7015" s="222">
        <v>709200</v>
      </c>
      <c r="C7015" s="208">
        <v>299669</v>
      </c>
      <c r="D7015" s="309">
        <v>16481.79</v>
      </c>
      <c r="E7015" s="206">
        <v>23973.52</v>
      </c>
      <c r="F7015" s="206">
        <v>26970.21</v>
      </c>
      <c r="G7015" s="205">
        <f t="shared" si="556"/>
        <v>0.42254512126339538</v>
      </c>
      <c r="H7015" s="207">
        <f t="shared" si="557"/>
        <v>0.45</v>
      </c>
      <c r="I7015" s="213">
        <v>280198</v>
      </c>
      <c r="J7015" s="213">
        <v>15410.89</v>
      </c>
      <c r="K7015" s="212">
        <v>22415.84</v>
      </c>
      <c r="L7015" s="212">
        <v>25217.82</v>
      </c>
      <c r="M7015" s="239">
        <f t="shared" si="554"/>
        <v>0.51520000000000432</v>
      </c>
      <c r="N7015" s="239"/>
      <c r="O7015" s="178"/>
      <c r="P7015" s="178"/>
      <c r="Q7015" s="178"/>
      <c r="R7015" s="178"/>
      <c r="S7015" s="178"/>
      <c r="T7015" s="178"/>
      <c r="U7015" s="178"/>
      <c r="V7015" s="178"/>
      <c r="W7015" s="178"/>
      <c r="X7015" s="178"/>
      <c r="Y7015" s="210">
        <f t="shared" si="553"/>
        <v>0.39509024252679076</v>
      </c>
      <c r="Z7015" s="211">
        <f t="shared" si="555"/>
        <v>0.44</v>
      </c>
      <c r="AA7015" s="178"/>
      <c r="AB7015" s="178"/>
      <c r="AC7015" s="178"/>
    </row>
    <row r="7016" spans="2:29" x14ac:dyDescent="0.35">
      <c r="B7016" s="222">
        <v>709300</v>
      </c>
      <c r="C7016" s="208">
        <v>299714</v>
      </c>
      <c r="D7016" s="309">
        <v>16484.27</v>
      </c>
      <c r="E7016" s="206">
        <v>23977.119999999999</v>
      </c>
      <c r="F7016" s="206">
        <v>26974.26</v>
      </c>
      <c r="G7016" s="205">
        <f t="shared" si="556"/>
        <v>0.4225489919639081</v>
      </c>
      <c r="H7016" s="207">
        <f t="shared" si="557"/>
        <v>0.45</v>
      </c>
      <c r="I7016" s="213">
        <v>280244</v>
      </c>
      <c r="J7016" s="213">
        <v>15413.42</v>
      </c>
      <c r="K7016" s="212">
        <v>22419.52</v>
      </c>
      <c r="L7016" s="212">
        <v>25221.96</v>
      </c>
      <c r="M7016" s="239">
        <f t="shared" si="554"/>
        <v>0.51530000000027942</v>
      </c>
      <c r="N7016" s="239"/>
      <c r="O7016" s="178"/>
      <c r="P7016" s="178"/>
      <c r="Q7016" s="178"/>
      <c r="R7016" s="178"/>
      <c r="S7016" s="178"/>
      <c r="T7016" s="178"/>
      <c r="U7016" s="178"/>
      <c r="V7016" s="178"/>
      <c r="W7016" s="178"/>
      <c r="X7016" s="178"/>
      <c r="Y7016" s="210">
        <f t="shared" si="553"/>
        <v>0.39509939376850417</v>
      </c>
      <c r="Z7016" s="211">
        <f t="shared" si="555"/>
        <v>0.46</v>
      </c>
      <c r="AA7016" s="178"/>
      <c r="AB7016" s="178"/>
      <c r="AC7016" s="178"/>
    </row>
    <row r="7017" spans="2:29" x14ac:dyDescent="0.35">
      <c r="B7017" s="222">
        <v>709400</v>
      </c>
      <c r="C7017" s="208">
        <v>299759</v>
      </c>
      <c r="D7017" s="309">
        <v>16486.740000000002</v>
      </c>
      <c r="E7017" s="206">
        <v>23980.720000000001</v>
      </c>
      <c r="F7017" s="206">
        <v>26978.31</v>
      </c>
      <c r="G7017" s="205">
        <f t="shared" si="556"/>
        <v>0.42255286157316041</v>
      </c>
      <c r="H7017" s="207">
        <f t="shared" si="557"/>
        <v>0.45</v>
      </c>
      <c r="I7017" s="213">
        <v>280288</v>
      </c>
      <c r="J7017" s="213">
        <v>15415.84</v>
      </c>
      <c r="K7017" s="212">
        <v>22423.040000000001</v>
      </c>
      <c r="L7017" s="212">
        <v>25225.919999999998</v>
      </c>
      <c r="M7017" s="239">
        <f t="shared" si="554"/>
        <v>0.51519999999989519</v>
      </c>
      <c r="N7017" s="239"/>
      <c r="O7017" s="178"/>
      <c r="P7017" s="178"/>
      <c r="Q7017" s="178"/>
      <c r="R7017" s="178"/>
      <c r="S7017" s="178"/>
      <c r="T7017" s="178"/>
      <c r="U7017" s="178"/>
      <c r="V7017" s="178"/>
      <c r="W7017" s="178"/>
      <c r="X7017" s="178"/>
      <c r="Y7017" s="210">
        <f t="shared" si="553"/>
        <v>0.39510572314632081</v>
      </c>
      <c r="Z7017" s="211">
        <f t="shared" si="555"/>
        <v>0.44</v>
      </c>
      <c r="AA7017" s="178"/>
      <c r="AB7017" s="178"/>
      <c r="AC7017" s="178"/>
    </row>
    <row r="7018" spans="2:29" x14ac:dyDescent="0.35">
      <c r="B7018" s="222">
        <v>709500</v>
      </c>
      <c r="C7018" s="208">
        <v>299804</v>
      </c>
      <c r="D7018" s="309">
        <v>16489.22</v>
      </c>
      <c r="E7018" s="206">
        <v>23984.32</v>
      </c>
      <c r="F7018" s="206">
        <v>26982.36</v>
      </c>
      <c r="G7018" s="205">
        <f t="shared" si="556"/>
        <v>0.42255673009161382</v>
      </c>
      <c r="H7018" s="207">
        <f t="shared" si="557"/>
        <v>0.45</v>
      </c>
      <c r="I7018" s="213">
        <v>280334</v>
      </c>
      <c r="J7018" s="213">
        <v>15418.37</v>
      </c>
      <c r="K7018" s="212">
        <v>22426.720000000001</v>
      </c>
      <c r="L7018" s="212">
        <v>25230.06</v>
      </c>
      <c r="M7018" s="239">
        <f t="shared" si="554"/>
        <v>0.51529999999955178</v>
      </c>
      <c r="N7018" s="239"/>
      <c r="O7018" s="178"/>
      <c r="P7018" s="178"/>
      <c r="Q7018" s="178"/>
      <c r="R7018" s="178"/>
      <c r="S7018" s="178"/>
      <c r="T7018" s="178"/>
      <c r="U7018" s="178"/>
      <c r="V7018" s="178"/>
      <c r="W7018" s="178"/>
      <c r="X7018" s="178"/>
      <c r="Y7018" s="210">
        <f t="shared" si="553"/>
        <v>0.39511486962649756</v>
      </c>
      <c r="Z7018" s="211">
        <f t="shared" si="555"/>
        <v>0.46</v>
      </c>
      <c r="AA7018" s="178"/>
      <c r="AB7018" s="178"/>
      <c r="AC7018" s="178"/>
    </row>
    <row r="7019" spans="2:29" x14ac:dyDescent="0.35">
      <c r="B7019" s="222">
        <v>709600</v>
      </c>
      <c r="C7019" s="208">
        <v>299849</v>
      </c>
      <c r="D7019" s="309">
        <v>16491.689999999999</v>
      </c>
      <c r="E7019" s="206">
        <v>23987.919999999998</v>
      </c>
      <c r="F7019" s="206">
        <v>26986.41</v>
      </c>
      <c r="G7019" s="205">
        <f t="shared" si="556"/>
        <v>0.42256059751972941</v>
      </c>
      <c r="H7019" s="207">
        <f t="shared" si="557"/>
        <v>0.45</v>
      </c>
      <c r="I7019" s="213">
        <v>280378</v>
      </c>
      <c r="J7019" s="213">
        <v>15420.79</v>
      </c>
      <c r="K7019" s="212">
        <v>22430.240000000002</v>
      </c>
      <c r="L7019" s="212">
        <v>25234.02</v>
      </c>
      <c r="M7019" s="239">
        <f t="shared" si="554"/>
        <v>0.51519999999974975</v>
      </c>
      <c r="N7019" s="239"/>
      <c r="O7019" s="178"/>
      <c r="P7019" s="178"/>
      <c r="Q7019" s="178"/>
      <c r="R7019" s="178"/>
      <c r="S7019" s="178"/>
      <c r="T7019" s="178"/>
      <c r="U7019" s="178"/>
      <c r="V7019" s="178"/>
      <c r="W7019" s="178"/>
      <c r="X7019" s="178"/>
      <c r="Y7019" s="210">
        <f t="shared" si="553"/>
        <v>0.39512119503945886</v>
      </c>
      <c r="Z7019" s="211">
        <f t="shared" si="555"/>
        <v>0.44</v>
      </c>
      <c r="AA7019" s="178"/>
      <c r="AB7019" s="178"/>
      <c r="AC7019" s="178"/>
    </row>
    <row r="7020" spans="2:29" x14ac:dyDescent="0.35">
      <c r="B7020" s="222">
        <v>709700</v>
      </c>
      <c r="C7020" s="208">
        <v>299894</v>
      </c>
      <c r="D7020" s="309">
        <v>16494.169999999998</v>
      </c>
      <c r="E7020" s="206">
        <v>23991.52</v>
      </c>
      <c r="F7020" s="206">
        <v>26990.46</v>
      </c>
      <c r="G7020" s="205">
        <f t="shared" si="556"/>
        <v>0.42256446385796814</v>
      </c>
      <c r="H7020" s="207">
        <f t="shared" si="557"/>
        <v>0.45</v>
      </c>
      <c r="I7020" s="213">
        <v>280424</v>
      </c>
      <c r="J7020" s="213">
        <v>15423.32</v>
      </c>
      <c r="K7020" s="212">
        <v>22433.919999999998</v>
      </c>
      <c r="L7020" s="212">
        <v>25238.16</v>
      </c>
      <c r="M7020" s="239">
        <f t="shared" si="554"/>
        <v>0.51530000000006115</v>
      </c>
      <c r="N7020" s="239"/>
      <c r="O7020" s="178"/>
      <c r="P7020" s="178"/>
      <c r="Q7020" s="178"/>
      <c r="R7020" s="178"/>
      <c r="S7020" s="178"/>
      <c r="T7020" s="178"/>
      <c r="U7020" s="178"/>
      <c r="V7020" s="178"/>
      <c r="W7020" s="178"/>
      <c r="X7020" s="178"/>
      <c r="Y7020" s="210">
        <f t="shared" si="553"/>
        <v>0.39513033676201209</v>
      </c>
      <c r="Z7020" s="211">
        <f t="shared" si="555"/>
        <v>0.46</v>
      </c>
      <c r="AA7020" s="178"/>
      <c r="AB7020" s="178"/>
      <c r="AC7020" s="178"/>
    </row>
    <row r="7021" spans="2:29" x14ac:dyDescent="0.35">
      <c r="B7021" s="222">
        <v>709800</v>
      </c>
      <c r="C7021" s="208">
        <v>299939</v>
      </c>
      <c r="D7021" s="309">
        <v>16496.64</v>
      </c>
      <c r="E7021" s="206">
        <v>23995.119999999999</v>
      </c>
      <c r="F7021" s="206">
        <v>26994.51</v>
      </c>
      <c r="G7021" s="205">
        <f t="shared" si="556"/>
        <v>0.42256832910679065</v>
      </c>
      <c r="H7021" s="207">
        <f t="shared" si="557"/>
        <v>0.45</v>
      </c>
      <c r="I7021" s="213">
        <v>280468</v>
      </c>
      <c r="J7021" s="213">
        <v>15425.74</v>
      </c>
      <c r="K7021" s="212">
        <v>22437.439999999999</v>
      </c>
      <c r="L7021" s="212">
        <v>25242.12</v>
      </c>
      <c r="M7021" s="239">
        <f t="shared" si="554"/>
        <v>0.51520000000025901</v>
      </c>
      <c r="N7021" s="239"/>
      <c r="O7021" s="178"/>
      <c r="P7021" s="178"/>
      <c r="Q7021" s="178"/>
      <c r="R7021" s="178"/>
      <c r="S7021" s="178"/>
      <c r="T7021" s="178"/>
      <c r="U7021" s="178"/>
      <c r="V7021" s="178"/>
      <c r="W7021" s="178"/>
      <c r="X7021" s="178"/>
      <c r="Y7021" s="210">
        <f t="shared" si="553"/>
        <v>0.39513665821358129</v>
      </c>
      <c r="Z7021" s="211">
        <f t="shared" si="555"/>
        <v>0.44</v>
      </c>
      <c r="AA7021" s="178"/>
      <c r="AB7021" s="178"/>
      <c r="AC7021" s="178"/>
    </row>
    <row r="7022" spans="2:29" x14ac:dyDescent="0.35">
      <c r="B7022" s="222">
        <v>709900</v>
      </c>
      <c r="C7022" s="208">
        <v>299984</v>
      </c>
      <c r="D7022" s="309">
        <v>16499.12</v>
      </c>
      <c r="E7022" s="206">
        <v>23998.720000000001</v>
      </c>
      <c r="F7022" s="206">
        <v>26998.560000000001</v>
      </c>
      <c r="G7022" s="205">
        <f t="shared" si="556"/>
        <v>0.42257219326665729</v>
      </c>
      <c r="H7022" s="207">
        <f t="shared" si="557"/>
        <v>0.45</v>
      </c>
      <c r="I7022" s="213">
        <v>280514</v>
      </c>
      <c r="J7022" s="213">
        <v>15428.27</v>
      </c>
      <c r="K7022" s="212">
        <v>22441.119999999999</v>
      </c>
      <c r="L7022" s="212">
        <v>25246.26</v>
      </c>
      <c r="M7022" s="239">
        <f t="shared" si="554"/>
        <v>0.51529999999995202</v>
      </c>
      <c r="N7022" s="239"/>
      <c r="O7022" s="178"/>
      <c r="P7022" s="178"/>
      <c r="Q7022" s="178"/>
      <c r="R7022" s="178"/>
      <c r="S7022" s="178"/>
      <c r="T7022" s="178"/>
      <c r="U7022" s="178"/>
      <c r="V7022" s="178"/>
      <c r="W7022" s="178"/>
      <c r="X7022" s="178"/>
      <c r="Y7022" s="210">
        <f t="shared" si="553"/>
        <v>0.39514579518242005</v>
      </c>
      <c r="Z7022" s="211">
        <f t="shared" si="555"/>
        <v>0.46</v>
      </c>
      <c r="AA7022" s="178"/>
      <c r="AB7022" s="178"/>
      <c r="AC7022" s="178"/>
    </row>
    <row r="7023" spans="2:29" x14ac:dyDescent="0.35">
      <c r="B7023" s="222">
        <v>710000</v>
      </c>
      <c r="C7023" s="208">
        <v>300029</v>
      </c>
      <c r="D7023" s="309">
        <v>16501.59</v>
      </c>
      <c r="E7023" s="206">
        <v>24002.32</v>
      </c>
      <c r="F7023" s="206">
        <v>27002.61</v>
      </c>
      <c r="G7023" s="205">
        <f t="shared" si="556"/>
        <v>0.42257605633802819</v>
      </c>
      <c r="H7023" s="207">
        <f t="shared" si="557"/>
        <v>0.45</v>
      </c>
      <c r="I7023" s="213">
        <v>280558</v>
      </c>
      <c r="J7023" s="213">
        <v>15430.69</v>
      </c>
      <c r="K7023" s="212">
        <v>22444.639999999999</v>
      </c>
      <c r="L7023" s="212">
        <v>25250.22</v>
      </c>
      <c r="M7023" s="239">
        <f t="shared" si="554"/>
        <v>0.51520000000011346</v>
      </c>
      <c r="N7023" s="239"/>
      <c r="O7023" s="178"/>
      <c r="P7023" s="178"/>
      <c r="Q7023" s="178"/>
      <c r="R7023" s="178"/>
      <c r="S7023" s="178"/>
      <c r="T7023" s="178"/>
      <c r="U7023" s="178"/>
      <c r="V7023" s="178"/>
      <c r="W7023" s="178"/>
      <c r="X7023" s="178"/>
      <c r="Y7023" s="210">
        <f t="shared" si="553"/>
        <v>0.39515211267605632</v>
      </c>
      <c r="Z7023" s="211">
        <f t="shared" si="555"/>
        <v>0.44</v>
      </c>
      <c r="AA7023" s="178"/>
      <c r="AB7023" s="178"/>
      <c r="AC7023" s="178"/>
    </row>
    <row r="7024" spans="2:29" x14ac:dyDescent="0.35">
      <c r="B7024" s="222">
        <v>710100</v>
      </c>
      <c r="C7024" s="208">
        <v>300074</v>
      </c>
      <c r="D7024" s="309">
        <v>16504.07</v>
      </c>
      <c r="E7024" s="206">
        <v>24005.919999999998</v>
      </c>
      <c r="F7024" s="206">
        <v>27006.66</v>
      </c>
      <c r="G7024" s="205">
        <f t="shared" si="556"/>
        <v>0.42257991832136321</v>
      </c>
      <c r="H7024" s="207">
        <f t="shared" si="557"/>
        <v>0.45</v>
      </c>
      <c r="I7024" s="213">
        <v>280604</v>
      </c>
      <c r="J7024" s="213">
        <v>15433.22</v>
      </c>
      <c r="K7024" s="212">
        <v>22448.32</v>
      </c>
      <c r="L7024" s="212">
        <v>25254.36</v>
      </c>
      <c r="M7024" s="239">
        <f t="shared" si="554"/>
        <v>0.51529999999980647</v>
      </c>
      <c r="N7024" s="239"/>
      <c r="O7024" s="178"/>
      <c r="P7024" s="178"/>
      <c r="Q7024" s="178"/>
      <c r="R7024" s="178"/>
      <c r="S7024" s="178"/>
      <c r="T7024" s="178"/>
      <c r="U7024" s="178"/>
      <c r="V7024" s="178"/>
      <c r="W7024" s="178"/>
      <c r="X7024" s="178"/>
      <c r="Y7024" s="210">
        <f t="shared" si="553"/>
        <v>0.3951612448950852</v>
      </c>
      <c r="Z7024" s="211">
        <f t="shared" si="555"/>
        <v>0.46</v>
      </c>
      <c r="AA7024" s="178"/>
      <c r="AB7024" s="178"/>
      <c r="AC7024" s="178"/>
    </row>
    <row r="7025" spans="2:29" x14ac:dyDescent="0.35">
      <c r="B7025" s="222">
        <v>710200</v>
      </c>
      <c r="C7025" s="208">
        <v>300119</v>
      </c>
      <c r="D7025" s="309">
        <v>16506.54</v>
      </c>
      <c r="E7025" s="206">
        <v>24009.52</v>
      </c>
      <c r="F7025" s="206">
        <v>27010.71</v>
      </c>
      <c r="G7025" s="205">
        <f t="shared" si="556"/>
        <v>0.42258377921712192</v>
      </c>
      <c r="H7025" s="207">
        <f t="shared" si="557"/>
        <v>0.45</v>
      </c>
      <c r="I7025" s="213">
        <v>280648</v>
      </c>
      <c r="J7025" s="213">
        <v>15435.64</v>
      </c>
      <c r="K7025" s="212">
        <v>22451.84</v>
      </c>
      <c r="L7025" s="212">
        <v>25258.32</v>
      </c>
      <c r="M7025" s="239">
        <f t="shared" si="554"/>
        <v>0.51520000000000432</v>
      </c>
      <c r="N7025" s="239"/>
      <c r="O7025" s="178"/>
      <c r="P7025" s="178"/>
      <c r="Q7025" s="178"/>
      <c r="R7025" s="178"/>
      <c r="S7025" s="178"/>
      <c r="T7025" s="178"/>
      <c r="U7025" s="178"/>
      <c r="V7025" s="178"/>
      <c r="W7025" s="178"/>
      <c r="X7025" s="178"/>
      <c r="Y7025" s="210">
        <f t="shared" si="553"/>
        <v>0.39516755843424389</v>
      </c>
      <c r="Z7025" s="211">
        <f t="shared" si="555"/>
        <v>0.44</v>
      </c>
      <c r="AA7025" s="178"/>
      <c r="AB7025" s="178"/>
      <c r="AC7025" s="178"/>
    </row>
    <row r="7026" spans="2:29" x14ac:dyDescent="0.35">
      <c r="B7026" s="222">
        <v>710300</v>
      </c>
      <c r="C7026" s="208">
        <v>300164</v>
      </c>
      <c r="D7026" s="309">
        <v>16509.02</v>
      </c>
      <c r="E7026" s="206">
        <v>24013.119999999999</v>
      </c>
      <c r="F7026" s="206">
        <v>27014.76</v>
      </c>
      <c r="G7026" s="205">
        <f t="shared" si="556"/>
        <v>0.42258763902576374</v>
      </c>
      <c r="H7026" s="207">
        <f t="shared" si="557"/>
        <v>0.45</v>
      </c>
      <c r="I7026" s="213">
        <v>280694</v>
      </c>
      <c r="J7026" s="213">
        <v>15438.17</v>
      </c>
      <c r="K7026" s="212">
        <v>22455.52</v>
      </c>
      <c r="L7026" s="212">
        <v>25262.46</v>
      </c>
      <c r="M7026" s="239">
        <f t="shared" si="554"/>
        <v>0.51530000000027942</v>
      </c>
      <c r="N7026" s="239"/>
      <c r="O7026" s="178"/>
      <c r="P7026" s="178"/>
      <c r="Q7026" s="178"/>
      <c r="R7026" s="178"/>
      <c r="S7026" s="178"/>
      <c r="T7026" s="178"/>
      <c r="U7026" s="178"/>
      <c r="V7026" s="178"/>
      <c r="W7026" s="178"/>
      <c r="X7026" s="178"/>
      <c r="Y7026" s="210">
        <f t="shared" si="553"/>
        <v>0.3951766859073631</v>
      </c>
      <c r="Z7026" s="211">
        <f t="shared" si="555"/>
        <v>0.46</v>
      </c>
      <c r="AA7026" s="178"/>
      <c r="AB7026" s="178"/>
      <c r="AC7026" s="178"/>
    </row>
    <row r="7027" spans="2:29" x14ac:dyDescent="0.35">
      <c r="B7027" s="222">
        <v>710400</v>
      </c>
      <c r="C7027" s="208">
        <v>300209</v>
      </c>
      <c r="D7027" s="309">
        <v>16511.490000000002</v>
      </c>
      <c r="E7027" s="206">
        <v>24016.720000000001</v>
      </c>
      <c r="F7027" s="206">
        <v>27018.81</v>
      </c>
      <c r="G7027" s="205">
        <f t="shared" si="556"/>
        <v>0.42259149774774774</v>
      </c>
      <c r="H7027" s="207">
        <f t="shared" si="557"/>
        <v>0.45</v>
      </c>
      <c r="I7027" s="213">
        <v>280738</v>
      </c>
      <c r="J7027" s="213">
        <v>15440.59</v>
      </c>
      <c r="K7027" s="212">
        <v>22459.040000000001</v>
      </c>
      <c r="L7027" s="212">
        <v>25266.42</v>
      </c>
      <c r="M7027" s="239">
        <f t="shared" si="554"/>
        <v>0.51519999999989519</v>
      </c>
      <c r="N7027" s="239"/>
      <c r="O7027" s="178"/>
      <c r="P7027" s="178"/>
      <c r="Q7027" s="178"/>
      <c r="R7027" s="178"/>
      <c r="S7027" s="178"/>
      <c r="T7027" s="178"/>
      <c r="U7027" s="178"/>
      <c r="V7027" s="178"/>
      <c r="W7027" s="178"/>
      <c r="X7027" s="178"/>
      <c r="Y7027" s="210">
        <f t="shared" si="553"/>
        <v>0.39518299549549551</v>
      </c>
      <c r="Z7027" s="211">
        <f t="shared" si="555"/>
        <v>0.44</v>
      </c>
      <c r="AA7027" s="178"/>
      <c r="AB7027" s="178"/>
      <c r="AC7027" s="178"/>
    </row>
    <row r="7028" spans="2:29" x14ac:dyDescent="0.35">
      <c r="B7028" s="222">
        <v>710500</v>
      </c>
      <c r="C7028" s="208">
        <v>300254</v>
      </c>
      <c r="D7028" s="309">
        <v>16513.97</v>
      </c>
      <c r="E7028" s="206">
        <v>24020.32</v>
      </c>
      <c r="F7028" s="206">
        <v>27022.86</v>
      </c>
      <c r="G7028" s="205">
        <f t="shared" si="556"/>
        <v>0.42259535538353271</v>
      </c>
      <c r="H7028" s="207">
        <f t="shared" si="557"/>
        <v>0.45</v>
      </c>
      <c r="I7028" s="213">
        <v>280784</v>
      </c>
      <c r="J7028" s="213">
        <v>15443.12</v>
      </c>
      <c r="K7028" s="212">
        <v>22462.720000000001</v>
      </c>
      <c r="L7028" s="212">
        <v>25270.560000000001</v>
      </c>
      <c r="M7028" s="239">
        <f t="shared" si="554"/>
        <v>0.51529999999955178</v>
      </c>
      <c r="N7028" s="239"/>
      <c r="O7028" s="178"/>
      <c r="P7028" s="178"/>
      <c r="Q7028" s="178"/>
      <c r="R7028" s="178"/>
      <c r="S7028" s="178"/>
      <c r="T7028" s="178"/>
      <c r="U7028" s="178"/>
      <c r="V7028" s="178"/>
      <c r="W7028" s="178"/>
      <c r="X7028" s="178"/>
      <c r="Y7028" s="210">
        <f t="shared" si="553"/>
        <v>0.395192118226601</v>
      </c>
      <c r="Z7028" s="211">
        <f t="shared" si="555"/>
        <v>0.46</v>
      </c>
      <c r="AA7028" s="178"/>
      <c r="AB7028" s="178"/>
      <c r="AC7028" s="178"/>
    </row>
    <row r="7029" spans="2:29" x14ac:dyDescent="0.35">
      <c r="B7029" s="222">
        <v>710600</v>
      </c>
      <c r="C7029" s="208">
        <v>300299</v>
      </c>
      <c r="D7029" s="309">
        <v>16516.439999999999</v>
      </c>
      <c r="E7029" s="206">
        <v>24023.919999999998</v>
      </c>
      <c r="F7029" s="206">
        <v>27026.91</v>
      </c>
      <c r="G7029" s="205">
        <f t="shared" si="556"/>
        <v>0.42259921193357725</v>
      </c>
      <c r="H7029" s="207">
        <f t="shared" si="557"/>
        <v>0.45</v>
      </c>
      <c r="I7029" s="213">
        <v>280828</v>
      </c>
      <c r="J7029" s="213">
        <v>15445.54</v>
      </c>
      <c r="K7029" s="212">
        <v>22466.240000000002</v>
      </c>
      <c r="L7029" s="212">
        <v>25274.52</v>
      </c>
      <c r="M7029" s="239">
        <f t="shared" si="554"/>
        <v>0.51519999999974975</v>
      </c>
      <c r="N7029" s="239"/>
      <c r="O7029" s="178"/>
      <c r="P7029" s="178"/>
      <c r="Q7029" s="178"/>
      <c r="R7029" s="178"/>
      <c r="S7029" s="178"/>
      <c r="T7029" s="178"/>
      <c r="U7029" s="178"/>
      <c r="V7029" s="178"/>
      <c r="W7029" s="178"/>
      <c r="X7029" s="178"/>
      <c r="Y7029" s="210">
        <f t="shared" si="553"/>
        <v>0.39519842386715454</v>
      </c>
      <c r="Z7029" s="211">
        <f t="shared" si="555"/>
        <v>0.44</v>
      </c>
      <c r="AA7029" s="178"/>
      <c r="AB7029" s="178"/>
      <c r="AC7029" s="178"/>
    </row>
    <row r="7030" spans="2:29" x14ac:dyDescent="0.35">
      <c r="B7030" s="222">
        <v>710700</v>
      </c>
      <c r="C7030" s="208">
        <v>300344</v>
      </c>
      <c r="D7030" s="309">
        <v>16518.919999999998</v>
      </c>
      <c r="E7030" s="206">
        <v>24027.52</v>
      </c>
      <c r="F7030" s="206">
        <v>27030.959999999999</v>
      </c>
      <c r="G7030" s="205">
        <f t="shared" si="556"/>
        <v>0.42260306739833964</v>
      </c>
      <c r="H7030" s="207">
        <f t="shared" si="557"/>
        <v>0.45</v>
      </c>
      <c r="I7030" s="213">
        <v>280874</v>
      </c>
      <c r="J7030" s="213">
        <v>15448.07</v>
      </c>
      <c r="K7030" s="212">
        <v>22469.919999999998</v>
      </c>
      <c r="L7030" s="212">
        <v>25278.66</v>
      </c>
      <c r="M7030" s="239">
        <f t="shared" si="554"/>
        <v>0.51530000000006115</v>
      </c>
      <c r="N7030" s="239"/>
      <c r="O7030" s="178"/>
      <c r="P7030" s="178"/>
      <c r="Q7030" s="178"/>
      <c r="R7030" s="178"/>
      <c r="S7030" s="178"/>
      <c r="T7030" s="178"/>
      <c r="U7030" s="178"/>
      <c r="V7030" s="178"/>
      <c r="W7030" s="178"/>
      <c r="X7030" s="178"/>
      <c r="Y7030" s="210">
        <f t="shared" si="553"/>
        <v>0.3952075418601379</v>
      </c>
      <c r="Z7030" s="211">
        <f t="shared" si="555"/>
        <v>0.46</v>
      </c>
      <c r="AA7030" s="178"/>
      <c r="AB7030" s="178"/>
      <c r="AC7030" s="178"/>
    </row>
    <row r="7031" spans="2:29" x14ac:dyDescent="0.35">
      <c r="B7031" s="222">
        <v>710800</v>
      </c>
      <c r="C7031" s="208">
        <v>300389</v>
      </c>
      <c r="D7031" s="309">
        <v>16521.39</v>
      </c>
      <c r="E7031" s="206">
        <v>24031.119999999999</v>
      </c>
      <c r="F7031" s="206">
        <v>27035.01</v>
      </c>
      <c r="G7031" s="205">
        <f t="shared" si="556"/>
        <v>0.42260692177827802</v>
      </c>
      <c r="H7031" s="207">
        <f t="shared" si="557"/>
        <v>0.45</v>
      </c>
      <c r="I7031" s="213">
        <v>280918</v>
      </c>
      <c r="J7031" s="213">
        <v>15450.49</v>
      </c>
      <c r="K7031" s="212">
        <v>22473.439999999999</v>
      </c>
      <c r="L7031" s="212">
        <v>25282.62</v>
      </c>
      <c r="M7031" s="239">
        <f t="shared" si="554"/>
        <v>0.51520000000025901</v>
      </c>
      <c r="N7031" s="239"/>
      <c r="O7031" s="178"/>
      <c r="P7031" s="178"/>
      <c r="Q7031" s="178"/>
      <c r="R7031" s="178"/>
      <c r="S7031" s="178"/>
      <c r="T7031" s="178"/>
      <c r="U7031" s="178"/>
      <c r="V7031" s="178"/>
      <c r="W7031" s="178"/>
      <c r="X7031" s="178"/>
      <c r="Y7031" s="210">
        <f t="shared" si="553"/>
        <v>0.39521384355655598</v>
      </c>
      <c r="Z7031" s="211">
        <f t="shared" si="555"/>
        <v>0.44</v>
      </c>
      <c r="AA7031" s="178"/>
      <c r="AB7031" s="178"/>
      <c r="AC7031" s="178"/>
    </row>
    <row r="7032" spans="2:29" x14ac:dyDescent="0.35">
      <c r="B7032" s="222">
        <v>710900</v>
      </c>
      <c r="C7032" s="208">
        <v>300434</v>
      </c>
      <c r="D7032" s="309">
        <v>16523.87</v>
      </c>
      <c r="E7032" s="206">
        <v>24034.720000000001</v>
      </c>
      <c r="F7032" s="206">
        <v>27039.06</v>
      </c>
      <c r="G7032" s="205">
        <f t="shared" si="556"/>
        <v>0.42261077507385003</v>
      </c>
      <c r="H7032" s="207">
        <f t="shared" si="557"/>
        <v>0.45</v>
      </c>
      <c r="I7032" s="213">
        <v>280964</v>
      </c>
      <c r="J7032" s="213">
        <v>15453.02</v>
      </c>
      <c r="K7032" s="212">
        <v>22477.119999999999</v>
      </c>
      <c r="L7032" s="212">
        <v>25286.76</v>
      </c>
      <c r="M7032" s="239">
        <f t="shared" si="554"/>
        <v>0.51529999999995202</v>
      </c>
      <c r="N7032" s="239"/>
      <c r="O7032" s="178"/>
      <c r="P7032" s="178"/>
      <c r="Q7032" s="178"/>
      <c r="R7032" s="178"/>
      <c r="S7032" s="178"/>
      <c r="T7032" s="178"/>
      <c r="U7032" s="178"/>
      <c r="V7032" s="178"/>
      <c r="W7032" s="178"/>
      <c r="X7032" s="178"/>
      <c r="Y7032" s="210">
        <f t="shared" si="553"/>
        <v>0.39522295681530456</v>
      </c>
      <c r="Z7032" s="211">
        <f t="shared" si="555"/>
        <v>0.46</v>
      </c>
      <c r="AA7032" s="178"/>
      <c r="AB7032" s="178"/>
      <c r="AC7032" s="178"/>
    </row>
    <row r="7033" spans="2:29" x14ac:dyDescent="0.35">
      <c r="B7033" s="222">
        <v>711000</v>
      </c>
      <c r="C7033" s="208">
        <v>300479</v>
      </c>
      <c r="D7033" s="309">
        <v>16526.34</v>
      </c>
      <c r="E7033" s="206">
        <v>24038.32</v>
      </c>
      <c r="F7033" s="206">
        <v>27043.11</v>
      </c>
      <c r="G7033" s="205">
        <f t="shared" si="556"/>
        <v>0.42261462728551336</v>
      </c>
      <c r="H7033" s="207">
        <f t="shared" si="557"/>
        <v>0.45</v>
      </c>
      <c r="I7033" s="213">
        <v>281008</v>
      </c>
      <c r="J7033" s="213">
        <v>15455.44</v>
      </c>
      <c r="K7033" s="212">
        <v>22480.639999999999</v>
      </c>
      <c r="L7033" s="212">
        <v>25290.720000000001</v>
      </c>
      <c r="M7033" s="239">
        <f t="shared" si="554"/>
        <v>0.51520000000011346</v>
      </c>
      <c r="N7033" s="239"/>
      <c r="O7033" s="178"/>
      <c r="P7033" s="178"/>
      <c r="Q7033" s="178"/>
      <c r="R7033" s="178"/>
      <c r="S7033" s="178"/>
      <c r="T7033" s="178"/>
      <c r="U7033" s="178"/>
      <c r="V7033" s="178"/>
      <c r="W7033" s="178"/>
      <c r="X7033" s="178"/>
      <c r="Y7033" s="210">
        <f t="shared" si="553"/>
        <v>0.3952292545710267</v>
      </c>
      <c r="Z7033" s="211">
        <f t="shared" si="555"/>
        <v>0.44</v>
      </c>
      <c r="AA7033" s="178"/>
      <c r="AB7033" s="178"/>
      <c r="AC7033" s="178"/>
    </row>
    <row r="7034" spans="2:29" x14ac:dyDescent="0.35">
      <c r="B7034" s="222">
        <v>711100</v>
      </c>
      <c r="C7034" s="208">
        <v>300524</v>
      </c>
      <c r="D7034" s="309">
        <v>16528.82</v>
      </c>
      <c r="E7034" s="206">
        <v>24041.919999999998</v>
      </c>
      <c r="F7034" s="206">
        <v>27047.16</v>
      </c>
      <c r="G7034" s="205">
        <f t="shared" si="556"/>
        <v>0.42261847841372524</v>
      </c>
      <c r="H7034" s="207">
        <f t="shared" si="557"/>
        <v>0.45</v>
      </c>
      <c r="I7034" s="213">
        <v>281054</v>
      </c>
      <c r="J7034" s="213">
        <v>15457.97</v>
      </c>
      <c r="K7034" s="212">
        <v>22484.32</v>
      </c>
      <c r="L7034" s="212">
        <v>25294.86</v>
      </c>
      <c r="M7034" s="239">
        <f t="shared" si="554"/>
        <v>0.51529999999980647</v>
      </c>
      <c r="N7034" s="239"/>
      <c r="O7034" s="178"/>
      <c r="P7034" s="178"/>
      <c r="Q7034" s="178"/>
      <c r="R7034" s="178"/>
      <c r="S7034" s="178"/>
      <c r="T7034" s="178"/>
      <c r="U7034" s="178"/>
      <c r="V7034" s="178"/>
      <c r="W7034" s="178"/>
      <c r="X7034" s="178"/>
      <c r="Y7034" s="210">
        <f t="shared" si="553"/>
        <v>0.39523836309942345</v>
      </c>
      <c r="Z7034" s="211">
        <f t="shared" si="555"/>
        <v>0.46</v>
      </c>
      <c r="AA7034" s="178"/>
      <c r="AB7034" s="178"/>
      <c r="AC7034" s="178"/>
    </row>
    <row r="7035" spans="2:29" x14ac:dyDescent="0.35">
      <c r="B7035" s="222">
        <v>711200</v>
      </c>
      <c r="C7035" s="208">
        <v>300569</v>
      </c>
      <c r="D7035" s="309">
        <v>16531.29</v>
      </c>
      <c r="E7035" s="206">
        <v>24045.52</v>
      </c>
      <c r="F7035" s="206">
        <v>27051.21</v>
      </c>
      <c r="G7035" s="205">
        <f t="shared" si="556"/>
        <v>0.42262232845894265</v>
      </c>
      <c r="H7035" s="207">
        <f t="shared" si="557"/>
        <v>0.45</v>
      </c>
      <c r="I7035" s="213">
        <v>281098</v>
      </c>
      <c r="J7035" s="213">
        <v>15460.39</v>
      </c>
      <c r="K7035" s="212">
        <v>22487.84</v>
      </c>
      <c r="L7035" s="212">
        <v>25298.82</v>
      </c>
      <c r="M7035" s="239">
        <f t="shared" si="554"/>
        <v>0.51520000000000432</v>
      </c>
      <c r="N7035" s="239"/>
      <c r="O7035" s="178"/>
      <c r="P7035" s="178"/>
      <c r="Q7035" s="178"/>
      <c r="R7035" s="178"/>
      <c r="S7035" s="178"/>
      <c r="T7035" s="178"/>
      <c r="U7035" s="178"/>
      <c r="V7035" s="178"/>
      <c r="W7035" s="178"/>
      <c r="X7035" s="178"/>
      <c r="Y7035" s="210">
        <f t="shared" si="553"/>
        <v>0.39524465691788524</v>
      </c>
      <c r="Z7035" s="211">
        <f t="shared" si="555"/>
        <v>0.44</v>
      </c>
      <c r="AA7035" s="178"/>
      <c r="AB7035" s="178"/>
      <c r="AC7035" s="178"/>
    </row>
    <row r="7036" spans="2:29" x14ac:dyDescent="0.35">
      <c r="B7036" s="222">
        <v>711300</v>
      </c>
      <c r="C7036" s="208">
        <v>300614</v>
      </c>
      <c r="D7036" s="309">
        <v>16533.77</v>
      </c>
      <c r="E7036" s="206">
        <v>24049.119999999999</v>
      </c>
      <c r="F7036" s="206">
        <v>27055.26</v>
      </c>
      <c r="G7036" s="205">
        <f t="shared" si="556"/>
        <v>0.4226261774216224</v>
      </c>
      <c r="H7036" s="207">
        <f t="shared" si="557"/>
        <v>0.45</v>
      </c>
      <c r="I7036" s="213">
        <v>281144</v>
      </c>
      <c r="J7036" s="213">
        <v>15462.92</v>
      </c>
      <c r="K7036" s="212">
        <v>22491.52</v>
      </c>
      <c r="L7036" s="212">
        <v>25302.959999999999</v>
      </c>
      <c r="M7036" s="239">
        <f t="shared" si="554"/>
        <v>0.51530000000027942</v>
      </c>
      <c r="N7036" s="239"/>
      <c r="O7036" s="178"/>
      <c r="P7036" s="178"/>
      <c r="Q7036" s="178"/>
      <c r="R7036" s="178"/>
      <c r="S7036" s="178"/>
      <c r="T7036" s="178"/>
      <c r="U7036" s="178"/>
      <c r="V7036" s="178"/>
      <c r="W7036" s="178"/>
      <c r="X7036" s="178"/>
      <c r="Y7036" s="210">
        <f t="shared" si="553"/>
        <v>0.39525376071980878</v>
      </c>
      <c r="Z7036" s="211">
        <f t="shared" si="555"/>
        <v>0.46</v>
      </c>
      <c r="AA7036" s="178"/>
      <c r="AB7036" s="178"/>
      <c r="AC7036" s="178"/>
    </row>
    <row r="7037" spans="2:29" x14ac:dyDescent="0.35">
      <c r="B7037" s="222">
        <v>711400</v>
      </c>
      <c r="C7037" s="208">
        <v>300659</v>
      </c>
      <c r="D7037" s="309">
        <v>16536.240000000002</v>
      </c>
      <c r="E7037" s="206">
        <v>24052.720000000001</v>
      </c>
      <c r="F7037" s="206">
        <v>27059.31</v>
      </c>
      <c r="G7037" s="205">
        <f t="shared" si="556"/>
        <v>0.42263002530222099</v>
      </c>
      <c r="H7037" s="207">
        <f t="shared" si="557"/>
        <v>0.45</v>
      </c>
      <c r="I7037" s="213">
        <v>281188</v>
      </c>
      <c r="J7037" s="213">
        <v>15465.34</v>
      </c>
      <c r="K7037" s="212">
        <v>22495.040000000001</v>
      </c>
      <c r="L7037" s="212">
        <v>25306.92</v>
      </c>
      <c r="M7037" s="239">
        <f t="shared" si="554"/>
        <v>0.51519999999989519</v>
      </c>
      <c r="N7037" s="239"/>
      <c r="O7037" s="178"/>
      <c r="P7037" s="178"/>
      <c r="Q7037" s="178"/>
      <c r="R7037" s="178"/>
      <c r="S7037" s="178"/>
      <c r="T7037" s="178"/>
      <c r="U7037" s="178"/>
      <c r="V7037" s="178"/>
      <c r="W7037" s="178"/>
      <c r="X7037" s="178"/>
      <c r="Y7037" s="210">
        <f t="shared" si="553"/>
        <v>0.39526005060444197</v>
      </c>
      <c r="Z7037" s="211">
        <f t="shared" si="555"/>
        <v>0.44</v>
      </c>
      <c r="AA7037" s="178"/>
      <c r="AB7037" s="178"/>
      <c r="AC7037" s="178"/>
    </row>
    <row r="7038" spans="2:29" x14ac:dyDescent="0.35">
      <c r="B7038" s="222">
        <v>711500</v>
      </c>
      <c r="C7038" s="208">
        <v>300704</v>
      </c>
      <c r="D7038" s="309">
        <v>16538.72</v>
      </c>
      <c r="E7038" s="206">
        <v>24056.32</v>
      </c>
      <c r="F7038" s="206">
        <v>27063.360000000001</v>
      </c>
      <c r="G7038" s="205">
        <f t="shared" si="556"/>
        <v>0.42263387210119469</v>
      </c>
      <c r="H7038" s="207">
        <f t="shared" si="557"/>
        <v>0.45</v>
      </c>
      <c r="I7038" s="213">
        <v>281234</v>
      </c>
      <c r="J7038" s="213">
        <v>15467.87</v>
      </c>
      <c r="K7038" s="212">
        <v>22498.720000000001</v>
      </c>
      <c r="L7038" s="212">
        <v>25311.06</v>
      </c>
      <c r="M7038" s="239">
        <f t="shared" si="554"/>
        <v>0.51529999999955178</v>
      </c>
      <c r="N7038" s="239"/>
      <c r="O7038" s="178"/>
      <c r="P7038" s="178"/>
      <c r="Q7038" s="178"/>
      <c r="R7038" s="178"/>
      <c r="S7038" s="178"/>
      <c r="T7038" s="178"/>
      <c r="U7038" s="178"/>
      <c r="V7038" s="178"/>
      <c r="W7038" s="178"/>
      <c r="X7038" s="178"/>
      <c r="Y7038" s="210">
        <f t="shared" si="553"/>
        <v>0.3952691496837667</v>
      </c>
      <c r="Z7038" s="211">
        <f t="shared" si="555"/>
        <v>0.46</v>
      </c>
      <c r="AA7038" s="178"/>
      <c r="AB7038" s="178"/>
      <c r="AC7038" s="178"/>
    </row>
    <row r="7039" spans="2:29" x14ac:dyDescent="0.35">
      <c r="B7039" s="222">
        <v>711600</v>
      </c>
      <c r="C7039" s="208">
        <v>300749</v>
      </c>
      <c r="D7039" s="309">
        <v>16541.189999999999</v>
      </c>
      <c r="E7039" s="206">
        <v>24059.919999999998</v>
      </c>
      <c r="F7039" s="206">
        <v>27067.41</v>
      </c>
      <c r="G7039" s="205">
        <f t="shared" si="556"/>
        <v>0.42263771781899945</v>
      </c>
      <c r="H7039" s="207">
        <f t="shared" si="557"/>
        <v>0.45</v>
      </c>
      <c r="I7039" s="213">
        <v>281278</v>
      </c>
      <c r="J7039" s="213">
        <v>15470.29</v>
      </c>
      <c r="K7039" s="212">
        <v>22502.240000000002</v>
      </c>
      <c r="L7039" s="212">
        <v>25315.02</v>
      </c>
      <c r="M7039" s="239">
        <f t="shared" si="554"/>
        <v>0.51519999999974975</v>
      </c>
      <c r="N7039" s="239"/>
      <c r="O7039" s="178"/>
      <c r="P7039" s="178"/>
      <c r="Q7039" s="178"/>
      <c r="R7039" s="178"/>
      <c r="S7039" s="178"/>
      <c r="T7039" s="178"/>
      <c r="U7039" s="178"/>
      <c r="V7039" s="178"/>
      <c r="W7039" s="178"/>
      <c r="X7039" s="178"/>
      <c r="Y7039" s="210">
        <f t="shared" si="553"/>
        <v>0.39527543563799888</v>
      </c>
      <c r="Z7039" s="211">
        <f t="shared" si="555"/>
        <v>0.44</v>
      </c>
      <c r="AA7039" s="178"/>
      <c r="AB7039" s="178"/>
      <c r="AC7039" s="178"/>
    </row>
    <row r="7040" spans="2:29" x14ac:dyDescent="0.35">
      <c r="B7040" s="222">
        <v>711700</v>
      </c>
      <c r="C7040" s="208">
        <v>300794</v>
      </c>
      <c r="D7040" s="309">
        <v>16543.669999999998</v>
      </c>
      <c r="E7040" s="206">
        <v>24063.52</v>
      </c>
      <c r="F7040" s="206">
        <v>27071.46</v>
      </c>
      <c r="G7040" s="205">
        <f t="shared" si="556"/>
        <v>0.42264156245609102</v>
      </c>
      <c r="H7040" s="207">
        <f t="shared" si="557"/>
        <v>0.45</v>
      </c>
      <c r="I7040" s="213">
        <v>281324</v>
      </c>
      <c r="J7040" s="213">
        <v>15472.82</v>
      </c>
      <c r="K7040" s="212">
        <v>22505.919999999998</v>
      </c>
      <c r="L7040" s="212">
        <v>25319.16</v>
      </c>
      <c r="M7040" s="239">
        <f t="shared" si="554"/>
        <v>0.51530000000006115</v>
      </c>
      <c r="N7040" s="239"/>
      <c r="O7040" s="178"/>
      <c r="P7040" s="178"/>
      <c r="Q7040" s="178"/>
      <c r="R7040" s="178"/>
      <c r="S7040" s="178"/>
      <c r="T7040" s="178"/>
      <c r="U7040" s="178"/>
      <c r="V7040" s="178"/>
      <c r="W7040" s="178"/>
      <c r="X7040" s="178"/>
      <c r="Y7040" s="210">
        <f t="shared" si="553"/>
        <v>0.39528452999859492</v>
      </c>
      <c r="Z7040" s="211">
        <f t="shared" si="555"/>
        <v>0.46</v>
      </c>
      <c r="AA7040" s="178"/>
      <c r="AB7040" s="178"/>
      <c r="AC7040" s="178"/>
    </row>
    <row r="7041" spans="2:29" x14ac:dyDescent="0.35">
      <c r="B7041" s="222">
        <v>711800</v>
      </c>
      <c r="C7041" s="208">
        <v>300839</v>
      </c>
      <c r="D7041" s="309">
        <v>16546.14</v>
      </c>
      <c r="E7041" s="206">
        <v>24067.119999999999</v>
      </c>
      <c r="F7041" s="206">
        <v>27075.51</v>
      </c>
      <c r="G7041" s="205">
        <f t="shared" si="556"/>
        <v>0.422645406012925</v>
      </c>
      <c r="H7041" s="207">
        <f t="shared" si="557"/>
        <v>0.45</v>
      </c>
      <c r="I7041" s="213">
        <v>281368</v>
      </c>
      <c r="J7041" s="213">
        <v>15475.24</v>
      </c>
      <c r="K7041" s="212">
        <v>22509.439999999999</v>
      </c>
      <c r="L7041" s="212">
        <v>25323.119999999999</v>
      </c>
      <c r="M7041" s="239">
        <f t="shared" si="554"/>
        <v>0.51520000000025901</v>
      </c>
      <c r="N7041" s="239"/>
      <c r="O7041" s="178"/>
      <c r="P7041" s="178"/>
      <c r="Q7041" s="178"/>
      <c r="R7041" s="178"/>
      <c r="S7041" s="178"/>
      <c r="T7041" s="178"/>
      <c r="U7041" s="178"/>
      <c r="V7041" s="178"/>
      <c r="W7041" s="178"/>
      <c r="X7041" s="178"/>
      <c r="Y7041" s="210">
        <f t="shared" si="553"/>
        <v>0.39529081202584998</v>
      </c>
      <c r="Z7041" s="211">
        <f t="shared" si="555"/>
        <v>0.44</v>
      </c>
      <c r="AA7041" s="178"/>
      <c r="AB7041" s="178"/>
      <c r="AC7041" s="178"/>
    </row>
    <row r="7042" spans="2:29" x14ac:dyDescent="0.35">
      <c r="B7042" s="222">
        <v>711900</v>
      </c>
      <c r="C7042" s="208">
        <v>300884</v>
      </c>
      <c r="D7042" s="309">
        <v>16548.62</v>
      </c>
      <c r="E7042" s="206">
        <v>24070.720000000001</v>
      </c>
      <c r="F7042" s="206">
        <v>27079.56</v>
      </c>
      <c r="G7042" s="205">
        <f t="shared" si="556"/>
        <v>0.42264924848995644</v>
      </c>
      <c r="H7042" s="207">
        <f t="shared" si="557"/>
        <v>0.45</v>
      </c>
      <c r="I7042" s="213">
        <v>281414</v>
      </c>
      <c r="J7042" s="213">
        <v>15477.77</v>
      </c>
      <c r="K7042" s="212">
        <v>22513.119999999999</v>
      </c>
      <c r="L7042" s="212">
        <v>25327.26</v>
      </c>
      <c r="M7042" s="239">
        <f t="shared" si="554"/>
        <v>0.51529999999995202</v>
      </c>
      <c r="N7042" s="239"/>
      <c r="O7042" s="178"/>
      <c r="P7042" s="178"/>
      <c r="Q7042" s="178"/>
      <c r="R7042" s="178"/>
      <c r="S7042" s="178"/>
      <c r="T7042" s="178"/>
      <c r="U7042" s="178"/>
      <c r="V7042" s="178"/>
      <c r="W7042" s="178"/>
      <c r="X7042" s="178"/>
      <c r="Y7042" s="210">
        <f t="shared" si="553"/>
        <v>0.39529990167158308</v>
      </c>
      <c r="Z7042" s="211">
        <f t="shared" si="555"/>
        <v>0.46</v>
      </c>
      <c r="AA7042" s="178"/>
      <c r="AB7042" s="178"/>
      <c r="AC7042" s="178"/>
    </row>
    <row r="7043" spans="2:29" x14ac:dyDescent="0.35">
      <c r="B7043" s="222">
        <v>712000</v>
      </c>
      <c r="C7043" s="208">
        <v>300929</v>
      </c>
      <c r="D7043" s="309">
        <v>16551.09</v>
      </c>
      <c r="E7043" s="206">
        <v>24074.32</v>
      </c>
      <c r="F7043" s="206">
        <v>27083.61</v>
      </c>
      <c r="G7043" s="205">
        <f t="shared" si="556"/>
        <v>0.42265308988764044</v>
      </c>
      <c r="H7043" s="207">
        <f t="shared" si="557"/>
        <v>0.45</v>
      </c>
      <c r="I7043" s="213">
        <v>281458</v>
      </c>
      <c r="J7043" s="213">
        <v>15480.19</v>
      </c>
      <c r="K7043" s="212">
        <v>22516.639999999999</v>
      </c>
      <c r="L7043" s="212">
        <v>25331.22</v>
      </c>
      <c r="M7043" s="239">
        <f t="shared" si="554"/>
        <v>0.51520000000011346</v>
      </c>
      <c r="N7043" s="239"/>
      <c r="O7043" s="178"/>
      <c r="P7043" s="178"/>
      <c r="Q7043" s="178"/>
      <c r="R7043" s="178"/>
      <c r="S7043" s="178"/>
      <c r="T7043" s="178"/>
      <c r="U7043" s="178"/>
      <c r="V7043" s="178"/>
      <c r="W7043" s="178"/>
      <c r="X7043" s="178"/>
      <c r="Y7043" s="210">
        <f t="shared" ref="Y7043:Y7106" si="558">I7043/$B7043</f>
        <v>0.39530617977528087</v>
      </c>
      <c r="Z7043" s="211">
        <f t="shared" si="555"/>
        <v>0.44</v>
      </c>
      <c r="AA7043" s="178"/>
      <c r="AB7043" s="178"/>
      <c r="AC7043" s="178"/>
    </row>
    <row r="7044" spans="2:29" x14ac:dyDescent="0.35">
      <c r="B7044" s="222">
        <v>712100</v>
      </c>
      <c r="C7044" s="208">
        <v>300974</v>
      </c>
      <c r="D7044" s="309">
        <v>16553.57</v>
      </c>
      <c r="E7044" s="206">
        <v>24077.919999999998</v>
      </c>
      <c r="F7044" s="206">
        <v>27087.66</v>
      </c>
      <c r="G7044" s="205">
        <f t="shared" si="556"/>
        <v>0.42265693020643169</v>
      </c>
      <c r="H7044" s="207">
        <f t="shared" si="557"/>
        <v>0.45</v>
      </c>
      <c r="I7044" s="213">
        <v>281504</v>
      </c>
      <c r="J7044" s="213">
        <v>15482.72</v>
      </c>
      <c r="K7044" s="212">
        <v>22520.32</v>
      </c>
      <c r="L7044" s="212">
        <v>25335.360000000001</v>
      </c>
      <c r="M7044" s="239">
        <f t="shared" ref="M7044:M7107" si="559">(C7044+D7044+F7044-C7043-D7043-F7043)/100</f>
        <v>0.51529999999980647</v>
      </c>
      <c r="N7044" s="239"/>
      <c r="O7044" s="178"/>
      <c r="P7044" s="178"/>
      <c r="Q7044" s="178"/>
      <c r="R7044" s="178"/>
      <c r="S7044" s="178"/>
      <c r="T7044" s="178"/>
      <c r="U7044" s="178"/>
      <c r="V7044" s="178"/>
      <c r="W7044" s="178"/>
      <c r="X7044" s="178"/>
      <c r="Y7044" s="210">
        <f t="shared" si="558"/>
        <v>0.39531526471001266</v>
      </c>
      <c r="Z7044" s="211">
        <f t="shared" ref="Z7044:Z7107" si="560">(I7044-I7043)/($B7044-$B7043)</f>
        <v>0.46</v>
      </c>
      <c r="AA7044" s="178"/>
      <c r="AB7044" s="178"/>
      <c r="AC7044" s="178"/>
    </row>
    <row r="7045" spans="2:29" x14ac:dyDescent="0.35">
      <c r="B7045" s="222">
        <v>712200</v>
      </c>
      <c r="C7045" s="208">
        <v>301019</v>
      </c>
      <c r="D7045" s="309">
        <v>16556.04</v>
      </c>
      <c r="E7045" s="206">
        <v>24081.52</v>
      </c>
      <c r="F7045" s="206">
        <v>27091.71</v>
      </c>
      <c r="G7045" s="205">
        <f t="shared" ref="G7045:G7108" si="561">C7045/B7045</f>
        <v>0.4226607694467846</v>
      </c>
      <c r="H7045" s="207">
        <f t="shared" ref="H7045:H7108" si="562">(C7045-C7044)/(B7045-B7044)</f>
        <v>0.45</v>
      </c>
      <c r="I7045" s="213">
        <v>281548</v>
      </c>
      <c r="J7045" s="213">
        <v>15485.14</v>
      </c>
      <c r="K7045" s="212">
        <v>22523.84</v>
      </c>
      <c r="L7045" s="212">
        <v>25339.32</v>
      </c>
      <c r="M7045" s="239">
        <f t="shared" si="559"/>
        <v>0.51520000000000432</v>
      </c>
      <c r="N7045" s="239"/>
      <c r="O7045" s="178"/>
      <c r="P7045" s="178"/>
      <c r="Q7045" s="178"/>
      <c r="R7045" s="178"/>
      <c r="S7045" s="178"/>
      <c r="T7045" s="178"/>
      <c r="U7045" s="178"/>
      <c r="V7045" s="178"/>
      <c r="W7045" s="178"/>
      <c r="X7045" s="178"/>
      <c r="Y7045" s="210">
        <f t="shared" si="558"/>
        <v>0.39532153889356925</v>
      </c>
      <c r="Z7045" s="211">
        <f t="shared" si="560"/>
        <v>0.44</v>
      </c>
      <c r="AA7045" s="178"/>
      <c r="AB7045" s="178"/>
      <c r="AC7045" s="178"/>
    </row>
    <row r="7046" spans="2:29" x14ac:dyDescent="0.35">
      <c r="B7046" s="222">
        <v>712300</v>
      </c>
      <c r="C7046" s="208">
        <v>301064</v>
      </c>
      <c r="D7046" s="309">
        <v>16558.52</v>
      </c>
      <c r="E7046" s="206">
        <v>24085.119999999999</v>
      </c>
      <c r="F7046" s="206">
        <v>27095.759999999998</v>
      </c>
      <c r="G7046" s="205">
        <f t="shared" si="561"/>
        <v>0.42266460760915342</v>
      </c>
      <c r="H7046" s="207">
        <f t="shared" si="562"/>
        <v>0.45</v>
      </c>
      <c r="I7046" s="213">
        <v>281594</v>
      </c>
      <c r="J7046" s="213">
        <v>15487.67</v>
      </c>
      <c r="K7046" s="212">
        <v>22527.52</v>
      </c>
      <c r="L7046" s="212">
        <v>25343.46</v>
      </c>
      <c r="M7046" s="239">
        <f t="shared" si="559"/>
        <v>0.51530000000027942</v>
      </c>
      <c r="N7046" s="239"/>
      <c r="O7046" s="178"/>
      <c r="P7046" s="178"/>
      <c r="Q7046" s="178"/>
      <c r="R7046" s="178"/>
      <c r="S7046" s="178"/>
      <c r="T7046" s="178"/>
      <c r="U7046" s="178"/>
      <c r="V7046" s="178"/>
      <c r="W7046" s="178"/>
      <c r="X7046" s="178"/>
      <c r="Y7046" s="210">
        <f t="shared" si="558"/>
        <v>0.3953306191211568</v>
      </c>
      <c r="Z7046" s="211">
        <f t="shared" si="560"/>
        <v>0.46</v>
      </c>
      <c r="AA7046" s="178"/>
      <c r="AB7046" s="178"/>
      <c r="AC7046" s="178"/>
    </row>
    <row r="7047" spans="2:29" x14ac:dyDescent="0.35">
      <c r="B7047" s="222">
        <v>712400</v>
      </c>
      <c r="C7047" s="208">
        <v>301109</v>
      </c>
      <c r="D7047" s="309">
        <v>16560.990000000002</v>
      </c>
      <c r="E7047" s="206">
        <v>24088.720000000001</v>
      </c>
      <c r="F7047" s="206">
        <v>27099.81</v>
      </c>
      <c r="G7047" s="205">
        <f t="shared" si="561"/>
        <v>0.42266844469399212</v>
      </c>
      <c r="H7047" s="207">
        <f t="shared" si="562"/>
        <v>0.45</v>
      </c>
      <c r="I7047" s="213">
        <v>281638</v>
      </c>
      <c r="J7047" s="213">
        <v>15490.09</v>
      </c>
      <c r="K7047" s="212">
        <v>22531.040000000001</v>
      </c>
      <c r="L7047" s="212">
        <v>25347.42</v>
      </c>
      <c r="M7047" s="239">
        <f t="shared" si="559"/>
        <v>0.51519999999989519</v>
      </c>
      <c r="N7047" s="239"/>
      <c r="O7047" s="178"/>
      <c r="P7047" s="178"/>
      <c r="Q7047" s="178"/>
      <c r="R7047" s="178"/>
      <c r="S7047" s="178"/>
      <c r="T7047" s="178"/>
      <c r="U7047" s="178"/>
      <c r="V7047" s="178"/>
      <c r="W7047" s="178"/>
      <c r="X7047" s="178"/>
      <c r="Y7047" s="210">
        <f t="shared" si="558"/>
        <v>0.39533688938798428</v>
      </c>
      <c r="Z7047" s="211">
        <f t="shared" si="560"/>
        <v>0.44</v>
      </c>
      <c r="AA7047" s="178"/>
      <c r="AB7047" s="178"/>
      <c r="AC7047" s="178"/>
    </row>
    <row r="7048" spans="2:29" x14ac:dyDescent="0.35">
      <c r="B7048" s="222">
        <v>712500</v>
      </c>
      <c r="C7048" s="208">
        <v>301154</v>
      </c>
      <c r="D7048" s="309">
        <v>16563.47</v>
      </c>
      <c r="E7048" s="206">
        <v>24092.32</v>
      </c>
      <c r="F7048" s="206">
        <v>27103.86</v>
      </c>
      <c r="G7048" s="205">
        <f t="shared" si="561"/>
        <v>0.42267228070175439</v>
      </c>
      <c r="H7048" s="207">
        <f t="shared" si="562"/>
        <v>0.45</v>
      </c>
      <c r="I7048" s="213">
        <v>281684</v>
      </c>
      <c r="J7048" s="213">
        <v>15492.62</v>
      </c>
      <c r="K7048" s="212">
        <v>22534.720000000001</v>
      </c>
      <c r="L7048" s="212">
        <v>25351.56</v>
      </c>
      <c r="M7048" s="239">
        <f t="shared" si="559"/>
        <v>0.51529999999955178</v>
      </c>
      <c r="N7048" s="239"/>
      <c r="O7048" s="178"/>
      <c r="P7048" s="178"/>
      <c r="Q7048" s="178"/>
      <c r="R7048" s="178"/>
      <c r="S7048" s="178"/>
      <c r="T7048" s="178"/>
      <c r="U7048" s="178"/>
      <c r="V7048" s="178"/>
      <c r="W7048" s="178"/>
      <c r="X7048" s="178"/>
      <c r="Y7048" s="210">
        <f t="shared" si="558"/>
        <v>0.39534596491228069</v>
      </c>
      <c r="Z7048" s="211">
        <f t="shared" si="560"/>
        <v>0.46</v>
      </c>
      <c r="AA7048" s="178"/>
      <c r="AB7048" s="178"/>
      <c r="AC7048" s="178"/>
    </row>
    <row r="7049" spans="2:29" x14ac:dyDescent="0.35">
      <c r="B7049" s="222">
        <v>712600</v>
      </c>
      <c r="C7049" s="208">
        <v>301199</v>
      </c>
      <c r="D7049" s="309">
        <v>16565.939999999999</v>
      </c>
      <c r="E7049" s="206">
        <v>24095.919999999998</v>
      </c>
      <c r="F7049" s="206">
        <v>27107.91</v>
      </c>
      <c r="G7049" s="205">
        <f t="shared" si="561"/>
        <v>0.42267611563289365</v>
      </c>
      <c r="H7049" s="207">
        <f t="shared" si="562"/>
        <v>0.45</v>
      </c>
      <c r="I7049" s="213">
        <v>281728</v>
      </c>
      <c r="J7049" s="213">
        <v>15495.04</v>
      </c>
      <c r="K7049" s="212">
        <v>22538.240000000002</v>
      </c>
      <c r="L7049" s="212">
        <v>25355.52</v>
      </c>
      <c r="M7049" s="239">
        <f t="shared" si="559"/>
        <v>0.51519999999974975</v>
      </c>
      <c r="N7049" s="239"/>
      <c r="O7049" s="178"/>
      <c r="P7049" s="178"/>
      <c r="Q7049" s="178"/>
      <c r="R7049" s="178"/>
      <c r="S7049" s="178"/>
      <c r="T7049" s="178"/>
      <c r="U7049" s="178"/>
      <c r="V7049" s="178"/>
      <c r="W7049" s="178"/>
      <c r="X7049" s="178"/>
      <c r="Y7049" s="210">
        <f t="shared" si="558"/>
        <v>0.39535223126578728</v>
      </c>
      <c r="Z7049" s="211">
        <f t="shared" si="560"/>
        <v>0.44</v>
      </c>
      <c r="AA7049" s="178"/>
      <c r="AB7049" s="178"/>
      <c r="AC7049" s="178"/>
    </row>
    <row r="7050" spans="2:29" x14ac:dyDescent="0.35">
      <c r="B7050" s="222">
        <v>712700</v>
      </c>
      <c r="C7050" s="208">
        <v>301244</v>
      </c>
      <c r="D7050" s="309">
        <v>16568.419999999998</v>
      </c>
      <c r="E7050" s="206">
        <v>24099.52</v>
      </c>
      <c r="F7050" s="206">
        <v>27111.96</v>
      </c>
      <c r="G7050" s="205">
        <f t="shared" si="561"/>
        <v>0.42267994948786308</v>
      </c>
      <c r="H7050" s="207">
        <f t="shared" si="562"/>
        <v>0.45</v>
      </c>
      <c r="I7050" s="213">
        <v>281774</v>
      </c>
      <c r="J7050" s="213">
        <v>15497.57</v>
      </c>
      <c r="K7050" s="212">
        <v>22541.919999999998</v>
      </c>
      <c r="L7050" s="212">
        <v>25359.66</v>
      </c>
      <c r="M7050" s="239">
        <f t="shared" si="559"/>
        <v>0.51530000000006115</v>
      </c>
      <c r="N7050" s="239"/>
      <c r="O7050" s="178"/>
      <c r="P7050" s="178"/>
      <c r="Q7050" s="178"/>
      <c r="R7050" s="178"/>
      <c r="S7050" s="178"/>
      <c r="T7050" s="178"/>
      <c r="U7050" s="178"/>
      <c r="V7050" s="178"/>
      <c r="W7050" s="178"/>
      <c r="X7050" s="178"/>
      <c r="Y7050" s="210">
        <f t="shared" si="558"/>
        <v>0.39536130209064124</v>
      </c>
      <c r="Z7050" s="211">
        <f t="shared" si="560"/>
        <v>0.46</v>
      </c>
      <c r="AA7050" s="178"/>
      <c r="AB7050" s="178"/>
      <c r="AC7050" s="178"/>
    </row>
    <row r="7051" spans="2:29" x14ac:dyDescent="0.35">
      <c r="B7051" s="222">
        <v>712800</v>
      </c>
      <c r="C7051" s="208">
        <v>301289</v>
      </c>
      <c r="D7051" s="309">
        <v>16570.89</v>
      </c>
      <c r="E7051" s="206">
        <v>24103.119999999999</v>
      </c>
      <c r="F7051" s="206">
        <v>27116.01</v>
      </c>
      <c r="G7051" s="205">
        <f t="shared" si="561"/>
        <v>0.42268378226711562</v>
      </c>
      <c r="H7051" s="207">
        <f t="shared" si="562"/>
        <v>0.45</v>
      </c>
      <c r="I7051" s="213">
        <v>281818</v>
      </c>
      <c r="J7051" s="213">
        <v>15499.99</v>
      </c>
      <c r="K7051" s="212">
        <v>22545.439999999999</v>
      </c>
      <c r="L7051" s="212">
        <v>25363.62</v>
      </c>
      <c r="M7051" s="239">
        <f t="shared" si="559"/>
        <v>0.51520000000025901</v>
      </c>
      <c r="N7051" s="239"/>
      <c r="O7051" s="178"/>
      <c r="P7051" s="178"/>
      <c r="Q7051" s="178"/>
      <c r="R7051" s="178"/>
      <c r="S7051" s="178"/>
      <c r="T7051" s="178"/>
      <c r="U7051" s="178"/>
      <c r="V7051" s="178"/>
      <c r="W7051" s="178"/>
      <c r="X7051" s="178"/>
      <c r="Y7051" s="210">
        <f t="shared" si="558"/>
        <v>0.39536756453423122</v>
      </c>
      <c r="Z7051" s="211">
        <f t="shared" si="560"/>
        <v>0.44</v>
      </c>
      <c r="AA7051" s="178"/>
      <c r="AB7051" s="178"/>
      <c r="AC7051" s="178"/>
    </row>
    <row r="7052" spans="2:29" x14ac:dyDescent="0.35">
      <c r="B7052" s="222">
        <v>712900</v>
      </c>
      <c r="C7052" s="208">
        <v>301334</v>
      </c>
      <c r="D7052" s="309">
        <v>16573.37</v>
      </c>
      <c r="E7052" s="206">
        <v>24106.720000000001</v>
      </c>
      <c r="F7052" s="206">
        <v>27120.06</v>
      </c>
      <c r="G7052" s="205">
        <f t="shared" si="561"/>
        <v>0.42268761397110394</v>
      </c>
      <c r="H7052" s="207">
        <f t="shared" si="562"/>
        <v>0.45</v>
      </c>
      <c r="I7052" s="213">
        <v>281864</v>
      </c>
      <c r="J7052" s="213">
        <v>15502.52</v>
      </c>
      <c r="K7052" s="212">
        <v>22549.119999999999</v>
      </c>
      <c r="L7052" s="212">
        <v>25367.759999999998</v>
      </c>
      <c r="M7052" s="239">
        <f t="shared" si="559"/>
        <v>0.51529999999995202</v>
      </c>
      <c r="N7052" s="239"/>
      <c r="O7052" s="178"/>
      <c r="P7052" s="178"/>
      <c r="Q7052" s="178"/>
      <c r="R7052" s="178"/>
      <c r="S7052" s="178"/>
      <c r="T7052" s="178"/>
      <c r="U7052" s="178"/>
      <c r="V7052" s="178"/>
      <c r="W7052" s="178"/>
      <c r="X7052" s="178"/>
      <c r="Y7052" s="210">
        <f t="shared" si="558"/>
        <v>0.39537663066348716</v>
      </c>
      <c r="Z7052" s="211">
        <f t="shared" si="560"/>
        <v>0.46</v>
      </c>
      <c r="AA7052" s="178"/>
      <c r="AB7052" s="178"/>
      <c r="AC7052" s="178"/>
    </row>
    <row r="7053" spans="2:29" x14ac:dyDescent="0.35">
      <c r="B7053" s="222">
        <v>713000</v>
      </c>
      <c r="C7053" s="208">
        <v>301379</v>
      </c>
      <c r="D7053" s="309">
        <v>16575.84</v>
      </c>
      <c r="E7053" s="206">
        <v>24110.32</v>
      </c>
      <c r="F7053" s="206">
        <v>27124.11</v>
      </c>
      <c r="G7053" s="205">
        <f t="shared" si="561"/>
        <v>0.42269144460028052</v>
      </c>
      <c r="H7053" s="207">
        <f t="shared" si="562"/>
        <v>0.45</v>
      </c>
      <c r="I7053" s="213">
        <v>281908</v>
      </c>
      <c r="J7053" s="213">
        <v>15504.94</v>
      </c>
      <c r="K7053" s="212">
        <v>22552.639999999999</v>
      </c>
      <c r="L7053" s="212">
        <v>25371.72</v>
      </c>
      <c r="M7053" s="239">
        <f t="shared" si="559"/>
        <v>0.51520000000011346</v>
      </c>
      <c r="N7053" s="239"/>
      <c r="O7053" s="178"/>
      <c r="P7053" s="178"/>
      <c r="Q7053" s="178"/>
      <c r="R7053" s="178"/>
      <c r="S7053" s="178"/>
      <c r="T7053" s="178"/>
      <c r="U7053" s="178"/>
      <c r="V7053" s="178"/>
      <c r="W7053" s="178"/>
      <c r="X7053" s="178"/>
      <c r="Y7053" s="210">
        <f t="shared" si="558"/>
        <v>0.39538288920056103</v>
      </c>
      <c r="Z7053" s="211">
        <f t="shared" si="560"/>
        <v>0.44</v>
      </c>
      <c r="AA7053" s="178"/>
      <c r="AB7053" s="178"/>
      <c r="AC7053" s="178"/>
    </row>
    <row r="7054" spans="2:29" x14ac:dyDescent="0.35">
      <c r="B7054" s="222">
        <v>713100</v>
      </c>
      <c r="C7054" s="208">
        <v>301424</v>
      </c>
      <c r="D7054" s="309">
        <v>16578.32</v>
      </c>
      <c r="E7054" s="206">
        <v>24113.919999999998</v>
      </c>
      <c r="F7054" s="206">
        <v>27128.16</v>
      </c>
      <c r="G7054" s="205">
        <f t="shared" si="561"/>
        <v>0.42269527415509744</v>
      </c>
      <c r="H7054" s="207">
        <f t="shared" si="562"/>
        <v>0.45</v>
      </c>
      <c r="I7054" s="213">
        <v>281954</v>
      </c>
      <c r="J7054" s="213">
        <v>15507.47</v>
      </c>
      <c r="K7054" s="212">
        <v>22556.32</v>
      </c>
      <c r="L7054" s="212">
        <v>25375.86</v>
      </c>
      <c r="M7054" s="239">
        <f t="shared" si="559"/>
        <v>0.51529999999980647</v>
      </c>
      <c r="N7054" s="239"/>
      <c r="O7054" s="178"/>
      <c r="P7054" s="178"/>
      <c r="Q7054" s="178"/>
      <c r="R7054" s="178"/>
      <c r="S7054" s="178"/>
      <c r="T7054" s="178"/>
      <c r="U7054" s="178"/>
      <c r="V7054" s="178"/>
      <c r="W7054" s="178"/>
      <c r="X7054" s="178"/>
      <c r="Y7054" s="210">
        <f t="shared" si="558"/>
        <v>0.39539195063805915</v>
      </c>
      <c r="Z7054" s="211">
        <f t="shared" si="560"/>
        <v>0.46</v>
      </c>
      <c r="AA7054" s="178"/>
      <c r="AB7054" s="178"/>
      <c r="AC7054" s="178"/>
    </row>
    <row r="7055" spans="2:29" x14ac:dyDescent="0.35">
      <c r="B7055" s="222">
        <v>713200</v>
      </c>
      <c r="C7055" s="208">
        <v>301469</v>
      </c>
      <c r="D7055" s="309">
        <v>16580.79</v>
      </c>
      <c r="E7055" s="206">
        <v>24117.52</v>
      </c>
      <c r="F7055" s="206">
        <v>27132.21</v>
      </c>
      <c r="G7055" s="205">
        <f t="shared" si="561"/>
        <v>0.42269910263600674</v>
      </c>
      <c r="H7055" s="207">
        <f t="shared" si="562"/>
        <v>0.45</v>
      </c>
      <c r="I7055" s="213">
        <v>281998</v>
      </c>
      <c r="J7055" s="213">
        <v>15509.89</v>
      </c>
      <c r="K7055" s="212">
        <v>22559.84</v>
      </c>
      <c r="L7055" s="212">
        <v>25379.82</v>
      </c>
      <c r="M7055" s="239">
        <f t="shared" si="559"/>
        <v>0.51520000000000432</v>
      </c>
      <c r="N7055" s="239"/>
      <c r="O7055" s="178"/>
      <c r="P7055" s="178"/>
      <c r="Q7055" s="178"/>
      <c r="R7055" s="178"/>
      <c r="S7055" s="178"/>
      <c r="T7055" s="178"/>
      <c r="U7055" s="178"/>
      <c r="V7055" s="178"/>
      <c r="W7055" s="178"/>
      <c r="X7055" s="178"/>
      <c r="Y7055" s="210">
        <f t="shared" si="558"/>
        <v>0.39539820527201347</v>
      </c>
      <c r="Z7055" s="211">
        <f t="shared" si="560"/>
        <v>0.44</v>
      </c>
      <c r="AA7055" s="178"/>
      <c r="AB7055" s="178"/>
      <c r="AC7055" s="178"/>
    </row>
    <row r="7056" spans="2:29" x14ac:dyDescent="0.35">
      <c r="B7056" s="222">
        <v>713300</v>
      </c>
      <c r="C7056" s="208">
        <v>301514</v>
      </c>
      <c r="D7056" s="309">
        <v>16583.27</v>
      </c>
      <c r="E7056" s="206">
        <v>24121.119999999999</v>
      </c>
      <c r="F7056" s="206">
        <v>27136.26</v>
      </c>
      <c r="G7056" s="205">
        <f t="shared" si="561"/>
        <v>0.42270293004345999</v>
      </c>
      <c r="H7056" s="207">
        <f t="shared" si="562"/>
        <v>0.45</v>
      </c>
      <c r="I7056" s="213">
        <v>282044</v>
      </c>
      <c r="J7056" s="213">
        <v>15512.42</v>
      </c>
      <c r="K7056" s="212">
        <v>22563.52</v>
      </c>
      <c r="L7056" s="212">
        <v>25383.96</v>
      </c>
      <c r="M7056" s="239">
        <f t="shared" si="559"/>
        <v>0.51530000000027942</v>
      </c>
      <c r="N7056" s="239"/>
      <c r="O7056" s="178"/>
      <c r="P7056" s="178"/>
      <c r="Q7056" s="178"/>
      <c r="R7056" s="178"/>
      <c r="S7056" s="178"/>
      <c r="T7056" s="178"/>
      <c r="U7056" s="178"/>
      <c r="V7056" s="178"/>
      <c r="W7056" s="178"/>
      <c r="X7056" s="178"/>
      <c r="Y7056" s="210">
        <f t="shared" si="558"/>
        <v>0.39540726202158977</v>
      </c>
      <c r="Z7056" s="211">
        <f t="shared" si="560"/>
        <v>0.46</v>
      </c>
      <c r="AA7056" s="178"/>
      <c r="AB7056" s="178"/>
      <c r="AC7056" s="178"/>
    </row>
    <row r="7057" spans="2:29" x14ac:dyDescent="0.35">
      <c r="B7057" s="222">
        <v>713400</v>
      </c>
      <c r="C7057" s="208">
        <v>301559</v>
      </c>
      <c r="D7057" s="309">
        <v>16585.740000000002</v>
      </c>
      <c r="E7057" s="206">
        <v>24124.720000000001</v>
      </c>
      <c r="F7057" s="206">
        <v>27140.31</v>
      </c>
      <c r="G7057" s="205">
        <f t="shared" si="561"/>
        <v>0.42270675637790861</v>
      </c>
      <c r="H7057" s="207">
        <f t="shared" si="562"/>
        <v>0.45</v>
      </c>
      <c r="I7057" s="213">
        <v>282088</v>
      </c>
      <c r="J7057" s="213">
        <v>15514.84</v>
      </c>
      <c r="K7057" s="212">
        <v>22567.040000000001</v>
      </c>
      <c r="L7057" s="212">
        <v>25387.919999999998</v>
      </c>
      <c r="M7057" s="239">
        <f t="shared" si="559"/>
        <v>0.51519999999989519</v>
      </c>
      <c r="N7057" s="239"/>
      <c r="O7057" s="178"/>
      <c r="P7057" s="178"/>
      <c r="Q7057" s="178"/>
      <c r="R7057" s="178"/>
      <c r="S7057" s="178"/>
      <c r="T7057" s="178"/>
      <c r="U7057" s="178"/>
      <c r="V7057" s="178"/>
      <c r="W7057" s="178"/>
      <c r="X7057" s="178"/>
      <c r="Y7057" s="210">
        <f t="shared" si="558"/>
        <v>0.39541351275581721</v>
      </c>
      <c r="Z7057" s="211">
        <f t="shared" si="560"/>
        <v>0.44</v>
      </c>
      <c r="AA7057" s="178"/>
      <c r="AB7057" s="178"/>
      <c r="AC7057" s="178"/>
    </row>
    <row r="7058" spans="2:29" x14ac:dyDescent="0.35">
      <c r="B7058" s="222">
        <v>713500</v>
      </c>
      <c r="C7058" s="208">
        <v>301604</v>
      </c>
      <c r="D7058" s="309">
        <v>16588.22</v>
      </c>
      <c r="E7058" s="206">
        <v>24128.32</v>
      </c>
      <c r="F7058" s="206">
        <v>27144.36</v>
      </c>
      <c r="G7058" s="205">
        <f t="shared" si="561"/>
        <v>0.4227105816398038</v>
      </c>
      <c r="H7058" s="207">
        <f t="shared" si="562"/>
        <v>0.45</v>
      </c>
      <c r="I7058" s="213">
        <v>282134</v>
      </c>
      <c r="J7058" s="213">
        <v>15517.37</v>
      </c>
      <c r="K7058" s="212">
        <v>22570.720000000001</v>
      </c>
      <c r="L7058" s="212">
        <v>25392.06</v>
      </c>
      <c r="M7058" s="239">
        <f t="shared" si="559"/>
        <v>0.51529999999955178</v>
      </c>
      <c r="N7058" s="239"/>
      <c r="O7058" s="178"/>
      <c r="P7058" s="178"/>
      <c r="Q7058" s="178"/>
      <c r="R7058" s="178"/>
      <c r="S7058" s="178"/>
      <c r="T7058" s="178"/>
      <c r="U7058" s="178"/>
      <c r="V7058" s="178"/>
      <c r="W7058" s="178"/>
      <c r="X7058" s="178"/>
      <c r="Y7058" s="210">
        <f t="shared" si="558"/>
        <v>0.39542256482130345</v>
      </c>
      <c r="Z7058" s="211">
        <f t="shared" si="560"/>
        <v>0.46</v>
      </c>
      <c r="AA7058" s="178"/>
      <c r="AB7058" s="178"/>
      <c r="AC7058" s="178"/>
    </row>
    <row r="7059" spans="2:29" x14ac:dyDescent="0.35">
      <c r="B7059" s="222">
        <v>713600</v>
      </c>
      <c r="C7059" s="208">
        <v>301649</v>
      </c>
      <c r="D7059" s="309">
        <v>16590.689999999999</v>
      </c>
      <c r="E7059" s="206">
        <v>24131.919999999998</v>
      </c>
      <c r="F7059" s="206">
        <v>27148.41</v>
      </c>
      <c r="G7059" s="205">
        <f t="shared" si="561"/>
        <v>0.42271440582959641</v>
      </c>
      <c r="H7059" s="207">
        <f t="shared" si="562"/>
        <v>0.45</v>
      </c>
      <c r="I7059" s="213">
        <v>282178</v>
      </c>
      <c r="J7059" s="213">
        <v>15519.79</v>
      </c>
      <c r="K7059" s="212">
        <v>22574.240000000002</v>
      </c>
      <c r="L7059" s="212">
        <v>25396.02</v>
      </c>
      <c r="M7059" s="239">
        <f t="shared" si="559"/>
        <v>0.51519999999974975</v>
      </c>
      <c r="N7059" s="239"/>
      <c r="O7059" s="178"/>
      <c r="P7059" s="178"/>
      <c r="Q7059" s="178"/>
      <c r="R7059" s="178"/>
      <c r="S7059" s="178"/>
      <c r="T7059" s="178"/>
      <c r="U7059" s="178"/>
      <c r="V7059" s="178"/>
      <c r="W7059" s="178"/>
      <c r="X7059" s="178"/>
      <c r="Y7059" s="210">
        <f t="shared" si="558"/>
        <v>0.3954288116591928</v>
      </c>
      <c r="Z7059" s="211">
        <f t="shared" si="560"/>
        <v>0.44</v>
      </c>
      <c r="AA7059" s="178"/>
      <c r="AB7059" s="178"/>
      <c r="AC7059" s="178"/>
    </row>
    <row r="7060" spans="2:29" x14ac:dyDescent="0.35">
      <c r="B7060" s="222">
        <v>713700</v>
      </c>
      <c r="C7060" s="208">
        <v>301694</v>
      </c>
      <c r="D7060" s="309">
        <v>16593.169999999998</v>
      </c>
      <c r="E7060" s="206">
        <v>24135.52</v>
      </c>
      <c r="F7060" s="206">
        <v>27152.46</v>
      </c>
      <c r="G7060" s="205">
        <f t="shared" si="561"/>
        <v>0.42271822894773714</v>
      </c>
      <c r="H7060" s="207">
        <f t="shared" si="562"/>
        <v>0.45</v>
      </c>
      <c r="I7060" s="213">
        <v>282224</v>
      </c>
      <c r="J7060" s="213">
        <v>15522.32</v>
      </c>
      <c r="K7060" s="212">
        <v>22577.919999999998</v>
      </c>
      <c r="L7060" s="212">
        <v>25400.16</v>
      </c>
      <c r="M7060" s="239">
        <f t="shared" si="559"/>
        <v>0.51530000000006115</v>
      </c>
      <c r="N7060" s="239"/>
      <c r="O7060" s="178"/>
      <c r="P7060" s="178"/>
      <c r="Q7060" s="178"/>
      <c r="R7060" s="178"/>
      <c r="S7060" s="178"/>
      <c r="T7060" s="178"/>
      <c r="U7060" s="178"/>
      <c r="V7060" s="178"/>
      <c r="W7060" s="178"/>
      <c r="X7060" s="178"/>
      <c r="Y7060" s="210">
        <f t="shared" si="558"/>
        <v>0.39543785904441642</v>
      </c>
      <c r="Z7060" s="211">
        <f t="shared" si="560"/>
        <v>0.46</v>
      </c>
      <c r="AA7060" s="178"/>
      <c r="AB7060" s="178"/>
      <c r="AC7060" s="178"/>
    </row>
    <row r="7061" spans="2:29" x14ac:dyDescent="0.35">
      <c r="B7061" s="222">
        <v>713800</v>
      </c>
      <c r="C7061" s="208">
        <v>301739</v>
      </c>
      <c r="D7061" s="309">
        <v>16595.64</v>
      </c>
      <c r="E7061" s="206">
        <v>24139.119999999999</v>
      </c>
      <c r="F7061" s="206">
        <v>27156.51</v>
      </c>
      <c r="G7061" s="205">
        <f t="shared" si="561"/>
        <v>0.42272205099467636</v>
      </c>
      <c r="H7061" s="207">
        <f t="shared" si="562"/>
        <v>0.45</v>
      </c>
      <c r="I7061" s="213">
        <v>282268</v>
      </c>
      <c r="J7061" s="213">
        <v>15524.74</v>
      </c>
      <c r="K7061" s="212">
        <v>22581.439999999999</v>
      </c>
      <c r="L7061" s="212">
        <v>25404.12</v>
      </c>
      <c r="M7061" s="239">
        <f t="shared" si="559"/>
        <v>0.51520000000025901</v>
      </c>
      <c r="N7061" s="239"/>
      <c r="O7061" s="178"/>
      <c r="P7061" s="178"/>
      <c r="Q7061" s="178"/>
      <c r="R7061" s="178"/>
      <c r="S7061" s="178"/>
      <c r="T7061" s="178"/>
      <c r="U7061" s="178"/>
      <c r="V7061" s="178"/>
      <c r="W7061" s="178"/>
      <c r="X7061" s="178"/>
      <c r="Y7061" s="210">
        <f t="shared" si="558"/>
        <v>0.39544410198935276</v>
      </c>
      <c r="Z7061" s="211">
        <f t="shared" si="560"/>
        <v>0.44</v>
      </c>
      <c r="AA7061" s="178"/>
      <c r="AB7061" s="178"/>
      <c r="AC7061" s="178"/>
    </row>
    <row r="7062" spans="2:29" x14ac:dyDescent="0.35">
      <c r="B7062" s="222">
        <v>713900</v>
      </c>
      <c r="C7062" s="208">
        <v>301784</v>
      </c>
      <c r="D7062" s="309">
        <v>16598.12</v>
      </c>
      <c r="E7062" s="206">
        <v>24142.720000000001</v>
      </c>
      <c r="F7062" s="206">
        <v>27160.560000000001</v>
      </c>
      <c r="G7062" s="205">
        <f t="shared" si="561"/>
        <v>0.42272587197086425</v>
      </c>
      <c r="H7062" s="207">
        <f t="shared" si="562"/>
        <v>0.45</v>
      </c>
      <c r="I7062" s="213">
        <v>282314</v>
      </c>
      <c r="J7062" s="213">
        <v>15527.27</v>
      </c>
      <c r="K7062" s="212">
        <v>22585.119999999999</v>
      </c>
      <c r="L7062" s="212">
        <v>25408.26</v>
      </c>
      <c r="M7062" s="239">
        <f t="shared" si="559"/>
        <v>0.51529999999995202</v>
      </c>
      <c r="N7062" s="239"/>
      <c r="O7062" s="178"/>
      <c r="P7062" s="178"/>
      <c r="Q7062" s="178"/>
      <c r="R7062" s="178"/>
      <c r="S7062" s="178"/>
      <c r="T7062" s="178"/>
      <c r="U7062" s="178"/>
      <c r="V7062" s="178"/>
      <c r="W7062" s="178"/>
      <c r="X7062" s="178"/>
      <c r="Y7062" s="210">
        <f t="shared" si="558"/>
        <v>0.39545314469813697</v>
      </c>
      <c r="Z7062" s="211">
        <f t="shared" si="560"/>
        <v>0.46</v>
      </c>
      <c r="AA7062" s="178"/>
      <c r="AB7062" s="178"/>
      <c r="AC7062" s="178"/>
    </row>
    <row r="7063" spans="2:29" x14ac:dyDescent="0.35">
      <c r="B7063" s="222">
        <v>714000</v>
      </c>
      <c r="C7063" s="208">
        <v>301829</v>
      </c>
      <c r="D7063" s="309">
        <v>16600.59</v>
      </c>
      <c r="E7063" s="206">
        <v>24146.32</v>
      </c>
      <c r="F7063" s="206">
        <v>27164.61</v>
      </c>
      <c r="G7063" s="205">
        <f t="shared" si="561"/>
        <v>0.42272969187675069</v>
      </c>
      <c r="H7063" s="207">
        <f t="shared" si="562"/>
        <v>0.45</v>
      </c>
      <c r="I7063" s="213">
        <v>282358</v>
      </c>
      <c r="J7063" s="213">
        <v>15529.69</v>
      </c>
      <c r="K7063" s="212">
        <v>22588.639999999999</v>
      </c>
      <c r="L7063" s="212">
        <v>25412.22</v>
      </c>
      <c r="M7063" s="239">
        <f t="shared" si="559"/>
        <v>0.51520000000011346</v>
      </c>
      <c r="N7063" s="239"/>
      <c r="O7063" s="178"/>
      <c r="P7063" s="178"/>
      <c r="Q7063" s="178"/>
      <c r="R7063" s="178"/>
      <c r="S7063" s="178"/>
      <c r="T7063" s="178"/>
      <c r="U7063" s="178"/>
      <c r="V7063" s="178"/>
      <c r="W7063" s="178"/>
      <c r="X7063" s="178"/>
      <c r="Y7063" s="210">
        <f t="shared" si="558"/>
        <v>0.39545938375350143</v>
      </c>
      <c r="Z7063" s="211">
        <f t="shared" si="560"/>
        <v>0.44</v>
      </c>
      <c r="AA7063" s="178"/>
      <c r="AB7063" s="178"/>
      <c r="AC7063" s="178"/>
    </row>
    <row r="7064" spans="2:29" x14ac:dyDescent="0.35">
      <c r="B7064" s="222">
        <v>714100</v>
      </c>
      <c r="C7064" s="208">
        <v>301874</v>
      </c>
      <c r="D7064" s="309">
        <v>16603.07</v>
      </c>
      <c r="E7064" s="206">
        <v>24149.919999999998</v>
      </c>
      <c r="F7064" s="206">
        <v>27168.66</v>
      </c>
      <c r="G7064" s="205">
        <f t="shared" si="561"/>
        <v>0.42273351071278531</v>
      </c>
      <c r="H7064" s="207">
        <f t="shared" si="562"/>
        <v>0.45</v>
      </c>
      <c r="I7064" s="213">
        <v>282404</v>
      </c>
      <c r="J7064" s="213">
        <v>15532.22</v>
      </c>
      <c r="K7064" s="212">
        <v>22592.32</v>
      </c>
      <c r="L7064" s="212">
        <v>25416.36</v>
      </c>
      <c r="M7064" s="239">
        <f t="shared" si="559"/>
        <v>0.51529999999980647</v>
      </c>
      <c r="N7064" s="239"/>
      <c r="O7064" s="178"/>
      <c r="P7064" s="178"/>
      <c r="Q7064" s="178"/>
      <c r="R7064" s="178"/>
      <c r="S7064" s="178"/>
      <c r="T7064" s="178"/>
      <c r="U7064" s="178"/>
      <c r="V7064" s="178"/>
      <c r="W7064" s="178"/>
      <c r="X7064" s="178"/>
      <c r="Y7064" s="210">
        <f t="shared" si="558"/>
        <v>0.39546842178966529</v>
      </c>
      <c r="Z7064" s="211">
        <f t="shared" si="560"/>
        <v>0.46</v>
      </c>
      <c r="AA7064" s="178"/>
      <c r="AB7064" s="178"/>
      <c r="AC7064" s="178"/>
    </row>
    <row r="7065" spans="2:29" x14ac:dyDescent="0.35">
      <c r="B7065" s="222">
        <v>714200</v>
      </c>
      <c r="C7065" s="208">
        <v>301919</v>
      </c>
      <c r="D7065" s="309">
        <v>16605.54</v>
      </c>
      <c r="E7065" s="206">
        <v>24153.52</v>
      </c>
      <c r="F7065" s="206">
        <v>27172.71</v>
      </c>
      <c r="G7065" s="205">
        <f t="shared" si="561"/>
        <v>0.42273732847941753</v>
      </c>
      <c r="H7065" s="207">
        <f t="shared" si="562"/>
        <v>0.45</v>
      </c>
      <c r="I7065" s="213">
        <v>282448</v>
      </c>
      <c r="J7065" s="213">
        <v>15534.64</v>
      </c>
      <c r="K7065" s="212">
        <v>22595.84</v>
      </c>
      <c r="L7065" s="212">
        <v>25420.32</v>
      </c>
      <c r="M7065" s="239">
        <f t="shared" si="559"/>
        <v>0.51520000000000432</v>
      </c>
      <c r="N7065" s="239"/>
      <c r="O7065" s="178"/>
      <c r="P7065" s="178"/>
      <c r="Q7065" s="178"/>
      <c r="R7065" s="178"/>
      <c r="S7065" s="178"/>
      <c r="T7065" s="178"/>
      <c r="U7065" s="178"/>
      <c r="V7065" s="178"/>
      <c r="W7065" s="178"/>
      <c r="X7065" s="178"/>
      <c r="Y7065" s="210">
        <f t="shared" si="558"/>
        <v>0.39547465695883505</v>
      </c>
      <c r="Z7065" s="211">
        <f t="shared" si="560"/>
        <v>0.44</v>
      </c>
      <c r="AA7065" s="178"/>
      <c r="AB7065" s="178"/>
      <c r="AC7065" s="178"/>
    </row>
    <row r="7066" spans="2:29" x14ac:dyDescent="0.35">
      <c r="B7066" s="222">
        <v>714300</v>
      </c>
      <c r="C7066" s="208">
        <v>301964</v>
      </c>
      <c r="D7066" s="309">
        <v>16608.02</v>
      </c>
      <c r="E7066" s="206">
        <v>24157.119999999999</v>
      </c>
      <c r="F7066" s="206">
        <v>27176.76</v>
      </c>
      <c r="G7066" s="205">
        <f t="shared" si="561"/>
        <v>0.42274114517709643</v>
      </c>
      <c r="H7066" s="207">
        <f t="shared" si="562"/>
        <v>0.45</v>
      </c>
      <c r="I7066" s="213">
        <v>282494</v>
      </c>
      <c r="J7066" s="213">
        <v>15537.17</v>
      </c>
      <c r="K7066" s="212">
        <v>22599.52</v>
      </c>
      <c r="L7066" s="212">
        <v>25424.46</v>
      </c>
      <c r="M7066" s="239">
        <f t="shared" si="559"/>
        <v>0.51530000000027942</v>
      </c>
      <c r="N7066" s="239"/>
      <c r="O7066" s="178"/>
      <c r="P7066" s="178"/>
      <c r="Q7066" s="178"/>
      <c r="R7066" s="178"/>
      <c r="S7066" s="178"/>
      <c r="T7066" s="178"/>
      <c r="U7066" s="178"/>
      <c r="V7066" s="178"/>
      <c r="W7066" s="178"/>
      <c r="X7066" s="178"/>
      <c r="Y7066" s="210">
        <f t="shared" si="558"/>
        <v>0.39548369032619346</v>
      </c>
      <c r="Z7066" s="211">
        <f t="shared" si="560"/>
        <v>0.46</v>
      </c>
      <c r="AA7066" s="178"/>
      <c r="AB7066" s="178"/>
      <c r="AC7066" s="178"/>
    </row>
    <row r="7067" spans="2:29" x14ac:dyDescent="0.35">
      <c r="B7067" s="222">
        <v>714400</v>
      </c>
      <c r="C7067" s="208">
        <v>302009</v>
      </c>
      <c r="D7067" s="309">
        <v>16610.490000000002</v>
      </c>
      <c r="E7067" s="206">
        <v>24160.720000000001</v>
      </c>
      <c r="F7067" s="206">
        <v>27180.81</v>
      </c>
      <c r="G7067" s="205">
        <f t="shared" si="561"/>
        <v>0.422744960806271</v>
      </c>
      <c r="H7067" s="207">
        <f t="shared" si="562"/>
        <v>0.45</v>
      </c>
      <c r="I7067" s="213">
        <v>282538</v>
      </c>
      <c r="J7067" s="213">
        <v>15539.59</v>
      </c>
      <c r="K7067" s="212">
        <v>22603.040000000001</v>
      </c>
      <c r="L7067" s="212">
        <v>25428.42</v>
      </c>
      <c r="M7067" s="239">
        <f t="shared" si="559"/>
        <v>0.51519999999989519</v>
      </c>
      <c r="N7067" s="239"/>
      <c r="O7067" s="178"/>
      <c r="P7067" s="178"/>
      <c r="Q7067" s="178"/>
      <c r="R7067" s="178"/>
      <c r="S7067" s="178"/>
      <c r="T7067" s="178"/>
      <c r="U7067" s="178"/>
      <c r="V7067" s="178"/>
      <c r="W7067" s="178"/>
      <c r="X7067" s="178"/>
      <c r="Y7067" s="210">
        <f t="shared" si="558"/>
        <v>0.39548992161254198</v>
      </c>
      <c r="Z7067" s="211">
        <f t="shared" si="560"/>
        <v>0.44</v>
      </c>
      <c r="AA7067" s="178"/>
      <c r="AB7067" s="178"/>
      <c r="AC7067" s="178"/>
    </row>
    <row r="7068" spans="2:29" x14ac:dyDescent="0.35">
      <c r="B7068" s="222">
        <v>714500</v>
      </c>
      <c r="C7068" s="208">
        <v>302054</v>
      </c>
      <c r="D7068" s="309">
        <v>16612.97</v>
      </c>
      <c r="E7068" s="206">
        <v>24164.32</v>
      </c>
      <c r="F7068" s="206">
        <v>27184.86</v>
      </c>
      <c r="G7068" s="205">
        <f t="shared" si="561"/>
        <v>0.42274877536738981</v>
      </c>
      <c r="H7068" s="207">
        <f t="shared" si="562"/>
        <v>0.45</v>
      </c>
      <c r="I7068" s="213">
        <v>282584</v>
      </c>
      <c r="J7068" s="213">
        <v>15542.12</v>
      </c>
      <c r="K7068" s="212">
        <v>22606.720000000001</v>
      </c>
      <c r="L7068" s="212">
        <v>25432.560000000001</v>
      </c>
      <c r="M7068" s="239">
        <f t="shared" si="559"/>
        <v>0.51529999999955178</v>
      </c>
      <c r="N7068" s="239"/>
      <c r="O7068" s="178"/>
      <c r="P7068" s="178"/>
      <c r="Q7068" s="178"/>
      <c r="R7068" s="178"/>
      <c r="S7068" s="178"/>
      <c r="T7068" s="178"/>
      <c r="U7068" s="178"/>
      <c r="V7068" s="178"/>
      <c r="W7068" s="178"/>
      <c r="X7068" s="178"/>
      <c r="Y7068" s="210">
        <f t="shared" si="558"/>
        <v>0.39549895031490551</v>
      </c>
      <c r="Z7068" s="211">
        <f t="shared" si="560"/>
        <v>0.46</v>
      </c>
      <c r="AA7068" s="178"/>
      <c r="AB7068" s="178"/>
      <c r="AC7068" s="178"/>
    </row>
    <row r="7069" spans="2:29" x14ac:dyDescent="0.35">
      <c r="B7069" s="222">
        <v>714600</v>
      </c>
      <c r="C7069" s="208">
        <v>302099</v>
      </c>
      <c r="D7069" s="309">
        <v>16615.439999999999</v>
      </c>
      <c r="E7069" s="206">
        <v>24167.919999999998</v>
      </c>
      <c r="F7069" s="206">
        <v>27188.91</v>
      </c>
      <c r="G7069" s="205">
        <f t="shared" si="561"/>
        <v>0.42275258886090122</v>
      </c>
      <c r="H7069" s="207">
        <f t="shared" si="562"/>
        <v>0.45</v>
      </c>
      <c r="I7069" s="213">
        <v>282628</v>
      </c>
      <c r="J7069" s="213">
        <v>15544.54</v>
      </c>
      <c r="K7069" s="212">
        <v>22610.240000000002</v>
      </c>
      <c r="L7069" s="212">
        <v>25436.52</v>
      </c>
      <c r="M7069" s="239">
        <f t="shared" si="559"/>
        <v>0.51519999999974975</v>
      </c>
      <c r="N7069" s="239"/>
      <c r="O7069" s="178"/>
      <c r="P7069" s="178"/>
      <c r="Q7069" s="178"/>
      <c r="R7069" s="178"/>
      <c r="S7069" s="178"/>
      <c r="T7069" s="178"/>
      <c r="U7069" s="178"/>
      <c r="V7069" s="178"/>
      <c r="W7069" s="178"/>
      <c r="X7069" s="178"/>
      <c r="Y7069" s="210">
        <f t="shared" si="558"/>
        <v>0.39550517772180238</v>
      </c>
      <c r="Z7069" s="211">
        <f t="shared" si="560"/>
        <v>0.44</v>
      </c>
      <c r="AA7069" s="178"/>
      <c r="AB7069" s="178"/>
      <c r="AC7069" s="178"/>
    </row>
    <row r="7070" spans="2:29" x14ac:dyDescent="0.35">
      <c r="B7070" s="222">
        <v>714700</v>
      </c>
      <c r="C7070" s="208">
        <v>302144</v>
      </c>
      <c r="D7070" s="309">
        <v>16617.919999999998</v>
      </c>
      <c r="E7070" s="206">
        <v>24171.52</v>
      </c>
      <c r="F7070" s="206">
        <v>27192.959999999999</v>
      </c>
      <c r="G7070" s="205">
        <f t="shared" si="561"/>
        <v>0.42275640128725339</v>
      </c>
      <c r="H7070" s="207">
        <f t="shared" si="562"/>
        <v>0.45</v>
      </c>
      <c r="I7070" s="213">
        <v>282674</v>
      </c>
      <c r="J7070" s="213">
        <v>15547.07</v>
      </c>
      <c r="K7070" s="212">
        <v>22613.919999999998</v>
      </c>
      <c r="L7070" s="212">
        <v>25440.66</v>
      </c>
      <c r="M7070" s="239">
        <f t="shared" si="559"/>
        <v>0.51530000000006115</v>
      </c>
      <c r="N7070" s="239"/>
      <c r="O7070" s="178"/>
      <c r="P7070" s="178"/>
      <c r="Q7070" s="178"/>
      <c r="R7070" s="178"/>
      <c r="S7070" s="178"/>
      <c r="T7070" s="178"/>
      <c r="U7070" s="178"/>
      <c r="V7070" s="178"/>
      <c r="W7070" s="178"/>
      <c r="X7070" s="178"/>
      <c r="Y7070" s="210">
        <f t="shared" si="558"/>
        <v>0.39551420176297747</v>
      </c>
      <c r="Z7070" s="211">
        <f t="shared" si="560"/>
        <v>0.46</v>
      </c>
      <c r="AA7070" s="178"/>
      <c r="AB7070" s="178"/>
      <c r="AC7070" s="178"/>
    </row>
    <row r="7071" spans="2:29" x14ac:dyDescent="0.35">
      <c r="B7071" s="222">
        <v>714800</v>
      </c>
      <c r="C7071" s="208">
        <v>302189</v>
      </c>
      <c r="D7071" s="309">
        <v>16620.39</v>
      </c>
      <c r="E7071" s="206">
        <v>24175.119999999999</v>
      </c>
      <c r="F7071" s="206">
        <v>27197.01</v>
      </c>
      <c r="G7071" s="205">
        <f t="shared" si="561"/>
        <v>0.42276021264689423</v>
      </c>
      <c r="H7071" s="207">
        <f t="shared" si="562"/>
        <v>0.45</v>
      </c>
      <c r="I7071" s="213">
        <v>282718</v>
      </c>
      <c r="J7071" s="213">
        <v>15549.49</v>
      </c>
      <c r="K7071" s="212">
        <v>22617.439999999999</v>
      </c>
      <c r="L7071" s="212">
        <v>25444.62</v>
      </c>
      <c r="M7071" s="239">
        <f t="shared" si="559"/>
        <v>0.51520000000025901</v>
      </c>
      <c r="N7071" s="239"/>
      <c r="O7071" s="178"/>
      <c r="P7071" s="178"/>
      <c r="Q7071" s="178"/>
      <c r="R7071" s="178"/>
      <c r="S7071" s="178"/>
      <c r="T7071" s="178"/>
      <c r="U7071" s="178"/>
      <c r="V7071" s="178"/>
      <c r="W7071" s="178"/>
      <c r="X7071" s="178"/>
      <c r="Y7071" s="210">
        <f t="shared" si="558"/>
        <v>0.39552042529378845</v>
      </c>
      <c r="Z7071" s="211">
        <f t="shared" si="560"/>
        <v>0.44</v>
      </c>
      <c r="AA7071" s="178"/>
      <c r="AB7071" s="178"/>
      <c r="AC7071" s="178"/>
    </row>
    <row r="7072" spans="2:29" x14ac:dyDescent="0.35">
      <c r="B7072" s="222">
        <v>714900</v>
      </c>
      <c r="C7072" s="208">
        <v>302234</v>
      </c>
      <c r="D7072" s="309">
        <v>16622.87</v>
      </c>
      <c r="E7072" s="206">
        <v>24178.720000000001</v>
      </c>
      <c r="F7072" s="206">
        <v>27201.06</v>
      </c>
      <c r="G7072" s="205">
        <f t="shared" si="561"/>
        <v>0.42276402294027138</v>
      </c>
      <c r="H7072" s="207">
        <f t="shared" si="562"/>
        <v>0.45</v>
      </c>
      <c r="I7072" s="213">
        <v>282764</v>
      </c>
      <c r="J7072" s="213">
        <v>15552.02</v>
      </c>
      <c r="K7072" s="212">
        <v>22621.119999999999</v>
      </c>
      <c r="L7072" s="212">
        <v>25448.76</v>
      </c>
      <c r="M7072" s="239">
        <f t="shared" si="559"/>
        <v>0.51529999999995202</v>
      </c>
      <c r="N7072" s="239"/>
      <c r="O7072" s="178"/>
      <c r="P7072" s="178"/>
      <c r="Q7072" s="178"/>
      <c r="R7072" s="178"/>
      <c r="S7072" s="178"/>
      <c r="T7072" s="178"/>
      <c r="U7072" s="178"/>
      <c r="V7072" s="178"/>
      <c r="W7072" s="178"/>
      <c r="X7072" s="178"/>
      <c r="Y7072" s="210">
        <f t="shared" si="558"/>
        <v>0.39552944467757728</v>
      </c>
      <c r="Z7072" s="211">
        <f t="shared" si="560"/>
        <v>0.46</v>
      </c>
      <c r="AA7072" s="178"/>
      <c r="AB7072" s="178"/>
      <c r="AC7072" s="178"/>
    </row>
    <row r="7073" spans="2:29" x14ac:dyDescent="0.35">
      <c r="B7073" s="222">
        <v>715000</v>
      </c>
      <c r="C7073" s="208">
        <v>302279</v>
      </c>
      <c r="D7073" s="309">
        <v>16625.34</v>
      </c>
      <c r="E7073" s="206">
        <v>24182.32</v>
      </c>
      <c r="F7073" s="206">
        <v>27205.11</v>
      </c>
      <c r="G7073" s="205">
        <f t="shared" si="561"/>
        <v>0.42276783216783215</v>
      </c>
      <c r="H7073" s="207">
        <f t="shared" si="562"/>
        <v>0.45</v>
      </c>
      <c r="I7073" s="213">
        <v>282808</v>
      </c>
      <c r="J7073" s="213">
        <v>15554.44</v>
      </c>
      <c r="K7073" s="212">
        <v>22624.639999999999</v>
      </c>
      <c r="L7073" s="212">
        <v>25452.720000000001</v>
      </c>
      <c r="M7073" s="239">
        <f t="shared" si="559"/>
        <v>0.51520000000011346</v>
      </c>
      <c r="N7073" s="239"/>
      <c r="O7073" s="178"/>
      <c r="P7073" s="178"/>
      <c r="Q7073" s="178"/>
      <c r="R7073" s="178"/>
      <c r="S7073" s="178"/>
      <c r="T7073" s="178"/>
      <c r="U7073" s="178"/>
      <c r="V7073" s="178"/>
      <c r="W7073" s="178"/>
      <c r="X7073" s="178"/>
      <c r="Y7073" s="210">
        <f t="shared" si="558"/>
        <v>0.39553566433566434</v>
      </c>
      <c r="Z7073" s="211">
        <f t="shared" si="560"/>
        <v>0.44</v>
      </c>
      <c r="AA7073" s="178"/>
      <c r="AB7073" s="178"/>
      <c r="AC7073" s="178"/>
    </row>
    <row r="7074" spans="2:29" x14ac:dyDescent="0.35">
      <c r="B7074" s="222">
        <v>715100</v>
      </c>
      <c r="C7074" s="208">
        <v>302324</v>
      </c>
      <c r="D7074" s="309">
        <v>16627.82</v>
      </c>
      <c r="E7074" s="206">
        <v>24185.919999999998</v>
      </c>
      <c r="F7074" s="206">
        <v>27209.16</v>
      </c>
      <c r="G7074" s="205">
        <f t="shared" si="561"/>
        <v>0.42277164033002379</v>
      </c>
      <c r="H7074" s="207">
        <f t="shared" si="562"/>
        <v>0.45</v>
      </c>
      <c r="I7074" s="213">
        <v>282854</v>
      </c>
      <c r="J7074" s="213">
        <v>15556.97</v>
      </c>
      <c r="K7074" s="212">
        <v>22628.32</v>
      </c>
      <c r="L7074" s="212">
        <v>25456.86</v>
      </c>
      <c r="M7074" s="239">
        <f t="shared" si="559"/>
        <v>0.51529999999980647</v>
      </c>
      <c r="N7074" s="239"/>
      <c r="O7074" s="178"/>
      <c r="P7074" s="178"/>
      <c r="Q7074" s="178"/>
      <c r="R7074" s="178"/>
      <c r="S7074" s="178"/>
      <c r="T7074" s="178"/>
      <c r="U7074" s="178"/>
      <c r="V7074" s="178"/>
      <c r="W7074" s="178"/>
      <c r="X7074" s="178"/>
      <c r="Y7074" s="210">
        <f t="shared" si="558"/>
        <v>0.39554467906586493</v>
      </c>
      <c r="Z7074" s="211">
        <f t="shared" si="560"/>
        <v>0.46</v>
      </c>
      <c r="AA7074" s="178"/>
      <c r="AB7074" s="178"/>
      <c r="AC7074" s="178"/>
    </row>
    <row r="7075" spans="2:29" x14ac:dyDescent="0.35">
      <c r="B7075" s="222">
        <v>715200</v>
      </c>
      <c r="C7075" s="208">
        <v>302369</v>
      </c>
      <c r="D7075" s="309">
        <v>16630.29</v>
      </c>
      <c r="E7075" s="206">
        <v>24189.52</v>
      </c>
      <c r="F7075" s="206">
        <v>27213.21</v>
      </c>
      <c r="G7075" s="205">
        <f t="shared" si="561"/>
        <v>0.42277544742729306</v>
      </c>
      <c r="H7075" s="207">
        <f t="shared" si="562"/>
        <v>0.45</v>
      </c>
      <c r="I7075" s="213">
        <v>282898</v>
      </c>
      <c r="J7075" s="213">
        <v>15559.39</v>
      </c>
      <c r="K7075" s="212">
        <v>22631.84</v>
      </c>
      <c r="L7075" s="212">
        <v>25460.82</v>
      </c>
      <c r="M7075" s="239">
        <f t="shared" si="559"/>
        <v>0.51520000000000432</v>
      </c>
      <c r="N7075" s="239"/>
      <c r="O7075" s="178"/>
      <c r="P7075" s="178"/>
      <c r="Q7075" s="178"/>
      <c r="R7075" s="178"/>
      <c r="S7075" s="178"/>
      <c r="T7075" s="178"/>
      <c r="U7075" s="178"/>
      <c r="V7075" s="178"/>
      <c r="W7075" s="178"/>
      <c r="X7075" s="178"/>
      <c r="Y7075" s="210">
        <f t="shared" si="558"/>
        <v>0.39555089485458611</v>
      </c>
      <c r="Z7075" s="211">
        <f t="shared" si="560"/>
        <v>0.44</v>
      </c>
      <c r="AA7075" s="178"/>
      <c r="AB7075" s="178"/>
      <c r="AC7075" s="178"/>
    </row>
    <row r="7076" spans="2:29" x14ac:dyDescent="0.35">
      <c r="B7076" s="222">
        <v>715300</v>
      </c>
      <c r="C7076" s="208">
        <v>302414</v>
      </c>
      <c r="D7076" s="309">
        <v>16632.77</v>
      </c>
      <c r="E7076" s="206">
        <v>24193.119999999999</v>
      </c>
      <c r="F7076" s="206">
        <v>27217.26</v>
      </c>
      <c r="G7076" s="205">
        <f t="shared" si="561"/>
        <v>0.42277925346008666</v>
      </c>
      <c r="H7076" s="207">
        <f t="shared" si="562"/>
        <v>0.45</v>
      </c>
      <c r="I7076" s="213">
        <v>282944</v>
      </c>
      <c r="J7076" s="213">
        <v>15561.92</v>
      </c>
      <c r="K7076" s="212">
        <v>22635.52</v>
      </c>
      <c r="L7076" s="212">
        <v>25464.959999999999</v>
      </c>
      <c r="M7076" s="239">
        <f t="shared" si="559"/>
        <v>0.51530000000027942</v>
      </c>
      <c r="N7076" s="239"/>
      <c r="O7076" s="178"/>
      <c r="P7076" s="178"/>
      <c r="Q7076" s="178"/>
      <c r="R7076" s="178"/>
      <c r="S7076" s="178"/>
      <c r="T7076" s="178"/>
      <c r="U7076" s="178"/>
      <c r="V7076" s="178"/>
      <c r="W7076" s="178"/>
      <c r="X7076" s="178"/>
      <c r="Y7076" s="210">
        <f t="shared" si="558"/>
        <v>0.39555990493499232</v>
      </c>
      <c r="Z7076" s="211">
        <f t="shared" si="560"/>
        <v>0.46</v>
      </c>
      <c r="AA7076" s="178"/>
      <c r="AB7076" s="178"/>
      <c r="AC7076" s="178"/>
    </row>
    <row r="7077" spans="2:29" x14ac:dyDescent="0.35">
      <c r="B7077" s="222">
        <v>715400</v>
      </c>
      <c r="C7077" s="208">
        <v>302459</v>
      </c>
      <c r="D7077" s="309">
        <v>16635.240000000002</v>
      </c>
      <c r="E7077" s="206">
        <v>24196.720000000001</v>
      </c>
      <c r="F7077" s="206">
        <v>27221.31</v>
      </c>
      <c r="G7077" s="205">
        <f t="shared" si="561"/>
        <v>0.422783058428851</v>
      </c>
      <c r="H7077" s="207">
        <f t="shared" si="562"/>
        <v>0.45</v>
      </c>
      <c r="I7077" s="213">
        <v>282988</v>
      </c>
      <c r="J7077" s="213">
        <v>15564.34</v>
      </c>
      <c r="K7077" s="212">
        <v>22639.040000000001</v>
      </c>
      <c r="L7077" s="212">
        <v>25468.92</v>
      </c>
      <c r="M7077" s="239">
        <f t="shared" si="559"/>
        <v>0.51519999999989519</v>
      </c>
      <c r="N7077" s="239"/>
      <c r="O7077" s="178"/>
      <c r="P7077" s="178"/>
      <c r="Q7077" s="178"/>
      <c r="R7077" s="178"/>
      <c r="S7077" s="178"/>
      <c r="T7077" s="178"/>
      <c r="U7077" s="178"/>
      <c r="V7077" s="178"/>
      <c r="W7077" s="178"/>
      <c r="X7077" s="178"/>
      <c r="Y7077" s="210">
        <f t="shared" si="558"/>
        <v>0.39556611685770199</v>
      </c>
      <c r="Z7077" s="211">
        <f t="shared" si="560"/>
        <v>0.44</v>
      </c>
      <c r="AA7077" s="178"/>
      <c r="AB7077" s="178"/>
      <c r="AC7077" s="178"/>
    </row>
    <row r="7078" spans="2:29" x14ac:dyDescent="0.35">
      <c r="B7078" s="222">
        <v>715500</v>
      </c>
      <c r="C7078" s="208">
        <v>302504</v>
      </c>
      <c r="D7078" s="309">
        <v>16637.72</v>
      </c>
      <c r="E7078" s="206">
        <v>24200.32</v>
      </c>
      <c r="F7078" s="206">
        <v>27225.360000000001</v>
      </c>
      <c r="G7078" s="205">
        <f t="shared" si="561"/>
        <v>0.42278686233403212</v>
      </c>
      <c r="H7078" s="207">
        <f t="shared" si="562"/>
        <v>0.45</v>
      </c>
      <c r="I7078" s="213">
        <v>283034</v>
      </c>
      <c r="J7078" s="213">
        <v>15566.87</v>
      </c>
      <c r="K7078" s="212">
        <v>22642.720000000001</v>
      </c>
      <c r="L7078" s="212">
        <v>25473.06</v>
      </c>
      <c r="M7078" s="239">
        <f t="shared" si="559"/>
        <v>0.51529999999955178</v>
      </c>
      <c r="N7078" s="239"/>
      <c r="O7078" s="178"/>
      <c r="P7078" s="178"/>
      <c r="Q7078" s="178"/>
      <c r="R7078" s="178"/>
      <c r="S7078" s="178"/>
      <c r="T7078" s="178"/>
      <c r="U7078" s="178"/>
      <c r="V7078" s="178"/>
      <c r="W7078" s="178"/>
      <c r="X7078" s="178"/>
      <c r="Y7078" s="210">
        <f t="shared" si="558"/>
        <v>0.3955751222921034</v>
      </c>
      <c r="Z7078" s="211">
        <f t="shared" si="560"/>
        <v>0.46</v>
      </c>
      <c r="AA7078" s="178"/>
      <c r="AB7078" s="178"/>
      <c r="AC7078" s="178"/>
    </row>
    <row r="7079" spans="2:29" x14ac:dyDescent="0.35">
      <c r="B7079" s="222">
        <v>715600</v>
      </c>
      <c r="C7079" s="208">
        <v>302549</v>
      </c>
      <c r="D7079" s="309">
        <v>16640.189999999999</v>
      </c>
      <c r="E7079" s="206">
        <v>24203.919999999998</v>
      </c>
      <c r="F7079" s="206">
        <v>27229.41</v>
      </c>
      <c r="G7079" s="205">
        <f t="shared" si="561"/>
        <v>0.422790665176076</v>
      </c>
      <c r="H7079" s="207">
        <f t="shared" si="562"/>
        <v>0.45</v>
      </c>
      <c r="I7079" s="213">
        <v>283078</v>
      </c>
      <c r="J7079" s="213">
        <v>15569.29</v>
      </c>
      <c r="K7079" s="212">
        <v>22646.240000000002</v>
      </c>
      <c r="L7079" s="212">
        <v>25477.02</v>
      </c>
      <c r="M7079" s="239">
        <f t="shared" si="559"/>
        <v>0.51519999999974975</v>
      </c>
      <c r="N7079" s="239"/>
      <c r="O7079" s="178"/>
      <c r="P7079" s="178"/>
      <c r="Q7079" s="178"/>
      <c r="R7079" s="178"/>
      <c r="S7079" s="178"/>
      <c r="T7079" s="178"/>
      <c r="U7079" s="178"/>
      <c r="V7079" s="178"/>
      <c r="W7079" s="178"/>
      <c r="X7079" s="178"/>
      <c r="Y7079" s="210">
        <f t="shared" si="558"/>
        <v>0.39558133035215204</v>
      </c>
      <c r="Z7079" s="211">
        <f t="shared" si="560"/>
        <v>0.44</v>
      </c>
      <c r="AA7079" s="178"/>
      <c r="AB7079" s="178"/>
      <c r="AC7079" s="178"/>
    </row>
    <row r="7080" spans="2:29" x14ac:dyDescent="0.35">
      <c r="B7080" s="222">
        <v>715700</v>
      </c>
      <c r="C7080" s="208">
        <v>302594</v>
      </c>
      <c r="D7080" s="309">
        <v>16642.669999999998</v>
      </c>
      <c r="E7080" s="206">
        <v>24207.52</v>
      </c>
      <c r="F7080" s="206">
        <v>27233.46</v>
      </c>
      <c r="G7080" s="205">
        <f t="shared" si="561"/>
        <v>0.42279446695542827</v>
      </c>
      <c r="H7080" s="207">
        <f t="shared" si="562"/>
        <v>0.45</v>
      </c>
      <c r="I7080" s="213">
        <v>283124</v>
      </c>
      <c r="J7080" s="213">
        <v>15571.82</v>
      </c>
      <c r="K7080" s="212">
        <v>22649.919999999998</v>
      </c>
      <c r="L7080" s="212">
        <v>25481.16</v>
      </c>
      <c r="M7080" s="239">
        <f t="shared" si="559"/>
        <v>0.51530000000006115</v>
      </c>
      <c r="N7080" s="239"/>
      <c r="O7080" s="178"/>
      <c r="P7080" s="178"/>
      <c r="Q7080" s="178"/>
      <c r="R7080" s="178"/>
      <c r="S7080" s="178"/>
      <c r="T7080" s="178"/>
      <c r="U7080" s="178"/>
      <c r="V7080" s="178"/>
      <c r="W7080" s="178"/>
      <c r="X7080" s="178"/>
      <c r="Y7080" s="210">
        <f t="shared" si="558"/>
        <v>0.39559033114433423</v>
      </c>
      <c r="Z7080" s="211">
        <f t="shared" si="560"/>
        <v>0.46</v>
      </c>
      <c r="AA7080" s="178"/>
      <c r="AB7080" s="178"/>
      <c r="AC7080" s="178"/>
    </row>
    <row r="7081" spans="2:29" x14ac:dyDescent="0.35">
      <c r="B7081" s="222">
        <v>715800</v>
      </c>
      <c r="C7081" s="208">
        <v>302639</v>
      </c>
      <c r="D7081" s="309">
        <v>16645.14</v>
      </c>
      <c r="E7081" s="206">
        <v>24211.119999999999</v>
      </c>
      <c r="F7081" s="206">
        <v>27237.51</v>
      </c>
      <c r="G7081" s="205">
        <f t="shared" si="561"/>
        <v>0.4227982676725342</v>
      </c>
      <c r="H7081" s="207">
        <f t="shared" si="562"/>
        <v>0.45</v>
      </c>
      <c r="I7081" s="213">
        <v>283168</v>
      </c>
      <c r="J7081" s="213">
        <v>15574.24</v>
      </c>
      <c r="K7081" s="212">
        <v>22653.439999999999</v>
      </c>
      <c r="L7081" s="212">
        <v>25485.119999999999</v>
      </c>
      <c r="M7081" s="239">
        <f t="shared" si="559"/>
        <v>0.51520000000025901</v>
      </c>
      <c r="N7081" s="239"/>
      <c r="O7081" s="178"/>
      <c r="P7081" s="178"/>
      <c r="Q7081" s="178"/>
      <c r="R7081" s="178"/>
      <c r="S7081" s="178"/>
      <c r="T7081" s="178"/>
      <c r="U7081" s="178"/>
      <c r="V7081" s="178"/>
      <c r="W7081" s="178"/>
      <c r="X7081" s="178"/>
      <c r="Y7081" s="210">
        <f t="shared" si="558"/>
        <v>0.39559653534506845</v>
      </c>
      <c r="Z7081" s="211">
        <f t="shared" si="560"/>
        <v>0.44</v>
      </c>
      <c r="AA7081" s="178"/>
      <c r="AB7081" s="178"/>
      <c r="AC7081" s="178"/>
    </row>
    <row r="7082" spans="2:29" x14ac:dyDescent="0.35">
      <c r="B7082" s="222">
        <v>715900</v>
      </c>
      <c r="C7082" s="208">
        <v>302684</v>
      </c>
      <c r="D7082" s="309">
        <v>16647.62</v>
      </c>
      <c r="E7082" s="206">
        <v>24214.720000000001</v>
      </c>
      <c r="F7082" s="206">
        <v>27241.56</v>
      </c>
      <c r="G7082" s="205">
        <f t="shared" si="561"/>
        <v>0.42280206732783909</v>
      </c>
      <c r="H7082" s="207">
        <f t="shared" si="562"/>
        <v>0.45</v>
      </c>
      <c r="I7082" s="213">
        <v>283214</v>
      </c>
      <c r="J7082" s="213">
        <v>15576.77</v>
      </c>
      <c r="K7082" s="212">
        <v>22657.119999999999</v>
      </c>
      <c r="L7082" s="212">
        <v>25489.26</v>
      </c>
      <c r="M7082" s="239">
        <f t="shared" si="559"/>
        <v>0.51529999999995202</v>
      </c>
      <c r="N7082" s="239"/>
      <c r="O7082" s="178"/>
      <c r="P7082" s="178"/>
      <c r="Q7082" s="178"/>
      <c r="R7082" s="178"/>
      <c r="S7082" s="178"/>
      <c r="T7082" s="178"/>
      <c r="U7082" s="178"/>
      <c r="V7082" s="178"/>
      <c r="W7082" s="178"/>
      <c r="X7082" s="178"/>
      <c r="Y7082" s="210">
        <f t="shared" si="558"/>
        <v>0.39560553149881267</v>
      </c>
      <c r="Z7082" s="211">
        <f t="shared" si="560"/>
        <v>0.46</v>
      </c>
      <c r="AA7082" s="178"/>
      <c r="AB7082" s="178"/>
      <c r="AC7082" s="178"/>
    </row>
    <row r="7083" spans="2:29" x14ac:dyDescent="0.35">
      <c r="B7083" s="222">
        <v>716000</v>
      </c>
      <c r="C7083" s="208">
        <v>302729</v>
      </c>
      <c r="D7083" s="309">
        <v>16650.09</v>
      </c>
      <c r="E7083" s="206">
        <v>24218.32</v>
      </c>
      <c r="F7083" s="206">
        <v>27245.61</v>
      </c>
      <c r="G7083" s="205">
        <f t="shared" si="561"/>
        <v>0.4228058659217877</v>
      </c>
      <c r="H7083" s="207">
        <f t="shared" si="562"/>
        <v>0.45</v>
      </c>
      <c r="I7083" s="213">
        <v>283258</v>
      </c>
      <c r="J7083" s="213">
        <v>15579.19</v>
      </c>
      <c r="K7083" s="212">
        <v>22660.639999999999</v>
      </c>
      <c r="L7083" s="212">
        <v>25493.22</v>
      </c>
      <c r="M7083" s="239">
        <f t="shared" si="559"/>
        <v>0.51520000000011346</v>
      </c>
      <c r="N7083" s="239"/>
      <c r="O7083" s="178"/>
      <c r="P7083" s="178"/>
      <c r="Q7083" s="178"/>
      <c r="R7083" s="178"/>
      <c r="S7083" s="178"/>
      <c r="T7083" s="178"/>
      <c r="U7083" s="178"/>
      <c r="V7083" s="178"/>
      <c r="W7083" s="178"/>
      <c r="X7083" s="178"/>
      <c r="Y7083" s="210">
        <f t="shared" si="558"/>
        <v>0.3956117318435754</v>
      </c>
      <c r="Z7083" s="211">
        <f t="shared" si="560"/>
        <v>0.44</v>
      </c>
      <c r="AA7083" s="178"/>
      <c r="AB7083" s="178"/>
      <c r="AC7083" s="178"/>
    </row>
    <row r="7084" spans="2:29" x14ac:dyDescent="0.35">
      <c r="B7084" s="222">
        <v>716100</v>
      </c>
      <c r="C7084" s="208">
        <v>302774</v>
      </c>
      <c r="D7084" s="309">
        <v>16652.57</v>
      </c>
      <c r="E7084" s="206">
        <v>24221.919999999998</v>
      </c>
      <c r="F7084" s="206">
        <v>27249.66</v>
      </c>
      <c r="G7084" s="205">
        <f t="shared" si="561"/>
        <v>0.42280966345482474</v>
      </c>
      <c r="H7084" s="207">
        <f t="shared" si="562"/>
        <v>0.45</v>
      </c>
      <c r="I7084" s="213">
        <v>283304</v>
      </c>
      <c r="J7084" s="213">
        <v>15581.72</v>
      </c>
      <c r="K7084" s="212">
        <v>22664.32</v>
      </c>
      <c r="L7084" s="212">
        <v>25497.360000000001</v>
      </c>
      <c r="M7084" s="239">
        <f t="shared" si="559"/>
        <v>0.51529999999980647</v>
      </c>
      <c r="N7084" s="239"/>
      <c r="O7084" s="178"/>
      <c r="P7084" s="178"/>
      <c r="Q7084" s="178"/>
      <c r="R7084" s="178"/>
      <c r="S7084" s="178"/>
      <c r="T7084" s="178"/>
      <c r="U7084" s="178"/>
      <c r="V7084" s="178"/>
      <c r="W7084" s="178"/>
      <c r="X7084" s="178"/>
      <c r="Y7084" s="210">
        <f t="shared" si="558"/>
        <v>0.39562072336265885</v>
      </c>
      <c r="Z7084" s="211">
        <f t="shared" si="560"/>
        <v>0.46</v>
      </c>
      <c r="AA7084" s="178"/>
      <c r="AB7084" s="178"/>
      <c r="AC7084" s="178"/>
    </row>
    <row r="7085" spans="2:29" x14ac:dyDescent="0.35">
      <c r="B7085" s="222">
        <v>716200</v>
      </c>
      <c r="C7085" s="208">
        <v>302819</v>
      </c>
      <c r="D7085" s="309">
        <v>16655.04</v>
      </c>
      <c r="E7085" s="206">
        <v>24225.52</v>
      </c>
      <c r="F7085" s="206">
        <v>27253.71</v>
      </c>
      <c r="G7085" s="205">
        <f t="shared" si="561"/>
        <v>0.42281345992739461</v>
      </c>
      <c r="H7085" s="207">
        <f t="shared" si="562"/>
        <v>0.45</v>
      </c>
      <c r="I7085" s="213">
        <v>283348</v>
      </c>
      <c r="J7085" s="213">
        <v>15584.14</v>
      </c>
      <c r="K7085" s="212">
        <v>22667.84</v>
      </c>
      <c r="L7085" s="212">
        <v>25501.32</v>
      </c>
      <c r="M7085" s="239">
        <f t="shared" si="559"/>
        <v>0.51520000000000432</v>
      </c>
      <c r="N7085" s="239"/>
      <c r="O7085" s="178"/>
      <c r="P7085" s="178"/>
      <c r="Q7085" s="178"/>
      <c r="R7085" s="178"/>
      <c r="S7085" s="178"/>
      <c r="T7085" s="178"/>
      <c r="U7085" s="178"/>
      <c r="V7085" s="178"/>
      <c r="W7085" s="178"/>
      <c r="X7085" s="178"/>
      <c r="Y7085" s="210">
        <f t="shared" si="558"/>
        <v>0.39562691985478915</v>
      </c>
      <c r="Z7085" s="211">
        <f t="shared" si="560"/>
        <v>0.44</v>
      </c>
      <c r="AA7085" s="178"/>
      <c r="AB7085" s="178"/>
      <c r="AC7085" s="178"/>
    </row>
    <row r="7086" spans="2:29" x14ac:dyDescent="0.35">
      <c r="B7086" s="222">
        <v>716300</v>
      </c>
      <c r="C7086" s="208">
        <v>302864</v>
      </c>
      <c r="D7086" s="309">
        <v>16657.52</v>
      </c>
      <c r="E7086" s="206">
        <v>24229.119999999999</v>
      </c>
      <c r="F7086" s="206">
        <v>27257.759999999998</v>
      </c>
      <c r="G7086" s="205">
        <f t="shared" si="561"/>
        <v>0.42281725533994136</v>
      </c>
      <c r="H7086" s="207">
        <f t="shared" si="562"/>
        <v>0.45</v>
      </c>
      <c r="I7086" s="213">
        <v>283394</v>
      </c>
      <c r="J7086" s="213">
        <v>15586.67</v>
      </c>
      <c r="K7086" s="212">
        <v>22671.52</v>
      </c>
      <c r="L7086" s="212">
        <v>25505.46</v>
      </c>
      <c r="M7086" s="239">
        <f t="shared" si="559"/>
        <v>0.51530000000027942</v>
      </c>
      <c r="N7086" s="239"/>
      <c r="O7086" s="178"/>
      <c r="P7086" s="178"/>
      <c r="Q7086" s="178"/>
      <c r="R7086" s="178"/>
      <c r="S7086" s="178"/>
      <c r="T7086" s="178"/>
      <c r="U7086" s="178"/>
      <c r="V7086" s="178"/>
      <c r="W7086" s="178"/>
      <c r="X7086" s="178"/>
      <c r="Y7086" s="210">
        <f t="shared" si="558"/>
        <v>0.39563590674298477</v>
      </c>
      <c r="Z7086" s="211">
        <f t="shared" si="560"/>
        <v>0.46</v>
      </c>
      <c r="AA7086" s="178"/>
      <c r="AB7086" s="178"/>
      <c r="AC7086" s="178"/>
    </row>
    <row r="7087" spans="2:29" x14ac:dyDescent="0.35">
      <c r="B7087" s="222">
        <v>716400</v>
      </c>
      <c r="C7087" s="208">
        <v>302909</v>
      </c>
      <c r="D7087" s="309">
        <v>16659.990000000002</v>
      </c>
      <c r="E7087" s="206">
        <v>24232.720000000001</v>
      </c>
      <c r="F7087" s="206">
        <v>27261.81</v>
      </c>
      <c r="G7087" s="205">
        <f t="shared" si="561"/>
        <v>0.42282104969290901</v>
      </c>
      <c r="H7087" s="207">
        <f t="shared" si="562"/>
        <v>0.45</v>
      </c>
      <c r="I7087" s="213">
        <v>283438</v>
      </c>
      <c r="J7087" s="213">
        <v>15589.09</v>
      </c>
      <c r="K7087" s="212">
        <v>22675.040000000001</v>
      </c>
      <c r="L7087" s="212">
        <v>25509.42</v>
      </c>
      <c r="M7087" s="239">
        <f t="shared" si="559"/>
        <v>0.51519999999989519</v>
      </c>
      <c r="N7087" s="239"/>
      <c r="O7087" s="178"/>
      <c r="P7087" s="178"/>
      <c r="Q7087" s="178"/>
      <c r="R7087" s="178"/>
      <c r="S7087" s="178"/>
      <c r="T7087" s="178"/>
      <c r="U7087" s="178"/>
      <c r="V7087" s="178"/>
      <c r="W7087" s="178"/>
      <c r="X7087" s="178"/>
      <c r="Y7087" s="210">
        <f t="shared" si="558"/>
        <v>0.39564209938581796</v>
      </c>
      <c r="Z7087" s="211">
        <f t="shared" si="560"/>
        <v>0.44</v>
      </c>
      <c r="AA7087" s="178"/>
      <c r="AB7087" s="178"/>
      <c r="AC7087" s="178"/>
    </row>
    <row r="7088" spans="2:29" x14ac:dyDescent="0.35">
      <c r="B7088" s="222">
        <v>716500</v>
      </c>
      <c r="C7088" s="208">
        <v>302954</v>
      </c>
      <c r="D7088" s="309">
        <v>16662.47</v>
      </c>
      <c r="E7088" s="206">
        <v>24236.32</v>
      </c>
      <c r="F7088" s="206">
        <v>27265.86</v>
      </c>
      <c r="G7088" s="205">
        <f t="shared" si="561"/>
        <v>0.42282484298674111</v>
      </c>
      <c r="H7088" s="207">
        <f t="shared" si="562"/>
        <v>0.45</v>
      </c>
      <c r="I7088" s="213">
        <v>283484</v>
      </c>
      <c r="J7088" s="213">
        <v>15591.62</v>
      </c>
      <c r="K7088" s="212">
        <v>22678.720000000001</v>
      </c>
      <c r="L7088" s="212">
        <v>25513.56</v>
      </c>
      <c r="M7088" s="239">
        <f t="shared" si="559"/>
        <v>0.51529999999955178</v>
      </c>
      <c r="N7088" s="239"/>
      <c r="O7088" s="178"/>
      <c r="P7088" s="178"/>
      <c r="Q7088" s="178"/>
      <c r="R7088" s="178"/>
      <c r="S7088" s="178"/>
      <c r="T7088" s="178"/>
      <c r="U7088" s="178"/>
      <c r="V7088" s="178"/>
      <c r="W7088" s="178"/>
      <c r="X7088" s="178"/>
      <c r="Y7088" s="210">
        <f t="shared" si="558"/>
        <v>0.39565108164689461</v>
      </c>
      <c r="Z7088" s="211">
        <f t="shared" si="560"/>
        <v>0.46</v>
      </c>
      <c r="AA7088" s="178"/>
      <c r="AB7088" s="178"/>
      <c r="AC7088" s="178"/>
    </row>
    <row r="7089" spans="2:29" x14ac:dyDescent="0.35">
      <c r="B7089" s="222">
        <v>716600</v>
      </c>
      <c r="C7089" s="208">
        <v>302999</v>
      </c>
      <c r="D7089" s="309">
        <v>16664.939999999999</v>
      </c>
      <c r="E7089" s="206">
        <v>24239.919999999998</v>
      </c>
      <c r="F7089" s="206">
        <v>27269.91</v>
      </c>
      <c r="G7089" s="205">
        <f t="shared" si="561"/>
        <v>0.42282863522188113</v>
      </c>
      <c r="H7089" s="207">
        <f t="shared" si="562"/>
        <v>0.45</v>
      </c>
      <c r="I7089" s="213">
        <v>283528</v>
      </c>
      <c r="J7089" s="213">
        <v>15594.04</v>
      </c>
      <c r="K7089" s="212">
        <v>22682.240000000002</v>
      </c>
      <c r="L7089" s="212">
        <v>25517.52</v>
      </c>
      <c r="M7089" s="239">
        <f t="shared" si="559"/>
        <v>0.51519999999974975</v>
      </c>
      <c r="N7089" s="239"/>
      <c r="O7089" s="178"/>
      <c r="P7089" s="178"/>
      <c r="Q7089" s="178"/>
      <c r="R7089" s="178"/>
      <c r="S7089" s="178"/>
      <c r="T7089" s="178"/>
      <c r="U7089" s="178"/>
      <c r="V7089" s="178"/>
      <c r="W7089" s="178"/>
      <c r="X7089" s="178"/>
      <c r="Y7089" s="210">
        <f t="shared" si="558"/>
        <v>0.3956572704437622</v>
      </c>
      <c r="Z7089" s="211">
        <f t="shared" si="560"/>
        <v>0.44</v>
      </c>
      <c r="AA7089" s="178"/>
      <c r="AB7089" s="178"/>
      <c r="AC7089" s="178"/>
    </row>
    <row r="7090" spans="2:29" x14ac:dyDescent="0.35">
      <c r="B7090" s="222">
        <v>716700</v>
      </c>
      <c r="C7090" s="208">
        <v>303044</v>
      </c>
      <c r="D7090" s="309">
        <v>16667.419999999998</v>
      </c>
      <c r="E7090" s="206">
        <v>24243.52</v>
      </c>
      <c r="F7090" s="206">
        <v>27273.96</v>
      </c>
      <c r="G7090" s="205">
        <f t="shared" si="561"/>
        <v>0.42283242639877217</v>
      </c>
      <c r="H7090" s="207">
        <f t="shared" si="562"/>
        <v>0.45</v>
      </c>
      <c r="I7090" s="213">
        <v>283574</v>
      </c>
      <c r="J7090" s="213">
        <v>15596.57</v>
      </c>
      <c r="K7090" s="212">
        <v>22685.919999999998</v>
      </c>
      <c r="L7090" s="212">
        <v>25521.66</v>
      </c>
      <c r="M7090" s="239">
        <f t="shared" si="559"/>
        <v>0.51530000000006115</v>
      </c>
      <c r="N7090" s="239"/>
      <c r="O7090" s="178"/>
      <c r="P7090" s="178"/>
      <c r="Q7090" s="178"/>
      <c r="R7090" s="178"/>
      <c r="S7090" s="178"/>
      <c r="T7090" s="178"/>
      <c r="U7090" s="178"/>
      <c r="V7090" s="178"/>
      <c r="W7090" s="178"/>
      <c r="X7090" s="178"/>
      <c r="Y7090" s="210">
        <f t="shared" si="558"/>
        <v>0.3956662480814846</v>
      </c>
      <c r="Z7090" s="211">
        <f t="shared" si="560"/>
        <v>0.46</v>
      </c>
      <c r="AA7090" s="178"/>
      <c r="AB7090" s="178"/>
      <c r="AC7090" s="178"/>
    </row>
    <row r="7091" spans="2:29" x14ac:dyDescent="0.35">
      <c r="B7091" s="222">
        <v>716800</v>
      </c>
      <c r="C7091" s="208">
        <v>303089</v>
      </c>
      <c r="D7091" s="309">
        <v>16669.89</v>
      </c>
      <c r="E7091" s="206">
        <v>24247.119999999999</v>
      </c>
      <c r="F7091" s="206">
        <v>27278.01</v>
      </c>
      <c r="G7091" s="205">
        <f t="shared" si="561"/>
        <v>0.42283621651785713</v>
      </c>
      <c r="H7091" s="207">
        <f t="shared" si="562"/>
        <v>0.45</v>
      </c>
      <c r="I7091" s="213">
        <v>283618</v>
      </c>
      <c r="J7091" s="213">
        <v>15598.99</v>
      </c>
      <c r="K7091" s="212">
        <v>22689.439999999999</v>
      </c>
      <c r="L7091" s="212">
        <v>25525.62</v>
      </c>
      <c r="M7091" s="239">
        <f t="shared" si="559"/>
        <v>0.51520000000025901</v>
      </c>
      <c r="N7091" s="239"/>
      <c r="O7091" s="178"/>
      <c r="P7091" s="178"/>
      <c r="Q7091" s="178"/>
      <c r="R7091" s="178"/>
      <c r="S7091" s="178"/>
      <c r="T7091" s="178"/>
      <c r="U7091" s="178"/>
      <c r="V7091" s="178"/>
      <c r="W7091" s="178"/>
      <c r="X7091" s="178"/>
      <c r="Y7091" s="210">
        <f t="shared" si="558"/>
        <v>0.39567243303571431</v>
      </c>
      <c r="Z7091" s="211">
        <f t="shared" si="560"/>
        <v>0.44</v>
      </c>
      <c r="AA7091" s="178"/>
      <c r="AB7091" s="178"/>
      <c r="AC7091" s="178"/>
    </row>
    <row r="7092" spans="2:29" x14ac:dyDescent="0.35">
      <c r="B7092" s="222">
        <v>716900</v>
      </c>
      <c r="C7092" s="208">
        <v>303134</v>
      </c>
      <c r="D7092" s="309">
        <v>16672.37</v>
      </c>
      <c r="E7092" s="206">
        <v>24250.720000000001</v>
      </c>
      <c r="F7092" s="206">
        <v>27282.06</v>
      </c>
      <c r="G7092" s="205">
        <f t="shared" si="561"/>
        <v>0.42284000557957874</v>
      </c>
      <c r="H7092" s="207">
        <f t="shared" si="562"/>
        <v>0.45</v>
      </c>
      <c r="I7092" s="213">
        <v>283664</v>
      </c>
      <c r="J7092" s="213">
        <v>15601.52</v>
      </c>
      <c r="K7092" s="212">
        <v>22693.119999999999</v>
      </c>
      <c r="L7092" s="212">
        <v>25529.759999999998</v>
      </c>
      <c r="M7092" s="239">
        <f t="shared" si="559"/>
        <v>0.51529999999995202</v>
      </c>
      <c r="N7092" s="239"/>
      <c r="O7092" s="178"/>
      <c r="P7092" s="178"/>
      <c r="Q7092" s="178"/>
      <c r="R7092" s="178"/>
      <c r="S7092" s="178"/>
      <c r="T7092" s="178"/>
      <c r="U7092" s="178"/>
      <c r="V7092" s="178"/>
      <c r="W7092" s="178"/>
      <c r="X7092" s="178"/>
      <c r="Y7092" s="210">
        <f t="shared" si="558"/>
        <v>0.39568140605384294</v>
      </c>
      <c r="Z7092" s="211">
        <f t="shared" si="560"/>
        <v>0.46</v>
      </c>
      <c r="AA7092" s="178"/>
      <c r="AB7092" s="178"/>
      <c r="AC7092" s="178"/>
    </row>
    <row r="7093" spans="2:29" x14ac:dyDescent="0.35">
      <c r="B7093" s="222">
        <v>717000</v>
      </c>
      <c r="C7093" s="208">
        <v>303179</v>
      </c>
      <c r="D7093" s="309">
        <v>16674.84</v>
      </c>
      <c r="E7093" s="206">
        <v>24254.32</v>
      </c>
      <c r="F7093" s="206">
        <v>27286.11</v>
      </c>
      <c r="G7093" s="205">
        <f t="shared" si="561"/>
        <v>0.42284379358437935</v>
      </c>
      <c r="H7093" s="207">
        <f t="shared" si="562"/>
        <v>0.45</v>
      </c>
      <c r="I7093" s="213">
        <v>283708</v>
      </c>
      <c r="J7093" s="213">
        <v>15603.94</v>
      </c>
      <c r="K7093" s="212">
        <v>22696.639999999999</v>
      </c>
      <c r="L7093" s="212">
        <v>25533.72</v>
      </c>
      <c r="M7093" s="239">
        <f t="shared" si="559"/>
        <v>0.51520000000011346</v>
      </c>
      <c r="N7093" s="239"/>
      <c r="O7093" s="178"/>
      <c r="P7093" s="178"/>
      <c r="Q7093" s="178"/>
      <c r="R7093" s="178"/>
      <c r="S7093" s="178"/>
      <c r="T7093" s="178"/>
      <c r="U7093" s="178"/>
      <c r="V7093" s="178"/>
      <c r="W7093" s="178"/>
      <c r="X7093" s="178"/>
      <c r="Y7093" s="210">
        <f t="shared" si="558"/>
        <v>0.39568758716875874</v>
      </c>
      <c r="Z7093" s="211">
        <f t="shared" si="560"/>
        <v>0.44</v>
      </c>
      <c r="AA7093" s="178"/>
      <c r="AB7093" s="178"/>
      <c r="AC7093" s="178"/>
    </row>
    <row r="7094" spans="2:29" x14ac:dyDescent="0.35">
      <c r="B7094" s="222">
        <v>717100</v>
      </c>
      <c r="C7094" s="208">
        <v>303224</v>
      </c>
      <c r="D7094" s="309">
        <v>16677.32</v>
      </c>
      <c r="E7094" s="206">
        <v>24257.919999999998</v>
      </c>
      <c r="F7094" s="206">
        <v>27290.16</v>
      </c>
      <c r="G7094" s="205">
        <f t="shared" si="561"/>
        <v>0.42284758053270116</v>
      </c>
      <c r="H7094" s="207">
        <f t="shared" si="562"/>
        <v>0.45</v>
      </c>
      <c r="I7094" s="213">
        <v>283754</v>
      </c>
      <c r="J7094" s="213">
        <v>15606.47</v>
      </c>
      <c r="K7094" s="212">
        <v>22700.32</v>
      </c>
      <c r="L7094" s="212">
        <v>25537.86</v>
      </c>
      <c r="M7094" s="239">
        <f t="shared" si="559"/>
        <v>0.51529999999980647</v>
      </c>
      <c r="N7094" s="239"/>
      <c r="O7094" s="178"/>
      <c r="P7094" s="178"/>
      <c r="Q7094" s="178"/>
      <c r="R7094" s="178"/>
      <c r="S7094" s="178"/>
      <c r="T7094" s="178"/>
      <c r="U7094" s="178"/>
      <c r="V7094" s="178"/>
      <c r="W7094" s="178"/>
      <c r="X7094" s="178"/>
      <c r="Y7094" s="210">
        <f t="shared" si="558"/>
        <v>0.39569655557105005</v>
      </c>
      <c r="Z7094" s="211">
        <f t="shared" si="560"/>
        <v>0.46</v>
      </c>
      <c r="AA7094" s="178"/>
      <c r="AB7094" s="178"/>
      <c r="AC7094" s="178"/>
    </row>
    <row r="7095" spans="2:29" x14ac:dyDescent="0.35">
      <c r="B7095" s="222">
        <v>717200</v>
      </c>
      <c r="C7095" s="208">
        <v>303269</v>
      </c>
      <c r="D7095" s="309">
        <v>16679.79</v>
      </c>
      <c r="E7095" s="206">
        <v>24261.52</v>
      </c>
      <c r="F7095" s="206">
        <v>27294.21</v>
      </c>
      <c r="G7095" s="205">
        <f t="shared" si="561"/>
        <v>0.42285136642498605</v>
      </c>
      <c r="H7095" s="207">
        <f t="shared" si="562"/>
        <v>0.45</v>
      </c>
      <c r="I7095" s="213">
        <v>283798</v>
      </c>
      <c r="J7095" s="213">
        <v>15608.89</v>
      </c>
      <c r="K7095" s="212">
        <v>22703.84</v>
      </c>
      <c r="L7095" s="212">
        <v>25541.82</v>
      </c>
      <c r="M7095" s="239">
        <f t="shared" si="559"/>
        <v>0.51520000000000432</v>
      </c>
      <c r="N7095" s="239"/>
      <c r="O7095" s="178"/>
      <c r="P7095" s="178"/>
      <c r="Q7095" s="178"/>
      <c r="R7095" s="178"/>
      <c r="S7095" s="178"/>
      <c r="T7095" s="178"/>
      <c r="U7095" s="178"/>
      <c r="V7095" s="178"/>
      <c r="W7095" s="178"/>
      <c r="X7095" s="178"/>
      <c r="Y7095" s="210">
        <f t="shared" si="558"/>
        <v>0.39570273284997209</v>
      </c>
      <c r="Z7095" s="211">
        <f t="shared" si="560"/>
        <v>0.44</v>
      </c>
      <c r="AA7095" s="178"/>
      <c r="AB7095" s="178"/>
      <c r="AC7095" s="178"/>
    </row>
    <row r="7096" spans="2:29" x14ac:dyDescent="0.35">
      <c r="B7096" s="222">
        <v>717300</v>
      </c>
      <c r="C7096" s="208">
        <v>303314</v>
      </c>
      <c r="D7096" s="309">
        <v>16682.27</v>
      </c>
      <c r="E7096" s="206">
        <v>24265.119999999999</v>
      </c>
      <c r="F7096" s="206">
        <v>27298.26</v>
      </c>
      <c r="G7096" s="205">
        <f t="shared" si="561"/>
        <v>0.42285515126167572</v>
      </c>
      <c r="H7096" s="207">
        <f t="shared" si="562"/>
        <v>0.45</v>
      </c>
      <c r="I7096" s="213">
        <v>283844</v>
      </c>
      <c r="J7096" s="213">
        <v>15611.42</v>
      </c>
      <c r="K7096" s="212">
        <v>22707.52</v>
      </c>
      <c r="L7096" s="212">
        <v>25545.96</v>
      </c>
      <c r="M7096" s="239">
        <f t="shared" si="559"/>
        <v>0.51530000000027942</v>
      </c>
      <c r="N7096" s="239"/>
      <c r="O7096" s="178"/>
      <c r="P7096" s="178"/>
      <c r="Q7096" s="178"/>
      <c r="R7096" s="178"/>
      <c r="S7096" s="178"/>
      <c r="T7096" s="178"/>
      <c r="U7096" s="178"/>
      <c r="V7096" s="178"/>
      <c r="W7096" s="178"/>
      <c r="X7096" s="178"/>
      <c r="Y7096" s="210">
        <f t="shared" si="558"/>
        <v>0.39571169664017847</v>
      </c>
      <c r="Z7096" s="211">
        <f t="shared" si="560"/>
        <v>0.46</v>
      </c>
      <c r="AA7096" s="178"/>
      <c r="AB7096" s="178"/>
      <c r="AC7096" s="178"/>
    </row>
    <row r="7097" spans="2:29" x14ac:dyDescent="0.35">
      <c r="B7097" s="222">
        <v>717400</v>
      </c>
      <c r="C7097" s="208">
        <v>303359</v>
      </c>
      <c r="D7097" s="309">
        <v>16684.740000000002</v>
      </c>
      <c r="E7097" s="206">
        <v>24268.720000000001</v>
      </c>
      <c r="F7097" s="206">
        <v>27302.31</v>
      </c>
      <c r="G7097" s="205">
        <f t="shared" si="561"/>
        <v>0.42285893504321159</v>
      </c>
      <c r="H7097" s="207">
        <f t="shared" si="562"/>
        <v>0.45</v>
      </c>
      <c r="I7097" s="213">
        <v>283888</v>
      </c>
      <c r="J7097" s="213">
        <v>15613.84</v>
      </c>
      <c r="K7097" s="212">
        <v>22711.040000000001</v>
      </c>
      <c r="L7097" s="212">
        <v>25549.919999999998</v>
      </c>
      <c r="M7097" s="239">
        <f t="shared" si="559"/>
        <v>0.51519999999989519</v>
      </c>
      <c r="N7097" s="239"/>
      <c r="O7097" s="178"/>
      <c r="P7097" s="178"/>
      <c r="Q7097" s="178"/>
      <c r="R7097" s="178"/>
      <c r="S7097" s="178"/>
      <c r="T7097" s="178"/>
      <c r="U7097" s="178"/>
      <c r="V7097" s="178"/>
      <c r="W7097" s="178"/>
      <c r="X7097" s="178"/>
      <c r="Y7097" s="210">
        <f t="shared" si="558"/>
        <v>0.39571787008642317</v>
      </c>
      <c r="Z7097" s="211">
        <f t="shared" si="560"/>
        <v>0.44</v>
      </c>
      <c r="AA7097" s="178"/>
      <c r="AB7097" s="178"/>
      <c r="AC7097" s="178"/>
    </row>
    <row r="7098" spans="2:29" x14ac:dyDescent="0.35">
      <c r="B7098" s="222">
        <v>717500</v>
      </c>
      <c r="C7098" s="208">
        <v>303404</v>
      </c>
      <c r="D7098" s="309">
        <v>16687.22</v>
      </c>
      <c r="E7098" s="206">
        <v>24272.32</v>
      </c>
      <c r="F7098" s="206">
        <v>27306.36</v>
      </c>
      <c r="G7098" s="205">
        <f t="shared" si="561"/>
        <v>0.42286271777003487</v>
      </c>
      <c r="H7098" s="207">
        <f t="shared" si="562"/>
        <v>0.45</v>
      </c>
      <c r="I7098" s="213">
        <v>283934</v>
      </c>
      <c r="J7098" s="213">
        <v>15616.37</v>
      </c>
      <c r="K7098" s="212">
        <v>22714.720000000001</v>
      </c>
      <c r="L7098" s="212">
        <v>25554.06</v>
      </c>
      <c r="M7098" s="239">
        <f t="shared" si="559"/>
        <v>0.51529999999955178</v>
      </c>
      <c r="N7098" s="239"/>
      <c r="O7098" s="178"/>
      <c r="P7098" s="178"/>
      <c r="Q7098" s="178"/>
      <c r="R7098" s="178"/>
      <c r="S7098" s="178"/>
      <c r="T7098" s="178"/>
      <c r="U7098" s="178"/>
      <c r="V7098" s="178"/>
      <c r="W7098" s="178"/>
      <c r="X7098" s="178"/>
      <c r="Y7098" s="210">
        <f t="shared" si="558"/>
        <v>0.39572682926829267</v>
      </c>
      <c r="Z7098" s="211">
        <f t="shared" si="560"/>
        <v>0.46</v>
      </c>
      <c r="AA7098" s="178"/>
      <c r="AB7098" s="178"/>
      <c r="AC7098" s="178"/>
    </row>
    <row r="7099" spans="2:29" x14ac:dyDescent="0.35">
      <c r="B7099" s="222">
        <v>717600</v>
      </c>
      <c r="C7099" s="208">
        <v>303449</v>
      </c>
      <c r="D7099" s="309">
        <v>16689.689999999999</v>
      </c>
      <c r="E7099" s="206">
        <v>24275.919999999998</v>
      </c>
      <c r="F7099" s="206">
        <v>27310.41</v>
      </c>
      <c r="G7099" s="205">
        <f t="shared" si="561"/>
        <v>0.42286649944258642</v>
      </c>
      <c r="H7099" s="207">
        <f t="shared" si="562"/>
        <v>0.45</v>
      </c>
      <c r="I7099" s="213">
        <v>283978</v>
      </c>
      <c r="J7099" s="213">
        <v>15618.79</v>
      </c>
      <c r="K7099" s="212">
        <v>22718.240000000002</v>
      </c>
      <c r="L7099" s="212">
        <v>25558.02</v>
      </c>
      <c r="M7099" s="239">
        <f t="shared" si="559"/>
        <v>0.51519999999974975</v>
      </c>
      <c r="N7099" s="239"/>
      <c r="O7099" s="178"/>
      <c r="P7099" s="178"/>
      <c r="Q7099" s="178"/>
      <c r="R7099" s="178"/>
      <c r="S7099" s="178"/>
      <c r="T7099" s="178"/>
      <c r="U7099" s="178"/>
      <c r="V7099" s="178"/>
      <c r="W7099" s="178"/>
      <c r="X7099" s="178"/>
      <c r="Y7099" s="210">
        <f t="shared" si="558"/>
        <v>0.39573299888517277</v>
      </c>
      <c r="Z7099" s="211">
        <f t="shared" si="560"/>
        <v>0.44</v>
      </c>
      <c r="AA7099" s="178"/>
      <c r="AB7099" s="178"/>
      <c r="AC7099" s="178"/>
    </row>
    <row r="7100" spans="2:29" x14ac:dyDescent="0.35">
      <c r="B7100" s="222">
        <v>717700</v>
      </c>
      <c r="C7100" s="208">
        <v>303494</v>
      </c>
      <c r="D7100" s="309">
        <v>16692.169999999998</v>
      </c>
      <c r="E7100" s="206">
        <v>24279.52</v>
      </c>
      <c r="F7100" s="206">
        <v>27314.46</v>
      </c>
      <c r="G7100" s="205">
        <f t="shared" si="561"/>
        <v>0.42287028006130695</v>
      </c>
      <c r="H7100" s="207">
        <f t="shared" si="562"/>
        <v>0.45</v>
      </c>
      <c r="I7100" s="213">
        <v>284024</v>
      </c>
      <c r="J7100" s="213">
        <v>15621.32</v>
      </c>
      <c r="K7100" s="212">
        <v>22721.919999999998</v>
      </c>
      <c r="L7100" s="212">
        <v>25562.16</v>
      </c>
      <c r="M7100" s="239">
        <f t="shared" si="559"/>
        <v>0.51530000000006115</v>
      </c>
      <c r="N7100" s="239"/>
      <c r="O7100" s="178"/>
      <c r="P7100" s="178"/>
      <c r="Q7100" s="178"/>
      <c r="R7100" s="178"/>
      <c r="S7100" s="178"/>
      <c r="T7100" s="178"/>
      <c r="U7100" s="178"/>
      <c r="V7100" s="178"/>
      <c r="W7100" s="178"/>
      <c r="X7100" s="178"/>
      <c r="Y7100" s="210">
        <f t="shared" si="558"/>
        <v>0.3957419534624495</v>
      </c>
      <c r="Z7100" s="211">
        <f t="shared" si="560"/>
        <v>0.46</v>
      </c>
      <c r="AA7100" s="178"/>
      <c r="AB7100" s="178"/>
      <c r="AC7100" s="178"/>
    </row>
    <row r="7101" spans="2:29" x14ac:dyDescent="0.35">
      <c r="B7101" s="222">
        <v>717800</v>
      </c>
      <c r="C7101" s="208">
        <v>303539</v>
      </c>
      <c r="D7101" s="309">
        <v>16694.64</v>
      </c>
      <c r="E7101" s="206">
        <v>24283.119999999999</v>
      </c>
      <c r="F7101" s="206">
        <v>27318.51</v>
      </c>
      <c r="G7101" s="205">
        <f t="shared" si="561"/>
        <v>0.42287405962663693</v>
      </c>
      <c r="H7101" s="207">
        <f t="shared" si="562"/>
        <v>0.45</v>
      </c>
      <c r="I7101" s="213">
        <v>284068</v>
      </c>
      <c r="J7101" s="213">
        <v>15623.74</v>
      </c>
      <c r="K7101" s="212">
        <v>22725.439999999999</v>
      </c>
      <c r="L7101" s="212">
        <v>25566.12</v>
      </c>
      <c r="M7101" s="239">
        <f t="shared" si="559"/>
        <v>0.51520000000025901</v>
      </c>
      <c r="N7101" s="239"/>
      <c r="O7101" s="178"/>
      <c r="P7101" s="178"/>
      <c r="Q7101" s="178"/>
      <c r="R7101" s="178"/>
      <c r="S7101" s="178"/>
      <c r="T7101" s="178"/>
      <c r="U7101" s="178"/>
      <c r="V7101" s="178"/>
      <c r="W7101" s="178"/>
      <c r="X7101" s="178"/>
      <c r="Y7101" s="210">
        <f t="shared" si="558"/>
        <v>0.39574811925327391</v>
      </c>
      <c r="Z7101" s="211">
        <f t="shared" si="560"/>
        <v>0.44</v>
      </c>
      <c r="AA7101" s="178"/>
      <c r="AB7101" s="178"/>
      <c r="AC7101" s="178"/>
    </row>
    <row r="7102" spans="2:29" x14ac:dyDescent="0.35">
      <c r="B7102" s="222">
        <v>717900</v>
      </c>
      <c r="C7102" s="208">
        <v>303584</v>
      </c>
      <c r="D7102" s="309">
        <v>16697.12</v>
      </c>
      <c r="E7102" s="206">
        <v>24286.720000000001</v>
      </c>
      <c r="F7102" s="206">
        <v>27322.560000000001</v>
      </c>
      <c r="G7102" s="205">
        <f t="shared" si="561"/>
        <v>0.42287783813901658</v>
      </c>
      <c r="H7102" s="207">
        <f t="shared" si="562"/>
        <v>0.45</v>
      </c>
      <c r="I7102" s="213">
        <v>284114</v>
      </c>
      <c r="J7102" s="213">
        <v>15626.27</v>
      </c>
      <c r="K7102" s="212">
        <v>22729.119999999999</v>
      </c>
      <c r="L7102" s="212">
        <v>25570.26</v>
      </c>
      <c r="M7102" s="239">
        <f t="shared" si="559"/>
        <v>0.51529999999995202</v>
      </c>
      <c r="N7102" s="239"/>
      <c r="O7102" s="178"/>
      <c r="P7102" s="178"/>
      <c r="Q7102" s="178"/>
      <c r="R7102" s="178"/>
      <c r="S7102" s="178"/>
      <c r="T7102" s="178"/>
      <c r="U7102" s="178"/>
      <c r="V7102" s="178"/>
      <c r="W7102" s="178"/>
      <c r="X7102" s="178"/>
      <c r="Y7102" s="210">
        <f t="shared" si="558"/>
        <v>0.39575706922969772</v>
      </c>
      <c r="Z7102" s="211">
        <f t="shared" si="560"/>
        <v>0.46</v>
      </c>
      <c r="AA7102" s="178"/>
      <c r="AB7102" s="178"/>
      <c r="AC7102" s="178"/>
    </row>
    <row r="7103" spans="2:29" x14ac:dyDescent="0.35">
      <c r="B7103" s="222">
        <v>718000</v>
      </c>
      <c r="C7103" s="208">
        <v>303629</v>
      </c>
      <c r="D7103" s="309">
        <v>16699.59</v>
      </c>
      <c r="E7103" s="206">
        <v>24290.32</v>
      </c>
      <c r="F7103" s="206">
        <v>27326.61</v>
      </c>
      <c r="G7103" s="205">
        <f t="shared" si="561"/>
        <v>0.42288161559888582</v>
      </c>
      <c r="H7103" s="207">
        <f t="shared" si="562"/>
        <v>0.45</v>
      </c>
      <c r="I7103" s="213">
        <v>284158</v>
      </c>
      <c r="J7103" s="213">
        <v>15628.69</v>
      </c>
      <c r="K7103" s="212">
        <v>22732.639999999999</v>
      </c>
      <c r="L7103" s="212">
        <v>25574.22</v>
      </c>
      <c r="M7103" s="239">
        <f t="shared" si="559"/>
        <v>0.51520000000011346</v>
      </c>
      <c r="N7103" s="239"/>
      <c r="O7103" s="178"/>
      <c r="P7103" s="178"/>
      <c r="Q7103" s="178"/>
      <c r="R7103" s="178"/>
      <c r="S7103" s="178"/>
      <c r="T7103" s="178"/>
      <c r="U7103" s="178"/>
      <c r="V7103" s="178"/>
      <c r="W7103" s="178"/>
      <c r="X7103" s="178"/>
      <c r="Y7103" s="210">
        <f t="shared" si="558"/>
        <v>0.39576323119777157</v>
      </c>
      <c r="Z7103" s="211">
        <f t="shared" si="560"/>
        <v>0.44</v>
      </c>
      <c r="AA7103" s="178"/>
      <c r="AB7103" s="178"/>
      <c r="AC7103" s="178"/>
    </row>
    <row r="7104" spans="2:29" x14ac:dyDescent="0.35">
      <c r="B7104" s="222">
        <v>718100</v>
      </c>
      <c r="C7104" s="208">
        <v>303674</v>
      </c>
      <c r="D7104" s="309">
        <v>16702.07</v>
      </c>
      <c r="E7104" s="206">
        <v>24293.919999999998</v>
      </c>
      <c r="F7104" s="206">
        <v>27330.66</v>
      </c>
      <c r="G7104" s="205">
        <f t="shared" si="561"/>
        <v>0.42288539200668429</v>
      </c>
      <c r="H7104" s="207">
        <f t="shared" si="562"/>
        <v>0.45</v>
      </c>
      <c r="I7104" s="213">
        <v>284204</v>
      </c>
      <c r="J7104" s="213">
        <v>15631.22</v>
      </c>
      <c r="K7104" s="212">
        <v>22736.32</v>
      </c>
      <c r="L7104" s="212">
        <v>25578.36</v>
      </c>
      <c r="M7104" s="239">
        <f t="shared" si="559"/>
        <v>0.51529999999980647</v>
      </c>
      <c r="N7104" s="239"/>
      <c r="O7104" s="178"/>
      <c r="P7104" s="178"/>
      <c r="Q7104" s="178"/>
      <c r="R7104" s="178"/>
      <c r="S7104" s="178"/>
      <c r="T7104" s="178"/>
      <c r="U7104" s="178"/>
      <c r="V7104" s="178"/>
      <c r="W7104" s="178"/>
      <c r="X7104" s="178"/>
      <c r="Y7104" s="210">
        <f t="shared" si="558"/>
        <v>0.39577217657707842</v>
      </c>
      <c r="Z7104" s="211">
        <f t="shared" si="560"/>
        <v>0.46</v>
      </c>
      <c r="AA7104" s="178"/>
      <c r="AB7104" s="178"/>
      <c r="AC7104" s="178"/>
    </row>
    <row r="7105" spans="2:29" x14ac:dyDescent="0.35">
      <c r="B7105" s="222">
        <v>718200</v>
      </c>
      <c r="C7105" s="208">
        <v>303719</v>
      </c>
      <c r="D7105" s="309">
        <v>16704.54</v>
      </c>
      <c r="E7105" s="206">
        <v>24297.52</v>
      </c>
      <c r="F7105" s="206">
        <v>27334.71</v>
      </c>
      <c r="G7105" s="205">
        <f t="shared" si="561"/>
        <v>0.42288916736285159</v>
      </c>
      <c r="H7105" s="207">
        <f t="shared" si="562"/>
        <v>0.45</v>
      </c>
      <c r="I7105" s="213">
        <v>284248</v>
      </c>
      <c r="J7105" s="213">
        <v>15633.64</v>
      </c>
      <c r="K7105" s="212">
        <v>22739.84</v>
      </c>
      <c r="L7105" s="212">
        <v>25582.32</v>
      </c>
      <c r="M7105" s="239">
        <f t="shared" si="559"/>
        <v>0.51520000000000432</v>
      </c>
      <c r="N7105" s="239"/>
      <c r="O7105" s="178"/>
      <c r="P7105" s="178"/>
      <c r="Q7105" s="178"/>
      <c r="R7105" s="178"/>
      <c r="S7105" s="178"/>
      <c r="T7105" s="178"/>
      <c r="U7105" s="178"/>
      <c r="V7105" s="178"/>
      <c r="W7105" s="178"/>
      <c r="X7105" s="178"/>
      <c r="Y7105" s="210">
        <f t="shared" si="558"/>
        <v>0.39577833472570317</v>
      </c>
      <c r="Z7105" s="211">
        <f t="shared" si="560"/>
        <v>0.44</v>
      </c>
      <c r="AA7105" s="178"/>
      <c r="AB7105" s="178"/>
      <c r="AC7105" s="178"/>
    </row>
    <row r="7106" spans="2:29" x14ac:dyDescent="0.35">
      <c r="B7106" s="222">
        <v>718300</v>
      </c>
      <c r="C7106" s="208">
        <v>303764</v>
      </c>
      <c r="D7106" s="309">
        <v>16707.02</v>
      </c>
      <c r="E7106" s="206">
        <v>24301.119999999999</v>
      </c>
      <c r="F7106" s="206">
        <v>27338.76</v>
      </c>
      <c r="G7106" s="205">
        <f t="shared" si="561"/>
        <v>0.42289294166782682</v>
      </c>
      <c r="H7106" s="207">
        <f t="shared" si="562"/>
        <v>0.45</v>
      </c>
      <c r="I7106" s="213">
        <v>284294</v>
      </c>
      <c r="J7106" s="213">
        <v>15636.17</v>
      </c>
      <c r="K7106" s="212">
        <v>22743.52</v>
      </c>
      <c r="L7106" s="212">
        <v>25586.46</v>
      </c>
      <c r="M7106" s="239">
        <f t="shared" si="559"/>
        <v>0.51530000000027942</v>
      </c>
      <c r="N7106" s="239"/>
      <c r="O7106" s="178"/>
      <c r="P7106" s="178"/>
      <c r="Q7106" s="178"/>
      <c r="R7106" s="178"/>
      <c r="S7106" s="178"/>
      <c r="T7106" s="178"/>
      <c r="U7106" s="178"/>
      <c r="V7106" s="178"/>
      <c r="W7106" s="178"/>
      <c r="X7106" s="178"/>
      <c r="Y7106" s="210">
        <f t="shared" si="558"/>
        <v>0.39578727551162468</v>
      </c>
      <c r="Z7106" s="211">
        <f t="shared" si="560"/>
        <v>0.46</v>
      </c>
      <c r="AA7106" s="178"/>
      <c r="AB7106" s="178"/>
      <c r="AC7106" s="178"/>
    </row>
    <row r="7107" spans="2:29" x14ac:dyDescent="0.35">
      <c r="B7107" s="222">
        <v>718400</v>
      </c>
      <c r="C7107" s="208">
        <v>303809</v>
      </c>
      <c r="D7107" s="309">
        <v>16709.490000000002</v>
      </c>
      <c r="E7107" s="206">
        <v>24304.720000000001</v>
      </c>
      <c r="F7107" s="206">
        <v>27342.81</v>
      </c>
      <c r="G7107" s="205">
        <f t="shared" si="561"/>
        <v>0.422896714922049</v>
      </c>
      <c r="H7107" s="207">
        <f t="shared" si="562"/>
        <v>0.45</v>
      </c>
      <c r="I7107" s="213">
        <v>284338</v>
      </c>
      <c r="J7107" s="213">
        <v>15638.59</v>
      </c>
      <c r="K7107" s="212">
        <v>22747.040000000001</v>
      </c>
      <c r="L7107" s="212">
        <v>25590.42</v>
      </c>
      <c r="M7107" s="239">
        <f t="shared" si="559"/>
        <v>0.51519999999989519</v>
      </c>
      <c r="N7107" s="239"/>
      <c r="O7107" s="178"/>
      <c r="P7107" s="178"/>
      <c r="Q7107" s="178"/>
      <c r="R7107" s="178"/>
      <c r="S7107" s="178"/>
      <c r="T7107" s="178"/>
      <c r="U7107" s="178"/>
      <c r="V7107" s="178"/>
      <c r="W7107" s="178"/>
      <c r="X7107" s="178"/>
      <c r="Y7107" s="210">
        <f t="shared" ref="Y7107:Y7170" si="563">I7107/$B7107</f>
        <v>0.39579342984409799</v>
      </c>
      <c r="Z7107" s="211">
        <f t="shared" si="560"/>
        <v>0.44</v>
      </c>
      <c r="AA7107" s="178"/>
      <c r="AB7107" s="178"/>
      <c r="AC7107" s="178"/>
    </row>
    <row r="7108" spans="2:29" x14ac:dyDescent="0.35">
      <c r="B7108" s="222">
        <v>718500</v>
      </c>
      <c r="C7108" s="208">
        <v>303854</v>
      </c>
      <c r="D7108" s="309">
        <v>16711.97</v>
      </c>
      <c r="E7108" s="206">
        <v>24308.32</v>
      </c>
      <c r="F7108" s="206">
        <v>27346.86</v>
      </c>
      <c r="G7108" s="205">
        <f t="shared" si="561"/>
        <v>0.42290048712595685</v>
      </c>
      <c r="H7108" s="207">
        <f t="shared" si="562"/>
        <v>0.45</v>
      </c>
      <c r="I7108" s="213">
        <v>284384</v>
      </c>
      <c r="J7108" s="213">
        <v>15641.12</v>
      </c>
      <c r="K7108" s="212">
        <v>22750.720000000001</v>
      </c>
      <c r="L7108" s="212">
        <v>25594.560000000001</v>
      </c>
      <c r="M7108" s="239">
        <f t="shared" ref="M7108:M7171" si="564">(C7108+D7108+F7108-C7107-D7107-F7107)/100</f>
        <v>0.51529999999955178</v>
      </c>
      <c r="N7108" s="239"/>
      <c r="O7108" s="178"/>
      <c r="P7108" s="178"/>
      <c r="Q7108" s="178"/>
      <c r="R7108" s="178"/>
      <c r="S7108" s="178"/>
      <c r="T7108" s="178"/>
      <c r="U7108" s="178"/>
      <c r="V7108" s="178"/>
      <c r="W7108" s="178"/>
      <c r="X7108" s="178"/>
      <c r="Y7108" s="210">
        <f t="shared" si="563"/>
        <v>0.39580236604036184</v>
      </c>
      <c r="Z7108" s="211">
        <f t="shared" ref="Z7108:Z7171" si="565">(I7108-I7107)/($B7108-$B7107)</f>
        <v>0.46</v>
      </c>
      <c r="AA7108" s="178"/>
      <c r="AB7108" s="178"/>
      <c r="AC7108" s="178"/>
    </row>
    <row r="7109" spans="2:29" x14ac:dyDescent="0.35">
      <c r="B7109" s="222">
        <v>718600</v>
      </c>
      <c r="C7109" s="208">
        <v>303899</v>
      </c>
      <c r="D7109" s="309">
        <v>16714.439999999999</v>
      </c>
      <c r="E7109" s="206">
        <v>24311.919999999998</v>
      </c>
      <c r="F7109" s="206">
        <v>27350.91</v>
      </c>
      <c r="G7109" s="205">
        <f t="shared" ref="G7109:G7172" si="566">C7109/B7109</f>
        <v>0.42290425827998884</v>
      </c>
      <c r="H7109" s="207">
        <f t="shared" ref="H7109:H7172" si="567">(C7109-C7108)/(B7109-B7108)</f>
        <v>0.45</v>
      </c>
      <c r="I7109" s="213">
        <v>284428</v>
      </c>
      <c r="J7109" s="213">
        <v>15643.54</v>
      </c>
      <c r="K7109" s="212">
        <v>22754.240000000002</v>
      </c>
      <c r="L7109" s="212">
        <v>25598.52</v>
      </c>
      <c r="M7109" s="239">
        <f t="shared" si="564"/>
        <v>0.51519999999974975</v>
      </c>
      <c r="N7109" s="239"/>
      <c r="O7109" s="178"/>
      <c r="P7109" s="178"/>
      <c r="Q7109" s="178"/>
      <c r="R7109" s="178"/>
      <c r="S7109" s="178"/>
      <c r="T7109" s="178"/>
      <c r="U7109" s="178"/>
      <c r="V7109" s="178"/>
      <c r="W7109" s="178"/>
      <c r="X7109" s="178"/>
      <c r="Y7109" s="210">
        <f t="shared" si="563"/>
        <v>0.39580851655997773</v>
      </c>
      <c r="Z7109" s="211">
        <f t="shared" si="565"/>
        <v>0.44</v>
      </c>
      <c r="AA7109" s="178"/>
      <c r="AB7109" s="178"/>
      <c r="AC7109" s="178"/>
    </row>
    <row r="7110" spans="2:29" x14ac:dyDescent="0.35">
      <c r="B7110" s="222">
        <v>718700</v>
      </c>
      <c r="C7110" s="208">
        <v>303944</v>
      </c>
      <c r="D7110" s="309">
        <v>16716.919999999998</v>
      </c>
      <c r="E7110" s="206">
        <v>24315.52</v>
      </c>
      <c r="F7110" s="206">
        <v>27354.959999999999</v>
      </c>
      <c r="G7110" s="205">
        <f t="shared" si="566"/>
        <v>0.4229080283845833</v>
      </c>
      <c r="H7110" s="207">
        <f t="shared" si="567"/>
        <v>0.45</v>
      </c>
      <c r="I7110" s="213">
        <v>284474</v>
      </c>
      <c r="J7110" s="213">
        <v>15646.07</v>
      </c>
      <c r="K7110" s="212">
        <v>22757.919999999998</v>
      </c>
      <c r="L7110" s="212">
        <v>25602.66</v>
      </c>
      <c r="M7110" s="239">
        <f t="shared" si="564"/>
        <v>0.51530000000006115</v>
      </c>
      <c r="N7110" s="239"/>
      <c r="O7110" s="178"/>
      <c r="P7110" s="178"/>
      <c r="Q7110" s="178"/>
      <c r="R7110" s="178"/>
      <c r="S7110" s="178"/>
      <c r="T7110" s="178"/>
      <c r="U7110" s="178"/>
      <c r="V7110" s="178"/>
      <c r="W7110" s="178"/>
      <c r="X7110" s="178"/>
      <c r="Y7110" s="210">
        <f t="shared" si="563"/>
        <v>0.39581744817030751</v>
      </c>
      <c r="Z7110" s="211">
        <f t="shared" si="565"/>
        <v>0.46</v>
      </c>
      <c r="AA7110" s="178"/>
      <c r="AB7110" s="178"/>
      <c r="AC7110" s="178"/>
    </row>
    <row r="7111" spans="2:29" x14ac:dyDescent="0.35">
      <c r="B7111" s="222">
        <v>718800</v>
      </c>
      <c r="C7111" s="208">
        <v>303989</v>
      </c>
      <c r="D7111" s="309">
        <v>16719.39</v>
      </c>
      <c r="E7111" s="206">
        <v>24319.119999999999</v>
      </c>
      <c r="F7111" s="206">
        <v>27359.01</v>
      </c>
      <c r="G7111" s="205">
        <f t="shared" si="566"/>
        <v>0.42291179744017809</v>
      </c>
      <c r="H7111" s="207">
        <f t="shared" si="567"/>
        <v>0.45</v>
      </c>
      <c r="I7111" s="213">
        <v>284518</v>
      </c>
      <c r="J7111" s="213">
        <v>15648.49</v>
      </c>
      <c r="K7111" s="212">
        <v>22761.439999999999</v>
      </c>
      <c r="L7111" s="212">
        <v>25606.62</v>
      </c>
      <c r="M7111" s="239">
        <f t="shared" si="564"/>
        <v>0.51520000000025901</v>
      </c>
      <c r="N7111" s="239"/>
      <c r="O7111" s="178"/>
      <c r="P7111" s="178"/>
      <c r="Q7111" s="178"/>
      <c r="R7111" s="178"/>
      <c r="S7111" s="178"/>
      <c r="T7111" s="178"/>
      <c r="U7111" s="178"/>
      <c r="V7111" s="178"/>
      <c r="W7111" s="178"/>
      <c r="X7111" s="178"/>
      <c r="Y7111" s="210">
        <f t="shared" si="563"/>
        <v>0.39582359488035612</v>
      </c>
      <c r="Z7111" s="211">
        <f t="shared" si="565"/>
        <v>0.44</v>
      </c>
      <c r="AA7111" s="178"/>
      <c r="AB7111" s="178"/>
      <c r="AC7111" s="178"/>
    </row>
    <row r="7112" spans="2:29" x14ac:dyDescent="0.35">
      <c r="B7112" s="222">
        <v>718900</v>
      </c>
      <c r="C7112" s="208">
        <v>304034</v>
      </c>
      <c r="D7112" s="309">
        <v>16721.87</v>
      </c>
      <c r="E7112" s="206">
        <v>24322.720000000001</v>
      </c>
      <c r="F7112" s="206">
        <v>27363.06</v>
      </c>
      <c r="G7112" s="205">
        <f t="shared" si="566"/>
        <v>0.42291556544721104</v>
      </c>
      <c r="H7112" s="207">
        <f t="shared" si="567"/>
        <v>0.45</v>
      </c>
      <c r="I7112" s="213">
        <v>284564</v>
      </c>
      <c r="J7112" s="213">
        <v>15651.02</v>
      </c>
      <c r="K7112" s="212">
        <v>22765.119999999999</v>
      </c>
      <c r="L7112" s="212">
        <v>25610.76</v>
      </c>
      <c r="M7112" s="239">
        <f t="shared" si="564"/>
        <v>0.51529999999995202</v>
      </c>
      <c r="N7112" s="239"/>
      <c r="O7112" s="178"/>
      <c r="P7112" s="178"/>
      <c r="Q7112" s="178"/>
      <c r="R7112" s="178"/>
      <c r="S7112" s="178"/>
      <c r="T7112" s="178"/>
      <c r="U7112" s="178"/>
      <c r="V7112" s="178"/>
      <c r="W7112" s="178"/>
      <c r="X7112" s="178"/>
      <c r="Y7112" s="210">
        <f t="shared" si="563"/>
        <v>0.39583252190847129</v>
      </c>
      <c r="Z7112" s="211">
        <f t="shared" si="565"/>
        <v>0.46</v>
      </c>
      <c r="AA7112" s="178"/>
      <c r="AB7112" s="178"/>
      <c r="AC7112" s="178"/>
    </row>
    <row r="7113" spans="2:29" x14ac:dyDescent="0.35">
      <c r="B7113" s="222">
        <v>719000</v>
      </c>
      <c r="C7113" s="208">
        <v>304079</v>
      </c>
      <c r="D7113" s="309">
        <v>16724.34</v>
      </c>
      <c r="E7113" s="206">
        <v>24326.32</v>
      </c>
      <c r="F7113" s="206">
        <v>27367.11</v>
      </c>
      <c r="G7113" s="205">
        <f t="shared" si="566"/>
        <v>0.42291933240611962</v>
      </c>
      <c r="H7113" s="207">
        <f t="shared" si="567"/>
        <v>0.45</v>
      </c>
      <c r="I7113" s="213">
        <v>284608</v>
      </c>
      <c r="J7113" s="213">
        <v>15653.44</v>
      </c>
      <c r="K7113" s="212">
        <v>22768.639999999999</v>
      </c>
      <c r="L7113" s="212">
        <v>25614.720000000001</v>
      </c>
      <c r="M7113" s="239">
        <f t="shared" si="564"/>
        <v>0.51520000000011346</v>
      </c>
      <c r="N7113" s="239"/>
      <c r="O7113" s="178"/>
      <c r="P7113" s="178"/>
      <c r="Q7113" s="178"/>
      <c r="R7113" s="178"/>
      <c r="S7113" s="178"/>
      <c r="T7113" s="178"/>
      <c r="U7113" s="178"/>
      <c r="V7113" s="178"/>
      <c r="W7113" s="178"/>
      <c r="X7113" s="178"/>
      <c r="Y7113" s="210">
        <f t="shared" si="563"/>
        <v>0.39583866481223923</v>
      </c>
      <c r="Z7113" s="211">
        <f t="shared" si="565"/>
        <v>0.44</v>
      </c>
      <c r="AA7113" s="178"/>
      <c r="AB7113" s="178"/>
      <c r="AC7113" s="178"/>
    </row>
    <row r="7114" spans="2:29" x14ac:dyDescent="0.35">
      <c r="B7114" s="222">
        <v>719100</v>
      </c>
      <c r="C7114" s="208">
        <v>304124</v>
      </c>
      <c r="D7114" s="309">
        <v>16726.82</v>
      </c>
      <c r="E7114" s="206">
        <v>24329.919999999998</v>
      </c>
      <c r="F7114" s="206">
        <v>27371.16</v>
      </c>
      <c r="G7114" s="205">
        <f t="shared" si="566"/>
        <v>0.4229230983173411</v>
      </c>
      <c r="H7114" s="207">
        <f t="shared" si="567"/>
        <v>0.45</v>
      </c>
      <c r="I7114" s="213">
        <v>284654</v>
      </c>
      <c r="J7114" s="213">
        <v>15655.97</v>
      </c>
      <c r="K7114" s="212">
        <v>22772.32</v>
      </c>
      <c r="L7114" s="212">
        <v>25618.86</v>
      </c>
      <c r="M7114" s="239">
        <f t="shared" si="564"/>
        <v>0.51529999999980647</v>
      </c>
      <c r="N7114" s="239"/>
      <c r="O7114" s="178"/>
      <c r="P7114" s="178"/>
      <c r="Q7114" s="178"/>
      <c r="R7114" s="178"/>
      <c r="S7114" s="178"/>
      <c r="T7114" s="178"/>
      <c r="U7114" s="178"/>
      <c r="V7114" s="178"/>
      <c r="W7114" s="178"/>
      <c r="X7114" s="178"/>
      <c r="Y7114" s="210">
        <f t="shared" si="563"/>
        <v>0.39584758726185509</v>
      </c>
      <c r="Z7114" s="211">
        <f t="shared" si="565"/>
        <v>0.46</v>
      </c>
      <c r="AA7114" s="178"/>
      <c r="AB7114" s="178"/>
      <c r="AC7114" s="178"/>
    </row>
    <row r="7115" spans="2:29" x14ac:dyDescent="0.35">
      <c r="B7115" s="222">
        <v>719200</v>
      </c>
      <c r="C7115" s="208">
        <v>304169</v>
      </c>
      <c r="D7115" s="309">
        <v>16729.29</v>
      </c>
      <c r="E7115" s="206">
        <v>24333.52</v>
      </c>
      <c r="F7115" s="206">
        <v>27375.21</v>
      </c>
      <c r="G7115" s="205">
        <f t="shared" si="566"/>
        <v>0.42292686318131256</v>
      </c>
      <c r="H7115" s="207">
        <f t="shared" si="567"/>
        <v>0.45</v>
      </c>
      <c r="I7115" s="213">
        <v>284698</v>
      </c>
      <c r="J7115" s="213">
        <v>15658.39</v>
      </c>
      <c r="K7115" s="212">
        <v>22775.84</v>
      </c>
      <c r="L7115" s="212">
        <v>25622.82</v>
      </c>
      <c r="M7115" s="239">
        <f t="shared" si="564"/>
        <v>0.51520000000000432</v>
      </c>
      <c r="N7115" s="239"/>
      <c r="O7115" s="178"/>
      <c r="P7115" s="178"/>
      <c r="Q7115" s="178"/>
      <c r="R7115" s="178"/>
      <c r="S7115" s="178"/>
      <c r="T7115" s="178"/>
      <c r="U7115" s="178"/>
      <c r="V7115" s="178"/>
      <c r="W7115" s="178"/>
      <c r="X7115" s="178"/>
      <c r="Y7115" s="210">
        <f t="shared" si="563"/>
        <v>0.39585372636262511</v>
      </c>
      <c r="Z7115" s="211">
        <f t="shared" si="565"/>
        <v>0.44</v>
      </c>
      <c r="AA7115" s="178"/>
      <c r="AB7115" s="178"/>
      <c r="AC7115" s="178"/>
    </row>
    <row r="7116" spans="2:29" x14ac:dyDescent="0.35">
      <c r="B7116" s="222">
        <v>719300</v>
      </c>
      <c r="C7116" s="208">
        <v>304214</v>
      </c>
      <c r="D7116" s="309">
        <v>16731.77</v>
      </c>
      <c r="E7116" s="206">
        <v>24337.119999999999</v>
      </c>
      <c r="F7116" s="206">
        <v>27379.26</v>
      </c>
      <c r="G7116" s="205">
        <f t="shared" si="566"/>
        <v>0.42293062699847073</v>
      </c>
      <c r="H7116" s="207">
        <f t="shared" si="567"/>
        <v>0.45</v>
      </c>
      <c r="I7116" s="213">
        <v>284744</v>
      </c>
      <c r="J7116" s="213">
        <v>15660.92</v>
      </c>
      <c r="K7116" s="212">
        <v>22779.52</v>
      </c>
      <c r="L7116" s="212">
        <v>25626.959999999999</v>
      </c>
      <c r="M7116" s="239">
        <f t="shared" si="564"/>
        <v>0.51530000000027942</v>
      </c>
      <c r="N7116" s="239"/>
      <c r="O7116" s="178"/>
      <c r="P7116" s="178"/>
      <c r="Q7116" s="178"/>
      <c r="R7116" s="178"/>
      <c r="S7116" s="178"/>
      <c r="T7116" s="178"/>
      <c r="U7116" s="178"/>
      <c r="V7116" s="178"/>
      <c r="W7116" s="178"/>
      <c r="X7116" s="178"/>
      <c r="Y7116" s="210">
        <f t="shared" si="563"/>
        <v>0.3958626442374531</v>
      </c>
      <c r="Z7116" s="211">
        <f t="shared" si="565"/>
        <v>0.46</v>
      </c>
      <c r="AA7116" s="178"/>
      <c r="AB7116" s="178"/>
      <c r="AC7116" s="178"/>
    </row>
    <row r="7117" spans="2:29" x14ac:dyDescent="0.35">
      <c r="B7117" s="222">
        <v>719400</v>
      </c>
      <c r="C7117" s="208">
        <v>304259</v>
      </c>
      <c r="D7117" s="309">
        <v>16734.240000000002</v>
      </c>
      <c r="E7117" s="206">
        <v>24340.720000000001</v>
      </c>
      <c r="F7117" s="206">
        <v>27383.31</v>
      </c>
      <c r="G7117" s="205">
        <f t="shared" si="566"/>
        <v>0.42293438976925213</v>
      </c>
      <c r="H7117" s="207">
        <f t="shared" si="567"/>
        <v>0.45</v>
      </c>
      <c r="I7117" s="213">
        <v>284788</v>
      </c>
      <c r="J7117" s="213">
        <v>15663.34</v>
      </c>
      <c r="K7117" s="212">
        <v>22783.040000000001</v>
      </c>
      <c r="L7117" s="212">
        <v>25630.92</v>
      </c>
      <c r="M7117" s="239">
        <f t="shared" si="564"/>
        <v>0.51519999999989519</v>
      </c>
      <c r="N7117" s="239"/>
      <c r="O7117" s="178"/>
      <c r="P7117" s="178"/>
      <c r="Q7117" s="178"/>
      <c r="R7117" s="178"/>
      <c r="S7117" s="178"/>
      <c r="T7117" s="178"/>
      <c r="U7117" s="178"/>
      <c r="V7117" s="178"/>
      <c r="W7117" s="178"/>
      <c r="X7117" s="178"/>
      <c r="Y7117" s="210">
        <f t="shared" si="563"/>
        <v>0.3958687795385043</v>
      </c>
      <c r="Z7117" s="211">
        <f t="shared" si="565"/>
        <v>0.44</v>
      </c>
      <c r="AA7117" s="178"/>
      <c r="AB7117" s="178"/>
      <c r="AC7117" s="178"/>
    </row>
    <row r="7118" spans="2:29" x14ac:dyDescent="0.35">
      <c r="B7118" s="222">
        <v>719500</v>
      </c>
      <c r="C7118" s="208">
        <v>304304</v>
      </c>
      <c r="D7118" s="309">
        <v>16736.72</v>
      </c>
      <c r="E7118" s="206">
        <v>24344.32</v>
      </c>
      <c r="F7118" s="206">
        <v>27387.360000000001</v>
      </c>
      <c r="G7118" s="205">
        <f t="shared" si="566"/>
        <v>0.42293815149409314</v>
      </c>
      <c r="H7118" s="207">
        <f t="shared" si="567"/>
        <v>0.45</v>
      </c>
      <c r="I7118" s="213">
        <v>284834</v>
      </c>
      <c r="J7118" s="213">
        <v>15665.87</v>
      </c>
      <c r="K7118" s="212">
        <v>22786.720000000001</v>
      </c>
      <c r="L7118" s="212">
        <v>25635.06</v>
      </c>
      <c r="M7118" s="239">
        <f t="shared" si="564"/>
        <v>0.51529999999955178</v>
      </c>
      <c r="N7118" s="239"/>
      <c r="O7118" s="178"/>
      <c r="P7118" s="178"/>
      <c r="Q7118" s="178"/>
      <c r="R7118" s="178"/>
      <c r="S7118" s="178"/>
      <c r="T7118" s="178"/>
      <c r="U7118" s="178"/>
      <c r="V7118" s="178"/>
      <c r="W7118" s="178"/>
      <c r="X7118" s="178"/>
      <c r="Y7118" s="210">
        <f t="shared" si="563"/>
        <v>0.39587769284225155</v>
      </c>
      <c r="Z7118" s="211">
        <f t="shared" si="565"/>
        <v>0.46</v>
      </c>
      <c r="AA7118" s="178"/>
      <c r="AB7118" s="178"/>
      <c r="AC7118" s="178"/>
    </row>
    <row r="7119" spans="2:29" x14ac:dyDescent="0.35">
      <c r="B7119" s="222">
        <v>719600</v>
      </c>
      <c r="C7119" s="208">
        <v>304349</v>
      </c>
      <c r="D7119" s="309">
        <v>16739.189999999999</v>
      </c>
      <c r="E7119" s="206">
        <v>24347.919999999998</v>
      </c>
      <c r="F7119" s="206">
        <v>27391.41</v>
      </c>
      <c r="G7119" s="205">
        <f t="shared" si="566"/>
        <v>0.42294191217342969</v>
      </c>
      <c r="H7119" s="207">
        <f t="shared" si="567"/>
        <v>0.45</v>
      </c>
      <c r="I7119" s="213">
        <v>284878</v>
      </c>
      <c r="J7119" s="213">
        <v>15668.29</v>
      </c>
      <c r="K7119" s="212">
        <v>22790.240000000002</v>
      </c>
      <c r="L7119" s="212">
        <v>25639.02</v>
      </c>
      <c r="M7119" s="239">
        <f t="shared" si="564"/>
        <v>0.51519999999974975</v>
      </c>
      <c r="N7119" s="239"/>
      <c r="O7119" s="178"/>
      <c r="P7119" s="178"/>
      <c r="Q7119" s="178"/>
      <c r="R7119" s="178"/>
      <c r="S7119" s="178"/>
      <c r="T7119" s="178"/>
      <c r="U7119" s="178"/>
      <c r="V7119" s="178"/>
      <c r="W7119" s="178"/>
      <c r="X7119" s="178"/>
      <c r="Y7119" s="210">
        <f t="shared" si="563"/>
        <v>0.39588382434685937</v>
      </c>
      <c r="Z7119" s="211">
        <f t="shared" si="565"/>
        <v>0.44</v>
      </c>
      <c r="AA7119" s="178"/>
      <c r="AB7119" s="178"/>
      <c r="AC7119" s="178"/>
    </row>
    <row r="7120" spans="2:29" x14ac:dyDescent="0.35">
      <c r="B7120" s="222">
        <v>719700</v>
      </c>
      <c r="C7120" s="208">
        <v>304394</v>
      </c>
      <c r="D7120" s="309">
        <v>16741.669999999998</v>
      </c>
      <c r="E7120" s="206">
        <v>24351.52</v>
      </c>
      <c r="F7120" s="206">
        <v>27395.46</v>
      </c>
      <c r="G7120" s="205">
        <f t="shared" si="566"/>
        <v>0.42294567180769765</v>
      </c>
      <c r="H7120" s="207">
        <f t="shared" si="567"/>
        <v>0.45</v>
      </c>
      <c r="I7120" s="213">
        <v>284924</v>
      </c>
      <c r="J7120" s="213">
        <v>15670.82</v>
      </c>
      <c r="K7120" s="212">
        <v>22793.919999999998</v>
      </c>
      <c r="L7120" s="212">
        <v>25643.16</v>
      </c>
      <c r="M7120" s="239">
        <f t="shared" si="564"/>
        <v>0.51530000000006115</v>
      </c>
      <c r="N7120" s="239"/>
      <c r="O7120" s="178"/>
      <c r="P7120" s="178"/>
      <c r="Q7120" s="178"/>
      <c r="R7120" s="178"/>
      <c r="S7120" s="178"/>
      <c r="T7120" s="178"/>
      <c r="U7120" s="178"/>
      <c r="V7120" s="178"/>
      <c r="W7120" s="178"/>
      <c r="X7120" s="178"/>
      <c r="Y7120" s="210">
        <f t="shared" si="563"/>
        <v>0.39589273308322914</v>
      </c>
      <c r="Z7120" s="211">
        <f t="shared" si="565"/>
        <v>0.46</v>
      </c>
      <c r="AA7120" s="178"/>
      <c r="AB7120" s="178"/>
      <c r="AC7120" s="178"/>
    </row>
    <row r="7121" spans="2:29" x14ac:dyDescent="0.35">
      <c r="B7121" s="222">
        <v>719800</v>
      </c>
      <c r="C7121" s="208">
        <v>304439</v>
      </c>
      <c r="D7121" s="309">
        <v>16744.14</v>
      </c>
      <c r="E7121" s="206">
        <v>24355.119999999999</v>
      </c>
      <c r="F7121" s="206">
        <v>27399.51</v>
      </c>
      <c r="G7121" s="205">
        <f t="shared" si="566"/>
        <v>0.42294943039733257</v>
      </c>
      <c r="H7121" s="207">
        <f t="shared" si="567"/>
        <v>0.45</v>
      </c>
      <c r="I7121" s="213">
        <v>284968</v>
      </c>
      <c r="J7121" s="213">
        <v>15673.24</v>
      </c>
      <c r="K7121" s="212">
        <v>22797.439999999999</v>
      </c>
      <c r="L7121" s="212">
        <v>25647.119999999999</v>
      </c>
      <c r="M7121" s="239">
        <f t="shared" si="564"/>
        <v>0.51520000000025901</v>
      </c>
      <c r="N7121" s="239"/>
      <c r="O7121" s="178"/>
      <c r="P7121" s="178"/>
      <c r="Q7121" s="178"/>
      <c r="R7121" s="178"/>
      <c r="S7121" s="178"/>
      <c r="T7121" s="178"/>
      <c r="U7121" s="178"/>
      <c r="V7121" s="178"/>
      <c r="W7121" s="178"/>
      <c r="X7121" s="178"/>
      <c r="Y7121" s="210">
        <f t="shared" si="563"/>
        <v>0.39589886079466519</v>
      </c>
      <c r="Z7121" s="211">
        <f t="shared" si="565"/>
        <v>0.44</v>
      </c>
      <c r="AA7121" s="178"/>
      <c r="AB7121" s="178"/>
      <c r="AC7121" s="178"/>
    </row>
    <row r="7122" spans="2:29" x14ac:dyDescent="0.35">
      <c r="B7122" s="222">
        <v>719900</v>
      </c>
      <c r="C7122" s="208">
        <v>304484</v>
      </c>
      <c r="D7122" s="309">
        <v>16746.62</v>
      </c>
      <c r="E7122" s="206">
        <v>24358.720000000001</v>
      </c>
      <c r="F7122" s="206">
        <v>27403.56</v>
      </c>
      <c r="G7122" s="205">
        <f t="shared" si="566"/>
        <v>0.42295318794276981</v>
      </c>
      <c r="H7122" s="207">
        <f t="shared" si="567"/>
        <v>0.45</v>
      </c>
      <c r="I7122" s="213">
        <v>285014</v>
      </c>
      <c r="J7122" s="213">
        <v>15675.77</v>
      </c>
      <c r="K7122" s="212">
        <v>22801.119999999999</v>
      </c>
      <c r="L7122" s="212">
        <v>25651.26</v>
      </c>
      <c r="M7122" s="239">
        <f t="shared" si="564"/>
        <v>0.51529999999995202</v>
      </c>
      <c r="N7122" s="239"/>
      <c r="O7122" s="178"/>
      <c r="P7122" s="178"/>
      <c r="Q7122" s="178"/>
      <c r="R7122" s="178"/>
      <c r="S7122" s="178"/>
      <c r="T7122" s="178"/>
      <c r="U7122" s="178"/>
      <c r="V7122" s="178"/>
      <c r="W7122" s="178"/>
      <c r="X7122" s="178"/>
      <c r="Y7122" s="210">
        <f t="shared" si="563"/>
        <v>0.39590776496735658</v>
      </c>
      <c r="Z7122" s="211">
        <f t="shared" si="565"/>
        <v>0.46</v>
      </c>
      <c r="AA7122" s="178"/>
      <c r="AB7122" s="178"/>
      <c r="AC7122" s="178"/>
    </row>
    <row r="7123" spans="2:29" x14ac:dyDescent="0.35">
      <c r="B7123" s="222">
        <v>720000</v>
      </c>
      <c r="C7123" s="208">
        <v>304529</v>
      </c>
      <c r="D7123" s="309">
        <v>16749.09</v>
      </c>
      <c r="E7123" s="206">
        <v>24362.32</v>
      </c>
      <c r="F7123" s="206">
        <v>27407.61</v>
      </c>
      <c r="G7123" s="205">
        <f t="shared" si="566"/>
        <v>0.42295694444444443</v>
      </c>
      <c r="H7123" s="207">
        <f t="shared" si="567"/>
        <v>0.45</v>
      </c>
      <c r="I7123" s="213">
        <v>285058</v>
      </c>
      <c r="J7123" s="213">
        <v>15678.19</v>
      </c>
      <c r="K7123" s="212">
        <v>22804.639999999999</v>
      </c>
      <c r="L7123" s="212">
        <v>25655.22</v>
      </c>
      <c r="M7123" s="239">
        <f t="shared" si="564"/>
        <v>0.51520000000011346</v>
      </c>
      <c r="N7123" s="239"/>
      <c r="O7123" s="178"/>
      <c r="P7123" s="178"/>
      <c r="Q7123" s="178"/>
      <c r="R7123" s="178"/>
      <c r="S7123" s="178"/>
      <c r="T7123" s="178"/>
      <c r="U7123" s="178"/>
      <c r="V7123" s="178"/>
      <c r="W7123" s="178"/>
      <c r="X7123" s="178"/>
      <c r="Y7123" s="210">
        <f t="shared" si="563"/>
        <v>0.3959138888888889</v>
      </c>
      <c r="Z7123" s="211">
        <f t="shared" si="565"/>
        <v>0.44</v>
      </c>
      <c r="AA7123" s="178"/>
      <c r="AB7123" s="178"/>
      <c r="AC7123" s="178"/>
    </row>
    <row r="7124" spans="2:29" x14ac:dyDescent="0.35">
      <c r="B7124" s="222">
        <v>720100</v>
      </c>
      <c r="C7124" s="208">
        <v>304574</v>
      </c>
      <c r="D7124" s="309">
        <v>16751.57</v>
      </c>
      <c r="E7124" s="206">
        <v>24365.919999999998</v>
      </c>
      <c r="F7124" s="206">
        <v>27411.66</v>
      </c>
      <c r="G7124" s="205">
        <f t="shared" si="566"/>
        <v>0.42296069990279128</v>
      </c>
      <c r="H7124" s="207">
        <f t="shared" si="567"/>
        <v>0.45</v>
      </c>
      <c r="I7124" s="213">
        <v>285104</v>
      </c>
      <c r="J7124" s="213">
        <v>15680.72</v>
      </c>
      <c r="K7124" s="212">
        <v>22808.32</v>
      </c>
      <c r="L7124" s="212">
        <v>25659.360000000001</v>
      </c>
      <c r="M7124" s="239">
        <f t="shared" si="564"/>
        <v>0.51529999999980647</v>
      </c>
      <c r="N7124" s="239"/>
      <c r="O7124" s="178"/>
      <c r="P7124" s="178"/>
      <c r="Q7124" s="178"/>
      <c r="R7124" s="178"/>
      <c r="S7124" s="178"/>
      <c r="T7124" s="178"/>
      <c r="U7124" s="178"/>
      <c r="V7124" s="178"/>
      <c r="W7124" s="178"/>
      <c r="X7124" s="178"/>
      <c r="Y7124" s="210">
        <f t="shared" si="563"/>
        <v>0.39592278850159701</v>
      </c>
      <c r="Z7124" s="211">
        <f t="shared" si="565"/>
        <v>0.46</v>
      </c>
      <c r="AA7124" s="178"/>
      <c r="AB7124" s="178"/>
      <c r="AC7124" s="178"/>
    </row>
    <row r="7125" spans="2:29" x14ac:dyDescent="0.35">
      <c r="B7125" s="222">
        <v>720200</v>
      </c>
      <c r="C7125" s="208">
        <v>304619</v>
      </c>
      <c r="D7125" s="309">
        <v>16754.04</v>
      </c>
      <c r="E7125" s="206">
        <v>24369.52</v>
      </c>
      <c r="F7125" s="206">
        <v>27415.71</v>
      </c>
      <c r="G7125" s="205">
        <f t="shared" si="566"/>
        <v>0.42296445431824492</v>
      </c>
      <c r="H7125" s="207">
        <f t="shared" si="567"/>
        <v>0.45</v>
      </c>
      <c r="I7125" s="213">
        <v>285148</v>
      </c>
      <c r="J7125" s="213">
        <v>15683.14</v>
      </c>
      <c r="K7125" s="212">
        <v>22811.84</v>
      </c>
      <c r="L7125" s="212">
        <v>25663.32</v>
      </c>
      <c r="M7125" s="239">
        <f t="shared" si="564"/>
        <v>0.51520000000000432</v>
      </c>
      <c r="N7125" s="239"/>
      <c r="O7125" s="178"/>
      <c r="P7125" s="178"/>
      <c r="Q7125" s="178"/>
      <c r="R7125" s="178"/>
      <c r="S7125" s="178"/>
      <c r="T7125" s="178"/>
      <c r="U7125" s="178"/>
      <c r="V7125" s="178"/>
      <c r="W7125" s="178"/>
      <c r="X7125" s="178"/>
      <c r="Y7125" s="210">
        <f t="shared" si="563"/>
        <v>0.39592890863648988</v>
      </c>
      <c r="Z7125" s="211">
        <f t="shared" si="565"/>
        <v>0.44</v>
      </c>
      <c r="AA7125" s="178"/>
      <c r="AB7125" s="178"/>
      <c r="AC7125" s="178"/>
    </row>
    <row r="7126" spans="2:29" x14ac:dyDescent="0.35">
      <c r="B7126" s="222">
        <v>720300</v>
      </c>
      <c r="C7126" s="208">
        <v>304664</v>
      </c>
      <c r="D7126" s="309">
        <v>16756.52</v>
      </c>
      <c r="E7126" s="206">
        <v>24373.119999999999</v>
      </c>
      <c r="F7126" s="206">
        <v>27419.759999999998</v>
      </c>
      <c r="G7126" s="205">
        <f t="shared" si="566"/>
        <v>0.42296820769123977</v>
      </c>
      <c r="H7126" s="207">
        <f t="shared" si="567"/>
        <v>0.45</v>
      </c>
      <c r="I7126" s="213">
        <v>285194</v>
      </c>
      <c r="J7126" s="213">
        <v>15685.67</v>
      </c>
      <c r="K7126" s="212">
        <v>22815.52</v>
      </c>
      <c r="L7126" s="212">
        <v>25667.46</v>
      </c>
      <c r="M7126" s="239">
        <f t="shared" si="564"/>
        <v>0.51530000000027942</v>
      </c>
      <c r="N7126" s="239"/>
      <c r="O7126" s="178"/>
      <c r="P7126" s="178"/>
      <c r="Q7126" s="178"/>
      <c r="R7126" s="178"/>
      <c r="S7126" s="178"/>
      <c r="T7126" s="178"/>
      <c r="U7126" s="178"/>
      <c r="V7126" s="178"/>
      <c r="W7126" s="178"/>
      <c r="X7126" s="178"/>
      <c r="Y7126" s="210">
        <f t="shared" si="563"/>
        <v>0.39593780369290571</v>
      </c>
      <c r="Z7126" s="211">
        <f t="shared" si="565"/>
        <v>0.46</v>
      </c>
      <c r="AA7126" s="178"/>
      <c r="AB7126" s="178"/>
      <c r="AC7126" s="178"/>
    </row>
    <row r="7127" spans="2:29" x14ac:dyDescent="0.35">
      <c r="B7127" s="222">
        <v>720400</v>
      </c>
      <c r="C7127" s="208">
        <v>304709</v>
      </c>
      <c r="D7127" s="309">
        <v>16758.990000000002</v>
      </c>
      <c r="E7127" s="206">
        <v>24376.720000000001</v>
      </c>
      <c r="F7127" s="206">
        <v>27423.81</v>
      </c>
      <c r="G7127" s="205">
        <f t="shared" si="566"/>
        <v>0.42297196002220988</v>
      </c>
      <c r="H7127" s="207">
        <f t="shared" si="567"/>
        <v>0.45</v>
      </c>
      <c r="I7127" s="213">
        <v>285238</v>
      </c>
      <c r="J7127" s="213">
        <v>15688.09</v>
      </c>
      <c r="K7127" s="212">
        <v>22819.040000000001</v>
      </c>
      <c r="L7127" s="212">
        <v>25671.42</v>
      </c>
      <c r="M7127" s="239">
        <f t="shared" si="564"/>
        <v>0.51519999999989519</v>
      </c>
      <c r="N7127" s="239"/>
      <c r="O7127" s="178"/>
      <c r="P7127" s="178"/>
      <c r="Q7127" s="178"/>
      <c r="R7127" s="178"/>
      <c r="S7127" s="178"/>
      <c r="T7127" s="178"/>
      <c r="U7127" s="178"/>
      <c r="V7127" s="178"/>
      <c r="W7127" s="178"/>
      <c r="X7127" s="178"/>
      <c r="Y7127" s="210">
        <f t="shared" si="563"/>
        <v>0.39594392004441975</v>
      </c>
      <c r="Z7127" s="211">
        <f t="shared" si="565"/>
        <v>0.44</v>
      </c>
      <c r="AA7127" s="178"/>
      <c r="AB7127" s="178"/>
      <c r="AC7127" s="178"/>
    </row>
    <row r="7128" spans="2:29" x14ac:dyDescent="0.35">
      <c r="B7128" s="222">
        <v>720500</v>
      </c>
      <c r="C7128" s="208">
        <v>304754</v>
      </c>
      <c r="D7128" s="309">
        <v>16761.47</v>
      </c>
      <c r="E7128" s="206">
        <v>24380.32</v>
      </c>
      <c r="F7128" s="206">
        <v>27427.86</v>
      </c>
      <c r="G7128" s="205">
        <f t="shared" si="566"/>
        <v>0.42297571131158918</v>
      </c>
      <c r="H7128" s="207">
        <f t="shared" si="567"/>
        <v>0.45</v>
      </c>
      <c r="I7128" s="213">
        <v>285284</v>
      </c>
      <c r="J7128" s="213">
        <v>15690.62</v>
      </c>
      <c r="K7128" s="212">
        <v>22822.720000000001</v>
      </c>
      <c r="L7128" s="212">
        <v>25675.56</v>
      </c>
      <c r="M7128" s="239">
        <f t="shared" si="564"/>
        <v>0.51529999999955178</v>
      </c>
      <c r="N7128" s="239"/>
      <c r="O7128" s="178"/>
      <c r="P7128" s="178"/>
      <c r="Q7128" s="178"/>
      <c r="R7128" s="178"/>
      <c r="S7128" s="178"/>
      <c r="T7128" s="178"/>
      <c r="U7128" s="178"/>
      <c r="V7128" s="178"/>
      <c r="W7128" s="178"/>
      <c r="X7128" s="178"/>
      <c r="Y7128" s="210">
        <f t="shared" si="563"/>
        <v>0.39595281054823039</v>
      </c>
      <c r="Z7128" s="211">
        <f t="shared" si="565"/>
        <v>0.46</v>
      </c>
      <c r="AA7128" s="178"/>
      <c r="AB7128" s="178"/>
      <c r="AC7128" s="178"/>
    </row>
    <row r="7129" spans="2:29" x14ac:dyDescent="0.35">
      <c r="B7129" s="222">
        <v>720600</v>
      </c>
      <c r="C7129" s="208">
        <v>304799</v>
      </c>
      <c r="D7129" s="309">
        <v>16763.939999999999</v>
      </c>
      <c r="E7129" s="206">
        <v>24383.919999999998</v>
      </c>
      <c r="F7129" s="206">
        <v>27431.91</v>
      </c>
      <c r="G7129" s="205">
        <f t="shared" si="566"/>
        <v>0.42297946155981125</v>
      </c>
      <c r="H7129" s="207">
        <f t="shared" si="567"/>
        <v>0.45</v>
      </c>
      <c r="I7129" s="213">
        <v>285328</v>
      </c>
      <c r="J7129" s="213">
        <v>15693.04</v>
      </c>
      <c r="K7129" s="212">
        <v>22826.240000000002</v>
      </c>
      <c r="L7129" s="212">
        <v>25679.52</v>
      </c>
      <c r="M7129" s="239">
        <f t="shared" si="564"/>
        <v>0.51519999999974975</v>
      </c>
      <c r="N7129" s="239"/>
      <c r="O7129" s="178"/>
      <c r="P7129" s="178"/>
      <c r="Q7129" s="178"/>
      <c r="R7129" s="178"/>
      <c r="S7129" s="178"/>
      <c r="T7129" s="178"/>
      <c r="U7129" s="178"/>
      <c r="V7129" s="178"/>
      <c r="W7129" s="178"/>
      <c r="X7129" s="178"/>
      <c r="Y7129" s="210">
        <f t="shared" si="563"/>
        <v>0.39595892311962255</v>
      </c>
      <c r="Z7129" s="211">
        <f t="shared" si="565"/>
        <v>0.44</v>
      </c>
      <c r="AA7129" s="178"/>
      <c r="AB7129" s="178"/>
      <c r="AC7129" s="178"/>
    </row>
    <row r="7130" spans="2:29" x14ac:dyDescent="0.35">
      <c r="B7130" s="222">
        <v>720700</v>
      </c>
      <c r="C7130" s="208">
        <v>304844</v>
      </c>
      <c r="D7130" s="309">
        <v>16766.419999999998</v>
      </c>
      <c r="E7130" s="206">
        <v>24387.52</v>
      </c>
      <c r="F7130" s="206">
        <v>27435.96</v>
      </c>
      <c r="G7130" s="205">
        <f t="shared" si="566"/>
        <v>0.42298321076730955</v>
      </c>
      <c r="H7130" s="207">
        <f t="shared" si="567"/>
        <v>0.45</v>
      </c>
      <c r="I7130" s="213">
        <v>285374</v>
      </c>
      <c r="J7130" s="213">
        <v>15695.57</v>
      </c>
      <c r="K7130" s="212">
        <v>22829.919999999998</v>
      </c>
      <c r="L7130" s="212">
        <v>25683.66</v>
      </c>
      <c r="M7130" s="239">
        <f t="shared" si="564"/>
        <v>0.51530000000006115</v>
      </c>
      <c r="N7130" s="239"/>
      <c r="O7130" s="178"/>
      <c r="P7130" s="178"/>
      <c r="Q7130" s="178"/>
      <c r="R7130" s="178"/>
      <c r="S7130" s="178"/>
      <c r="T7130" s="178"/>
      <c r="U7130" s="178"/>
      <c r="V7130" s="178"/>
      <c r="W7130" s="178"/>
      <c r="X7130" s="178"/>
      <c r="Y7130" s="210">
        <f t="shared" si="563"/>
        <v>0.3959678090745109</v>
      </c>
      <c r="Z7130" s="211">
        <f t="shared" si="565"/>
        <v>0.46</v>
      </c>
      <c r="AA7130" s="178"/>
      <c r="AB7130" s="178"/>
      <c r="AC7130" s="178"/>
    </row>
    <row r="7131" spans="2:29" x14ac:dyDescent="0.35">
      <c r="B7131" s="222">
        <v>720800</v>
      </c>
      <c r="C7131" s="208">
        <v>304889</v>
      </c>
      <c r="D7131" s="309">
        <v>16768.89</v>
      </c>
      <c r="E7131" s="206">
        <v>24391.119999999999</v>
      </c>
      <c r="F7131" s="206">
        <v>27440.01</v>
      </c>
      <c r="G7131" s="205">
        <f t="shared" si="566"/>
        <v>0.42298695893451721</v>
      </c>
      <c r="H7131" s="207">
        <f t="shared" si="567"/>
        <v>0.45</v>
      </c>
      <c r="I7131" s="213">
        <v>285418</v>
      </c>
      <c r="J7131" s="213">
        <v>15697.99</v>
      </c>
      <c r="K7131" s="212">
        <v>22833.439999999999</v>
      </c>
      <c r="L7131" s="212">
        <v>25687.62</v>
      </c>
      <c r="M7131" s="239">
        <f t="shared" si="564"/>
        <v>0.51520000000025901</v>
      </c>
      <c r="N7131" s="239"/>
      <c r="O7131" s="178"/>
      <c r="P7131" s="178"/>
      <c r="Q7131" s="178"/>
      <c r="R7131" s="178"/>
      <c r="S7131" s="178"/>
      <c r="T7131" s="178"/>
      <c r="U7131" s="178"/>
      <c r="V7131" s="178"/>
      <c r="W7131" s="178"/>
      <c r="X7131" s="178"/>
      <c r="Y7131" s="210">
        <f t="shared" si="563"/>
        <v>0.39597391786903441</v>
      </c>
      <c r="Z7131" s="211">
        <f t="shared" si="565"/>
        <v>0.44</v>
      </c>
      <c r="AA7131" s="178"/>
      <c r="AB7131" s="178"/>
      <c r="AC7131" s="178"/>
    </row>
    <row r="7132" spans="2:29" x14ac:dyDescent="0.35">
      <c r="B7132" s="222">
        <v>720900</v>
      </c>
      <c r="C7132" s="208">
        <v>304934</v>
      </c>
      <c r="D7132" s="309">
        <v>16771.37</v>
      </c>
      <c r="E7132" s="206">
        <v>24394.720000000001</v>
      </c>
      <c r="F7132" s="206">
        <v>27444.06</v>
      </c>
      <c r="G7132" s="205">
        <f t="shared" si="566"/>
        <v>0.42299070606186712</v>
      </c>
      <c r="H7132" s="207">
        <f t="shared" si="567"/>
        <v>0.45</v>
      </c>
      <c r="I7132" s="213">
        <v>285464</v>
      </c>
      <c r="J7132" s="213">
        <v>15700.52</v>
      </c>
      <c r="K7132" s="212">
        <v>22837.119999999999</v>
      </c>
      <c r="L7132" s="212">
        <v>25691.759999999998</v>
      </c>
      <c r="M7132" s="239">
        <f t="shared" si="564"/>
        <v>0.51529999999995202</v>
      </c>
      <c r="N7132" s="239"/>
      <c r="O7132" s="178"/>
      <c r="P7132" s="178"/>
      <c r="Q7132" s="178"/>
      <c r="R7132" s="178"/>
      <c r="S7132" s="178"/>
      <c r="T7132" s="178"/>
      <c r="U7132" s="178"/>
      <c r="V7132" s="178"/>
      <c r="W7132" s="178"/>
      <c r="X7132" s="178"/>
      <c r="Y7132" s="210">
        <f t="shared" si="563"/>
        <v>0.39598279927867941</v>
      </c>
      <c r="Z7132" s="211">
        <f t="shared" si="565"/>
        <v>0.46</v>
      </c>
      <c r="AA7132" s="178"/>
      <c r="AB7132" s="178"/>
      <c r="AC7132" s="178"/>
    </row>
    <row r="7133" spans="2:29" x14ac:dyDescent="0.35">
      <c r="B7133" s="222">
        <v>721000</v>
      </c>
      <c r="C7133" s="208">
        <v>304979</v>
      </c>
      <c r="D7133" s="309">
        <v>16773.84</v>
      </c>
      <c r="E7133" s="206">
        <v>24398.32</v>
      </c>
      <c r="F7133" s="206">
        <v>27448.11</v>
      </c>
      <c r="G7133" s="205">
        <f t="shared" si="566"/>
        <v>0.42299445214979198</v>
      </c>
      <c r="H7133" s="207">
        <f t="shared" si="567"/>
        <v>0.45</v>
      </c>
      <c r="I7133" s="213">
        <v>285508</v>
      </c>
      <c r="J7133" s="213">
        <v>15702.94</v>
      </c>
      <c r="K7133" s="212">
        <v>22840.639999999999</v>
      </c>
      <c r="L7133" s="212">
        <v>25695.72</v>
      </c>
      <c r="M7133" s="239">
        <f t="shared" si="564"/>
        <v>0.51520000000011346</v>
      </c>
      <c r="N7133" s="239"/>
      <c r="O7133" s="178"/>
      <c r="P7133" s="178"/>
      <c r="Q7133" s="178"/>
      <c r="R7133" s="178"/>
      <c r="S7133" s="178"/>
      <c r="T7133" s="178"/>
      <c r="U7133" s="178"/>
      <c r="V7133" s="178"/>
      <c r="W7133" s="178"/>
      <c r="X7133" s="178"/>
      <c r="Y7133" s="210">
        <f t="shared" si="563"/>
        <v>0.39598890429958389</v>
      </c>
      <c r="Z7133" s="211">
        <f t="shared" si="565"/>
        <v>0.44</v>
      </c>
      <c r="AA7133" s="178"/>
      <c r="AB7133" s="178"/>
      <c r="AC7133" s="178"/>
    </row>
    <row r="7134" spans="2:29" x14ac:dyDescent="0.35">
      <c r="B7134" s="222">
        <v>721100</v>
      </c>
      <c r="C7134" s="208">
        <v>305024</v>
      </c>
      <c r="D7134" s="309">
        <v>16776.32</v>
      </c>
      <c r="E7134" s="206">
        <v>24401.919999999998</v>
      </c>
      <c r="F7134" s="206">
        <v>27452.16</v>
      </c>
      <c r="G7134" s="205">
        <f t="shared" si="566"/>
        <v>0.42299819719872417</v>
      </c>
      <c r="H7134" s="207">
        <f t="shared" si="567"/>
        <v>0.45</v>
      </c>
      <c r="I7134" s="213">
        <v>285554</v>
      </c>
      <c r="J7134" s="213">
        <v>15705.47</v>
      </c>
      <c r="K7134" s="212">
        <v>22844.32</v>
      </c>
      <c r="L7134" s="212">
        <v>25699.86</v>
      </c>
      <c r="M7134" s="239">
        <f t="shared" si="564"/>
        <v>0.51529999999980647</v>
      </c>
      <c r="N7134" s="239"/>
      <c r="O7134" s="178"/>
      <c r="P7134" s="178"/>
      <c r="Q7134" s="178"/>
      <c r="R7134" s="178"/>
      <c r="S7134" s="178"/>
      <c r="T7134" s="178"/>
      <c r="U7134" s="178"/>
      <c r="V7134" s="178"/>
      <c r="W7134" s="178"/>
      <c r="X7134" s="178"/>
      <c r="Y7134" s="210">
        <f t="shared" si="563"/>
        <v>0.39599778116766055</v>
      </c>
      <c r="Z7134" s="211">
        <f t="shared" si="565"/>
        <v>0.46</v>
      </c>
      <c r="AA7134" s="178"/>
      <c r="AB7134" s="178"/>
      <c r="AC7134" s="178"/>
    </row>
    <row r="7135" spans="2:29" x14ac:dyDescent="0.35">
      <c r="B7135" s="222">
        <v>721200</v>
      </c>
      <c r="C7135" s="208">
        <v>305069</v>
      </c>
      <c r="D7135" s="309">
        <v>16778.79</v>
      </c>
      <c r="E7135" s="206">
        <v>24405.52</v>
      </c>
      <c r="F7135" s="206">
        <v>27456.21</v>
      </c>
      <c r="G7135" s="205">
        <f t="shared" si="566"/>
        <v>0.42300194120909596</v>
      </c>
      <c r="H7135" s="207">
        <f t="shared" si="567"/>
        <v>0.45</v>
      </c>
      <c r="I7135" s="213">
        <v>285598</v>
      </c>
      <c r="J7135" s="213">
        <v>15707.89</v>
      </c>
      <c r="K7135" s="212">
        <v>22847.84</v>
      </c>
      <c r="L7135" s="212">
        <v>25703.82</v>
      </c>
      <c r="M7135" s="239">
        <f t="shared" si="564"/>
        <v>0.51520000000000432</v>
      </c>
      <c r="N7135" s="239"/>
      <c r="O7135" s="178"/>
      <c r="P7135" s="178"/>
      <c r="Q7135" s="178"/>
      <c r="R7135" s="178"/>
      <c r="S7135" s="178"/>
      <c r="T7135" s="178"/>
      <c r="U7135" s="178"/>
      <c r="V7135" s="178"/>
      <c r="W7135" s="178"/>
      <c r="X7135" s="178"/>
      <c r="Y7135" s="210">
        <f t="shared" si="563"/>
        <v>0.3960038824181919</v>
      </c>
      <c r="Z7135" s="211">
        <f t="shared" si="565"/>
        <v>0.44</v>
      </c>
      <c r="AA7135" s="178"/>
      <c r="AB7135" s="178"/>
      <c r="AC7135" s="178"/>
    </row>
    <row r="7136" spans="2:29" x14ac:dyDescent="0.35">
      <c r="B7136" s="222">
        <v>721300</v>
      </c>
      <c r="C7136" s="208">
        <v>305114</v>
      </c>
      <c r="D7136" s="309">
        <v>16781.27</v>
      </c>
      <c r="E7136" s="206">
        <v>24409.119999999999</v>
      </c>
      <c r="F7136" s="206">
        <v>27460.26</v>
      </c>
      <c r="G7136" s="205">
        <f t="shared" si="566"/>
        <v>0.42300568418133927</v>
      </c>
      <c r="H7136" s="207">
        <f t="shared" si="567"/>
        <v>0.45</v>
      </c>
      <c r="I7136" s="213">
        <v>285644</v>
      </c>
      <c r="J7136" s="213">
        <v>15710.42</v>
      </c>
      <c r="K7136" s="212">
        <v>22851.52</v>
      </c>
      <c r="L7136" s="212">
        <v>25707.96</v>
      </c>
      <c r="M7136" s="239">
        <f t="shared" si="564"/>
        <v>0.51530000000027942</v>
      </c>
      <c r="N7136" s="239"/>
      <c r="O7136" s="178"/>
      <c r="P7136" s="178"/>
      <c r="Q7136" s="178"/>
      <c r="R7136" s="178"/>
      <c r="S7136" s="178"/>
      <c r="T7136" s="178"/>
      <c r="U7136" s="178"/>
      <c r="V7136" s="178"/>
      <c r="W7136" s="178"/>
      <c r="X7136" s="178"/>
      <c r="Y7136" s="210">
        <f t="shared" si="563"/>
        <v>0.396012754748371</v>
      </c>
      <c r="Z7136" s="211">
        <f t="shared" si="565"/>
        <v>0.46</v>
      </c>
      <c r="AA7136" s="178"/>
      <c r="AB7136" s="178"/>
      <c r="AC7136" s="178"/>
    </row>
    <row r="7137" spans="2:29" x14ac:dyDescent="0.35">
      <c r="B7137" s="222">
        <v>721400</v>
      </c>
      <c r="C7137" s="208">
        <v>305159</v>
      </c>
      <c r="D7137" s="309">
        <v>16783.740000000002</v>
      </c>
      <c r="E7137" s="206">
        <v>24412.720000000001</v>
      </c>
      <c r="F7137" s="206">
        <v>27464.31</v>
      </c>
      <c r="G7137" s="205">
        <f t="shared" si="566"/>
        <v>0.42300942611588577</v>
      </c>
      <c r="H7137" s="207">
        <f t="shared" si="567"/>
        <v>0.45</v>
      </c>
      <c r="I7137" s="213">
        <v>285688</v>
      </c>
      <c r="J7137" s="213">
        <v>15712.84</v>
      </c>
      <c r="K7137" s="212">
        <v>22855.040000000001</v>
      </c>
      <c r="L7137" s="212">
        <v>25711.919999999998</v>
      </c>
      <c r="M7137" s="239">
        <f t="shared" si="564"/>
        <v>0.51519999999989519</v>
      </c>
      <c r="N7137" s="239"/>
      <c r="O7137" s="178"/>
      <c r="P7137" s="178"/>
      <c r="Q7137" s="178"/>
      <c r="R7137" s="178"/>
      <c r="S7137" s="178"/>
      <c r="T7137" s="178"/>
      <c r="U7137" s="178"/>
      <c r="V7137" s="178"/>
      <c r="W7137" s="178"/>
      <c r="X7137" s="178"/>
      <c r="Y7137" s="210">
        <f t="shared" si="563"/>
        <v>0.39601885223177158</v>
      </c>
      <c r="Z7137" s="211">
        <f t="shared" si="565"/>
        <v>0.44</v>
      </c>
      <c r="AA7137" s="178"/>
      <c r="AB7137" s="178"/>
      <c r="AC7137" s="178"/>
    </row>
    <row r="7138" spans="2:29" x14ac:dyDescent="0.35">
      <c r="B7138" s="222">
        <v>721500</v>
      </c>
      <c r="C7138" s="208">
        <v>305204</v>
      </c>
      <c r="D7138" s="309">
        <v>16786.22</v>
      </c>
      <c r="E7138" s="206">
        <v>24416.32</v>
      </c>
      <c r="F7138" s="206">
        <v>27468.36</v>
      </c>
      <c r="G7138" s="205">
        <f t="shared" si="566"/>
        <v>0.42301316701316699</v>
      </c>
      <c r="H7138" s="207">
        <f t="shared" si="567"/>
        <v>0.45</v>
      </c>
      <c r="I7138" s="213">
        <v>285734</v>
      </c>
      <c r="J7138" s="213">
        <v>15715.37</v>
      </c>
      <c r="K7138" s="212">
        <v>22858.720000000001</v>
      </c>
      <c r="L7138" s="212">
        <v>25716.06</v>
      </c>
      <c r="M7138" s="239">
        <f t="shared" si="564"/>
        <v>0.51529999999955178</v>
      </c>
      <c r="N7138" s="239"/>
      <c r="O7138" s="178"/>
      <c r="P7138" s="178"/>
      <c r="Q7138" s="178"/>
      <c r="R7138" s="178"/>
      <c r="S7138" s="178"/>
      <c r="T7138" s="178"/>
      <c r="U7138" s="178"/>
      <c r="V7138" s="178"/>
      <c r="W7138" s="178"/>
      <c r="X7138" s="178"/>
      <c r="Y7138" s="210">
        <f t="shared" si="563"/>
        <v>0.39602772002772002</v>
      </c>
      <c r="Z7138" s="211">
        <f t="shared" si="565"/>
        <v>0.46</v>
      </c>
      <c r="AA7138" s="178"/>
      <c r="AB7138" s="178"/>
      <c r="AC7138" s="178"/>
    </row>
    <row r="7139" spans="2:29" x14ac:dyDescent="0.35">
      <c r="B7139" s="222">
        <v>721600</v>
      </c>
      <c r="C7139" s="208">
        <v>305249</v>
      </c>
      <c r="D7139" s="309">
        <v>16788.689999999999</v>
      </c>
      <c r="E7139" s="206">
        <v>24419.919999999998</v>
      </c>
      <c r="F7139" s="206">
        <v>27472.41</v>
      </c>
      <c r="G7139" s="205">
        <f t="shared" si="566"/>
        <v>0.42301690687361421</v>
      </c>
      <c r="H7139" s="207">
        <f t="shared" si="567"/>
        <v>0.45</v>
      </c>
      <c r="I7139" s="213">
        <v>285778</v>
      </c>
      <c r="J7139" s="213">
        <v>15717.79</v>
      </c>
      <c r="K7139" s="212">
        <v>22862.240000000002</v>
      </c>
      <c r="L7139" s="212">
        <v>25720.02</v>
      </c>
      <c r="M7139" s="239">
        <f t="shared" si="564"/>
        <v>0.51519999999974975</v>
      </c>
      <c r="N7139" s="239"/>
      <c r="O7139" s="178"/>
      <c r="P7139" s="178"/>
      <c r="Q7139" s="178"/>
      <c r="R7139" s="178"/>
      <c r="S7139" s="178"/>
      <c r="T7139" s="178"/>
      <c r="U7139" s="178"/>
      <c r="V7139" s="178"/>
      <c r="W7139" s="178"/>
      <c r="X7139" s="178"/>
      <c r="Y7139" s="210">
        <f t="shared" si="563"/>
        <v>0.3960338137472284</v>
      </c>
      <c r="Z7139" s="211">
        <f t="shared" si="565"/>
        <v>0.44</v>
      </c>
      <c r="AA7139" s="178"/>
      <c r="AB7139" s="178"/>
      <c r="AC7139" s="178"/>
    </row>
    <row r="7140" spans="2:29" x14ac:dyDescent="0.35">
      <c r="B7140" s="222">
        <v>721700</v>
      </c>
      <c r="C7140" s="208">
        <v>305294</v>
      </c>
      <c r="D7140" s="309">
        <v>16791.169999999998</v>
      </c>
      <c r="E7140" s="206">
        <v>24423.52</v>
      </c>
      <c r="F7140" s="206">
        <v>27476.46</v>
      </c>
      <c r="G7140" s="205">
        <f t="shared" si="566"/>
        <v>0.42302064569765829</v>
      </c>
      <c r="H7140" s="207">
        <f t="shared" si="567"/>
        <v>0.45</v>
      </c>
      <c r="I7140" s="213">
        <v>285824</v>
      </c>
      <c r="J7140" s="213">
        <v>15720.32</v>
      </c>
      <c r="K7140" s="212">
        <v>22865.919999999998</v>
      </c>
      <c r="L7140" s="212">
        <v>25724.16</v>
      </c>
      <c r="M7140" s="239">
        <f t="shared" si="564"/>
        <v>0.51530000000006115</v>
      </c>
      <c r="N7140" s="239"/>
      <c r="O7140" s="178"/>
      <c r="P7140" s="178"/>
      <c r="Q7140" s="178"/>
      <c r="R7140" s="178"/>
      <c r="S7140" s="178"/>
      <c r="T7140" s="178"/>
      <c r="U7140" s="178"/>
      <c r="V7140" s="178"/>
      <c r="W7140" s="178"/>
      <c r="X7140" s="178"/>
      <c r="Y7140" s="210">
        <f t="shared" si="563"/>
        <v>0.39604267701260909</v>
      </c>
      <c r="Z7140" s="211">
        <f t="shared" si="565"/>
        <v>0.46</v>
      </c>
      <c r="AA7140" s="178"/>
      <c r="AB7140" s="178"/>
      <c r="AC7140" s="178"/>
    </row>
    <row r="7141" spans="2:29" x14ac:dyDescent="0.35">
      <c r="B7141" s="222">
        <v>721800</v>
      </c>
      <c r="C7141" s="208">
        <v>305339</v>
      </c>
      <c r="D7141" s="309">
        <v>16793.64</v>
      </c>
      <c r="E7141" s="206">
        <v>24427.119999999999</v>
      </c>
      <c r="F7141" s="206">
        <v>27480.51</v>
      </c>
      <c r="G7141" s="205">
        <f t="shared" si="566"/>
        <v>0.42302438348573013</v>
      </c>
      <c r="H7141" s="207">
        <f t="shared" si="567"/>
        <v>0.45</v>
      </c>
      <c r="I7141" s="213">
        <v>285868</v>
      </c>
      <c r="J7141" s="213">
        <v>15722.74</v>
      </c>
      <c r="K7141" s="212">
        <v>22869.439999999999</v>
      </c>
      <c r="L7141" s="212">
        <v>25728.12</v>
      </c>
      <c r="M7141" s="239">
        <f t="shared" si="564"/>
        <v>0.51520000000025901</v>
      </c>
      <c r="N7141" s="239"/>
      <c r="O7141" s="178"/>
      <c r="P7141" s="178"/>
      <c r="Q7141" s="178"/>
      <c r="R7141" s="178"/>
      <c r="S7141" s="178"/>
      <c r="T7141" s="178"/>
      <c r="U7141" s="178"/>
      <c r="V7141" s="178"/>
      <c r="W7141" s="178"/>
      <c r="X7141" s="178"/>
      <c r="Y7141" s="210">
        <f t="shared" si="563"/>
        <v>0.39604876697146024</v>
      </c>
      <c r="Z7141" s="211">
        <f t="shared" si="565"/>
        <v>0.44</v>
      </c>
      <c r="AA7141" s="178"/>
      <c r="AB7141" s="178"/>
      <c r="AC7141" s="178"/>
    </row>
    <row r="7142" spans="2:29" x14ac:dyDescent="0.35">
      <c r="B7142" s="222">
        <v>721900</v>
      </c>
      <c r="C7142" s="208">
        <v>305384</v>
      </c>
      <c r="D7142" s="309">
        <v>16796.12</v>
      </c>
      <c r="E7142" s="206">
        <v>24430.720000000001</v>
      </c>
      <c r="F7142" s="206">
        <v>27484.560000000001</v>
      </c>
      <c r="G7142" s="205">
        <f t="shared" si="566"/>
        <v>0.42302812023826014</v>
      </c>
      <c r="H7142" s="207">
        <f t="shared" si="567"/>
        <v>0.45</v>
      </c>
      <c r="I7142" s="213">
        <v>285914</v>
      </c>
      <c r="J7142" s="213">
        <v>15725.27</v>
      </c>
      <c r="K7142" s="212">
        <v>22873.119999999999</v>
      </c>
      <c r="L7142" s="212">
        <v>25732.26</v>
      </c>
      <c r="M7142" s="239">
        <f t="shared" si="564"/>
        <v>0.51529999999995202</v>
      </c>
      <c r="N7142" s="239"/>
      <c r="O7142" s="178"/>
      <c r="P7142" s="178"/>
      <c r="Q7142" s="178"/>
      <c r="R7142" s="178"/>
      <c r="S7142" s="178"/>
      <c r="T7142" s="178"/>
      <c r="U7142" s="178"/>
      <c r="V7142" s="178"/>
      <c r="W7142" s="178"/>
      <c r="X7142" s="178"/>
      <c r="Y7142" s="210">
        <f t="shared" si="563"/>
        <v>0.39605762570993214</v>
      </c>
      <c r="Z7142" s="211">
        <f t="shared" si="565"/>
        <v>0.46</v>
      </c>
      <c r="AA7142" s="178"/>
      <c r="AB7142" s="178"/>
      <c r="AC7142" s="178"/>
    </row>
    <row r="7143" spans="2:29" x14ac:dyDescent="0.35">
      <c r="B7143" s="222">
        <v>722000</v>
      </c>
      <c r="C7143" s="208">
        <v>305429</v>
      </c>
      <c r="D7143" s="309">
        <v>16798.59</v>
      </c>
      <c r="E7143" s="206">
        <v>24434.32</v>
      </c>
      <c r="F7143" s="206">
        <v>27488.61</v>
      </c>
      <c r="G7143" s="205">
        <f t="shared" si="566"/>
        <v>0.42303185595567866</v>
      </c>
      <c r="H7143" s="207">
        <f t="shared" si="567"/>
        <v>0.45</v>
      </c>
      <c r="I7143" s="213">
        <v>285958</v>
      </c>
      <c r="J7143" s="213">
        <v>15727.69</v>
      </c>
      <c r="K7143" s="212">
        <v>22876.639999999999</v>
      </c>
      <c r="L7143" s="212">
        <v>25736.22</v>
      </c>
      <c r="M7143" s="239">
        <f t="shared" si="564"/>
        <v>0.51520000000011346</v>
      </c>
      <c r="N7143" s="239"/>
      <c r="O7143" s="178"/>
      <c r="P7143" s="178"/>
      <c r="Q7143" s="178"/>
      <c r="R7143" s="178"/>
      <c r="S7143" s="178"/>
      <c r="T7143" s="178"/>
      <c r="U7143" s="178"/>
      <c r="V7143" s="178"/>
      <c r="W7143" s="178"/>
      <c r="X7143" s="178"/>
      <c r="Y7143" s="210">
        <f t="shared" si="563"/>
        <v>0.39606371191135736</v>
      </c>
      <c r="Z7143" s="211">
        <f t="shared" si="565"/>
        <v>0.44</v>
      </c>
      <c r="AA7143" s="178"/>
      <c r="AB7143" s="178"/>
      <c r="AC7143" s="178"/>
    </row>
    <row r="7144" spans="2:29" x14ac:dyDescent="0.35">
      <c r="B7144" s="222">
        <v>722100</v>
      </c>
      <c r="C7144" s="208">
        <v>305474</v>
      </c>
      <c r="D7144" s="309">
        <v>16801.07</v>
      </c>
      <c r="E7144" s="206">
        <v>24437.919999999998</v>
      </c>
      <c r="F7144" s="206">
        <v>27492.66</v>
      </c>
      <c r="G7144" s="205">
        <f t="shared" si="566"/>
        <v>0.42303559063841573</v>
      </c>
      <c r="H7144" s="207">
        <f t="shared" si="567"/>
        <v>0.45</v>
      </c>
      <c r="I7144" s="213">
        <v>286004</v>
      </c>
      <c r="J7144" s="213">
        <v>15730.22</v>
      </c>
      <c r="K7144" s="212">
        <v>22880.32</v>
      </c>
      <c r="L7144" s="212">
        <v>25740.36</v>
      </c>
      <c r="M7144" s="239">
        <f t="shared" si="564"/>
        <v>0.51529999999980647</v>
      </c>
      <c r="N7144" s="239"/>
      <c r="O7144" s="178"/>
      <c r="P7144" s="178"/>
      <c r="Q7144" s="178"/>
      <c r="R7144" s="178"/>
      <c r="S7144" s="178"/>
      <c r="T7144" s="178"/>
      <c r="U7144" s="178"/>
      <c r="V7144" s="178"/>
      <c r="W7144" s="178"/>
      <c r="X7144" s="178"/>
      <c r="Y7144" s="210">
        <f t="shared" si="563"/>
        <v>0.39607256612657527</v>
      </c>
      <c r="Z7144" s="211">
        <f t="shared" si="565"/>
        <v>0.46</v>
      </c>
      <c r="AA7144" s="178"/>
      <c r="AB7144" s="178"/>
      <c r="AC7144" s="178"/>
    </row>
    <row r="7145" spans="2:29" x14ac:dyDescent="0.35">
      <c r="B7145" s="222">
        <v>722200</v>
      </c>
      <c r="C7145" s="208">
        <v>305519</v>
      </c>
      <c r="D7145" s="309">
        <v>16803.54</v>
      </c>
      <c r="E7145" s="206">
        <v>24441.52</v>
      </c>
      <c r="F7145" s="206">
        <v>27496.71</v>
      </c>
      <c r="G7145" s="205">
        <f t="shared" si="566"/>
        <v>0.42303932428690111</v>
      </c>
      <c r="H7145" s="207">
        <f t="shared" si="567"/>
        <v>0.45</v>
      </c>
      <c r="I7145" s="213">
        <v>286048</v>
      </c>
      <c r="J7145" s="213">
        <v>15732.64</v>
      </c>
      <c r="K7145" s="212">
        <v>22883.84</v>
      </c>
      <c r="L7145" s="212">
        <v>25744.32</v>
      </c>
      <c r="M7145" s="239">
        <f t="shared" si="564"/>
        <v>0.51520000000000432</v>
      </c>
      <c r="N7145" s="239"/>
      <c r="O7145" s="178"/>
      <c r="P7145" s="178"/>
      <c r="Q7145" s="178"/>
      <c r="R7145" s="178"/>
      <c r="S7145" s="178"/>
      <c r="T7145" s="178"/>
      <c r="U7145" s="178"/>
      <c r="V7145" s="178"/>
      <c r="W7145" s="178"/>
      <c r="X7145" s="178"/>
      <c r="Y7145" s="210">
        <f t="shared" si="563"/>
        <v>0.39607864857380226</v>
      </c>
      <c r="Z7145" s="211">
        <f t="shared" si="565"/>
        <v>0.44</v>
      </c>
      <c r="AA7145" s="178"/>
      <c r="AB7145" s="178"/>
      <c r="AC7145" s="178"/>
    </row>
    <row r="7146" spans="2:29" x14ac:dyDescent="0.35">
      <c r="B7146" s="222">
        <v>722300</v>
      </c>
      <c r="C7146" s="208">
        <v>305564</v>
      </c>
      <c r="D7146" s="309">
        <v>16806.02</v>
      </c>
      <c r="E7146" s="206">
        <v>24445.119999999999</v>
      </c>
      <c r="F7146" s="206">
        <v>27500.76</v>
      </c>
      <c r="G7146" s="205">
        <f t="shared" si="566"/>
        <v>0.42304305690156446</v>
      </c>
      <c r="H7146" s="207">
        <f t="shared" si="567"/>
        <v>0.45</v>
      </c>
      <c r="I7146" s="213">
        <v>286094</v>
      </c>
      <c r="J7146" s="213">
        <v>15735.17</v>
      </c>
      <c r="K7146" s="212">
        <v>22887.52</v>
      </c>
      <c r="L7146" s="212">
        <v>25748.46</v>
      </c>
      <c r="M7146" s="239">
        <f t="shared" si="564"/>
        <v>0.51530000000027942</v>
      </c>
      <c r="N7146" s="239"/>
      <c r="O7146" s="178"/>
      <c r="P7146" s="178"/>
      <c r="Q7146" s="178"/>
      <c r="R7146" s="178"/>
      <c r="S7146" s="178"/>
      <c r="T7146" s="178"/>
      <c r="U7146" s="178"/>
      <c r="V7146" s="178"/>
      <c r="W7146" s="178"/>
      <c r="X7146" s="178"/>
      <c r="Y7146" s="210">
        <f t="shared" si="563"/>
        <v>0.39608749826941714</v>
      </c>
      <c r="Z7146" s="211">
        <f t="shared" si="565"/>
        <v>0.46</v>
      </c>
      <c r="AA7146" s="178"/>
      <c r="AB7146" s="178"/>
      <c r="AC7146" s="178"/>
    </row>
    <row r="7147" spans="2:29" x14ac:dyDescent="0.35">
      <c r="B7147" s="222">
        <v>722400</v>
      </c>
      <c r="C7147" s="208">
        <v>305609</v>
      </c>
      <c r="D7147" s="309">
        <v>16808.490000000002</v>
      </c>
      <c r="E7147" s="206">
        <v>24448.720000000001</v>
      </c>
      <c r="F7147" s="206">
        <v>27504.81</v>
      </c>
      <c r="G7147" s="205">
        <f t="shared" si="566"/>
        <v>0.423046788482835</v>
      </c>
      <c r="H7147" s="207">
        <f t="shared" si="567"/>
        <v>0.45</v>
      </c>
      <c r="I7147" s="213">
        <v>286138</v>
      </c>
      <c r="J7147" s="213">
        <v>15737.59</v>
      </c>
      <c r="K7147" s="212">
        <v>22891.040000000001</v>
      </c>
      <c r="L7147" s="212">
        <v>25752.42</v>
      </c>
      <c r="M7147" s="239">
        <f t="shared" si="564"/>
        <v>0.51519999999989519</v>
      </c>
      <c r="N7147" s="239"/>
      <c r="O7147" s="178"/>
      <c r="P7147" s="178"/>
      <c r="Q7147" s="178"/>
      <c r="R7147" s="178"/>
      <c r="S7147" s="178"/>
      <c r="T7147" s="178"/>
      <c r="U7147" s="178"/>
      <c r="V7147" s="178"/>
      <c r="W7147" s="178"/>
      <c r="X7147" s="178"/>
      <c r="Y7147" s="210">
        <f t="shared" si="563"/>
        <v>0.39609357696566999</v>
      </c>
      <c r="Z7147" s="211">
        <f t="shared" si="565"/>
        <v>0.44</v>
      </c>
      <c r="AA7147" s="178"/>
      <c r="AB7147" s="178"/>
      <c r="AC7147" s="178"/>
    </row>
    <row r="7148" spans="2:29" x14ac:dyDescent="0.35">
      <c r="B7148" s="222">
        <v>722500</v>
      </c>
      <c r="C7148" s="208">
        <v>305654</v>
      </c>
      <c r="D7148" s="309">
        <v>16810.97</v>
      </c>
      <c r="E7148" s="206">
        <v>24452.32</v>
      </c>
      <c r="F7148" s="206">
        <v>27508.86</v>
      </c>
      <c r="G7148" s="205">
        <f t="shared" si="566"/>
        <v>0.42305051903114188</v>
      </c>
      <c r="H7148" s="207">
        <f t="shared" si="567"/>
        <v>0.45</v>
      </c>
      <c r="I7148" s="213">
        <v>286184</v>
      </c>
      <c r="J7148" s="213">
        <v>15740.12</v>
      </c>
      <c r="K7148" s="212">
        <v>22894.720000000001</v>
      </c>
      <c r="L7148" s="212">
        <v>25756.560000000001</v>
      </c>
      <c r="M7148" s="239">
        <f t="shared" si="564"/>
        <v>0.51529999999955178</v>
      </c>
      <c r="N7148" s="239"/>
      <c r="O7148" s="178"/>
      <c r="P7148" s="178"/>
      <c r="Q7148" s="178"/>
      <c r="R7148" s="178"/>
      <c r="S7148" s="178"/>
      <c r="T7148" s="178"/>
      <c r="U7148" s="178"/>
      <c r="V7148" s="178"/>
      <c r="W7148" s="178"/>
      <c r="X7148" s="178"/>
      <c r="Y7148" s="210">
        <f t="shared" si="563"/>
        <v>0.3961024221453287</v>
      </c>
      <c r="Z7148" s="211">
        <f t="shared" si="565"/>
        <v>0.46</v>
      </c>
      <c r="AA7148" s="178"/>
      <c r="AB7148" s="178"/>
      <c r="AC7148" s="178"/>
    </row>
    <row r="7149" spans="2:29" x14ac:dyDescent="0.35">
      <c r="B7149" s="222">
        <v>722600</v>
      </c>
      <c r="C7149" s="208">
        <v>305699</v>
      </c>
      <c r="D7149" s="309">
        <v>16813.439999999999</v>
      </c>
      <c r="E7149" s="206">
        <v>24455.919999999998</v>
      </c>
      <c r="F7149" s="206">
        <v>27512.91</v>
      </c>
      <c r="G7149" s="205">
        <f t="shared" si="566"/>
        <v>0.42305424854691392</v>
      </c>
      <c r="H7149" s="207">
        <f t="shared" si="567"/>
        <v>0.45</v>
      </c>
      <c r="I7149" s="213">
        <v>286228</v>
      </c>
      <c r="J7149" s="213">
        <v>15742.54</v>
      </c>
      <c r="K7149" s="212">
        <v>22898.240000000002</v>
      </c>
      <c r="L7149" s="212">
        <v>25760.52</v>
      </c>
      <c r="M7149" s="239">
        <f t="shared" si="564"/>
        <v>0.51519999999974975</v>
      </c>
      <c r="N7149" s="239"/>
      <c r="O7149" s="178"/>
      <c r="P7149" s="178"/>
      <c r="Q7149" s="178"/>
      <c r="R7149" s="178"/>
      <c r="S7149" s="178"/>
      <c r="T7149" s="178"/>
      <c r="U7149" s="178"/>
      <c r="V7149" s="178"/>
      <c r="W7149" s="178"/>
      <c r="X7149" s="178"/>
      <c r="Y7149" s="210">
        <f t="shared" si="563"/>
        <v>0.39610849709382784</v>
      </c>
      <c r="Z7149" s="211">
        <f t="shared" si="565"/>
        <v>0.44</v>
      </c>
      <c r="AA7149" s="178"/>
      <c r="AB7149" s="178"/>
      <c r="AC7149" s="178"/>
    </row>
    <row r="7150" spans="2:29" x14ac:dyDescent="0.35">
      <c r="B7150" s="222">
        <v>722700</v>
      </c>
      <c r="C7150" s="208">
        <v>305744</v>
      </c>
      <c r="D7150" s="309">
        <v>16815.919999999998</v>
      </c>
      <c r="E7150" s="206">
        <v>24459.52</v>
      </c>
      <c r="F7150" s="206">
        <v>27516.959999999999</v>
      </c>
      <c r="G7150" s="205">
        <f t="shared" si="566"/>
        <v>0.42305797703057979</v>
      </c>
      <c r="H7150" s="207">
        <f t="shared" si="567"/>
        <v>0.45</v>
      </c>
      <c r="I7150" s="213">
        <v>286274</v>
      </c>
      <c r="J7150" s="213">
        <v>15745.07</v>
      </c>
      <c r="K7150" s="212">
        <v>22901.919999999998</v>
      </c>
      <c r="L7150" s="212">
        <v>25764.66</v>
      </c>
      <c r="M7150" s="239">
        <f t="shared" si="564"/>
        <v>0.51530000000006115</v>
      </c>
      <c r="N7150" s="239"/>
      <c r="O7150" s="178"/>
      <c r="P7150" s="178"/>
      <c r="Q7150" s="178"/>
      <c r="R7150" s="178"/>
      <c r="S7150" s="178"/>
      <c r="T7150" s="178"/>
      <c r="U7150" s="178"/>
      <c r="V7150" s="178"/>
      <c r="W7150" s="178"/>
      <c r="X7150" s="178"/>
      <c r="Y7150" s="210">
        <f t="shared" si="563"/>
        <v>0.39611733776117336</v>
      </c>
      <c r="Z7150" s="211">
        <f t="shared" si="565"/>
        <v>0.46</v>
      </c>
      <c r="AA7150" s="178"/>
      <c r="AB7150" s="178"/>
      <c r="AC7150" s="178"/>
    </row>
    <row r="7151" spans="2:29" x14ac:dyDescent="0.35">
      <c r="B7151" s="222">
        <v>722800</v>
      </c>
      <c r="C7151" s="208">
        <v>305789</v>
      </c>
      <c r="D7151" s="309">
        <v>16818.39</v>
      </c>
      <c r="E7151" s="206">
        <v>24463.119999999999</v>
      </c>
      <c r="F7151" s="206">
        <v>27521.01</v>
      </c>
      <c r="G7151" s="205">
        <f t="shared" si="566"/>
        <v>0.4230617044825678</v>
      </c>
      <c r="H7151" s="207">
        <f t="shared" si="567"/>
        <v>0.45</v>
      </c>
      <c r="I7151" s="213">
        <v>286318</v>
      </c>
      <c r="J7151" s="213">
        <v>15747.49</v>
      </c>
      <c r="K7151" s="212">
        <v>22905.439999999999</v>
      </c>
      <c r="L7151" s="212">
        <v>25768.62</v>
      </c>
      <c r="M7151" s="239">
        <f t="shared" si="564"/>
        <v>0.51520000000025901</v>
      </c>
      <c r="N7151" s="239"/>
      <c r="O7151" s="178"/>
      <c r="P7151" s="178"/>
      <c r="Q7151" s="178"/>
      <c r="R7151" s="178"/>
      <c r="S7151" s="178"/>
      <c r="T7151" s="178"/>
      <c r="U7151" s="178"/>
      <c r="V7151" s="178"/>
      <c r="W7151" s="178"/>
      <c r="X7151" s="178"/>
      <c r="Y7151" s="210">
        <f t="shared" si="563"/>
        <v>0.39612340896513559</v>
      </c>
      <c r="Z7151" s="211">
        <f t="shared" si="565"/>
        <v>0.44</v>
      </c>
      <c r="AA7151" s="178"/>
      <c r="AB7151" s="178"/>
      <c r="AC7151" s="178"/>
    </row>
    <row r="7152" spans="2:29" x14ac:dyDescent="0.35">
      <c r="B7152" s="222">
        <v>722900</v>
      </c>
      <c r="C7152" s="208">
        <v>305834</v>
      </c>
      <c r="D7152" s="309">
        <v>16820.87</v>
      </c>
      <c r="E7152" s="206">
        <v>24466.720000000001</v>
      </c>
      <c r="F7152" s="206">
        <v>27525.06</v>
      </c>
      <c r="G7152" s="205">
        <f t="shared" si="566"/>
        <v>0.42306543090330612</v>
      </c>
      <c r="H7152" s="207">
        <f t="shared" si="567"/>
        <v>0.45</v>
      </c>
      <c r="I7152" s="213">
        <v>286364</v>
      </c>
      <c r="J7152" s="213">
        <v>15750.02</v>
      </c>
      <c r="K7152" s="212">
        <v>22909.119999999999</v>
      </c>
      <c r="L7152" s="212">
        <v>25772.76</v>
      </c>
      <c r="M7152" s="239">
        <f t="shared" si="564"/>
        <v>0.51529999999995202</v>
      </c>
      <c r="N7152" s="239"/>
      <c r="O7152" s="178"/>
      <c r="P7152" s="178"/>
      <c r="Q7152" s="178"/>
      <c r="R7152" s="178"/>
      <c r="S7152" s="178"/>
      <c r="T7152" s="178"/>
      <c r="U7152" s="178"/>
      <c r="V7152" s="178"/>
      <c r="W7152" s="178"/>
      <c r="X7152" s="178"/>
      <c r="Y7152" s="210">
        <f t="shared" si="563"/>
        <v>0.3961322451238069</v>
      </c>
      <c r="Z7152" s="211">
        <f t="shared" si="565"/>
        <v>0.46</v>
      </c>
      <c r="AA7152" s="178"/>
      <c r="AB7152" s="178"/>
      <c r="AC7152" s="178"/>
    </row>
    <row r="7153" spans="2:29" x14ac:dyDescent="0.35">
      <c r="B7153" s="222">
        <v>723000</v>
      </c>
      <c r="C7153" s="208">
        <v>305879</v>
      </c>
      <c r="D7153" s="309">
        <v>16823.34</v>
      </c>
      <c r="E7153" s="206">
        <v>24470.32</v>
      </c>
      <c r="F7153" s="206">
        <v>27529.11</v>
      </c>
      <c r="G7153" s="205">
        <f t="shared" si="566"/>
        <v>0.42306915629322267</v>
      </c>
      <c r="H7153" s="207">
        <f t="shared" si="567"/>
        <v>0.45</v>
      </c>
      <c r="I7153" s="213">
        <v>286408</v>
      </c>
      <c r="J7153" s="213">
        <v>15752.44</v>
      </c>
      <c r="K7153" s="212">
        <v>22912.639999999999</v>
      </c>
      <c r="L7153" s="212">
        <v>25776.720000000001</v>
      </c>
      <c r="M7153" s="239">
        <f t="shared" si="564"/>
        <v>0.51520000000011346</v>
      </c>
      <c r="N7153" s="239"/>
      <c r="O7153" s="178"/>
      <c r="P7153" s="178"/>
      <c r="Q7153" s="178"/>
      <c r="R7153" s="178"/>
      <c r="S7153" s="178"/>
      <c r="T7153" s="178"/>
      <c r="U7153" s="178"/>
      <c r="V7153" s="178"/>
      <c r="W7153" s="178"/>
      <c r="X7153" s="178"/>
      <c r="Y7153" s="210">
        <f t="shared" si="563"/>
        <v>0.39613831258644538</v>
      </c>
      <c r="Z7153" s="211">
        <f t="shared" si="565"/>
        <v>0.44</v>
      </c>
      <c r="AA7153" s="178"/>
      <c r="AB7153" s="178"/>
      <c r="AC7153" s="178"/>
    </row>
    <row r="7154" spans="2:29" x14ac:dyDescent="0.35">
      <c r="B7154" s="222">
        <v>723100</v>
      </c>
      <c r="C7154" s="208">
        <v>305924</v>
      </c>
      <c r="D7154" s="309">
        <v>16825.82</v>
      </c>
      <c r="E7154" s="206">
        <v>24473.919999999998</v>
      </c>
      <c r="F7154" s="206">
        <v>27533.16</v>
      </c>
      <c r="G7154" s="205">
        <f t="shared" si="566"/>
        <v>0.42307288065274512</v>
      </c>
      <c r="H7154" s="207">
        <f t="shared" si="567"/>
        <v>0.45</v>
      </c>
      <c r="I7154" s="213">
        <v>286454</v>
      </c>
      <c r="J7154" s="213">
        <v>15754.97</v>
      </c>
      <c r="K7154" s="212">
        <v>22916.32</v>
      </c>
      <c r="L7154" s="212">
        <v>25780.86</v>
      </c>
      <c r="M7154" s="239">
        <f t="shared" si="564"/>
        <v>0.51529999999980647</v>
      </c>
      <c r="N7154" s="239"/>
      <c r="O7154" s="178"/>
      <c r="P7154" s="178"/>
      <c r="Q7154" s="178"/>
      <c r="R7154" s="178"/>
      <c r="S7154" s="178"/>
      <c r="T7154" s="178"/>
      <c r="U7154" s="178"/>
      <c r="V7154" s="178"/>
      <c r="W7154" s="178"/>
      <c r="X7154" s="178"/>
      <c r="Y7154" s="210">
        <f t="shared" si="563"/>
        <v>0.39614714424007746</v>
      </c>
      <c r="Z7154" s="211">
        <f t="shared" si="565"/>
        <v>0.46</v>
      </c>
      <c r="AA7154" s="178"/>
      <c r="AB7154" s="178"/>
      <c r="AC7154" s="178"/>
    </row>
    <row r="7155" spans="2:29" x14ac:dyDescent="0.35">
      <c r="B7155" s="222">
        <v>723200</v>
      </c>
      <c r="C7155" s="208">
        <v>305969</v>
      </c>
      <c r="D7155" s="309">
        <v>16828.29</v>
      </c>
      <c r="E7155" s="206">
        <v>24477.52</v>
      </c>
      <c r="F7155" s="206">
        <v>27537.21</v>
      </c>
      <c r="G7155" s="205">
        <f t="shared" si="566"/>
        <v>0.4230766039823009</v>
      </c>
      <c r="H7155" s="207">
        <f t="shared" si="567"/>
        <v>0.45</v>
      </c>
      <c r="I7155" s="213">
        <v>286498</v>
      </c>
      <c r="J7155" s="213">
        <v>15757.39</v>
      </c>
      <c r="K7155" s="212">
        <v>22919.84</v>
      </c>
      <c r="L7155" s="212">
        <v>25784.82</v>
      </c>
      <c r="M7155" s="239">
        <f t="shared" si="564"/>
        <v>0.51520000000000432</v>
      </c>
      <c r="N7155" s="239"/>
      <c r="O7155" s="178"/>
      <c r="P7155" s="178"/>
      <c r="Q7155" s="178"/>
      <c r="R7155" s="178"/>
      <c r="S7155" s="178"/>
      <c r="T7155" s="178"/>
      <c r="U7155" s="178"/>
      <c r="V7155" s="178"/>
      <c r="W7155" s="178"/>
      <c r="X7155" s="178"/>
      <c r="Y7155" s="210">
        <f t="shared" si="563"/>
        <v>0.39615320796460179</v>
      </c>
      <c r="Z7155" s="211">
        <f t="shared" si="565"/>
        <v>0.44</v>
      </c>
      <c r="AA7155" s="178"/>
      <c r="AB7155" s="178"/>
      <c r="AC7155" s="178"/>
    </row>
    <row r="7156" spans="2:29" x14ac:dyDescent="0.35">
      <c r="B7156" s="222">
        <v>723300</v>
      </c>
      <c r="C7156" s="208">
        <v>306014</v>
      </c>
      <c r="D7156" s="309">
        <v>16830.77</v>
      </c>
      <c r="E7156" s="206">
        <v>24481.119999999999</v>
      </c>
      <c r="F7156" s="206">
        <v>27541.26</v>
      </c>
      <c r="G7156" s="205">
        <f t="shared" si="566"/>
        <v>0.42308032628231718</v>
      </c>
      <c r="H7156" s="207">
        <f t="shared" si="567"/>
        <v>0.45</v>
      </c>
      <c r="I7156" s="213">
        <v>286544</v>
      </c>
      <c r="J7156" s="213">
        <v>15759.92</v>
      </c>
      <c r="K7156" s="212">
        <v>22923.52</v>
      </c>
      <c r="L7156" s="212">
        <v>25788.959999999999</v>
      </c>
      <c r="M7156" s="239">
        <f t="shared" si="564"/>
        <v>0.51530000000027942</v>
      </c>
      <c r="N7156" s="239"/>
      <c r="O7156" s="178"/>
      <c r="P7156" s="178"/>
      <c r="Q7156" s="178"/>
      <c r="R7156" s="178"/>
      <c r="S7156" s="178"/>
      <c r="T7156" s="178"/>
      <c r="U7156" s="178"/>
      <c r="V7156" s="178"/>
      <c r="W7156" s="178"/>
      <c r="X7156" s="178"/>
      <c r="Y7156" s="210">
        <f t="shared" si="563"/>
        <v>0.39616203511682568</v>
      </c>
      <c r="Z7156" s="211">
        <f t="shared" si="565"/>
        <v>0.46</v>
      </c>
      <c r="AA7156" s="178"/>
      <c r="AB7156" s="178"/>
      <c r="AC7156" s="178"/>
    </row>
    <row r="7157" spans="2:29" x14ac:dyDescent="0.35">
      <c r="B7157" s="222">
        <v>723400</v>
      </c>
      <c r="C7157" s="208">
        <v>306059</v>
      </c>
      <c r="D7157" s="309">
        <v>16833.240000000002</v>
      </c>
      <c r="E7157" s="206">
        <v>24484.720000000001</v>
      </c>
      <c r="F7157" s="206">
        <v>27545.31</v>
      </c>
      <c r="G7157" s="205">
        <f t="shared" si="566"/>
        <v>0.42308404755322088</v>
      </c>
      <c r="H7157" s="207">
        <f t="shared" si="567"/>
        <v>0.45</v>
      </c>
      <c r="I7157" s="213">
        <v>286588</v>
      </c>
      <c r="J7157" s="213">
        <v>15762.34</v>
      </c>
      <c r="K7157" s="212">
        <v>22927.040000000001</v>
      </c>
      <c r="L7157" s="212">
        <v>25792.92</v>
      </c>
      <c r="M7157" s="239">
        <f t="shared" si="564"/>
        <v>0.51519999999989519</v>
      </c>
      <c r="N7157" s="239"/>
      <c r="O7157" s="178"/>
      <c r="P7157" s="178"/>
      <c r="Q7157" s="178"/>
      <c r="R7157" s="178"/>
      <c r="S7157" s="178"/>
      <c r="T7157" s="178"/>
      <c r="U7157" s="178"/>
      <c r="V7157" s="178"/>
      <c r="W7157" s="178"/>
      <c r="X7157" s="178"/>
      <c r="Y7157" s="210">
        <f t="shared" si="563"/>
        <v>0.3961680951064418</v>
      </c>
      <c r="Z7157" s="211">
        <f t="shared" si="565"/>
        <v>0.44</v>
      </c>
      <c r="AA7157" s="178"/>
      <c r="AB7157" s="178"/>
      <c r="AC7157" s="178"/>
    </row>
    <row r="7158" spans="2:29" x14ac:dyDescent="0.35">
      <c r="B7158" s="222">
        <v>723500</v>
      </c>
      <c r="C7158" s="208">
        <v>306104</v>
      </c>
      <c r="D7158" s="309">
        <v>16835.72</v>
      </c>
      <c r="E7158" s="206">
        <v>24488.32</v>
      </c>
      <c r="F7158" s="206">
        <v>27549.360000000001</v>
      </c>
      <c r="G7158" s="205">
        <f t="shared" si="566"/>
        <v>0.42308776779543883</v>
      </c>
      <c r="H7158" s="207">
        <f t="shared" si="567"/>
        <v>0.45</v>
      </c>
      <c r="I7158" s="213">
        <v>286634</v>
      </c>
      <c r="J7158" s="213">
        <v>15764.87</v>
      </c>
      <c r="K7158" s="212">
        <v>22930.720000000001</v>
      </c>
      <c r="L7158" s="212">
        <v>25797.06</v>
      </c>
      <c r="M7158" s="239">
        <f t="shared" si="564"/>
        <v>0.51529999999955178</v>
      </c>
      <c r="N7158" s="239"/>
      <c r="O7158" s="178"/>
      <c r="P7158" s="178"/>
      <c r="Q7158" s="178"/>
      <c r="R7158" s="178"/>
      <c r="S7158" s="178"/>
      <c r="T7158" s="178"/>
      <c r="U7158" s="178"/>
      <c r="V7158" s="178"/>
      <c r="W7158" s="178"/>
      <c r="X7158" s="178"/>
      <c r="Y7158" s="210">
        <f t="shared" si="563"/>
        <v>0.39617691776088459</v>
      </c>
      <c r="Z7158" s="211">
        <f t="shared" si="565"/>
        <v>0.46</v>
      </c>
      <c r="AA7158" s="178"/>
      <c r="AB7158" s="178"/>
      <c r="AC7158" s="178"/>
    </row>
    <row r="7159" spans="2:29" x14ac:dyDescent="0.35">
      <c r="B7159" s="222">
        <v>723600</v>
      </c>
      <c r="C7159" s="208">
        <v>306149</v>
      </c>
      <c r="D7159" s="309">
        <v>16838.189999999999</v>
      </c>
      <c r="E7159" s="206">
        <v>24491.919999999998</v>
      </c>
      <c r="F7159" s="206">
        <v>27553.41</v>
      </c>
      <c r="G7159" s="205">
        <f t="shared" si="566"/>
        <v>0.42309148700939747</v>
      </c>
      <c r="H7159" s="207">
        <f t="shared" si="567"/>
        <v>0.45</v>
      </c>
      <c r="I7159" s="213">
        <v>286678</v>
      </c>
      <c r="J7159" s="213">
        <v>15767.29</v>
      </c>
      <c r="K7159" s="212">
        <v>22934.240000000002</v>
      </c>
      <c r="L7159" s="212">
        <v>25801.02</v>
      </c>
      <c r="M7159" s="239">
        <f t="shared" si="564"/>
        <v>0.51519999999974975</v>
      </c>
      <c r="N7159" s="239"/>
      <c r="O7159" s="178"/>
      <c r="P7159" s="178"/>
      <c r="Q7159" s="178"/>
      <c r="R7159" s="178"/>
      <c r="S7159" s="178"/>
      <c r="T7159" s="178"/>
      <c r="U7159" s="178"/>
      <c r="V7159" s="178"/>
      <c r="W7159" s="178"/>
      <c r="X7159" s="178"/>
      <c r="Y7159" s="210">
        <f t="shared" si="563"/>
        <v>0.39618297401879493</v>
      </c>
      <c r="Z7159" s="211">
        <f t="shared" si="565"/>
        <v>0.44</v>
      </c>
      <c r="AA7159" s="178"/>
      <c r="AB7159" s="178"/>
      <c r="AC7159" s="178"/>
    </row>
    <row r="7160" spans="2:29" x14ac:dyDescent="0.35">
      <c r="B7160" s="222">
        <v>723700</v>
      </c>
      <c r="C7160" s="208">
        <v>306194</v>
      </c>
      <c r="D7160" s="309">
        <v>16840.669999999998</v>
      </c>
      <c r="E7160" s="206">
        <v>24495.52</v>
      </c>
      <c r="F7160" s="206">
        <v>27557.46</v>
      </c>
      <c r="G7160" s="205">
        <f t="shared" si="566"/>
        <v>0.42309520519552302</v>
      </c>
      <c r="H7160" s="207">
        <f t="shared" si="567"/>
        <v>0.45</v>
      </c>
      <c r="I7160" s="213">
        <v>286724</v>
      </c>
      <c r="J7160" s="213">
        <v>15769.82</v>
      </c>
      <c r="K7160" s="212">
        <v>22937.919999999998</v>
      </c>
      <c r="L7160" s="212">
        <v>25805.16</v>
      </c>
      <c r="M7160" s="239">
        <f t="shared" si="564"/>
        <v>0.51530000000006115</v>
      </c>
      <c r="N7160" s="239"/>
      <c r="O7160" s="178"/>
      <c r="P7160" s="178"/>
      <c r="Q7160" s="178"/>
      <c r="R7160" s="178"/>
      <c r="S7160" s="178"/>
      <c r="T7160" s="178"/>
      <c r="U7160" s="178"/>
      <c r="V7160" s="178"/>
      <c r="W7160" s="178"/>
      <c r="X7160" s="178"/>
      <c r="Y7160" s="210">
        <f t="shared" si="563"/>
        <v>0.39619179217907974</v>
      </c>
      <c r="Z7160" s="211">
        <f t="shared" si="565"/>
        <v>0.46</v>
      </c>
      <c r="AA7160" s="178"/>
      <c r="AB7160" s="178"/>
      <c r="AC7160" s="178"/>
    </row>
    <row r="7161" spans="2:29" x14ac:dyDescent="0.35">
      <c r="B7161" s="222">
        <v>723800</v>
      </c>
      <c r="C7161" s="208">
        <v>306239</v>
      </c>
      <c r="D7161" s="309">
        <v>16843.14</v>
      </c>
      <c r="E7161" s="206">
        <v>24499.119999999999</v>
      </c>
      <c r="F7161" s="206">
        <v>27561.51</v>
      </c>
      <c r="G7161" s="205">
        <f t="shared" si="566"/>
        <v>0.42309892235424151</v>
      </c>
      <c r="H7161" s="207">
        <f t="shared" si="567"/>
        <v>0.45</v>
      </c>
      <c r="I7161" s="213">
        <v>286768</v>
      </c>
      <c r="J7161" s="213">
        <v>15772.24</v>
      </c>
      <c r="K7161" s="212">
        <v>22941.439999999999</v>
      </c>
      <c r="L7161" s="212">
        <v>25809.119999999999</v>
      </c>
      <c r="M7161" s="239">
        <f t="shared" si="564"/>
        <v>0.51520000000025901</v>
      </c>
      <c r="N7161" s="239"/>
      <c r="O7161" s="178"/>
      <c r="P7161" s="178"/>
      <c r="Q7161" s="178"/>
      <c r="R7161" s="178"/>
      <c r="S7161" s="178"/>
      <c r="T7161" s="178"/>
      <c r="U7161" s="178"/>
      <c r="V7161" s="178"/>
      <c r="W7161" s="178"/>
      <c r="X7161" s="178"/>
      <c r="Y7161" s="210">
        <f t="shared" si="563"/>
        <v>0.39619784470848302</v>
      </c>
      <c r="Z7161" s="211">
        <f t="shared" si="565"/>
        <v>0.44</v>
      </c>
      <c r="AA7161" s="178"/>
      <c r="AB7161" s="178"/>
      <c r="AC7161" s="178"/>
    </row>
    <row r="7162" spans="2:29" x14ac:dyDescent="0.35">
      <c r="B7162" s="222">
        <v>723900</v>
      </c>
      <c r="C7162" s="208">
        <v>306284</v>
      </c>
      <c r="D7162" s="309">
        <v>16845.62</v>
      </c>
      <c r="E7162" s="206">
        <v>24502.720000000001</v>
      </c>
      <c r="F7162" s="206">
        <v>27565.56</v>
      </c>
      <c r="G7162" s="205">
        <f t="shared" si="566"/>
        <v>0.42310263848597873</v>
      </c>
      <c r="H7162" s="207">
        <f t="shared" si="567"/>
        <v>0.45</v>
      </c>
      <c r="I7162" s="213">
        <v>286814</v>
      </c>
      <c r="J7162" s="213">
        <v>15774.77</v>
      </c>
      <c r="K7162" s="212">
        <v>22945.119999999999</v>
      </c>
      <c r="L7162" s="212">
        <v>25813.26</v>
      </c>
      <c r="M7162" s="239">
        <f t="shared" si="564"/>
        <v>0.51529999999995202</v>
      </c>
      <c r="N7162" s="239"/>
      <c r="O7162" s="178"/>
      <c r="P7162" s="178"/>
      <c r="Q7162" s="178"/>
      <c r="R7162" s="178"/>
      <c r="S7162" s="178"/>
      <c r="T7162" s="178"/>
      <c r="U7162" s="178"/>
      <c r="V7162" s="178"/>
      <c r="W7162" s="178"/>
      <c r="X7162" s="178"/>
      <c r="Y7162" s="210">
        <f t="shared" si="563"/>
        <v>0.39620665837822905</v>
      </c>
      <c r="Z7162" s="211">
        <f t="shared" si="565"/>
        <v>0.46</v>
      </c>
      <c r="AA7162" s="178"/>
      <c r="AB7162" s="178"/>
      <c r="AC7162" s="178"/>
    </row>
    <row r="7163" spans="2:29" x14ac:dyDescent="0.35">
      <c r="B7163" s="222">
        <v>724000</v>
      </c>
      <c r="C7163" s="208">
        <v>306329</v>
      </c>
      <c r="D7163" s="309">
        <v>16848.09</v>
      </c>
      <c r="E7163" s="206">
        <v>24506.32</v>
      </c>
      <c r="F7163" s="206">
        <v>27569.61</v>
      </c>
      <c r="G7163" s="205">
        <f t="shared" si="566"/>
        <v>0.42310635359116022</v>
      </c>
      <c r="H7163" s="207">
        <f t="shared" si="567"/>
        <v>0.45</v>
      </c>
      <c r="I7163" s="213">
        <v>286858</v>
      </c>
      <c r="J7163" s="213">
        <v>15777.19</v>
      </c>
      <c r="K7163" s="212">
        <v>22948.639999999999</v>
      </c>
      <c r="L7163" s="212">
        <v>25817.22</v>
      </c>
      <c r="M7163" s="239">
        <f t="shared" si="564"/>
        <v>0.51520000000011346</v>
      </c>
      <c r="N7163" s="239"/>
      <c r="O7163" s="178"/>
      <c r="P7163" s="178"/>
      <c r="Q7163" s="178"/>
      <c r="R7163" s="178"/>
      <c r="S7163" s="178"/>
      <c r="T7163" s="178"/>
      <c r="U7163" s="178"/>
      <c r="V7163" s="178"/>
      <c r="W7163" s="178"/>
      <c r="X7163" s="178"/>
      <c r="Y7163" s="210">
        <f t="shared" si="563"/>
        <v>0.39621270718232043</v>
      </c>
      <c r="Z7163" s="211">
        <f t="shared" si="565"/>
        <v>0.44</v>
      </c>
      <c r="AA7163" s="178"/>
      <c r="AB7163" s="178"/>
      <c r="AC7163" s="178"/>
    </row>
    <row r="7164" spans="2:29" x14ac:dyDescent="0.35">
      <c r="B7164" s="222">
        <v>724100</v>
      </c>
      <c r="C7164" s="208">
        <v>306374</v>
      </c>
      <c r="D7164" s="309">
        <v>16850.57</v>
      </c>
      <c r="E7164" s="206">
        <v>24509.919999999998</v>
      </c>
      <c r="F7164" s="206">
        <v>27573.66</v>
      </c>
      <c r="G7164" s="205">
        <f t="shared" si="566"/>
        <v>0.42311006767021131</v>
      </c>
      <c r="H7164" s="207">
        <f t="shared" si="567"/>
        <v>0.45</v>
      </c>
      <c r="I7164" s="213">
        <v>286904</v>
      </c>
      <c r="J7164" s="213">
        <v>15779.72</v>
      </c>
      <c r="K7164" s="212">
        <v>22952.32</v>
      </c>
      <c r="L7164" s="212">
        <v>25821.360000000001</v>
      </c>
      <c r="M7164" s="239">
        <f t="shared" si="564"/>
        <v>0.51529999999980647</v>
      </c>
      <c r="N7164" s="239"/>
      <c r="O7164" s="178"/>
      <c r="P7164" s="178"/>
      <c r="Q7164" s="178"/>
      <c r="R7164" s="178"/>
      <c r="S7164" s="178"/>
      <c r="T7164" s="178"/>
      <c r="U7164" s="178"/>
      <c r="V7164" s="178"/>
      <c r="W7164" s="178"/>
      <c r="X7164" s="178"/>
      <c r="Y7164" s="210">
        <f t="shared" si="563"/>
        <v>0.39622151636514291</v>
      </c>
      <c r="Z7164" s="211">
        <f t="shared" si="565"/>
        <v>0.46</v>
      </c>
      <c r="AA7164" s="178"/>
      <c r="AB7164" s="178"/>
      <c r="AC7164" s="178"/>
    </row>
    <row r="7165" spans="2:29" x14ac:dyDescent="0.35">
      <c r="B7165" s="222">
        <v>724200</v>
      </c>
      <c r="C7165" s="208">
        <v>306419</v>
      </c>
      <c r="D7165" s="309">
        <v>16853.04</v>
      </c>
      <c r="E7165" s="206">
        <v>24513.52</v>
      </c>
      <c r="F7165" s="206">
        <v>27577.71</v>
      </c>
      <c r="G7165" s="205">
        <f t="shared" si="566"/>
        <v>0.42311378072355704</v>
      </c>
      <c r="H7165" s="207">
        <f t="shared" si="567"/>
        <v>0.45</v>
      </c>
      <c r="I7165" s="213">
        <v>286948</v>
      </c>
      <c r="J7165" s="213">
        <v>15782.14</v>
      </c>
      <c r="K7165" s="212">
        <v>22955.84</v>
      </c>
      <c r="L7165" s="212">
        <v>25825.32</v>
      </c>
      <c r="M7165" s="239">
        <f t="shared" si="564"/>
        <v>0.51520000000000432</v>
      </c>
      <c r="N7165" s="239"/>
      <c r="O7165" s="178"/>
      <c r="P7165" s="178"/>
      <c r="Q7165" s="178"/>
      <c r="R7165" s="178"/>
      <c r="S7165" s="178"/>
      <c r="T7165" s="178"/>
      <c r="U7165" s="178"/>
      <c r="V7165" s="178"/>
      <c r="W7165" s="178"/>
      <c r="X7165" s="178"/>
      <c r="Y7165" s="210">
        <f t="shared" si="563"/>
        <v>0.39622756144711407</v>
      </c>
      <c r="Z7165" s="211">
        <f t="shared" si="565"/>
        <v>0.44</v>
      </c>
      <c r="AA7165" s="178"/>
      <c r="AB7165" s="178"/>
      <c r="AC7165" s="178"/>
    </row>
    <row r="7166" spans="2:29" x14ac:dyDescent="0.35">
      <c r="B7166" s="222">
        <v>724300</v>
      </c>
      <c r="C7166" s="208">
        <v>306464</v>
      </c>
      <c r="D7166" s="309">
        <v>16855.52</v>
      </c>
      <c r="E7166" s="206">
        <v>24517.119999999999</v>
      </c>
      <c r="F7166" s="206">
        <v>27581.759999999998</v>
      </c>
      <c r="G7166" s="205">
        <f t="shared" si="566"/>
        <v>0.42311749275162225</v>
      </c>
      <c r="H7166" s="207">
        <f t="shared" si="567"/>
        <v>0.45</v>
      </c>
      <c r="I7166" s="213">
        <v>286994</v>
      </c>
      <c r="J7166" s="213">
        <v>15784.67</v>
      </c>
      <c r="K7166" s="212">
        <v>22959.52</v>
      </c>
      <c r="L7166" s="212">
        <v>25829.46</v>
      </c>
      <c r="M7166" s="239">
        <f t="shared" si="564"/>
        <v>0.51530000000027942</v>
      </c>
      <c r="N7166" s="239"/>
      <c r="O7166" s="178"/>
      <c r="P7166" s="178"/>
      <c r="Q7166" s="178"/>
      <c r="R7166" s="178"/>
      <c r="S7166" s="178"/>
      <c r="T7166" s="178"/>
      <c r="U7166" s="178"/>
      <c r="V7166" s="178"/>
      <c r="W7166" s="178"/>
      <c r="X7166" s="178"/>
      <c r="Y7166" s="210">
        <f t="shared" si="563"/>
        <v>0.39623636614662433</v>
      </c>
      <c r="Z7166" s="211">
        <f t="shared" si="565"/>
        <v>0.46</v>
      </c>
      <c r="AA7166" s="178"/>
      <c r="AB7166" s="178"/>
      <c r="AC7166" s="178"/>
    </row>
    <row r="7167" spans="2:29" x14ac:dyDescent="0.35">
      <c r="B7167" s="222">
        <v>724400</v>
      </c>
      <c r="C7167" s="208">
        <v>306509</v>
      </c>
      <c r="D7167" s="309">
        <v>16857.990000000002</v>
      </c>
      <c r="E7167" s="206">
        <v>24520.720000000001</v>
      </c>
      <c r="F7167" s="206">
        <v>27585.81</v>
      </c>
      <c r="G7167" s="205">
        <f t="shared" si="566"/>
        <v>0.42312120375483159</v>
      </c>
      <c r="H7167" s="207">
        <f t="shared" si="567"/>
        <v>0.45</v>
      </c>
      <c r="I7167" s="213">
        <v>287038</v>
      </c>
      <c r="J7167" s="213">
        <v>15787.09</v>
      </c>
      <c r="K7167" s="212">
        <v>22963.040000000001</v>
      </c>
      <c r="L7167" s="212">
        <v>25833.42</v>
      </c>
      <c r="M7167" s="239">
        <f t="shared" si="564"/>
        <v>0.51519999999989519</v>
      </c>
      <c r="N7167" s="239"/>
      <c r="O7167" s="178"/>
      <c r="P7167" s="178"/>
      <c r="Q7167" s="178"/>
      <c r="R7167" s="178"/>
      <c r="S7167" s="178"/>
      <c r="T7167" s="178"/>
      <c r="U7167" s="178"/>
      <c r="V7167" s="178"/>
      <c r="W7167" s="178"/>
      <c r="X7167" s="178"/>
      <c r="Y7167" s="210">
        <f t="shared" si="563"/>
        <v>0.39624240750966316</v>
      </c>
      <c r="Z7167" s="211">
        <f t="shared" si="565"/>
        <v>0.44</v>
      </c>
      <c r="AA7167" s="178"/>
      <c r="AB7167" s="178"/>
      <c r="AC7167" s="178"/>
    </row>
    <row r="7168" spans="2:29" x14ac:dyDescent="0.35">
      <c r="B7168" s="222">
        <v>724500</v>
      </c>
      <c r="C7168" s="208">
        <v>306554</v>
      </c>
      <c r="D7168" s="309">
        <v>16860.47</v>
      </c>
      <c r="E7168" s="206">
        <v>24524.32</v>
      </c>
      <c r="F7168" s="206">
        <v>27589.86</v>
      </c>
      <c r="G7168" s="205">
        <f t="shared" si="566"/>
        <v>0.42312491373360939</v>
      </c>
      <c r="H7168" s="207">
        <f t="shared" si="567"/>
        <v>0.45</v>
      </c>
      <c r="I7168" s="213">
        <v>287084</v>
      </c>
      <c r="J7168" s="213">
        <v>15789.62</v>
      </c>
      <c r="K7168" s="212">
        <v>22966.720000000001</v>
      </c>
      <c r="L7168" s="212">
        <v>25837.56</v>
      </c>
      <c r="M7168" s="239">
        <f t="shared" si="564"/>
        <v>0.51529999999955178</v>
      </c>
      <c r="N7168" s="239"/>
      <c r="O7168" s="178"/>
      <c r="P7168" s="178"/>
      <c r="Q7168" s="178"/>
      <c r="R7168" s="178"/>
      <c r="S7168" s="178"/>
      <c r="T7168" s="178"/>
      <c r="U7168" s="178"/>
      <c r="V7168" s="178"/>
      <c r="W7168" s="178"/>
      <c r="X7168" s="178"/>
      <c r="Y7168" s="210">
        <f t="shared" si="563"/>
        <v>0.39625120772946859</v>
      </c>
      <c r="Z7168" s="211">
        <f t="shared" si="565"/>
        <v>0.46</v>
      </c>
      <c r="AA7168" s="178"/>
      <c r="AB7168" s="178"/>
      <c r="AC7168" s="178"/>
    </row>
    <row r="7169" spans="2:29" x14ac:dyDescent="0.35">
      <c r="B7169" s="222">
        <v>724600</v>
      </c>
      <c r="C7169" s="208">
        <v>306599</v>
      </c>
      <c r="D7169" s="309">
        <v>16862.939999999999</v>
      </c>
      <c r="E7169" s="206">
        <v>24527.919999999998</v>
      </c>
      <c r="F7169" s="206">
        <v>27593.91</v>
      </c>
      <c r="G7169" s="205">
        <f t="shared" si="566"/>
        <v>0.42312862268837981</v>
      </c>
      <c r="H7169" s="207">
        <f t="shared" si="567"/>
        <v>0.45</v>
      </c>
      <c r="I7169" s="213">
        <v>287128</v>
      </c>
      <c r="J7169" s="213">
        <v>15792.04</v>
      </c>
      <c r="K7169" s="212">
        <v>22970.240000000002</v>
      </c>
      <c r="L7169" s="212">
        <v>25841.52</v>
      </c>
      <c r="M7169" s="239">
        <f t="shared" si="564"/>
        <v>0.51519999999974975</v>
      </c>
      <c r="N7169" s="239"/>
      <c r="O7169" s="178"/>
      <c r="P7169" s="178"/>
      <c r="Q7169" s="178"/>
      <c r="R7169" s="178"/>
      <c r="S7169" s="178"/>
      <c r="T7169" s="178"/>
      <c r="U7169" s="178"/>
      <c r="V7169" s="178"/>
      <c r="W7169" s="178"/>
      <c r="X7169" s="178"/>
      <c r="Y7169" s="210">
        <f t="shared" si="563"/>
        <v>0.3962572453767596</v>
      </c>
      <c r="Z7169" s="211">
        <f t="shared" si="565"/>
        <v>0.44</v>
      </c>
      <c r="AA7169" s="178"/>
      <c r="AB7169" s="178"/>
      <c r="AC7169" s="178"/>
    </row>
    <row r="7170" spans="2:29" x14ac:dyDescent="0.35">
      <c r="B7170" s="222">
        <v>724700</v>
      </c>
      <c r="C7170" s="208">
        <v>306644</v>
      </c>
      <c r="D7170" s="309">
        <v>16865.419999999998</v>
      </c>
      <c r="E7170" s="206">
        <v>24531.52</v>
      </c>
      <c r="F7170" s="206">
        <v>27597.96</v>
      </c>
      <c r="G7170" s="205">
        <f t="shared" si="566"/>
        <v>0.42313233061956673</v>
      </c>
      <c r="H7170" s="207">
        <f t="shared" si="567"/>
        <v>0.45</v>
      </c>
      <c r="I7170" s="213">
        <v>287174</v>
      </c>
      <c r="J7170" s="213">
        <v>15794.57</v>
      </c>
      <c r="K7170" s="212">
        <v>22973.919999999998</v>
      </c>
      <c r="L7170" s="212">
        <v>25845.66</v>
      </c>
      <c r="M7170" s="239">
        <f t="shared" si="564"/>
        <v>0.51530000000006115</v>
      </c>
      <c r="N7170" s="239"/>
      <c r="O7170" s="178"/>
      <c r="P7170" s="178"/>
      <c r="Q7170" s="178"/>
      <c r="R7170" s="178"/>
      <c r="S7170" s="178"/>
      <c r="T7170" s="178"/>
      <c r="U7170" s="178"/>
      <c r="V7170" s="178"/>
      <c r="W7170" s="178"/>
      <c r="X7170" s="178"/>
      <c r="Y7170" s="210">
        <f t="shared" si="563"/>
        <v>0.39626604112046365</v>
      </c>
      <c r="Z7170" s="211">
        <f t="shared" si="565"/>
        <v>0.46</v>
      </c>
      <c r="AA7170" s="178"/>
      <c r="AB7170" s="178"/>
      <c r="AC7170" s="178"/>
    </row>
    <row r="7171" spans="2:29" x14ac:dyDescent="0.35">
      <c r="B7171" s="222">
        <v>724800</v>
      </c>
      <c r="C7171" s="208">
        <v>306689</v>
      </c>
      <c r="D7171" s="309">
        <v>16867.89</v>
      </c>
      <c r="E7171" s="206">
        <v>24535.119999999999</v>
      </c>
      <c r="F7171" s="206">
        <v>27602.01</v>
      </c>
      <c r="G7171" s="205">
        <f t="shared" si="566"/>
        <v>0.42313603752759382</v>
      </c>
      <c r="H7171" s="207">
        <f t="shared" si="567"/>
        <v>0.45</v>
      </c>
      <c r="I7171" s="213">
        <v>287218</v>
      </c>
      <c r="J7171" s="213">
        <v>15796.99</v>
      </c>
      <c r="K7171" s="212">
        <v>22977.439999999999</v>
      </c>
      <c r="L7171" s="212">
        <v>25849.62</v>
      </c>
      <c r="M7171" s="239">
        <f t="shared" si="564"/>
        <v>0.51520000000025901</v>
      </c>
      <c r="N7171" s="239"/>
      <c r="O7171" s="178"/>
      <c r="P7171" s="178"/>
      <c r="Q7171" s="178"/>
      <c r="R7171" s="178"/>
      <c r="S7171" s="178"/>
      <c r="T7171" s="178"/>
      <c r="U7171" s="178"/>
      <c r="V7171" s="178"/>
      <c r="W7171" s="178"/>
      <c r="X7171" s="178"/>
      <c r="Y7171" s="210">
        <f t="shared" ref="Y7171:Y7234" si="568">I7171/$B7171</f>
        <v>0.39627207505518763</v>
      </c>
      <c r="Z7171" s="211">
        <f t="shared" si="565"/>
        <v>0.44</v>
      </c>
      <c r="AA7171" s="178"/>
      <c r="AB7171" s="178"/>
      <c r="AC7171" s="178"/>
    </row>
    <row r="7172" spans="2:29" x14ac:dyDescent="0.35">
      <c r="B7172" s="222">
        <v>724900</v>
      </c>
      <c r="C7172" s="208">
        <v>306734</v>
      </c>
      <c r="D7172" s="309">
        <v>16870.37</v>
      </c>
      <c r="E7172" s="206">
        <v>24538.720000000001</v>
      </c>
      <c r="F7172" s="206">
        <v>27606.06</v>
      </c>
      <c r="G7172" s="205">
        <f t="shared" si="566"/>
        <v>0.42313974341288452</v>
      </c>
      <c r="H7172" s="207">
        <f t="shared" si="567"/>
        <v>0.45</v>
      </c>
      <c r="I7172" s="213">
        <v>287264</v>
      </c>
      <c r="J7172" s="213">
        <v>15799.52</v>
      </c>
      <c r="K7172" s="212">
        <v>22981.119999999999</v>
      </c>
      <c r="L7172" s="212">
        <v>25853.759999999998</v>
      </c>
      <c r="M7172" s="239">
        <f t="shared" ref="M7172:M7235" si="569">(C7172+D7172+F7172-C7171-D7171-F7171)/100</f>
        <v>0.51529999999995202</v>
      </c>
      <c r="N7172" s="239"/>
      <c r="O7172" s="178"/>
      <c r="P7172" s="178"/>
      <c r="Q7172" s="178"/>
      <c r="R7172" s="178"/>
      <c r="S7172" s="178"/>
      <c r="T7172" s="178"/>
      <c r="U7172" s="178"/>
      <c r="V7172" s="178"/>
      <c r="W7172" s="178"/>
      <c r="X7172" s="178"/>
      <c r="Y7172" s="210">
        <f t="shared" si="568"/>
        <v>0.39628086632638987</v>
      </c>
      <c r="Z7172" s="211">
        <f t="shared" ref="Z7172:Z7235" si="570">(I7172-I7171)/($B7172-$B7171)</f>
        <v>0.46</v>
      </c>
      <c r="AA7172" s="178"/>
      <c r="AB7172" s="178"/>
      <c r="AC7172" s="178"/>
    </row>
    <row r="7173" spans="2:29" x14ac:dyDescent="0.35">
      <c r="B7173" s="222">
        <v>725000</v>
      </c>
      <c r="C7173" s="208">
        <v>306779</v>
      </c>
      <c r="D7173" s="309">
        <v>16872.84</v>
      </c>
      <c r="E7173" s="206">
        <v>24542.32</v>
      </c>
      <c r="F7173" s="206">
        <v>27610.11</v>
      </c>
      <c r="G7173" s="205">
        <f t="shared" ref="G7173:G7236" si="571">C7173/B7173</f>
        <v>0.42314344827586209</v>
      </c>
      <c r="H7173" s="207">
        <f t="shared" ref="H7173:H7236" si="572">(C7173-C7172)/(B7173-B7172)</f>
        <v>0.45</v>
      </c>
      <c r="I7173" s="213">
        <v>287308</v>
      </c>
      <c r="J7173" s="213">
        <v>15801.94</v>
      </c>
      <c r="K7173" s="212">
        <v>22984.639999999999</v>
      </c>
      <c r="L7173" s="212">
        <v>25857.72</v>
      </c>
      <c r="M7173" s="239">
        <f t="shared" si="569"/>
        <v>0.51520000000011346</v>
      </c>
      <c r="N7173" s="239"/>
      <c r="O7173" s="178"/>
      <c r="P7173" s="178"/>
      <c r="Q7173" s="178"/>
      <c r="R7173" s="178"/>
      <c r="S7173" s="178"/>
      <c r="T7173" s="178"/>
      <c r="U7173" s="178"/>
      <c r="V7173" s="178"/>
      <c r="W7173" s="178"/>
      <c r="X7173" s="178"/>
      <c r="Y7173" s="210">
        <f t="shared" si="568"/>
        <v>0.39628689655172411</v>
      </c>
      <c r="Z7173" s="211">
        <f t="shared" si="570"/>
        <v>0.44</v>
      </c>
      <c r="AA7173" s="178"/>
      <c r="AB7173" s="178"/>
      <c r="AC7173" s="178"/>
    </row>
    <row r="7174" spans="2:29" x14ac:dyDescent="0.35">
      <c r="B7174" s="222">
        <v>725100</v>
      </c>
      <c r="C7174" s="208">
        <v>306824</v>
      </c>
      <c r="D7174" s="309">
        <v>16875.32</v>
      </c>
      <c r="E7174" s="206">
        <v>24545.919999999998</v>
      </c>
      <c r="F7174" s="206">
        <v>27614.16</v>
      </c>
      <c r="G7174" s="205">
        <f t="shared" si="571"/>
        <v>0.42314715211694937</v>
      </c>
      <c r="H7174" s="207">
        <f t="shared" si="572"/>
        <v>0.45</v>
      </c>
      <c r="I7174" s="213">
        <v>287354</v>
      </c>
      <c r="J7174" s="213">
        <v>15804.47</v>
      </c>
      <c r="K7174" s="212">
        <v>22988.32</v>
      </c>
      <c r="L7174" s="212">
        <v>25861.86</v>
      </c>
      <c r="M7174" s="239">
        <f t="shared" si="569"/>
        <v>0.51529999999980647</v>
      </c>
      <c r="N7174" s="239"/>
      <c r="O7174" s="178"/>
      <c r="P7174" s="178"/>
      <c r="Q7174" s="178"/>
      <c r="R7174" s="178"/>
      <c r="S7174" s="178"/>
      <c r="T7174" s="178"/>
      <c r="U7174" s="178"/>
      <c r="V7174" s="178"/>
      <c r="W7174" s="178"/>
      <c r="X7174" s="178"/>
      <c r="Y7174" s="210">
        <f t="shared" si="568"/>
        <v>0.39629568335402016</v>
      </c>
      <c r="Z7174" s="211">
        <f t="shared" si="570"/>
        <v>0.46</v>
      </c>
      <c r="AA7174" s="178"/>
      <c r="AB7174" s="178"/>
      <c r="AC7174" s="178"/>
    </row>
    <row r="7175" spans="2:29" x14ac:dyDescent="0.35">
      <c r="B7175" s="222">
        <v>725200</v>
      </c>
      <c r="C7175" s="208">
        <v>306869</v>
      </c>
      <c r="D7175" s="309">
        <v>16877.79</v>
      </c>
      <c r="E7175" s="206">
        <v>24549.52</v>
      </c>
      <c r="F7175" s="206">
        <v>27618.21</v>
      </c>
      <c r="G7175" s="205">
        <f t="shared" si="571"/>
        <v>0.42315085493656923</v>
      </c>
      <c r="H7175" s="207">
        <f t="shared" si="572"/>
        <v>0.45</v>
      </c>
      <c r="I7175" s="213">
        <v>287398</v>
      </c>
      <c r="J7175" s="213">
        <v>15806.89</v>
      </c>
      <c r="K7175" s="212">
        <v>22991.84</v>
      </c>
      <c r="L7175" s="212">
        <v>25865.82</v>
      </c>
      <c r="M7175" s="239">
        <f t="shared" si="569"/>
        <v>0.51520000000000432</v>
      </c>
      <c r="N7175" s="239"/>
      <c r="O7175" s="178"/>
      <c r="P7175" s="178"/>
      <c r="Q7175" s="178"/>
      <c r="R7175" s="178"/>
      <c r="S7175" s="178"/>
      <c r="T7175" s="178"/>
      <c r="U7175" s="178"/>
      <c r="V7175" s="178"/>
      <c r="W7175" s="178"/>
      <c r="X7175" s="178"/>
      <c r="Y7175" s="210">
        <f t="shared" si="568"/>
        <v>0.39630170987313845</v>
      </c>
      <c r="Z7175" s="211">
        <f t="shared" si="570"/>
        <v>0.44</v>
      </c>
      <c r="AA7175" s="178"/>
      <c r="AB7175" s="178"/>
      <c r="AC7175" s="178"/>
    </row>
    <row r="7176" spans="2:29" x14ac:dyDescent="0.35">
      <c r="B7176" s="222">
        <v>725300</v>
      </c>
      <c r="C7176" s="208">
        <v>306914</v>
      </c>
      <c r="D7176" s="309">
        <v>16880.27</v>
      </c>
      <c r="E7176" s="206">
        <v>24553.119999999999</v>
      </c>
      <c r="F7176" s="206">
        <v>27622.26</v>
      </c>
      <c r="G7176" s="205">
        <f t="shared" si="571"/>
        <v>0.42315455673514407</v>
      </c>
      <c r="H7176" s="207">
        <f t="shared" si="572"/>
        <v>0.45</v>
      </c>
      <c r="I7176" s="213">
        <v>287444</v>
      </c>
      <c r="J7176" s="213">
        <v>15809.42</v>
      </c>
      <c r="K7176" s="212">
        <v>22995.52</v>
      </c>
      <c r="L7176" s="212">
        <v>25869.96</v>
      </c>
      <c r="M7176" s="239">
        <f t="shared" si="569"/>
        <v>0.51530000000027942</v>
      </c>
      <c r="N7176" s="239"/>
      <c r="O7176" s="178"/>
      <c r="P7176" s="178"/>
      <c r="Q7176" s="178"/>
      <c r="R7176" s="178"/>
      <c r="S7176" s="178"/>
      <c r="T7176" s="178"/>
      <c r="U7176" s="178"/>
      <c r="V7176" s="178"/>
      <c r="W7176" s="178"/>
      <c r="X7176" s="178"/>
      <c r="Y7176" s="210">
        <f t="shared" si="568"/>
        <v>0.39631049221011994</v>
      </c>
      <c r="Z7176" s="211">
        <f t="shared" si="570"/>
        <v>0.46</v>
      </c>
      <c r="AA7176" s="178"/>
      <c r="AB7176" s="178"/>
      <c r="AC7176" s="178"/>
    </row>
    <row r="7177" spans="2:29" x14ac:dyDescent="0.35">
      <c r="B7177" s="222">
        <v>725400</v>
      </c>
      <c r="C7177" s="208">
        <v>306959</v>
      </c>
      <c r="D7177" s="309">
        <v>16882.740000000002</v>
      </c>
      <c r="E7177" s="206">
        <v>24556.720000000001</v>
      </c>
      <c r="F7177" s="206">
        <v>27626.31</v>
      </c>
      <c r="G7177" s="205">
        <f t="shared" si="571"/>
        <v>0.42315825751309621</v>
      </c>
      <c r="H7177" s="207">
        <f t="shared" si="572"/>
        <v>0.45</v>
      </c>
      <c r="I7177" s="213">
        <v>287488</v>
      </c>
      <c r="J7177" s="213">
        <v>15811.84</v>
      </c>
      <c r="K7177" s="212">
        <v>22999.040000000001</v>
      </c>
      <c r="L7177" s="212">
        <v>25873.919999999998</v>
      </c>
      <c r="M7177" s="239">
        <f t="shared" si="569"/>
        <v>0.51519999999989519</v>
      </c>
      <c r="N7177" s="239"/>
      <c r="O7177" s="178"/>
      <c r="P7177" s="178"/>
      <c r="Q7177" s="178"/>
      <c r="R7177" s="178"/>
      <c r="S7177" s="178"/>
      <c r="T7177" s="178"/>
      <c r="U7177" s="178"/>
      <c r="V7177" s="178"/>
      <c r="W7177" s="178"/>
      <c r="X7177" s="178"/>
      <c r="Y7177" s="210">
        <f t="shared" si="568"/>
        <v>0.39631651502619247</v>
      </c>
      <c r="Z7177" s="211">
        <f t="shared" si="570"/>
        <v>0.44</v>
      </c>
      <c r="AA7177" s="178"/>
      <c r="AB7177" s="178"/>
      <c r="AC7177" s="178"/>
    </row>
    <row r="7178" spans="2:29" x14ac:dyDescent="0.35">
      <c r="B7178" s="222">
        <v>725500</v>
      </c>
      <c r="C7178" s="208">
        <v>307004</v>
      </c>
      <c r="D7178" s="309">
        <v>16885.22</v>
      </c>
      <c r="E7178" s="206">
        <v>24560.32</v>
      </c>
      <c r="F7178" s="206">
        <v>27630.36</v>
      </c>
      <c r="G7178" s="205">
        <f t="shared" si="571"/>
        <v>0.42316195727084771</v>
      </c>
      <c r="H7178" s="207">
        <f t="shared" si="572"/>
        <v>0.45</v>
      </c>
      <c r="I7178" s="213">
        <v>287534</v>
      </c>
      <c r="J7178" s="213">
        <v>15814.37</v>
      </c>
      <c r="K7178" s="212">
        <v>23002.720000000001</v>
      </c>
      <c r="L7178" s="212">
        <v>25878.06</v>
      </c>
      <c r="M7178" s="239">
        <f t="shared" si="569"/>
        <v>0.51529999999955178</v>
      </c>
      <c r="N7178" s="239"/>
      <c r="O7178" s="178"/>
      <c r="P7178" s="178"/>
      <c r="Q7178" s="178"/>
      <c r="R7178" s="178"/>
      <c r="S7178" s="178"/>
      <c r="T7178" s="178"/>
      <c r="U7178" s="178"/>
      <c r="V7178" s="178"/>
      <c r="W7178" s="178"/>
      <c r="X7178" s="178"/>
      <c r="Y7178" s="210">
        <f t="shared" si="568"/>
        <v>0.3963252929014473</v>
      </c>
      <c r="Z7178" s="211">
        <f t="shared" si="570"/>
        <v>0.46</v>
      </c>
      <c r="AA7178" s="178"/>
      <c r="AB7178" s="178"/>
      <c r="AC7178" s="178"/>
    </row>
    <row r="7179" spans="2:29" x14ac:dyDescent="0.35">
      <c r="B7179" s="222">
        <v>725600</v>
      </c>
      <c r="C7179" s="208">
        <v>307049</v>
      </c>
      <c r="D7179" s="309">
        <v>16887.689999999999</v>
      </c>
      <c r="E7179" s="206">
        <v>24563.919999999998</v>
      </c>
      <c r="F7179" s="206">
        <v>27634.41</v>
      </c>
      <c r="G7179" s="205">
        <f t="shared" si="571"/>
        <v>0.42316565600882028</v>
      </c>
      <c r="H7179" s="207">
        <f t="shared" si="572"/>
        <v>0.45</v>
      </c>
      <c r="I7179" s="213">
        <v>287578</v>
      </c>
      <c r="J7179" s="213">
        <v>15816.79</v>
      </c>
      <c r="K7179" s="212">
        <v>23006.240000000002</v>
      </c>
      <c r="L7179" s="212">
        <v>25882.02</v>
      </c>
      <c r="M7179" s="239">
        <f t="shared" si="569"/>
        <v>0.51519999999974975</v>
      </c>
      <c r="N7179" s="239"/>
      <c r="O7179" s="178"/>
      <c r="P7179" s="178"/>
      <c r="Q7179" s="178"/>
      <c r="R7179" s="178"/>
      <c r="S7179" s="178"/>
      <c r="T7179" s="178"/>
      <c r="U7179" s="178"/>
      <c r="V7179" s="178"/>
      <c r="W7179" s="178"/>
      <c r="X7179" s="178"/>
      <c r="Y7179" s="210">
        <f t="shared" si="568"/>
        <v>0.39633131201764055</v>
      </c>
      <c r="Z7179" s="211">
        <f t="shared" si="570"/>
        <v>0.44</v>
      </c>
      <c r="AA7179" s="178"/>
      <c r="AB7179" s="178"/>
      <c r="AC7179" s="178"/>
    </row>
    <row r="7180" spans="2:29" x14ac:dyDescent="0.35">
      <c r="B7180" s="222">
        <v>725700</v>
      </c>
      <c r="C7180" s="208">
        <v>307094</v>
      </c>
      <c r="D7180" s="309">
        <v>16890.169999999998</v>
      </c>
      <c r="E7180" s="206">
        <v>24567.52</v>
      </c>
      <c r="F7180" s="206">
        <v>27638.46</v>
      </c>
      <c r="G7180" s="205">
        <f t="shared" si="571"/>
        <v>0.42316935372743558</v>
      </c>
      <c r="H7180" s="207">
        <f t="shared" si="572"/>
        <v>0.45</v>
      </c>
      <c r="I7180" s="213">
        <v>287624</v>
      </c>
      <c r="J7180" s="213">
        <v>15819.32</v>
      </c>
      <c r="K7180" s="212">
        <v>23009.919999999998</v>
      </c>
      <c r="L7180" s="212">
        <v>25886.16</v>
      </c>
      <c r="M7180" s="239">
        <f t="shared" si="569"/>
        <v>0.51530000000006115</v>
      </c>
      <c r="N7180" s="239"/>
      <c r="O7180" s="178"/>
      <c r="P7180" s="178"/>
      <c r="Q7180" s="178"/>
      <c r="R7180" s="178"/>
      <c r="S7180" s="178"/>
      <c r="T7180" s="178"/>
      <c r="U7180" s="178"/>
      <c r="V7180" s="178"/>
      <c r="W7180" s="178"/>
      <c r="X7180" s="178"/>
      <c r="Y7180" s="210">
        <f t="shared" si="568"/>
        <v>0.39634008543475263</v>
      </c>
      <c r="Z7180" s="211">
        <f t="shared" si="570"/>
        <v>0.46</v>
      </c>
      <c r="AA7180" s="178"/>
      <c r="AB7180" s="178"/>
      <c r="AC7180" s="178"/>
    </row>
    <row r="7181" spans="2:29" x14ac:dyDescent="0.35">
      <c r="B7181" s="222">
        <v>725800</v>
      </c>
      <c r="C7181" s="208">
        <v>307139</v>
      </c>
      <c r="D7181" s="309">
        <v>16892.64</v>
      </c>
      <c r="E7181" s="206">
        <v>24571.119999999999</v>
      </c>
      <c r="F7181" s="206">
        <v>27642.51</v>
      </c>
      <c r="G7181" s="205">
        <f t="shared" si="571"/>
        <v>0.42317305042711489</v>
      </c>
      <c r="H7181" s="207">
        <f t="shared" si="572"/>
        <v>0.45</v>
      </c>
      <c r="I7181" s="213">
        <v>287668</v>
      </c>
      <c r="J7181" s="213">
        <v>15821.74</v>
      </c>
      <c r="K7181" s="212">
        <v>23013.439999999999</v>
      </c>
      <c r="L7181" s="212">
        <v>25890.12</v>
      </c>
      <c r="M7181" s="239">
        <f t="shared" si="569"/>
        <v>0.51520000000025901</v>
      </c>
      <c r="N7181" s="239"/>
      <c r="O7181" s="178"/>
      <c r="P7181" s="178"/>
      <c r="Q7181" s="178"/>
      <c r="R7181" s="178"/>
      <c r="S7181" s="178"/>
      <c r="T7181" s="178"/>
      <c r="U7181" s="178"/>
      <c r="V7181" s="178"/>
      <c r="W7181" s="178"/>
      <c r="X7181" s="178"/>
      <c r="Y7181" s="210">
        <f t="shared" si="568"/>
        <v>0.39634610085422983</v>
      </c>
      <c r="Z7181" s="211">
        <f t="shared" si="570"/>
        <v>0.44</v>
      </c>
      <c r="AA7181" s="178"/>
      <c r="AB7181" s="178"/>
      <c r="AC7181" s="178"/>
    </row>
    <row r="7182" spans="2:29" x14ac:dyDescent="0.35">
      <c r="B7182" s="222">
        <v>725900</v>
      </c>
      <c r="C7182" s="208">
        <v>307184</v>
      </c>
      <c r="D7182" s="309">
        <v>16895.12</v>
      </c>
      <c r="E7182" s="206">
        <v>24574.720000000001</v>
      </c>
      <c r="F7182" s="206">
        <v>27646.560000000001</v>
      </c>
      <c r="G7182" s="205">
        <f t="shared" si="571"/>
        <v>0.42317674610827938</v>
      </c>
      <c r="H7182" s="207">
        <f t="shared" si="572"/>
        <v>0.45</v>
      </c>
      <c r="I7182" s="213">
        <v>287714</v>
      </c>
      <c r="J7182" s="213">
        <v>15824.27</v>
      </c>
      <c r="K7182" s="212">
        <v>23017.119999999999</v>
      </c>
      <c r="L7182" s="212">
        <v>25894.26</v>
      </c>
      <c r="M7182" s="239">
        <f t="shared" si="569"/>
        <v>0.51529999999995202</v>
      </c>
      <c r="N7182" s="239"/>
      <c r="O7182" s="178"/>
      <c r="P7182" s="178"/>
      <c r="Q7182" s="178"/>
      <c r="R7182" s="178"/>
      <c r="S7182" s="178"/>
      <c r="T7182" s="178"/>
      <c r="U7182" s="178"/>
      <c r="V7182" s="178"/>
      <c r="W7182" s="178"/>
      <c r="X7182" s="178"/>
      <c r="Y7182" s="210">
        <f t="shared" si="568"/>
        <v>0.3963548698167792</v>
      </c>
      <c r="Z7182" s="211">
        <f t="shared" si="570"/>
        <v>0.46</v>
      </c>
      <c r="AA7182" s="178"/>
      <c r="AB7182" s="178"/>
      <c r="AC7182" s="178"/>
    </row>
    <row r="7183" spans="2:29" x14ac:dyDescent="0.35">
      <c r="B7183" s="222">
        <v>726000</v>
      </c>
      <c r="C7183" s="208">
        <v>307229</v>
      </c>
      <c r="D7183" s="309">
        <v>16897.59</v>
      </c>
      <c r="E7183" s="206">
        <v>24578.32</v>
      </c>
      <c r="F7183" s="206">
        <v>27650.61</v>
      </c>
      <c r="G7183" s="205">
        <f t="shared" si="571"/>
        <v>0.42318044077134986</v>
      </c>
      <c r="H7183" s="207">
        <f t="shared" si="572"/>
        <v>0.45</v>
      </c>
      <c r="I7183" s="213">
        <v>287758</v>
      </c>
      <c r="J7183" s="213">
        <v>15826.69</v>
      </c>
      <c r="K7183" s="212">
        <v>23020.639999999999</v>
      </c>
      <c r="L7183" s="212">
        <v>25898.22</v>
      </c>
      <c r="M7183" s="239">
        <f t="shared" si="569"/>
        <v>0.51520000000011346</v>
      </c>
      <c r="N7183" s="239"/>
      <c r="O7183" s="178"/>
      <c r="P7183" s="178"/>
      <c r="Q7183" s="178"/>
      <c r="R7183" s="178"/>
      <c r="S7183" s="178"/>
      <c r="T7183" s="178"/>
      <c r="U7183" s="178"/>
      <c r="V7183" s="178"/>
      <c r="W7183" s="178"/>
      <c r="X7183" s="178"/>
      <c r="Y7183" s="210">
        <f t="shared" si="568"/>
        <v>0.39636088154269972</v>
      </c>
      <c r="Z7183" s="211">
        <f t="shared" si="570"/>
        <v>0.44</v>
      </c>
      <c r="AA7183" s="178"/>
      <c r="AB7183" s="178"/>
      <c r="AC7183" s="178"/>
    </row>
    <row r="7184" spans="2:29" x14ac:dyDescent="0.35">
      <c r="B7184" s="222">
        <v>726100</v>
      </c>
      <c r="C7184" s="208">
        <v>307274</v>
      </c>
      <c r="D7184" s="309">
        <v>16900.07</v>
      </c>
      <c r="E7184" s="206">
        <v>24581.919999999998</v>
      </c>
      <c r="F7184" s="206">
        <v>27654.66</v>
      </c>
      <c r="G7184" s="205">
        <f t="shared" si="571"/>
        <v>0.42318413441674702</v>
      </c>
      <c r="H7184" s="207">
        <f t="shared" si="572"/>
        <v>0.45</v>
      </c>
      <c r="I7184" s="213">
        <v>287804</v>
      </c>
      <c r="J7184" s="213">
        <v>15829.22</v>
      </c>
      <c r="K7184" s="212">
        <v>23024.32</v>
      </c>
      <c r="L7184" s="212">
        <v>25902.36</v>
      </c>
      <c r="M7184" s="239">
        <f t="shared" si="569"/>
        <v>0.51529999999980647</v>
      </c>
      <c r="N7184" s="239"/>
      <c r="O7184" s="178"/>
      <c r="P7184" s="178"/>
      <c r="Q7184" s="178"/>
      <c r="R7184" s="178"/>
      <c r="S7184" s="178"/>
      <c r="T7184" s="178"/>
      <c r="U7184" s="178"/>
      <c r="V7184" s="178"/>
      <c r="W7184" s="178"/>
      <c r="X7184" s="178"/>
      <c r="Y7184" s="210">
        <f t="shared" si="568"/>
        <v>0.3963696460542625</v>
      </c>
      <c r="Z7184" s="211">
        <f t="shared" si="570"/>
        <v>0.46</v>
      </c>
      <c r="AA7184" s="178"/>
      <c r="AB7184" s="178"/>
      <c r="AC7184" s="178"/>
    </row>
    <row r="7185" spans="2:29" x14ac:dyDescent="0.35">
      <c r="B7185" s="222">
        <v>726200</v>
      </c>
      <c r="C7185" s="208">
        <v>307319</v>
      </c>
      <c r="D7185" s="309">
        <v>16902.54</v>
      </c>
      <c r="E7185" s="206">
        <v>24585.52</v>
      </c>
      <c r="F7185" s="206">
        <v>27658.71</v>
      </c>
      <c r="G7185" s="205">
        <f t="shared" si="571"/>
        <v>0.42318782704489122</v>
      </c>
      <c r="H7185" s="207">
        <f t="shared" si="572"/>
        <v>0.45</v>
      </c>
      <c r="I7185" s="213">
        <v>287848</v>
      </c>
      <c r="J7185" s="213">
        <v>15831.64</v>
      </c>
      <c r="K7185" s="212">
        <v>23027.84</v>
      </c>
      <c r="L7185" s="212">
        <v>25906.32</v>
      </c>
      <c r="M7185" s="239">
        <f t="shared" si="569"/>
        <v>0.51520000000000432</v>
      </c>
      <c r="N7185" s="239"/>
      <c r="O7185" s="178"/>
      <c r="P7185" s="178"/>
      <c r="Q7185" s="178"/>
      <c r="R7185" s="178"/>
      <c r="S7185" s="178"/>
      <c r="T7185" s="178"/>
      <c r="U7185" s="178"/>
      <c r="V7185" s="178"/>
      <c r="W7185" s="178"/>
      <c r="X7185" s="178"/>
      <c r="Y7185" s="210">
        <f t="shared" si="568"/>
        <v>0.39637565408978243</v>
      </c>
      <c r="Z7185" s="211">
        <f t="shared" si="570"/>
        <v>0.44</v>
      </c>
      <c r="AA7185" s="178"/>
      <c r="AB7185" s="178"/>
      <c r="AC7185" s="178"/>
    </row>
    <row r="7186" spans="2:29" x14ac:dyDescent="0.35">
      <c r="B7186" s="222">
        <v>726300</v>
      </c>
      <c r="C7186" s="208">
        <v>307364</v>
      </c>
      <c r="D7186" s="309">
        <v>16905.02</v>
      </c>
      <c r="E7186" s="206">
        <v>24589.119999999999</v>
      </c>
      <c r="F7186" s="206">
        <v>27662.76</v>
      </c>
      <c r="G7186" s="205">
        <f t="shared" si="571"/>
        <v>0.42319151865620269</v>
      </c>
      <c r="H7186" s="207">
        <f t="shared" si="572"/>
        <v>0.45</v>
      </c>
      <c r="I7186" s="213">
        <v>287894</v>
      </c>
      <c r="J7186" s="213">
        <v>15834.17</v>
      </c>
      <c r="K7186" s="212">
        <v>23031.52</v>
      </c>
      <c r="L7186" s="212">
        <v>25910.46</v>
      </c>
      <c r="M7186" s="239">
        <f t="shared" si="569"/>
        <v>0.51530000000027942</v>
      </c>
      <c r="N7186" s="239"/>
      <c r="O7186" s="178"/>
      <c r="P7186" s="178"/>
      <c r="Q7186" s="178"/>
      <c r="R7186" s="178"/>
      <c r="S7186" s="178"/>
      <c r="T7186" s="178"/>
      <c r="U7186" s="178"/>
      <c r="V7186" s="178"/>
      <c r="W7186" s="178"/>
      <c r="X7186" s="178"/>
      <c r="Y7186" s="210">
        <f t="shared" si="568"/>
        <v>0.39638441415393089</v>
      </c>
      <c r="Z7186" s="211">
        <f t="shared" si="570"/>
        <v>0.46</v>
      </c>
      <c r="AA7186" s="178"/>
      <c r="AB7186" s="178"/>
      <c r="AC7186" s="178"/>
    </row>
    <row r="7187" spans="2:29" x14ac:dyDescent="0.35">
      <c r="B7187" s="222">
        <v>726400</v>
      </c>
      <c r="C7187" s="208">
        <v>307409</v>
      </c>
      <c r="D7187" s="309">
        <v>16907.490000000002</v>
      </c>
      <c r="E7187" s="206">
        <v>24592.720000000001</v>
      </c>
      <c r="F7187" s="206">
        <v>27666.81</v>
      </c>
      <c r="G7187" s="205">
        <f t="shared" si="571"/>
        <v>0.42319520925110132</v>
      </c>
      <c r="H7187" s="207">
        <f t="shared" si="572"/>
        <v>0.45</v>
      </c>
      <c r="I7187" s="213">
        <v>287938</v>
      </c>
      <c r="J7187" s="213">
        <v>15836.59</v>
      </c>
      <c r="K7187" s="212">
        <v>23035.040000000001</v>
      </c>
      <c r="L7187" s="212">
        <v>25914.42</v>
      </c>
      <c r="M7187" s="239">
        <f t="shared" si="569"/>
        <v>0.51519999999989519</v>
      </c>
      <c r="N7187" s="239"/>
      <c r="O7187" s="178"/>
      <c r="P7187" s="178"/>
      <c r="Q7187" s="178"/>
      <c r="R7187" s="178"/>
      <c r="S7187" s="178"/>
      <c r="T7187" s="178"/>
      <c r="U7187" s="178"/>
      <c r="V7187" s="178"/>
      <c r="W7187" s="178"/>
      <c r="X7187" s="178"/>
      <c r="Y7187" s="210">
        <f t="shared" si="568"/>
        <v>0.39639041850220263</v>
      </c>
      <c r="Z7187" s="211">
        <f t="shared" si="570"/>
        <v>0.44</v>
      </c>
      <c r="AA7187" s="178"/>
      <c r="AB7187" s="178"/>
      <c r="AC7187" s="178"/>
    </row>
    <row r="7188" spans="2:29" x14ac:dyDescent="0.35">
      <c r="B7188" s="222">
        <v>726500</v>
      </c>
      <c r="C7188" s="208">
        <v>307454</v>
      </c>
      <c r="D7188" s="309">
        <v>16909.97</v>
      </c>
      <c r="E7188" s="206">
        <v>24596.32</v>
      </c>
      <c r="F7188" s="206">
        <v>27670.86</v>
      </c>
      <c r="G7188" s="205">
        <f t="shared" si="571"/>
        <v>0.42319889883000689</v>
      </c>
      <c r="H7188" s="207">
        <f t="shared" si="572"/>
        <v>0.45</v>
      </c>
      <c r="I7188" s="213">
        <v>287984</v>
      </c>
      <c r="J7188" s="213">
        <v>15839.12</v>
      </c>
      <c r="K7188" s="212">
        <v>23038.720000000001</v>
      </c>
      <c r="L7188" s="212">
        <v>25918.560000000001</v>
      </c>
      <c r="M7188" s="239">
        <f t="shared" si="569"/>
        <v>0.51529999999955178</v>
      </c>
      <c r="N7188" s="239"/>
      <c r="O7188" s="178"/>
      <c r="P7188" s="178"/>
      <c r="Q7188" s="178"/>
      <c r="R7188" s="178"/>
      <c r="S7188" s="178"/>
      <c r="T7188" s="178"/>
      <c r="U7188" s="178"/>
      <c r="V7188" s="178"/>
      <c r="W7188" s="178"/>
      <c r="X7188" s="178"/>
      <c r="Y7188" s="210">
        <f t="shared" si="568"/>
        <v>0.39639917412250514</v>
      </c>
      <c r="Z7188" s="211">
        <f t="shared" si="570"/>
        <v>0.46</v>
      </c>
      <c r="AA7188" s="178"/>
      <c r="AB7188" s="178"/>
      <c r="AC7188" s="178"/>
    </row>
    <row r="7189" spans="2:29" x14ac:dyDescent="0.35">
      <c r="B7189" s="222">
        <v>726600</v>
      </c>
      <c r="C7189" s="208">
        <v>307499</v>
      </c>
      <c r="D7189" s="309">
        <v>16912.439999999999</v>
      </c>
      <c r="E7189" s="206">
        <v>24599.919999999998</v>
      </c>
      <c r="F7189" s="206">
        <v>27674.91</v>
      </c>
      <c r="G7189" s="205">
        <f t="shared" si="571"/>
        <v>0.42320258739333882</v>
      </c>
      <c r="H7189" s="207">
        <f t="shared" si="572"/>
        <v>0.45</v>
      </c>
      <c r="I7189" s="213">
        <v>288028</v>
      </c>
      <c r="J7189" s="213">
        <v>15841.54</v>
      </c>
      <c r="K7189" s="212">
        <v>23042.240000000002</v>
      </c>
      <c r="L7189" s="212">
        <v>25922.52</v>
      </c>
      <c r="M7189" s="239">
        <f t="shared" si="569"/>
        <v>0.51519999999974975</v>
      </c>
      <c r="N7189" s="239"/>
      <c r="O7189" s="178"/>
      <c r="P7189" s="178"/>
      <c r="Q7189" s="178"/>
      <c r="R7189" s="178"/>
      <c r="S7189" s="178"/>
      <c r="T7189" s="178"/>
      <c r="U7189" s="178"/>
      <c r="V7189" s="178"/>
      <c r="W7189" s="178"/>
      <c r="X7189" s="178"/>
      <c r="Y7189" s="210">
        <f t="shared" si="568"/>
        <v>0.39640517478667769</v>
      </c>
      <c r="Z7189" s="211">
        <f t="shared" si="570"/>
        <v>0.44</v>
      </c>
      <c r="AA7189" s="178"/>
      <c r="AB7189" s="178"/>
      <c r="AC7189" s="178"/>
    </row>
    <row r="7190" spans="2:29" x14ac:dyDescent="0.35">
      <c r="B7190" s="222">
        <v>726700</v>
      </c>
      <c r="C7190" s="208">
        <v>307544</v>
      </c>
      <c r="D7190" s="309">
        <v>16914.919999999998</v>
      </c>
      <c r="E7190" s="206">
        <v>24603.52</v>
      </c>
      <c r="F7190" s="206">
        <v>27678.959999999999</v>
      </c>
      <c r="G7190" s="205">
        <f t="shared" si="571"/>
        <v>0.42320627494151647</v>
      </c>
      <c r="H7190" s="207">
        <f t="shared" si="572"/>
        <v>0.45</v>
      </c>
      <c r="I7190" s="213">
        <v>288074</v>
      </c>
      <c r="J7190" s="213">
        <v>15844.07</v>
      </c>
      <c r="K7190" s="212">
        <v>23045.919999999998</v>
      </c>
      <c r="L7190" s="212">
        <v>25926.66</v>
      </c>
      <c r="M7190" s="239">
        <f t="shared" si="569"/>
        <v>0.51530000000006115</v>
      </c>
      <c r="N7190" s="239"/>
      <c r="O7190" s="178"/>
      <c r="P7190" s="178"/>
      <c r="Q7190" s="178"/>
      <c r="R7190" s="178"/>
      <c r="S7190" s="178"/>
      <c r="T7190" s="178"/>
      <c r="U7190" s="178"/>
      <c r="V7190" s="178"/>
      <c r="W7190" s="178"/>
      <c r="X7190" s="178"/>
      <c r="Y7190" s="210">
        <f t="shared" si="568"/>
        <v>0.39641392596669878</v>
      </c>
      <c r="Z7190" s="211">
        <f t="shared" si="570"/>
        <v>0.46</v>
      </c>
      <c r="AA7190" s="178"/>
      <c r="AB7190" s="178"/>
      <c r="AC7190" s="178"/>
    </row>
    <row r="7191" spans="2:29" x14ac:dyDescent="0.35">
      <c r="B7191" s="222">
        <v>726800</v>
      </c>
      <c r="C7191" s="208">
        <v>307589</v>
      </c>
      <c r="D7191" s="309">
        <v>16917.39</v>
      </c>
      <c r="E7191" s="206">
        <v>24607.119999999999</v>
      </c>
      <c r="F7191" s="206">
        <v>27683.01</v>
      </c>
      <c r="G7191" s="205">
        <f t="shared" si="571"/>
        <v>0.42320996147495871</v>
      </c>
      <c r="H7191" s="207">
        <f t="shared" si="572"/>
        <v>0.45</v>
      </c>
      <c r="I7191" s="213">
        <v>288118</v>
      </c>
      <c r="J7191" s="213">
        <v>15846.49</v>
      </c>
      <c r="K7191" s="212">
        <v>23049.439999999999</v>
      </c>
      <c r="L7191" s="212">
        <v>25930.62</v>
      </c>
      <c r="M7191" s="239">
        <f t="shared" si="569"/>
        <v>0.51520000000025901</v>
      </c>
      <c r="N7191" s="239"/>
      <c r="O7191" s="178"/>
      <c r="P7191" s="178"/>
      <c r="Q7191" s="178"/>
      <c r="R7191" s="178"/>
      <c r="S7191" s="178"/>
      <c r="T7191" s="178"/>
      <c r="U7191" s="178"/>
      <c r="V7191" s="178"/>
      <c r="W7191" s="178"/>
      <c r="X7191" s="178"/>
      <c r="Y7191" s="210">
        <f t="shared" si="568"/>
        <v>0.39641992294991746</v>
      </c>
      <c r="Z7191" s="211">
        <f t="shared" si="570"/>
        <v>0.44</v>
      </c>
      <c r="AA7191" s="178"/>
      <c r="AB7191" s="178"/>
      <c r="AC7191" s="178"/>
    </row>
    <row r="7192" spans="2:29" x14ac:dyDescent="0.35">
      <c r="B7192" s="222">
        <v>726900</v>
      </c>
      <c r="C7192" s="208">
        <v>307634</v>
      </c>
      <c r="D7192" s="309">
        <v>16919.87</v>
      </c>
      <c r="E7192" s="206">
        <v>24610.720000000001</v>
      </c>
      <c r="F7192" s="206">
        <v>27687.06</v>
      </c>
      <c r="G7192" s="205">
        <f t="shared" si="571"/>
        <v>0.42321364699408448</v>
      </c>
      <c r="H7192" s="207">
        <f t="shared" si="572"/>
        <v>0.45</v>
      </c>
      <c r="I7192" s="213">
        <v>288164</v>
      </c>
      <c r="J7192" s="213">
        <v>15849.02</v>
      </c>
      <c r="K7192" s="212">
        <v>23053.119999999999</v>
      </c>
      <c r="L7192" s="212">
        <v>25934.76</v>
      </c>
      <c r="M7192" s="239">
        <f t="shared" si="569"/>
        <v>0.51529999999995202</v>
      </c>
      <c r="N7192" s="239"/>
      <c r="O7192" s="178"/>
      <c r="P7192" s="178"/>
      <c r="Q7192" s="178"/>
      <c r="R7192" s="178"/>
      <c r="S7192" s="178"/>
      <c r="T7192" s="178"/>
      <c r="U7192" s="178"/>
      <c r="V7192" s="178"/>
      <c r="W7192" s="178"/>
      <c r="X7192" s="178"/>
      <c r="Y7192" s="210">
        <f t="shared" si="568"/>
        <v>0.39642866969321777</v>
      </c>
      <c r="Z7192" s="211">
        <f t="shared" si="570"/>
        <v>0.46</v>
      </c>
      <c r="AA7192" s="178"/>
      <c r="AB7192" s="178"/>
      <c r="AC7192" s="178"/>
    </row>
    <row r="7193" spans="2:29" x14ac:dyDescent="0.35">
      <c r="B7193" s="222">
        <v>727000</v>
      </c>
      <c r="C7193" s="208">
        <v>307679</v>
      </c>
      <c r="D7193" s="309">
        <v>16922.34</v>
      </c>
      <c r="E7193" s="206">
        <v>24614.32</v>
      </c>
      <c r="F7193" s="206">
        <v>27691.11</v>
      </c>
      <c r="G7193" s="205">
        <f t="shared" si="571"/>
        <v>0.42321733149931223</v>
      </c>
      <c r="H7193" s="207">
        <f t="shared" si="572"/>
        <v>0.45</v>
      </c>
      <c r="I7193" s="213">
        <v>288208</v>
      </c>
      <c r="J7193" s="213">
        <v>15851.44</v>
      </c>
      <c r="K7193" s="212">
        <v>23056.639999999999</v>
      </c>
      <c r="L7193" s="212">
        <v>25938.720000000001</v>
      </c>
      <c r="M7193" s="239">
        <f t="shared" si="569"/>
        <v>0.51520000000011346</v>
      </c>
      <c r="N7193" s="239"/>
      <c r="O7193" s="178"/>
      <c r="P7193" s="178"/>
      <c r="Q7193" s="178"/>
      <c r="R7193" s="178"/>
      <c r="S7193" s="178"/>
      <c r="T7193" s="178"/>
      <c r="U7193" s="178"/>
      <c r="V7193" s="178"/>
      <c r="W7193" s="178"/>
      <c r="X7193" s="178"/>
      <c r="Y7193" s="210">
        <f t="shared" si="568"/>
        <v>0.39643466299862451</v>
      </c>
      <c r="Z7193" s="211">
        <f t="shared" si="570"/>
        <v>0.44</v>
      </c>
      <c r="AA7193" s="178"/>
      <c r="AB7193" s="178"/>
      <c r="AC7193" s="178"/>
    </row>
    <row r="7194" spans="2:29" x14ac:dyDescent="0.35">
      <c r="B7194" s="222">
        <v>727100</v>
      </c>
      <c r="C7194" s="208">
        <v>307724</v>
      </c>
      <c r="D7194" s="309">
        <v>16924.82</v>
      </c>
      <c r="E7194" s="206">
        <v>24617.919999999998</v>
      </c>
      <c r="F7194" s="206">
        <v>27695.16</v>
      </c>
      <c r="G7194" s="205">
        <f t="shared" si="571"/>
        <v>0.42322101499106035</v>
      </c>
      <c r="H7194" s="207">
        <f t="shared" si="572"/>
        <v>0.45</v>
      </c>
      <c r="I7194" s="213">
        <v>288254</v>
      </c>
      <c r="J7194" s="213">
        <v>15853.97</v>
      </c>
      <c r="K7194" s="212">
        <v>23060.32</v>
      </c>
      <c r="L7194" s="212">
        <v>25942.86</v>
      </c>
      <c r="M7194" s="239">
        <f t="shared" si="569"/>
        <v>0.51529999999980647</v>
      </c>
      <c r="N7194" s="239"/>
      <c r="O7194" s="178"/>
      <c r="P7194" s="178"/>
      <c r="Q7194" s="178"/>
      <c r="R7194" s="178"/>
      <c r="S7194" s="178"/>
      <c r="T7194" s="178"/>
      <c r="U7194" s="178"/>
      <c r="V7194" s="178"/>
      <c r="W7194" s="178"/>
      <c r="X7194" s="178"/>
      <c r="Y7194" s="210">
        <f t="shared" si="568"/>
        <v>0.39644340530876082</v>
      </c>
      <c r="Z7194" s="211">
        <f t="shared" si="570"/>
        <v>0.46</v>
      </c>
      <c r="AA7194" s="178"/>
      <c r="AB7194" s="178"/>
      <c r="AC7194" s="178"/>
    </row>
    <row r="7195" spans="2:29" x14ac:dyDescent="0.35">
      <c r="B7195" s="222">
        <v>727200</v>
      </c>
      <c r="C7195" s="208">
        <v>307769</v>
      </c>
      <c r="D7195" s="309">
        <v>16927.29</v>
      </c>
      <c r="E7195" s="206">
        <v>24621.52</v>
      </c>
      <c r="F7195" s="206">
        <v>27699.21</v>
      </c>
      <c r="G7195" s="205">
        <f t="shared" si="571"/>
        <v>0.423224697469747</v>
      </c>
      <c r="H7195" s="207">
        <f t="shared" si="572"/>
        <v>0.45</v>
      </c>
      <c r="I7195" s="213">
        <v>288298</v>
      </c>
      <c r="J7195" s="213">
        <v>15856.39</v>
      </c>
      <c r="K7195" s="212">
        <v>23063.84</v>
      </c>
      <c r="L7195" s="212">
        <v>25946.82</v>
      </c>
      <c r="M7195" s="239">
        <f t="shared" si="569"/>
        <v>0.51520000000000432</v>
      </c>
      <c r="N7195" s="239"/>
      <c r="O7195" s="178"/>
      <c r="P7195" s="178"/>
      <c r="Q7195" s="178"/>
      <c r="R7195" s="178"/>
      <c r="S7195" s="178"/>
      <c r="T7195" s="178"/>
      <c r="U7195" s="178"/>
      <c r="V7195" s="178"/>
      <c r="W7195" s="178"/>
      <c r="X7195" s="178"/>
      <c r="Y7195" s="210">
        <f t="shared" si="568"/>
        <v>0.39644939493949394</v>
      </c>
      <c r="Z7195" s="211">
        <f t="shared" si="570"/>
        <v>0.44</v>
      </c>
      <c r="AA7195" s="178"/>
      <c r="AB7195" s="178"/>
      <c r="AC7195" s="178"/>
    </row>
    <row r="7196" spans="2:29" x14ac:dyDescent="0.35">
      <c r="B7196" s="222">
        <v>727300</v>
      </c>
      <c r="C7196" s="208">
        <v>307814</v>
      </c>
      <c r="D7196" s="309">
        <v>16929.77</v>
      </c>
      <c r="E7196" s="206">
        <v>24625.119999999999</v>
      </c>
      <c r="F7196" s="206">
        <v>27703.26</v>
      </c>
      <c r="G7196" s="205">
        <f t="shared" si="571"/>
        <v>0.42322837893578991</v>
      </c>
      <c r="H7196" s="207">
        <f t="shared" si="572"/>
        <v>0.45</v>
      </c>
      <c r="I7196" s="213">
        <v>288344</v>
      </c>
      <c r="J7196" s="213">
        <v>15858.92</v>
      </c>
      <c r="K7196" s="212">
        <v>23067.52</v>
      </c>
      <c r="L7196" s="212">
        <v>25950.959999999999</v>
      </c>
      <c r="M7196" s="239">
        <f t="shared" si="569"/>
        <v>0.51530000000027942</v>
      </c>
      <c r="N7196" s="239"/>
      <c r="O7196" s="178"/>
      <c r="P7196" s="178"/>
      <c r="Q7196" s="178"/>
      <c r="R7196" s="178"/>
      <c r="S7196" s="178"/>
      <c r="T7196" s="178"/>
      <c r="U7196" s="178"/>
      <c r="V7196" s="178"/>
      <c r="W7196" s="178"/>
      <c r="X7196" s="178"/>
      <c r="Y7196" s="210">
        <f t="shared" si="568"/>
        <v>0.39645813282001924</v>
      </c>
      <c r="Z7196" s="211">
        <f t="shared" si="570"/>
        <v>0.46</v>
      </c>
      <c r="AA7196" s="178"/>
      <c r="AB7196" s="178"/>
      <c r="AC7196" s="178"/>
    </row>
    <row r="7197" spans="2:29" x14ac:dyDescent="0.35">
      <c r="B7197" s="222">
        <v>727400</v>
      </c>
      <c r="C7197" s="208">
        <v>307859</v>
      </c>
      <c r="D7197" s="309">
        <v>16932.240000000002</v>
      </c>
      <c r="E7197" s="206">
        <v>24628.720000000001</v>
      </c>
      <c r="F7197" s="206">
        <v>27707.31</v>
      </c>
      <c r="G7197" s="205">
        <f t="shared" si="571"/>
        <v>0.42323205938960684</v>
      </c>
      <c r="H7197" s="207">
        <f t="shared" si="572"/>
        <v>0.45</v>
      </c>
      <c r="I7197" s="213">
        <v>288388</v>
      </c>
      <c r="J7197" s="213">
        <v>15861.34</v>
      </c>
      <c r="K7197" s="212">
        <v>23071.040000000001</v>
      </c>
      <c r="L7197" s="212">
        <v>25954.92</v>
      </c>
      <c r="M7197" s="239">
        <f t="shared" si="569"/>
        <v>0.51519999999989519</v>
      </c>
      <c r="N7197" s="239"/>
      <c r="O7197" s="178"/>
      <c r="P7197" s="178"/>
      <c r="Q7197" s="178"/>
      <c r="R7197" s="178"/>
      <c r="S7197" s="178"/>
      <c r="T7197" s="178"/>
      <c r="U7197" s="178"/>
      <c r="V7197" s="178"/>
      <c r="W7197" s="178"/>
      <c r="X7197" s="178"/>
      <c r="Y7197" s="210">
        <f t="shared" si="568"/>
        <v>0.39646411877921361</v>
      </c>
      <c r="Z7197" s="211">
        <f t="shared" si="570"/>
        <v>0.44</v>
      </c>
      <c r="AA7197" s="178"/>
      <c r="AB7197" s="178"/>
      <c r="AC7197" s="178"/>
    </row>
    <row r="7198" spans="2:29" x14ac:dyDescent="0.35">
      <c r="B7198" s="222">
        <v>727500</v>
      </c>
      <c r="C7198" s="208">
        <v>307904</v>
      </c>
      <c r="D7198" s="309">
        <v>16934.72</v>
      </c>
      <c r="E7198" s="206">
        <v>24632.32</v>
      </c>
      <c r="F7198" s="206">
        <v>27711.360000000001</v>
      </c>
      <c r="G7198" s="205">
        <f t="shared" si="571"/>
        <v>0.42323573883161514</v>
      </c>
      <c r="H7198" s="207">
        <f t="shared" si="572"/>
        <v>0.45</v>
      </c>
      <c r="I7198" s="213">
        <v>288434</v>
      </c>
      <c r="J7198" s="213">
        <v>15863.87</v>
      </c>
      <c r="K7198" s="212">
        <v>23074.720000000001</v>
      </c>
      <c r="L7198" s="212">
        <v>25959.06</v>
      </c>
      <c r="M7198" s="239">
        <f t="shared" si="569"/>
        <v>0.51529999999955178</v>
      </c>
      <c r="N7198" s="239"/>
      <c r="O7198" s="178"/>
      <c r="P7198" s="178"/>
      <c r="Q7198" s="178"/>
      <c r="R7198" s="178"/>
      <c r="S7198" s="178"/>
      <c r="T7198" s="178"/>
      <c r="U7198" s="178"/>
      <c r="V7198" s="178"/>
      <c r="W7198" s="178"/>
      <c r="X7198" s="178"/>
      <c r="Y7198" s="210">
        <f t="shared" si="568"/>
        <v>0.39647285223367695</v>
      </c>
      <c r="Z7198" s="211">
        <f t="shared" si="570"/>
        <v>0.46</v>
      </c>
      <c r="AA7198" s="178"/>
      <c r="AB7198" s="178"/>
      <c r="AC7198" s="178"/>
    </row>
    <row r="7199" spans="2:29" x14ac:dyDescent="0.35">
      <c r="B7199" s="222">
        <v>727600</v>
      </c>
      <c r="C7199" s="208">
        <v>307949</v>
      </c>
      <c r="D7199" s="309">
        <v>16937.189999999999</v>
      </c>
      <c r="E7199" s="206">
        <v>24635.919999999998</v>
      </c>
      <c r="F7199" s="206">
        <v>27715.41</v>
      </c>
      <c r="G7199" s="205">
        <f t="shared" si="571"/>
        <v>0.42323941726223202</v>
      </c>
      <c r="H7199" s="207">
        <f t="shared" si="572"/>
        <v>0.45</v>
      </c>
      <c r="I7199" s="213">
        <v>288478</v>
      </c>
      <c r="J7199" s="213">
        <v>15866.29</v>
      </c>
      <c r="K7199" s="212">
        <v>23078.240000000002</v>
      </c>
      <c r="L7199" s="212">
        <v>25963.02</v>
      </c>
      <c r="M7199" s="239">
        <f t="shared" si="569"/>
        <v>0.51519999999974975</v>
      </c>
      <c r="N7199" s="239"/>
      <c r="O7199" s="178"/>
      <c r="P7199" s="178"/>
      <c r="Q7199" s="178"/>
      <c r="R7199" s="178"/>
      <c r="S7199" s="178"/>
      <c r="T7199" s="178"/>
      <c r="U7199" s="178"/>
      <c r="V7199" s="178"/>
      <c r="W7199" s="178"/>
      <c r="X7199" s="178"/>
      <c r="Y7199" s="210">
        <f t="shared" si="568"/>
        <v>0.39647883452446397</v>
      </c>
      <c r="Z7199" s="211">
        <f t="shared" si="570"/>
        <v>0.44</v>
      </c>
      <c r="AA7199" s="178"/>
      <c r="AB7199" s="178"/>
      <c r="AC7199" s="178"/>
    </row>
    <row r="7200" spans="2:29" x14ac:dyDescent="0.35">
      <c r="B7200" s="222">
        <v>727700</v>
      </c>
      <c r="C7200" s="208">
        <v>307994</v>
      </c>
      <c r="D7200" s="309">
        <v>16939.669999999998</v>
      </c>
      <c r="E7200" s="206">
        <v>24639.52</v>
      </c>
      <c r="F7200" s="206">
        <v>27719.46</v>
      </c>
      <c r="G7200" s="205">
        <f t="shared" si="571"/>
        <v>0.42324309468187438</v>
      </c>
      <c r="H7200" s="207">
        <f t="shared" si="572"/>
        <v>0.45</v>
      </c>
      <c r="I7200" s="213">
        <v>288524</v>
      </c>
      <c r="J7200" s="213">
        <v>15868.82</v>
      </c>
      <c r="K7200" s="212">
        <v>23081.919999999998</v>
      </c>
      <c r="L7200" s="212">
        <v>25967.16</v>
      </c>
      <c r="M7200" s="239">
        <f t="shared" si="569"/>
        <v>0.51530000000006115</v>
      </c>
      <c r="N7200" s="239"/>
      <c r="O7200" s="178"/>
      <c r="P7200" s="178"/>
      <c r="Q7200" s="178"/>
      <c r="R7200" s="178"/>
      <c r="S7200" s="178"/>
      <c r="T7200" s="178"/>
      <c r="U7200" s="178"/>
      <c r="V7200" s="178"/>
      <c r="W7200" s="178"/>
      <c r="X7200" s="178"/>
      <c r="Y7200" s="210">
        <f t="shared" si="568"/>
        <v>0.39648756355641063</v>
      </c>
      <c r="Z7200" s="211">
        <f t="shared" si="570"/>
        <v>0.46</v>
      </c>
      <c r="AA7200" s="178"/>
      <c r="AB7200" s="178"/>
      <c r="AC7200" s="178"/>
    </row>
    <row r="7201" spans="2:29" x14ac:dyDescent="0.35">
      <c r="B7201" s="222">
        <v>727800</v>
      </c>
      <c r="C7201" s="208">
        <v>308039</v>
      </c>
      <c r="D7201" s="309">
        <v>16942.14</v>
      </c>
      <c r="E7201" s="206">
        <v>24643.119999999999</v>
      </c>
      <c r="F7201" s="206">
        <v>27723.51</v>
      </c>
      <c r="G7201" s="205">
        <f t="shared" si="571"/>
        <v>0.42324677109095904</v>
      </c>
      <c r="H7201" s="207">
        <f t="shared" si="572"/>
        <v>0.45</v>
      </c>
      <c r="I7201" s="213">
        <v>288568</v>
      </c>
      <c r="J7201" s="213">
        <v>15871.24</v>
      </c>
      <c r="K7201" s="212">
        <v>23085.439999999999</v>
      </c>
      <c r="L7201" s="212">
        <v>25971.119999999999</v>
      </c>
      <c r="M7201" s="239">
        <f t="shared" si="569"/>
        <v>0.51520000000025901</v>
      </c>
      <c r="N7201" s="239"/>
      <c r="O7201" s="178"/>
      <c r="P7201" s="178"/>
      <c r="Q7201" s="178"/>
      <c r="R7201" s="178"/>
      <c r="S7201" s="178"/>
      <c r="T7201" s="178"/>
      <c r="U7201" s="178"/>
      <c r="V7201" s="178"/>
      <c r="W7201" s="178"/>
      <c r="X7201" s="178"/>
      <c r="Y7201" s="210">
        <f t="shared" si="568"/>
        <v>0.39649354218191812</v>
      </c>
      <c r="Z7201" s="211">
        <f t="shared" si="570"/>
        <v>0.44</v>
      </c>
      <c r="AA7201" s="178"/>
      <c r="AB7201" s="178"/>
      <c r="AC7201" s="178"/>
    </row>
    <row r="7202" spans="2:29" x14ac:dyDescent="0.35">
      <c r="B7202" s="222">
        <v>727900</v>
      </c>
      <c r="C7202" s="208">
        <v>308084</v>
      </c>
      <c r="D7202" s="309">
        <v>16944.62</v>
      </c>
      <c r="E7202" s="206">
        <v>24646.720000000001</v>
      </c>
      <c r="F7202" s="206">
        <v>27727.56</v>
      </c>
      <c r="G7202" s="205">
        <f t="shared" si="571"/>
        <v>0.42325044648990245</v>
      </c>
      <c r="H7202" s="207">
        <f t="shared" si="572"/>
        <v>0.45</v>
      </c>
      <c r="I7202" s="213">
        <v>288614</v>
      </c>
      <c r="J7202" s="213">
        <v>15873.77</v>
      </c>
      <c r="K7202" s="212">
        <v>23089.119999999999</v>
      </c>
      <c r="L7202" s="212">
        <v>25975.26</v>
      </c>
      <c r="M7202" s="239">
        <f t="shared" si="569"/>
        <v>0.51529999999995202</v>
      </c>
      <c r="N7202" s="239"/>
      <c r="O7202" s="178"/>
      <c r="P7202" s="178"/>
      <c r="Q7202" s="178"/>
      <c r="R7202" s="178"/>
      <c r="S7202" s="178"/>
      <c r="T7202" s="178"/>
      <c r="U7202" s="178"/>
      <c r="V7202" s="178"/>
      <c r="W7202" s="178"/>
      <c r="X7202" s="178"/>
      <c r="Y7202" s="210">
        <f t="shared" si="568"/>
        <v>0.39650226679488942</v>
      </c>
      <c r="Z7202" s="211">
        <f t="shared" si="570"/>
        <v>0.46</v>
      </c>
      <c r="AA7202" s="178"/>
      <c r="AB7202" s="178"/>
      <c r="AC7202" s="178"/>
    </row>
    <row r="7203" spans="2:29" x14ac:dyDescent="0.35">
      <c r="B7203" s="222">
        <v>728000</v>
      </c>
      <c r="C7203" s="208">
        <v>308129</v>
      </c>
      <c r="D7203" s="309">
        <v>16947.09</v>
      </c>
      <c r="E7203" s="206">
        <v>24650.32</v>
      </c>
      <c r="F7203" s="206">
        <v>27731.61</v>
      </c>
      <c r="G7203" s="205">
        <f t="shared" si="571"/>
        <v>0.4232541208791209</v>
      </c>
      <c r="H7203" s="207">
        <f t="shared" si="572"/>
        <v>0.45</v>
      </c>
      <c r="I7203" s="213">
        <v>288658</v>
      </c>
      <c r="J7203" s="213">
        <v>15876.19</v>
      </c>
      <c r="K7203" s="212">
        <v>23092.639999999999</v>
      </c>
      <c r="L7203" s="212">
        <v>25979.22</v>
      </c>
      <c r="M7203" s="239">
        <f t="shared" si="569"/>
        <v>0.51520000000011346</v>
      </c>
      <c r="N7203" s="239"/>
      <c r="O7203" s="178"/>
      <c r="P7203" s="178"/>
      <c r="Q7203" s="178"/>
      <c r="R7203" s="178"/>
      <c r="S7203" s="178"/>
      <c r="T7203" s="178"/>
      <c r="U7203" s="178"/>
      <c r="V7203" s="178"/>
      <c r="W7203" s="178"/>
      <c r="X7203" s="178"/>
      <c r="Y7203" s="210">
        <f t="shared" si="568"/>
        <v>0.39650824175824173</v>
      </c>
      <c r="Z7203" s="211">
        <f t="shared" si="570"/>
        <v>0.44</v>
      </c>
      <c r="AA7203" s="178"/>
      <c r="AB7203" s="178"/>
      <c r="AC7203" s="178"/>
    </row>
    <row r="7204" spans="2:29" x14ac:dyDescent="0.35">
      <c r="B7204" s="222">
        <v>728100</v>
      </c>
      <c r="C7204" s="208">
        <v>308174</v>
      </c>
      <c r="D7204" s="309">
        <v>16949.57</v>
      </c>
      <c r="E7204" s="206">
        <v>24653.919999999998</v>
      </c>
      <c r="F7204" s="206">
        <v>27735.66</v>
      </c>
      <c r="G7204" s="205">
        <f t="shared" si="571"/>
        <v>0.42325779425903037</v>
      </c>
      <c r="H7204" s="207">
        <f t="shared" si="572"/>
        <v>0.45</v>
      </c>
      <c r="I7204" s="213">
        <v>288704</v>
      </c>
      <c r="J7204" s="213">
        <v>15878.72</v>
      </c>
      <c r="K7204" s="212">
        <v>23096.32</v>
      </c>
      <c r="L7204" s="212">
        <v>25983.360000000001</v>
      </c>
      <c r="M7204" s="239">
        <f t="shared" si="569"/>
        <v>0.51529999999980647</v>
      </c>
      <c r="N7204" s="239"/>
      <c r="O7204" s="178"/>
      <c r="P7204" s="178"/>
      <c r="Q7204" s="178"/>
      <c r="R7204" s="178"/>
      <c r="S7204" s="178"/>
      <c r="T7204" s="178"/>
      <c r="U7204" s="178"/>
      <c r="V7204" s="178"/>
      <c r="W7204" s="178"/>
      <c r="X7204" s="178"/>
      <c r="Y7204" s="210">
        <f t="shared" si="568"/>
        <v>0.39651696195577529</v>
      </c>
      <c r="Z7204" s="211">
        <f t="shared" si="570"/>
        <v>0.46</v>
      </c>
      <c r="AA7204" s="178"/>
      <c r="AB7204" s="178"/>
      <c r="AC7204" s="178"/>
    </row>
    <row r="7205" spans="2:29" x14ac:dyDescent="0.35">
      <c r="B7205" s="222">
        <v>728200</v>
      </c>
      <c r="C7205" s="208">
        <v>308219</v>
      </c>
      <c r="D7205" s="309">
        <v>16952.04</v>
      </c>
      <c r="E7205" s="206">
        <v>24657.52</v>
      </c>
      <c r="F7205" s="206">
        <v>27739.71</v>
      </c>
      <c r="G7205" s="205">
        <f t="shared" si="571"/>
        <v>0.42326146663004671</v>
      </c>
      <c r="H7205" s="207">
        <f t="shared" si="572"/>
        <v>0.45</v>
      </c>
      <c r="I7205" s="213">
        <v>288748</v>
      </c>
      <c r="J7205" s="213">
        <v>15881.14</v>
      </c>
      <c r="K7205" s="212">
        <v>23099.84</v>
      </c>
      <c r="L7205" s="212">
        <v>25987.32</v>
      </c>
      <c r="M7205" s="239">
        <f t="shared" si="569"/>
        <v>0.51520000000000432</v>
      </c>
      <c r="N7205" s="239"/>
      <c r="O7205" s="178"/>
      <c r="P7205" s="178"/>
      <c r="Q7205" s="178"/>
      <c r="R7205" s="178"/>
      <c r="S7205" s="178"/>
      <c r="T7205" s="178"/>
      <c r="U7205" s="178"/>
      <c r="V7205" s="178"/>
      <c r="W7205" s="178"/>
      <c r="X7205" s="178"/>
      <c r="Y7205" s="210">
        <f t="shared" si="568"/>
        <v>0.39652293326009336</v>
      </c>
      <c r="Z7205" s="211">
        <f t="shared" si="570"/>
        <v>0.44</v>
      </c>
      <c r="AA7205" s="178"/>
      <c r="AB7205" s="178"/>
      <c r="AC7205" s="178"/>
    </row>
    <row r="7206" spans="2:29" x14ac:dyDescent="0.35">
      <c r="B7206" s="222">
        <v>728300</v>
      </c>
      <c r="C7206" s="208">
        <v>308264</v>
      </c>
      <c r="D7206" s="309">
        <v>16954.52</v>
      </c>
      <c r="E7206" s="206">
        <v>24661.119999999999</v>
      </c>
      <c r="F7206" s="206">
        <v>27743.759999999998</v>
      </c>
      <c r="G7206" s="205">
        <f t="shared" si="571"/>
        <v>0.42326513799258547</v>
      </c>
      <c r="H7206" s="207">
        <f t="shared" si="572"/>
        <v>0.45</v>
      </c>
      <c r="I7206" s="213">
        <v>288794</v>
      </c>
      <c r="J7206" s="213">
        <v>15883.67</v>
      </c>
      <c r="K7206" s="212">
        <v>23103.52</v>
      </c>
      <c r="L7206" s="212">
        <v>25991.46</v>
      </c>
      <c r="M7206" s="239">
        <f t="shared" si="569"/>
        <v>0.51530000000027942</v>
      </c>
      <c r="N7206" s="239"/>
      <c r="O7206" s="178"/>
      <c r="P7206" s="178"/>
      <c r="Q7206" s="178"/>
      <c r="R7206" s="178"/>
      <c r="S7206" s="178"/>
      <c r="T7206" s="178"/>
      <c r="U7206" s="178"/>
      <c r="V7206" s="178"/>
      <c r="W7206" s="178"/>
      <c r="X7206" s="178"/>
      <c r="Y7206" s="210">
        <f t="shared" si="568"/>
        <v>0.39653164904572291</v>
      </c>
      <c r="Z7206" s="211">
        <f t="shared" si="570"/>
        <v>0.46</v>
      </c>
      <c r="AA7206" s="178"/>
      <c r="AB7206" s="178"/>
      <c r="AC7206" s="178"/>
    </row>
    <row r="7207" spans="2:29" x14ac:dyDescent="0.35">
      <c r="B7207" s="222">
        <v>728400</v>
      </c>
      <c r="C7207" s="208">
        <v>308309</v>
      </c>
      <c r="D7207" s="309">
        <v>16956.990000000002</v>
      </c>
      <c r="E7207" s="206">
        <v>24664.720000000001</v>
      </c>
      <c r="F7207" s="206">
        <v>27747.81</v>
      </c>
      <c r="G7207" s="205">
        <f t="shared" si="571"/>
        <v>0.42326880834706204</v>
      </c>
      <c r="H7207" s="207">
        <f t="shared" si="572"/>
        <v>0.45</v>
      </c>
      <c r="I7207" s="213">
        <v>288838</v>
      </c>
      <c r="J7207" s="213">
        <v>15886.09</v>
      </c>
      <c r="K7207" s="212">
        <v>23107.040000000001</v>
      </c>
      <c r="L7207" s="212">
        <v>25995.42</v>
      </c>
      <c r="M7207" s="239">
        <f t="shared" si="569"/>
        <v>0.51519999999989519</v>
      </c>
      <c r="N7207" s="239"/>
      <c r="O7207" s="178"/>
      <c r="P7207" s="178"/>
      <c r="Q7207" s="178"/>
      <c r="R7207" s="178"/>
      <c r="S7207" s="178"/>
      <c r="T7207" s="178"/>
      <c r="U7207" s="178"/>
      <c r="V7207" s="178"/>
      <c r="W7207" s="178"/>
      <c r="X7207" s="178"/>
      <c r="Y7207" s="210">
        <f t="shared" si="568"/>
        <v>0.39653761669412413</v>
      </c>
      <c r="Z7207" s="211">
        <f t="shared" si="570"/>
        <v>0.44</v>
      </c>
      <c r="AA7207" s="178"/>
      <c r="AB7207" s="178"/>
      <c r="AC7207" s="178"/>
    </row>
    <row r="7208" spans="2:29" x14ac:dyDescent="0.35">
      <c r="B7208" s="222">
        <v>728500</v>
      </c>
      <c r="C7208" s="208">
        <v>308354</v>
      </c>
      <c r="D7208" s="309">
        <v>16959.47</v>
      </c>
      <c r="E7208" s="206">
        <v>24668.32</v>
      </c>
      <c r="F7208" s="206">
        <v>27751.86</v>
      </c>
      <c r="G7208" s="205">
        <f t="shared" si="571"/>
        <v>0.42327247769389154</v>
      </c>
      <c r="H7208" s="207">
        <f t="shared" si="572"/>
        <v>0.45</v>
      </c>
      <c r="I7208" s="213">
        <v>288884</v>
      </c>
      <c r="J7208" s="213">
        <v>15888.62</v>
      </c>
      <c r="K7208" s="212">
        <v>23110.720000000001</v>
      </c>
      <c r="L7208" s="212">
        <v>25999.56</v>
      </c>
      <c r="M7208" s="239">
        <f t="shared" si="569"/>
        <v>0.51529999999955178</v>
      </c>
      <c r="N7208" s="239"/>
      <c r="O7208" s="178"/>
      <c r="P7208" s="178"/>
      <c r="Q7208" s="178"/>
      <c r="R7208" s="178"/>
      <c r="S7208" s="178"/>
      <c r="T7208" s="178"/>
      <c r="U7208" s="178"/>
      <c r="V7208" s="178"/>
      <c r="W7208" s="178"/>
      <c r="X7208" s="178"/>
      <c r="Y7208" s="210">
        <f t="shared" si="568"/>
        <v>0.39654632807137957</v>
      </c>
      <c r="Z7208" s="211">
        <f t="shared" si="570"/>
        <v>0.46</v>
      </c>
      <c r="AA7208" s="178"/>
      <c r="AB7208" s="178"/>
      <c r="AC7208" s="178"/>
    </row>
    <row r="7209" spans="2:29" x14ac:dyDescent="0.35">
      <c r="B7209" s="222">
        <v>728600</v>
      </c>
      <c r="C7209" s="208">
        <v>308399</v>
      </c>
      <c r="D7209" s="309">
        <v>16961.939999999999</v>
      </c>
      <c r="E7209" s="206">
        <v>24671.919999999998</v>
      </c>
      <c r="F7209" s="206">
        <v>27755.91</v>
      </c>
      <c r="G7209" s="205">
        <f t="shared" si="571"/>
        <v>0.4232761460334889</v>
      </c>
      <c r="H7209" s="207">
        <f t="shared" si="572"/>
        <v>0.45</v>
      </c>
      <c r="I7209" s="213">
        <v>288928</v>
      </c>
      <c r="J7209" s="213">
        <v>15891.04</v>
      </c>
      <c r="K7209" s="212">
        <v>23114.240000000002</v>
      </c>
      <c r="L7209" s="212">
        <v>26003.52</v>
      </c>
      <c r="M7209" s="239">
        <f t="shared" si="569"/>
        <v>0.51519999999974975</v>
      </c>
      <c r="N7209" s="239"/>
      <c r="O7209" s="178"/>
      <c r="P7209" s="178"/>
      <c r="Q7209" s="178"/>
      <c r="R7209" s="178"/>
      <c r="S7209" s="178"/>
      <c r="T7209" s="178"/>
      <c r="U7209" s="178"/>
      <c r="V7209" s="178"/>
      <c r="W7209" s="178"/>
      <c r="X7209" s="178"/>
      <c r="Y7209" s="210">
        <f t="shared" si="568"/>
        <v>0.39655229206697779</v>
      </c>
      <c r="Z7209" s="211">
        <f t="shared" si="570"/>
        <v>0.44</v>
      </c>
      <c r="AA7209" s="178"/>
      <c r="AB7209" s="178"/>
      <c r="AC7209" s="178"/>
    </row>
    <row r="7210" spans="2:29" x14ac:dyDescent="0.35">
      <c r="B7210" s="222">
        <v>728700</v>
      </c>
      <c r="C7210" s="208">
        <v>308444</v>
      </c>
      <c r="D7210" s="309">
        <v>16964.419999999998</v>
      </c>
      <c r="E7210" s="206">
        <v>24675.52</v>
      </c>
      <c r="F7210" s="206">
        <v>27759.96</v>
      </c>
      <c r="G7210" s="205">
        <f t="shared" si="571"/>
        <v>0.42327981336626869</v>
      </c>
      <c r="H7210" s="207">
        <f t="shared" si="572"/>
        <v>0.45</v>
      </c>
      <c r="I7210" s="213">
        <v>288974</v>
      </c>
      <c r="J7210" s="213">
        <v>15893.57</v>
      </c>
      <c r="K7210" s="212">
        <v>23117.919999999998</v>
      </c>
      <c r="L7210" s="212">
        <v>26007.66</v>
      </c>
      <c r="M7210" s="239">
        <f t="shared" si="569"/>
        <v>0.51530000000006115</v>
      </c>
      <c r="N7210" s="239"/>
      <c r="O7210" s="178"/>
      <c r="P7210" s="178"/>
      <c r="Q7210" s="178"/>
      <c r="R7210" s="178"/>
      <c r="S7210" s="178"/>
      <c r="T7210" s="178"/>
      <c r="U7210" s="178"/>
      <c r="V7210" s="178"/>
      <c r="W7210" s="178"/>
      <c r="X7210" s="178"/>
      <c r="Y7210" s="210">
        <f t="shared" si="568"/>
        <v>0.39656099903938519</v>
      </c>
      <c r="Z7210" s="211">
        <f t="shared" si="570"/>
        <v>0.46</v>
      </c>
      <c r="AA7210" s="178"/>
      <c r="AB7210" s="178"/>
      <c r="AC7210" s="178"/>
    </row>
    <row r="7211" spans="2:29" x14ac:dyDescent="0.35">
      <c r="B7211" s="222">
        <v>728800</v>
      </c>
      <c r="C7211" s="208">
        <v>308489</v>
      </c>
      <c r="D7211" s="309">
        <v>16966.89</v>
      </c>
      <c r="E7211" s="206">
        <v>24679.119999999999</v>
      </c>
      <c r="F7211" s="206">
        <v>27764.01</v>
      </c>
      <c r="G7211" s="205">
        <f t="shared" si="571"/>
        <v>0.42328347969264546</v>
      </c>
      <c r="H7211" s="207">
        <f t="shared" si="572"/>
        <v>0.45</v>
      </c>
      <c r="I7211" s="213">
        <v>289018</v>
      </c>
      <c r="J7211" s="213">
        <v>15895.99</v>
      </c>
      <c r="K7211" s="212">
        <v>23121.439999999999</v>
      </c>
      <c r="L7211" s="212">
        <v>26011.62</v>
      </c>
      <c r="M7211" s="239">
        <f t="shared" si="569"/>
        <v>0.51520000000025901</v>
      </c>
      <c r="N7211" s="239"/>
      <c r="O7211" s="178"/>
      <c r="P7211" s="178"/>
      <c r="Q7211" s="178"/>
      <c r="R7211" s="178"/>
      <c r="S7211" s="178"/>
      <c r="T7211" s="178"/>
      <c r="U7211" s="178"/>
      <c r="V7211" s="178"/>
      <c r="W7211" s="178"/>
      <c r="X7211" s="178"/>
      <c r="Y7211" s="210">
        <f t="shared" si="568"/>
        <v>0.39656695938529091</v>
      </c>
      <c r="Z7211" s="211">
        <f t="shared" si="570"/>
        <v>0.44</v>
      </c>
      <c r="AA7211" s="178"/>
      <c r="AB7211" s="178"/>
      <c r="AC7211" s="178"/>
    </row>
    <row r="7212" spans="2:29" x14ac:dyDescent="0.35">
      <c r="B7212" s="222">
        <v>728900</v>
      </c>
      <c r="C7212" s="208">
        <v>308534</v>
      </c>
      <c r="D7212" s="309">
        <v>16969.37</v>
      </c>
      <c r="E7212" s="206">
        <v>24682.720000000001</v>
      </c>
      <c r="F7212" s="206">
        <v>27768.06</v>
      </c>
      <c r="G7212" s="205">
        <f t="shared" si="571"/>
        <v>0.42328714501303333</v>
      </c>
      <c r="H7212" s="207">
        <f t="shared" si="572"/>
        <v>0.45</v>
      </c>
      <c r="I7212" s="213">
        <v>289064</v>
      </c>
      <c r="J7212" s="213">
        <v>15898.52</v>
      </c>
      <c r="K7212" s="212">
        <v>23125.119999999999</v>
      </c>
      <c r="L7212" s="212">
        <v>26015.759999999998</v>
      </c>
      <c r="M7212" s="239">
        <f t="shared" si="569"/>
        <v>0.51529999999995202</v>
      </c>
      <c r="N7212" s="239"/>
      <c r="O7212" s="178"/>
      <c r="P7212" s="178"/>
      <c r="Q7212" s="178"/>
      <c r="R7212" s="178"/>
      <c r="S7212" s="178"/>
      <c r="T7212" s="178"/>
      <c r="U7212" s="178"/>
      <c r="V7212" s="178"/>
      <c r="W7212" s="178"/>
      <c r="X7212" s="178"/>
      <c r="Y7212" s="210">
        <f t="shared" si="568"/>
        <v>0.39657566195637262</v>
      </c>
      <c r="Z7212" s="211">
        <f t="shared" si="570"/>
        <v>0.46</v>
      </c>
      <c r="AA7212" s="178"/>
      <c r="AB7212" s="178"/>
      <c r="AC7212" s="178"/>
    </row>
    <row r="7213" spans="2:29" x14ac:dyDescent="0.35">
      <c r="B7213" s="222">
        <v>729000</v>
      </c>
      <c r="C7213" s="208">
        <v>308579</v>
      </c>
      <c r="D7213" s="309">
        <v>16971.84</v>
      </c>
      <c r="E7213" s="206">
        <v>24686.32</v>
      </c>
      <c r="F7213" s="206">
        <v>27772.11</v>
      </c>
      <c r="G7213" s="205">
        <f t="shared" si="571"/>
        <v>0.42329080932784635</v>
      </c>
      <c r="H7213" s="207">
        <f t="shared" si="572"/>
        <v>0.45</v>
      </c>
      <c r="I7213" s="213">
        <v>289108</v>
      </c>
      <c r="J7213" s="213">
        <v>15900.94</v>
      </c>
      <c r="K7213" s="212">
        <v>23128.639999999999</v>
      </c>
      <c r="L7213" s="212">
        <v>26019.72</v>
      </c>
      <c r="M7213" s="239">
        <f t="shared" si="569"/>
        <v>0.51520000000011346</v>
      </c>
      <c r="N7213" s="239"/>
      <c r="O7213" s="178"/>
      <c r="P7213" s="178"/>
      <c r="Q7213" s="178"/>
      <c r="R7213" s="178"/>
      <c r="S7213" s="178"/>
      <c r="T7213" s="178"/>
      <c r="U7213" s="178"/>
      <c r="V7213" s="178"/>
      <c r="W7213" s="178"/>
      <c r="X7213" s="178"/>
      <c r="Y7213" s="210">
        <f t="shared" si="568"/>
        <v>0.39658161865569275</v>
      </c>
      <c r="Z7213" s="211">
        <f t="shared" si="570"/>
        <v>0.44</v>
      </c>
      <c r="AA7213" s="178"/>
      <c r="AB7213" s="178"/>
      <c r="AC7213" s="178"/>
    </row>
    <row r="7214" spans="2:29" x14ac:dyDescent="0.35">
      <c r="B7214" s="222">
        <v>729100</v>
      </c>
      <c r="C7214" s="208">
        <v>308624</v>
      </c>
      <c r="D7214" s="309">
        <v>16974.32</v>
      </c>
      <c r="E7214" s="206">
        <v>24689.919999999998</v>
      </c>
      <c r="F7214" s="206">
        <v>27776.16</v>
      </c>
      <c r="G7214" s="205">
        <f t="shared" si="571"/>
        <v>0.42329447263749831</v>
      </c>
      <c r="H7214" s="207">
        <f t="shared" si="572"/>
        <v>0.45</v>
      </c>
      <c r="I7214" s="213">
        <v>289154</v>
      </c>
      <c r="J7214" s="213">
        <v>15903.47</v>
      </c>
      <c r="K7214" s="212">
        <v>23132.32</v>
      </c>
      <c r="L7214" s="212">
        <v>26023.86</v>
      </c>
      <c r="M7214" s="239">
        <f t="shared" si="569"/>
        <v>0.51529999999980647</v>
      </c>
      <c r="N7214" s="239"/>
      <c r="O7214" s="178"/>
      <c r="P7214" s="178"/>
      <c r="Q7214" s="178"/>
      <c r="R7214" s="178"/>
      <c r="S7214" s="178"/>
      <c r="T7214" s="178"/>
      <c r="U7214" s="178"/>
      <c r="V7214" s="178"/>
      <c r="W7214" s="178"/>
      <c r="X7214" s="178"/>
      <c r="Y7214" s="210">
        <f t="shared" si="568"/>
        <v>0.39659031682896723</v>
      </c>
      <c r="Z7214" s="211">
        <f t="shared" si="570"/>
        <v>0.46</v>
      </c>
      <c r="AA7214" s="178"/>
      <c r="AB7214" s="178"/>
      <c r="AC7214" s="178"/>
    </row>
    <row r="7215" spans="2:29" x14ac:dyDescent="0.35">
      <c r="B7215" s="222">
        <v>729200</v>
      </c>
      <c r="C7215" s="208">
        <v>308669</v>
      </c>
      <c r="D7215" s="309">
        <v>16976.79</v>
      </c>
      <c r="E7215" s="206">
        <v>24693.52</v>
      </c>
      <c r="F7215" s="206">
        <v>27780.21</v>
      </c>
      <c r="G7215" s="205">
        <f t="shared" si="571"/>
        <v>0.42329813494240265</v>
      </c>
      <c r="H7215" s="207">
        <f t="shared" si="572"/>
        <v>0.45</v>
      </c>
      <c r="I7215" s="213">
        <v>289198</v>
      </c>
      <c r="J7215" s="213">
        <v>15905.89</v>
      </c>
      <c r="K7215" s="212">
        <v>23135.84</v>
      </c>
      <c r="L7215" s="212">
        <v>26027.82</v>
      </c>
      <c r="M7215" s="239">
        <f t="shared" si="569"/>
        <v>0.51520000000000432</v>
      </c>
      <c r="N7215" s="239"/>
      <c r="O7215" s="178"/>
      <c r="P7215" s="178"/>
      <c r="Q7215" s="178"/>
      <c r="R7215" s="178"/>
      <c r="S7215" s="178"/>
      <c r="T7215" s="178"/>
      <c r="U7215" s="178"/>
      <c r="V7215" s="178"/>
      <c r="W7215" s="178"/>
      <c r="X7215" s="178"/>
      <c r="Y7215" s="210">
        <f t="shared" si="568"/>
        <v>0.39659626988480529</v>
      </c>
      <c r="Z7215" s="211">
        <f t="shared" si="570"/>
        <v>0.44</v>
      </c>
      <c r="AA7215" s="178"/>
      <c r="AB7215" s="178"/>
      <c r="AC7215" s="178"/>
    </row>
    <row r="7216" spans="2:29" x14ac:dyDescent="0.35">
      <c r="B7216" s="222">
        <v>729300</v>
      </c>
      <c r="C7216" s="208">
        <v>308714</v>
      </c>
      <c r="D7216" s="309">
        <v>16979.27</v>
      </c>
      <c r="E7216" s="206">
        <v>24697.119999999999</v>
      </c>
      <c r="F7216" s="206">
        <v>27784.26</v>
      </c>
      <c r="G7216" s="205">
        <f t="shared" si="571"/>
        <v>0.42330179624297271</v>
      </c>
      <c r="H7216" s="207">
        <f t="shared" si="572"/>
        <v>0.45</v>
      </c>
      <c r="I7216" s="213">
        <v>289244</v>
      </c>
      <c r="J7216" s="213">
        <v>15908.42</v>
      </c>
      <c r="K7216" s="212">
        <v>23139.52</v>
      </c>
      <c r="L7216" s="212">
        <v>26031.96</v>
      </c>
      <c r="M7216" s="239">
        <f t="shared" si="569"/>
        <v>0.51530000000027942</v>
      </c>
      <c r="N7216" s="239"/>
      <c r="O7216" s="178"/>
      <c r="P7216" s="178"/>
      <c r="Q7216" s="178"/>
      <c r="R7216" s="178"/>
      <c r="S7216" s="178"/>
      <c r="T7216" s="178"/>
      <c r="U7216" s="178"/>
      <c r="V7216" s="178"/>
      <c r="W7216" s="178"/>
      <c r="X7216" s="178"/>
      <c r="Y7216" s="210">
        <f t="shared" si="568"/>
        <v>0.39660496366378717</v>
      </c>
      <c r="Z7216" s="211">
        <f t="shared" si="570"/>
        <v>0.46</v>
      </c>
      <c r="AA7216" s="178"/>
      <c r="AB7216" s="178"/>
      <c r="AC7216" s="178"/>
    </row>
    <row r="7217" spans="2:29" x14ac:dyDescent="0.35">
      <c r="B7217" s="222">
        <v>729400</v>
      </c>
      <c r="C7217" s="208">
        <v>308759</v>
      </c>
      <c r="D7217" s="309">
        <v>16981.740000000002</v>
      </c>
      <c r="E7217" s="206">
        <v>24700.720000000001</v>
      </c>
      <c r="F7217" s="206">
        <v>27788.31</v>
      </c>
      <c r="G7217" s="205">
        <f t="shared" si="571"/>
        <v>0.42330545653962159</v>
      </c>
      <c r="H7217" s="207">
        <f t="shared" si="572"/>
        <v>0.45</v>
      </c>
      <c r="I7217" s="213">
        <v>289288</v>
      </c>
      <c r="J7217" s="213">
        <v>15910.84</v>
      </c>
      <c r="K7217" s="212">
        <v>23143.040000000001</v>
      </c>
      <c r="L7217" s="212">
        <v>26035.919999999998</v>
      </c>
      <c r="M7217" s="239">
        <f t="shared" si="569"/>
        <v>0.51519999999989519</v>
      </c>
      <c r="N7217" s="239"/>
      <c r="O7217" s="178"/>
      <c r="P7217" s="178"/>
      <c r="Q7217" s="178"/>
      <c r="R7217" s="178"/>
      <c r="S7217" s="178"/>
      <c r="T7217" s="178"/>
      <c r="U7217" s="178"/>
      <c r="V7217" s="178"/>
      <c r="W7217" s="178"/>
      <c r="X7217" s="178"/>
      <c r="Y7217" s="210">
        <f t="shared" si="568"/>
        <v>0.39661091307924323</v>
      </c>
      <c r="Z7217" s="211">
        <f t="shared" si="570"/>
        <v>0.44</v>
      </c>
      <c r="AA7217" s="178"/>
      <c r="AB7217" s="178"/>
      <c r="AC7217" s="178"/>
    </row>
    <row r="7218" spans="2:29" x14ac:dyDescent="0.35">
      <c r="B7218" s="222">
        <v>729500</v>
      </c>
      <c r="C7218" s="208">
        <v>308804</v>
      </c>
      <c r="D7218" s="309">
        <v>16984.22</v>
      </c>
      <c r="E7218" s="206">
        <v>24704.32</v>
      </c>
      <c r="F7218" s="206">
        <v>27792.36</v>
      </c>
      <c r="G7218" s="205">
        <f t="shared" si="571"/>
        <v>0.42330911583276215</v>
      </c>
      <c r="H7218" s="207">
        <f t="shared" si="572"/>
        <v>0.45</v>
      </c>
      <c r="I7218" s="213">
        <v>289334</v>
      </c>
      <c r="J7218" s="213">
        <v>15913.37</v>
      </c>
      <c r="K7218" s="212">
        <v>23146.720000000001</v>
      </c>
      <c r="L7218" s="212">
        <v>26040.06</v>
      </c>
      <c r="M7218" s="239">
        <f t="shared" si="569"/>
        <v>0.51529999999955178</v>
      </c>
      <c r="N7218" s="239"/>
      <c r="O7218" s="178"/>
      <c r="P7218" s="178"/>
      <c r="Q7218" s="178"/>
      <c r="R7218" s="178"/>
      <c r="S7218" s="178"/>
      <c r="T7218" s="178"/>
      <c r="U7218" s="178"/>
      <c r="V7218" s="178"/>
      <c r="W7218" s="178"/>
      <c r="X7218" s="178"/>
      <c r="Y7218" s="210">
        <f t="shared" si="568"/>
        <v>0.39661960246744343</v>
      </c>
      <c r="Z7218" s="211">
        <f t="shared" si="570"/>
        <v>0.46</v>
      </c>
      <c r="AA7218" s="178"/>
      <c r="AB7218" s="178"/>
      <c r="AC7218" s="178"/>
    </row>
    <row r="7219" spans="2:29" x14ac:dyDescent="0.35">
      <c r="B7219" s="222">
        <v>729600</v>
      </c>
      <c r="C7219" s="208">
        <v>308849</v>
      </c>
      <c r="D7219" s="309">
        <v>16986.689999999999</v>
      </c>
      <c r="E7219" s="206">
        <v>24707.919999999998</v>
      </c>
      <c r="F7219" s="206">
        <v>27796.41</v>
      </c>
      <c r="G7219" s="205">
        <f t="shared" si="571"/>
        <v>0.42331277412280705</v>
      </c>
      <c r="H7219" s="207">
        <f t="shared" si="572"/>
        <v>0.45</v>
      </c>
      <c r="I7219" s="213">
        <v>289378</v>
      </c>
      <c r="J7219" s="213">
        <v>15915.79</v>
      </c>
      <c r="K7219" s="212">
        <v>23150.240000000002</v>
      </c>
      <c r="L7219" s="212">
        <v>26044.02</v>
      </c>
      <c r="M7219" s="239">
        <f t="shared" si="569"/>
        <v>0.51519999999974975</v>
      </c>
      <c r="N7219" s="239"/>
      <c r="O7219" s="178"/>
      <c r="P7219" s="178"/>
      <c r="Q7219" s="178"/>
      <c r="R7219" s="178"/>
      <c r="S7219" s="178"/>
      <c r="T7219" s="178"/>
      <c r="U7219" s="178"/>
      <c r="V7219" s="178"/>
      <c r="W7219" s="178"/>
      <c r="X7219" s="178"/>
      <c r="Y7219" s="210">
        <f t="shared" si="568"/>
        <v>0.39662554824561402</v>
      </c>
      <c r="Z7219" s="211">
        <f t="shared" si="570"/>
        <v>0.44</v>
      </c>
      <c r="AA7219" s="178"/>
      <c r="AB7219" s="178"/>
      <c r="AC7219" s="178"/>
    </row>
    <row r="7220" spans="2:29" x14ac:dyDescent="0.35">
      <c r="B7220" s="222">
        <v>729700</v>
      </c>
      <c r="C7220" s="208">
        <v>308894</v>
      </c>
      <c r="D7220" s="309">
        <v>16989.169999999998</v>
      </c>
      <c r="E7220" s="206">
        <v>24711.52</v>
      </c>
      <c r="F7220" s="206">
        <v>27800.46</v>
      </c>
      <c r="G7220" s="205">
        <f t="shared" si="571"/>
        <v>0.42331643141016856</v>
      </c>
      <c r="H7220" s="207">
        <f t="shared" si="572"/>
        <v>0.45</v>
      </c>
      <c r="I7220" s="213">
        <v>289424</v>
      </c>
      <c r="J7220" s="213">
        <v>15918.32</v>
      </c>
      <c r="K7220" s="212">
        <v>23153.919999999998</v>
      </c>
      <c r="L7220" s="212">
        <v>26048.16</v>
      </c>
      <c r="M7220" s="239">
        <f t="shared" si="569"/>
        <v>0.51530000000006115</v>
      </c>
      <c r="N7220" s="239"/>
      <c r="O7220" s="178"/>
      <c r="P7220" s="178"/>
      <c r="Q7220" s="178"/>
      <c r="R7220" s="178"/>
      <c r="S7220" s="178"/>
      <c r="T7220" s="178"/>
      <c r="U7220" s="178"/>
      <c r="V7220" s="178"/>
      <c r="W7220" s="178"/>
      <c r="X7220" s="178"/>
      <c r="Y7220" s="210">
        <f t="shared" si="568"/>
        <v>0.39663423324653968</v>
      </c>
      <c r="Z7220" s="211">
        <f t="shared" si="570"/>
        <v>0.46</v>
      </c>
      <c r="AA7220" s="178"/>
      <c r="AB7220" s="178"/>
      <c r="AC7220" s="178"/>
    </row>
    <row r="7221" spans="2:29" x14ac:dyDescent="0.35">
      <c r="B7221" s="222">
        <v>729800</v>
      </c>
      <c r="C7221" s="208">
        <v>308939</v>
      </c>
      <c r="D7221" s="309">
        <v>16991.64</v>
      </c>
      <c r="E7221" s="206">
        <v>24715.119999999999</v>
      </c>
      <c r="F7221" s="206">
        <v>27804.51</v>
      </c>
      <c r="G7221" s="205">
        <f t="shared" si="571"/>
        <v>0.42332008769525897</v>
      </c>
      <c r="H7221" s="207">
        <f t="shared" si="572"/>
        <v>0.45</v>
      </c>
      <c r="I7221" s="213">
        <v>289468</v>
      </c>
      <c r="J7221" s="213">
        <v>15920.74</v>
      </c>
      <c r="K7221" s="212">
        <v>23157.439999999999</v>
      </c>
      <c r="L7221" s="212">
        <v>26052.12</v>
      </c>
      <c r="M7221" s="239">
        <f t="shared" si="569"/>
        <v>0.51520000000025901</v>
      </c>
      <c r="N7221" s="239"/>
      <c r="O7221" s="178"/>
      <c r="P7221" s="178"/>
      <c r="Q7221" s="178"/>
      <c r="R7221" s="178"/>
      <c r="S7221" s="178"/>
      <c r="T7221" s="178"/>
      <c r="U7221" s="178"/>
      <c r="V7221" s="178"/>
      <c r="W7221" s="178"/>
      <c r="X7221" s="178"/>
      <c r="Y7221" s="210">
        <f t="shared" si="568"/>
        <v>0.39664017539051794</v>
      </c>
      <c r="Z7221" s="211">
        <f t="shared" si="570"/>
        <v>0.44</v>
      </c>
      <c r="AA7221" s="178"/>
      <c r="AB7221" s="178"/>
      <c r="AC7221" s="178"/>
    </row>
    <row r="7222" spans="2:29" x14ac:dyDescent="0.35">
      <c r="B7222" s="222">
        <v>729900</v>
      </c>
      <c r="C7222" s="208">
        <v>308984</v>
      </c>
      <c r="D7222" s="309">
        <v>16994.12</v>
      </c>
      <c r="E7222" s="206">
        <v>24718.720000000001</v>
      </c>
      <c r="F7222" s="206">
        <v>27808.560000000001</v>
      </c>
      <c r="G7222" s="205">
        <f t="shared" si="571"/>
        <v>0.42332374297849018</v>
      </c>
      <c r="H7222" s="207">
        <f t="shared" si="572"/>
        <v>0.45</v>
      </c>
      <c r="I7222" s="213">
        <v>289514</v>
      </c>
      <c r="J7222" s="213">
        <v>15923.27</v>
      </c>
      <c r="K7222" s="212">
        <v>23161.119999999999</v>
      </c>
      <c r="L7222" s="212">
        <v>26056.26</v>
      </c>
      <c r="M7222" s="239">
        <f t="shared" si="569"/>
        <v>0.51529999999995202</v>
      </c>
      <c r="N7222" s="239"/>
      <c r="O7222" s="178"/>
      <c r="P7222" s="178"/>
      <c r="Q7222" s="178"/>
      <c r="R7222" s="178"/>
      <c r="S7222" s="178"/>
      <c r="T7222" s="178"/>
      <c r="U7222" s="178"/>
      <c r="V7222" s="178"/>
      <c r="W7222" s="178"/>
      <c r="X7222" s="178"/>
      <c r="Y7222" s="210">
        <f t="shared" si="568"/>
        <v>0.3966488560076723</v>
      </c>
      <c r="Z7222" s="211">
        <f t="shared" si="570"/>
        <v>0.46</v>
      </c>
      <c r="AA7222" s="178"/>
      <c r="AB7222" s="178"/>
      <c r="AC7222" s="178"/>
    </row>
    <row r="7223" spans="2:29" x14ac:dyDescent="0.35">
      <c r="B7223" s="222">
        <v>730000</v>
      </c>
      <c r="C7223" s="208">
        <v>309029</v>
      </c>
      <c r="D7223" s="309">
        <v>16996.59</v>
      </c>
      <c r="E7223" s="206">
        <v>24722.32</v>
      </c>
      <c r="F7223" s="206">
        <v>27812.61</v>
      </c>
      <c r="G7223" s="205">
        <f t="shared" si="571"/>
        <v>0.42332739726027396</v>
      </c>
      <c r="H7223" s="207">
        <f t="shared" si="572"/>
        <v>0.45</v>
      </c>
      <c r="I7223" s="213">
        <v>289558</v>
      </c>
      <c r="J7223" s="213">
        <v>15925.69</v>
      </c>
      <c r="K7223" s="212">
        <v>23164.639999999999</v>
      </c>
      <c r="L7223" s="212">
        <v>26060.22</v>
      </c>
      <c r="M7223" s="239">
        <f t="shared" si="569"/>
        <v>0.51520000000011346</v>
      </c>
      <c r="N7223" s="239"/>
      <c r="O7223" s="178"/>
      <c r="P7223" s="178"/>
      <c r="Q7223" s="178"/>
      <c r="R7223" s="178"/>
      <c r="S7223" s="178"/>
      <c r="T7223" s="178"/>
      <c r="U7223" s="178"/>
      <c r="V7223" s="178"/>
      <c r="W7223" s="178"/>
      <c r="X7223" s="178"/>
      <c r="Y7223" s="210">
        <f t="shared" si="568"/>
        <v>0.39665479452054797</v>
      </c>
      <c r="Z7223" s="211">
        <f t="shared" si="570"/>
        <v>0.44</v>
      </c>
      <c r="AA7223" s="178"/>
      <c r="AB7223" s="178"/>
      <c r="AC7223" s="178"/>
    </row>
    <row r="7224" spans="2:29" x14ac:dyDescent="0.35">
      <c r="B7224" s="222">
        <v>730100</v>
      </c>
      <c r="C7224" s="208">
        <v>309074</v>
      </c>
      <c r="D7224" s="309">
        <v>16999.07</v>
      </c>
      <c r="E7224" s="206">
        <v>24725.919999999998</v>
      </c>
      <c r="F7224" s="206">
        <v>27816.66</v>
      </c>
      <c r="G7224" s="205">
        <f t="shared" si="571"/>
        <v>0.42333105054102177</v>
      </c>
      <c r="H7224" s="207">
        <f t="shared" si="572"/>
        <v>0.45</v>
      </c>
      <c r="I7224" s="213">
        <v>289604</v>
      </c>
      <c r="J7224" s="213">
        <v>15928.22</v>
      </c>
      <c r="K7224" s="212">
        <v>23168.32</v>
      </c>
      <c r="L7224" s="212">
        <v>26064.36</v>
      </c>
      <c r="M7224" s="239">
        <f t="shared" si="569"/>
        <v>0.51529999999980647</v>
      </c>
      <c r="N7224" s="239"/>
      <c r="O7224" s="178"/>
      <c r="P7224" s="178"/>
      <c r="Q7224" s="178"/>
      <c r="R7224" s="178"/>
      <c r="S7224" s="178"/>
      <c r="T7224" s="178"/>
      <c r="U7224" s="178"/>
      <c r="V7224" s="178"/>
      <c r="W7224" s="178"/>
      <c r="X7224" s="178"/>
      <c r="Y7224" s="210">
        <f t="shared" si="568"/>
        <v>0.39666347075743047</v>
      </c>
      <c r="Z7224" s="211">
        <f t="shared" si="570"/>
        <v>0.46</v>
      </c>
      <c r="AA7224" s="178"/>
      <c r="AB7224" s="178"/>
      <c r="AC7224" s="178"/>
    </row>
    <row r="7225" spans="2:29" x14ac:dyDescent="0.35">
      <c r="B7225" s="222">
        <v>730200</v>
      </c>
      <c r="C7225" s="208">
        <v>309119</v>
      </c>
      <c r="D7225" s="309">
        <v>17001.54</v>
      </c>
      <c r="E7225" s="206">
        <v>24729.52</v>
      </c>
      <c r="F7225" s="206">
        <v>27820.71</v>
      </c>
      <c r="G7225" s="205">
        <f t="shared" si="571"/>
        <v>0.42333470282114488</v>
      </c>
      <c r="H7225" s="207">
        <f t="shared" si="572"/>
        <v>0.45</v>
      </c>
      <c r="I7225" s="213">
        <v>289648</v>
      </c>
      <c r="J7225" s="213">
        <v>15930.64</v>
      </c>
      <c r="K7225" s="212">
        <v>23171.84</v>
      </c>
      <c r="L7225" s="212">
        <v>26068.32</v>
      </c>
      <c r="M7225" s="239">
        <f t="shared" si="569"/>
        <v>0.51520000000000432</v>
      </c>
      <c r="N7225" s="239"/>
      <c r="O7225" s="178"/>
      <c r="P7225" s="178"/>
      <c r="Q7225" s="178"/>
      <c r="R7225" s="178"/>
      <c r="S7225" s="178"/>
      <c r="T7225" s="178"/>
      <c r="U7225" s="178"/>
      <c r="V7225" s="178"/>
      <c r="W7225" s="178"/>
      <c r="X7225" s="178"/>
      <c r="Y7225" s="210">
        <f t="shared" si="568"/>
        <v>0.39666940564228981</v>
      </c>
      <c r="Z7225" s="211">
        <f t="shared" si="570"/>
        <v>0.44</v>
      </c>
      <c r="AA7225" s="178"/>
      <c r="AB7225" s="178"/>
      <c r="AC7225" s="178"/>
    </row>
    <row r="7226" spans="2:29" x14ac:dyDescent="0.35">
      <c r="B7226" s="222">
        <v>730300</v>
      </c>
      <c r="C7226" s="208">
        <v>309164</v>
      </c>
      <c r="D7226" s="309">
        <v>17004.02</v>
      </c>
      <c r="E7226" s="206">
        <v>24733.119999999999</v>
      </c>
      <c r="F7226" s="206">
        <v>27824.76</v>
      </c>
      <c r="G7226" s="205">
        <f t="shared" si="571"/>
        <v>0.42333835410105436</v>
      </c>
      <c r="H7226" s="207">
        <f t="shared" si="572"/>
        <v>0.45</v>
      </c>
      <c r="I7226" s="213">
        <v>289694</v>
      </c>
      <c r="J7226" s="213">
        <v>15933.17</v>
      </c>
      <c r="K7226" s="212">
        <v>23175.52</v>
      </c>
      <c r="L7226" s="212">
        <v>26072.46</v>
      </c>
      <c r="M7226" s="239">
        <f t="shared" si="569"/>
        <v>0.51530000000027942</v>
      </c>
      <c r="N7226" s="239"/>
      <c r="O7226" s="178"/>
      <c r="P7226" s="178"/>
      <c r="Q7226" s="178"/>
      <c r="R7226" s="178"/>
      <c r="S7226" s="178"/>
      <c r="T7226" s="178"/>
      <c r="U7226" s="178"/>
      <c r="V7226" s="178"/>
      <c r="W7226" s="178"/>
      <c r="X7226" s="178"/>
      <c r="Y7226" s="210">
        <f t="shared" si="568"/>
        <v>0.39667807750239625</v>
      </c>
      <c r="Z7226" s="211">
        <f t="shared" si="570"/>
        <v>0.46</v>
      </c>
      <c r="AA7226" s="178"/>
      <c r="AB7226" s="178"/>
      <c r="AC7226" s="178"/>
    </row>
    <row r="7227" spans="2:29" x14ac:dyDescent="0.35">
      <c r="B7227" s="222">
        <v>730400</v>
      </c>
      <c r="C7227" s="208">
        <v>309209</v>
      </c>
      <c r="D7227" s="309">
        <v>17006.490000000002</v>
      </c>
      <c r="E7227" s="206">
        <v>24736.720000000001</v>
      </c>
      <c r="F7227" s="206">
        <v>27828.81</v>
      </c>
      <c r="G7227" s="205">
        <f t="shared" si="571"/>
        <v>0.42334200438116099</v>
      </c>
      <c r="H7227" s="207">
        <f t="shared" si="572"/>
        <v>0.45</v>
      </c>
      <c r="I7227" s="213">
        <v>289738</v>
      </c>
      <c r="J7227" s="213">
        <v>15935.59</v>
      </c>
      <c r="K7227" s="212">
        <v>23179.040000000001</v>
      </c>
      <c r="L7227" s="212">
        <v>26076.42</v>
      </c>
      <c r="M7227" s="239">
        <f t="shared" si="569"/>
        <v>0.51519999999989519</v>
      </c>
      <c r="N7227" s="239"/>
      <c r="O7227" s="178"/>
      <c r="P7227" s="178"/>
      <c r="Q7227" s="178"/>
      <c r="R7227" s="178"/>
      <c r="S7227" s="178"/>
      <c r="T7227" s="178"/>
      <c r="U7227" s="178"/>
      <c r="V7227" s="178"/>
      <c r="W7227" s="178"/>
      <c r="X7227" s="178"/>
      <c r="Y7227" s="210">
        <f t="shared" si="568"/>
        <v>0.39668400876232202</v>
      </c>
      <c r="Z7227" s="211">
        <f t="shared" si="570"/>
        <v>0.44</v>
      </c>
      <c r="AA7227" s="178"/>
      <c r="AB7227" s="178"/>
      <c r="AC7227" s="178"/>
    </row>
    <row r="7228" spans="2:29" x14ac:dyDescent="0.35">
      <c r="B7228" s="222">
        <v>730500</v>
      </c>
      <c r="C7228" s="208">
        <v>309254</v>
      </c>
      <c r="D7228" s="309">
        <v>17008.97</v>
      </c>
      <c r="E7228" s="206">
        <v>24740.32</v>
      </c>
      <c r="F7228" s="206">
        <v>27832.86</v>
      </c>
      <c r="G7228" s="205">
        <f t="shared" si="571"/>
        <v>0.42334565366187543</v>
      </c>
      <c r="H7228" s="207">
        <f t="shared" si="572"/>
        <v>0.45</v>
      </c>
      <c r="I7228" s="213">
        <v>289784</v>
      </c>
      <c r="J7228" s="213">
        <v>15938.12</v>
      </c>
      <c r="K7228" s="212">
        <v>23182.720000000001</v>
      </c>
      <c r="L7228" s="212">
        <v>26080.560000000001</v>
      </c>
      <c r="M7228" s="239">
        <f t="shared" si="569"/>
        <v>0.51529999999955178</v>
      </c>
      <c r="N7228" s="239"/>
      <c r="O7228" s="178"/>
      <c r="P7228" s="178"/>
      <c r="Q7228" s="178"/>
      <c r="R7228" s="178"/>
      <c r="S7228" s="178"/>
      <c r="T7228" s="178"/>
      <c r="U7228" s="178"/>
      <c r="V7228" s="178"/>
      <c r="W7228" s="178"/>
      <c r="X7228" s="178"/>
      <c r="Y7228" s="210">
        <f t="shared" si="568"/>
        <v>0.39669267624914445</v>
      </c>
      <c r="Z7228" s="211">
        <f t="shared" si="570"/>
        <v>0.46</v>
      </c>
      <c r="AA7228" s="178"/>
      <c r="AB7228" s="178"/>
      <c r="AC7228" s="178"/>
    </row>
    <row r="7229" spans="2:29" x14ac:dyDescent="0.35">
      <c r="B7229" s="222">
        <v>730600</v>
      </c>
      <c r="C7229" s="208">
        <v>309299</v>
      </c>
      <c r="D7229" s="309">
        <v>17011.439999999999</v>
      </c>
      <c r="E7229" s="206">
        <v>24743.919999999998</v>
      </c>
      <c r="F7229" s="206">
        <v>27836.91</v>
      </c>
      <c r="G7229" s="205">
        <f t="shared" si="571"/>
        <v>0.42334930194360798</v>
      </c>
      <c r="H7229" s="207">
        <f t="shared" si="572"/>
        <v>0.45</v>
      </c>
      <c r="I7229" s="213">
        <v>289828</v>
      </c>
      <c r="J7229" s="213">
        <v>15940.54</v>
      </c>
      <c r="K7229" s="212">
        <v>23186.240000000002</v>
      </c>
      <c r="L7229" s="212">
        <v>26084.52</v>
      </c>
      <c r="M7229" s="239">
        <f t="shared" si="569"/>
        <v>0.51519999999974975</v>
      </c>
      <c r="N7229" s="239"/>
      <c r="O7229" s="178"/>
      <c r="P7229" s="178"/>
      <c r="Q7229" s="178"/>
      <c r="R7229" s="178"/>
      <c r="S7229" s="178"/>
      <c r="T7229" s="178"/>
      <c r="U7229" s="178"/>
      <c r="V7229" s="178"/>
      <c r="W7229" s="178"/>
      <c r="X7229" s="178"/>
      <c r="Y7229" s="210">
        <f t="shared" si="568"/>
        <v>0.39669860388721601</v>
      </c>
      <c r="Z7229" s="211">
        <f t="shared" si="570"/>
        <v>0.44</v>
      </c>
      <c r="AA7229" s="178"/>
      <c r="AB7229" s="178"/>
      <c r="AC7229" s="178"/>
    </row>
    <row r="7230" spans="2:29" x14ac:dyDescent="0.35">
      <c r="B7230" s="222">
        <v>730700</v>
      </c>
      <c r="C7230" s="208">
        <v>309344</v>
      </c>
      <c r="D7230" s="309">
        <v>17013.919999999998</v>
      </c>
      <c r="E7230" s="206">
        <v>24747.52</v>
      </c>
      <c r="F7230" s="206">
        <v>27840.959999999999</v>
      </c>
      <c r="G7230" s="205">
        <f t="shared" si="571"/>
        <v>0.42335294922676886</v>
      </c>
      <c r="H7230" s="207">
        <f t="shared" si="572"/>
        <v>0.45</v>
      </c>
      <c r="I7230" s="213">
        <v>289874</v>
      </c>
      <c r="J7230" s="213">
        <v>15943.07</v>
      </c>
      <c r="K7230" s="212">
        <v>23189.919999999998</v>
      </c>
      <c r="L7230" s="212">
        <v>26088.66</v>
      </c>
      <c r="M7230" s="239">
        <f t="shared" si="569"/>
        <v>0.51530000000006115</v>
      </c>
      <c r="N7230" s="239"/>
      <c r="O7230" s="178"/>
      <c r="P7230" s="178"/>
      <c r="Q7230" s="178"/>
      <c r="R7230" s="178"/>
      <c r="S7230" s="178"/>
      <c r="T7230" s="178"/>
      <c r="U7230" s="178"/>
      <c r="V7230" s="178"/>
      <c r="W7230" s="178"/>
      <c r="X7230" s="178"/>
      <c r="Y7230" s="210">
        <f t="shared" si="568"/>
        <v>0.39670726700424253</v>
      </c>
      <c r="Z7230" s="211">
        <f t="shared" si="570"/>
        <v>0.46</v>
      </c>
      <c r="AA7230" s="178"/>
      <c r="AB7230" s="178"/>
      <c r="AC7230" s="178"/>
    </row>
    <row r="7231" spans="2:29" x14ac:dyDescent="0.35">
      <c r="B7231" s="222">
        <v>730800</v>
      </c>
      <c r="C7231" s="208">
        <v>309389</v>
      </c>
      <c r="D7231" s="309">
        <v>17016.39</v>
      </c>
      <c r="E7231" s="206">
        <v>24751.119999999999</v>
      </c>
      <c r="F7231" s="206">
        <v>27845.01</v>
      </c>
      <c r="G7231" s="205">
        <f t="shared" si="571"/>
        <v>0.42335659551176791</v>
      </c>
      <c r="H7231" s="207">
        <f t="shared" si="572"/>
        <v>0.45</v>
      </c>
      <c r="I7231" s="213">
        <v>289918</v>
      </c>
      <c r="J7231" s="213">
        <v>15945.49</v>
      </c>
      <c r="K7231" s="212">
        <v>23193.439999999999</v>
      </c>
      <c r="L7231" s="212">
        <v>26092.62</v>
      </c>
      <c r="M7231" s="239">
        <f t="shared" si="569"/>
        <v>0.51520000000025901</v>
      </c>
      <c r="N7231" s="239"/>
      <c r="O7231" s="178"/>
      <c r="P7231" s="178"/>
      <c r="Q7231" s="178"/>
      <c r="R7231" s="178"/>
      <c r="S7231" s="178"/>
      <c r="T7231" s="178"/>
      <c r="U7231" s="178"/>
      <c r="V7231" s="178"/>
      <c r="W7231" s="178"/>
      <c r="X7231" s="178"/>
      <c r="Y7231" s="210">
        <f t="shared" si="568"/>
        <v>0.39671319102353586</v>
      </c>
      <c r="Z7231" s="211">
        <f t="shared" si="570"/>
        <v>0.44</v>
      </c>
      <c r="AA7231" s="178"/>
      <c r="AB7231" s="178"/>
      <c r="AC7231" s="178"/>
    </row>
    <row r="7232" spans="2:29" x14ac:dyDescent="0.35">
      <c r="B7232" s="222">
        <v>730900</v>
      </c>
      <c r="C7232" s="208">
        <v>309434</v>
      </c>
      <c r="D7232" s="309">
        <v>17018.87</v>
      </c>
      <c r="E7232" s="206">
        <v>24754.720000000001</v>
      </c>
      <c r="F7232" s="206">
        <v>27849.06</v>
      </c>
      <c r="G7232" s="205">
        <f t="shared" si="571"/>
        <v>0.42336024079901491</v>
      </c>
      <c r="H7232" s="207">
        <f t="shared" si="572"/>
        <v>0.45</v>
      </c>
      <c r="I7232" s="213">
        <v>289964</v>
      </c>
      <c r="J7232" s="213">
        <v>15948.02</v>
      </c>
      <c r="K7232" s="212">
        <v>23197.119999999999</v>
      </c>
      <c r="L7232" s="212">
        <v>26096.76</v>
      </c>
      <c r="M7232" s="239">
        <f t="shared" si="569"/>
        <v>0.51529999999995202</v>
      </c>
      <c r="N7232" s="239"/>
      <c r="O7232" s="178"/>
      <c r="P7232" s="178"/>
      <c r="Q7232" s="178"/>
      <c r="R7232" s="178"/>
      <c r="S7232" s="178"/>
      <c r="T7232" s="178"/>
      <c r="U7232" s="178"/>
      <c r="V7232" s="178"/>
      <c r="W7232" s="178"/>
      <c r="X7232" s="178"/>
      <c r="Y7232" s="210">
        <f t="shared" si="568"/>
        <v>0.3967218497742509</v>
      </c>
      <c r="Z7232" s="211">
        <f t="shared" si="570"/>
        <v>0.46</v>
      </c>
      <c r="AA7232" s="178"/>
      <c r="AB7232" s="178"/>
      <c r="AC7232" s="178"/>
    </row>
    <row r="7233" spans="2:29" x14ac:dyDescent="0.35">
      <c r="B7233" s="222">
        <v>731000</v>
      </c>
      <c r="C7233" s="208">
        <v>309479</v>
      </c>
      <c r="D7233" s="309">
        <v>17021.34</v>
      </c>
      <c r="E7233" s="206">
        <v>24758.32</v>
      </c>
      <c r="F7233" s="206">
        <v>27853.11</v>
      </c>
      <c r="G7233" s="205">
        <f t="shared" si="571"/>
        <v>0.42336388508891931</v>
      </c>
      <c r="H7233" s="207">
        <f t="shared" si="572"/>
        <v>0.45</v>
      </c>
      <c r="I7233" s="213">
        <v>290008</v>
      </c>
      <c r="J7233" s="213">
        <v>15950.44</v>
      </c>
      <c r="K7233" s="212">
        <v>23200.639999999999</v>
      </c>
      <c r="L7233" s="212">
        <v>26100.720000000001</v>
      </c>
      <c r="M7233" s="239">
        <f t="shared" si="569"/>
        <v>0.51520000000011346</v>
      </c>
      <c r="N7233" s="239"/>
      <c r="O7233" s="178"/>
      <c r="P7233" s="178"/>
      <c r="Q7233" s="178"/>
      <c r="R7233" s="178"/>
      <c r="S7233" s="178"/>
      <c r="T7233" s="178"/>
      <c r="U7233" s="178"/>
      <c r="V7233" s="178"/>
      <c r="W7233" s="178"/>
      <c r="X7233" s="178"/>
      <c r="Y7233" s="210">
        <f t="shared" si="568"/>
        <v>0.39672777017783856</v>
      </c>
      <c r="Z7233" s="211">
        <f t="shared" si="570"/>
        <v>0.44</v>
      </c>
      <c r="AA7233" s="178"/>
      <c r="AB7233" s="178"/>
      <c r="AC7233" s="178"/>
    </row>
    <row r="7234" spans="2:29" x14ac:dyDescent="0.35">
      <c r="B7234" s="222">
        <v>731100</v>
      </c>
      <c r="C7234" s="208">
        <v>309524</v>
      </c>
      <c r="D7234" s="309">
        <v>17023.82</v>
      </c>
      <c r="E7234" s="206">
        <v>24761.919999999998</v>
      </c>
      <c r="F7234" s="206">
        <v>27857.16</v>
      </c>
      <c r="G7234" s="205">
        <f t="shared" si="571"/>
        <v>0.42336752838189029</v>
      </c>
      <c r="H7234" s="207">
        <f t="shared" si="572"/>
        <v>0.45</v>
      </c>
      <c r="I7234" s="213">
        <v>290054</v>
      </c>
      <c r="J7234" s="213">
        <v>15952.97</v>
      </c>
      <c r="K7234" s="212">
        <v>23204.32</v>
      </c>
      <c r="L7234" s="212">
        <v>26104.86</v>
      </c>
      <c r="M7234" s="239">
        <f t="shared" si="569"/>
        <v>0.51529999999980647</v>
      </c>
      <c r="N7234" s="239"/>
      <c r="O7234" s="178"/>
      <c r="P7234" s="178"/>
      <c r="Q7234" s="178"/>
      <c r="R7234" s="178"/>
      <c r="S7234" s="178"/>
      <c r="T7234" s="178"/>
      <c r="U7234" s="178"/>
      <c r="V7234" s="178"/>
      <c r="W7234" s="178"/>
      <c r="X7234" s="178"/>
      <c r="Y7234" s="210">
        <f t="shared" si="568"/>
        <v>0.39673642456572289</v>
      </c>
      <c r="Z7234" s="211">
        <f t="shared" si="570"/>
        <v>0.46</v>
      </c>
      <c r="AA7234" s="178"/>
      <c r="AB7234" s="178"/>
      <c r="AC7234" s="178"/>
    </row>
    <row r="7235" spans="2:29" x14ac:dyDescent="0.35">
      <c r="B7235" s="222">
        <v>731200</v>
      </c>
      <c r="C7235" s="208">
        <v>309569</v>
      </c>
      <c r="D7235" s="309">
        <v>17026.29</v>
      </c>
      <c r="E7235" s="206">
        <v>24765.52</v>
      </c>
      <c r="F7235" s="206">
        <v>27861.21</v>
      </c>
      <c r="G7235" s="205">
        <f t="shared" si="571"/>
        <v>0.42337117067833696</v>
      </c>
      <c r="H7235" s="207">
        <f t="shared" si="572"/>
        <v>0.45</v>
      </c>
      <c r="I7235" s="213">
        <v>290098</v>
      </c>
      <c r="J7235" s="213">
        <v>15955.39</v>
      </c>
      <c r="K7235" s="212">
        <v>23207.84</v>
      </c>
      <c r="L7235" s="212">
        <v>26108.82</v>
      </c>
      <c r="M7235" s="239">
        <f t="shared" si="569"/>
        <v>0.51520000000000432</v>
      </c>
      <c r="N7235" s="239"/>
      <c r="O7235" s="178"/>
      <c r="P7235" s="178"/>
      <c r="Q7235" s="178"/>
      <c r="R7235" s="178"/>
      <c r="S7235" s="178"/>
      <c r="T7235" s="178"/>
      <c r="U7235" s="178"/>
      <c r="V7235" s="178"/>
      <c r="W7235" s="178"/>
      <c r="X7235" s="178"/>
      <c r="Y7235" s="210">
        <f t="shared" ref="Y7235:Y7298" si="573">I7235/$B7235</f>
        <v>0.39674234135667397</v>
      </c>
      <c r="Z7235" s="211">
        <f t="shared" si="570"/>
        <v>0.44</v>
      </c>
      <c r="AA7235" s="178"/>
      <c r="AB7235" s="178"/>
      <c r="AC7235" s="178"/>
    </row>
    <row r="7236" spans="2:29" x14ac:dyDescent="0.35">
      <c r="B7236" s="222">
        <v>731300</v>
      </c>
      <c r="C7236" s="208">
        <v>309614</v>
      </c>
      <c r="D7236" s="309">
        <v>17028.77</v>
      </c>
      <c r="E7236" s="206">
        <v>24769.119999999999</v>
      </c>
      <c r="F7236" s="206">
        <v>27865.26</v>
      </c>
      <c r="G7236" s="205">
        <f t="shared" si="571"/>
        <v>0.42337481197866811</v>
      </c>
      <c r="H7236" s="207">
        <f t="shared" si="572"/>
        <v>0.45</v>
      </c>
      <c r="I7236" s="213">
        <v>290144</v>
      </c>
      <c r="J7236" s="213">
        <v>15957.92</v>
      </c>
      <c r="K7236" s="212">
        <v>23211.52</v>
      </c>
      <c r="L7236" s="212">
        <v>26112.959999999999</v>
      </c>
      <c r="M7236" s="239">
        <f t="shared" ref="M7236:M7299" si="574">(C7236+D7236+F7236-C7235-D7235-F7235)/100</f>
        <v>0.51530000000027942</v>
      </c>
      <c r="N7236" s="239"/>
      <c r="O7236" s="178"/>
      <c r="P7236" s="178"/>
      <c r="Q7236" s="178"/>
      <c r="R7236" s="178"/>
      <c r="S7236" s="178"/>
      <c r="T7236" s="178"/>
      <c r="U7236" s="178"/>
      <c r="V7236" s="178"/>
      <c r="W7236" s="178"/>
      <c r="X7236" s="178"/>
      <c r="Y7236" s="210">
        <f t="shared" si="573"/>
        <v>0.39675099138520442</v>
      </c>
      <c r="Z7236" s="211">
        <f t="shared" ref="Z7236:Z7299" si="575">(I7236-I7235)/($B7236-$B7235)</f>
        <v>0.46</v>
      </c>
      <c r="AA7236" s="178"/>
      <c r="AB7236" s="178"/>
      <c r="AC7236" s="178"/>
    </row>
    <row r="7237" spans="2:29" x14ac:dyDescent="0.35">
      <c r="B7237" s="222">
        <v>731400</v>
      </c>
      <c r="C7237" s="208">
        <v>309659</v>
      </c>
      <c r="D7237" s="309">
        <v>17031.240000000002</v>
      </c>
      <c r="E7237" s="206">
        <v>24772.720000000001</v>
      </c>
      <c r="F7237" s="206">
        <v>27869.31</v>
      </c>
      <c r="G7237" s="205">
        <f t="shared" ref="G7237:G7300" si="576">C7237/B7237</f>
        <v>0.42337845228329229</v>
      </c>
      <c r="H7237" s="207">
        <f t="shared" ref="H7237:H7300" si="577">(C7237-C7236)/(B7237-B7236)</f>
        <v>0.45</v>
      </c>
      <c r="I7237" s="213">
        <v>290188</v>
      </c>
      <c r="J7237" s="213">
        <v>15960.34</v>
      </c>
      <c r="K7237" s="212">
        <v>23215.040000000001</v>
      </c>
      <c r="L7237" s="212">
        <v>26116.92</v>
      </c>
      <c r="M7237" s="239">
        <f t="shared" si="574"/>
        <v>0.51519999999989519</v>
      </c>
      <c r="N7237" s="239"/>
      <c r="O7237" s="178"/>
      <c r="P7237" s="178"/>
      <c r="Q7237" s="178"/>
      <c r="R7237" s="178"/>
      <c r="S7237" s="178"/>
      <c r="T7237" s="178"/>
      <c r="U7237" s="178"/>
      <c r="V7237" s="178"/>
      <c r="W7237" s="178"/>
      <c r="X7237" s="178"/>
      <c r="Y7237" s="210">
        <f t="shared" si="573"/>
        <v>0.39675690456658463</v>
      </c>
      <c r="Z7237" s="211">
        <f t="shared" si="575"/>
        <v>0.44</v>
      </c>
      <c r="AA7237" s="178"/>
      <c r="AB7237" s="178"/>
      <c r="AC7237" s="178"/>
    </row>
    <row r="7238" spans="2:29" x14ac:dyDescent="0.35">
      <c r="B7238" s="222">
        <v>731500</v>
      </c>
      <c r="C7238" s="208">
        <v>309704</v>
      </c>
      <c r="D7238" s="309">
        <v>17033.72</v>
      </c>
      <c r="E7238" s="206">
        <v>24776.32</v>
      </c>
      <c r="F7238" s="206">
        <v>27873.360000000001</v>
      </c>
      <c r="G7238" s="205">
        <f t="shared" si="576"/>
        <v>0.42338209159261792</v>
      </c>
      <c r="H7238" s="207">
        <f t="shared" si="577"/>
        <v>0.45</v>
      </c>
      <c r="I7238" s="213">
        <v>290234</v>
      </c>
      <c r="J7238" s="213">
        <v>15962.87</v>
      </c>
      <c r="K7238" s="212">
        <v>23218.720000000001</v>
      </c>
      <c r="L7238" s="212">
        <v>26121.06</v>
      </c>
      <c r="M7238" s="239">
        <f t="shared" si="574"/>
        <v>0.51529999999955178</v>
      </c>
      <c r="N7238" s="239"/>
      <c r="O7238" s="178"/>
      <c r="P7238" s="178"/>
      <c r="Q7238" s="178"/>
      <c r="R7238" s="178"/>
      <c r="S7238" s="178"/>
      <c r="T7238" s="178"/>
      <c r="U7238" s="178"/>
      <c r="V7238" s="178"/>
      <c r="W7238" s="178"/>
      <c r="X7238" s="178"/>
      <c r="Y7238" s="210">
        <f t="shared" si="573"/>
        <v>0.39676555023923443</v>
      </c>
      <c r="Z7238" s="211">
        <f t="shared" si="575"/>
        <v>0.46</v>
      </c>
      <c r="AA7238" s="178"/>
      <c r="AB7238" s="178"/>
      <c r="AC7238" s="178"/>
    </row>
    <row r="7239" spans="2:29" x14ac:dyDescent="0.35">
      <c r="B7239" s="222">
        <v>731600</v>
      </c>
      <c r="C7239" s="208">
        <v>309749</v>
      </c>
      <c r="D7239" s="309">
        <v>17036.189999999999</v>
      </c>
      <c r="E7239" s="206">
        <v>24779.919999999998</v>
      </c>
      <c r="F7239" s="206">
        <v>27877.41</v>
      </c>
      <c r="G7239" s="205">
        <f t="shared" si="576"/>
        <v>0.42338572990705303</v>
      </c>
      <c r="H7239" s="207">
        <f t="shared" si="577"/>
        <v>0.45</v>
      </c>
      <c r="I7239" s="213">
        <v>290278</v>
      </c>
      <c r="J7239" s="213">
        <v>15965.29</v>
      </c>
      <c r="K7239" s="212">
        <v>23222.240000000002</v>
      </c>
      <c r="L7239" s="212">
        <v>26125.02</v>
      </c>
      <c r="M7239" s="239">
        <f t="shared" si="574"/>
        <v>0.51519999999974975</v>
      </c>
      <c r="N7239" s="239"/>
      <c r="O7239" s="178"/>
      <c r="P7239" s="178"/>
      <c r="Q7239" s="178"/>
      <c r="R7239" s="178"/>
      <c r="S7239" s="178"/>
      <c r="T7239" s="178"/>
      <c r="U7239" s="178"/>
      <c r="V7239" s="178"/>
      <c r="W7239" s="178"/>
      <c r="X7239" s="178"/>
      <c r="Y7239" s="210">
        <f t="shared" si="573"/>
        <v>0.39677145981410605</v>
      </c>
      <c r="Z7239" s="211">
        <f t="shared" si="575"/>
        <v>0.44</v>
      </c>
      <c r="AA7239" s="178"/>
      <c r="AB7239" s="178"/>
      <c r="AC7239" s="178"/>
    </row>
    <row r="7240" spans="2:29" x14ac:dyDescent="0.35">
      <c r="B7240" s="222">
        <v>731700</v>
      </c>
      <c r="C7240" s="208">
        <v>309794</v>
      </c>
      <c r="D7240" s="309">
        <v>17038.669999999998</v>
      </c>
      <c r="E7240" s="206">
        <v>24783.52</v>
      </c>
      <c r="F7240" s="206">
        <v>27881.46</v>
      </c>
      <c r="G7240" s="205">
        <f t="shared" si="576"/>
        <v>0.4233893672270056</v>
      </c>
      <c r="H7240" s="207">
        <f t="shared" si="577"/>
        <v>0.45</v>
      </c>
      <c r="I7240" s="213">
        <v>290324</v>
      </c>
      <c r="J7240" s="213">
        <v>15967.82</v>
      </c>
      <c r="K7240" s="212">
        <v>23225.919999999998</v>
      </c>
      <c r="L7240" s="212">
        <v>26129.16</v>
      </c>
      <c r="M7240" s="239">
        <f t="shared" si="574"/>
        <v>0.51530000000006115</v>
      </c>
      <c r="N7240" s="239"/>
      <c r="O7240" s="178"/>
      <c r="P7240" s="178"/>
      <c r="Q7240" s="178"/>
      <c r="R7240" s="178"/>
      <c r="S7240" s="178"/>
      <c r="T7240" s="178"/>
      <c r="U7240" s="178"/>
      <c r="V7240" s="178"/>
      <c r="W7240" s="178"/>
      <c r="X7240" s="178"/>
      <c r="Y7240" s="210">
        <f t="shared" si="573"/>
        <v>0.3967801011343447</v>
      </c>
      <c r="Z7240" s="211">
        <f t="shared" si="575"/>
        <v>0.46</v>
      </c>
      <c r="AA7240" s="178"/>
      <c r="AB7240" s="178"/>
      <c r="AC7240" s="178"/>
    </row>
    <row r="7241" spans="2:29" x14ac:dyDescent="0.35">
      <c r="B7241" s="222">
        <v>731800</v>
      </c>
      <c r="C7241" s="208">
        <v>309839</v>
      </c>
      <c r="D7241" s="309">
        <v>17041.14</v>
      </c>
      <c r="E7241" s="206">
        <v>24787.119999999999</v>
      </c>
      <c r="F7241" s="206">
        <v>27885.51</v>
      </c>
      <c r="G7241" s="205">
        <f t="shared" si="576"/>
        <v>0.42339300355288328</v>
      </c>
      <c r="H7241" s="207">
        <f t="shared" si="577"/>
        <v>0.45</v>
      </c>
      <c r="I7241" s="213">
        <v>290368</v>
      </c>
      <c r="J7241" s="213">
        <v>15970.24</v>
      </c>
      <c r="K7241" s="212">
        <v>23229.439999999999</v>
      </c>
      <c r="L7241" s="212">
        <v>26133.119999999999</v>
      </c>
      <c r="M7241" s="239">
        <f t="shared" si="574"/>
        <v>0.51520000000025901</v>
      </c>
      <c r="N7241" s="239"/>
      <c r="O7241" s="178"/>
      <c r="P7241" s="178"/>
      <c r="Q7241" s="178"/>
      <c r="R7241" s="178"/>
      <c r="S7241" s="178"/>
      <c r="T7241" s="178"/>
      <c r="U7241" s="178"/>
      <c r="V7241" s="178"/>
      <c r="W7241" s="178"/>
      <c r="X7241" s="178"/>
      <c r="Y7241" s="210">
        <f t="shared" si="573"/>
        <v>0.39678600710576661</v>
      </c>
      <c r="Z7241" s="211">
        <f t="shared" si="575"/>
        <v>0.44</v>
      </c>
      <c r="AA7241" s="178"/>
      <c r="AB7241" s="178"/>
      <c r="AC7241" s="178"/>
    </row>
    <row r="7242" spans="2:29" x14ac:dyDescent="0.35">
      <c r="B7242" s="222">
        <v>731900</v>
      </c>
      <c r="C7242" s="208">
        <v>309884</v>
      </c>
      <c r="D7242" s="309">
        <v>17043.62</v>
      </c>
      <c r="E7242" s="206">
        <v>24790.720000000001</v>
      </c>
      <c r="F7242" s="206">
        <v>27889.56</v>
      </c>
      <c r="G7242" s="205">
        <f t="shared" si="576"/>
        <v>0.4233966388850936</v>
      </c>
      <c r="H7242" s="207">
        <f t="shared" si="577"/>
        <v>0.45</v>
      </c>
      <c r="I7242" s="213">
        <v>290414</v>
      </c>
      <c r="J7242" s="213">
        <v>15972.77</v>
      </c>
      <c r="K7242" s="212">
        <v>23233.119999999999</v>
      </c>
      <c r="L7242" s="212">
        <v>26137.26</v>
      </c>
      <c r="M7242" s="239">
        <f t="shared" si="574"/>
        <v>0.51529999999995202</v>
      </c>
      <c r="N7242" s="239"/>
      <c r="O7242" s="178"/>
      <c r="P7242" s="178"/>
      <c r="Q7242" s="178"/>
      <c r="R7242" s="178"/>
      <c r="S7242" s="178"/>
      <c r="T7242" s="178"/>
      <c r="U7242" s="178"/>
      <c r="V7242" s="178"/>
      <c r="W7242" s="178"/>
      <c r="X7242" s="178"/>
      <c r="Y7242" s="210">
        <f t="shared" si="573"/>
        <v>0.39679464407705972</v>
      </c>
      <c r="Z7242" s="211">
        <f t="shared" si="575"/>
        <v>0.46</v>
      </c>
      <c r="AA7242" s="178"/>
      <c r="AB7242" s="178"/>
      <c r="AC7242" s="178"/>
    </row>
    <row r="7243" spans="2:29" x14ac:dyDescent="0.35">
      <c r="B7243" s="222">
        <v>732000</v>
      </c>
      <c r="C7243" s="208">
        <v>309929</v>
      </c>
      <c r="D7243" s="309">
        <v>17046.09</v>
      </c>
      <c r="E7243" s="206">
        <v>24794.32</v>
      </c>
      <c r="F7243" s="206">
        <v>27893.61</v>
      </c>
      <c r="G7243" s="205">
        <f t="shared" si="576"/>
        <v>0.42340027322404372</v>
      </c>
      <c r="H7243" s="207">
        <f t="shared" si="577"/>
        <v>0.45</v>
      </c>
      <c r="I7243" s="213">
        <v>290458</v>
      </c>
      <c r="J7243" s="213">
        <v>15975.19</v>
      </c>
      <c r="K7243" s="212">
        <v>23236.639999999999</v>
      </c>
      <c r="L7243" s="212">
        <v>26141.22</v>
      </c>
      <c r="M7243" s="239">
        <f t="shared" si="574"/>
        <v>0.51520000000011346</v>
      </c>
      <c r="N7243" s="239"/>
      <c r="O7243" s="178"/>
      <c r="P7243" s="178"/>
      <c r="Q7243" s="178"/>
      <c r="R7243" s="178"/>
      <c r="S7243" s="178"/>
      <c r="T7243" s="178"/>
      <c r="U7243" s="178"/>
      <c r="V7243" s="178"/>
      <c r="W7243" s="178"/>
      <c r="X7243" s="178"/>
      <c r="Y7243" s="210">
        <f t="shared" si="573"/>
        <v>0.39680054644808743</v>
      </c>
      <c r="Z7243" s="211">
        <f t="shared" si="575"/>
        <v>0.44</v>
      </c>
      <c r="AA7243" s="178"/>
      <c r="AB7243" s="178"/>
      <c r="AC7243" s="178"/>
    </row>
    <row r="7244" spans="2:29" x14ac:dyDescent="0.35">
      <c r="B7244" s="222">
        <v>732100</v>
      </c>
      <c r="C7244" s="208">
        <v>309974</v>
      </c>
      <c r="D7244" s="309">
        <v>17048.57</v>
      </c>
      <c r="E7244" s="206">
        <v>24797.919999999998</v>
      </c>
      <c r="F7244" s="206">
        <v>27897.66</v>
      </c>
      <c r="G7244" s="205">
        <f t="shared" si="576"/>
        <v>0.42340390657014071</v>
      </c>
      <c r="H7244" s="207">
        <f t="shared" si="577"/>
        <v>0.45</v>
      </c>
      <c r="I7244" s="213">
        <v>290504</v>
      </c>
      <c r="J7244" s="213">
        <v>15977.72</v>
      </c>
      <c r="K7244" s="212">
        <v>23240.32</v>
      </c>
      <c r="L7244" s="212">
        <v>26145.360000000001</v>
      </c>
      <c r="M7244" s="239">
        <f t="shared" si="574"/>
        <v>0.51529999999980647</v>
      </c>
      <c r="N7244" s="239"/>
      <c r="O7244" s="178"/>
      <c r="P7244" s="178"/>
      <c r="Q7244" s="178"/>
      <c r="R7244" s="178"/>
      <c r="S7244" s="178"/>
      <c r="T7244" s="178"/>
      <c r="U7244" s="178"/>
      <c r="V7244" s="178"/>
      <c r="W7244" s="178"/>
      <c r="X7244" s="178"/>
      <c r="Y7244" s="210">
        <f t="shared" si="573"/>
        <v>0.39680917907389701</v>
      </c>
      <c r="Z7244" s="211">
        <f t="shared" si="575"/>
        <v>0.46</v>
      </c>
      <c r="AA7244" s="178"/>
      <c r="AB7244" s="178"/>
      <c r="AC7244" s="178"/>
    </row>
    <row r="7245" spans="2:29" x14ac:dyDescent="0.35">
      <c r="B7245" s="222">
        <v>732200</v>
      </c>
      <c r="C7245" s="208">
        <v>310019</v>
      </c>
      <c r="D7245" s="309">
        <v>17051.04</v>
      </c>
      <c r="E7245" s="206">
        <v>24801.52</v>
      </c>
      <c r="F7245" s="206">
        <v>27901.71</v>
      </c>
      <c r="G7245" s="205">
        <f t="shared" si="576"/>
        <v>0.42340753892379129</v>
      </c>
      <c r="H7245" s="207">
        <f t="shared" si="577"/>
        <v>0.45</v>
      </c>
      <c r="I7245" s="213">
        <v>290548</v>
      </c>
      <c r="J7245" s="213">
        <v>15980.14</v>
      </c>
      <c r="K7245" s="212">
        <v>23243.84</v>
      </c>
      <c r="L7245" s="212">
        <v>26149.32</v>
      </c>
      <c r="M7245" s="239">
        <f t="shared" si="574"/>
        <v>0.51520000000000432</v>
      </c>
      <c r="N7245" s="239"/>
      <c r="O7245" s="178"/>
      <c r="P7245" s="178"/>
      <c r="Q7245" s="178"/>
      <c r="R7245" s="178"/>
      <c r="S7245" s="178"/>
      <c r="T7245" s="178"/>
      <c r="U7245" s="178"/>
      <c r="V7245" s="178"/>
      <c r="W7245" s="178"/>
      <c r="X7245" s="178"/>
      <c r="Y7245" s="210">
        <f t="shared" si="573"/>
        <v>0.39681507784758263</v>
      </c>
      <c r="Z7245" s="211">
        <f t="shared" si="575"/>
        <v>0.44</v>
      </c>
      <c r="AA7245" s="178"/>
      <c r="AB7245" s="178"/>
      <c r="AC7245" s="178"/>
    </row>
    <row r="7246" spans="2:29" x14ac:dyDescent="0.35">
      <c r="B7246" s="222">
        <v>732300</v>
      </c>
      <c r="C7246" s="208">
        <v>310064</v>
      </c>
      <c r="D7246" s="309">
        <v>17053.52</v>
      </c>
      <c r="E7246" s="206">
        <v>24805.119999999999</v>
      </c>
      <c r="F7246" s="206">
        <v>27905.759999999998</v>
      </c>
      <c r="G7246" s="205">
        <f t="shared" si="576"/>
        <v>0.42341117028540215</v>
      </c>
      <c r="H7246" s="207">
        <f t="shared" si="577"/>
        <v>0.45</v>
      </c>
      <c r="I7246" s="213">
        <v>290594</v>
      </c>
      <c r="J7246" s="213">
        <v>15982.67</v>
      </c>
      <c r="K7246" s="212">
        <v>23247.52</v>
      </c>
      <c r="L7246" s="212">
        <v>26153.46</v>
      </c>
      <c r="M7246" s="239">
        <f t="shared" si="574"/>
        <v>0.51530000000027942</v>
      </c>
      <c r="N7246" s="239"/>
      <c r="O7246" s="178"/>
      <c r="P7246" s="178"/>
      <c r="Q7246" s="178"/>
      <c r="R7246" s="178"/>
      <c r="S7246" s="178"/>
      <c r="T7246" s="178"/>
      <c r="U7246" s="178"/>
      <c r="V7246" s="178"/>
      <c r="W7246" s="178"/>
      <c r="X7246" s="178"/>
      <c r="Y7246" s="210">
        <f t="shared" si="573"/>
        <v>0.39682370613136692</v>
      </c>
      <c r="Z7246" s="211">
        <f t="shared" si="575"/>
        <v>0.46</v>
      </c>
      <c r="AA7246" s="178"/>
      <c r="AB7246" s="178"/>
      <c r="AC7246" s="178"/>
    </row>
    <row r="7247" spans="2:29" x14ac:dyDescent="0.35">
      <c r="B7247" s="222">
        <v>732400</v>
      </c>
      <c r="C7247" s="208">
        <v>310109</v>
      </c>
      <c r="D7247" s="309">
        <v>17055.990000000002</v>
      </c>
      <c r="E7247" s="206">
        <v>24808.720000000001</v>
      </c>
      <c r="F7247" s="206">
        <v>27909.81</v>
      </c>
      <c r="G7247" s="205">
        <f t="shared" si="576"/>
        <v>0.42341480065537956</v>
      </c>
      <c r="H7247" s="207">
        <f t="shared" si="577"/>
        <v>0.45</v>
      </c>
      <c r="I7247" s="213">
        <v>290638</v>
      </c>
      <c r="J7247" s="213">
        <v>15985.09</v>
      </c>
      <c r="K7247" s="212">
        <v>23251.040000000001</v>
      </c>
      <c r="L7247" s="212">
        <v>26157.42</v>
      </c>
      <c r="M7247" s="239">
        <f t="shared" si="574"/>
        <v>0.51519999999989519</v>
      </c>
      <c r="N7247" s="239"/>
      <c r="O7247" s="178"/>
      <c r="P7247" s="178"/>
      <c r="Q7247" s="178"/>
      <c r="R7247" s="178"/>
      <c r="S7247" s="178"/>
      <c r="T7247" s="178"/>
      <c r="U7247" s="178"/>
      <c r="V7247" s="178"/>
      <c r="W7247" s="178"/>
      <c r="X7247" s="178"/>
      <c r="Y7247" s="210">
        <f t="shared" si="573"/>
        <v>0.39682960131075917</v>
      </c>
      <c r="Z7247" s="211">
        <f t="shared" si="575"/>
        <v>0.44</v>
      </c>
      <c r="AA7247" s="178"/>
      <c r="AB7247" s="178"/>
      <c r="AC7247" s="178"/>
    </row>
    <row r="7248" spans="2:29" x14ac:dyDescent="0.35">
      <c r="B7248" s="222">
        <v>732500</v>
      </c>
      <c r="C7248" s="208">
        <v>310154</v>
      </c>
      <c r="D7248" s="309">
        <v>17058.47</v>
      </c>
      <c r="E7248" s="206">
        <v>24812.32</v>
      </c>
      <c r="F7248" s="206">
        <v>27913.86</v>
      </c>
      <c r="G7248" s="205">
        <f t="shared" si="576"/>
        <v>0.42341843003412971</v>
      </c>
      <c r="H7248" s="207">
        <f t="shared" si="577"/>
        <v>0.45</v>
      </c>
      <c r="I7248" s="213">
        <v>290684</v>
      </c>
      <c r="J7248" s="213">
        <v>15987.62</v>
      </c>
      <c r="K7248" s="212">
        <v>23254.720000000001</v>
      </c>
      <c r="L7248" s="212">
        <v>26161.56</v>
      </c>
      <c r="M7248" s="239">
        <f t="shared" si="574"/>
        <v>0.51529999999955178</v>
      </c>
      <c r="N7248" s="239"/>
      <c r="O7248" s="178"/>
      <c r="P7248" s="178"/>
      <c r="Q7248" s="178"/>
      <c r="R7248" s="178"/>
      <c r="S7248" s="178"/>
      <c r="T7248" s="178"/>
      <c r="U7248" s="178"/>
      <c r="V7248" s="178"/>
      <c r="W7248" s="178"/>
      <c r="X7248" s="178"/>
      <c r="Y7248" s="210">
        <f t="shared" si="573"/>
        <v>0.39683822525597268</v>
      </c>
      <c r="Z7248" s="211">
        <f t="shared" si="575"/>
        <v>0.46</v>
      </c>
      <c r="AA7248" s="178"/>
      <c r="AB7248" s="178"/>
      <c r="AC7248" s="178"/>
    </row>
    <row r="7249" spans="2:29" x14ac:dyDescent="0.35">
      <c r="B7249" s="222">
        <v>732600</v>
      </c>
      <c r="C7249" s="208">
        <v>310199</v>
      </c>
      <c r="D7249" s="309">
        <v>17060.939999999999</v>
      </c>
      <c r="E7249" s="206">
        <v>24815.919999999998</v>
      </c>
      <c r="F7249" s="206">
        <v>27917.91</v>
      </c>
      <c r="G7249" s="205">
        <f t="shared" si="576"/>
        <v>0.42342205842205843</v>
      </c>
      <c r="H7249" s="207">
        <f t="shared" si="577"/>
        <v>0.45</v>
      </c>
      <c r="I7249" s="213">
        <v>290728</v>
      </c>
      <c r="J7249" s="213">
        <v>15990.04</v>
      </c>
      <c r="K7249" s="212">
        <v>23258.240000000002</v>
      </c>
      <c r="L7249" s="212">
        <v>26165.52</v>
      </c>
      <c r="M7249" s="239">
        <f t="shared" si="574"/>
        <v>0.51519999999974975</v>
      </c>
      <c r="N7249" s="239"/>
      <c r="O7249" s="178"/>
      <c r="P7249" s="178"/>
      <c r="Q7249" s="178"/>
      <c r="R7249" s="178"/>
      <c r="S7249" s="178"/>
      <c r="T7249" s="178"/>
      <c r="U7249" s="178"/>
      <c r="V7249" s="178"/>
      <c r="W7249" s="178"/>
      <c r="X7249" s="178"/>
      <c r="Y7249" s="210">
        <f t="shared" si="573"/>
        <v>0.39684411684411686</v>
      </c>
      <c r="Z7249" s="211">
        <f t="shared" si="575"/>
        <v>0.44</v>
      </c>
      <c r="AA7249" s="178"/>
      <c r="AB7249" s="178"/>
      <c r="AC7249" s="178"/>
    </row>
    <row r="7250" spans="2:29" x14ac:dyDescent="0.35">
      <c r="B7250" s="222">
        <v>732700</v>
      </c>
      <c r="C7250" s="208">
        <v>310244</v>
      </c>
      <c r="D7250" s="309">
        <v>17063.419999999998</v>
      </c>
      <c r="E7250" s="206">
        <v>24819.52</v>
      </c>
      <c r="F7250" s="206">
        <v>27921.96</v>
      </c>
      <c r="G7250" s="205">
        <f t="shared" si="576"/>
        <v>0.42342568581957146</v>
      </c>
      <c r="H7250" s="207">
        <f t="shared" si="577"/>
        <v>0.45</v>
      </c>
      <c r="I7250" s="213">
        <v>290774</v>
      </c>
      <c r="J7250" s="213">
        <v>15992.57</v>
      </c>
      <c r="K7250" s="212">
        <v>23261.919999999998</v>
      </c>
      <c r="L7250" s="212">
        <v>26169.66</v>
      </c>
      <c r="M7250" s="239">
        <f t="shared" si="574"/>
        <v>0.51530000000006115</v>
      </c>
      <c r="N7250" s="239"/>
      <c r="O7250" s="178"/>
      <c r="P7250" s="178"/>
      <c r="Q7250" s="178"/>
      <c r="R7250" s="178"/>
      <c r="S7250" s="178"/>
      <c r="T7250" s="178"/>
      <c r="U7250" s="178"/>
      <c r="V7250" s="178"/>
      <c r="W7250" s="178"/>
      <c r="X7250" s="178"/>
      <c r="Y7250" s="210">
        <f t="shared" si="573"/>
        <v>0.39685273645421043</v>
      </c>
      <c r="Z7250" s="211">
        <f t="shared" si="575"/>
        <v>0.46</v>
      </c>
      <c r="AA7250" s="178"/>
      <c r="AB7250" s="178"/>
      <c r="AC7250" s="178"/>
    </row>
    <row r="7251" spans="2:29" x14ac:dyDescent="0.35">
      <c r="B7251" s="222">
        <v>732800</v>
      </c>
      <c r="C7251" s="208">
        <v>310289</v>
      </c>
      <c r="D7251" s="309">
        <v>17065.89</v>
      </c>
      <c r="E7251" s="206">
        <v>24823.119999999999</v>
      </c>
      <c r="F7251" s="206">
        <v>27926.01</v>
      </c>
      <c r="G7251" s="205">
        <f t="shared" si="576"/>
        <v>0.42342931222707425</v>
      </c>
      <c r="H7251" s="207">
        <f t="shared" si="577"/>
        <v>0.45</v>
      </c>
      <c r="I7251" s="213">
        <v>290818</v>
      </c>
      <c r="J7251" s="213">
        <v>15994.99</v>
      </c>
      <c r="K7251" s="212">
        <v>23265.439999999999</v>
      </c>
      <c r="L7251" s="212">
        <v>26173.62</v>
      </c>
      <c r="M7251" s="239">
        <f t="shared" si="574"/>
        <v>0.51520000000025901</v>
      </c>
      <c r="N7251" s="239"/>
      <c r="O7251" s="178"/>
      <c r="P7251" s="178"/>
      <c r="Q7251" s="178"/>
      <c r="R7251" s="178"/>
      <c r="S7251" s="178"/>
      <c r="T7251" s="178"/>
      <c r="U7251" s="178"/>
      <c r="V7251" s="178"/>
      <c r="W7251" s="178"/>
      <c r="X7251" s="178"/>
      <c r="Y7251" s="210">
        <f t="shared" si="573"/>
        <v>0.39685862445414849</v>
      </c>
      <c r="Z7251" s="211">
        <f t="shared" si="575"/>
        <v>0.44</v>
      </c>
      <c r="AA7251" s="178"/>
      <c r="AB7251" s="178"/>
      <c r="AC7251" s="178"/>
    </row>
    <row r="7252" spans="2:29" x14ac:dyDescent="0.35">
      <c r="B7252" s="222">
        <v>732900</v>
      </c>
      <c r="C7252" s="208">
        <v>310334</v>
      </c>
      <c r="D7252" s="309">
        <v>17068.37</v>
      </c>
      <c r="E7252" s="206">
        <v>24826.720000000001</v>
      </c>
      <c r="F7252" s="206">
        <v>27930.06</v>
      </c>
      <c r="G7252" s="205">
        <f t="shared" si="576"/>
        <v>0.42343293764497203</v>
      </c>
      <c r="H7252" s="207">
        <f t="shared" si="577"/>
        <v>0.45</v>
      </c>
      <c r="I7252" s="213">
        <v>290864</v>
      </c>
      <c r="J7252" s="213">
        <v>15997.52</v>
      </c>
      <c r="K7252" s="212">
        <v>23269.119999999999</v>
      </c>
      <c r="L7252" s="212">
        <v>26177.759999999998</v>
      </c>
      <c r="M7252" s="239">
        <f t="shared" si="574"/>
        <v>0.51529999999995202</v>
      </c>
      <c r="N7252" s="239"/>
      <c r="O7252" s="178"/>
      <c r="P7252" s="178"/>
      <c r="Q7252" s="178"/>
      <c r="R7252" s="178"/>
      <c r="S7252" s="178"/>
      <c r="T7252" s="178"/>
      <c r="U7252" s="178"/>
      <c r="V7252" s="178"/>
      <c r="W7252" s="178"/>
      <c r="X7252" s="178"/>
      <c r="Y7252" s="210">
        <f t="shared" si="573"/>
        <v>0.39686723973256927</v>
      </c>
      <c r="Z7252" s="211">
        <f t="shared" si="575"/>
        <v>0.46</v>
      </c>
      <c r="AA7252" s="178"/>
      <c r="AB7252" s="178"/>
      <c r="AC7252" s="178"/>
    </row>
    <row r="7253" spans="2:29" x14ac:dyDescent="0.35">
      <c r="B7253" s="222">
        <v>733000</v>
      </c>
      <c r="C7253" s="208">
        <v>310379</v>
      </c>
      <c r="D7253" s="309">
        <v>17070.84</v>
      </c>
      <c r="E7253" s="206">
        <v>24830.32</v>
      </c>
      <c r="F7253" s="206">
        <v>27934.11</v>
      </c>
      <c r="G7253" s="205">
        <f t="shared" si="576"/>
        <v>0.42343656207366986</v>
      </c>
      <c r="H7253" s="207">
        <f t="shared" si="577"/>
        <v>0.45</v>
      </c>
      <c r="I7253" s="213">
        <v>290908</v>
      </c>
      <c r="J7253" s="213">
        <v>15999.94</v>
      </c>
      <c r="K7253" s="212">
        <v>23272.639999999999</v>
      </c>
      <c r="L7253" s="212">
        <v>26181.72</v>
      </c>
      <c r="M7253" s="239">
        <f t="shared" si="574"/>
        <v>0.51520000000011346</v>
      </c>
      <c r="N7253" s="239"/>
      <c r="O7253" s="178"/>
      <c r="P7253" s="178"/>
      <c r="Q7253" s="178"/>
      <c r="R7253" s="178"/>
      <c r="S7253" s="178"/>
      <c r="T7253" s="178"/>
      <c r="U7253" s="178"/>
      <c r="V7253" s="178"/>
      <c r="W7253" s="178"/>
      <c r="X7253" s="178"/>
      <c r="Y7253" s="210">
        <f t="shared" si="573"/>
        <v>0.39687312414733972</v>
      </c>
      <c r="Z7253" s="211">
        <f t="shared" si="575"/>
        <v>0.44</v>
      </c>
      <c r="AA7253" s="178"/>
      <c r="AB7253" s="178"/>
      <c r="AC7253" s="178"/>
    </row>
    <row r="7254" spans="2:29" x14ac:dyDescent="0.35">
      <c r="B7254" s="222">
        <v>733100</v>
      </c>
      <c r="C7254" s="208">
        <v>310424</v>
      </c>
      <c r="D7254" s="309">
        <v>17073.32</v>
      </c>
      <c r="E7254" s="206">
        <v>24833.919999999998</v>
      </c>
      <c r="F7254" s="206">
        <v>27938.16</v>
      </c>
      <c r="G7254" s="205">
        <f t="shared" si="576"/>
        <v>0.42344018551357249</v>
      </c>
      <c r="H7254" s="207">
        <f t="shared" si="577"/>
        <v>0.45</v>
      </c>
      <c r="I7254" s="213">
        <v>290954</v>
      </c>
      <c r="J7254" s="213">
        <v>16002.47</v>
      </c>
      <c r="K7254" s="212">
        <v>23276.32</v>
      </c>
      <c r="L7254" s="212">
        <v>26185.86</v>
      </c>
      <c r="M7254" s="239">
        <f t="shared" si="574"/>
        <v>0.51529999999980647</v>
      </c>
      <c r="N7254" s="239"/>
      <c r="O7254" s="178"/>
      <c r="P7254" s="178"/>
      <c r="Q7254" s="178"/>
      <c r="R7254" s="178"/>
      <c r="S7254" s="178"/>
      <c r="T7254" s="178"/>
      <c r="U7254" s="178"/>
      <c r="V7254" s="178"/>
      <c r="W7254" s="178"/>
      <c r="X7254" s="178"/>
      <c r="Y7254" s="210">
        <f t="shared" si="573"/>
        <v>0.39688173509753105</v>
      </c>
      <c r="Z7254" s="211">
        <f t="shared" si="575"/>
        <v>0.46</v>
      </c>
      <c r="AA7254" s="178"/>
      <c r="AB7254" s="178"/>
      <c r="AC7254" s="178"/>
    </row>
    <row r="7255" spans="2:29" x14ac:dyDescent="0.35">
      <c r="B7255" s="222">
        <v>733200</v>
      </c>
      <c r="C7255" s="208">
        <v>310469</v>
      </c>
      <c r="D7255" s="309">
        <v>17075.79</v>
      </c>
      <c r="E7255" s="206">
        <v>24837.52</v>
      </c>
      <c r="F7255" s="206">
        <v>27942.21</v>
      </c>
      <c r="G7255" s="205">
        <f t="shared" si="576"/>
        <v>0.42344380796508457</v>
      </c>
      <c r="H7255" s="207">
        <f t="shared" si="577"/>
        <v>0.45</v>
      </c>
      <c r="I7255" s="213">
        <v>290998</v>
      </c>
      <c r="J7255" s="213">
        <v>16004.89</v>
      </c>
      <c r="K7255" s="212">
        <v>23279.84</v>
      </c>
      <c r="L7255" s="212">
        <v>26189.82</v>
      </c>
      <c r="M7255" s="239">
        <f t="shared" si="574"/>
        <v>0.51520000000000432</v>
      </c>
      <c r="N7255" s="239"/>
      <c r="O7255" s="178"/>
      <c r="P7255" s="178"/>
      <c r="Q7255" s="178"/>
      <c r="R7255" s="178"/>
      <c r="S7255" s="178"/>
      <c r="T7255" s="178"/>
      <c r="U7255" s="178"/>
      <c r="V7255" s="178"/>
      <c r="W7255" s="178"/>
      <c r="X7255" s="178"/>
      <c r="Y7255" s="210">
        <f t="shared" si="573"/>
        <v>0.39688761593016914</v>
      </c>
      <c r="Z7255" s="211">
        <f t="shared" si="575"/>
        <v>0.44</v>
      </c>
      <c r="AA7255" s="178"/>
      <c r="AB7255" s="178"/>
      <c r="AC7255" s="178"/>
    </row>
    <row r="7256" spans="2:29" x14ac:dyDescent="0.35">
      <c r="B7256" s="222">
        <v>733300</v>
      </c>
      <c r="C7256" s="208">
        <v>310514</v>
      </c>
      <c r="D7256" s="309">
        <v>17078.27</v>
      </c>
      <c r="E7256" s="206">
        <v>24841.119999999999</v>
      </c>
      <c r="F7256" s="206">
        <v>27946.26</v>
      </c>
      <c r="G7256" s="205">
        <f t="shared" si="576"/>
        <v>0.42344742942861041</v>
      </c>
      <c r="H7256" s="207">
        <f t="shared" si="577"/>
        <v>0.45</v>
      </c>
      <c r="I7256" s="213">
        <v>291044</v>
      </c>
      <c r="J7256" s="213">
        <v>16007.42</v>
      </c>
      <c r="K7256" s="212">
        <v>23283.52</v>
      </c>
      <c r="L7256" s="212">
        <v>26193.96</v>
      </c>
      <c r="M7256" s="239">
        <f t="shared" si="574"/>
        <v>0.51530000000027942</v>
      </c>
      <c r="N7256" s="239"/>
      <c r="O7256" s="178"/>
      <c r="P7256" s="178"/>
      <c r="Q7256" s="178"/>
      <c r="R7256" s="178"/>
      <c r="S7256" s="178"/>
      <c r="T7256" s="178"/>
      <c r="U7256" s="178"/>
      <c r="V7256" s="178"/>
      <c r="W7256" s="178"/>
      <c r="X7256" s="178"/>
      <c r="Y7256" s="210">
        <f t="shared" si="573"/>
        <v>0.39689622255557072</v>
      </c>
      <c r="Z7256" s="211">
        <f t="shared" si="575"/>
        <v>0.46</v>
      </c>
      <c r="AA7256" s="178"/>
      <c r="AB7256" s="178"/>
      <c r="AC7256" s="178"/>
    </row>
    <row r="7257" spans="2:29" x14ac:dyDescent="0.35">
      <c r="B7257" s="222">
        <v>733400</v>
      </c>
      <c r="C7257" s="208">
        <v>310559</v>
      </c>
      <c r="D7257" s="309">
        <v>17080.740000000002</v>
      </c>
      <c r="E7257" s="206">
        <v>24844.720000000001</v>
      </c>
      <c r="F7257" s="206">
        <v>27950.31</v>
      </c>
      <c r="G7257" s="205">
        <f t="shared" si="576"/>
        <v>0.42345104990455412</v>
      </c>
      <c r="H7257" s="207">
        <f t="shared" si="577"/>
        <v>0.45</v>
      </c>
      <c r="I7257" s="213">
        <v>291088</v>
      </c>
      <c r="J7257" s="213">
        <v>16009.84</v>
      </c>
      <c r="K7257" s="212">
        <v>23287.040000000001</v>
      </c>
      <c r="L7257" s="212">
        <v>26197.919999999998</v>
      </c>
      <c r="M7257" s="239">
        <f t="shared" si="574"/>
        <v>0.51519999999989519</v>
      </c>
      <c r="N7257" s="239"/>
      <c r="O7257" s="178"/>
      <c r="P7257" s="178"/>
      <c r="Q7257" s="178"/>
      <c r="R7257" s="178"/>
      <c r="S7257" s="178"/>
      <c r="T7257" s="178"/>
      <c r="U7257" s="178"/>
      <c r="V7257" s="178"/>
      <c r="W7257" s="178"/>
      <c r="X7257" s="178"/>
      <c r="Y7257" s="210">
        <f t="shared" si="573"/>
        <v>0.39690209980910829</v>
      </c>
      <c r="Z7257" s="211">
        <f t="shared" si="575"/>
        <v>0.44</v>
      </c>
      <c r="AA7257" s="178"/>
      <c r="AB7257" s="178"/>
      <c r="AC7257" s="178"/>
    </row>
    <row r="7258" spans="2:29" x14ac:dyDescent="0.35">
      <c r="B7258" s="222">
        <v>733500</v>
      </c>
      <c r="C7258" s="208">
        <v>310604</v>
      </c>
      <c r="D7258" s="309">
        <v>17083.22</v>
      </c>
      <c r="E7258" s="206">
        <v>24848.32</v>
      </c>
      <c r="F7258" s="206">
        <v>27954.36</v>
      </c>
      <c r="G7258" s="205">
        <f t="shared" si="576"/>
        <v>0.42345466939331972</v>
      </c>
      <c r="H7258" s="207">
        <f t="shared" si="577"/>
        <v>0.45</v>
      </c>
      <c r="I7258" s="213">
        <v>291134</v>
      </c>
      <c r="J7258" s="213">
        <v>16012.37</v>
      </c>
      <c r="K7258" s="212">
        <v>23290.720000000001</v>
      </c>
      <c r="L7258" s="212">
        <v>26202.06</v>
      </c>
      <c r="M7258" s="239">
        <f t="shared" si="574"/>
        <v>0.51529999999955178</v>
      </c>
      <c r="N7258" s="239"/>
      <c r="O7258" s="178"/>
      <c r="P7258" s="178"/>
      <c r="Q7258" s="178"/>
      <c r="R7258" s="178"/>
      <c r="S7258" s="178"/>
      <c r="T7258" s="178"/>
      <c r="U7258" s="178"/>
      <c r="V7258" s="178"/>
      <c r="W7258" s="178"/>
      <c r="X7258" s="178"/>
      <c r="Y7258" s="210">
        <f t="shared" si="573"/>
        <v>0.3969107021131561</v>
      </c>
      <c r="Z7258" s="211">
        <f t="shared" si="575"/>
        <v>0.46</v>
      </c>
      <c r="AA7258" s="178"/>
      <c r="AB7258" s="178"/>
      <c r="AC7258" s="178"/>
    </row>
    <row r="7259" spans="2:29" x14ac:dyDescent="0.35">
      <c r="B7259" s="222">
        <v>733600</v>
      </c>
      <c r="C7259" s="208">
        <v>310649</v>
      </c>
      <c r="D7259" s="309">
        <v>17085.689999999999</v>
      </c>
      <c r="E7259" s="206">
        <v>24851.919999999998</v>
      </c>
      <c r="F7259" s="206">
        <v>27958.41</v>
      </c>
      <c r="G7259" s="205">
        <f t="shared" si="576"/>
        <v>0.42345828789531081</v>
      </c>
      <c r="H7259" s="207">
        <f t="shared" si="577"/>
        <v>0.45</v>
      </c>
      <c r="I7259" s="213">
        <v>291178</v>
      </c>
      <c r="J7259" s="213">
        <v>16014.79</v>
      </c>
      <c r="K7259" s="212">
        <v>23294.240000000002</v>
      </c>
      <c r="L7259" s="212">
        <v>26206.02</v>
      </c>
      <c r="M7259" s="239">
        <f t="shared" si="574"/>
        <v>0.51519999999974975</v>
      </c>
      <c r="N7259" s="239"/>
      <c r="O7259" s="178"/>
      <c r="P7259" s="178"/>
      <c r="Q7259" s="178"/>
      <c r="R7259" s="178"/>
      <c r="S7259" s="178"/>
      <c r="T7259" s="178"/>
      <c r="U7259" s="178"/>
      <c r="V7259" s="178"/>
      <c r="W7259" s="178"/>
      <c r="X7259" s="178"/>
      <c r="Y7259" s="210">
        <f t="shared" si="573"/>
        <v>0.39691657579062162</v>
      </c>
      <c r="Z7259" s="211">
        <f t="shared" si="575"/>
        <v>0.44</v>
      </c>
      <c r="AA7259" s="178"/>
      <c r="AB7259" s="178"/>
      <c r="AC7259" s="178"/>
    </row>
    <row r="7260" spans="2:29" x14ac:dyDescent="0.35">
      <c r="B7260" s="222">
        <v>733700</v>
      </c>
      <c r="C7260" s="208">
        <v>310694</v>
      </c>
      <c r="D7260" s="309">
        <v>17088.169999999998</v>
      </c>
      <c r="E7260" s="206">
        <v>24855.52</v>
      </c>
      <c r="F7260" s="206">
        <v>27962.46</v>
      </c>
      <c r="G7260" s="205">
        <f t="shared" si="576"/>
        <v>0.42346190541093087</v>
      </c>
      <c r="H7260" s="207">
        <f t="shared" si="577"/>
        <v>0.45</v>
      </c>
      <c r="I7260" s="213">
        <v>291224</v>
      </c>
      <c r="J7260" s="213">
        <v>16017.32</v>
      </c>
      <c r="K7260" s="212">
        <v>23297.919999999998</v>
      </c>
      <c r="L7260" s="212">
        <v>26210.16</v>
      </c>
      <c r="M7260" s="239">
        <f t="shared" si="574"/>
        <v>0.51530000000006115</v>
      </c>
      <c r="N7260" s="239"/>
      <c r="O7260" s="178"/>
      <c r="P7260" s="178"/>
      <c r="Q7260" s="178"/>
      <c r="R7260" s="178"/>
      <c r="S7260" s="178"/>
      <c r="T7260" s="178"/>
      <c r="U7260" s="178"/>
      <c r="V7260" s="178"/>
      <c r="W7260" s="178"/>
      <c r="X7260" s="178"/>
      <c r="Y7260" s="210">
        <f t="shared" si="573"/>
        <v>0.39692517377674796</v>
      </c>
      <c r="Z7260" s="211">
        <f t="shared" si="575"/>
        <v>0.46</v>
      </c>
      <c r="AA7260" s="178"/>
      <c r="AB7260" s="178"/>
      <c r="AC7260" s="178"/>
    </row>
    <row r="7261" spans="2:29" x14ac:dyDescent="0.35">
      <c r="B7261" s="222">
        <v>733800</v>
      </c>
      <c r="C7261" s="208">
        <v>310739</v>
      </c>
      <c r="D7261" s="309">
        <v>17090.64</v>
      </c>
      <c r="E7261" s="206">
        <v>24859.119999999999</v>
      </c>
      <c r="F7261" s="206">
        <v>27966.51</v>
      </c>
      <c r="G7261" s="205">
        <f t="shared" si="576"/>
        <v>0.42346552194058329</v>
      </c>
      <c r="H7261" s="207">
        <f t="shared" si="577"/>
        <v>0.45</v>
      </c>
      <c r="I7261" s="213">
        <v>291268</v>
      </c>
      <c r="J7261" s="213">
        <v>16019.74</v>
      </c>
      <c r="K7261" s="212">
        <v>23301.439999999999</v>
      </c>
      <c r="L7261" s="212">
        <v>26214.12</v>
      </c>
      <c r="M7261" s="239">
        <f t="shared" si="574"/>
        <v>0.51520000000025901</v>
      </c>
      <c r="N7261" s="239"/>
      <c r="O7261" s="178"/>
      <c r="P7261" s="178"/>
      <c r="Q7261" s="178"/>
      <c r="R7261" s="178"/>
      <c r="S7261" s="178"/>
      <c r="T7261" s="178"/>
      <c r="U7261" s="178"/>
      <c r="V7261" s="178"/>
      <c r="W7261" s="178"/>
      <c r="X7261" s="178"/>
      <c r="Y7261" s="210">
        <f t="shared" si="573"/>
        <v>0.39693104388116651</v>
      </c>
      <c r="Z7261" s="211">
        <f t="shared" si="575"/>
        <v>0.44</v>
      </c>
      <c r="AA7261" s="178"/>
      <c r="AB7261" s="178"/>
      <c r="AC7261" s="178"/>
    </row>
    <row r="7262" spans="2:29" x14ac:dyDescent="0.35">
      <c r="B7262" s="222">
        <v>733900</v>
      </c>
      <c r="C7262" s="208">
        <v>310784</v>
      </c>
      <c r="D7262" s="309">
        <v>17093.12</v>
      </c>
      <c r="E7262" s="206">
        <v>24862.720000000001</v>
      </c>
      <c r="F7262" s="206">
        <v>27970.560000000001</v>
      </c>
      <c r="G7262" s="205">
        <f t="shared" si="576"/>
        <v>0.42346913748467091</v>
      </c>
      <c r="H7262" s="207">
        <f t="shared" si="577"/>
        <v>0.45</v>
      </c>
      <c r="I7262" s="213">
        <v>291314</v>
      </c>
      <c r="J7262" s="213">
        <v>16022.27</v>
      </c>
      <c r="K7262" s="212">
        <v>23305.119999999999</v>
      </c>
      <c r="L7262" s="212">
        <v>26218.26</v>
      </c>
      <c r="M7262" s="239">
        <f t="shared" si="574"/>
        <v>0.51529999999995202</v>
      </c>
      <c r="N7262" s="239"/>
      <c r="O7262" s="178"/>
      <c r="P7262" s="178"/>
      <c r="Q7262" s="178"/>
      <c r="R7262" s="178"/>
      <c r="S7262" s="178"/>
      <c r="T7262" s="178"/>
      <c r="U7262" s="178"/>
      <c r="V7262" s="178"/>
      <c r="W7262" s="178"/>
      <c r="X7262" s="178"/>
      <c r="Y7262" s="210">
        <f t="shared" si="573"/>
        <v>0.3969396375528001</v>
      </c>
      <c r="Z7262" s="211">
        <f t="shared" si="575"/>
        <v>0.46</v>
      </c>
      <c r="AA7262" s="178"/>
      <c r="AB7262" s="178"/>
      <c r="AC7262" s="178"/>
    </row>
    <row r="7263" spans="2:29" x14ac:dyDescent="0.35">
      <c r="B7263" s="222">
        <v>734000</v>
      </c>
      <c r="C7263" s="208">
        <v>310829</v>
      </c>
      <c r="D7263" s="309">
        <v>17095.59</v>
      </c>
      <c r="E7263" s="206">
        <v>24866.32</v>
      </c>
      <c r="F7263" s="206">
        <v>27974.61</v>
      </c>
      <c r="G7263" s="205">
        <f t="shared" si="576"/>
        <v>0.42347275204359675</v>
      </c>
      <c r="H7263" s="207">
        <f t="shared" si="577"/>
        <v>0.45</v>
      </c>
      <c r="I7263" s="213">
        <v>291358</v>
      </c>
      <c r="J7263" s="213">
        <v>16024.69</v>
      </c>
      <c r="K7263" s="212">
        <v>23308.639999999999</v>
      </c>
      <c r="L7263" s="212">
        <v>26222.22</v>
      </c>
      <c r="M7263" s="239">
        <f t="shared" si="574"/>
        <v>0.51520000000011346</v>
      </c>
      <c r="N7263" s="239"/>
      <c r="O7263" s="178"/>
      <c r="P7263" s="178"/>
      <c r="Q7263" s="178"/>
      <c r="R7263" s="178"/>
      <c r="S7263" s="178"/>
      <c r="T7263" s="178"/>
      <c r="U7263" s="178"/>
      <c r="V7263" s="178"/>
      <c r="W7263" s="178"/>
      <c r="X7263" s="178"/>
      <c r="Y7263" s="210">
        <f t="shared" si="573"/>
        <v>0.39694550408719348</v>
      </c>
      <c r="Z7263" s="211">
        <f t="shared" si="575"/>
        <v>0.44</v>
      </c>
      <c r="AA7263" s="178"/>
      <c r="AB7263" s="178"/>
      <c r="AC7263" s="178"/>
    </row>
    <row r="7264" spans="2:29" x14ac:dyDescent="0.35">
      <c r="B7264" s="222">
        <v>734100</v>
      </c>
      <c r="C7264" s="208">
        <v>310874</v>
      </c>
      <c r="D7264" s="309">
        <v>17098.07</v>
      </c>
      <c r="E7264" s="206">
        <v>24869.919999999998</v>
      </c>
      <c r="F7264" s="206">
        <v>27978.66</v>
      </c>
      <c r="G7264" s="205">
        <f t="shared" si="576"/>
        <v>0.42347636561776325</v>
      </c>
      <c r="H7264" s="207">
        <f t="shared" si="577"/>
        <v>0.45</v>
      </c>
      <c r="I7264" s="213">
        <v>291404</v>
      </c>
      <c r="J7264" s="213">
        <v>16027.22</v>
      </c>
      <c r="K7264" s="212">
        <v>23312.32</v>
      </c>
      <c r="L7264" s="212">
        <v>26226.36</v>
      </c>
      <c r="M7264" s="239">
        <f t="shared" si="574"/>
        <v>0.51529999999980647</v>
      </c>
      <c r="N7264" s="239"/>
      <c r="O7264" s="178"/>
      <c r="P7264" s="178"/>
      <c r="Q7264" s="178"/>
      <c r="R7264" s="178"/>
      <c r="S7264" s="178"/>
      <c r="T7264" s="178"/>
      <c r="U7264" s="178"/>
      <c r="V7264" s="178"/>
      <c r="W7264" s="178"/>
      <c r="X7264" s="178"/>
      <c r="Y7264" s="210">
        <f t="shared" si="573"/>
        <v>0.39695409344775917</v>
      </c>
      <c r="Z7264" s="211">
        <f t="shared" si="575"/>
        <v>0.46</v>
      </c>
      <c r="AA7264" s="178"/>
      <c r="AB7264" s="178"/>
      <c r="AC7264" s="178"/>
    </row>
    <row r="7265" spans="2:29" x14ac:dyDescent="0.35">
      <c r="B7265" s="222">
        <v>734200</v>
      </c>
      <c r="C7265" s="208">
        <v>310919</v>
      </c>
      <c r="D7265" s="309">
        <v>17100.54</v>
      </c>
      <c r="E7265" s="206">
        <v>24873.52</v>
      </c>
      <c r="F7265" s="206">
        <v>27982.71</v>
      </c>
      <c r="G7265" s="205">
        <f t="shared" si="576"/>
        <v>0.42347997820757288</v>
      </c>
      <c r="H7265" s="207">
        <f t="shared" si="577"/>
        <v>0.45</v>
      </c>
      <c r="I7265" s="213">
        <v>291448</v>
      </c>
      <c r="J7265" s="213">
        <v>16029.64</v>
      </c>
      <c r="K7265" s="212">
        <v>23315.84</v>
      </c>
      <c r="L7265" s="212">
        <v>26230.32</v>
      </c>
      <c r="M7265" s="239">
        <f t="shared" si="574"/>
        <v>0.51520000000000432</v>
      </c>
      <c r="N7265" s="239"/>
      <c r="O7265" s="178"/>
      <c r="P7265" s="178"/>
      <c r="Q7265" s="178"/>
      <c r="R7265" s="178"/>
      <c r="S7265" s="178"/>
      <c r="T7265" s="178"/>
      <c r="U7265" s="178"/>
      <c r="V7265" s="178"/>
      <c r="W7265" s="178"/>
      <c r="X7265" s="178"/>
      <c r="Y7265" s="210">
        <f t="shared" si="573"/>
        <v>0.39695995641514575</v>
      </c>
      <c r="Z7265" s="211">
        <f t="shared" si="575"/>
        <v>0.44</v>
      </c>
      <c r="AA7265" s="178"/>
      <c r="AB7265" s="178"/>
      <c r="AC7265" s="178"/>
    </row>
    <row r="7266" spans="2:29" x14ac:dyDescent="0.35">
      <c r="B7266" s="222">
        <v>734300</v>
      </c>
      <c r="C7266" s="208">
        <v>310964</v>
      </c>
      <c r="D7266" s="309">
        <v>17103.02</v>
      </c>
      <c r="E7266" s="206">
        <v>24877.119999999999</v>
      </c>
      <c r="F7266" s="206">
        <v>27986.76</v>
      </c>
      <c r="G7266" s="205">
        <f t="shared" si="576"/>
        <v>0.42348358981342776</v>
      </c>
      <c r="H7266" s="207">
        <f t="shared" si="577"/>
        <v>0.45</v>
      </c>
      <c r="I7266" s="213">
        <v>291494</v>
      </c>
      <c r="J7266" s="213">
        <v>16032.17</v>
      </c>
      <c r="K7266" s="212">
        <v>23319.52</v>
      </c>
      <c r="L7266" s="212">
        <v>26234.46</v>
      </c>
      <c r="M7266" s="239">
        <f t="shared" si="574"/>
        <v>0.51530000000027942</v>
      </c>
      <c r="N7266" s="239"/>
      <c r="O7266" s="178"/>
      <c r="P7266" s="178"/>
      <c r="Q7266" s="178"/>
      <c r="R7266" s="178"/>
      <c r="S7266" s="178"/>
      <c r="T7266" s="178"/>
      <c r="U7266" s="178"/>
      <c r="V7266" s="178"/>
      <c r="W7266" s="178"/>
      <c r="X7266" s="178"/>
      <c r="Y7266" s="210">
        <f t="shared" si="573"/>
        <v>0.39696854146806482</v>
      </c>
      <c r="Z7266" s="211">
        <f t="shared" si="575"/>
        <v>0.46</v>
      </c>
      <c r="AA7266" s="178"/>
      <c r="AB7266" s="178"/>
      <c r="AC7266" s="178"/>
    </row>
    <row r="7267" spans="2:29" x14ac:dyDescent="0.35">
      <c r="B7267" s="222">
        <v>734400</v>
      </c>
      <c r="C7267" s="208">
        <v>311009</v>
      </c>
      <c r="D7267" s="309">
        <v>17105.490000000002</v>
      </c>
      <c r="E7267" s="206">
        <v>24880.720000000001</v>
      </c>
      <c r="F7267" s="206">
        <v>27990.81</v>
      </c>
      <c r="G7267" s="205">
        <f t="shared" si="576"/>
        <v>0.42348720043572985</v>
      </c>
      <c r="H7267" s="207">
        <f t="shared" si="577"/>
        <v>0.45</v>
      </c>
      <c r="I7267" s="213">
        <v>291538</v>
      </c>
      <c r="J7267" s="213">
        <v>16034.59</v>
      </c>
      <c r="K7267" s="212">
        <v>23323.040000000001</v>
      </c>
      <c r="L7267" s="212">
        <v>26238.42</v>
      </c>
      <c r="M7267" s="239">
        <f t="shared" si="574"/>
        <v>0.51519999999989519</v>
      </c>
      <c r="N7267" s="239"/>
      <c r="O7267" s="178"/>
      <c r="P7267" s="178"/>
      <c r="Q7267" s="178"/>
      <c r="R7267" s="178"/>
      <c r="S7267" s="178"/>
      <c r="T7267" s="178"/>
      <c r="U7267" s="178"/>
      <c r="V7267" s="178"/>
      <c r="W7267" s="178"/>
      <c r="X7267" s="178"/>
      <c r="Y7267" s="210">
        <f t="shared" si="573"/>
        <v>0.39697440087145969</v>
      </c>
      <c r="Z7267" s="211">
        <f t="shared" si="575"/>
        <v>0.44</v>
      </c>
      <c r="AA7267" s="178"/>
      <c r="AB7267" s="178"/>
      <c r="AC7267" s="178"/>
    </row>
    <row r="7268" spans="2:29" x14ac:dyDescent="0.35">
      <c r="B7268" s="222">
        <v>734500</v>
      </c>
      <c r="C7268" s="208">
        <v>311054</v>
      </c>
      <c r="D7268" s="309">
        <v>17107.97</v>
      </c>
      <c r="E7268" s="206">
        <v>24884.32</v>
      </c>
      <c r="F7268" s="206">
        <v>27994.86</v>
      </c>
      <c r="G7268" s="205">
        <f t="shared" si="576"/>
        <v>0.42349081007488087</v>
      </c>
      <c r="H7268" s="207">
        <f t="shared" si="577"/>
        <v>0.45</v>
      </c>
      <c r="I7268" s="213">
        <v>291584</v>
      </c>
      <c r="J7268" s="213">
        <v>16037.12</v>
      </c>
      <c r="K7268" s="212">
        <v>23326.720000000001</v>
      </c>
      <c r="L7268" s="212">
        <v>26242.560000000001</v>
      </c>
      <c r="M7268" s="239">
        <f t="shared" si="574"/>
        <v>0.51529999999955178</v>
      </c>
      <c r="N7268" s="239"/>
      <c r="O7268" s="178"/>
      <c r="P7268" s="178"/>
      <c r="Q7268" s="178"/>
      <c r="R7268" s="178"/>
      <c r="S7268" s="178"/>
      <c r="T7268" s="178"/>
      <c r="U7268" s="178"/>
      <c r="V7268" s="178"/>
      <c r="W7268" s="178"/>
      <c r="X7268" s="178"/>
      <c r="Y7268" s="210">
        <f t="shared" si="573"/>
        <v>0.39698298162014978</v>
      </c>
      <c r="Z7268" s="211">
        <f t="shared" si="575"/>
        <v>0.46</v>
      </c>
      <c r="AA7268" s="178"/>
      <c r="AB7268" s="178"/>
      <c r="AC7268" s="178"/>
    </row>
    <row r="7269" spans="2:29" x14ac:dyDescent="0.35">
      <c r="B7269" s="222">
        <v>734600</v>
      </c>
      <c r="C7269" s="208">
        <v>311099</v>
      </c>
      <c r="D7269" s="309">
        <v>17110.439999999999</v>
      </c>
      <c r="E7269" s="206">
        <v>24887.919999999998</v>
      </c>
      <c r="F7269" s="206">
        <v>27998.91</v>
      </c>
      <c r="G7269" s="205">
        <f t="shared" si="576"/>
        <v>0.42349441873128235</v>
      </c>
      <c r="H7269" s="207">
        <f t="shared" si="577"/>
        <v>0.45</v>
      </c>
      <c r="I7269" s="213">
        <v>291628</v>
      </c>
      <c r="J7269" s="213">
        <v>16039.54</v>
      </c>
      <c r="K7269" s="212">
        <v>23330.240000000002</v>
      </c>
      <c r="L7269" s="212">
        <v>26246.52</v>
      </c>
      <c r="M7269" s="239">
        <f t="shared" si="574"/>
        <v>0.51519999999974975</v>
      </c>
      <c r="N7269" s="239"/>
      <c r="O7269" s="178"/>
      <c r="P7269" s="178"/>
      <c r="Q7269" s="178"/>
      <c r="R7269" s="178"/>
      <c r="S7269" s="178"/>
      <c r="T7269" s="178"/>
      <c r="U7269" s="178"/>
      <c r="V7269" s="178"/>
      <c r="W7269" s="178"/>
      <c r="X7269" s="178"/>
      <c r="Y7269" s="210">
        <f t="shared" si="573"/>
        <v>0.39698883746256464</v>
      </c>
      <c r="Z7269" s="211">
        <f t="shared" si="575"/>
        <v>0.44</v>
      </c>
      <c r="AA7269" s="178"/>
      <c r="AB7269" s="178"/>
      <c r="AC7269" s="178"/>
    </row>
    <row r="7270" spans="2:29" x14ac:dyDescent="0.35">
      <c r="B7270" s="222">
        <v>734700</v>
      </c>
      <c r="C7270" s="208">
        <v>311144</v>
      </c>
      <c r="D7270" s="309">
        <v>17112.919999999998</v>
      </c>
      <c r="E7270" s="206">
        <v>24891.52</v>
      </c>
      <c r="F7270" s="206">
        <v>28002.959999999999</v>
      </c>
      <c r="G7270" s="205">
        <f t="shared" si="576"/>
        <v>0.42349802640533551</v>
      </c>
      <c r="H7270" s="207">
        <f t="shared" si="577"/>
        <v>0.45</v>
      </c>
      <c r="I7270" s="213">
        <v>291674</v>
      </c>
      <c r="J7270" s="213">
        <v>16042.07</v>
      </c>
      <c r="K7270" s="212">
        <v>23333.919999999998</v>
      </c>
      <c r="L7270" s="212">
        <v>26250.66</v>
      </c>
      <c r="M7270" s="239">
        <f t="shared" si="574"/>
        <v>0.51530000000006115</v>
      </c>
      <c r="N7270" s="239"/>
      <c r="O7270" s="178"/>
      <c r="P7270" s="178"/>
      <c r="Q7270" s="178"/>
      <c r="R7270" s="178"/>
      <c r="S7270" s="178"/>
      <c r="T7270" s="178"/>
      <c r="U7270" s="178"/>
      <c r="V7270" s="178"/>
      <c r="W7270" s="178"/>
      <c r="X7270" s="178"/>
      <c r="Y7270" s="210">
        <f t="shared" si="573"/>
        <v>0.39699741391043963</v>
      </c>
      <c r="Z7270" s="211">
        <f t="shared" si="575"/>
        <v>0.46</v>
      </c>
      <c r="AA7270" s="178"/>
      <c r="AB7270" s="178"/>
      <c r="AC7270" s="178"/>
    </row>
    <row r="7271" spans="2:29" x14ac:dyDescent="0.35">
      <c r="B7271" s="222">
        <v>734800</v>
      </c>
      <c r="C7271" s="208">
        <v>311189</v>
      </c>
      <c r="D7271" s="309">
        <v>17115.39</v>
      </c>
      <c r="E7271" s="206">
        <v>24895.119999999999</v>
      </c>
      <c r="F7271" s="206">
        <v>28007.01</v>
      </c>
      <c r="G7271" s="205">
        <f t="shared" si="576"/>
        <v>0.42350163309744149</v>
      </c>
      <c r="H7271" s="207">
        <f t="shared" si="577"/>
        <v>0.45</v>
      </c>
      <c r="I7271" s="213">
        <v>291718</v>
      </c>
      <c r="J7271" s="213">
        <v>16044.49</v>
      </c>
      <c r="K7271" s="212">
        <v>23337.439999999999</v>
      </c>
      <c r="L7271" s="212">
        <v>26254.62</v>
      </c>
      <c r="M7271" s="239">
        <f t="shared" si="574"/>
        <v>0.51520000000025901</v>
      </c>
      <c r="N7271" s="239"/>
      <c r="O7271" s="178"/>
      <c r="P7271" s="178"/>
      <c r="Q7271" s="178"/>
      <c r="R7271" s="178"/>
      <c r="S7271" s="178"/>
      <c r="T7271" s="178"/>
      <c r="U7271" s="178"/>
      <c r="V7271" s="178"/>
      <c r="W7271" s="178"/>
      <c r="X7271" s="178"/>
      <c r="Y7271" s="210">
        <f t="shared" si="573"/>
        <v>0.39700326619488296</v>
      </c>
      <c r="Z7271" s="211">
        <f t="shared" si="575"/>
        <v>0.44</v>
      </c>
      <c r="AA7271" s="178"/>
      <c r="AB7271" s="178"/>
      <c r="AC7271" s="178"/>
    </row>
    <row r="7272" spans="2:29" x14ac:dyDescent="0.35">
      <c r="B7272" s="222">
        <v>734900</v>
      </c>
      <c r="C7272" s="208">
        <v>311234</v>
      </c>
      <c r="D7272" s="309">
        <v>17117.87</v>
      </c>
      <c r="E7272" s="206">
        <v>24898.720000000001</v>
      </c>
      <c r="F7272" s="206">
        <v>28011.06</v>
      </c>
      <c r="G7272" s="205">
        <f t="shared" si="576"/>
        <v>0.42350523880800106</v>
      </c>
      <c r="H7272" s="207">
        <f t="shared" si="577"/>
        <v>0.45</v>
      </c>
      <c r="I7272" s="213">
        <v>291764</v>
      </c>
      <c r="J7272" s="213">
        <v>16047.02</v>
      </c>
      <c r="K7272" s="212">
        <v>23341.119999999999</v>
      </c>
      <c r="L7272" s="212">
        <v>26258.76</v>
      </c>
      <c r="M7272" s="239">
        <f t="shared" si="574"/>
        <v>0.51529999999995202</v>
      </c>
      <c r="N7272" s="239"/>
      <c r="O7272" s="178"/>
      <c r="P7272" s="178"/>
      <c r="Q7272" s="178"/>
      <c r="R7272" s="178"/>
      <c r="S7272" s="178"/>
      <c r="T7272" s="178"/>
      <c r="U7272" s="178"/>
      <c r="V7272" s="178"/>
      <c r="W7272" s="178"/>
      <c r="X7272" s="178"/>
      <c r="Y7272" s="210">
        <f t="shared" si="573"/>
        <v>0.39701183834535309</v>
      </c>
      <c r="Z7272" s="211">
        <f t="shared" si="575"/>
        <v>0.46</v>
      </c>
      <c r="AA7272" s="178"/>
      <c r="AB7272" s="178"/>
      <c r="AC7272" s="178"/>
    </row>
    <row r="7273" spans="2:29" x14ac:dyDescent="0.35">
      <c r="B7273" s="222">
        <v>735000</v>
      </c>
      <c r="C7273" s="208">
        <v>311279</v>
      </c>
      <c r="D7273" s="309">
        <v>17120.34</v>
      </c>
      <c r="E7273" s="206">
        <v>24902.32</v>
      </c>
      <c r="F7273" s="206">
        <v>28015.11</v>
      </c>
      <c r="G7273" s="205">
        <f t="shared" si="576"/>
        <v>0.42350884353741497</v>
      </c>
      <c r="H7273" s="207">
        <f t="shared" si="577"/>
        <v>0.45</v>
      </c>
      <c r="I7273" s="213">
        <v>291808</v>
      </c>
      <c r="J7273" s="213">
        <v>16049.44</v>
      </c>
      <c r="K7273" s="212">
        <v>23344.639999999999</v>
      </c>
      <c r="L7273" s="212">
        <v>26262.720000000001</v>
      </c>
      <c r="M7273" s="239">
        <f t="shared" si="574"/>
        <v>0.51520000000011346</v>
      </c>
      <c r="N7273" s="239"/>
      <c r="O7273" s="178"/>
      <c r="P7273" s="178"/>
      <c r="Q7273" s="178"/>
      <c r="R7273" s="178"/>
      <c r="S7273" s="178"/>
      <c r="T7273" s="178"/>
      <c r="U7273" s="178"/>
      <c r="V7273" s="178"/>
      <c r="W7273" s="178"/>
      <c r="X7273" s="178"/>
      <c r="Y7273" s="210">
        <f t="shared" si="573"/>
        <v>0.39701768707482993</v>
      </c>
      <c r="Z7273" s="211">
        <f t="shared" si="575"/>
        <v>0.44</v>
      </c>
      <c r="AA7273" s="178"/>
      <c r="AB7273" s="178"/>
      <c r="AC7273" s="178"/>
    </row>
    <row r="7274" spans="2:29" x14ac:dyDescent="0.35">
      <c r="B7274" s="222">
        <v>735100</v>
      </c>
      <c r="C7274" s="208">
        <v>311324</v>
      </c>
      <c r="D7274" s="309">
        <v>17122.82</v>
      </c>
      <c r="E7274" s="206">
        <v>24905.919999999998</v>
      </c>
      <c r="F7274" s="206">
        <v>28019.16</v>
      </c>
      <c r="G7274" s="205">
        <f t="shared" si="576"/>
        <v>0.4235124472860835</v>
      </c>
      <c r="H7274" s="207">
        <f t="shared" si="577"/>
        <v>0.45</v>
      </c>
      <c r="I7274" s="213">
        <v>291854</v>
      </c>
      <c r="J7274" s="213">
        <v>16051.97</v>
      </c>
      <c r="K7274" s="212">
        <v>23348.32</v>
      </c>
      <c r="L7274" s="212">
        <v>26266.86</v>
      </c>
      <c r="M7274" s="239">
        <f t="shared" si="574"/>
        <v>0.51529999999980647</v>
      </c>
      <c r="N7274" s="239"/>
      <c r="O7274" s="178"/>
      <c r="P7274" s="178"/>
      <c r="Q7274" s="178"/>
      <c r="R7274" s="178"/>
      <c r="S7274" s="178"/>
      <c r="T7274" s="178"/>
      <c r="U7274" s="178"/>
      <c r="V7274" s="178"/>
      <c r="W7274" s="178"/>
      <c r="X7274" s="178"/>
      <c r="Y7274" s="210">
        <f t="shared" si="573"/>
        <v>0.39702625493130184</v>
      </c>
      <c r="Z7274" s="211">
        <f t="shared" si="575"/>
        <v>0.46</v>
      </c>
      <c r="AA7274" s="178"/>
      <c r="AB7274" s="178"/>
      <c r="AC7274" s="178"/>
    </row>
    <row r="7275" spans="2:29" x14ac:dyDescent="0.35">
      <c r="B7275" s="222">
        <v>735200</v>
      </c>
      <c r="C7275" s="208">
        <v>311369</v>
      </c>
      <c r="D7275" s="309">
        <v>17125.29</v>
      </c>
      <c r="E7275" s="206">
        <v>24909.52</v>
      </c>
      <c r="F7275" s="206">
        <v>28023.21</v>
      </c>
      <c r="G7275" s="205">
        <f t="shared" si="576"/>
        <v>0.42351605005440696</v>
      </c>
      <c r="H7275" s="207">
        <f t="shared" si="577"/>
        <v>0.45</v>
      </c>
      <c r="I7275" s="213">
        <v>291898</v>
      </c>
      <c r="J7275" s="213">
        <v>16054.39</v>
      </c>
      <c r="K7275" s="212">
        <v>23351.84</v>
      </c>
      <c r="L7275" s="212">
        <v>26270.82</v>
      </c>
      <c r="M7275" s="239">
        <f t="shared" si="574"/>
        <v>0.51520000000000432</v>
      </c>
      <c r="N7275" s="239"/>
      <c r="O7275" s="178"/>
      <c r="P7275" s="178"/>
      <c r="Q7275" s="178"/>
      <c r="R7275" s="178"/>
      <c r="S7275" s="178"/>
      <c r="T7275" s="178"/>
      <c r="U7275" s="178"/>
      <c r="V7275" s="178"/>
      <c r="W7275" s="178"/>
      <c r="X7275" s="178"/>
      <c r="Y7275" s="210">
        <f t="shared" si="573"/>
        <v>0.3970321001088139</v>
      </c>
      <c r="Z7275" s="211">
        <f t="shared" si="575"/>
        <v>0.44</v>
      </c>
      <c r="AA7275" s="178"/>
      <c r="AB7275" s="178"/>
      <c r="AC7275" s="178"/>
    </row>
    <row r="7276" spans="2:29" x14ac:dyDescent="0.35">
      <c r="B7276" s="222">
        <v>735300</v>
      </c>
      <c r="C7276" s="208">
        <v>311414</v>
      </c>
      <c r="D7276" s="309">
        <v>17127.77</v>
      </c>
      <c r="E7276" s="206">
        <v>24913.119999999999</v>
      </c>
      <c r="F7276" s="206">
        <v>28027.26</v>
      </c>
      <c r="G7276" s="205">
        <f t="shared" si="576"/>
        <v>0.42351965184278528</v>
      </c>
      <c r="H7276" s="207">
        <f t="shared" si="577"/>
        <v>0.45</v>
      </c>
      <c r="I7276" s="213">
        <v>291944</v>
      </c>
      <c r="J7276" s="213">
        <v>16056.92</v>
      </c>
      <c r="K7276" s="212">
        <v>23355.52</v>
      </c>
      <c r="L7276" s="212">
        <v>26274.959999999999</v>
      </c>
      <c r="M7276" s="239">
        <f t="shared" si="574"/>
        <v>0.51530000000027942</v>
      </c>
      <c r="N7276" s="239"/>
      <c r="O7276" s="178"/>
      <c r="P7276" s="178"/>
      <c r="Q7276" s="178"/>
      <c r="R7276" s="178"/>
      <c r="S7276" s="178"/>
      <c r="T7276" s="178"/>
      <c r="U7276" s="178"/>
      <c r="V7276" s="178"/>
      <c r="W7276" s="178"/>
      <c r="X7276" s="178"/>
      <c r="Y7276" s="210">
        <f t="shared" si="573"/>
        <v>0.3970406636746906</v>
      </c>
      <c r="Z7276" s="211">
        <f t="shared" si="575"/>
        <v>0.46</v>
      </c>
      <c r="AA7276" s="178"/>
      <c r="AB7276" s="178"/>
      <c r="AC7276" s="178"/>
    </row>
    <row r="7277" spans="2:29" x14ac:dyDescent="0.35">
      <c r="B7277" s="222">
        <v>735400</v>
      </c>
      <c r="C7277" s="208">
        <v>311459</v>
      </c>
      <c r="D7277" s="309">
        <v>17130.240000000002</v>
      </c>
      <c r="E7277" s="206">
        <v>24916.720000000001</v>
      </c>
      <c r="F7277" s="206">
        <v>28031.31</v>
      </c>
      <c r="G7277" s="205">
        <f t="shared" si="576"/>
        <v>0.42352325265161817</v>
      </c>
      <c r="H7277" s="207">
        <f t="shared" si="577"/>
        <v>0.45</v>
      </c>
      <c r="I7277" s="213">
        <v>291988</v>
      </c>
      <c r="J7277" s="213">
        <v>16059.34</v>
      </c>
      <c r="K7277" s="212">
        <v>23359.040000000001</v>
      </c>
      <c r="L7277" s="212">
        <v>26278.92</v>
      </c>
      <c r="M7277" s="239">
        <f t="shared" si="574"/>
        <v>0.51519999999989519</v>
      </c>
      <c r="N7277" s="239"/>
      <c r="O7277" s="178"/>
      <c r="P7277" s="178"/>
      <c r="Q7277" s="178"/>
      <c r="R7277" s="178"/>
      <c r="S7277" s="178"/>
      <c r="T7277" s="178"/>
      <c r="U7277" s="178"/>
      <c r="V7277" s="178"/>
      <c r="W7277" s="178"/>
      <c r="X7277" s="178"/>
      <c r="Y7277" s="210">
        <f t="shared" si="573"/>
        <v>0.39704650530323632</v>
      </c>
      <c r="Z7277" s="211">
        <f t="shared" si="575"/>
        <v>0.44</v>
      </c>
      <c r="AA7277" s="178"/>
      <c r="AB7277" s="178"/>
      <c r="AC7277" s="178"/>
    </row>
    <row r="7278" spans="2:29" x14ac:dyDescent="0.35">
      <c r="B7278" s="222">
        <v>735500</v>
      </c>
      <c r="C7278" s="208">
        <v>311504</v>
      </c>
      <c r="D7278" s="309">
        <v>17132.72</v>
      </c>
      <c r="E7278" s="206">
        <v>24920.32</v>
      </c>
      <c r="F7278" s="206">
        <v>28035.360000000001</v>
      </c>
      <c r="G7278" s="205">
        <f t="shared" si="576"/>
        <v>0.42352685248130523</v>
      </c>
      <c r="H7278" s="207">
        <f t="shared" si="577"/>
        <v>0.45</v>
      </c>
      <c r="I7278" s="213">
        <v>292034</v>
      </c>
      <c r="J7278" s="213">
        <v>16061.87</v>
      </c>
      <c r="K7278" s="212">
        <v>23362.720000000001</v>
      </c>
      <c r="L7278" s="212">
        <v>26283.06</v>
      </c>
      <c r="M7278" s="239">
        <f t="shared" si="574"/>
        <v>0.51529999999955178</v>
      </c>
      <c r="N7278" s="239"/>
      <c r="O7278" s="178"/>
      <c r="P7278" s="178"/>
      <c r="Q7278" s="178"/>
      <c r="R7278" s="178"/>
      <c r="S7278" s="178"/>
      <c r="T7278" s="178"/>
      <c r="U7278" s="178"/>
      <c r="V7278" s="178"/>
      <c r="W7278" s="178"/>
      <c r="X7278" s="178"/>
      <c r="Y7278" s="210">
        <f t="shared" si="573"/>
        <v>0.39705506458191708</v>
      </c>
      <c r="Z7278" s="211">
        <f t="shared" si="575"/>
        <v>0.46</v>
      </c>
      <c r="AA7278" s="178"/>
      <c r="AB7278" s="178"/>
      <c r="AC7278" s="178"/>
    </row>
    <row r="7279" spans="2:29" x14ac:dyDescent="0.35">
      <c r="B7279" s="222">
        <v>735600</v>
      </c>
      <c r="C7279" s="208">
        <v>311549</v>
      </c>
      <c r="D7279" s="309">
        <v>17135.189999999999</v>
      </c>
      <c r="E7279" s="206">
        <v>24923.919999999998</v>
      </c>
      <c r="F7279" s="206">
        <v>28039.41</v>
      </c>
      <c r="G7279" s="205">
        <f t="shared" si="576"/>
        <v>0.42353045133224576</v>
      </c>
      <c r="H7279" s="207">
        <f t="shared" si="577"/>
        <v>0.45</v>
      </c>
      <c r="I7279" s="213">
        <v>292078</v>
      </c>
      <c r="J7279" s="213">
        <v>16064.29</v>
      </c>
      <c r="K7279" s="212">
        <v>23366.240000000002</v>
      </c>
      <c r="L7279" s="212">
        <v>26287.02</v>
      </c>
      <c r="M7279" s="239">
        <f t="shared" si="574"/>
        <v>0.51519999999974975</v>
      </c>
      <c r="N7279" s="239"/>
      <c r="O7279" s="178"/>
      <c r="P7279" s="178"/>
      <c r="Q7279" s="178"/>
      <c r="R7279" s="178"/>
      <c r="S7279" s="178"/>
      <c r="T7279" s="178"/>
      <c r="U7279" s="178"/>
      <c r="V7279" s="178"/>
      <c r="W7279" s="178"/>
      <c r="X7279" s="178"/>
      <c r="Y7279" s="210">
        <f t="shared" si="573"/>
        <v>0.39706090266449157</v>
      </c>
      <c r="Z7279" s="211">
        <f t="shared" si="575"/>
        <v>0.44</v>
      </c>
      <c r="AA7279" s="178"/>
      <c r="AB7279" s="178"/>
      <c r="AC7279" s="178"/>
    </row>
    <row r="7280" spans="2:29" x14ac:dyDescent="0.35">
      <c r="B7280" s="222">
        <v>735700</v>
      </c>
      <c r="C7280" s="208">
        <v>311594</v>
      </c>
      <c r="D7280" s="309">
        <v>17137.669999999998</v>
      </c>
      <c r="E7280" s="206">
        <v>24927.52</v>
      </c>
      <c r="F7280" s="206">
        <v>28043.46</v>
      </c>
      <c r="G7280" s="205">
        <f t="shared" si="576"/>
        <v>0.42353404920483895</v>
      </c>
      <c r="H7280" s="207">
        <f t="shared" si="577"/>
        <v>0.45</v>
      </c>
      <c r="I7280" s="213">
        <v>292124</v>
      </c>
      <c r="J7280" s="213">
        <v>16066.82</v>
      </c>
      <c r="K7280" s="212">
        <v>23369.919999999998</v>
      </c>
      <c r="L7280" s="212">
        <v>26291.16</v>
      </c>
      <c r="M7280" s="239">
        <f t="shared" si="574"/>
        <v>0.51530000000006115</v>
      </c>
      <c r="N7280" s="239"/>
      <c r="O7280" s="178"/>
      <c r="P7280" s="178"/>
      <c r="Q7280" s="178"/>
      <c r="R7280" s="178"/>
      <c r="S7280" s="178"/>
      <c r="T7280" s="178"/>
      <c r="U7280" s="178"/>
      <c r="V7280" s="178"/>
      <c r="W7280" s="178"/>
      <c r="X7280" s="178"/>
      <c r="Y7280" s="210">
        <f t="shared" si="573"/>
        <v>0.39706945765937202</v>
      </c>
      <c r="Z7280" s="211">
        <f t="shared" si="575"/>
        <v>0.46</v>
      </c>
      <c r="AA7280" s="178"/>
      <c r="AB7280" s="178"/>
      <c r="AC7280" s="178"/>
    </row>
    <row r="7281" spans="2:29" x14ac:dyDescent="0.35">
      <c r="B7281" s="222">
        <v>735800</v>
      </c>
      <c r="C7281" s="208">
        <v>311639</v>
      </c>
      <c r="D7281" s="309">
        <v>17140.14</v>
      </c>
      <c r="E7281" s="206">
        <v>24931.119999999999</v>
      </c>
      <c r="F7281" s="206">
        <v>28047.51</v>
      </c>
      <c r="G7281" s="205">
        <f t="shared" si="576"/>
        <v>0.42353764609948358</v>
      </c>
      <c r="H7281" s="207">
        <f t="shared" si="577"/>
        <v>0.45</v>
      </c>
      <c r="I7281" s="213">
        <v>292168</v>
      </c>
      <c r="J7281" s="213">
        <v>16069.24</v>
      </c>
      <c r="K7281" s="212">
        <v>23373.439999999999</v>
      </c>
      <c r="L7281" s="212">
        <v>26295.119999999999</v>
      </c>
      <c r="M7281" s="239">
        <f t="shared" si="574"/>
        <v>0.51520000000025901</v>
      </c>
      <c r="N7281" s="239"/>
      <c r="O7281" s="178"/>
      <c r="P7281" s="178"/>
      <c r="Q7281" s="178"/>
      <c r="R7281" s="178"/>
      <c r="S7281" s="178"/>
      <c r="T7281" s="178"/>
      <c r="U7281" s="178"/>
      <c r="V7281" s="178"/>
      <c r="W7281" s="178"/>
      <c r="X7281" s="178"/>
      <c r="Y7281" s="210">
        <f t="shared" si="573"/>
        <v>0.39707529219896709</v>
      </c>
      <c r="Z7281" s="211">
        <f t="shared" si="575"/>
        <v>0.44</v>
      </c>
      <c r="AA7281" s="178"/>
      <c r="AB7281" s="178"/>
      <c r="AC7281" s="178"/>
    </row>
    <row r="7282" spans="2:29" x14ac:dyDescent="0.35">
      <c r="B7282" s="222">
        <v>735900</v>
      </c>
      <c r="C7282" s="208">
        <v>311684</v>
      </c>
      <c r="D7282" s="309">
        <v>17142.62</v>
      </c>
      <c r="E7282" s="206">
        <v>24934.720000000001</v>
      </c>
      <c r="F7282" s="206">
        <v>28051.56</v>
      </c>
      <c r="G7282" s="205">
        <f t="shared" si="576"/>
        <v>0.42354124201657833</v>
      </c>
      <c r="H7282" s="207">
        <f t="shared" si="577"/>
        <v>0.45</v>
      </c>
      <c r="I7282" s="213">
        <v>292214</v>
      </c>
      <c r="J7282" s="213">
        <v>16071.77</v>
      </c>
      <c r="K7282" s="212">
        <v>23377.119999999999</v>
      </c>
      <c r="L7282" s="212">
        <v>26299.26</v>
      </c>
      <c r="M7282" s="239">
        <f t="shared" si="574"/>
        <v>0.51529999999995202</v>
      </c>
      <c r="N7282" s="239"/>
      <c r="O7282" s="178"/>
      <c r="P7282" s="178"/>
      <c r="Q7282" s="178"/>
      <c r="R7282" s="178"/>
      <c r="S7282" s="178"/>
      <c r="T7282" s="178"/>
      <c r="U7282" s="178"/>
      <c r="V7282" s="178"/>
      <c r="W7282" s="178"/>
      <c r="X7282" s="178"/>
      <c r="Y7282" s="210">
        <f t="shared" si="573"/>
        <v>0.39708384291343934</v>
      </c>
      <c r="Z7282" s="211">
        <f t="shared" si="575"/>
        <v>0.46</v>
      </c>
      <c r="AA7282" s="178"/>
      <c r="AB7282" s="178"/>
      <c r="AC7282" s="178"/>
    </row>
    <row r="7283" spans="2:29" x14ac:dyDescent="0.35">
      <c r="B7283" s="222">
        <v>736000</v>
      </c>
      <c r="C7283" s="208">
        <v>311729</v>
      </c>
      <c r="D7283" s="309">
        <v>17145.09</v>
      </c>
      <c r="E7283" s="206">
        <v>24938.32</v>
      </c>
      <c r="F7283" s="206">
        <v>28055.61</v>
      </c>
      <c r="G7283" s="205">
        <f t="shared" si="576"/>
        <v>0.42354483695652173</v>
      </c>
      <c r="H7283" s="207">
        <f t="shared" si="577"/>
        <v>0.45</v>
      </c>
      <c r="I7283" s="213">
        <v>292258</v>
      </c>
      <c r="J7283" s="213">
        <v>16074.19</v>
      </c>
      <c r="K7283" s="212">
        <v>23380.639999999999</v>
      </c>
      <c r="L7283" s="212">
        <v>26303.22</v>
      </c>
      <c r="M7283" s="239">
        <f t="shared" si="574"/>
        <v>0.51520000000011346</v>
      </c>
      <c r="N7283" s="239"/>
      <c r="O7283" s="178"/>
      <c r="P7283" s="178"/>
      <c r="Q7283" s="178"/>
      <c r="R7283" s="178"/>
      <c r="S7283" s="178"/>
      <c r="T7283" s="178"/>
      <c r="U7283" s="178"/>
      <c r="V7283" s="178"/>
      <c r="W7283" s="178"/>
      <c r="X7283" s="178"/>
      <c r="Y7283" s="210">
        <f t="shared" si="573"/>
        <v>0.39708967391304351</v>
      </c>
      <c r="Z7283" s="211">
        <f t="shared" si="575"/>
        <v>0.44</v>
      </c>
      <c r="AA7283" s="178"/>
      <c r="AB7283" s="178"/>
      <c r="AC7283" s="178"/>
    </row>
    <row r="7284" spans="2:29" x14ac:dyDescent="0.35">
      <c r="B7284" s="222">
        <v>736100</v>
      </c>
      <c r="C7284" s="208">
        <v>311774</v>
      </c>
      <c r="D7284" s="309">
        <v>17147.57</v>
      </c>
      <c r="E7284" s="206">
        <v>24941.919999999998</v>
      </c>
      <c r="F7284" s="206">
        <v>28059.66</v>
      </c>
      <c r="G7284" s="205">
        <f t="shared" si="576"/>
        <v>0.423548430919712</v>
      </c>
      <c r="H7284" s="207">
        <f t="shared" si="577"/>
        <v>0.45</v>
      </c>
      <c r="I7284" s="213">
        <v>292304</v>
      </c>
      <c r="J7284" s="213">
        <v>16076.72</v>
      </c>
      <c r="K7284" s="212">
        <v>23384.32</v>
      </c>
      <c r="L7284" s="212">
        <v>26307.360000000001</v>
      </c>
      <c r="M7284" s="239">
        <f t="shared" si="574"/>
        <v>0.51529999999980647</v>
      </c>
      <c r="N7284" s="239"/>
      <c r="O7284" s="178"/>
      <c r="P7284" s="178"/>
      <c r="Q7284" s="178"/>
      <c r="R7284" s="178"/>
      <c r="S7284" s="178"/>
      <c r="T7284" s="178"/>
      <c r="U7284" s="178"/>
      <c r="V7284" s="178"/>
      <c r="W7284" s="178"/>
      <c r="X7284" s="178"/>
      <c r="Y7284" s="210">
        <f t="shared" si="573"/>
        <v>0.39709822035049586</v>
      </c>
      <c r="Z7284" s="211">
        <f t="shared" si="575"/>
        <v>0.46</v>
      </c>
      <c r="AA7284" s="178"/>
      <c r="AB7284" s="178"/>
      <c r="AC7284" s="178"/>
    </row>
    <row r="7285" spans="2:29" x14ac:dyDescent="0.35">
      <c r="B7285" s="222">
        <v>736200</v>
      </c>
      <c r="C7285" s="208">
        <v>311819</v>
      </c>
      <c r="D7285" s="309">
        <v>17150.04</v>
      </c>
      <c r="E7285" s="206">
        <v>24945.52</v>
      </c>
      <c r="F7285" s="206">
        <v>28063.71</v>
      </c>
      <c r="G7285" s="205">
        <f t="shared" si="576"/>
        <v>0.42355202390654711</v>
      </c>
      <c r="H7285" s="207">
        <f t="shared" si="577"/>
        <v>0.45</v>
      </c>
      <c r="I7285" s="213">
        <v>292348</v>
      </c>
      <c r="J7285" s="213">
        <v>16079.14</v>
      </c>
      <c r="K7285" s="212">
        <v>23387.84</v>
      </c>
      <c r="L7285" s="212">
        <v>26311.32</v>
      </c>
      <c r="M7285" s="239">
        <f t="shared" si="574"/>
        <v>0.51520000000000432</v>
      </c>
      <c r="N7285" s="239"/>
      <c r="O7285" s="178"/>
      <c r="P7285" s="178"/>
      <c r="Q7285" s="178"/>
      <c r="R7285" s="178"/>
      <c r="S7285" s="178"/>
      <c r="T7285" s="178"/>
      <c r="U7285" s="178"/>
      <c r="V7285" s="178"/>
      <c r="W7285" s="178"/>
      <c r="X7285" s="178"/>
      <c r="Y7285" s="210">
        <f t="shared" si="573"/>
        <v>0.39710404781309427</v>
      </c>
      <c r="Z7285" s="211">
        <f t="shared" si="575"/>
        <v>0.44</v>
      </c>
      <c r="AA7285" s="178"/>
      <c r="AB7285" s="178"/>
      <c r="AC7285" s="178"/>
    </row>
    <row r="7286" spans="2:29" x14ac:dyDescent="0.35">
      <c r="B7286" s="222">
        <v>736300</v>
      </c>
      <c r="C7286" s="208">
        <v>311864</v>
      </c>
      <c r="D7286" s="309">
        <v>17152.52</v>
      </c>
      <c r="E7286" s="206">
        <v>24949.119999999999</v>
      </c>
      <c r="F7286" s="206">
        <v>28067.759999999998</v>
      </c>
      <c r="G7286" s="205">
        <f t="shared" si="576"/>
        <v>0.42355561591742497</v>
      </c>
      <c r="H7286" s="207">
        <f t="shared" si="577"/>
        <v>0.45</v>
      </c>
      <c r="I7286" s="213">
        <v>292394</v>
      </c>
      <c r="J7286" s="213">
        <v>16081.67</v>
      </c>
      <c r="K7286" s="212">
        <v>23391.52</v>
      </c>
      <c r="L7286" s="212">
        <v>26315.46</v>
      </c>
      <c r="M7286" s="239">
        <f t="shared" si="574"/>
        <v>0.51530000000027942</v>
      </c>
      <c r="N7286" s="239"/>
      <c r="O7286" s="178"/>
      <c r="P7286" s="178"/>
      <c r="Q7286" s="178"/>
      <c r="R7286" s="178"/>
      <c r="S7286" s="178"/>
      <c r="T7286" s="178"/>
      <c r="U7286" s="178"/>
      <c r="V7286" s="178"/>
      <c r="W7286" s="178"/>
      <c r="X7286" s="178"/>
      <c r="Y7286" s="210">
        <f t="shared" si="573"/>
        <v>0.39711258997691157</v>
      </c>
      <c r="Z7286" s="211">
        <f t="shared" si="575"/>
        <v>0.46</v>
      </c>
      <c r="AA7286" s="178"/>
      <c r="AB7286" s="178"/>
      <c r="AC7286" s="178"/>
    </row>
    <row r="7287" spans="2:29" x14ac:dyDescent="0.35">
      <c r="B7287" s="222">
        <v>736400</v>
      </c>
      <c r="C7287" s="208">
        <v>311909</v>
      </c>
      <c r="D7287" s="309">
        <v>17154.990000000002</v>
      </c>
      <c r="E7287" s="206">
        <v>24952.720000000001</v>
      </c>
      <c r="F7287" s="206">
        <v>28071.81</v>
      </c>
      <c r="G7287" s="205">
        <f t="shared" si="576"/>
        <v>0.42355920695274307</v>
      </c>
      <c r="H7287" s="207">
        <f t="shared" si="577"/>
        <v>0.45</v>
      </c>
      <c r="I7287" s="213">
        <v>292438</v>
      </c>
      <c r="J7287" s="213">
        <v>16084.09</v>
      </c>
      <c r="K7287" s="212">
        <v>23395.040000000001</v>
      </c>
      <c r="L7287" s="212">
        <v>26319.42</v>
      </c>
      <c r="M7287" s="239">
        <f t="shared" si="574"/>
        <v>0.51519999999989519</v>
      </c>
      <c r="N7287" s="239"/>
      <c r="O7287" s="178"/>
      <c r="P7287" s="178"/>
      <c r="Q7287" s="178"/>
      <c r="R7287" s="178"/>
      <c r="S7287" s="178"/>
      <c r="T7287" s="178"/>
      <c r="U7287" s="178"/>
      <c r="V7287" s="178"/>
      <c r="W7287" s="178"/>
      <c r="X7287" s="178"/>
      <c r="Y7287" s="210">
        <f t="shared" si="573"/>
        <v>0.39711841390548613</v>
      </c>
      <c r="Z7287" s="211">
        <f t="shared" si="575"/>
        <v>0.44</v>
      </c>
      <c r="AA7287" s="178"/>
      <c r="AB7287" s="178"/>
      <c r="AC7287" s="178"/>
    </row>
    <row r="7288" spans="2:29" x14ac:dyDescent="0.35">
      <c r="B7288" s="222">
        <v>736500</v>
      </c>
      <c r="C7288" s="208">
        <v>311954</v>
      </c>
      <c r="D7288" s="309">
        <v>17157.47</v>
      </c>
      <c r="E7288" s="206">
        <v>24956.32</v>
      </c>
      <c r="F7288" s="206">
        <v>28075.86</v>
      </c>
      <c r="G7288" s="205">
        <f t="shared" si="576"/>
        <v>0.42356279701289884</v>
      </c>
      <c r="H7288" s="207">
        <f t="shared" si="577"/>
        <v>0.45</v>
      </c>
      <c r="I7288" s="213">
        <v>292484</v>
      </c>
      <c r="J7288" s="213">
        <v>16086.62</v>
      </c>
      <c r="K7288" s="212">
        <v>23398.720000000001</v>
      </c>
      <c r="L7288" s="212">
        <v>26323.56</v>
      </c>
      <c r="M7288" s="239">
        <f t="shared" si="574"/>
        <v>0.51529999999955178</v>
      </c>
      <c r="N7288" s="239"/>
      <c r="O7288" s="178"/>
      <c r="P7288" s="178"/>
      <c r="Q7288" s="178"/>
      <c r="R7288" s="178"/>
      <c r="S7288" s="178"/>
      <c r="T7288" s="178"/>
      <c r="U7288" s="178"/>
      <c r="V7288" s="178"/>
      <c r="W7288" s="178"/>
      <c r="X7288" s="178"/>
      <c r="Y7288" s="210">
        <f t="shared" si="573"/>
        <v>0.39712695179904955</v>
      </c>
      <c r="Z7288" s="211">
        <f t="shared" si="575"/>
        <v>0.46</v>
      </c>
      <c r="AA7288" s="178"/>
      <c r="AB7288" s="178"/>
      <c r="AC7288" s="178"/>
    </row>
    <row r="7289" spans="2:29" x14ac:dyDescent="0.35">
      <c r="B7289" s="222">
        <v>736600</v>
      </c>
      <c r="C7289" s="208">
        <v>311999</v>
      </c>
      <c r="D7289" s="309">
        <v>17159.939999999999</v>
      </c>
      <c r="E7289" s="206">
        <v>24959.919999999998</v>
      </c>
      <c r="F7289" s="206">
        <v>28079.91</v>
      </c>
      <c r="G7289" s="205">
        <f t="shared" si="576"/>
        <v>0.42356638609828945</v>
      </c>
      <c r="H7289" s="207">
        <f t="shared" si="577"/>
        <v>0.45</v>
      </c>
      <c r="I7289" s="213">
        <v>292528</v>
      </c>
      <c r="J7289" s="213">
        <v>16089.04</v>
      </c>
      <c r="K7289" s="212">
        <v>23402.240000000002</v>
      </c>
      <c r="L7289" s="212">
        <v>26327.52</v>
      </c>
      <c r="M7289" s="239">
        <f t="shared" si="574"/>
        <v>0.51519999999974975</v>
      </c>
      <c r="N7289" s="239"/>
      <c r="O7289" s="178"/>
      <c r="P7289" s="178"/>
      <c r="Q7289" s="178"/>
      <c r="R7289" s="178"/>
      <c r="S7289" s="178"/>
      <c r="T7289" s="178"/>
      <c r="U7289" s="178"/>
      <c r="V7289" s="178"/>
      <c r="W7289" s="178"/>
      <c r="X7289" s="178"/>
      <c r="Y7289" s="210">
        <f t="shared" si="573"/>
        <v>0.39713277219657889</v>
      </c>
      <c r="Z7289" s="211">
        <f t="shared" si="575"/>
        <v>0.44</v>
      </c>
      <c r="AA7289" s="178"/>
      <c r="AB7289" s="178"/>
      <c r="AC7289" s="178"/>
    </row>
    <row r="7290" spans="2:29" x14ac:dyDescent="0.35">
      <c r="B7290" s="222">
        <v>736700</v>
      </c>
      <c r="C7290" s="208">
        <v>312044</v>
      </c>
      <c r="D7290" s="309">
        <v>17162.419999999998</v>
      </c>
      <c r="E7290" s="206">
        <v>24963.52</v>
      </c>
      <c r="F7290" s="206">
        <v>28083.96</v>
      </c>
      <c r="G7290" s="205">
        <f t="shared" si="576"/>
        <v>0.42356997420931181</v>
      </c>
      <c r="H7290" s="207">
        <f t="shared" si="577"/>
        <v>0.45</v>
      </c>
      <c r="I7290" s="213">
        <v>292574</v>
      </c>
      <c r="J7290" s="213">
        <v>16091.57</v>
      </c>
      <c r="K7290" s="212">
        <v>23405.919999999998</v>
      </c>
      <c r="L7290" s="212">
        <v>26331.66</v>
      </c>
      <c r="M7290" s="239">
        <f t="shared" si="574"/>
        <v>0.51530000000006115</v>
      </c>
      <c r="N7290" s="239"/>
      <c r="O7290" s="178"/>
      <c r="P7290" s="178"/>
      <c r="Q7290" s="178"/>
      <c r="R7290" s="178"/>
      <c r="S7290" s="178"/>
      <c r="T7290" s="178"/>
      <c r="U7290" s="178"/>
      <c r="V7290" s="178"/>
      <c r="W7290" s="178"/>
      <c r="X7290" s="178"/>
      <c r="Y7290" s="210">
        <f t="shared" si="573"/>
        <v>0.3971413058232659</v>
      </c>
      <c r="Z7290" s="211">
        <f t="shared" si="575"/>
        <v>0.46</v>
      </c>
      <c r="AA7290" s="178"/>
      <c r="AB7290" s="178"/>
      <c r="AC7290" s="178"/>
    </row>
    <row r="7291" spans="2:29" x14ac:dyDescent="0.35">
      <c r="B7291" s="222">
        <v>736800</v>
      </c>
      <c r="C7291" s="208">
        <v>312089</v>
      </c>
      <c r="D7291" s="309">
        <v>17164.89</v>
      </c>
      <c r="E7291" s="206">
        <v>24967.119999999999</v>
      </c>
      <c r="F7291" s="206">
        <v>28088.01</v>
      </c>
      <c r="G7291" s="205">
        <f t="shared" si="576"/>
        <v>0.42357356134636265</v>
      </c>
      <c r="H7291" s="207">
        <f t="shared" si="577"/>
        <v>0.45</v>
      </c>
      <c r="I7291" s="213">
        <v>292618</v>
      </c>
      <c r="J7291" s="213">
        <v>16093.99</v>
      </c>
      <c r="K7291" s="212">
        <v>23409.439999999999</v>
      </c>
      <c r="L7291" s="212">
        <v>26335.62</v>
      </c>
      <c r="M7291" s="239">
        <f t="shared" si="574"/>
        <v>0.51520000000025901</v>
      </c>
      <c r="N7291" s="239"/>
      <c r="O7291" s="178"/>
      <c r="P7291" s="178"/>
      <c r="Q7291" s="178"/>
      <c r="R7291" s="178"/>
      <c r="S7291" s="178"/>
      <c r="T7291" s="178"/>
      <c r="U7291" s="178"/>
      <c r="V7291" s="178"/>
      <c r="W7291" s="178"/>
      <c r="X7291" s="178"/>
      <c r="Y7291" s="210">
        <f t="shared" si="573"/>
        <v>0.39714712269272529</v>
      </c>
      <c r="Z7291" s="211">
        <f t="shared" si="575"/>
        <v>0.44</v>
      </c>
      <c r="AA7291" s="178"/>
      <c r="AB7291" s="178"/>
      <c r="AC7291" s="178"/>
    </row>
    <row r="7292" spans="2:29" x14ac:dyDescent="0.35">
      <c r="B7292" s="222">
        <v>736900</v>
      </c>
      <c r="C7292" s="208">
        <v>312134</v>
      </c>
      <c r="D7292" s="309">
        <v>17167.37</v>
      </c>
      <c r="E7292" s="206">
        <v>24970.720000000001</v>
      </c>
      <c r="F7292" s="206">
        <v>28092.06</v>
      </c>
      <c r="G7292" s="205">
        <f t="shared" si="576"/>
        <v>0.42357714750983849</v>
      </c>
      <c r="H7292" s="207">
        <f t="shared" si="577"/>
        <v>0.45</v>
      </c>
      <c r="I7292" s="213">
        <v>292664</v>
      </c>
      <c r="J7292" s="213">
        <v>16096.52</v>
      </c>
      <c r="K7292" s="212">
        <v>23413.119999999999</v>
      </c>
      <c r="L7292" s="212">
        <v>26339.759999999998</v>
      </c>
      <c r="M7292" s="239">
        <f t="shared" si="574"/>
        <v>0.51529999999995202</v>
      </c>
      <c r="N7292" s="239"/>
      <c r="O7292" s="178"/>
      <c r="P7292" s="178"/>
      <c r="Q7292" s="178"/>
      <c r="R7292" s="178"/>
      <c r="S7292" s="178"/>
      <c r="T7292" s="178"/>
      <c r="U7292" s="178"/>
      <c r="V7292" s="178"/>
      <c r="W7292" s="178"/>
      <c r="X7292" s="178"/>
      <c r="Y7292" s="210">
        <f t="shared" si="573"/>
        <v>0.39715565205590991</v>
      </c>
      <c r="Z7292" s="211">
        <f t="shared" si="575"/>
        <v>0.46</v>
      </c>
      <c r="AA7292" s="178"/>
      <c r="AB7292" s="178"/>
      <c r="AC7292" s="178"/>
    </row>
    <row r="7293" spans="2:29" x14ac:dyDescent="0.35">
      <c r="B7293" s="222">
        <v>737000</v>
      </c>
      <c r="C7293" s="208">
        <v>312179</v>
      </c>
      <c r="D7293" s="309">
        <v>17169.84</v>
      </c>
      <c r="E7293" s="206">
        <v>24974.32</v>
      </c>
      <c r="F7293" s="206">
        <v>28096.11</v>
      </c>
      <c r="G7293" s="205">
        <f t="shared" si="576"/>
        <v>0.42358073270013569</v>
      </c>
      <c r="H7293" s="207">
        <f t="shared" si="577"/>
        <v>0.45</v>
      </c>
      <c r="I7293" s="213">
        <v>292708</v>
      </c>
      <c r="J7293" s="213">
        <v>16098.94</v>
      </c>
      <c r="K7293" s="212">
        <v>23416.639999999999</v>
      </c>
      <c r="L7293" s="212">
        <v>26343.72</v>
      </c>
      <c r="M7293" s="239">
        <f t="shared" si="574"/>
        <v>0.51520000000011346</v>
      </c>
      <c r="N7293" s="239"/>
      <c r="O7293" s="178"/>
      <c r="P7293" s="178"/>
      <c r="Q7293" s="178"/>
      <c r="R7293" s="178"/>
      <c r="S7293" s="178"/>
      <c r="T7293" s="178"/>
      <c r="U7293" s="178"/>
      <c r="V7293" s="178"/>
      <c r="W7293" s="178"/>
      <c r="X7293" s="178"/>
      <c r="Y7293" s="210">
        <f t="shared" si="573"/>
        <v>0.39716146540027136</v>
      </c>
      <c r="Z7293" s="211">
        <f t="shared" si="575"/>
        <v>0.44</v>
      </c>
      <c r="AA7293" s="178"/>
      <c r="AB7293" s="178"/>
      <c r="AC7293" s="178"/>
    </row>
    <row r="7294" spans="2:29" x14ac:dyDescent="0.35">
      <c r="B7294" s="222">
        <v>737100</v>
      </c>
      <c r="C7294" s="208">
        <v>312224</v>
      </c>
      <c r="D7294" s="309">
        <v>17172.32</v>
      </c>
      <c r="E7294" s="206">
        <v>24977.919999999998</v>
      </c>
      <c r="F7294" s="206">
        <v>28100.16</v>
      </c>
      <c r="G7294" s="205">
        <f t="shared" si="576"/>
        <v>0.42358431691765025</v>
      </c>
      <c r="H7294" s="207">
        <f t="shared" si="577"/>
        <v>0.45</v>
      </c>
      <c r="I7294" s="213">
        <v>292754</v>
      </c>
      <c r="J7294" s="213">
        <v>16101.47</v>
      </c>
      <c r="K7294" s="212">
        <v>23420.32</v>
      </c>
      <c r="L7294" s="212">
        <v>26347.86</v>
      </c>
      <c r="M7294" s="239">
        <f t="shared" si="574"/>
        <v>0.51529999999980647</v>
      </c>
      <c r="N7294" s="239"/>
      <c r="O7294" s="178"/>
      <c r="P7294" s="178"/>
      <c r="Q7294" s="178"/>
      <c r="R7294" s="178"/>
      <c r="S7294" s="178"/>
      <c r="T7294" s="178"/>
      <c r="U7294" s="178"/>
      <c r="V7294" s="178"/>
      <c r="W7294" s="178"/>
      <c r="X7294" s="178"/>
      <c r="Y7294" s="210">
        <f t="shared" si="573"/>
        <v>0.39716999050332386</v>
      </c>
      <c r="Z7294" s="211">
        <f t="shared" si="575"/>
        <v>0.46</v>
      </c>
      <c r="AA7294" s="178"/>
      <c r="AB7294" s="178"/>
      <c r="AC7294" s="178"/>
    </row>
    <row r="7295" spans="2:29" x14ac:dyDescent="0.35">
      <c r="B7295" s="222">
        <v>737200</v>
      </c>
      <c r="C7295" s="208">
        <v>312269</v>
      </c>
      <c r="D7295" s="309">
        <v>17174.79</v>
      </c>
      <c r="E7295" s="206">
        <v>24981.52</v>
      </c>
      <c r="F7295" s="206">
        <v>28104.21</v>
      </c>
      <c r="G7295" s="205">
        <f t="shared" si="576"/>
        <v>0.42358790016277809</v>
      </c>
      <c r="H7295" s="207">
        <f t="shared" si="577"/>
        <v>0.45</v>
      </c>
      <c r="I7295" s="213">
        <v>292798</v>
      </c>
      <c r="J7295" s="213">
        <v>16103.89</v>
      </c>
      <c r="K7295" s="212">
        <v>23423.84</v>
      </c>
      <c r="L7295" s="212">
        <v>26351.82</v>
      </c>
      <c r="M7295" s="239">
        <f t="shared" si="574"/>
        <v>0.51520000000000432</v>
      </c>
      <c r="N7295" s="239"/>
      <c r="O7295" s="178"/>
      <c r="P7295" s="178"/>
      <c r="Q7295" s="178"/>
      <c r="R7295" s="178"/>
      <c r="S7295" s="178"/>
      <c r="T7295" s="178"/>
      <c r="U7295" s="178"/>
      <c r="V7295" s="178"/>
      <c r="W7295" s="178"/>
      <c r="X7295" s="178"/>
      <c r="Y7295" s="210">
        <f t="shared" si="573"/>
        <v>0.39717580032555616</v>
      </c>
      <c r="Z7295" s="211">
        <f t="shared" si="575"/>
        <v>0.44</v>
      </c>
      <c r="AA7295" s="178"/>
      <c r="AB7295" s="178"/>
      <c r="AC7295" s="178"/>
    </row>
    <row r="7296" spans="2:29" x14ac:dyDescent="0.35">
      <c r="B7296" s="222">
        <v>737300</v>
      </c>
      <c r="C7296" s="208">
        <v>312314</v>
      </c>
      <c r="D7296" s="309">
        <v>17177.27</v>
      </c>
      <c r="E7296" s="206">
        <v>24985.119999999999</v>
      </c>
      <c r="F7296" s="206">
        <v>28108.26</v>
      </c>
      <c r="G7296" s="205">
        <f t="shared" si="576"/>
        <v>0.42359148243591482</v>
      </c>
      <c r="H7296" s="207">
        <f t="shared" si="577"/>
        <v>0.45</v>
      </c>
      <c r="I7296" s="213">
        <v>292844</v>
      </c>
      <c r="J7296" s="213">
        <v>16106.42</v>
      </c>
      <c r="K7296" s="212">
        <v>23427.52</v>
      </c>
      <c r="L7296" s="212">
        <v>26355.96</v>
      </c>
      <c r="M7296" s="239">
        <f t="shared" si="574"/>
        <v>0.51530000000027942</v>
      </c>
      <c r="N7296" s="239"/>
      <c r="O7296" s="178"/>
      <c r="P7296" s="178"/>
      <c r="Q7296" s="178"/>
      <c r="R7296" s="178"/>
      <c r="S7296" s="178"/>
      <c r="T7296" s="178"/>
      <c r="U7296" s="178"/>
      <c r="V7296" s="178"/>
      <c r="W7296" s="178"/>
      <c r="X7296" s="178"/>
      <c r="Y7296" s="210">
        <f t="shared" si="573"/>
        <v>0.39718432117184321</v>
      </c>
      <c r="Z7296" s="211">
        <f t="shared" si="575"/>
        <v>0.46</v>
      </c>
      <c r="AA7296" s="178"/>
      <c r="AB7296" s="178"/>
      <c r="AC7296" s="178"/>
    </row>
    <row r="7297" spans="2:29" x14ac:dyDescent="0.35">
      <c r="B7297" s="222">
        <v>737400</v>
      </c>
      <c r="C7297" s="208">
        <v>312359</v>
      </c>
      <c r="D7297" s="309">
        <v>17179.740000000002</v>
      </c>
      <c r="E7297" s="206">
        <v>24988.720000000001</v>
      </c>
      <c r="F7297" s="206">
        <v>28112.31</v>
      </c>
      <c r="G7297" s="205">
        <f t="shared" si="576"/>
        <v>0.42359506373745592</v>
      </c>
      <c r="H7297" s="207">
        <f t="shared" si="577"/>
        <v>0.45</v>
      </c>
      <c r="I7297" s="213">
        <v>292888</v>
      </c>
      <c r="J7297" s="213">
        <v>16108.84</v>
      </c>
      <c r="K7297" s="212">
        <v>23431.040000000001</v>
      </c>
      <c r="L7297" s="212">
        <v>26359.919999999998</v>
      </c>
      <c r="M7297" s="239">
        <f t="shared" si="574"/>
        <v>0.51519999999989519</v>
      </c>
      <c r="N7297" s="239"/>
      <c r="O7297" s="178"/>
      <c r="P7297" s="178"/>
      <c r="Q7297" s="178"/>
      <c r="R7297" s="178"/>
      <c r="S7297" s="178"/>
      <c r="T7297" s="178"/>
      <c r="U7297" s="178"/>
      <c r="V7297" s="178"/>
      <c r="W7297" s="178"/>
      <c r="X7297" s="178"/>
      <c r="Y7297" s="210">
        <f t="shared" si="573"/>
        <v>0.39719012747491184</v>
      </c>
      <c r="Z7297" s="211">
        <f t="shared" si="575"/>
        <v>0.44</v>
      </c>
      <c r="AA7297" s="178"/>
      <c r="AB7297" s="178"/>
      <c r="AC7297" s="178"/>
    </row>
    <row r="7298" spans="2:29" x14ac:dyDescent="0.35">
      <c r="B7298" s="222">
        <v>737500</v>
      </c>
      <c r="C7298" s="208">
        <v>312404</v>
      </c>
      <c r="D7298" s="309">
        <v>17182.22</v>
      </c>
      <c r="E7298" s="206">
        <v>24992.32</v>
      </c>
      <c r="F7298" s="206">
        <v>28116.36</v>
      </c>
      <c r="G7298" s="205">
        <f t="shared" si="576"/>
        <v>0.42359864406779663</v>
      </c>
      <c r="H7298" s="207">
        <f t="shared" si="577"/>
        <v>0.45</v>
      </c>
      <c r="I7298" s="213">
        <v>292934</v>
      </c>
      <c r="J7298" s="213">
        <v>16111.37</v>
      </c>
      <c r="K7298" s="212">
        <v>23434.720000000001</v>
      </c>
      <c r="L7298" s="212">
        <v>26364.06</v>
      </c>
      <c r="M7298" s="239">
        <f t="shared" si="574"/>
        <v>0.51529999999955178</v>
      </c>
      <c r="N7298" s="239"/>
      <c r="O7298" s="178"/>
      <c r="P7298" s="178"/>
      <c r="Q7298" s="178"/>
      <c r="R7298" s="178"/>
      <c r="S7298" s="178"/>
      <c r="T7298" s="178"/>
      <c r="U7298" s="178"/>
      <c r="V7298" s="178"/>
      <c r="W7298" s="178"/>
      <c r="X7298" s="178"/>
      <c r="Y7298" s="210">
        <f t="shared" si="573"/>
        <v>0.39719864406779659</v>
      </c>
      <c r="Z7298" s="211">
        <f t="shared" si="575"/>
        <v>0.46</v>
      </c>
      <c r="AA7298" s="178"/>
      <c r="AB7298" s="178"/>
      <c r="AC7298" s="178"/>
    </row>
    <row r="7299" spans="2:29" x14ac:dyDescent="0.35">
      <c r="B7299" s="222">
        <v>737600</v>
      </c>
      <c r="C7299" s="208">
        <v>312449</v>
      </c>
      <c r="D7299" s="309">
        <v>17184.689999999999</v>
      </c>
      <c r="E7299" s="206">
        <v>24995.919999999998</v>
      </c>
      <c r="F7299" s="206">
        <v>28120.41</v>
      </c>
      <c r="G7299" s="205">
        <f t="shared" si="576"/>
        <v>0.42360222342733189</v>
      </c>
      <c r="H7299" s="207">
        <f t="shared" si="577"/>
        <v>0.45</v>
      </c>
      <c r="I7299" s="213">
        <v>292978</v>
      </c>
      <c r="J7299" s="213">
        <v>16113.79</v>
      </c>
      <c r="K7299" s="212">
        <v>23438.240000000002</v>
      </c>
      <c r="L7299" s="212">
        <v>26368.02</v>
      </c>
      <c r="M7299" s="239">
        <f t="shared" si="574"/>
        <v>0.51519999999974975</v>
      </c>
      <c r="N7299" s="239"/>
      <c r="O7299" s="178"/>
      <c r="P7299" s="178"/>
      <c r="Q7299" s="178"/>
      <c r="R7299" s="178"/>
      <c r="S7299" s="178"/>
      <c r="T7299" s="178"/>
      <c r="U7299" s="178"/>
      <c r="V7299" s="178"/>
      <c r="W7299" s="178"/>
      <c r="X7299" s="178"/>
      <c r="Y7299" s="210">
        <f t="shared" ref="Y7299:Y7362" si="578">I7299/$B7299</f>
        <v>0.39720444685466377</v>
      </c>
      <c r="Z7299" s="211">
        <f t="shared" si="575"/>
        <v>0.44</v>
      </c>
      <c r="AA7299" s="178"/>
      <c r="AB7299" s="178"/>
      <c r="AC7299" s="178"/>
    </row>
    <row r="7300" spans="2:29" x14ac:dyDescent="0.35">
      <c r="B7300" s="222">
        <v>737700</v>
      </c>
      <c r="C7300" s="208">
        <v>312494</v>
      </c>
      <c r="D7300" s="309">
        <v>17187.169999999998</v>
      </c>
      <c r="E7300" s="206">
        <v>24999.52</v>
      </c>
      <c r="F7300" s="206">
        <v>28124.46</v>
      </c>
      <c r="G7300" s="205">
        <f t="shared" si="576"/>
        <v>0.42360580181645657</v>
      </c>
      <c r="H7300" s="207">
        <f t="shared" si="577"/>
        <v>0.45</v>
      </c>
      <c r="I7300" s="213">
        <v>293024</v>
      </c>
      <c r="J7300" s="213">
        <v>16116.32</v>
      </c>
      <c r="K7300" s="212">
        <v>23441.919999999998</v>
      </c>
      <c r="L7300" s="212">
        <v>26372.16</v>
      </c>
      <c r="M7300" s="239">
        <f t="shared" ref="M7300:M7363" si="579">(C7300+D7300+F7300-C7299-D7299-F7299)/100</f>
        <v>0.51530000000006115</v>
      </c>
      <c r="N7300" s="239"/>
      <c r="O7300" s="178"/>
      <c r="P7300" s="178"/>
      <c r="Q7300" s="178"/>
      <c r="R7300" s="178"/>
      <c r="S7300" s="178"/>
      <c r="T7300" s="178"/>
      <c r="U7300" s="178"/>
      <c r="V7300" s="178"/>
      <c r="W7300" s="178"/>
      <c r="X7300" s="178"/>
      <c r="Y7300" s="210">
        <f t="shared" si="578"/>
        <v>0.39721295919750577</v>
      </c>
      <c r="Z7300" s="211">
        <f t="shared" ref="Z7300:Z7363" si="580">(I7300-I7299)/($B7300-$B7299)</f>
        <v>0.46</v>
      </c>
      <c r="AA7300" s="178"/>
      <c r="AB7300" s="178"/>
      <c r="AC7300" s="178"/>
    </row>
    <row r="7301" spans="2:29" x14ac:dyDescent="0.35">
      <c r="B7301" s="222">
        <v>737800</v>
      </c>
      <c r="C7301" s="208">
        <v>312539</v>
      </c>
      <c r="D7301" s="309">
        <v>17189.64</v>
      </c>
      <c r="E7301" s="206">
        <v>25003.119999999999</v>
      </c>
      <c r="F7301" s="206">
        <v>28128.51</v>
      </c>
      <c r="G7301" s="205">
        <f t="shared" ref="G7301:G7364" si="581">C7301/B7301</f>
        <v>0.42360937923556519</v>
      </c>
      <c r="H7301" s="207">
        <f t="shared" ref="H7301:H7364" si="582">(C7301-C7300)/(B7301-B7300)</f>
        <v>0.45</v>
      </c>
      <c r="I7301" s="213">
        <v>293068</v>
      </c>
      <c r="J7301" s="213">
        <v>16118.74</v>
      </c>
      <c r="K7301" s="212">
        <v>23445.439999999999</v>
      </c>
      <c r="L7301" s="212">
        <v>26376.12</v>
      </c>
      <c r="M7301" s="239">
        <f t="shared" si="579"/>
        <v>0.51520000000025901</v>
      </c>
      <c r="N7301" s="239"/>
      <c r="O7301" s="178"/>
      <c r="P7301" s="178"/>
      <c r="Q7301" s="178"/>
      <c r="R7301" s="178"/>
      <c r="S7301" s="178"/>
      <c r="T7301" s="178"/>
      <c r="U7301" s="178"/>
      <c r="V7301" s="178"/>
      <c r="W7301" s="178"/>
      <c r="X7301" s="178"/>
      <c r="Y7301" s="210">
        <f t="shared" si="578"/>
        <v>0.39721875847113036</v>
      </c>
      <c r="Z7301" s="211">
        <f t="shared" si="580"/>
        <v>0.44</v>
      </c>
      <c r="AA7301" s="178"/>
      <c r="AB7301" s="178"/>
      <c r="AC7301" s="178"/>
    </row>
    <row r="7302" spans="2:29" x14ac:dyDescent="0.35">
      <c r="B7302" s="222">
        <v>737900</v>
      </c>
      <c r="C7302" s="208">
        <v>312584</v>
      </c>
      <c r="D7302" s="309">
        <v>17192.12</v>
      </c>
      <c r="E7302" s="206">
        <v>25006.720000000001</v>
      </c>
      <c r="F7302" s="206">
        <v>28132.560000000001</v>
      </c>
      <c r="G7302" s="205">
        <f t="shared" si="581"/>
        <v>0.42361295568505219</v>
      </c>
      <c r="H7302" s="207">
        <f t="shared" si="582"/>
        <v>0.45</v>
      </c>
      <c r="I7302" s="213">
        <v>293114</v>
      </c>
      <c r="J7302" s="213">
        <v>16121.27</v>
      </c>
      <c r="K7302" s="212">
        <v>23449.119999999999</v>
      </c>
      <c r="L7302" s="212">
        <v>26380.26</v>
      </c>
      <c r="M7302" s="239">
        <f t="shared" si="579"/>
        <v>0.51529999999995202</v>
      </c>
      <c r="N7302" s="239"/>
      <c r="O7302" s="178"/>
      <c r="P7302" s="178"/>
      <c r="Q7302" s="178"/>
      <c r="R7302" s="178"/>
      <c r="S7302" s="178"/>
      <c r="T7302" s="178"/>
      <c r="U7302" s="178"/>
      <c r="V7302" s="178"/>
      <c r="W7302" s="178"/>
      <c r="X7302" s="178"/>
      <c r="Y7302" s="210">
        <f t="shared" si="578"/>
        <v>0.39722726656728552</v>
      </c>
      <c r="Z7302" s="211">
        <f t="shared" si="580"/>
        <v>0.46</v>
      </c>
      <c r="AA7302" s="178"/>
      <c r="AB7302" s="178"/>
      <c r="AC7302" s="178"/>
    </row>
    <row r="7303" spans="2:29" x14ac:dyDescent="0.35">
      <c r="B7303" s="222">
        <v>738000</v>
      </c>
      <c r="C7303" s="208">
        <v>312629</v>
      </c>
      <c r="D7303" s="309">
        <v>17194.59</v>
      </c>
      <c r="E7303" s="206">
        <v>25010.32</v>
      </c>
      <c r="F7303" s="206">
        <v>28136.61</v>
      </c>
      <c r="G7303" s="205">
        <f t="shared" si="581"/>
        <v>0.42361653116531167</v>
      </c>
      <c r="H7303" s="207">
        <f t="shared" si="582"/>
        <v>0.45</v>
      </c>
      <c r="I7303" s="213">
        <v>293158</v>
      </c>
      <c r="J7303" s="213">
        <v>16123.69</v>
      </c>
      <c r="K7303" s="212">
        <v>23452.639999999999</v>
      </c>
      <c r="L7303" s="212">
        <v>26384.22</v>
      </c>
      <c r="M7303" s="239">
        <f t="shared" si="579"/>
        <v>0.51520000000011346</v>
      </c>
      <c r="N7303" s="239"/>
      <c r="O7303" s="178"/>
      <c r="P7303" s="178"/>
      <c r="Q7303" s="178"/>
      <c r="R7303" s="178"/>
      <c r="S7303" s="178"/>
      <c r="T7303" s="178"/>
      <c r="U7303" s="178"/>
      <c r="V7303" s="178"/>
      <c r="W7303" s="178"/>
      <c r="X7303" s="178"/>
      <c r="Y7303" s="210">
        <f t="shared" si="578"/>
        <v>0.39723306233062333</v>
      </c>
      <c r="Z7303" s="211">
        <f t="shared" si="580"/>
        <v>0.44</v>
      </c>
      <c r="AA7303" s="178"/>
      <c r="AB7303" s="178"/>
      <c r="AC7303" s="178"/>
    </row>
    <row r="7304" spans="2:29" x14ac:dyDescent="0.35">
      <c r="B7304" s="222">
        <v>738100</v>
      </c>
      <c r="C7304" s="208">
        <v>312674</v>
      </c>
      <c r="D7304" s="309">
        <v>17197.07</v>
      </c>
      <c r="E7304" s="206">
        <v>25013.919999999998</v>
      </c>
      <c r="F7304" s="206">
        <v>28140.66</v>
      </c>
      <c r="G7304" s="205">
        <f t="shared" si="581"/>
        <v>0.42362010567673758</v>
      </c>
      <c r="H7304" s="207">
        <f t="shared" si="582"/>
        <v>0.45</v>
      </c>
      <c r="I7304" s="213">
        <v>293204</v>
      </c>
      <c r="J7304" s="213">
        <v>16126.22</v>
      </c>
      <c r="K7304" s="212">
        <v>23456.32</v>
      </c>
      <c r="L7304" s="212">
        <v>26388.36</v>
      </c>
      <c r="M7304" s="239">
        <f t="shared" si="579"/>
        <v>0.51529999999980647</v>
      </c>
      <c r="N7304" s="239"/>
      <c r="O7304" s="178"/>
      <c r="P7304" s="178"/>
      <c r="Q7304" s="178"/>
      <c r="R7304" s="178"/>
      <c r="S7304" s="178"/>
      <c r="T7304" s="178"/>
      <c r="U7304" s="178"/>
      <c r="V7304" s="178"/>
      <c r="W7304" s="178"/>
      <c r="X7304" s="178"/>
      <c r="Y7304" s="210">
        <f t="shared" si="578"/>
        <v>0.39724156618344397</v>
      </c>
      <c r="Z7304" s="211">
        <f t="shared" si="580"/>
        <v>0.46</v>
      </c>
      <c r="AA7304" s="178"/>
      <c r="AB7304" s="178"/>
      <c r="AC7304" s="178"/>
    </row>
    <row r="7305" spans="2:29" x14ac:dyDescent="0.35">
      <c r="B7305" s="222">
        <v>738200</v>
      </c>
      <c r="C7305" s="208">
        <v>312719</v>
      </c>
      <c r="D7305" s="309">
        <v>17199.54</v>
      </c>
      <c r="E7305" s="206">
        <v>25017.52</v>
      </c>
      <c r="F7305" s="206">
        <v>28144.71</v>
      </c>
      <c r="G7305" s="205">
        <f t="shared" si="581"/>
        <v>0.42362367921972366</v>
      </c>
      <c r="H7305" s="207">
        <f t="shared" si="582"/>
        <v>0.45</v>
      </c>
      <c r="I7305" s="213">
        <v>293248</v>
      </c>
      <c r="J7305" s="213">
        <v>16128.64</v>
      </c>
      <c r="K7305" s="212">
        <v>23459.84</v>
      </c>
      <c r="L7305" s="212">
        <v>26392.32</v>
      </c>
      <c r="M7305" s="239">
        <f t="shared" si="579"/>
        <v>0.51520000000000432</v>
      </c>
      <c r="N7305" s="239"/>
      <c r="O7305" s="178"/>
      <c r="P7305" s="178"/>
      <c r="Q7305" s="178"/>
      <c r="R7305" s="178"/>
      <c r="S7305" s="178"/>
      <c r="T7305" s="178"/>
      <c r="U7305" s="178"/>
      <c r="V7305" s="178"/>
      <c r="W7305" s="178"/>
      <c r="X7305" s="178"/>
      <c r="Y7305" s="210">
        <f t="shared" si="578"/>
        <v>0.39724735843944731</v>
      </c>
      <c r="Z7305" s="211">
        <f t="shared" si="580"/>
        <v>0.44</v>
      </c>
      <c r="AA7305" s="178"/>
      <c r="AB7305" s="178"/>
      <c r="AC7305" s="178"/>
    </row>
    <row r="7306" spans="2:29" x14ac:dyDescent="0.35">
      <c r="B7306" s="222">
        <v>738300</v>
      </c>
      <c r="C7306" s="208">
        <v>312764</v>
      </c>
      <c r="D7306" s="309">
        <v>17202.02</v>
      </c>
      <c r="E7306" s="206">
        <v>25021.119999999999</v>
      </c>
      <c r="F7306" s="206">
        <v>28148.76</v>
      </c>
      <c r="G7306" s="205">
        <f t="shared" si="581"/>
        <v>0.42362725179466343</v>
      </c>
      <c r="H7306" s="207">
        <f t="shared" si="582"/>
        <v>0.45</v>
      </c>
      <c r="I7306" s="213">
        <v>293294</v>
      </c>
      <c r="J7306" s="213">
        <v>16131.17</v>
      </c>
      <c r="K7306" s="212">
        <v>23463.52</v>
      </c>
      <c r="L7306" s="212">
        <v>26396.46</v>
      </c>
      <c r="M7306" s="239">
        <f t="shared" si="579"/>
        <v>0.51530000000027942</v>
      </c>
      <c r="N7306" s="239"/>
      <c r="O7306" s="178"/>
      <c r="P7306" s="178"/>
      <c r="Q7306" s="178"/>
      <c r="R7306" s="178"/>
      <c r="S7306" s="178"/>
      <c r="T7306" s="178"/>
      <c r="U7306" s="178"/>
      <c r="V7306" s="178"/>
      <c r="W7306" s="178"/>
      <c r="X7306" s="178"/>
      <c r="Y7306" s="210">
        <f t="shared" si="578"/>
        <v>0.39725585805228225</v>
      </c>
      <c r="Z7306" s="211">
        <f t="shared" si="580"/>
        <v>0.46</v>
      </c>
      <c r="AA7306" s="178"/>
      <c r="AB7306" s="178"/>
      <c r="AC7306" s="178"/>
    </row>
    <row r="7307" spans="2:29" x14ac:dyDescent="0.35">
      <c r="B7307" s="222">
        <v>738400</v>
      </c>
      <c r="C7307" s="208">
        <v>312809</v>
      </c>
      <c r="D7307" s="309">
        <v>17204.490000000002</v>
      </c>
      <c r="E7307" s="206">
        <v>25024.720000000001</v>
      </c>
      <c r="F7307" s="206">
        <v>28152.81</v>
      </c>
      <c r="G7307" s="205">
        <f t="shared" si="581"/>
        <v>0.42363082340195019</v>
      </c>
      <c r="H7307" s="207">
        <f t="shared" si="582"/>
        <v>0.45</v>
      </c>
      <c r="I7307" s="213">
        <v>293338</v>
      </c>
      <c r="J7307" s="213">
        <v>16133.59</v>
      </c>
      <c r="K7307" s="212">
        <v>23467.040000000001</v>
      </c>
      <c r="L7307" s="212">
        <v>26400.42</v>
      </c>
      <c r="M7307" s="239">
        <f t="shared" si="579"/>
        <v>0.51519999999989519</v>
      </c>
      <c r="N7307" s="239"/>
      <c r="O7307" s="178"/>
      <c r="P7307" s="178"/>
      <c r="Q7307" s="178"/>
      <c r="R7307" s="178"/>
      <c r="S7307" s="178"/>
      <c r="T7307" s="178"/>
      <c r="U7307" s="178"/>
      <c r="V7307" s="178"/>
      <c r="W7307" s="178"/>
      <c r="X7307" s="178"/>
      <c r="Y7307" s="210">
        <f t="shared" si="578"/>
        <v>0.3972616468039003</v>
      </c>
      <c r="Z7307" s="211">
        <f t="shared" si="580"/>
        <v>0.44</v>
      </c>
      <c r="AA7307" s="178"/>
      <c r="AB7307" s="178"/>
      <c r="AC7307" s="178"/>
    </row>
    <row r="7308" spans="2:29" x14ac:dyDescent="0.35">
      <c r="B7308" s="222">
        <v>738500</v>
      </c>
      <c r="C7308" s="208">
        <v>312854</v>
      </c>
      <c r="D7308" s="309">
        <v>17206.97</v>
      </c>
      <c r="E7308" s="206">
        <v>25028.32</v>
      </c>
      <c r="F7308" s="206">
        <v>28156.86</v>
      </c>
      <c r="G7308" s="205">
        <f t="shared" si="581"/>
        <v>0.423634394041977</v>
      </c>
      <c r="H7308" s="207">
        <f t="shared" si="582"/>
        <v>0.45</v>
      </c>
      <c r="I7308" s="213">
        <v>293384</v>
      </c>
      <c r="J7308" s="213">
        <v>16136.12</v>
      </c>
      <c r="K7308" s="212">
        <v>23470.720000000001</v>
      </c>
      <c r="L7308" s="212">
        <v>26404.560000000001</v>
      </c>
      <c r="M7308" s="239">
        <f t="shared" si="579"/>
        <v>0.51529999999955178</v>
      </c>
      <c r="N7308" s="239"/>
      <c r="O7308" s="178"/>
      <c r="P7308" s="178"/>
      <c r="Q7308" s="178"/>
      <c r="R7308" s="178"/>
      <c r="S7308" s="178"/>
      <c r="T7308" s="178"/>
      <c r="U7308" s="178"/>
      <c r="V7308" s="178"/>
      <c r="W7308" s="178"/>
      <c r="X7308" s="178"/>
      <c r="Y7308" s="210">
        <f t="shared" si="578"/>
        <v>0.39727014218009477</v>
      </c>
      <c r="Z7308" s="211">
        <f t="shared" si="580"/>
        <v>0.46</v>
      </c>
      <c r="AA7308" s="178"/>
      <c r="AB7308" s="178"/>
      <c r="AC7308" s="178"/>
    </row>
    <row r="7309" spans="2:29" x14ac:dyDescent="0.35">
      <c r="B7309" s="222">
        <v>738600</v>
      </c>
      <c r="C7309" s="208">
        <v>312899</v>
      </c>
      <c r="D7309" s="309">
        <v>17209.439999999999</v>
      </c>
      <c r="E7309" s="206">
        <v>25031.919999999998</v>
      </c>
      <c r="F7309" s="206">
        <v>28160.91</v>
      </c>
      <c r="G7309" s="205">
        <f t="shared" si="581"/>
        <v>0.42363796371513673</v>
      </c>
      <c r="H7309" s="207">
        <f t="shared" si="582"/>
        <v>0.45</v>
      </c>
      <c r="I7309" s="213">
        <v>293428</v>
      </c>
      <c r="J7309" s="213">
        <v>16138.54</v>
      </c>
      <c r="K7309" s="212">
        <v>23474.240000000002</v>
      </c>
      <c r="L7309" s="212">
        <v>26408.52</v>
      </c>
      <c r="M7309" s="239">
        <f t="shared" si="579"/>
        <v>0.51519999999974975</v>
      </c>
      <c r="N7309" s="239"/>
      <c r="O7309" s="178"/>
      <c r="P7309" s="178"/>
      <c r="Q7309" s="178"/>
      <c r="R7309" s="178"/>
      <c r="S7309" s="178"/>
      <c r="T7309" s="178"/>
      <c r="U7309" s="178"/>
      <c r="V7309" s="178"/>
      <c r="W7309" s="178"/>
      <c r="X7309" s="178"/>
      <c r="Y7309" s="210">
        <f t="shared" si="578"/>
        <v>0.39727592743027351</v>
      </c>
      <c r="Z7309" s="211">
        <f t="shared" si="580"/>
        <v>0.44</v>
      </c>
      <c r="AA7309" s="178"/>
      <c r="AB7309" s="178"/>
      <c r="AC7309" s="178"/>
    </row>
    <row r="7310" spans="2:29" x14ac:dyDescent="0.35">
      <c r="B7310" s="222">
        <v>738700</v>
      </c>
      <c r="C7310" s="208">
        <v>312944</v>
      </c>
      <c r="D7310" s="309">
        <v>17211.919999999998</v>
      </c>
      <c r="E7310" s="206">
        <v>25035.52</v>
      </c>
      <c r="F7310" s="206">
        <v>28164.959999999999</v>
      </c>
      <c r="G7310" s="205">
        <f t="shared" si="581"/>
        <v>0.42364153242182212</v>
      </c>
      <c r="H7310" s="207">
        <f t="shared" si="582"/>
        <v>0.45</v>
      </c>
      <c r="I7310" s="213">
        <v>293474</v>
      </c>
      <c r="J7310" s="213">
        <v>16141.07</v>
      </c>
      <c r="K7310" s="212">
        <v>23477.919999999998</v>
      </c>
      <c r="L7310" s="212">
        <v>26412.66</v>
      </c>
      <c r="M7310" s="239">
        <f t="shared" si="579"/>
        <v>0.51530000000006115</v>
      </c>
      <c r="N7310" s="239"/>
      <c r="O7310" s="178"/>
      <c r="P7310" s="178"/>
      <c r="Q7310" s="178"/>
      <c r="R7310" s="178"/>
      <c r="S7310" s="178"/>
      <c r="T7310" s="178"/>
      <c r="U7310" s="178"/>
      <c r="V7310" s="178"/>
      <c r="W7310" s="178"/>
      <c r="X7310" s="178"/>
      <c r="Y7310" s="210">
        <f t="shared" si="578"/>
        <v>0.3972844185731691</v>
      </c>
      <c r="Z7310" s="211">
        <f t="shared" si="580"/>
        <v>0.46</v>
      </c>
      <c r="AA7310" s="178"/>
      <c r="AB7310" s="178"/>
      <c r="AC7310" s="178"/>
    </row>
    <row r="7311" spans="2:29" x14ac:dyDescent="0.35">
      <c r="B7311" s="222">
        <v>738800</v>
      </c>
      <c r="C7311" s="208">
        <v>312989</v>
      </c>
      <c r="D7311" s="309">
        <v>17214.39</v>
      </c>
      <c r="E7311" s="206">
        <v>25039.119999999999</v>
      </c>
      <c r="F7311" s="206">
        <v>28169.01</v>
      </c>
      <c r="G7311" s="205">
        <f t="shared" si="581"/>
        <v>0.42364510016242557</v>
      </c>
      <c r="H7311" s="207">
        <f t="shared" si="582"/>
        <v>0.45</v>
      </c>
      <c r="I7311" s="213">
        <v>293518</v>
      </c>
      <c r="J7311" s="213">
        <v>16143.49</v>
      </c>
      <c r="K7311" s="212">
        <v>23481.439999999999</v>
      </c>
      <c r="L7311" s="212">
        <v>26416.62</v>
      </c>
      <c r="M7311" s="239">
        <f t="shared" si="579"/>
        <v>0.51520000000025901</v>
      </c>
      <c r="N7311" s="239"/>
      <c r="O7311" s="178"/>
      <c r="P7311" s="178"/>
      <c r="Q7311" s="178"/>
      <c r="R7311" s="178"/>
      <c r="S7311" s="178"/>
      <c r="T7311" s="178"/>
      <c r="U7311" s="178"/>
      <c r="V7311" s="178"/>
      <c r="W7311" s="178"/>
      <c r="X7311" s="178"/>
      <c r="Y7311" s="210">
        <f t="shared" si="578"/>
        <v>0.39729020032485113</v>
      </c>
      <c r="Z7311" s="211">
        <f t="shared" si="580"/>
        <v>0.44</v>
      </c>
      <c r="AA7311" s="178"/>
      <c r="AB7311" s="178"/>
      <c r="AC7311" s="178"/>
    </row>
    <row r="7312" spans="2:29" x14ac:dyDescent="0.35">
      <c r="B7312" s="222">
        <v>738900</v>
      </c>
      <c r="C7312" s="208">
        <v>313034</v>
      </c>
      <c r="D7312" s="309">
        <v>17216.87</v>
      </c>
      <c r="E7312" s="206">
        <v>25042.720000000001</v>
      </c>
      <c r="F7312" s="206">
        <v>28173.06</v>
      </c>
      <c r="G7312" s="205">
        <f t="shared" si="581"/>
        <v>0.42364866693733927</v>
      </c>
      <c r="H7312" s="207">
        <f t="shared" si="582"/>
        <v>0.45</v>
      </c>
      <c r="I7312" s="213">
        <v>293564</v>
      </c>
      <c r="J7312" s="213">
        <v>16146.02</v>
      </c>
      <c r="K7312" s="212">
        <v>23485.119999999999</v>
      </c>
      <c r="L7312" s="212">
        <v>26420.76</v>
      </c>
      <c r="M7312" s="239">
        <f t="shared" si="579"/>
        <v>0.51529999999995202</v>
      </c>
      <c r="N7312" s="239"/>
      <c r="O7312" s="178"/>
      <c r="P7312" s="178"/>
      <c r="Q7312" s="178"/>
      <c r="R7312" s="178"/>
      <c r="S7312" s="178"/>
      <c r="T7312" s="178"/>
      <c r="U7312" s="178"/>
      <c r="V7312" s="178"/>
      <c r="W7312" s="178"/>
      <c r="X7312" s="178"/>
      <c r="Y7312" s="210">
        <f t="shared" si="578"/>
        <v>0.39729868723778589</v>
      </c>
      <c r="Z7312" s="211">
        <f t="shared" si="580"/>
        <v>0.46</v>
      </c>
      <c r="AA7312" s="178"/>
      <c r="AB7312" s="178"/>
      <c r="AC7312" s="178"/>
    </row>
    <row r="7313" spans="2:29" x14ac:dyDescent="0.35">
      <c r="B7313" s="222">
        <v>739000</v>
      </c>
      <c r="C7313" s="208">
        <v>313079</v>
      </c>
      <c r="D7313" s="309">
        <v>17219.34</v>
      </c>
      <c r="E7313" s="206">
        <v>25046.32</v>
      </c>
      <c r="F7313" s="206">
        <v>28177.11</v>
      </c>
      <c r="G7313" s="205">
        <f t="shared" si="581"/>
        <v>0.42365223274695535</v>
      </c>
      <c r="H7313" s="207">
        <f t="shared" si="582"/>
        <v>0.45</v>
      </c>
      <c r="I7313" s="213">
        <v>293608</v>
      </c>
      <c r="J7313" s="213">
        <v>16148.44</v>
      </c>
      <c r="K7313" s="212">
        <v>23488.639999999999</v>
      </c>
      <c r="L7313" s="212">
        <v>26424.720000000001</v>
      </c>
      <c r="M7313" s="239">
        <f t="shared" si="579"/>
        <v>0.51520000000011346</v>
      </c>
      <c r="N7313" s="239"/>
      <c r="O7313" s="178"/>
      <c r="P7313" s="178"/>
      <c r="Q7313" s="178"/>
      <c r="R7313" s="178"/>
      <c r="S7313" s="178"/>
      <c r="T7313" s="178"/>
      <c r="U7313" s="178"/>
      <c r="V7313" s="178"/>
      <c r="W7313" s="178"/>
      <c r="X7313" s="178"/>
      <c r="Y7313" s="210">
        <f t="shared" si="578"/>
        <v>0.39730446549391069</v>
      </c>
      <c r="Z7313" s="211">
        <f t="shared" si="580"/>
        <v>0.44</v>
      </c>
      <c r="AA7313" s="178"/>
      <c r="AB7313" s="178"/>
      <c r="AC7313" s="178"/>
    </row>
    <row r="7314" spans="2:29" x14ac:dyDescent="0.35">
      <c r="B7314" s="222">
        <v>739100</v>
      </c>
      <c r="C7314" s="208">
        <v>313124</v>
      </c>
      <c r="D7314" s="309">
        <v>17221.82</v>
      </c>
      <c r="E7314" s="206">
        <v>25049.919999999998</v>
      </c>
      <c r="F7314" s="206">
        <v>28181.16</v>
      </c>
      <c r="G7314" s="205">
        <f t="shared" si="581"/>
        <v>0.42365579759166555</v>
      </c>
      <c r="H7314" s="207">
        <f t="shared" si="582"/>
        <v>0.45</v>
      </c>
      <c r="I7314" s="213">
        <v>293654</v>
      </c>
      <c r="J7314" s="213">
        <v>16150.97</v>
      </c>
      <c r="K7314" s="212">
        <v>23492.32</v>
      </c>
      <c r="L7314" s="212">
        <v>26428.86</v>
      </c>
      <c r="M7314" s="239">
        <f t="shared" si="579"/>
        <v>0.51529999999980647</v>
      </c>
      <c r="N7314" s="239"/>
      <c r="O7314" s="178"/>
      <c r="P7314" s="178"/>
      <c r="Q7314" s="178"/>
      <c r="R7314" s="178"/>
      <c r="S7314" s="178"/>
      <c r="T7314" s="178"/>
      <c r="U7314" s="178"/>
      <c r="V7314" s="178"/>
      <c r="W7314" s="178"/>
      <c r="X7314" s="178"/>
      <c r="Y7314" s="210">
        <f t="shared" si="578"/>
        <v>0.39731294818021917</v>
      </c>
      <c r="Z7314" s="211">
        <f t="shared" si="580"/>
        <v>0.46</v>
      </c>
      <c r="AA7314" s="178"/>
      <c r="AB7314" s="178"/>
      <c r="AC7314" s="178"/>
    </row>
    <row r="7315" spans="2:29" x14ac:dyDescent="0.35">
      <c r="B7315" s="222">
        <v>739200</v>
      </c>
      <c r="C7315" s="208">
        <v>313169</v>
      </c>
      <c r="D7315" s="309">
        <v>17224.29</v>
      </c>
      <c r="E7315" s="206">
        <v>25053.52</v>
      </c>
      <c r="F7315" s="206">
        <v>28185.21</v>
      </c>
      <c r="G7315" s="205">
        <f t="shared" si="581"/>
        <v>0.42365936147186145</v>
      </c>
      <c r="H7315" s="207">
        <f t="shared" si="582"/>
        <v>0.45</v>
      </c>
      <c r="I7315" s="213">
        <v>293698</v>
      </c>
      <c r="J7315" s="213">
        <v>16153.39</v>
      </c>
      <c r="K7315" s="212">
        <v>23495.84</v>
      </c>
      <c r="L7315" s="212">
        <v>26432.82</v>
      </c>
      <c r="M7315" s="239">
        <f t="shared" si="579"/>
        <v>0.51520000000000432</v>
      </c>
      <c r="N7315" s="239"/>
      <c r="O7315" s="178"/>
      <c r="P7315" s="178"/>
      <c r="Q7315" s="178"/>
      <c r="R7315" s="178"/>
      <c r="S7315" s="178"/>
      <c r="T7315" s="178"/>
      <c r="U7315" s="178"/>
      <c r="V7315" s="178"/>
      <c r="W7315" s="178"/>
      <c r="X7315" s="178"/>
      <c r="Y7315" s="210">
        <f t="shared" si="578"/>
        <v>0.39731872294372295</v>
      </c>
      <c r="Z7315" s="211">
        <f t="shared" si="580"/>
        <v>0.44</v>
      </c>
      <c r="AA7315" s="178"/>
      <c r="AB7315" s="178"/>
      <c r="AC7315" s="178"/>
    </row>
    <row r="7316" spans="2:29" x14ac:dyDescent="0.35">
      <c r="B7316" s="222">
        <v>739300</v>
      </c>
      <c r="C7316" s="208">
        <v>313214</v>
      </c>
      <c r="D7316" s="309">
        <v>17226.77</v>
      </c>
      <c r="E7316" s="206">
        <v>25057.119999999999</v>
      </c>
      <c r="F7316" s="206">
        <v>28189.26</v>
      </c>
      <c r="G7316" s="205">
        <f t="shared" si="581"/>
        <v>0.42366292438793451</v>
      </c>
      <c r="H7316" s="207">
        <f t="shared" si="582"/>
        <v>0.45</v>
      </c>
      <c r="I7316" s="213">
        <v>293744</v>
      </c>
      <c r="J7316" s="213">
        <v>16155.92</v>
      </c>
      <c r="K7316" s="212">
        <v>23499.52</v>
      </c>
      <c r="L7316" s="212">
        <v>26436.959999999999</v>
      </c>
      <c r="M7316" s="239">
        <f t="shared" si="579"/>
        <v>0.51530000000027942</v>
      </c>
      <c r="N7316" s="239"/>
      <c r="O7316" s="178"/>
      <c r="P7316" s="178"/>
      <c r="Q7316" s="178"/>
      <c r="R7316" s="178"/>
      <c r="S7316" s="178"/>
      <c r="T7316" s="178"/>
      <c r="U7316" s="178"/>
      <c r="V7316" s="178"/>
      <c r="W7316" s="178"/>
      <c r="X7316" s="178"/>
      <c r="Y7316" s="210">
        <f t="shared" si="578"/>
        <v>0.39732720140673611</v>
      </c>
      <c r="Z7316" s="211">
        <f t="shared" si="580"/>
        <v>0.46</v>
      </c>
      <c r="AA7316" s="178"/>
      <c r="AB7316" s="178"/>
      <c r="AC7316" s="178"/>
    </row>
    <row r="7317" spans="2:29" x14ac:dyDescent="0.35">
      <c r="B7317" s="222">
        <v>739400</v>
      </c>
      <c r="C7317" s="208">
        <v>313259</v>
      </c>
      <c r="D7317" s="309">
        <v>17229.240000000002</v>
      </c>
      <c r="E7317" s="206">
        <v>25060.720000000001</v>
      </c>
      <c r="F7317" s="206">
        <v>28193.31</v>
      </c>
      <c r="G7317" s="205">
        <f t="shared" si="581"/>
        <v>0.42366648634027587</v>
      </c>
      <c r="H7317" s="207">
        <f t="shared" si="582"/>
        <v>0.45</v>
      </c>
      <c r="I7317" s="213">
        <v>293788</v>
      </c>
      <c r="J7317" s="213">
        <v>16158.34</v>
      </c>
      <c r="K7317" s="212">
        <v>23503.040000000001</v>
      </c>
      <c r="L7317" s="212">
        <v>26440.92</v>
      </c>
      <c r="M7317" s="239">
        <f t="shared" si="579"/>
        <v>0.51519999999989519</v>
      </c>
      <c r="N7317" s="239"/>
      <c r="O7317" s="178"/>
      <c r="P7317" s="178"/>
      <c r="Q7317" s="178"/>
      <c r="R7317" s="178"/>
      <c r="S7317" s="178"/>
      <c r="T7317" s="178"/>
      <c r="U7317" s="178"/>
      <c r="V7317" s="178"/>
      <c r="W7317" s="178"/>
      <c r="X7317" s="178"/>
      <c r="Y7317" s="210">
        <f t="shared" si="578"/>
        <v>0.39733297268055179</v>
      </c>
      <c r="Z7317" s="211">
        <f t="shared" si="580"/>
        <v>0.44</v>
      </c>
      <c r="AA7317" s="178"/>
      <c r="AB7317" s="178"/>
      <c r="AC7317" s="178"/>
    </row>
    <row r="7318" spans="2:29" x14ac:dyDescent="0.35">
      <c r="B7318" s="222">
        <v>739500</v>
      </c>
      <c r="C7318" s="208">
        <v>313304</v>
      </c>
      <c r="D7318" s="309">
        <v>17231.72</v>
      </c>
      <c r="E7318" s="206">
        <v>25064.32</v>
      </c>
      <c r="F7318" s="206">
        <v>28197.360000000001</v>
      </c>
      <c r="G7318" s="205">
        <f t="shared" si="581"/>
        <v>0.42367004732927654</v>
      </c>
      <c r="H7318" s="207">
        <f t="shared" si="582"/>
        <v>0.45</v>
      </c>
      <c r="I7318" s="213">
        <v>293834</v>
      </c>
      <c r="J7318" s="213">
        <v>16160.87</v>
      </c>
      <c r="K7318" s="212">
        <v>23506.720000000001</v>
      </c>
      <c r="L7318" s="212">
        <v>26445.06</v>
      </c>
      <c r="M7318" s="239">
        <f t="shared" si="579"/>
        <v>0.51529999999955178</v>
      </c>
      <c r="N7318" s="239"/>
      <c r="O7318" s="178"/>
      <c r="P7318" s="178"/>
      <c r="Q7318" s="178"/>
      <c r="R7318" s="178"/>
      <c r="S7318" s="178"/>
      <c r="T7318" s="178"/>
      <c r="U7318" s="178"/>
      <c r="V7318" s="178"/>
      <c r="W7318" s="178"/>
      <c r="X7318" s="178"/>
      <c r="Y7318" s="210">
        <f t="shared" si="578"/>
        <v>0.39734144692359702</v>
      </c>
      <c r="Z7318" s="211">
        <f t="shared" si="580"/>
        <v>0.46</v>
      </c>
      <c r="AA7318" s="178"/>
      <c r="AB7318" s="178"/>
      <c r="AC7318" s="178"/>
    </row>
    <row r="7319" spans="2:29" x14ac:dyDescent="0.35">
      <c r="B7319" s="222">
        <v>739600</v>
      </c>
      <c r="C7319" s="208">
        <v>313349</v>
      </c>
      <c r="D7319" s="309">
        <v>17234.189999999999</v>
      </c>
      <c r="E7319" s="206">
        <v>25067.919999999998</v>
      </c>
      <c r="F7319" s="206">
        <v>28201.41</v>
      </c>
      <c r="G7319" s="205">
        <f t="shared" si="581"/>
        <v>0.42367360735532722</v>
      </c>
      <c r="H7319" s="207">
        <f t="shared" si="582"/>
        <v>0.45</v>
      </c>
      <c r="I7319" s="213">
        <v>293878</v>
      </c>
      <c r="J7319" s="213">
        <v>16163.29</v>
      </c>
      <c r="K7319" s="212">
        <v>23510.240000000002</v>
      </c>
      <c r="L7319" s="212">
        <v>26449.02</v>
      </c>
      <c r="M7319" s="239">
        <f t="shared" si="579"/>
        <v>0.51519999999974975</v>
      </c>
      <c r="N7319" s="239"/>
      <c r="O7319" s="178"/>
      <c r="P7319" s="178"/>
      <c r="Q7319" s="178"/>
      <c r="R7319" s="178"/>
      <c r="S7319" s="178"/>
      <c r="T7319" s="178"/>
      <c r="U7319" s="178"/>
      <c r="V7319" s="178"/>
      <c r="W7319" s="178"/>
      <c r="X7319" s="178"/>
      <c r="Y7319" s="210">
        <f t="shared" si="578"/>
        <v>0.39734721471065443</v>
      </c>
      <c r="Z7319" s="211">
        <f t="shared" si="580"/>
        <v>0.44</v>
      </c>
      <c r="AA7319" s="178"/>
      <c r="AB7319" s="178"/>
      <c r="AC7319" s="178"/>
    </row>
    <row r="7320" spans="2:29" x14ac:dyDescent="0.35">
      <c r="B7320" s="222">
        <v>739700</v>
      </c>
      <c r="C7320" s="208">
        <v>313394</v>
      </c>
      <c r="D7320" s="309">
        <v>17236.669999999998</v>
      </c>
      <c r="E7320" s="206">
        <v>25071.52</v>
      </c>
      <c r="F7320" s="206">
        <v>28205.46</v>
      </c>
      <c r="G7320" s="205">
        <f t="shared" si="581"/>
        <v>0.42367716641881842</v>
      </c>
      <c r="H7320" s="207">
        <f t="shared" si="582"/>
        <v>0.45</v>
      </c>
      <c r="I7320" s="213">
        <v>293924</v>
      </c>
      <c r="J7320" s="213">
        <v>16165.82</v>
      </c>
      <c r="K7320" s="212">
        <v>23513.919999999998</v>
      </c>
      <c r="L7320" s="212">
        <v>26453.16</v>
      </c>
      <c r="M7320" s="239">
        <f t="shared" si="579"/>
        <v>0.51530000000006115</v>
      </c>
      <c r="N7320" s="239"/>
      <c r="O7320" s="178"/>
      <c r="P7320" s="178"/>
      <c r="Q7320" s="178"/>
      <c r="R7320" s="178"/>
      <c r="S7320" s="178"/>
      <c r="T7320" s="178"/>
      <c r="U7320" s="178"/>
      <c r="V7320" s="178"/>
      <c r="W7320" s="178"/>
      <c r="X7320" s="178"/>
      <c r="Y7320" s="210">
        <f t="shared" si="578"/>
        <v>0.39735568473705557</v>
      </c>
      <c r="Z7320" s="211">
        <f t="shared" si="580"/>
        <v>0.46</v>
      </c>
      <c r="AA7320" s="178"/>
      <c r="AB7320" s="178"/>
      <c r="AC7320" s="178"/>
    </row>
    <row r="7321" spans="2:29" x14ac:dyDescent="0.35">
      <c r="B7321" s="222">
        <v>739800</v>
      </c>
      <c r="C7321" s="208">
        <v>313439</v>
      </c>
      <c r="D7321" s="309">
        <v>17239.14</v>
      </c>
      <c r="E7321" s="206">
        <v>25075.119999999999</v>
      </c>
      <c r="F7321" s="206">
        <v>28209.51</v>
      </c>
      <c r="G7321" s="205">
        <f t="shared" si="581"/>
        <v>0.42368072452014061</v>
      </c>
      <c r="H7321" s="207">
        <f t="shared" si="582"/>
        <v>0.45</v>
      </c>
      <c r="I7321" s="213">
        <v>293968</v>
      </c>
      <c r="J7321" s="213">
        <v>16168.24</v>
      </c>
      <c r="K7321" s="212">
        <v>23517.439999999999</v>
      </c>
      <c r="L7321" s="212">
        <v>26457.119999999999</v>
      </c>
      <c r="M7321" s="239">
        <f t="shared" si="579"/>
        <v>0.51520000000025901</v>
      </c>
      <c r="N7321" s="239"/>
      <c r="O7321" s="178"/>
      <c r="P7321" s="178"/>
      <c r="Q7321" s="178"/>
      <c r="R7321" s="178"/>
      <c r="S7321" s="178"/>
      <c r="T7321" s="178"/>
      <c r="U7321" s="178"/>
      <c r="V7321" s="178"/>
      <c r="W7321" s="178"/>
      <c r="X7321" s="178"/>
      <c r="Y7321" s="210">
        <f t="shared" si="578"/>
        <v>0.39736144904028114</v>
      </c>
      <c r="Z7321" s="211">
        <f t="shared" si="580"/>
        <v>0.44</v>
      </c>
      <c r="AA7321" s="178"/>
      <c r="AB7321" s="178"/>
      <c r="AC7321" s="178"/>
    </row>
    <row r="7322" spans="2:29" x14ac:dyDescent="0.35">
      <c r="B7322" s="222">
        <v>739900</v>
      </c>
      <c r="C7322" s="208">
        <v>313484</v>
      </c>
      <c r="D7322" s="309">
        <v>17241.62</v>
      </c>
      <c r="E7322" s="206">
        <v>25078.720000000001</v>
      </c>
      <c r="F7322" s="206">
        <v>28213.56</v>
      </c>
      <c r="G7322" s="205">
        <f t="shared" si="581"/>
        <v>0.42368428165968375</v>
      </c>
      <c r="H7322" s="207">
        <f t="shared" si="582"/>
        <v>0.45</v>
      </c>
      <c r="I7322" s="213">
        <v>294014</v>
      </c>
      <c r="J7322" s="213">
        <v>16170.77</v>
      </c>
      <c r="K7322" s="212">
        <v>23521.119999999999</v>
      </c>
      <c r="L7322" s="212">
        <v>26461.26</v>
      </c>
      <c r="M7322" s="239">
        <f t="shared" si="579"/>
        <v>0.51529999999995202</v>
      </c>
      <c r="N7322" s="239"/>
      <c r="O7322" s="178"/>
      <c r="P7322" s="178"/>
      <c r="Q7322" s="178"/>
      <c r="R7322" s="178"/>
      <c r="S7322" s="178"/>
      <c r="T7322" s="178"/>
      <c r="U7322" s="178"/>
      <c r="V7322" s="178"/>
      <c r="W7322" s="178"/>
      <c r="X7322" s="178"/>
      <c r="Y7322" s="210">
        <f t="shared" si="578"/>
        <v>0.39736991485335854</v>
      </c>
      <c r="Z7322" s="211">
        <f t="shared" si="580"/>
        <v>0.46</v>
      </c>
      <c r="AA7322" s="178"/>
      <c r="AB7322" s="178"/>
      <c r="AC7322" s="178"/>
    </row>
    <row r="7323" spans="2:29" x14ac:dyDescent="0.35">
      <c r="B7323" s="222">
        <v>740000</v>
      </c>
      <c r="C7323" s="208">
        <v>313529</v>
      </c>
      <c r="D7323" s="309">
        <v>17244.09</v>
      </c>
      <c r="E7323" s="206">
        <v>25082.32</v>
      </c>
      <c r="F7323" s="206">
        <v>28217.61</v>
      </c>
      <c r="G7323" s="205">
        <f t="shared" si="581"/>
        <v>0.42368783783783781</v>
      </c>
      <c r="H7323" s="207">
        <f t="shared" si="582"/>
        <v>0.45</v>
      </c>
      <c r="I7323" s="213">
        <v>294058</v>
      </c>
      <c r="J7323" s="213">
        <v>16173.19</v>
      </c>
      <c r="K7323" s="212">
        <v>23524.639999999999</v>
      </c>
      <c r="L7323" s="212">
        <v>26465.22</v>
      </c>
      <c r="M7323" s="239">
        <f t="shared" si="579"/>
        <v>0.51520000000011346</v>
      </c>
      <c r="N7323" s="239"/>
      <c r="O7323" s="178"/>
      <c r="P7323" s="178"/>
      <c r="Q7323" s="178"/>
      <c r="R7323" s="178"/>
      <c r="S7323" s="178"/>
      <c r="T7323" s="178"/>
      <c r="U7323" s="178"/>
      <c r="V7323" s="178"/>
      <c r="W7323" s="178"/>
      <c r="X7323" s="178"/>
      <c r="Y7323" s="210">
        <f t="shared" si="578"/>
        <v>0.39737567567567567</v>
      </c>
      <c r="Z7323" s="211">
        <f t="shared" si="580"/>
        <v>0.44</v>
      </c>
      <c r="AA7323" s="178"/>
      <c r="AB7323" s="178"/>
      <c r="AC7323" s="178"/>
    </row>
    <row r="7324" spans="2:29" x14ac:dyDescent="0.35">
      <c r="B7324" s="222">
        <v>740100</v>
      </c>
      <c r="C7324" s="208">
        <v>313574</v>
      </c>
      <c r="D7324" s="309">
        <v>17246.57</v>
      </c>
      <c r="E7324" s="206">
        <v>25085.919999999998</v>
      </c>
      <c r="F7324" s="206">
        <v>28221.66</v>
      </c>
      <c r="G7324" s="205">
        <f t="shared" si="581"/>
        <v>0.42369139305499259</v>
      </c>
      <c r="H7324" s="207">
        <f t="shared" si="582"/>
        <v>0.45</v>
      </c>
      <c r="I7324" s="213">
        <v>294104</v>
      </c>
      <c r="J7324" s="213">
        <v>16175.72</v>
      </c>
      <c r="K7324" s="212">
        <v>23528.32</v>
      </c>
      <c r="L7324" s="212">
        <v>26469.360000000001</v>
      </c>
      <c r="M7324" s="239">
        <f t="shared" si="579"/>
        <v>0.51529999999980647</v>
      </c>
      <c r="N7324" s="239"/>
      <c r="O7324" s="178"/>
      <c r="P7324" s="178"/>
      <c r="Q7324" s="178"/>
      <c r="R7324" s="178"/>
      <c r="S7324" s="178"/>
      <c r="T7324" s="178"/>
      <c r="U7324" s="178"/>
      <c r="V7324" s="178"/>
      <c r="W7324" s="178"/>
      <c r="X7324" s="178"/>
      <c r="Y7324" s="210">
        <f t="shared" si="578"/>
        <v>0.39738413727874611</v>
      </c>
      <c r="Z7324" s="211">
        <f t="shared" si="580"/>
        <v>0.46</v>
      </c>
      <c r="AA7324" s="178"/>
      <c r="AB7324" s="178"/>
      <c r="AC7324" s="178"/>
    </row>
    <row r="7325" spans="2:29" x14ac:dyDescent="0.35">
      <c r="B7325" s="222">
        <v>740200</v>
      </c>
      <c r="C7325" s="208">
        <v>313619</v>
      </c>
      <c r="D7325" s="309">
        <v>17249.04</v>
      </c>
      <c r="E7325" s="206">
        <v>25089.52</v>
      </c>
      <c r="F7325" s="206">
        <v>28225.71</v>
      </c>
      <c r="G7325" s="205">
        <f t="shared" si="581"/>
        <v>0.4236949473115374</v>
      </c>
      <c r="H7325" s="207">
        <f t="shared" si="582"/>
        <v>0.45</v>
      </c>
      <c r="I7325" s="213">
        <v>294148</v>
      </c>
      <c r="J7325" s="213">
        <v>16178.14</v>
      </c>
      <c r="K7325" s="212">
        <v>23531.84</v>
      </c>
      <c r="L7325" s="212">
        <v>26473.32</v>
      </c>
      <c r="M7325" s="239">
        <f t="shared" si="579"/>
        <v>0.51520000000000432</v>
      </c>
      <c r="N7325" s="239"/>
      <c r="O7325" s="178"/>
      <c r="P7325" s="178"/>
      <c r="Q7325" s="178"/>
      <c r="R7325" s="178"/>
      <c r="S7325" s="178"/>
      <c r="T7325" s="178"/>
      <c r="U7325" s="178"/>
      <c r="V7325" s="178"/>
      <c r="W7325" s="178"/>
      <c r="X7325" s="178"/>
      <c r="Y7325" s="210">
        <f t="shared" si="578"/>
        <v>0.39738989462307484</v>
      </c>
      <c r="Z7325" s="211">
        <f t="shared" si="580"/>
        <v>0.44</v>
      </c>
      <c r="AA7325" s="178"/>
      <c r="AB7325" s="178"/>
      <c r="AC7325" s="178"/>
    </row>
    <row r="7326" spans="2:29" x14ac:dyDescent="0.35">
      <c r="B7326" s="222">
        <v>740300</v>
      </c>
      <c r="C7326" s="208">
        <v>313664</v>
      </c>
      <c r="D7326" s="309">
        <v>17251.52</v>
      </c>
      <c r="E7326" s="206">
        <v>25093.119999999999</v>
      </c>
      <c r="F7326" s="206">
        <v>28229.759999999998</v>
      </c>
      <c r="G7326" s="205">
        <f t="shared" si="581"/>
        <v>0.42369850060786168</v>
      </c>
      <c r="H7326" s="207">
        <f t="shared" si="582"/>
        <v>0.45</v>
      </c>
      <c r="I7326" s="213">
        <v>294194</v>
      </c>
      <c r="J7326" s="213">
        <v>16180.67</v>
      </c>
      <c r="K7326" s="212">
        <v>23535.52</v>
      </c>
      <c r="L7326" s="212">
        <v>26477.46</v>
      </c>
      <c r="M7326" s="239">
        <f t="shared" si="579"/>
        <v>0.51530000000027942</v>
      </c>
      <c r="N7326" s="239"/>
      <c r="O7326" s="178"/>
      <c r="P7326" s="178"/>
      <c r="Q7326" s="178"/>
      <c r="R7326" s="178"/>
      <c r="S7326" s="178"/>
      <c r="T7326" s="178"/>
      <c r="U7326" s="178"/>
      <c r="V7326" s="178"/>
      <c r="W7326" s="178"/>
      <c r="X7326" s="178"/>
      <c r="Y7326" s="210">
        <f t="shared" si="578"/>
        <v>0.39739835201945156</v>
      </c>
      <c r="Z7326" s="211">
        <f t="shared" si="580"/>
        <v>0.46</v>
      </c>
      <c r="AA7326" s="178"/>
      <c r="AB7326" s="178"/>
      <c r="AC7326" s="178"/>
    </row>
    <row r="7327" spans="2:29" x14ac:dyDescent="0.35">
      <c r="B7327" s="222">
        <v>740400</v>
      </c>
      <c r="C7327" s="208">
        <v>313709</v>
      </c>
      <c r="D7327" s="309">
        <v>17253.990000000002</v>
      </c>
      <c r="E7327" s="206">
        <v>25096.720000000001</v>
      </c>
      <c r="F7327" s="206">
        <v>28233.81</v>
      </c>
      <c r="G7327" s="205">
        <f t="shared" si="581"/>
        <v>0.42370205294435442</v>
      </c>
      <c r="H7327" s="207">
        <f t="shared" si="582"/>
        <v>0.45</v>
      </c>
      <c r="I7327" s="213">
        <v>294238</v>
      </c>
      <c r="J7327" s="213">
        <v>16183.09</v>
      </c>
      <c r="K7327" s="212">
        <v>23539.040000000001</v>
      </c>
      <c r="L7327" s="212">
        <v>26481.42</v>
      </c>
      <c r="M7327" s="239">
        <f t="shared" si="579"/>
        <v>0.51519999999989519</v>
      </c>
      <c r="N7327" s="239"/>
      <c r="O7327" s="178"/>
      <c r="P7327" s="178"/>
      <c r="Q7327" s="178"/>
      <c r="R7327" s="178"/>
      <c r="S7327" s="178"/>
      <c r="T7327" s="178"/>
      <c r="U7327" s="178"/>
      <c r="V7327" s="178"/>
      <c r="W7327" s="178"/>
      <c r="X7327" s="178"/>
      <c r="Y7327" s="210">
        <f t="shared" si="578"/>
        <v>0.39740410588870878</v>
      </c>
      <c r="Z7327" s="211">
        <f t="shared" si="580"/>
        <v>0.44</v>
      </c>
      <c r="AA7327" s="178"/>
      <c r="AB7327" s="178"/>
      <c r="AC7327" s="178"/>
    </row>
    <row r="7328" spans="2:29" x14ac:dyDescent="0.35">
      <c r="B7328" s="222">
        <v>740500</v>
      </c>
      <c r="C7328" s="208">
        <v>313754</v>
      </c>
      <c r="D7328" s="309">
        <v>17256.47</v>
      </c>
      <c r="E7328" s="206">
        <v>25100.32</v>
      </c>
      <c r="F7328" s="206">
        <v>28237.86</v>
      </c>
      <c r="G7328" s="205">
        <f t="shared" si="581"/>
        <v>0.42370560432140447</v>
      </c>
      <c r="H7328" s="207">
        <f t="shared" si="582"/>
        <v>0.45</v>
      </c>
      <c r="I7328" s="213">
        <v>294284</v>
      </c>
      <c r="J7328" s="213">
        <v>16185.62</v>
      </c>
      <c r="K7328" s="212">
        <v>23542.720000000001</v>
      </c>
      <c r="L7328" s="212">
        <v>26485.56</v>
      </c>
      <c r="M7328" s="239">
        <f t="shared" si="579"/>
        <v>0.51529999999955178</v>
      </c>
      <c r="N7328" s="239"/>
      <c r="O7328" s="178"/>
      <c r="P7328" s="178"/>
      <c r="Q7328" s="178"/>
      <c r="R7328" s="178"/>
      <c r="S7328" s="178"/>
      <c r="T7328" s="178"/>
      <c r="U7328" s="178"/>
      <c r="V7328" s="178"/>
      <c r="W7328" s="178"/>
      <c r="X7328" s="178"/>
      <c r="Y7328" s="210">
        <f t="shared" si="578"/>
        <v>0.39741255908170153</v>
      </c>
      <c r="Z7328" s="211">
        <f t="shared" si="580"/>
        <v>0.46</v>
      </c>
      <c r="AA7328" s="178"/>
      <c r="AB7328" s="178"/>
      <c r="AC7328" s="178"/>
    </row>
    <row r="7329" spans="2:29" x14ac:dyDescent="0.35">
      <c r="B7329" s="222">
        <v>740600</v>
      </c>
      <c r="C7329" s="208">
        <v>313799</v>
      </c>
      <c r="D7329" s="309">
        <v>17258.939999999999</v>
      </c>
      <c r="E7329" s="206">
        <v>25103.919999999998</v>
      </c>
      <c r="F7329" s="206">
        <v>28241.91</v>
      </c>
      <c r="G7329" s="205">
        <f t="shared" si="581"/>
        <v>0.42370915473940046</v>
      </c>
      <c r="H7329" s="207">
        <f t="shared" si="582"/>
        <v>0.45</v>
      </c>
      <c r="I7329" s="213">
        <v>294328</v>
      </c>
      <c r="J7329" s="213">
        <v>16188.04</v>
      </c>
      <c r="K7329" s="212">
        <v>23546.240000000002</v>
      </c>
      <c r="L7329" s="212">
        <v>26489.52</v>
      </c>
      <c r="M7329" s="239">
        <f t="shared" si="579"/>
        <v>0.51519999999974975</v>
      </c>
      <c r="N7329" s="239"/>
      <c r="O7329" s="178"/>
      <c r="P7329" s="178"/>
      <c r="Q7329" s="178"/>
      <c r="R7329" s="178"/>
      <c r="S7329" s="178"/>
      <c r="T7329" s="178"/>
      <c r="U7329" s="178"/>
      <c r="V7329" s="178"/>
      <c r="W7329" s="178"/>
      <c r="X7329" s="178"/>
      <c r="Y7329" s="210">
        <f t="shared" si="578"/>
        <v>0.39741830947880097</v>
      </c>
      <c r="Z7329" s="211">
        <f t="shared" si="580"/>
        <v>0.44</v>
      </c>
      <c r="AA7329" s="178"/>
      <c r="AB7329" s="178"/>
      <c r="AC7329" s="178"/>
    </row>
    <row r="7330" spans="2:29" x14ac:dyDescent="0.35">
      <c r="B7330" s="222">
        <v>740700</v>
      </c>
      <c r="C7330" s="208">
        <v>313844</v>
      </c>
      <c r="D7330" s="309">
        <v>17261.419999999998</v>
      </c>
      <c r="E7330" s="206">
        <v>25107.52</v>
      </c>
      <c r="F7330" s="206">
        <v>28245.96</v>
      </c>
      <c r="G7330" s="205">
        <f t="shared" si="581"/>
        <v>0.42371270419873092</v>
      </c>
      <c r="H7330" s="207">
        <f t="shared" si="582"/>
        <v>0.45</v>
      </c>
      <c r="I7330" s="213">
        <v>294374</v>
      </c>
      <c r="J7330" s="213">
        <v>16190.57</v>
      </c>
      <c r="K7330" s="212">
        <v>23549.919999999998</v>
      </c>
      <c r="L7330" s="212">
        <v>26493.66</v>
      </c>
      <c r="M7330" s="239">
        <f t="shared" si="579"/>
        <v>0.51530000000006115</v>
      </c>
      <c r="N7330" s="239"/>
      <c r="O7330" s="178"/>
      <c r="P7330" s="178"/>
      <c r="Q7330" s="178"/>
      <c r="R7330" s="178"/>
      <c r="S7330" s="178"/>
      <c r="T7330" s="178"/>
      <c r="U7330" s="178"/>
      <c r="V7330" s="178"/>
      <c r="W7330" s="178"/>
      <c r="X7330" s="178"/>
      <c r="Y7330" s="210">
        <f t="shared" si="578"/>
        <v>0.39742675847171594</v>
      </c>
      <c r="Z7330" s="211">
        <f t="shared" si="580"/>
        <v>0.46</v>
      </c>
      <c r="AA7330" s="178"/>
      <c r="AB7330" s="178"/>
      <c r="AC7330" s="178"/>
    </row>
    <row r="7331" spans="2:29" x14ac:dyDescent="0.35">
      <c r="B7331" s="222">
        <v>740800</v>
      </c>
      <c r="C7331" s="208">
        <v>313889</v>
      </c>
      <c r="D7331" s="309">
        <v>17263.89</v>
      </c>
      <c r="E7331" s="206">
        <v>25111.119999999999</v>
      </c>
      <c r="F7331" s="206">
        <v>28250.01</v>
      </c>
      <c r="G7331" s="205">
        <f t="shared" si="581"/>
        <v>0.42371625269978402</v>
      </c>
      <c r="H7331" s="207">
        <f t="shared" si="582"/>
        <v>0.45</v>
      </c>
      <c r="I7331" s="213">
        <v>294418</v>
      </c>
      <c r="J7331" s="213">
        <v>16192.99</v>
      </c>
      <c r="K7331" s="212">
        <v>23553.439999999999</v>
      </c>
      <c r="L7331" s="212">
        <v>26497.62</v>
      </c>
      <c r="M7331" s="239">
        <f t="shared" si="579"/>
        <v>0.51520000000025901</v>
      </c>
      <c r="N7331" s="239"/>
      <c r="O7331" s="178"/>
      <c r="P7331" s="178"/>
      <c r="Q7331" s="178"/>
      <c r="R7331" s="178"/>
      <c r="S7331" s="178"/>
      <c r="T7331" s="178"/>
      <c r="U7331" s="178"/>
      <c r="V7331" s="178"/>
      <c r="W7331" s="178"/>
      <c r="X7331" s="178"/>
      <c r="Y7331" s="210">
        <f t="shared" si="578"/>
        <v>0.39743250539956804</v>
      </c>
      <c r="Z7331" s="211">
        <f t="shared" si="580"/>
        <v>0.44</v>
      </c>
      <c r="AA7331" s="178"/>
      <c r="AB7331" s="178"/>
      <c r="AC7331" s="178"/>
    </row>
    <row r="7332" spans="2:29" x14ac:dyDescent="0.35">
      <c r="B7332" s="222">
        <v>740900</v>
      </c>
      <c r="C7332" s="208">
        <v>313934</v>
      </c>
      <c r="D7332" s="309">
        <v>17266.37</v>
      </c>
      <c r="E7332" s="206">
        <v>25114.720000000001</v>
      </c>
      <c r="F7332" s="206">
        <v>28254.06</v>
      </c>
      <c r="G7332" s="205">
        <f t="shared" si="581"/>
        <v>0.42371980024294775</v>
      </c>
      <c r="H7332" s="207">
        <f t="shared" si="582"/>
        <v>0.45</v>
      </c>
      <c r="I7332" s="213">
        <v>294464</v>
      </c>
      <c r="J7332" s="213">
        <v>16195.52</v>
      </c>
      <c r="K7332" s="212">
        <v>23557.119999999999</v>
      </c>
      <c r="L7332" s="212">
        <v>26501.759999999998</v>
      </c>
      <c r="M7332" s="239">
        <f t="shared" si="579"/>
        <v>0.51529999999995202</v>
      </c>
      <c r="N7332" s="239"/>
      <c r="O7332" s="178"/>
      <c r="P7332" s="178"/>
      <c r="Q7332" s="178"/>
      <c r="R7332" s="178"/>
      <c r="S7332" s="178"/>
      <c r="T7332" s="178"/>
      <c r="U7332" s="178"/>
      <c r="V7332" s="178"/>
      <c r="W7332" s="178"/>
      <c r="X7332" s="178"/>
      <c r="Y7332" s="210">
        <f t="shared" si="578"/>
        <v>0.39744095019570791</v>
      </c>
      <c r="Z7332" s="211">
        <f t="shared" si="580"/>
        <v>0.46</v>
      </c>
      <c r="AA7332" s="178"/>
      <c r="AB7332" s="178"/>
      <c r="AC7332" s="178"/>
    </row>
    <row r="7333" spans="2:29" x14ac:dyDescent="0.35">
      <c r="B7333" s="222">
        <v>741000</v>
      </c>
      <c r="C7333" s="208">
        <v>313979</v>
      </c>
      <c r="D7333" s="309">
        <v>17268.84</v>
      </c>
      <c r="E7333" s="206">
        <v>25118.32</v>
      </c>
      <c r="F7333" s="206">
        <v>28258.11</v>
      </c>
      <c r="G7333" s="205">
        <f t="shared" si="581"/>
        <v>0.42372334682860996</v>
      </c>
      <c r="H7333" s="207">
        <f t="shared" si="582"/>
        <v>0.45</v>
      </c>
      <c r="I7333" s="213">
        <v>294508</v>
      </c>
      <c r="J7333" s="213">
        <v>16197.94</v>
      </c>
      <c r="K7333" s="212">
        <v>23560.639999999999</v>
      </c>
      <c r="L7333" s="212">
        <v>26505.72</v>
      </c>
      <c r="M7333" s="239">
        <f t="shared" si="579"/>
        <v>0.51520000000011346</v>
      </c>
      <c r="N7333" s="239"/>
      <c r="O7333" s="178"/>
      <c r="P7333" s="178"/>
      <c r="Q7333" s="178"/>
      <c r="R7333" s="178"/>
      <c r="S7333" s="178"/>
      <c r="T7333" s="178"/>
      <c r="U7333" s="178"/>
      <c r="V7333" s="178"/>
      <c r="W7333" s="178"/>
      <c r="X7333" s="178"/>
      <c r="Y7333" s="210">
        <f t="shared" si="578"/>
        <v>0.39744669365721996</v>
      </c>
      <c r="Z7333" s="211">
        <f t="shared" si="580"/>
        <v>0.44</v>
      </c>
      <c r="AA7333" s="178"/>
      <c r="AB7333" s="178"/>
      <c r="AC7333" s="178"/>
    </row>
    <row r="7334" spans="2:29" x14ac:dyDescent="0.35">
      <c r="B7334" s="222">
        <v>741100</v>
      </c>
      <c r="C7334" s="208">
        <v>314024</v>
      </c>
      <c r="D7334" s="309">
        <v>17271.32</v>
      </c>
      <c r="E7334" s="206">
        <v>25121.919999999998</v>
      </c>
      <c r="F7334" s="206">
        <v>28262.16</v>
      </c>
      <c r="G7334" s="205">
        <f t="shared" si="581"/>
        <v>0.42372689245715828</v>
      </c>
      <c r="H7334" s="207">
        <f t="shared" si="582"/>
        <v>0.45</v>
      </c>
      <c r="I7334" s="213">
        <v>294554</v>
      </c>
      <c r="J7334" s="213">
        <v>16200.47</v>
      </c>
      <c r="K7334" s="212">
        <v>23564.32</v>
      </c>
      <c r="L7334" s="212">
        <v>26509.86</v>
      </c>
      <c r="M7334" s="239">
        <f t="shared" si="579"/>
        <v>0.51529999999980647</v>
      </c>
      <c r="N7334" s="239"/>
      <c r="O7334" s="178"/>
      <c r="P7334" s="178"/>
      <c r="Q7334" s="178"/>
      <c r="R7334" s="178"/>
      <c r="S7334" s="178"/>
      <c r="T7334" s="178"/>
      <c r="U7334" s="178"/>
      <c r="V7334" s="178"/>
      <c r="W7334" s="178"/>
      <c r="X7334" s="178"/>
      <c r="Y7334" s="210">
        <f t="shared" si="578"/>
        <v>0.39745513425988394</v>
      </c>
      <c r="Z7334" s="211">
        <f t="shared" si="580"/>
        <v>0.46</v>
      </c>
      <c r="AA7334" s="178"/>
      <c r="AB7334" s="178"/>
      <c r="AC7334" s="178"/>
    </row>
    <row r="7335" spans="2:29" x14ac:dyDescent="0.35">
      <c r="B7335" s="222">
        <v>741200</v>
      </c>
      <c r="C7335" s="208">
        <v>314069</v>
      </c>
      <c r="D7335" s="309">
        <v>17273.79</v>
      </c>
      <c r="E7335" s="206">
        <v>25125.52</v>
      </c>
      <c r="F7335" s="206">
        <v>28266.21</v>
      </c>
      <c r="G7335" s="205">
        <f t="shared" si="581"/>
        <v>0.42373043712898001</v>
      </c>
      <c r="H7335" s="207">
        <f t="shared" si="582"/>
        <v>0.45</v>
      </c>
      <c r="I7335" s="213">
        <v>294598</v>
      </c>
      <c r="J7335" s="213">
        <v>16202.89</v>
      </c>
      <c r="K7335" s="212">
        <v>23567.84</v>
      </c>
      <c r="L7335" s="212">
        <v>26513.82</v>
      </c>
      <c r="M7335" s="239">
        <f t="shared" si="579"/>
        <v>0.51520000000000432</v>
      </c>
      <c r="N7335" s="239"/>
      <c r="O7335" s="178"/>
      <c r="P7335" s="178"/>
      <c r="Q7335" s="178"/>
      <c r="R7335" s="178"/>
      <c r="S7335" s="178"/>
      <c r="T7335" s="178"/>
      <c r="U7335" s="178"/>
      <c r="V7335" s="178"/>
      <c r="W7335" s="178"/>
      <c r="X7335" s="178"/>
      <c r="Y7335" s="210">
        <f t="shared" si="578"/>
        <v>0.39746087425796006</v>
      </c>
      <c r="Z7335" s="211">
        <f t="shared" si="580"/>
        <v>0.44</v>
      </c>
      <c r="AA7335" s="178"/>
      <c r="AB7335" s="178"/>
      <c r="AC7335" s="178"/>
    </row>
    <row r="7336" spans="2:29" x14ac:dyDescent="0.35">
      <c r="B7336" s="222">
        <v>741300</v>
      </c>
      <c r="C7336" s="208">
        <v>314114</v>
      </c>
      <c r="D7336" s="309">
        <v>17276.27</v>
      </c>
      <c r="E7336" s="206">
        <v>25129.119999999999</v>
      </c>
      <c r="F7336" s="206">
        <v>28270.26</v>
      </c>
      <c r="G7336" s="205">
        <f t="shared" si="581"/>
        <v>0.42373398084446245</v>
      </c>
      <c r="H7336" s="207">
        <f t="shared" si="582"/>
        <v>0.45</v>
      </c>
      <c r="I7336" s="213">
        <v>294644</v>
      </c>
      <c r="J7336" s="213">
        <v>16205.42</v>
      </c>
      <c r="K7336" s="212">
        <v>23571.52</v>
      </c>
      <c r="L7336" s="212">
        <v>26517.96</v>
      </c>
      <c r="M7336" s="239">
        <f t="shared" si="579"/>
        <v>0.51530000000027942</v>
      </c>
      <c r="N7336" s="239"/>
      <c r="O7336" s="178"/>
      <c r="P7336" s="178"/>
      <c r="Q7336" s="178"/>
      <c r="R7336" s="178"/>
      <c r="S7336" s="178"/>
      <c r="T7336" s="178"/>
      <c r="U7336" s="178"/>
      <c r="V7336" s="178"/>
      <c r="W7336" s="178"/>
      <c r="X7336" s="178"/>
      <c r="Y7336" s="210">
        <f t="shared" si="578"/>
        <v>0.39746931067044383</v>
      </c>
      <c r="Z7336" s="211">
        <f t="shared" si="580"/>
        <v>0.46</v>
      </c>
      <c r="AA7336" s="178"/>
      <c r="AB7336" s="178"/>
      <c r="AC7336" s="178"/>
    </row>
    <row r="7337" spans="2:29" x14ac:dyDescent="0.35">
      <c r="B7337" s="222">
        <v>741400</v>
      </c>
      <c r="C7337" s="208">
        <v>314159</v>
      </c>
      <c r="D7337" s="309">
        <v>17278.740000000002</v>
      </c>
      <c r="E7337" s="206">
        <v>25132.720000000001</v>
      </c>
      <c r="F7337" s="206">
        <v>28274.31</v>
      </c>
      <c r="G7337" s="205">
        <f t="shared" si="581"/>
        <v>0.42373752360399247</v>
      </c>
      <c r="H7337" s="207">
        <f t="shared" si="582"/>
        <v>0.45</v>
      </c>
      <c r="I7337" s="213">
        <v>294688</v>
      </c>
      <c r="J7337" s="213">
        <v>16207.84</v>
      </c>
      <c r="K7337" s="212">
        <v>23575.040000000001</v>
      </c>
      <c r="L7337" s="212">
        <v>26521.919999999998</v>
      </c>
      <c r="M7337" s="239">
        <f t="shared" si="579"/>
        <v>0.51519999999989519</v>
      </c>
      <c r="N7337" s="239"/>
      <c r="O7337" s="178"/>
      <c r="P7337" s="178"/>
      <c r="Q7337" s="178"/>
      <c r="R7337" s="178"/>
      <c r="S7337" s="178"/>
      <c r="T7337" s="178"/>
      <c r="U7337" s="178"/>
      <c r="V7337" s="178"/>
      <c r="W7337" s="178"/>
      <c r="X7337" s="178"/>
      <c r="Y7337" s="210">
        <f t="shared" si="578"/>
        <v>0.39747504720798488</v>
      </c>
      <c r="Z7337" s="211">
        <f t="shared" si="580"/>
        <v>0.44</v>
      </c>
      <c r="AA7337" s="178"/>
      <c r="AB7337" s="178"/>
      <c r="AC7337" s="178"/>
    </row>
    <row r="7338" spans="2:29" x14ac:dyDescent="0.35">
      <c r="B7338" s="222">
        <v>741500</v>
      </c>
      <c r="C7338" s="208">
        <v>314204</v>
      </c>
      <c r="D7338" s="309">
        <v>17281.22</v>
      </c>
      <c r="E7338" s="206">
        <v>25136.32</v>
      </c>
      <c r="F7338" s="206">
        <v>28278.36</v>
      </c>
      <c r="G7338" s="205">
        <f t="shared" si="581"/>
        <v>0.42374106540795686</v>
      </c>
      <c r="H7338" s="207">
        <f t="shared" si="582"/>
        <v>0.45</v>
      </c>
      <c r="I7338" s="213">
        <v>294734</v>
      </c>
      <c r="J7338" s="213">
        <v>16210.37</v>
      </c>
      <c r="K7338" s="212">
        <v>23578.720000000001</v>
      </c>
      <c r="L7338" s="212">
        <v>26526.06</v>
      </c>
      <c r="M7338" s="239">
        <f t="shared" si="579"/>
        <v>0.51529999999955178</v>
      </c>
      <c r="N7338" s="239"/>
      <c r="O7338" s="178"/>
      <c r="P7338" s="178"/>
      <c r="Q7338" s="178"/>
      <c r="R7338" s="178"/>
      <c r="S7338" s="178"/>
      <c r="T7338" s="178"/>
      <c r="U7338" s="178"/>
      <c r="V7338" s="178"/>
      <c r="W7338" s="178"/>
      <c r="X7338" s="178"/>
      <c r="Y7338" s="210">
        <f t="shared" si="578"/>
        <v>0.39748347943358059</v>
      </c>
      <c r="Z7338" s="211">
        <f t="shared" si="580"/>
        <v>0.46</v>
      </c>
      <c r="AA7338" s="178"/>
      <c r="AB7338" s="178"/>
      <c r="AC7338" s="178"/>
    </row>
    <row r="7339" spans="2:29" x14ac:dyDescent="0.35">
      <c r="B7339" s="222">
        <v>741600</v>
      </c>
      <c r="C7339" s="208">
        <v>314249</v>
      </c>
      <c r="D7339" s="309">
        <v>17283.689999999999</v>
      </c>
      <c r="E7339" s="206">
        <v>25139.919999999998</v>
      </c>
      <c r="F7339" s="206">
        <v>28282.41</v>
      </c>
      <c r="G7339" s="205">
        <f t="shared" si="581"/>
        <v>0.42374460625674221</v>
      </c>
      <c r="H7339" s="207">
        <f t="shared" si="582"/>
        <v>0.45</v>
      </c>
      <c r="I7339" s="213">
        <v>294778</v>
      </c>
      <c r="J7339" s="213">
        <v>16212.79</v>
      </c>
      <c r="K7339" s="212">
        <v>23582.240000000002</v>
      </c>
      <c r="L7339" s="212">
        <v>26530.02</v>
      </c>
      <c r="M7339" s="239">
        <f t="shared" si="579"/>
        <v>0.51519999999974975</v>
      </c>
      <c r="N7339" s="239"/>
      <c r="O7339" s="178"/>
      <c r="P7339" s="178"/>
      <c r="Q7339" s="178"/>
      <c r="R7339" s="178"/>
      <c r="S7339" s="178"/>
      <c r="T7339" s="178"/>
      <c r="U7339" s="178"/>
      <c r="V7339" s="178"/>
      <c r="W7339" s="178"/>
      <c r="X7339" s="178"/>
      <c r="Y7339" s="210">
        <f t="shared" si="578"/>
        <v>0.39748921251348435</v>
      </c>
      <c r="Z7339" s="211">
        <f t="shared" si="580"/>
        <v>0.44</v>
      </c>
      <c r="AA7339" s="178"/>
      <c r="AB7339" s="178"/>
      <c r="AC7339" s="178"/>
    </row>
    <row r="7340" spans="2:29" x14ac:dyDescent="0.35">
      <c r="B7340" s="222">
        <v>741700</v>
      </c>
      <c r="C7340" s="208">
        <v>314294</v>
      </c>
      <c r="D7340" s="309">
        <v>17286.169999999998</v>
      </c>
      <c r="E7340" s="206">
        <v>25143.52</v>
      </c>
      <c r="F7340" s="206">
        <v>28286.46</v>
      </c>
      <c r="G7340" s="205">
        <f t="shared" si="581"/>
        <v>0.42374814615073481</v>
      </c>
      <c r="H7340" s="207">
        <f t="shared" si="582"/>
        <v>0.45</v>
      </c>
      <c r="I7340" s="213">
        <v>294824</v>
      </c>
      <c r="J7340" s="213">
        <v>16215.32</v>
      </c>
      <c r="K7340" s="212">
        <v>23585.919999999998</v>
      </c>
      <c r="L7340" s="212">
        <v>26534.16</v>
      </c>
      <c r="M7340" s="239">
        <f t="shared" si="579"/>
        <v>0.51530000000006115</v>
      </c>
      <c r="N7340" s="239"/>
      <c r="O7340" s="178"/>
      <c r="P7340" s="178"/>
      <c r="Q7340" s="178"/>
      <c r="R7340" s="178"/>
      <c r="S7340" s="178"/>
      <c r="T7340" s="178"/>
      <c r="U7340" s="178"/>
      <c r="V7340" s="178"/>
      <c r="W7340" s="178"/>
      <c r="X7340" s="178"/>
      <c r="Y7340" s="210">
        <f t="shared" si="578"/>
        <v>0.39749764055548065</v>
      </c>
      <c r="Z7340" s="211">
        <f t="shared" si="580"/>
        <v>0.46</v>
      </c>
      <c r="AA7340" s="178"/>
      <c r="AB7340" s="178"/>
      <c r="AC7340" s="178"/>
    </row>
    <row r="7341" spans="2:29" x14ac:dyDescent="0.35">
      <c r="B7341" s="222">
        <v>741800</v>
      </c>
      <c r="C7341" s="208">
        <v>314339</v>
      </c>
      <c r="D7341" s="309">
        <v>17288.64</v>
      </c>
      <c r="E7341" s="206">
        <v>25147.119999999999</v>
      </c>
      <c r="F7341" s="206">
        <v>28290.51</v>
      </c>
      <c r="G7341" s="205">
        <f t="shared" si="581"/>
        <v>0.42375168509032085</v>
      </c>
      <c r="H7341" s="207">
        <f t="shared" si="582"/>
        <v>0.45</v>
      </c>
      <c r="I7341" s="213">
        <v>294868</v>
      </c>
      <c r="J7341" s="213">
        <v>16217.74</v>
      </c>
      <c r="K7341" s="212">
        <v>23589.439999999999</v>
      </c>
      <c r="L7341" s="212">
        <v>26538.12</v>
      </c>
      <c r="M7341" s="239">
        <f t="shared" si="579"/>
        <v>0.51520000000025901</v>
      </c>
      <c r="N7341" s="239"/>
      <c r="O7341" s="178"/>
      <c r="P7341" s="178"/>
      <c r="Q7341" s="178"/>
      <c r="R7341" s="178"/>
      <c r="S7341" s="178"/>
      <c r="T7341" s="178"/>
      <c r="U7341" s="178"/>
      <c r="V7341" s="178"/>
      <c r="W7341" s="178"/>
      <c r="X7341" s="178"/>
      <c r="Y7341" s="210">
        <f t="shared" si="578"/>
        <v>0.39750337018064169</v>
      </c>
      <c r="Z7341" s="211">
        <f t="shared" si="580"/>
        <v>0.44</v>
      </c>
      <c r="AA7341" s="178"/>
      <c r="AB7341" s="178"/>
      <c r="AC7341" s="178"/>
    </row>
    <row r="7342" spans="2:29" x14ac:dyDescent="0.35">
      <c r="B7342" s="222">
        <v>741900</v>
      </c>
      <c r="C7342" s="208">
        <v>314384</v>
      </c>
      <c r="D7342" s="309">
        <v>17291.12</v>
      </c>
      <c r="E7342" s="206">
        <v>25150.720000000001</v>
      </c>
      <c r="F7342" s="206">
        <v>28294.560000000001</v>
      </c>
      <c r="G7342" s="205">
        <f t="shared" si="581"/>
        <v>0.42375522307588626</v>
      </c>
      <c r="H7342" s="207">
        <f t="shared" si="582"/>
        <v>0.45</v>
      </c>
      <c r="I7342" s="213">
        <v>294914</v>
      </c>
      <c r="J7342" s="213">
        <v>16220.27</v>
      </c>
      <c r="K7342" s="212">
        <v>23593.119999999999</v>
      </c>
      <c r="L7342" s="212">
        <v>26542.26</v>
      </c>
      <c r="M7342" s="239">
        <f t="shared" si="579"/>
        <v>0.51529999999995202</v>
      </c>
      <c r="N7342" s="239"/>
      <c r="O7342" s="178"/>
      <c r="P7342" s="178"/>
      <c r="Q7342" s="178"/>
      <c r="R7342" s="178"/>
      <c r="S7342" s="178"/>
      <c r="T7342" s="178"/>
      <c r="U7342" s="178"/>
      <c r="V7342" s="178"/>
      <c r="W7342" s="178"/>
      <c r="X7342" s="178"/>
      <c r="Y7342" s="210">
        <f t="shared" si="578"/>
        <v>0.39751179404232379</v>
      </c>
      <c r="Z7342" s="211">
        <f t="shared" si="580"/>
        <v>0.46</v>
      </c>
      <c r="AA7342" s="178"/>
      <c r="AB7342" s="178"/>
      <c r="AC7342" s="178"/>
    </row>
    <row r="7343" spans="2:29" x14ac:dyDescent="0.35">
      <c r="B7343" s="222">
        <v>742000</v>
      </c>
      <c r="C7343" s="208">
        <v>314429</v>
      </c>
      <c r="D7343" s="309">
        <v>17293.59</v>
      </c>
      <c r="E7343" s="206">
        <v>25154.32</v>
      </c>
      <c r="F7343" s="206">
        <v>28298.61</v>
      </c>
      <c r="G7343" s="205">
        <f t="shared" si="581"/>
        <v>0.42375876010781671</v>
      </c>
      <c r="H7343" s="207">
        <f t="shared" si="582"/>
        <v>0.45</v>
      </c>
      <c r="I7343" s="213">
        <v>294958</v>
      </c>
      <c r="J7343" s="213">
        <v>16222.69</v>
      </c>
      <c r="K7343" s="212">
        <v>23596.639999999999</v>
      </c>
      <c r="L7343" s="212">
        <v>26546.22</v>
      </c>
      <c r="M7343" s="239">
        <f t="shared" si="579"/>
        <v>0.51520000000011346</v>
      </c>
      <c r="N7343" s="239"/>
      <c r="O7343" s="178"/>
      <c r="P7343" s="178"/>
      <c r="Q7343" s="178"/>
      <c r="R7343" s="178"/>
      <c r="S7343" s="178"/>
      <c r="T7343" s="178"/>
      <c r="U7343" s="178"/>
      <c r="V7343" s="178"/>
      <c r="W7343" s="178"/>
      <c r="X7343" s="178"/>
      <c r="Y7343" s="210">
        <f t="shared" si="578"/>
        <v>0.39751752021563341</v>
      </c>
      <c r="Z7343" s="211">
        <f t="shared" si="580"/>
        <v>0.44</v>
      </c>
      <c r="AA7343" s="178"/>
      <c r="AB7343" s="178"/>
      <c r="AC7343" s="178"/>
    </row>
    <row r="7344" spans="2:29" x14ac:dyDescent="0.35">
      <c r="B7344" s="222">
        <v>742100</v>
      </c>
      <c r="C7344" s="208">
        <v>314474</v>
      </c>
      <c r="D7344" s="309">
        <v>17296.07</v>
      </c>
      <c r="E7344" s="206">
        <v>25157.919999999998</v>
      </c>
      <c r="F7344" s="206">
        <v>28302.66</v>
      </c>
      <c r="G7344" s="205">
        <f t="shared" si="581"/>
        <v>0.4237622961864978</v>
      </c>
      <c r="H7344" s="207">
        <f t="shared" si="582"/>
        <v>0.45</v>
      </c>
      <c r="I7344" s="213">
        <v>295004</v>
      </c>
      <c r="J7344" s="213">
        <v>16225.22</v>
      </c>
      <c r="K7344" s="212">
        <v>23600.32</v>
      </c>
      <c r="L7344" s="212">
        <v>26550.36</v>
      </c>
      <c r="M7344" s="239">
        <f t="shared" si="579"/>
        <v>0.51529999999980647</v>
      </c>
      <c r="N7344" s="239"/>
      <c r="O7344" s="178"/>
      <c r="P7344" s="178"/>
      <c r="Q7344" s="178"/>
      <c r="R7344" s="178"/>
      <c r="S7344" s="178"/>
      <c r="T7344" s="178"/>
      <c r="U7344" s="178"/>
      <c r="V7344" s="178"/>
      <c r="W7344" s="178"/>
      <c r="X7344" s="178"/>
      <c r="Y7344" s="210">
        <f t="shared" si="578"/>
        <v>0.39752593990028295</v>
      </c>
      <c r="Z7344" s="211">
        <f t="shared" si="580"/>
        <v>0.46</v>
      </c>
      <c r="AA7344" s="178"/>
      <c r="AB7344" s="178"/>
      <c r="AC7344" s="178"/>
    </row>
    <row r="7345" spans="2:29" x14ac:dyDescent="0.35">
      <c r="B7345" s="222">
        <v>742200</v>
      </c>
      <c r="C7345" s="208">
        <v>314519</v>
      </c>
      <c r="D7345" s="309">
        <v>17298.54</v>
      </c>
      <c r="E7345" s="206">
        <v>25161.52</v>
      </c>
      <c r="F7345" s="206">
        <v>28306.71</v>
      </c>
      <c r="G7345" s="205">
        <f t="shared" si="581"/>
        <v>0.42376583131231477</v>
      </c>
      <c r="H7345" s="207">
        <f t="shared" si="582"/>
        <v>0.45</v>
      </c>
      <c r="I7345" s="213">
        <v>295048</v>
      </c>
      <c r="J7345" s="213">
        <v>16227.64</v>
      </c>
      <c r="K7345" s="212">
        <v>23603.84</v>
      </c>
      <c r="L7345" s="212">
        <v>26554.32</v>
      </c>
      <c r="M7345" s="239">
        <f t="shared" si="579"/>
        <v>0.51520000000000432</v>
      </c>
      <c r="N7345" s="239"/>
      <c r="O7345" s="178"/>
      <c r="P7345" s="178"/>
      <c r="Q7345" s="178"/>
      <c r="R7345" s="178"/>
      <c r="S7345" s="178"/>
      <c r="T7345" s="178"/>
      <c r="U7345" s="178"/>
      <c r="V7345" s="178"/>
      <c r="W7345" s="178"/>
      <c r="X7345" s="178"/>
      <c r="Y7345" s="210">
        <f t="shared" si="578"/>
        <v>0.39753166262462947</v>
      </c>
      <c r="Z7345" s="211">
        <f t="shared" si="580"/>
        <v>0.44</v>
      </c>
      <c r="AA7345" s="178"/>
      <c r="AB7345" s="178"/>
      <c r="AC7345" s="178"/>
    </row>
    <row r="7346" spans="2:29" x14ac:dyDescent="0.35">
      <c r="B7346" s="222">
        <v>742300</v>
      </c>
      <c r="C7346" s="208">
        <v>314564</v>
      </c>
      <c r="D7346" s="309">
        <v>17301.02</v>
      </c>
      <c r="E7346" s="206">
        <v>25165.119999999999</v>
      </c>
      <c r="F7346" s="206">
        <v>28310.76</v>
      </c>
      <c r="G7346" s="205">
        <f t="shared" si="581"/>
        <v>0.42376936548565269</v>
      </c>
      <c r="H7346" s="207">
        <f t="shared" si="582"/>
        <v>0.45</v>
      </c>
      <c r="I7346" s="213">
        <v>295094</v>
      </c>
      <c r="J7346" s="213">
        <v>16230.17</v>
      </c>
      <c r="K7346" s="212">
        <v>23607.52</v>
      </c>
      <c r="L7346" s="212">
        <v>26558.46</v>
      </c>
      <c r="M7346" s="239">
        <f t="shared" si="579"/>
        <v>0.51530000000027942</v>
      </c>
      <c r="N7346" s="239"/>
      <c r="O7346" s="178"/>
      <c r="P7346" s="178"/>
      <c r="Q7346" s="178"/>
      <c r="R7346" s="178"/>
      <c r="S7346" s="178"/>
      <c r="T7346" s="178"/>
      <c r="U7346" s="178"/>
      <c r="V7346" s="178"/>
      <c r="W7346" s="178"/>
      <c r="X7346" s="178"/>
      <c r="Y7346" s="210">
        <f t="shared" si="578"/>
        <v>0.39754007813552472</v>
      </c>
      <c r="Z7346" s="211">
        <f t="shared" si="580"/>
        <v>0.46</v>
      </c>
      <c r="AA7346" s="178"/>
      <c r="AB7346" s="178"/>
      <c r="AC7346" s="178"/>
    </row>
    <row r="7347" spans="2:29" x14ac:dyDescent="0.35">
      <c r="B7347" s="222">
        <v>742400</v>
      </c>
      <c r="C7347" s="208">
        <v>314609</v>
      </c>
      <c r="D7347" s="309">
        <v>17303.490000000002</v>
      </c>
      <c r="E7347" s="206">
        <v>25168.720000000001</v>
      </c>
      <c r="F7347" s="206">
        <v>28314.81</v>
      </c>
      <c r="G7347" s="205">
        <f t="shared" si="581"/>
        <v>0.42377289870689655</v>
      </c>
      <c r="H7347" s="207">
        <f t="shared" si="582"/>
        <v>0.45</v>
      </c>
      <c r="I7347" s="213">
        <v>295138</v>
      </c>
      <c r="J7347" s="213">
        <v>16232.59</v>
      </c>
      <c r="K7347" s="212">
        <v>23611.040000000001</v>
      </c>
      <c r="L7347" s="212">
        <v>26562.42</v>
      </c>
      <c r="M7347" s="239">
        <f t="shared" si="579"/>
        <v>0.51519999999989519</v>
      </c>
      <c r="N7347" s="239"/>
      <c r="O7347" s="178"/>
      <c r="P7347" s="178"/>
      <c r="Q7347" s="178"/>
      <c r="R7347" s="178"/>
      <c r="S7347" s="178"/>
      <c r="T7347" s="178"/>
      <c r="U7347" s="178"/>
      <c r="V7347" s="178"/>
      <c r="W7347" s="178"/>
      <c r="X7347" s="178"/>
      <c r="Y7347" s="210">
        <f t="shared" si="578"/>
        <v>0.39754579741379309</v>
      </c>
      <c r="Z7347" s="211">
        <f t="shared" si="580"/>
        <v>0.44</v>
      </c>
      <c r="AA7347" s="178"/>
      <c r="AB7347" s="178"/>
      <c r="AC7347" s="178"/>
    </row>
    <row r="7348" spans="2:29" x14ac:dyDescent="0.35">
      <c r="B7348" s="222">
        <v>742500</v>
      </c>
      <c r="C7348" s="208">
        <v>314654</v>
      </c>
      <c r="D7348" s="309">
        <v>17305.97</v>
      </c>
      <c r="E7348" s="206">
        <v>25172.32</v>
      </c>
      <c r="F7348" s="206">
        <v>28318.86</v>
      </c>
      <c r="G7348" s="205">
        <f t="shared" si="581"/>
        <v>0.42377643097643097</v>
      </c>
      <c r="H7348" s="207">
        <f t="shared" si="582"/>
        <v>0.45</v>
      </c>
      <c r="I7348" s="213">
        <v>295184</v>
      </c>
      <c r="J7348" s="213">
        <v>16235.12</v>
      </c>
      <c r="K7348" s="212">
        <v>23614.720000000001</v>
      </c>
      <c r="L7348" s="212">
        <v>26566.560000000001</v>
      </c>
      <c r="M7348" s="239">
        <f t="shared" si="579"/>
        <v>0.51529999999955178</v>
      </c>
      <c r="N7348" s="239"/>
      <c r="O7348" s="178"/>
      <c r="P7348" s="178"/>
      <c r="Q7348" s="178"/>
      <c r="R7348" s="178"/>
      <c r="S7348" s="178"/>
      <c r="T7348" s="178"/>
      <c r="U7348" s="178"/>
      <c r="V7348" s="178"/>
      <c r="W7348" s="178"/>
      <c r="X7348" s="178"/>
      <c r="Y7348" s="210">
        <f t="shared" si="578"/>
        <v>0.39755420875420877</v>
      </c>
      <c r="Z7348" s="211">
        <f t="shared" si="580"/>
        <v>0.46</v>
      </c>
      <c r="AA7348" s="178"/>
      <c r="AB7348" s="178"/>
      <c r="AC7348" s="178"/>
    </row>
    <row r="7349" spans="2:29" x14ac:dyDescent="0.35">
      <c r="B7349" s="222">
        <v>742600</v>
      </c>
      <c r="C7349" s="208">
        <v>314699</v>
      </c>
      <c r="D7349" s="309">
        <v>17308.439999999999</v>
      </c>
      <c r="E7349" s="206">
        <v>25175.919999999998</v>
      </c>
      <c r="F7349" s="206">
        <v>28322.91</v>
      </c>
      <c r="G7349" s="205">
        <f t="shared" si="581"/>
        <v>0.42377996229464043</v>
      </c>
      <c r="H7349" s="207">
        <f t="shared" si="582"/>
        <v>0.45</v>
      </c>
      <c r="I7349" s="213">
        <v>295228</v>
      </c>
      <c r="J7349" s="213">
        <v>16237.54</v>
      </c>
      <c r="K7349" s="212">
        <v>23618.240000000002</v>
      </c>
      <c r="L7349" s="212">
        <v>26570.52</v>
      </c>
      <c r="M7349" s="239">
        <f t="shared" si="579"/>
        <v>0.51519999999974975</v>
      </c>
      <c r="N7349" s="239"/>
      <c r="O7349" s="178"/>
      <c r="P7349" s="178"/>
      <c r="Q7349" s="178"/>
      <c r="R7349" s="178"/>
      <c r="S7349" s="178"/>
      <c r="T7349" s="178"/>
      <c r="U7349" s="178"/>
      <c r="V7349" s="178"/>
      <c r="W7349" s="178"/>
      <c r="X7349" s="178"/>
      <c r="Y7349" s="210">
        <f t="shared" si="578"/>
        <v>0.39755992458928091</v>
      </c>
      <c r="Z7349" s="211">
        <f t="shared" si="580"/>
        <v>0.44</v>
      </c>
      <c r="AA7349" s="178"/>
      <c r="AB7349" s="178"/>
      <c r="AC7349" s="178"/>
    </row>
    <row r="7350" spans="2:29" x14ac:dyDescent="0.35">
      <c r="B7350" s="222">
        <v>742700</v>
      </c>
      <c r="C7350" s="208">
        <v>314744</v>
      </c>
      <c r="D7350" s="309">
        <v>17310.919999999998</v>
      </c>
      <c r="E7350" s="206">
        <v>25179.52</v>
      </c>
      <c r="F7350" s="206">
        <v>28326.959999999999</v>
      </c>
      <c r="G7350" s="205">
        <f t="shared" si="581"/>
        <v>0.42378349266190923</v>
      </c>
      <c r="H7350" s="207">
        <f t="shared" si="582"/>
        <v>0.45</v>
      </c>
      <c r="I7350" s="213">
        <v>295274</v>
      </c>
      <c r="J7350" s="213">
        <v>16240.07</v>
      </c>
      <c r="K7350" s="212">
        <v>23621.919999999998</v>
      </c>
      <c r="L7350" s="212">
        <v>26574.66</v>
      </c>
      <c r="M7350" s="239">
        <f t="shared" si="579"/>
        <v>0.51530000000006115</v>
      </c>
      <c r="N7350" s="239"/>
      <c r="O7350" s="178"/>
      <c r="P7350" s="178"/>
      <c r="Q7350" s="178"/>
      <c r="R7350" s="178"/>
      <c r="S7350" s="178"/>
      <c r="T7350" s="178"/>
      <c r="U7350" s="178"/>
      <c r="V7350" s="178"/>
      <c r="W7350" s="178"/>
      <c r="X7350" s="178"/>
      <c r="Y7350" s="210">
        <f t="shared" si="578"/>
        <v>0.39756833176248824</v>
      </c>
      <c r="Z7350" s="211">
        <f t="shared" si="580"/>
        <v>0.46</v>
      </c>
      <c r="AA7350" s="178"/>
      <c r="AB7350" s="178"/>
      <c r="AC7350" s="178"/>
    </row>
    <row r="7351" spans="2:29" x14ac:dyDescent="0.35">
      <c r="B7351" s="222">
        <v>742800</v>
      </c>
      <c r="C7351" s="208">
        <v>314789</v>
      </c>
      <c r="D7351" s="309">
        <v>17313.39</v>
      </c>
      <c r="E7351" s="206">
        <v>25183.119999999999</v>
      </c>
      <c r="F7351" s="206">
        <v>28331.01</v>
      </c>
      <c r="G7351" s="205">
        <f t="shared" si="581"/>
        <v>0.42378702207862146</v>
      </c>
      <c r="H7351" s="207">
        <f t="shared" si="582"/>
        <v>0.45</v>
      </c>
      <c r="I7351" s="213">
        <v>295318</v>
      </c>
      <c r="J7351" s="213">
        <v>16242.49</v>
      </c>
      <c r="K7351" s="212">
        <v>23625.439999999999</v>
      </c>
      <c r="L7351" s="212">
        <v>26578.62</v>
      </c>
      <c r="M7351" s="239">
        <f t="shared" si="579"/>
        <v>0.51520000000025901</v>
      </c>
      <c r="N7351" s="239"/>
      <c r="O7351" s="178"/>
      <c r="P7351" s="178"/>
      <c r="Q7351" s="178"/>
      <c r="R7351" s="178"/>
      <c r="S7351" s="178"/>
      <c r="T7351" s="178"/>
      <c r="U7351" s="178"/>
      <c r="V7351" s="178"/>
      <c r="W7351" s="178"/>
      <c r="X7351" s="178"/>
      <c r="Y7351" s="210">
        <f t="shared" si="578"/>
        <v>0.39757404415724285</v>
      </c>
      <c r="Z7351" s="211">
        <f t="shared" si="580"/>
        <v>0.44</v>
      </c>
      <c r="AA7351" s="178"/>
      <c r="AB7351" s="178"/>
      <c r="AC7351" s="178"/>
    </row>
    <row r="7352" spans="2:29" x14ac:dyDescent="0.35">
      <c r="B7352" s="222">
        <v>742900</v>
      </c>
      <c r="C7352" s="208">
        <v>314834</v>
      </c>
      <c r="D7352" s="309">
        <v>17315.87</v>
      </c>
      <c r="E7352" s="206">
        <v>25186.720000000001</v>
      </c>
      <c r="F7352" s="206">
        <v>28335.06</v>
      </c>
      <c r="G7352" s="205">
        <f t="shared" si="581"/>
        <v>0.42379055054516085</v>
      </c>
      <c r="H7352" s="207">
        <f t="shared" si="582"/>
        <v>0.45</v>
      </c>
      <c r="I7352" s="213">
        <v>295364</v>
      </c>
      <c r="J7352" s="213">
        <v>16245.02</v>
      </c>
      <c r="K7352" s="212">
        <v>23629.119999999999</v>
      </c>
      <c r="L7352" s="212">
        <v>26582.76</v>
      </c>
      <c r="M7352" s="239">
        <f t="shared" si="579"/>
        <v>0.51529999999995202</v>
      </c>
      <c r="N7352" s="239"/>
      <c r="O7352" s="178"/>
      <c r="P7352" s="178"/>
      <c r="Q7352" s="178"/>
      <c r="R7352" s="178"/>
      <c r="S7352" s="178"/>
      <c r="T7352" s="178"/>
      <c r="U7352" s="178"/>
      <c r="V7352" s="178"/>
      <c r="W7352" s="178"/>
      <c r="X7352" s="178"/>
      <c r="Y7352" s="210">
        <f t="shared" si="578"/>
        <v>0.39758244716650964</v>
      </c>
      <c r="Z7352" s="211">
        <f t="shared" si="580"/>
        <v>0.46</v>
      </c>
      <c r="AA7352" s="178"/>
      <c r="AB7352" s="178"/>
      <c r="AC7352" s="178"/>
    </row>
    <row r="7353" spans="2:29" x14ac:dyDescent="0.35">
      <c r="B7353" s="222">
        <v>743000</v>
      </c>
      <c r="C7353" s="208">
        <v>314879</v>
      </c>
      <c r="D7353" s="309">
        <v>17318.34</v>
      </c>
      <c r="E7353" s="206">
        <v>25190.32</v>
      </c>
      <c r="F7353" s="206">
        <v>28339.11</v>
      </c>
      <c r="G7353" s="205">
        <f t="shared" si="581"/>
        <v>0.42379407806191116</v>
      </c>
      <c r="H7353" s="207">
        <f t="shared" si="582"/>
        <v>0.45</v>
      </c>
      <c r="I7353" s="213">
        <v>295408</v>
      </c>
      <c r="J7353" s="213">
        <v>16247.44</v>
      </c>
      <c r="K7353" s="212">
        <v>23632.639999999999</v>
      </c>
      <c r="L7353" s="212">
        <v>26586.720000000001</v>
      </c>
      <c r="M7353" s="239">
        <f t="shared" si="579"/>
        <v>0.51520000000011346</v>
      </c>
      <c r="N7353" s="239"/>
      <c r="O7353" s="178"/>
      <c r="P7353" s="178"/>
      <c r="Q7353" s="178"/>
      <c r="R7353" s="178"/>
      <c r="S7353" s="178"/>
      <c r="T7353" s="178"/>
      <c r="U7353" s="178"/>
      <c r="V7353" s="178"/>
      <c r="W7353" s="178"/>
      <c r="X7353" s="178"/>
      <c r="Y7353" s="210">
        <f t="shared" si="578"/>
        <v>0.39758815612382237</v>
      </c>
      <c r="Z7353" s="211">
        <f t="shared" si="580"/>
        <v>0.44</v>
      </c>
      <c r="AA7353" s="178"/>
      <c r="AB7353" s="178"/>
      <c r="AC7353" s="178"/>
    </row>
    <row r="7354" spans="2:29" x14ac:dyDescent="0.35">
      <c r="B7354" s="222">
        <v>743100</v>
      </c>
      <c r="C7354" s="208">
        <v>314924</v>
      </c>
      <c r="D7354" s="309">
        <v>17320.82</v>
      </c>
      <c r="E7354" s="206">
        <v>25193.919999999998</v>
      </c>
      <c r="F7354" s="206">
        <v>28343.16</v>
      </c>
      <c r="G7354" s="205">
        <f t="shared" si="581"/>
        <v>0.42379760462925581</v>
      </c>
      <c r="H7354" s="207">
        <f t="shared" si="582"/>
        <v>0.45</v>
      </c>
      <c r="I7354" s="213">
        <v>295454</v>
      </c>
      <c r="J7354" s="213">
        <v>16249.97</v>
      </c>
      <c r="K7354" s="212">
        <v>23636.32</v>
      </c>
      <c r="L7354" s="212">
        <v>26590.86</v>
      </c>
      <c r="M7354" s="239">
        <f t="shared" si="579"/>
        <v>0.51529999999980647</v>
      </c>
      <c r="N7354" s="239"/>
      <c r="O7354" s="178"/>
      <c r="P7354" s="178"/>
      <c r="Q7354" s="178"/>
      <c r="R7354" s="178"/>
      <c r="S7354" s="178"/>
      <c r="T7354" s="178"/>
      <c r="U7354" s="178"/>
      <c r="V7354" s="178"/>
      <c r="W7354" s="178"/>
      <c r="X7354" s="178"/>
      <c r="Y7354" s="210">
        <f t="shared" si="578"/>
        <v>0.39759655497241286</v>
      </c>
      <c r="Z7354" s="211">
        <f t="shared" si="580"/>
        <v>0.46</v>
      </c>
      <c r="AA7354" s="178"/>
      <c r="AB7354" s="178"/>
      <c r="AC7354" s="178"/>
    </row>
    <row r="7355" spans="2:29" x14ac:dyDescent="0.35">
      <c r="B7355" s="222">
        <v>743200</v>
      </c>
      <c r="C7355" s="208">
        <v>314969</v>
      </c>
      <c r="D7355" s="309">
        <v>17323.29</v>
      </c>
      <c r="E7355" s="206">
        <v>25197.52</v>
      </c>
      <c r="F7355" s="206">
        <v>28347.21</v>
      </c>
      <c r="G7355" s="205">
        <f t="shared" si="581"/>
        <v>0.42380113024757804</v>
      </c>
      <c r="H7355" s="207">
        <f t="shared" si="582"/>
        <v>0.45</v>
      </c>
      <c r="I7355" s="213">
        <v>295498</v>
      </c>
      <c r="J7355" s="213">
        <v>16252.39</v>
      </c>
      <c r="K7355" s="212">
        <v>23639.84</v>
      </c>
      <c r="L7355" s="212">
        <v>26594.82</v>
      </c>
      <c r="M7355" s="239">
        <f t="shared" si="579"/>
        <v>0.51520000000000432</v>
      </c>
      <c r="N7355" s="239"/>
      <c r="O7355" s="178"/>
      <c r="P7355" s="178"/>
      <c r="Q7355" s="178"/>
      <c r="R7355" s="178"/>
      <c r="S7355" s="178"/>
      <c r="T7355" s="178"/>
      <c r="U7355" s="178"/>
      <c r="V7355" s="178"/>
      <c r="W7355" s="178"/>
      <c r="X7355" s="178"/>
      <c r="Y7355" s="210">
        <f t="shared" si="578"/>
        <v>0.39760226049515607</v>
      </c>
      <c r="Z7355" s="211">
        <f t="shared" si="580"/>
        <v>0.44</v>
      </c>
      <c r="AA7355" s="178"/>
      <c r="AB7355" s="178"/>
      <c r="AC7355" s="178"/>
    </row>
    <row r="7356" spans="2:29" x14ac:dyDescent="0.35">
      <c r="B7356" s="222">
        <v>743300</v>
      </c>
      <c r="C7356" s="208">
        <v>315014</v>
      </c>
      <c r="D7356" s="309">
        <v>17325.77</v>
      </c>
      <c r="E7356" s="206">
        <v>25201.119999999999</v>
      </c>
      <c r="F7356" s="206">
        <v>28351.26</v>
      </c>
      <c r="G7356" s="205">
        <f t="shared" si="581"/>
        <v>0.42380465491726088</v>
      </c>
      <c r="H7356" s="207">
        <f t="shared" si="582"/>
        <v>0.45</v>
      </c>
      <c r="I7356" s="213">
        <v>295544</v>
      </c>
      <c r="J7356" s="213">
        <v>16254.92</v>
      </c>
      <c r="K7356" s="212">
        <v>23643.52</v>
      </c>
      <c r="L7356" s="212">
        <v>26598.959999999999</v>
      </c>
      <c r="M7356" s="239">
        <f t="shared" si="579"/>
        <v>0.51530000000027942</v>
      </c>
      <c r="N7356" s="239"/>
      <c r="O7356" s="178"/>
      <c r="P7356" s="178"/>
      <c r="Q7356" s="178"/>
      <c r="R7356" s="178"/>
      <c r="S7356" s="178"/>
      <c r="T7356" s="178"/>
      <c r="U7356" s="178"/>
      <c r="V7356" s="178"/>
      <c r="W7356" s="178"/>
      <c r="X7356" s="178"/>
      <c r="Y7356" s="210">
        <f t="shared" si="578"/>
        <v>0.39761065518633121</v>
      </c>
      <c r="Z7356" s="211">
        <f t="shared" si="580"/>
        <v>0.46</v>
      </c>
      <c r="AA7356" s="178"/>
      <c r="AB7356" s="178"/>
      <c r="AC7356" s="178"/>
    </row>
    <row r="7357" spans="2:29" x14ac:dyDescent="0.35">
      <c r="B7357" s="222">
        <v>743400</v>
      </c>
      <c r="C7357" s="208">
        <v>315059</v>
      </c>
      <c r="D7357" s="309">
        <v>17328.240000000002</v>
      </c>
      <c r="E7357" s="206">
        <v>25204.720000000001</v>
      </c>
      <c r="F7357" s="206">
        <v>28355.31</v>
      </c>
      <c r="G7357" s="205">
        <f t="shared" si="581"/>
        <v>0.42380817863868714</v>
      </c>
      <c r="H7357" s="207">
        <f t="shared" si="582"/>
        <v>0.45</v>
      </c>
      <c r="I7357" s="213">
        <v>295588</v>
      </c>
      <c r="J7357" s="213">
        <v>16257.34</v>
      </c>
      <c r="K7357" s="212">
        <v>23647.040000000001</v>
      </c>
      <c r="L7357" s="212">
        <v>26602.92</v>
      </c>
      <c r="M7357" s="239">
        <f t="shared" si="579"/>
        <v>0.51519999999989519</v>
      </c>
      <c r="N7357" s="239"/>
      <c r="O7357" s="178"/>
      <c r="P7357" s="178"/>
      <c r="Q7357" s="178"/>
      <c r="R7357" s="178"/>
      <c r="S7357" s="178"/>
      <c r="T7357" s="178"/>
      <c r="U7357" s="178"/>
      <c r="V7357" s="178"/>
      <c r="W7357" s="178"/>
      <c r="X7357" s="178"/>
      <c r="Y7357" s="210">
        <f t="shared" si="578"/>
        <v>0.39761635727737421</v>
      </c>
      <c r="Z7357" s="211">
        <f t="shared" si="580"/>
        <v>0.44</v>
      </c>
      <c r="AA7357" s="178"/>
      <c r="AB7357" s="178"/>
      <c r="AC7357" s="178"/>
    </row>
    <row r="7358" spans="2:29" x14ac:dyDescent="0.35">
      <c r="B7358" s="222">
        <v>743500</v>
      </c>
      <c r="C7358" s="208">
        <v>315104</v>
      </c>
      <c r="D7358" s="309">
        <v>17330.72</v>
      </c>
      <c r="E7358" s="206">
        <v>25208.32</v>
      </c>
      <c r="F7358" s="206">
        <v>28359.360000000001</v>
      </c>
      <c r="G7358" s="205">
        <f t="shared" si="581"/>
        <v>0.42381170141223939</v>
      </c>
      <c r="H7358" s="207">
        <f t="shared" si="582"/>
        <v>0.45</v>
      </c>
      <c r="I7358" s="213">
        <v>295634</v>
      </c>
      <c r="J7358" s="213">
        <v>16259.87</v>
      </c>
      <c r="K7358" s="212">
        <v>23650.720000000001</v>
      </c>
      <c r="L7358" s="212">
        <v>26607.06</v>
      </c>
      <c r="M7358" s="239">
        <f t="shared" si="579"/>
        <v>0.51529999999955178</v>
      </c>
      <c r="N7358" s="239"/>
      <c r="O7358" s="178"/>
      <c r="P7358" s="178"/>
      <c r="Q7358" s="178"/>
      <c r="R7358" s="178"/>
      <c r="S7358" s="178"/>
      <c r="T7358" s="178"/>
      <c r="U7358" s="178"/>
      <c r="V7358" s="178"/>
      <c r="W7358" s="178"/>
      <c r="X7358" s="178"/>
      <c r="Y7358" s="210">
        <f t="shared" si="578"/>
        <v>0.39762474781439139</v>
      </c>
      <c r="Z7358" s="211">
        <f t="shared" si="580"/>
        <v>0.46</v>
      </c>
      <c r="AA7358" s="178"/>
      <c r="AB7358" s="178"/>
      <c r="AC7358" s="178"/>
    </row>
    <row r="7359" spans="2:29" x14ac:dyDescent="0.35">
      <c r="B7359" s="222">
        <v>743600</v>
      </c>
      <c r="C7359" s="208">
        <v>315149</v>
      </c>
      <c r="D7359" s="309">
        <v>17333.189999999999</v>
      </c>
      <c r="E7359" s="206">
        <v>25211.919999999998</v>
      </c>
      <c r="F7359" s="206">
        <v>28363.41</v>
      </c>
      <c r="G7359" s="205">
        <f t="shared" si="581"/>
        <v>0.42381522323830018</v>
      </c>
      <c r="H7359" s="207">
        <f t="shared" si="582"/>
        <v>0.45</v>
      </c>
      <c r="I7359" s="213">
        <v>295678</v>
      </c>
      <c r="J7359" s="213">
        <v>16262.29</v>
      </c>
      <c r="K7359" s="212">
        <v>23654.240000000002</v>
      </c>
      <c r="L7359" s="212">
        <v>26611.02</v>
      </c>
      <c r="M7359" s="239">
        <f t="shared" si="579"/>
        <v>0.51519999999974975</v>
      </c>
      <c r="N7359" s="239"/>
      <c r="O7359" s="178"/>
      <c r="P7359" s="178"/>
      <c r="Q7359" s="178"/>
      <c r="R7359" s="178"/>
      <c r="S7359" s="178"/>
      <c r="T7359" s="178"/>
      <c r="U7359" s="178"/>
      <c r="V7359" s="178"/>
      <c r="W7359" s="178"/>
      <c r="X7359" s="178"/>
      <c r="Y7359" s="210">
        <f t="shared" si="578"/>
        <v>0.39763044647660034</v>
      </c>
      <c r="Z7359" s="211">
        <f t="shared" si="580"/>
        <v>0.44</v>
      </c>
      <c r="AA7359" s="178"/>
      <c r="AB7359" s="178"/>
      <c r="AC7359" s="178"/>
    </row>
    <row r="7360" spans="2:29" x14ac:dyDescent="0.35">
      <c r="B7360" s="222">
        <v>743700</v>
      </c>
      <c r="C7360" s="208">
        <v>315194</v>
      </c>
      <c r="D7360" s="309">
        <v>17335.669999999998</v>
      </c>
      <c r="E7360" s="206">
        <v>25215.52</v>
      </c>
      <c r="F7360" s="206">
        <v>28367.46</v>
      </c>
      <c r="G7360" s="205">
        <f t="shared" si="581"/>
        <v>0.42381874411725157</v>
      </c>
      <c r="H7360" s="207">
        <f t="shared" si="582"/>
        <v>0.45</v>
      </c>
      <c r="I7360" s="213">
        <v>295724</v>
      </c>
      <c r="J7360" s="213">
        <v>16264.82</v>
      </c>
      <c r="K7360" s="212">
        <v>23657.919999999998</v>
      </c>
      <c r="L7360" s="212">
        <v>26615.16</v>
      </c>
      <c r="M7360" s="239">
        <f t="shared" si="579"/>
        <v>0.51530000000006115</v>
      </c>
      <c r="N7360" s="239"/>
      <c r="O7360" s="178"/>
      <c r="P7360" s="178"/>
      <c r="Q7360" s="178"/>
      <c r="R7360" s="178"/>
      <c r="S7360" s="178"/>
      <c r="T7360" s="178"/>
      <c r="U7360" s="178"/>
      <c r="V7360" s="178"/>
      <c r="W7360" s="178"/>
      <c r="X7360" s="178"/>
      <c r="Y7360" s="210">
        <f t="shared" si="578"/>
        <v>0.39763883286271345</v>
      </c>
      <c r="Z7360" s="211">
        <f t="shared" si="580"/>
        <v>0.46</v>
      </c>
      <c r="AA7360" s="178"/>
      <c r="AB7360" s="178"/>
      <c r="AC7360" s="178"/>
    </row>
    <row r="7361" spans="2:29" x14ac:dyDescent="0.35">
      <c r="B7361" s="222">
        <v>743800</v>
      </c>
      <c r="C7361" s="208">
        <v>315239</v>
      </c>
      <c r="D7361" s="309">
        <v>17338.14</v>
      </c>
      <c r="E7361" s="206">
        <v>25219.119999999999</v>
      </c>
      <c r="F7361" s="206">
        <v>28371.51</v>
      </c>
      <c r="G7361" s="205">
        <f t="shared" si="581"/>
        <v>0.42382226404947565</v>
      </c>
      <c r="H7361" s="207">
        <f t="shared" si="582"/>
        <v>0.45</v>
      </c>
      <c r="I7361" s="213">
        <v>295768</v>
      </c>
      <c r="J7361" s="213">
        <v>16267.24</v>
      </c>
      <c r="K7361" s="212">
        <v>23661.439999999999</v>
      </c>
      <c r="L7361" s="212">
        <v>26619.119999999999</v>
      </c>
      <c r="M7361" s="239">
        <f t="shared" si="579"/>
        <v>0.51520000000025901</v>
      </c>
      <c r="N7361" s="239"/>
      <c r="O7361" s="178"/>
      <c r="P7361" s="178"/>
      <c r="Q7361" s="178"/>
      <c r="R7361" s="178"/>
      <c r="S7361" s="178"/>
      <c r="T7361" s="178"/>
      <c r="U7361" s="178"/>
      <c r="V7361" s="178"/>
      <c r="W7361" s="178"/>
      <c r="X7361" s="178"/>
      <c r="Y7361" s="210">
        <f t="shared" si="578"/>
        <v>0.39764452809895134</v>
      </c>
      <c r="Z7361" s="211">
        <f t="shared" si="580"/>
        <v>0.44</v>
      </c>
      <c r="AA7361" s="178"/>
      <c r="AB7361" s="178"/>
      <c r="AC7361" s="178"/>
    </row>
    <row r="7362" spans="2:29" x14ac:dyDescent="0.35">
      <c r="B7362" s="222">
        <v>743900</v>
      </c>
      <c r="C7362" s="208">
        <v>315284</v>
      </c>
      <c r="D7362" s="309">
        <v>17340.62</v>
      </c>
      <c r="E7362" s="206">
        <v>25222.720000000001</v>
      </c>
      <c r="F7362" s="206">
        <v>28375.56</v>
      </c>
      <c r="G7362" s="205">
        <f t="shared" si="581"/>
        <v>0.42382578303535423</v>
      </c>
      <c r="H7362" s="207">
        <f t="shared" si="582"/>
        <v>0.45</v>
      </c>
      <c r="I7362" s="213">
        <v>295814</v>
      </c>
      <c r="J7362" s="213">
        <v>16269.77</v>
      </c>
      <c r="K7362" s="212">
        <v>23665.119999999999</v>
      </c>
      <c r="L7362" s="212">
        <v>26623.26</v>
      </c>
      <c r="M7362" s="239">
        <f t="shared" si="579"/>
        <v>0.51529999999995202</v>
      </c>
      <c r="N7362" s="239"/>
      <c r="O7362" s="178"/>
      <c r="P7362" s="178"/>
      <c r="Q7362" s="178"/>
      <c r="R7362" s="178"/>
      <c r="S7362" s="178"/>
      <c r="T7362" s="178"/>
      <c r="U7362" s="178"/>
      <c r="V7362" s="178"/>
      <c r="W7362" s="178"/>
      <c r="X7362" s="178"/>
      <c r="Y7362" s="210">
        <f t="shared" si="578"/>
        <v>0.39765291033741096</v>
      </c>
      <c r="Z7362" s="211">
        <f t="shared" si="580"/>
        <v>0.46</v>
      </c>
      <c r="AA7362" s="178"/>
      <c r="AB7362" s="178"/>
      <c r="AC7362" s="178"/>
    </row>
    <row r="7363" spans="2:29" x14ac:dyDescent="0.35">
      <c r="B7363" s="222">
        <v>744000</v>
      </c>
      <c r="C7363" s="208">
        <v>315329</v>
      </c>
      <c r="D7363" s="309">
        <v>17343.09</v>
      </c>
      <c r="E7363" s="206">
        <v>25226.32</v>
      </c>
      <c r="F7363" s="206">
        <v>28379.61</v>
      </c>
      <c r="G7363" s="205">
        <f t="shared" si="581"/>
        <v>0.42382930107526884</v>
      </c>
      <c r="H7363" s="207">
        <f t="shared" si="582"/>
        <v>0.45</v>
      </c>
      <c r="I7363" s="213">
        <v>295858</v>
      </c>
      <c r="J7363" s="213">
        <v>16272.19</v>
      </c>
      <c r="K7363" s="212">
        <v>23668.639999999999</v>
      </c>
      <c r="L7363" s="212">
        <v>26627.22</v>
      </c>
      <c r="M7363" s="239">
        <f t="shared" si="579"/>
        <v>0.51520000000011346</v>
      </c>
      <c r="N7363" s="239"/>
      <c r="O7363" s="178"/>
      <c r="P7363" s="178"/>
      <c r="Q7363" s="178"/>
      <c r="R7363" s="178"/>
      <c r="S7363" s="178"/>
      <c r="T7363" s="178"/>
      <c r="U7363" s="178"/>
      <c r="V7363" s="178"/>
      <c r="W7363" s="178"/>
      <c r="X7363" s="178"/>
      <c r="Y7363" s="210">
        <f t="shared" ref="Y7363:Y7426" si="583">I7363/$B7363</f>
        <v>0.39765860215053761</v>
      </c>
      <c r="Z7363" s="211">
        <f t="shared" si="580"/>
        <v>0.44</v>
      </c>
      <c r="AA7363" s="178"/>
      <c r="AB7363" s="178"/>
      <c r="AC7363" s="178"/>
    </row>
    <row r="7364" spans="2:29" x14ac:dyDescent="0.35">
      <c r="B7364" s="222">
        <v>744100</v>
      </c>
      <c r="C7364" s="208">
        <v>315374</v>
      </c>
      <c r="D7364" s="309">
        <v>17345.57</v>
      </c>
      <c r="E7364" s="206">
        <v>25229.919999999998</v>
      </c>
      <c r="F7364" s="206">
        <v>28383.66</v>
      </c>
      <c r="G7364" s="205">
        <f t="shared" si="581"/>
        <v>0.42383281816960083</v>
      </c>
      <c r="H7364" s="207">
        <f t="shared" si="582"/>
        <v>0.45</v>
      </c>
      <c r="I7364" s="213">
        <v>295904</v>
      </c>
      <c r="J7364" s="213">
        <v>16274.72</v>
      </c>
      <c r="K7364" s="212">
        <v>23672.32</v>
      </c>
      <c r="L7364" s="212">
        <v>26631.360000000001</v>
      </c>
      <c r="M7364" s="239">
        <f t="shared" ref="M7364:M7427" si="584">(C7364+D7364+F7364-C7363-D7363-F7363)/100</f>
        <v>0.51529999999980647</v>
      </c>
      <c r="N7364" s="239"/>
      <c r="O7364" s="178"/>
      <c r="P7364" s="178"/>
      <c r="Q7364" s="178"/>
      <c r="R7364" s="178"/>
      <c r="S7364" s="178"/>
      <c r="T7364" s="178"/>
      <c r="U7364" s="178"/>
      <c r="V7364" s="178"/>
      <c r="W7364" s="178"/>
      <c r="X7364" s="178"/>
      <c r="Y7364" s="210">
        <f t="shared" si="583"/>
        <v>0.3976669802445908</v>
      </c>
      <c r="Z7364" s="211">
        <f t="shared" ref="Z7364:Z7427" si="585">(I7364-I7363)/($B7364-$B7363)</f>
        <v>0.46</v>
      </c>
      <c r="AA7364" s="178"/>
      <c r="AB7364" s="178"/>
      <c r="AC7364" s="178"/>
    </row>
    <row r="7365" spans="2:29" x14ac:dyDescent="0.35">
      <c r="B7365" s="222">
        <v>744200</v>
      </c>
      <c r="C7365" s="208">
        <v>315419</v>
      </c>
      <c r="D7365" s="309">
        <v>17348.04</v>
      </c>
      <c r="E7365" s="206">
        <v>25233.52</v>
      </c>
      <c r="F7365" s="206">
        <v>28387.71</v>
      </c>
      <c r="G7365" s="205">
        <f t="shared" ref="G7365:G7428" si="586">C7365/B7365</f>
        <v>0.42383633431873152</v>
      </c>
      <c r="H7365" s="207">
        <f t="shared" ref="H7365:H7428" si="587">(C7365-C7364)/(B7365-B7364)</f>
        <v>0.45</v>
      </c>
      <c r="I7365" s="213">
        <v>295948</v>
      </c>
      <c r="J7365" s="213">
        <v>16277.14</v>
      </c>
      <c r="K7365" s="212">
        <v>23675.84</v>
      </c>
      <c r="L7365" s="212">
        <v>26635.32</v>
      </c>
      <c r="M7365" s="239">
        <f t="shared" si="584"/>
        <v>0.51520000000000432</v>
      </c>
      <c r="N7365" s="239"/>
      <c r="O7365" s="178"/>
      <c r="P7365" s="178"/>
      <c r="Q7365" s="178"/>
      <c r="R7365" s="178"/>
      <c r="S7365" s="178"/>
      <c r="T7365" s="178"/>
      <c r="U7365" s="178"/>
      <c r="V7365" s="178"/>
      <c r="W7365" s="178"/>
      <c r="X7365" s="178"/>
      <c r="Y7365" s="210">
        <f t="shared" si="583"/>
        <v>0.39767266863746303</v>
      </c>
      <c r="Z7365" s="211">
        <f t="shared" si="585"/>
        <v>0.44</v>
      </c>
      <c r="AA7365" s="178"/>
      <c r="AB7365" s="178"/>
      <c r="AC7365" s="178"/>
    </row>
    <row r="7366" spans="2:29" x14ac:dyDescent="0.35">
      <c r="B7366" s="222">
        <v>744300</v>
      </c>
      <c r="C7366" s="208">
        <v>315464</v>
      </c>
      <c r="D7366" s="309">
        <v>17350.52</v>
      </c>
      <c r="E7366" s="206">
        <v>25237.119999999999</v>
      </c>
      <c r="F7366" s="206">
        <v>28391.759999999998</v>
      </c>
      <c r="G7366" s="205">
        <f t="shared" si="586"/>
        <v>0.42383984952304177</v>
      </c>
      <c r="H7366" s="207">
        <f t="shared" si="587"/>
        <v>0.45</v>
      </c>
      <c r="I7366" s="213">
        <v>295994</v>
      </c>
      <c r="J7366" s="213">
        <v>16279.67</v>
      </c>
      <c r="K7366" s="212">
        <v>23679.52</v>
      </c>
      <c r="L7366" s="212">
        <v>26639.46</v>
      </c>
      <c r="M7366" s="239">
        <f t="shared" si="584"/>
        <v>0.51530000000027942</v>
      </c>
      <c r="N7366" s="239"/>
      <c r="O7366" s="178"/>
      <c r="P7366" s="178"/>
      <c r="Q7366" s="178"/>
      <c r="R7366" s="178"/>
      <c r="S7366" s="178"/>
      <c r="T7366" s="178"/>
      <c r="U7366" s="178"/>
      <c r="V7366" s="178"/>
      <c r="W7366" s="178"/>
      <c r="X7366" s="178"/>
      <c r="Y7366" s="210">
        <f t="shared" si="583"/>
        <v>0.39768104259035336</v>
      </c>
      <c r="Z7366" s="211">
        <f t="shared" si="585"/>
        <v>0.46</v>
      </c>
      <c r="AA7366" s="178"/>
      <c r="AB7366" s="178"/>
      <c r="AC7366" s="178"/>
    </row>
    <row r="7367" spans="2:29" x14ac:dyDescent="0.35">
      <c r="B7367" s="222">
        <v>744400</v>
      </c>
      <c r="C7367" s="208">
        <v>315509</v>
      </c>
      <c r="D7367" s="309">
        <v>17352.990000000002</v>
      </c>
      <c r="E7367" s="206">
        <v>25240.720000000001</v>
      </c>
      <c r="F7367" s="206">
        <v>28395.81</v>
      </c>
      <c r="G7367" s="205">
        <f t="shared" si="586"/>
        <v>0.42384336378291243</v>
      </c>
      <c r="H7367" s="207">
        <f t="shared" si="587"/>
        <v>0.45</v>
      </c>
      <c r="I7367" s="213">
        <v>296038</v>
      </c>
      <c r="J7367" s="213">
        <v>16282.09</v>
      </c>
      <c r="K7367" s="212">
        <v>23683.040000000001</v>
      </c>
      <c r="L7367" s="212">
        <v>26643.42</v>
      </c>
      <c r="M7367" s="239">
        <f t="shared" si="584"/>
        <v>0.51519999999989519</v>
      </c>
      <c r="N7367" s="239"/>
      <c r="O7367" s="178"/>
      <c r="P7367" s="178"/>
      <c r="Q7367" s="178"/>
      <c r="R7367" s="178"/>
      <c r="S7367" s="178"/>
      <c r="T7367" s="178"/>
      <c r="U7367" s="178"/>
      <c r="V7367" s="178"/>
      <c r="W7367" s="178"/>
      <c r="X7367" s="178"/>
      <c r="Y7367" s="210">
        <f t="shared" si="583"/>
        <v>0.39768672756582485</v>
      </c>
      <c r="Z7367" s="211">
        <f t="shared" si="585"/>
        <v>0.44</v>
      </c>
      <c r="AA7367" s="178"/>
      <c r="AB7367" s="178"/>
      <c r="AC7367" s="178"/>
    </row>
    <row r="7368" spans="2:29" x14ac:dyDescent="0.35">
      <c r="B7368" s="222">
        <v>744500</v>
      </c>
      <c r="C7368" s="208">
        <v>315554</v>
      </c>
      <c r="D7368" s="309">
        <v>17355.47</v>
      </c>
      <c r="E7368" s="206">
        <v>25244.32</v>
      </c>
      <c r="F7368" s="206">
        <v>28399.86</v>
      </c>
      <c r="G7368" s="205">
        <f t="shared" si="586"/>
        <v>0.42384687709872398</v>
      </c>
      <c r="H7368" s="207">
        <f t="shared" si="587"/>
        <v>0.45</v>
      </c>
      <c r="I7368" s="213">
        <v>296084</v>
      </c>
      <c r="J7368" s="213">
        <v>16284.62</v>
      </c>
      <c r="K7368" s="212">
        <v>23686.720000000001</v>
      </c>
      <c r="L7368" s="212">
        <v>26647.56</v>
      </c>
      <c r="M7368" s="239">
        <f t="shared" si="584"/>
        <v>0.51529999999955178</v>
      </c>
      <c r="N7368" s="239"/>
      <c r="O7368" s="178"/>
      <c r="P7368" s="178"/>
      <c r="Q7368" s="178"/>
      <c r="R7368" s="178"/>
      <c r="S7368" s="178"/>
      <c r="T7368" s="178"/>
      <c r="U7368" s="178"/>
      <c r="V7368" s="178"/>
      <c r="W7368" s="178"/>
      <c r="X7368" s="178"/>
      <c r="Y7368" s="210">
        <f t="shared" si="583"/>
        <v>0.39769509738079245</v>
      </c>
      <c r="Z7368" s="211">
        <f t="shared" si="585"/>
        <v>0.46</v>
      </c>
      <c r="AA7368" s="178"/>
      <c r="AB7368" s="178"/>
      <c r="AC7368" s="178"/>
    </row>
    <row r="7369" spans="2:29" x14ac:dyDescent="0.35">
      <c r="B7369" s="222">
        <v>744600</v>
      </c>
      <c r="C7369" s="208">
        <v>315599</v>
      </c>
      <c r="D7369" s="309">
        <v>17357.939999999999</v>
      </c>
      <c r="E7369" s="206">
        <v>25247.919999999998</v>
      </c>
      <c r="F7369" s="206">
        <v>28403.91</v>
      </c>
      <c r="G7369" s="205">
        <f t="shared" si="586"/>
        <v>0.42385038947085685</v>
      </c>
      <c r="H7369" s="207">
        <f t="shared" si="587"/>
        <v>0.45</v>
      </c>
      <c r="I7369" s="213">
        <v>296128</v>
      </c>
      <c r="J7369" s="213">
        <v>16287.04</v>
      </c>
      <c r="K7369" s="212">
        <v>23690.240000000002</v>
      </c>
      <c r="L7369" s="212">
        <v>26651.52</v>
      </c>
      <c r="M7369" s="239">
        <f t="shared" si="584"/>
        <v>0.51519999999974975</v>
      </c>
      <c r="N7369" s="239"/>
      <c r="O7369" s="178"/>
      <c r="P7369" s="178"/>
      <c r="Q7369" s="178"/>
      <c r="R7369" s="178"/>
      <c r="S7369" s="178"/>
      <c r="T7369" s="178"/>
      <c r="U7369" s="178"/>
      <c r="V7369" s="178"/>
      <c r="W7369" s="178"/>
      <c r="X7369" s="178"/>
      <c r="Y7369" s="210">
        <f t="shared" si="583"/>
        <v>0.39770077894171368</v>
      </c>
      <c r="Z7369" s="211">
        <f t="shared" si="585"/>
        <v>0.44</v>
      </c>
      <c r="AA7369" s="178"/>
      <c r="AB7369" s="178"/>
      <c r="AC7369" s="178"/>
    </row>
    <row r="7370" spans="2:29" x14ac:dyDescent="0.35">
      <c r="B7370" s="222">
        <v>744700</v>
      </c>
      <c r="C7370" s="208">
        <v>315644</v>
      </c>
      <c r="D7370" s="309">
        <v>17360.419999999998</v>
      </c>
      <c r="E7370" s="206">
        <v>25251.52</v>
      </c>
      <c r="F7370" s="206">
        <v>28407.96</v>
      </c>
      <c r="G7370" s="205">
        <f t="shared" si="586"/>
        <v>0.42385390089969116</v>
      </c>
      <c r="H7370" s="207">
        <f t="shared" si="587"/>
        <v>0.45</v>
      </c>
      <c r="I7370" s="213">
        <v>296174</v>
      </c>
      <c r="J7370" s="213">
        <v>16289.57</v>
      </c>
      <c r="K7370" s="212">
        <v>23693.919999999998</v>
      </c>
      <c r="L7370" s="212">
        <v>26655.66</v>
      </c>
      <c r="M7370" s="239">
        <f t="shared" si="584"/>
        <v>0.51530000000006115</v>
      </c>
      <c r="N7370" s="239"/>
      <c r="O7370" s="178"/>
      <c r="P7370" s="178"/>
      <c r="Q7370" s="178"/>
      <c r="R7370" s="178"/>
      <c r="S7370" s="178"/>
      <c r="T7370" s="178"/>
      <c r="U7370" s="178"/>
      <c r="V7370" s="178"/>
      <c r="W7370" s="178"/>
      <c r="X7370" s="178"/>
      <c r="Y7370" s="210">
        <f t="shared" si="583"/>
        <v>0.39770914462199541</v>
      </c>
      <c r="Z7370" s="211">
        <f t="shared" si="585"/>
        <v>0.46</v>
      </c>
      <c r="AA7370" s="178"/>
      <c r="AB7370" s="178"/>
      <c r="AC7370" s="178"/>
    </row>
    <row r="7371" spans="2:29" x14ac:dyDescent="0.35">
      <c r="B7371" s="222">
        <v>744800</v>
      </c>
      <c r="C7371" s="208">
        <v>315689</v>
      </c>
      <c r="D7371" s="309">
        <v>17362.89</v>
      </c>
      <c r="E7371" s="206">
        <v>25255.119999999999</v>
      </c>
      <c r="F7371" s="206">
        <v>28412.01</v>
      </c>
      <c r="G7371" s="205">
        <f t="shared" si="586"/>
        <v>0.4238574113856069</v>
      </c>
      <c r="H7371" s="207">
        <f t="shared" si="587"/>
        <v>0.45</v>
      </c>
      <c r="I7371" s="213">
        <v>296218</v>
      </c>
      <c r="J7371" s="213">
        <v>16291.99</v>
      </c>
      <c r="K7371" s="212">
        <v>23697.439999999999</v>
      </c>
      <c r="L7371" s="212">
        <v>26659.62</v>
      </c>
      <c r="M7371" s="239">
        <f t="shared" si="584"/>
        <v>0.51520000000025901</v>
      </c>
      <c r="N7371" s="239"/>
      <c r="O7371" s="178"/>
      <c r="P7371" s="178"/>
      <c r="Q7371" s="178"/>
      <c r="R7371" s="178"/>
      <c r="S7371" s="178"/>
      <c r="T7371" s="178"/>
      <c r="U7371" s="178"/>
      <c r="V7371" s="178"/>
      <c r="W7371" s="178"/>
      <c r="X7371" s="178"/>
      <c r="Y7371" s="210">
        <f t="shared" si="583"/>
        <v>0.39771482277121373</v>
      </c>
      <c r="Z7371" s="211">
        <f t="shared" si="585"/>
        <v>0.44</v>
      </c>
      <c r="AA7371" s="178"/>
      <c r="AB7371" s="178"/>
      <c r="AC7371" s="178"/>
    </row>
    <row r="7372" spans="2:29" x14ac:dyDescent="0.35">
      <c r="B7372" s="222">
        <v>744900</v>
      </c>
      <c r="C7372" s="208">
        <v>315734</v>
      </c>
      <c r="D7372" s="309">
        <v>17365.37</v>
      </c>
      <c r="E7372" s="206">
        <v>25258.720000000001</v>
      </c>
      <c r="F7372" s="206">
        <v>28416.06</v>
      </c>
      <c r="G7372" s="205">
        <f t="shared" si="586"/>
        <v>0.42386092092898375</v>
      </c>
      <c r="H7372" s="207">
        <f t="shared" si="587"/>
        <v>0.45</v>
      </c>
      <c r="I7372" s="213">
        <v>296264</v>
      </c>
      <c r="J7372" s="213">
        <v>16294.52</v>
      </c>
      <c r="K7372" s="212">
        <v>23701.119999999999</v>
      </c>
      <c r="L7372" s="212">
        <v>26663.759999999998</v>
      </c>
      <c r="M7372" s="239">
        <f t="shared" si="584"/>
        <v>0.51529999999995202</v>
      </c>
      <c r="N7372" s="239"/>
      <c r="O7372" s="178"/>
      <c r="P7372" s="178"/>
      <c r="Q7372" s="178"/>
      <c r="R7372" s="178"/>
      <c r="S7372" s="178"/>
      <c r="T7372" s="178"/>
      <c r="U7372" s="178"/>
      <c r="V7372" s="178"/>
      <c r="W7372" s="178"/>
      <c r="X7372" s="178"/>
      <c r="Y7372" s="210">
        <f t="shared" si="583"/>
        <v>0.39772318432004294</v>
      </c>
      <c r="Z7372" s="211">
        <f t="shared" si="585"/>
        <v>0.46</v>
      </c>
      <c r="AA7372" s="178"/>
      <c r="AB7372" s="178"/>
      <c r="AC7372" s="178"/>
    </row>
    <row r="7373" spans="2:29" x14ac:dyDescent="0.35">
      <c r="B7373" s="222">
        <v>745000</v>
      </c>
      <c r="C7373" s="208">
        <v>315779</v>
      </c>
      <c r="D7373" s="309">
        <v>17367.84</v>
      </c>
      <c r="E7373" s="206">
        <v>25262.32</v>
      </c>
      <c r="F7373" s="206">
        <v>28420.11</v>
      </c>
      <c r="G7373" s="205">
        <f t="shared" si="586"/>
        <v>0.42386442953020137</v>
      </c>
      <c r="H7373" s="207">
        <f t="shared" si="587"/>
        <v>0.45</v>
      </c>
      <c r="I7373" s="213">
        <v>296308</v>
      </c>
      <c r="J7373" s="213">
        <v>16296.94</v>
      </c>
      <c r="K7373" s="212">
        <v>23704.639999999999</v>
      </c>
      <c r="L7373" s="212">
        <v>26667.72</v>
      </c>
      <c r="M7373" s="239">
        <f t="shared" si="584"/>
        <v>0.51520000000011346</v>
      </c>
      <c r="N7373" s="239"/>
      <c r="O7373" s="178"/>
      <c r="P7373" s="178"/>
      <c r="Q7373" s="178"/>
      <c r="R7373" s="178"/>
      <c r="S7373" s="178"/>
      <c r="T7373" s="178"/>
      <c r="U7373" s="178"/>
      <c r="V7373" s="178"/>
      <c r="W7373" s="178"/>
      <c r="X7373" s="178"/>
      <c r="Y7373" s="210">
        <f t="shared" si="583"/>
        <v>0.39772885906040267</v>
      </c>
      <c r="Z7373" s="211">
        <f t="shared" si="585"/>
        <v>0.44</v>
      </c>
      <c r="AA7373" s="178"/>
      <c r="AB7373" s="178"/>
      <c r="AC7373" s="178"/>
    </row>
    <row r="7374" spans="2:29" x14ac:dyDescent="0.35">
      <c r="B7374" s="222">
        <v>745100</v>
      </c>
      <c r="C7374" s="208">
        <v>315824</v>
      </c>
      <c r="D7374" s="309">
        <v>17370.32</v>
      </c>
      <c r="E7374" s="206">
        <v>25265.919999999998</v>
      </c>
      <c r="F7374" s="206">
        <v>28424.16</v>
      </c>
      <c r="G7374" s="205">
        <f t="shared" si="586"/>
        <v>0.423867937189639</v>
      </c>
      <c r="H7374" s="207">
        <f t="shared" si="587"/>
        <v>0.45</v>
      </c>
      <c r="I7374" s="213">
        <v>296354</v>
      </c>
      <c r="J7374" s="213">
        <v>16299.47</v>
      </c>
      <c r="K7374" s="212">
        <v>23708.32</v>
      </c>
      <c r="L7374" s="212">
        <v>26671.86</v>
      </c>
      <c r="M7374" s="239">
        <f t="shared" si="584"/>
        <v>0.51529999999980647</v>
      </c>
      <c r="N7374" s="239"/>
      <c r="O7374" s="178"/>
      <c r="P7374" s="178"/>
      <c r="Q7374" s="178"/>
      <c r="R7374" s="178"/>
      <c r="S7374" s="178"/>
      <c r="T7374" s="178"/>
      <c r="U7374" s="178"/>
      <c r="V7374" s="178"/>
      <c r="W7374" s="178"/>
      <c r="X7374" s="178"/>
      <c r="Y7374" s="210">
        <f t="shared" si="583"/>
        <v>0.39773721648100924</v>
      </c>
      <c r="Z7374" s="211">
        <f t="shared" si="585"/>
        <v>0.46</v>
      </c>
      <c r="AA7374" s="178"/>
      <c r="AB7374" s="178"/>
      <c r="AC7374" s="178"/>
    </row>
    <row r="7375" spans="2:29" x14ac:dyDescent="0.35">
      <c r="B7375" s="222">
        <v>745200</v>
      </c>
      <c r="C7375" s="208">
        <v>315869</v>
      </c>
      <c r="D7375" s="309">
        <v>17372.79</v>
      </c>
      <c r="E7375" s="206">
        <v>25269.52</v>
      </c>
      <c r="F7375" s="206">
        <v>28428.21</v>
      </c>
      <c r="G7375" s="205">
        <f t="shared" si="586"/>
        <v>0.42387144390767578</v>
      </c>
      <c r="H7375" s="207">
        <f t="shared" si="587"/>
        <v>0.45</v>
      </c>
      <c r="I7375" s="213">
        <v>296398</v>
      </c>
      <c r="J7375" s="213">
        <v>16301.89</v>
      </c>
      <c r="K7375" s="212">
        <v>23711.84</v>
      </c>
      <c r="L7375" s="212">
        <v>26675.82</v>
      </c>
      <c r="M7375" s="239">
        <f t="shared" si="584"/>
        <v>0.51520000000000432</v>
      </c>
      <c r="N7375" s="239"/>
      <c r="O7375" s="178"/>
      <c r="P7375" s="178"/>
      <c r="Q7375" s="178"/>
      <c r="R7375" s="178"/>
      <c r="S7375" s="178"/>
      <c r="T7375" s="178"/>
      <c r="U7375" s="178"/>
      <c r="V7375" s="178"/>
      <c r="W7375" s="178"/>
      <c r="X7375" s="178"/>
      <c r="Y7375" s="210">
        <f t="shared" si="583"/>
        <v>0.39774288781535161</v>
      </c>
      <c r="Z7375" s="211">
        <f t="shared" si="585"/>
        <v>0.44</v>
      </c>
      <c r="AA7375" s="178"/>
      <c r="AB7375" s="178"/>
      <c r="AC7375" s="178"/>
    </row>
    <row r="7376" spans="2:29" x14ac:dyDescent="0.35">
      <c r="B7376" s="222">
        <v>745300</v>
      </c>
      <c r="C7376" s="208">
        <v>315914</v>
      </c>
      <c r="D7376" s="309">
        <v>17375.27</v>
      </c>
      <c r="E7376" s="206">
        <v>25273.119999999999</v>
      </c>
      <c r="F7376" s="206">
        <v>28432.26</v>
      </c>
      <c r="G7376" s="205">
        <f t="shared" si="586"/>
        <v>0.42387494968469075</v>
      </c>
      <c r="H7376" s="207">
        <f t="shared" si="587"/>
        <v>0.45</v>
      </c>
      <c r="I7376" s="213">
        <v>296444</v>
      </c>
      <c r="J7376" s="213">
        <v>16304.42</v>
      </c>
      <c r="K7376" s="212">
        <v>23715.52</v>
      </c>
      <c r="L7376" s="212">
        <v>26679.96</v>
      </c>
      <c r="M7376" s="239">
        <f t="shared" si="584"/>
        <v>0.51530000000027942</v>
      </c>
      <c r="N7376" s="239"/>
      <c r="O7376" s="178"/>
      <c r="P7376" s="178"/>
      <c r="Q7376" s="178"/>
      <c r="R7376" s="178"/>
      <c r="S7376" s="178"/>
      <c r="T7376" s="178"/>
      <c r="U7376" s="178"/>
      <c r="V7376" s="178"/>
      <c r="W7376" s="178"/>
      <c r="X7376" s="178"/>
      <c r="Y7376" s="210">
        <f t="shared" si="583"/>
        <v>0.39775124111096205</v>
      </c>
      <c r="Z7376" s="211">
        <f t="shared" si="585"/>
        <v>0.46</v>
      </c>
      <c r="AA7376" s="178"/>
      <c r="AB7376" s="178"/>
      <c r="AC7376" s="178"/>
    </row>
    <row r="7377" spans="2:29" x14ac:dyDescent="0.35">
      <c r="B7377" s="222">
        <v>745400</v>
      </c>
      <c r="C7377" s="208">
        <v>315959</v>
      </c>
      <c r="D7377" s="309">
        <v>17377.740000000002</v>
      </c>
      <c r="E7377" s="206">
        <v>25276.720000000001</v>
      </c>
      <c r="F7377" s="206">
        <v>28436.31</v>
      </c>
      <c r="G7377" s="205">
        <f t="shared" si="586"/>
        <v>0.42387845452106254</v>
      </c>
      <c r="H7377" s="207">
        <f t="shared" si="587"/>
        <v>0.45</v>
      </c>
      <c r="I7377" s="213">
        <v>296488</v>
      </c>
      <c r="J7377" s="213">
        <v>16306.84</v>
      </c>
      <c r="K7377" s="212">
        <v>23719.040000000001</v>
      </c>
      <c r="L7377" s="212">
        <v>26683.919999999998</v>
      </c>
      <c r="M7377" s="239">
        <f t="shared" si="584"/>
        <v>0.51519999999989519</v>
      </c>
      <c r="N7377" s="239"/>
      <c r="O7377" s="178"/>
      <c r="P7377" s="178"/>
      <c r="Q7377" s="178"/>
      <c r="R7377" s="178"/>
      <c r="S7377" s="178"/>
      <c r="T7377" s="178"/>
      <c r="U7377" s="178"/>
      <c r="V7377" s="178"/>
      <c r="W7377" s="178"/>
      <c r="X7377" s="178"/>
      <c r="Y7377" s="210">
        <f t="shared" si="583"/>
        <v>0.39775690904212502</v>
      </c>
      <c r="Z7377" s="211">
        <f t="shared" si="585"/>
        <v>0.44</v>
      </c>
      <c r="AA7377" s="178"/>
      <c r="AB7377" s="178"/>
      <c r="AC7377" s="178"/>
    </row>
    <row r="7378" spans="2:29" x14ac:dyDescent="0.35">
      <c r="B7378" s="222">
        <v>745500</v>
      </c>
      <c r="C7378" s="208">
        <v>316004</v>
      </c>
      <c r="D7378" s="309">
        <v>17380.22</v>
      </c>
      <c r="E7378" s="206">
        <v>25280.32</v>
      </c>
      <c r="F7378" s="206">
        <v>28440.36</v>
      </c>
      <c r="G7378" s="205">
        <f t="shared" si="586"/>
        <v>0.42388195841716969</v>
      </c>
      <c r="H7378" s="207">
        <f t="shared" si="587"/>
        <v>0.45</v>
      </c>
      <c r="I7378" s="213">
        <v>296534</v>
      </c>
      <c r="J7378" s="213">
        <v>16309.37</v>
      </c>
      <c r="K7378" s="212">
        <v>23722.720000000001</v>
      </c>
      <c r="L7378" s="212">
        <v>26688.06</v>
      </c>
      <c r="M7378" s="239">
        <f t="shared" si="584"/>
        <v>0.51529999999955178</v>
      </c>
      <c r="N7378" s="239"/>
      <c r="O7378" s="178"/>
      <c r="P7378" s="178"/>
      <c r="Q7378" s="178"/>
      <c r="R7378" s="178"/>
      <c r="S7378" s="178"/>
      <c r="T7378" s="178"/>
      <c r="U7378" s="178"/>
      <c r="V7378" s="178"/>
      <c r="W7378" s="178"/>
      <c r="X7378" s="178"/>
      <c r="Y7378" s="210">
        <f t="shared" si="583"/>
        <v>0.39776525821596243</v>
      </c>
      <c r="Z7378" s="211">
        <f t="shared" si="585"/>
        <v>0.46</v>
      </c>
      <c r="AA7378" s="178"/>
      <c r="AB7378" s="178"/>
      <c r="AC7378" s="178"/>
    </row>
    <row r="7379" spans="2:29" x14ac:dyDescent="0.35">
      <c r="B7379" s="222">
        <v>745600</v>
      </c>
      <c r="C7379" s="208">
        <v>316049</v>
      </c>
      <c r="D7379" s="309">
        <v>17382.689999999999</v>
      </c>
      <c r="E7379" s="206">
        <v>25283.919999999998</v>
      </c>
      <c r="F7379" s="206">
        <v>28444.41</v>
      </c>
      <c r="G7379" s="205">
        <f t="shared" si="586"/>
        <v>0.42388546137339056</v>
      </c>
      <c r="H7379" s="207">
        <f t="shared" si="587"/>
        <v>0.45</v>
      </c>
      <c r="I7379" s="213">
        <v>296578</v>
      </c>
      <c r="J7379" s="213">
        <v>16311.79</v>
      </c>
      <c r="K7379" s="212">
        <v>23726.240000000002</v>
      </c>
      <c r="L7379" s="212">
        <v>26692.02</v>
      </c>
      <c r="M7379" s="239">
        <f t="shared" si="584"/>
        <v>0.51519999999974975</v>
      </c>
      <c r="N7379" s="239"/>
      <c r="O7379" s="178"/>
      <c r="P7379" s="178"/>
      <c r="Q7379" s="178"/>
      <c r="R7379" s="178"/>
      <c r="S7379" s="178"/>
      <c r="T7379" s="178"/>
      <c r="U7379" s="178"/>
      <c r="V7379" s="178"/>
      <c r="W7379" s="178"/>
      <c r="X7379" s="178"/>
      <c r="Y7379" s="210">
        <f t="shared" si="583"/>
        <v>0.39777092274678111</v>
      </c>
      <c r="Z7379" s="211">
        <f t="shared" si="585"/>
        <v>0.44</v>
      </c>
      <c r="AA7379" s="178"/>
      <c r="AB7379" s="178"/>
      <c r="AC7379" s="178"/>
    </row>
    <row r="7380" spans="2:29" x14ac:dyDescent="0.35">
      <c r="B7380" s="222">
        <v>745700</v>
      </c>
      <c r="C7380" s="208">
        <v>316094</v>
      </c>
      <c r="D7380" s="309">
        <v>17385.169999999998</v>
      </c>
      <c r="E7380" s="206">
        <v>25287.52</v>
      </c>
      <c r="F7380" s="206">
        <v>28448.46</v>
      </c>
      <c r="G7380" s="205">
        <f t="shared" si="586"/>
        <v>0.42388896339010323</v>
      </c>
      <c r="H7380" s="207">
        <f t="shared" si="587"/>
        <v>0.45</v>
      </c>
      <c r="I7380" s="213">
        <v>296624</v>
      </c>
      <c r="J7380" s="213">
        <v>16314.32</v>
      </c>
      <c r="K7380" s="212">
        <v>23729.919999999998</v>
      </c>
      <c r="L7380" s="212">
        <v>26696.16</v>
      </c>
      <c r="M7380" s="239">
        <f t="shared" si="584"/>
        <v>0.51530000000006115</v>
      </c>
      <c r="N7380" s="239"/>
      <c r="O7380" s="178"/>
      <c r="P7380" s="178"/>
      <c r="Q7380" s="178"/>
      <c r="R7380" s="178"/>
      <c r="S7380" s="178"/>
      <c r="T7380" s="178"/>
      <c r="U7380" s="178"/>
      <c r="V7380" s="178"/>
      <c r="W7380" s="178"/>
      <c r="X7380" s="178"/>
      <c r="Y7380" s="210">
        <f t="shared" si="583"/>
        <v>0.39777926780206518</v>
      </c>
      <c r="Z7380" s="211">
        <f t="shared" si="585"/>
        <v>0.46</v>
      </c>
      <c r="AA7380" s="178"/>
      <c r="AB7380" s="178"/>
      <c r="AC7380" s="178"/>
    </row>
    <row r="7381" spans="2:29" x14ac:dyDescent="0.35">
      <c r="B7381" s="222">
        <v>745800</v>
      </c>
      <c r="C7381" s="208">
        <v>316139</v>
      </c>
      <c r="D7381" s="309">
        <v>17387.64</v>
      </c>
      <c r="E7381" s="206">
        <v>25291.119999999999</v>
      </c>
      <c r="F7381" s="206">
        <v>28452.51</v>
      </c>
      <c r="G7381" s="205">
        <f t="shared" si="586"/>
        <v>0.42389246446768569</v>
      </c>
      <c r="H7381" s="207">
        <f t="shared" si="587"/>
        <v>0.45</v>
      </c>
      <c r="I7381" s="213">
        <v>296668</v>
      </c>
      <c r="J7381" s="213">
        <v>16316.74</v>
      </c>
      <c r="K7381" s="212">
        <v>23733.439999999999</v>
      </c>
      <c r="L7381" s="212">
        <v>26700.12</v>
      </c>
      <c r="M7381" s="239">
        <f t="shared" si="584"/>
        <v>0.51520000000025901</v>
      </c>
      <c r="N7381" s="239"/>
      <c r="O7381" s="178"/>
      <c r="P7381" s="178"/>
      <c r="Q7381" s="178"/>
      <c r="R7381" s="178"/>
      <c r="S7381" s="178"/>
      <c r="T7381" s="178"/>
      <c r="U7381" s="178"/>
      <c r="V7381" s="178"/>
      <c r="W7381" s="178"/>
      <c r="X7381" s="178"/>
      <c r="Y7381" s="210">
        <f t="shared" si="583"/>
        <v>0.39778492893537143</v>
      </c>
      <c r="Z7381" s="211">
        <f t="shared" si="585"/>
        <v>0.44</v>
      </c>
      <c r="AA7381" s="178"/>
      <c r="AB7381" s="178"/>
      <c r="AC7381" s="178"/>
    </row>
    <row r="7382" spans="2:29" x14ac:dyDescent="0.35">
      <c r="B7382" s="222">
        <v>745900</v>
      </c>
      <c r="C7382" s="208">
        <v>316184</v>
      </c>
      <c r="D7382" s="309">
        <v>17390.12</v>
      </c>
      <c r="E7382" s="206">
        <v>25294.720000000001</v>
      </c>
      <c r="F7382" s="206">
        <v>28456.560000000001</v>
      </c>
      <c r="G7382" s="205">
        <f t="shared" si="586"/>
        <v>0.42389596460651563</v>
      </c>
      <c r="H7382" s="207">
        <f t="shared" si="587"/>
        <v>0.45</v>
      </c>
      <c r="I7382" s="213">
        <v>296714</v>
      </c>
      <c r="J7382" s="213">
        <v>16319.27</v>
      </c>
      <c r="K7382" s="212">
        <v>23737.119999999999</v>
      </c>
      <c r="L7382" s="212">
        <v>26704.26</v>
      </c>
      <c r="M7382" s="239">
        <f t="shared" si="584"/>
        <v>0.51529999999995202</v>
      </c>
      <c r="N7382" s="239"/>
      <c r="O7382" s="178"/>
      <c r="P7382" s="178"/>
      <c r="Q7382" s="178"/>
      <c r="R7382" s="178"/>
      <c r="S7382" s="178"/>
      <c r="T7382" s="178"/>
      <c r="U7382" s="178"/>
      <c r="V7382" s="178"/>
      <c r="W7382" s="178"/>
      <c r="X7382" s="178"/>
      <c r="Y7382" s="210">
        <f t="shared" si="583"/>
        <v>0.39779326987531843</v>
      </c>
      <c r="Z7382" s="211">
        <f t="shared" si="585"/>
        <v>0.46</v>
      </c>
      <c r="AA7382" s="178"/>
      <c r="AB7382" s="178"/>
      <c r="AC7382" s="178"/>
    </row>
    <row r="7383" spans="2:29" x14ac:dyDescent="0.35">
      <c r="B7383" s="222">
        <v>746000</v>
      </c>
      <c r="C7383" s="208">
        <v>316229</v>
      </c>
      <c r="D7383" s="309">
        <v>17392.59</v>
      </c>
      <c r="E7383" s="206">
        <v>25298.32</v>
      </c>
      <c r="F7383" s="206">
        <v>28460.61</v>
      </c>
      <c r="G7383" s="205">
        <f t="shared" si="586"/>
        <v>0.42389946380697052</v>
      </c>
      <c r="H7383" s="207">
        <f t="shared" si="587"/>
        <v>0.45</v>
      </c>
      <c r="I7383" s="213">
        <v>296758</v>
      </c>
      <c r="J7383" s="213">
        <v>16321.69</v>
      </c>
      <c r="K7383" s="212">
        <v>23740.639999999999</v>
      </c>
      <c r="L7383" s="212">
        <v>26708.22</v>
      </c>
      <c r="M7383" s="239">
        <f t="shared" si="584"/>
        <v>0.51520000000011346</v>
      </c>
      <c r="N7383" s="239"/>
      <c r="O7383" s="178"/>
      <c r="P7383" s="178"/>
      <c r="Q7383" s="178"/>
      <c r="R7383" s="178"/>
      <c r="S7383" s="178"/>
      <c r="T7383" s="178"/>
      <c r="U7383" s="178"/>
      <c r="V7383" s="178"/>
      <c r="W7383" s="178"/>
      <c r="X7383" s="178"/>
      <c r="Y7383" s="210">
        <f t="shared" si="583"/>
        <v>0.39779892761394103</v>
      </c>
      <c r="Z7383" s="211">
        <f t="shared" si="585"/>
        <v>0.44</v>
      </c>
      <c r="AA7383" s="178"/>
      <c r="AB7383" s="178"/>
      <c r="AC7383" s="178"/>
    </row>
    <row r="7384" spans="2:29" x14ac:dyDescent="0.35">
      <c r="B7384" s="222">
        <v>746100</v>
      </c>
      <c r="C7384" s="208">
        <v>316274</v>
      </c>
      <c r="D7384" s="309">
        <v>17395.07</v>
      </c>
      <c r="E7384" s="206">
        <v>25301.919999999998</v>
      </c>
      <c r="F7384" s="206">
        <v>28464.66</v>
      </c>
      <c r="G7384" s="205">
        <f t="shared" si="586"/>
        <v>0.42390296206942768</v>
      </c>
      <c r="H7384" s="207">
        <f t="shared" si="587"/>
        <v>0.45</v>
      </c>
      <c r="I7384" s="213">
        <v>296804</v>
      </c>
      <c r="J7384" s="213">
        <v>16324.22</v>
      </c>
      <c r="K7384" s="212">
        <v>23744.32</v>
      </c>
      <c r="L7384" s="212">
        <v>26712.36</v>
      </c>
      <c r="M7384" s="239">
        <f t="shared" si="584"/>
        <v>0.51529999999980647</v>
      </c>
      <c r="N7384" s="239"/>
      <c r="O7384" s="178"/>
      <c r="P7384" s="178"/>
      <c r="Q7384" s="178"/>
      <c r="R7384" s="178"/>
      <c r="S7384" s="178"/>
      <c r="T7384" s="178"/>
      <c r="U7384" s="178"/>
      <c r="V7384" s="178"/>
      <c r="W7384" s="178"/>
      <c r="X7384" s="178"/>
      <c r="Y7384" s="210">
        <f t="shared" si="583"/>
        <v>0.39780726444176384</v>
      </c>
      <c r="Z7384" s="211">
        <f t="shared" si="585"/>
        <v>0.46</v>
      </c>
      <c r="AA7384" s="178"/>
      <c r="AB7384" s="178"/>
      <c r="AC7384" s="178"/>
    </row>
    <row r="7385" spans="2:29" x14ac:dyDescent="0.35">
      <c r="B7385" s="222">
        <v>746200</v>
      </c>
      <c r="C7385" s="208">
        <v>316319</v>
      </c>
      <c r="D7385" s="309">
        <v>17397.54</v>
      </c>
      <c r="E7385" s="206">
        <v>25305.52</v>
      </c>
      <c r="F7385" s="206">
        <v>28468.71</v>
      </c>
      <c r="G7385" s="205">
        <f t="shared" si="586"/>
        <v>0.42390645939426425</v>
      </c>
      <c r="H7385" s="207">
        <f t="shared" si="587"/>
        <v>0.45</v>
      </c>
      <c r="I7385" s="213">
        <v>296848</v>
      </c>
      <c r="J7385" s="213">
        <v>16326.64</v>
      </c>
      <c r="K7385" s="212">
        <v>23747.84</v>
      </c>
      <c r="L7385" s="212">
        <v>26716.32</v>
      </c>
      <c r="M7385" s="239">
        <f t="shared" si="584"/>
        <v>0.51520000000000432</v>
      </c>
      <c r="N7385" s="239"/>
      <c r="O7385" s="178"/>
      <c r="P7385" s="178"/>
      <c r="Q7385" s="178"/>
      <c r="R7385" s="178"/>
      <c r="S7385" s="178"/>
      <c r="T7385" s="178"/>
      <c r="U7385" s="178"/>
      <c r="V7385" s="178"/>
      <c r="W7385" s="178"/>
      <c r="X7385" s="178"/>
      <c r="Y7385" s="210">
        <f t="shared" si="583"/>
        <v>0.39781291878852854</v>
      </c>
      <c r="Z7385" s="211">
        <f t="shared" si="585"/>
        <v>0.44</v>
      </c>
      <c r="AA7385" s="178"/>
      <c r="AB7385" s="178"/>
      <c r="AC7385" s="178"/>
    </row>
    <row r="7386" spans="2:29" x14ac:dyDescent="0.35">
      <c r="B7386" s="222">
        <v>746300</v>
      </c>
      <c r="C7386" s="208">
        <v>316364</v>
      </c>
      <c r="D7386" s="309">
        <v>17400.02</v>
      </c>
      <c r="E7386" s="206">
        <v>25309.119999999999</v>
      </c>
      <c r="F7386" s="206">
        <v>28472.76</v>
      </c>
      <c r="G7386" s="205">
        <f t="shared" si="586"/>
        <v>0.42390995578185714</v>
      </c>
      <c r="H7386" s="207">
        <f t="shared" si="587"/>
        <v>0.45</v>
      </c>
      <c r="I7386" s="213">
        <v>296894</v>
      </c>
      <c r="J7386" s="213">
        <v>16329.17</v>
      </c>
      <c r="K7386" s="212">
        <v>23751.52</v>
      </c>
      <c r="L7386" s="212">
        <v>26720.46</v>
      </c>
      <c r="M7386" s="239">
        <f t="shared" si="584"/>
        <v>0.51530000000027942</v>
      </c>
      <c r="N7386" s="239"/>
      <c r="O7386" s="178"/>
      <c r="P7386" s="178"/>
      <c r="Q7386" s="178"/>
      <c r="R7386" s="178"/>
      <c r="S7386" s="178"/>
      <c r="T7386" s="178"/>
      <c r="U7386" s="178"/>
      <c r="V7386" s="178"/>
      <c r="W7386" s="178"/>
      <c r="X7386" s="178"/>
      <c r="Y7386" s="210">
        <f t="shared" si="583"/>
        <v>0.39782125150743669</v>
      </c>
      <c r="Z7386" s="211">
        <f t="shared" si="585"/>
        <v>0.46</v>
      </c>
      <c r="AA7386" s="178"/>
      <c r="AB7386" s="178"/>
      <c r="AC7386" s="178"/>
    </row>
    <row r="7387" spans="2:29" x14ac:dyDescent="0.35">
      <c r="B7387" s="222">
        <v>746400</v>
      </c>
      <c r="C7387" s="208">
        <v>316409</v>
      </c>
      <c r="D7387" s="309">
        <v>17402.490000000002</v>
      </c>
      <c r="E7387" s="206">
        <v>25312.720000000001</v>
      </c>
      <c r="F7387" s="206">
        <v>28476.81</v>
      </c>
      <c r="G7387" s="205">
        <f t="shared" si="586"/>
        <v>0.42391345123258306</v>
      </c>
      <c r="H7387" s="207">
        <f t="shared" si="587"/>
        <v>0.45</v>
      </c>
      <c r="I7387" s="213">
        <v>296938</v>
      </c>
      <c r="J7387" s="213">
        <v>16331.59</v>
      </c>
      <c r="K7387" s="212">
        <v>23755.040000000001</v>
      </c>
      <c r="L7387" s="212">
        <v>26724.42</v>
      </c>
      <c r="M7387" s="239">
        <f t="shared" si="584"/>
        <v>0.51519999999989519</v>
      </c>
      <c r="N7387" s="239"/>
      <c r="O7387" s="178"/>
      <c r="P7387" s="178"/>
      <c r="Q7387" s="178"/>
      <c r="R7387" s="178"/>
      <c r="S7387" s="178"/>
      <c r="T7387" s="178"/>
      <c r="U7387" s="178"/>
      <c r="V7387" s="178"/>
      <c r="W7387" s="178"/>
      <c r="X7387" s="178"/>
      <c r="Y7387" s="210">
        <f t="shared" si="583"/>
        <v>0.39782690246516611</v>
      </c>
      <c r="Z7387" s="211">
        <f t="shared" si="585"/>
        <v>0.44</v>
      </c>
      <c r="AA7387" s="178"/>
      <c r="AB7387" s="178"/>
      <c r="AC7387" s="178"/>
    </row>
    <row r="7388" spans="2:29" x14ac:dyDescent="0.35">
      <c r="B7388" s="222">
        <v>746500</v>
      </c>
      <c r="C7388" s="208">
        <v>316454</v>
      </c>
      <c r="D7388" s="309">
        <v>17404.97</v>
      </c>
      <c r="E7388" s="206">
        <v>25316.32</v>
      </c>
      <c r="F7388" s="206">
        <v>28480.86</v>
      </c>
      <c r="G7388" s="205">
        <f t="shared" si="586"/>
        <v>0.42391694574681849</v>
      </c>
      <c r="H7388" s="207">
        <f t="shared" si="587"/>
        <v>0.45</v>
      </c>
      <c r="I7388" s="213">
        <v>296984</v>
      </c>
      <c r="J7388" s="213">
        <v>16334.12</v>
      </c>
      <c r="K7388" s="212">
        <v>23758.720000000001</v>
      </c>
      <c r="L7388" s="212">
        <v>26728.560000000001</v>
      </c>
      <c r="M7388" s="239">
        <f t="shared" si="584"/>
        <v>0.51529999999955178</v>
      </c>
      <c r="N7388" s="239"/>
      <c r="O7388" s="178"/>
      <c r="P7388" s="178"/>
      <c r="Q7388" s="178"/>
      <c r="R7388" s="178"/>
      <c r="S7388" s="178"/>
      <c r="T7388" s="178"/>
      <c r="U7388" s="178"/>
      <c r="V7388" s="178"/>
      <c r="W7388" s="178"/>
      <c r="X7388" s="178"/>
      <c r="Y7388" s="210">
        <f t="shared" si="583"/>
        <v>0.39783523107836571</v>
      </c>
      <c r="Z7388" s="211">
        <f t="shared" si="585"/>
        <v>0.46</v>
      </c>
      <c r="AA7388" s="178"/>
      <c r="AB7388" s="178"/>
      <c r="AC7388" s="178"/>
    </row>
    <row r="7389" spans="2:29" x14ac:dyDescent="0.35">
      <c r="B7389" s="222">
        <v>746600</v>
      </c>
      <c r="C7389" s="208">
        <v>316499</v>
      </c>
      <c r="D7389" s="309">
        <v>17407.439999999999</v>
      </c>
      <c r="E7389" s="206">
        <v>25319.919999999998</v>
      </c>
      <c r="F7389" s="206">
        <v>28484.91</v>
      </c>
      <c r="G7389" s="205">
        <f t="shared" si="586"/>
        <v>0.42392043932493972</v>
      </c>
      <c r="H7389" s="207">
        <f t="shared" si="587"/>
        <v>0.45</v>
      </c>
      <c r="I7389" s="213">
        <v>297028</v>
      </c>
      <c r="J7389" s="213">
        <v>16336.54</v>
      </c>
      <c r="K7389" s="212">
        <v>23762.240000000002</v>
      </c>
      <c r="L7389" s="212">
        <v>26732.52</v>
      </c>
      <c r="M7389" s="239">
        <f t="shared" si="584"/>
        <v>0.51519999999974975</v>
      </c>
      <c r="N7389" s="239"/>
      <c r="O7389" s="178"/>
      <c r="P7389" s="178"/>
      <c r="Q7389" s="178"/>
      <c r="R7389" s="178"/>
      <c r="S7389" s="178"/>
      <c r="T7389" s="178"/>
      <c r="U7389" s="178"/>
      <c r="V7389" s="178"/>
      <c r="W7389" s="178"/>
      <c r="X7389" s="178"/>
      <c r="Y7389" s="210">
        <f t="shared" si="583"/>
        <v>0.39784087864987944</v>
      </c>
      <c r="Z7389" s="211">
        <f t="shared" si="585"/>
        <v>0.44</v>
      </c>
      <c r="AA7389" s="178"/>
      <c r="AB7389" s="178"/>
      <c r="AC7389" s="178"/>
    </row>
    <row r="7390" spans="2:29" x14ac:dyDescent="0.35">
      <c r="B7390" s="222">
        <v>746700</v>
      </c>
      <c r="C7390" s="208">
        <v>316544</v>
      </c>
      <c r="D7390" s="309">
        <v>17409.919999999998</v>
      </c>
      <c r="E7390" s="206">
        <v>25323.52</v>
      </c>
      <c r="F7390" s="206">
        <v>28488.959999999999</v>
      </c>
      <c r="G7390" s="205">
        <f t="shared" si="586"/>
        <v>0.42392393196732286</v>
      </c>
      <c r="H7390" s="207">
        <f t="shared" si="587"/>
        <v>0.45</v>
      </c>
      <c r="I7390" s="213">
        <v>297074</v>
      </c>
      <c r="J7390" s="213">
        <v>16339.07</v>
      </c>
      <c r="K7390" s="212">
        <v>23765.919999999998</v>
      </c>
      <c r="L7390" s="212">
        <v>26736.66</v>
      </c>
      <c r="M7390" s="239">
        <f t="shared" si="584"/>
        <v>0.51530000000006115</v>
      </c>
      <c r="N7390" s="239"/>
      <c r="O7390" s="178"/>
      <c r="P7390" s="178"/>
      <c r="Q7390" s="178"/>
      <c r="R7390" s="178"/>
      <c r="S7390" s="178"/>
      <c r="T7390" s="178"/>
      <c r="U7390" s="178"/>
      <c r="V7390" s="178"/>
      <c r="W7390" s="178"/>
      <c r="X7390" s="178"/>
      <c r="Y7390" s="210">
        <f t="shared" si="583"/>
        <v>0.39784920316057321</v>
      </c>
      <c r="Z7390" s="211">
        <f t="shared" si="585"/>
        <v>0.46</v>
      </c>
      <c r="AA7390" s="178"/>
      <c r="AB7390" s="178"/>
      <c r="AC7390" s="178"/>
    </row>
    <row r="7391" spans="2:29" x14ac:dyDescent="0.35">
      <c r="B7391" s="222">
        <v>746800</v>
      </c>
      <c r="C7391" s="208">
        <v>316589</v>
      </c>
      <c r="D7391" s="309">
        <v>17412.39</v>
      </c>
      <c r="E7391" s="206">
        <v>25327.119999999999</v>
      </c>
      <c r="F7391" s="206">
        <v>28493.01</v>
      </c>
      <c r="G7391" s="205">
        <f t="shared" si="586"/>
        <v>0.42392742367434388</v>
      </c>
      <c r="H7391" s="207">
        <f t="shared" si="587"/>
        <v>0.45</v>
      </c>
      <c r="I7391" s="213">
        <v>297118</v>
      </c>
      <c r="J7391" s="213">
        <v>16341.49</v>
      </c>
      <c r="K7391" s="212">
        <v>23769.439999999999</v>
      </c>
      <c r="L7391" s="212">
        <v>26740.62</v>
      </c>
      <c r="M7391" s="239">
        <f t="shared" si="584"/>
        <v>0.51520000000025901</v>
      </c>
      <c r="N7391" s="239"/>
      <c r="O7391" s="178"/>
      <c r="P7391" s="178"/>
      <c r="Q7391" s="178"/>
      <c r="R7391" s="178"/>
      <c r="S7391" s="178"/>
      <c r="T7391" s="178"/>
      <c r="U7391" s="178"/>
      <c r="V7391" s="178"/>
      <c r="W7391" s="178"/>
      <c r="X7391" s="178"/>
      <c r="Y7391" s="210">
        <f t="shared" si="583"/>
        <v>0.39785484734868776</v>
      </c>
      <c r="Z7391" s="211">
        <f t="shared" si="585"/>
        <v>0.44</v>
      </c>
      <c r="AA7391" s="178"/>
      <c r="AB7391" s="178"/>
      <c r="AC7391" s="178"/>
    </row>
    <row r="7392" spans="2:29" x14ac:dyDescent="0.35">
      <c r="B7392" s="222">
        <v>746900</v>
      </c>
      <c r="C7392" s="208">
        <v>316634</v>
      </c>
      <c r="D7392" s="309">
        <v>17414.87</v>
      </c>
      <c r="E7392" s="206">
        <v>25330.720000000001</v>
      </c>
      <c r="F7392" s="206">
        <v>28497.06</v>
      </c>
      <c r="G7392" s="205">
        <f t="shared" si="586"/>
        <v>0.42393091444637837</v>
      </c>
      <c r="H7392" s="207">
        <f t="shared" si="587"/>
        <v>0.45</v>
      </c>
      <c r="I7392" s="213">
        <v>297164</v>
      </c>
      <c r="J7392" s="213">
        <v>16344.02</v>
      </c>
      <c r="K7392" s="212">
        <v>23773.119999999999</v>
      </c>
      <c r="L7392" s="212">
        <v>26744.76</v>
      </c>
      <c r="M7392" s="239">
        <f t="shared" si="584"/>
        <v>0.51529999999995202</v>
      </c>
      <c r="N7392" s="239"/>
      <c r="O7392" s="178"/>
      <c r="P7392" s="178"/>
      <c r="Q7392" s="178"/>
      <c r="R7392" s="178"/>
      <c r="S7392" s="178"/>
      <c r="T7392" s="178"/>
      <c r="U7392" s="178"/>
      <c r="V7392" s="178"/>
      <c r="W7392" s="178"/>
      <c r="X7392" s="178"/>
      <c r="Y7392" s="210">
        <f t="shared" si="583"/>
        <v>0.39786316776007496</v>
      </c>
      <c r="Z7392" s="211">
        <f t="shared" si="585"/>
        <v>0.46</v>
      </c>
      <c r="AA7392" s="178"/>
      <c r="AB7392" s="178"/>
      <c r="AC7392" s="178"/>
    </row>
    <row r="7393" spans="2:29" x14ac:dyDescent="0.35">
      <c r="B7393" s="222">
        <v>747000</v>
      </c>
      <c r="C7393" s="208">
        <v>316679</v>
      </c>
      <c r="D7393" s="309">
        <v>17417.34</v>
      </c>
      <c r="E7393" s="206">
        <v>25334.32</v>
      </c>
      <c r="F7393" s="206">
        <v>28501.11</v>
      </c>
      <c r="G7393" s="205">
        <f t="shared" si="586"/>
        <v>0.42393440428380186</v>
      </c>
      <c r="H7393" s="207">
        <f t="shared" si="587"/>
        <v>0.45</v>
      </c>
      <c r="I7393" s="213">
        <v>297208</v>
      </c>
      <c r="J7393" s="213">
        <v>16346.44</v>
      </c>
      <c r="K7393" s="212">
        <v>23776.639999999999</v>
      </c>
      <c r="L7393" s="212">
        <v>26748.720000000001</v>
      </c>
      <c r="M7393" s="239">
        <f t="shared" si="584"/>
        <v>0.51520000000011346</v>
      </c>
      <c r="N7393" s="239"/>
      <c r="O7393" s="178"/>
      <c r="P7393" s="178"/>
      <c r="Q7393" s="178"/>
      <c r="R7393" s="178"/>
      <c r="S7393" s="178"/>
      <c r="T7393" s="178"/>
      <c r="U7393" s="178"/>
      <c r="V7393" s="178"/>
      <c r="W7393" s="178"/>
      <c r="X7393" s="178"/>
      <c r="Y7393" s="210">
        <f t="shared" si="583"/>
        <v>0.39786880856760376</v>
      </c>
      <c r="Z7393" s="211">
        <f t="shared" si="585"/>
        <v>0.44</v>
      </c>
      <c r="AA7393" s="178"/>
      <c r="AB7393" s="178"/>
      <c r="AC7393" s="178"/>
    </row>
    <row r="7394" spans="2:29" x14ac:dyDescent="0.35">
      <c r="B7394" s="222">
        <v>747100</v>
      </c>
      <c r="C7394" s="208">
        <v>316724</v>
      </c>
      <c r="D7394" s="309">
        <v>17419.82</v>
      </c>
      <c r="E7394" s="206">
        <v>25337.919999999998</v>
      </c>
      <c r="F7394" s="206">
        <v>28505.16</v>
      </c>
      <c r="G7394" s="205">
        <f t="shared" si="586"/>
        <v>0.42393789318698971</v>
      </c>
      <c r="H7394" s="207">
        <f t="shared" si="587"/>
        <v>0.45</v>
      </c>
      <c r="I7394" s="213">
        <v>297254</v>
      </c>
      <c r="J7394" s="213">
        <v>16348.97</v>
      </c>
      <c r="K7394" s="212">
        <v>23780.32</v>
      </c>
      <c r="L7394" s="212">
        <v>26752.86</v>
      </c>
      <c r="M7394" s="239">
        <f t="shared" si="584"/>
        <v>0.51529999999980647</v>
      </c>
      <c r="N7394" s="239"/>
      <c r="O7394" s="178"/>
      <c r="P7394" s="178"/>
      <c r="Q7394" s="178"/>
      <c r="R7394" s="178"/>
      <c r="S7394" s="178"/>
      <c r="T7394" s="178"/>
      <c r="U7394" s="178"/>
      <c r="V7394" s="178"/>
      <c r="W7394" s="178"/>
      <c r="X7394" s="178"/>
      <c r="Y7394" s="210">
        <f t="shared" si="583"/>
        <v>0.39787712488288046</v>
      </c>
      <c r="Z7394" s="211">
        <f t="shared" si="585"/>
        <v>0.46</v>
      </c>
      <c r="AA7394" s="178"/>
      <c r="AB7394" s="178"/>
      <c r="AC7394" s="178"/>
    </row>
    <row r="7395" spans="2:29" x14ac:dyDescent="0.35">
      <c r="B7395" s="222">
        <v>747200</v>
      </c>
      <c r="C7395" s="208">
        <v>316769</v>
      </c>
      <c r="D7395" s="309">
        <v>17422.29</v>
      </c>
      <c r="E7395" s="206">
        <v>25341.52</v>
      </c>
      <c r="F7395" s="206">
        <v>28509.21</v>
      </c>
      <c r="G7395" s="205">
        <f t="shared" si="586"/>
        <v>0.42394138115631691</v>
      </c>
      <c r="H7395" s="207">
        <f t="shared" si="587"/>
        <v>0.45</v>
      </c>
      <c r="I7395" s="213">
        <v>297298</v>
      </c>
      <c r="J7395" s="213">
        <v>16351.39</v>
      </c>
      <c r="K7395" s="212">
        <v>23783.84</v>
      </c>
      <c r="L7395" s="212">
        <v>26756.82</v>
      </c>
      <c r="M7395" s="239">
        <f t="shared" si="584"/>
        <v>0.51520000000000432</v>
      </c>
      <c r="N7395" s="239"/>
      <c r="O7395" s="178"/>
      <c r="P7395" s="178"/>
      <c r="Q7395" s="178"/>
      <c r="R7395" s="178"/>
      <c r="S7395" s="178"/>
      <c r="T7395" s="178"/>
      <c r="U7395" s="178"/>
      <c r="V7395" s="178"/>
      <c r="W7395" s="178"/>
      <c r="X7395" s="178"/>
      <c r="Y7395" s="210">
        <f t="shared" si="583"/>
        <v>0.39788276231263381</v>
      </c>
      <c r="Z7395" s="211">
        <f t="shared" si="585"/>
        <v>0.44</v>
      </c>
      <c r="AA7395" s="178"/>
      <c r="AB7395" s="178"/>
      <c r="AC7395" s="178"/>
    </row>
    <row r="7396" spans="2:29" x14ac:dyDescent="0.35">
      <c r="B7396" s="222">
        <v>747300</v>
      </c>
      <c r="C7396" s="208">
        <v>316814</v>
      </c>
      <c r="D7396" s="309">
        <v>17424.77</v>
      </c>
      <c r="E7396" s="206">
        <v>25345.119999999999</v>
      </c>
      <c r="F7396" s="206">
        <v>28513.26</v>
      </c>
      <c r="G7396" s="205">
        <f t="shared" si="586"/>
        <v>0.42394486819215843</v>
      </c>
      <c r="H7396" s="207">
        <f t="shared" si="587"/>
        <v>0.45</v>
      </c>
      <c r="I7396" s="213">
        <v>297344</v>
      </c>
      <c r="J7396" s="213">
        <v>16353.92</v>
      </c>
      <c r="K7396" s="212">
        <v>23787.52</v>
      </c>
      <c r="L7396" s="212">
        <v>26760.959999999999</v>
      </c>
      <c r="M7396" s="239">
        <f t="shared" si="584"/>
        <v>0.51530000000027942</v>
      </c>
      <c r="N7396" s="239"/>
      <c r="O7396" s="178"/>
      <c r="P7396" s="178"/>
      <c r="Q7396" s="178"/>
      <c r="R7396" s="178"/>
      <c r="S7396" s="178"/>
      <c r="T7396" s="178"/>
      <c r="U7396" s="178"/>
      <c r="V7396" s="178"/>
      <c r="W7396" s="178"/>
      <c r="X7396" s="178"/>
      <c r="Y7396" s="210">
        <f t="shared" si="583"/>
        <v>0.39789107453499262</v>
      </c>
      <c r="Z7396" s="211">
        <f t="shared" si="585"/>
        <v>0.46</v>
      </c>
      <c r="AA7396" s="178"/>
      <c r="AB7396" s="178"/>
      <c r="AC7396" s="178"/>
    </row>
    <row r="7397" spans="2:29" x14ac:dyDescent="0.35">
      <c r="B7397" s="222">
        <v>747400</v>
      </c>
      <c r="C7397" s="208">
        <v>316859</v>
      </c>
      <c r="D7397" s="309">
        <v>17427.240000000002</v>
      </c>
      <c r="E7397" s="206">
        <v>25348.720000000001</v>
      </c>
      <c r="F7397" s="206">
        <v>28517.31</v>
      </c>
      <c r="G7397" s="205">
        <f t="shared" si="586"/>
        <v>0.42394835429488897</v>
      </c>
      <c r="H7397" s="207">
        <f t="shared" si="587"/>
        <v>0.45</v>
      </c>
      <c r="I7397" s="213">
        <v>297388</v>
      </c>
      <c r="J7397" s="213">
        <v>16356.34</v>
      </c>
      <c r="K7397" s="212">
        <v>23791.040000000001</v>
      </c>
      <c r="L7397" s="212">
        <v>26764.92</v>
      </c>
      <c r="M7397" s="239">
        <f t="shared" si="584"/>
        <v>0.51519999999989519</v>
      </c>
      <c r="N7397" s="239"/>
      <c r="O7397" s="178"/>
      <c r="P7397" s="178"/>
      <c r="Q7397" s="178"/>
      <c r="R7397" s="178"/>
      <c r="S7397" s="178"/>
      <c r="T7397" s="178"/>
      <c r="U7397" s="178"/>
      <c r="V7397" s="178"/>
      <c r="W7397" s="178"/>
      <c r="X7397" s="178"/>
      <c r="Y7397" s="210">
        <f t="shared" si="583"/>
        <v>0.39789670858977788</v>
      </c>
      <c r="Z7397" s="211">
        <f t="shared" si="585"/>
        <v>0.44</v>
      </c>
      <c r="AA7397" s="178"/>
      <c r="AB7397" s="178"/>
      <c r="AC7397" s="178"/>
    </row>
    <row r="7398" spans="2:29" x14ac:dyDescent="0.35">
      <c r="B7398" s="222">
        <v>747500</v>
      </c>
      <c r="C7398" s="208">
        <v>316904</v>
      </c>
      <c r="D7398" s="309">
        <v>17429.72</v>
      </c>
      <c r="E7398" s="206">
        <v>25352.32</v>
      </c>
      <c r="F7398" s="206">
        <v>28521.360000000001</v>
      </c>
      <c r="G7398" s="205">
        <f t="shared" si="586"/>
        <v>0.42395183946488296</v>
      </c>
      <c r="H7398" s="207">
        <f t="shared" si="587"/>
        <v>0.45</v>
      </c>
      <c r="I7398" s="213">
        <v>297434</v>
      </c>
      <c r="J7398" s="213">
        <v>16358.87</v>
      </c>
      <c r="K7398" s="212">
        <v>23794.720000000001</v>
      </c>
      <c r="L7398" s="212">
        <v>26769.06</v>
      </c>
      <c r="M7398" s="239">
        <f t="shared" si="584"/>
        <v>0.51529999999955178</v>
      </c>
      <c r="N7398" s="239"/>
      <c r="O7398" s="178"/>
      <c r="P7398" s="178"/>
      <c r="Q7398" s="178"/>
      <c r="R7398" s="178"/>
      <c r="S7398" s="178"/>
      <c r="T7398" s="178"/>
      <c r="U7398" s="178"/>
      <c r="V7398" s="178"/>
      <c r="W7398" s="178"/>
      <c r="X7398" s="178"/>
      <c r="Y7398" s="210">
        <f t="shared" si="583"/>
        <v>0.39790501672240802</v>
      </c>
      <c r="Z7398" s="211">
        <f t="shared" si="585"/>
        <v>0.46</v>
      </c>
      <c r="AA7398" s="178"/>
      <c r="AB7398" s="178"/>
      <c r="AC7398" s="178"/>
    </row>
    <row r="7399" spans="2:29" x14ac:dyDescent="0.35">
      <c r="B7399" s="222">
        <v>747600</v>
      </c>
      <c r="C7399" s="208">
        <v>316949</v>
      </c>
      <c r="D7399" s="309">
        <v>17432.189999999999</v>
      </c>
      <c r="E7399" s="206">
        <v>25355.919999999998</v>
      </c>
      <c r="F7399" s="206">
        <v>28525.41</v>
      </c>
      <c r="G7399" s="205">
        <f t="shared" si="586"/>
        <v>0.42395532370251471</v>
      </c>
      <c r="H7399" s="207">
        <f t="shared" si="587"/>
        <v>0.45</v>
      </c>
      <c r="I7399" s="213">
        <v>297478</v>
      </c>
      <c r="J7399" s="213">
        <v>16361.29</v>
      </c>
      <c r="K7399" s="212">
        <v>23798.240000000002</v>
      </c>
      <c r="L7399" s="212">
        <v>26773.02</v>
      </c>
      <c r="M7399" s="239">
        <f t="shared" si="584"/>
        <v>0.51519999999974975</v>
      </c>
      <c r="N7399" s="239"/>
      <c r="O7399" s="178"/>
      <c r="P7399" s="178"/>
      <c r="Q7399" s="178"/>
      <c r="R7399" s="178"/>
      <c r="S7399" s="178"/>
      <c r="T7399" s="178"/>
      <c r="U7399" s="178"/>
      <c r="V7399" s="178"/>
      <c r="W7399" s="178"/>
      <c r="X7399" s="178"/>
      <c r="Y7399" s="210">
        <f t="shared" si="583"/>
        <v>0.39791064740502941</v>
      </c>
      <c r="Z7399" s="211">
        <f t="shared" si="585"/>
        <v>0.44</v>
      </c>
      <c r="AA7399" s="178"/>
      <c r="AB7399" s="178"/>
      <c r="AC7399" s="178"/>
    </row>
    <row r="7400" spans="2:29" x14ac:dyDescent="0.35">
      <c r="B7400" s="222">
        <v>747700</v>
      </c>
      <c r="C7400" s="208">
        <v>316994</v>
      </c>
      <c r="D7400" s="309">
        <v>17434.669999999998</v>
      </c>
      <c r="E7400" s="206">
        <v>25359.52</v>
      </c>
      <c r="F7400" s="206">
        <v>28529.46</v>
      </c>
      <c r="G7400" s="205">
        <f t="shared" si="586"/>
        <v>0.42395880700815836</v>
      </c>
      <c r="H7400" s="207">
        <f t="shared" si="587"/>
        <v>0.45</v>
      </c>
      <c r="I7400" s="213">
        <v>297524</v>
      </c>
      <c r="J7400" s="213">
        <v>16363.82</v>
      </c>
      <c r="K7400" s="212">
        <v>23801.919999999998</v>
      </c>
      <c r="L7400" s="212">
        <v>26777.16</v>
      </c>
      <c r="M7400" s="239">
        <f t="shared" si="584"/>
        <v>0.51530000000006115</v>
      </c>
      <c r="N7400" s="239"/>
      <c r="O7400" s="178"/>
      <c r="P7400" s="178"/>
      <c r="Q7400" s="178"/>
      <c r="R7400" s="178"/>
      <c r="S7400" s="178"/>
      <c r="T7400" s="178"/>
      <c r="U7400" s="178"/>
      <c r="V7400" s="178"/>
      <c r="W7400" s="178"/>
      <c r="X7400" s="178"/>
      <c r="Y7400" s="210">
        <f t="shared" si="583"/>
        <v>0.39791895145111678</v>
      </c>
      <c r="Z7400" s="211">
        <f t="shared" si="585"/>
        <v>0.46</v>
      </c>
      <c r="AA7400" s="178"/>
      <c r="AB7400" s="178"/>
      <c r="AC7400" s="178"/>
    </row>
    <row r="7401" spans="2:29" x14ac:dyDescent="0.35">
      <c r="B7401" s="222">
        <v>747800</v>
      </c>
      <c r="C7401" s="208">
        <v>317039</v>
      </c>
      <c r="D7401" s="309">
        <v>17437.14</v>
      </c>
      <c r="E7401" s="206">
        <v>25363.119999999999</v>
      </c>
      <c r="F7401" s="206">
        <v>28533.51</v>
      </c>
      <c r="G7401" s="205">
        <f t="shared" si="586"/>
        <v>0.42396228938218777</v>
      </c>
      <c r="H7401" s="207">
        <f t="shared" si="587"/>
        <v>0.45</v>
      </c>
      <c r="I7401" s="213">
        <v>297568</v>
      </c>
      <c r="J7401" s="213">
        <v>16366.24</v>
      </c>
      <c r="K7401" s="212">
        <v>23805.439999999999</v>
      </c>
      <c r="L7401" s="212">
        <v>26781.119999999999</v>
      </c>
      <c r="M7401" s="239">
        <f t="shared" si="584"/>
        <v>0.51520000000025901</v>
      </c>
      <c r="N7401" s="239"/>
      <c r="O7401" s="178"/>
      <c r="P7401" s="178"/>
      <c r="Q7401" s="178"/>
      <c r="R7401" s="178"/>
      <c r="S7401" s="178"/>
      <c r="T7401" s="178"/>
      <c r="U7401" s="178"/>
      <c r="V7401" s="178"/>
      <c r="W7401" s="178"/>
      <c r="X7401" s="178"/>
      <c r="Y7401" s="210">
        <f t="shared" si="583"/>
        <v>0.39792457876437548</v>
      </c>
      <c r="Z7401" s="211">
        <f t="shared" si="585"/>
        <v>0.44</v>
      </c>
      <c r="AA7401" s="178"/>
      <c r="AB7401" s="178"/>
      <c r="AC7401" s="178"/>
    </row>
    <row r="7402" spans="2:29" x14ac:dyDescent="0.35">
      <c r="B7402" s="222">
        <v>747900</v>
      </c>
      <c r="C7402" s="208">
        <v>317084</v>
      </c>
      <c r="D7402" s="309">
        <v>17439.62</v>
      </c>
      <c r="E7402" s="206">
        <v>25366.720000000001</v>
      </c>
      <c r="F7402" s="206">
        <v>28537.56</v>
      </c>
      <c r="G7402" s="205">
        <f t="shared" si="586"/>
        <v>0.42396577082497661</v>
      </c>
      <c r="H7402" s="207">
        <f t="shared" si="587"/>
        <v>0.45</v>
      </c>
      <c r="I7402" s="213">
        <v>297614</v>
      </c>
      <c r="J7402" s="213">
        <v>16368.77</v>
      </c>
      <c r="K7402" s="212">
        <v>23809.119999999999</v>
      </c>
      <c r="L7402" s="212">
        <v>26785.26</v>
      </c>
      <c r="M7402" s="239">
        <f t="shared" si="584"/>
        <v>0.51529999999995202</v>
      </c>
      <c r="N7402" s="239"/>
      <c r="O7402" s="178"/>
      <c r="P7402" s="178"/>
      <c r="Q7402" s="178"/>
      <c r="R7402" s="178"/>
      <c r="S7402" s="178"/>
      <c r="T7402" s="178"/>
      <c r="U7402" s="178"/>
      <c r="V7402" s="178"/>
      <c r="W7402" s="178"/>
      <c r="X7402" s="178"/>
      <c r="Y7402" s="210">
        <f t="shared" si="583"/>
        <v>0.39793287872710253</v>
      </c>
      <c r="Z7402" s="211">
        <f t="shared" si="585"/>
        <v>0.46</v>
      </c>
      <c r="AA7402" s="178"/>
      <c r="AB7402" s="178"/>
      <c r="AC7402" s="178"/>
    </row>
    <row r="7403" spans="2:29" x14ac:dyDescent="0.35">
      <c r="B7403" s="222">
        <v>748000</v>
      </c>
      <c r="C7403" s="208">
        <v>317129</v>
      </c>
      <c r="D7403" s="309">
        <v>17442.09</v>
      </c>
      <c r="E7403" s="206">
        <v>25370.32</v>
      </c>
      <c r="F7403" s="206">
        <v>28541.61</v>
      </c>
      <c r="G7403" s="205">
        <f t="shared" si="586"/>
        <v>0.42396925133689839</v>
      </c>
      <c r="H7403" s="207">
        <f t="shared" si="587"/>
        <v>0.45</v>
      </c>
      <c r="I7403" s="213">
        <v>297658</v>
      </c>
      <c r="J7403" s="213">
        <v>16371.19</v>
      </c>
      <c r="K7403" s="212">
        <v>23812.639999999999</v>
      </c>
      <c r="L7403" s="212">
        <v>26789.22</v>
      </c>
      <c r="M7403" s="239">
        <f t="shared" si="584"/>
        <v>0.51520000000011346</v>
      </c>
      <c r="N7403" s="239"/>
      <c r="O7403" s="178"/>
      <c r="P7403" s="178"/>
      <c r="Q7403" s="178"/>
      <c r="R7403" s="178"/>
      <c r="S7403" s="178"/>
      <c r="T7403" s="178"/>
      <c r="U7403" s="178"/>
      <c r="V7403" s="178"/>
      <c r="W7403" s="178"/>
      <c r="X7403" s="178"/>
      <c r="Y7403" s="210">
        <f t="shared" si="583"/>
        <v>0.39793850267379677</v>
      </c>
      <c r="Z7403" s="211">
        <f t="shared" si="585"/>
        <v>0.44</v>
      </c>
      <c r="AA7403" s="178"/>
      <c r="AB7403" s="178"/>
      <c r="AC7403" s="178"/>
    </row>
    <row r="7404" spans="2:29" x14ac:dyDescent="0.35">
      <c r="B7404" s="222">
        <v>748100</v>
      </c>
      <c r="C7404" s="208">
        <v>317174</v>
      </c>
      <c r="D7404" s="309">
        <v>17444.57</v>
      </c>
      <c r="E7404" s="206">
        <v>25373.919999999998</v>
      </c>
      <c r="F7404" s="206">
        <v>28545.66</v>
      </c>
      <c r="G7404" s="205">
        <f t="shared" si="586"/>
        <v>0.42397273091832643</v>
      </c>
      <c r="H7404" s="207">
        <f t="shared" si="587"/>
        <v>0.45</v>
      </c>
      <c r="I7404" s="213">
        <v>297704</v>
      </c>
      <c r="J7404" s="213">
        <v>16373.72</v>
      </c>
      <c r="K7404" s="212">
        <v>23816.32</v>
      </c>
      <c r="L7404" s="212">
        <v>26793.360000000001</v>
      </c>
      <c r="M7404" s="239">
        <f t="shared" si="584"/>
        <v>0.51529999999980647</v>
      </c>
      <c r="N7404" s="239"/>
      <c r="O7404" s="178"/>
      <c r="P7404" s="178"/>
      <c r="Q7404" s="178"/>
      <c r="R7404" s="178"/>
      <c r="S7404" s="178"/>
      <c r="T7404" s="178"/>
      <c r="U7404" s="178"/>
      <c r="V7404" s="178"/>
      <c r="W7404" s="178"/>
      <c r="X7404" s="178"/>
      <c r="Y7404" s="210">
        <f t="shared" si="583"/>
        <v>0.39794679855634274</v>
      </c>
      <c r="Z7404" s="211">
        <f t="shared" si="585"/>
        <v>0.46</v>
      </c>
      <c r="AA7404" s="178"/>
      <c r="AB7404" s="178"/>
      <c r="AC7404" s="178"/>
    </row>
    <row r="7405" spans="2:29" x14ac:dyDescent="0.35">
      <c r="B7405" s="222">
        <v>748200</v>
      </c>
      <c r="C7405" s="208">
        <v>317219</v>
      </c>
      <c r="D7405" s="309">
        <v>17447.04</v>
      </c>
      <c r="E7405" s="206">
        <v>25377.52</v>
      </c>
      <c r="F7405" s="206">
        <v>28549.71</v>
      </c>
      <c r="G7405" s="205">
        <f t="shared" si="586"/>
        <v>0.42397620956963378</v>
      </c>
      <c r="H7405" s="207">
        <f t="shared" si="587"/>
        <v>0.45</v>
      </c>
      <c r="I7405" s="213">
        <v>297748</v>
      </c>
      <c r="J7405" s="213">
        <v>16376.14</v>
      </c>
      <c r="K7405" s="212">
        <v>23819.84</v>
      </c>
      <c r="L7405" s="212">
        <v>26797.32</v>
      </c>
      <c r="M7405" s="239">
        <f t="shared" si="584"/>
        <v>0.51520000000000432</v>
      </c>
      <c r="N7405" s="239"/>
      <c r="O7405" s="178"/>
      <c r="P7405" s="178"/>
      <c r="Q7405" s="178"/>
      <c r="R7405" s="178"/>
      <c r="S7405" s="178"/>
      <c r="T7405" s="178"/>
      <c r="U7405" s="178"/>
      <c r="V7405" s="178"/>
      <c r="W7405" s="178"/>
      <c r="X7405" s="178"/>
      <c r="Y7405" s="210">
        <f t="shared" si="583"/>
        <v>0.3979524191392676</v>
      </c>
      <c r="Z7405" s="211">
        <f t="shared" si="585"/>
        <v>0.44</v>
      </c>
      <c r="AA7405" s="178"/>
      <c r="AB7405" s="178"/>
      <c r="AC7405" s="178"/>
    </row>
    <row r="7406" spans="2:29" x14ac:dyDescent="0.35">
      <c r="B7406" s="222">
        <v>748300</v>
      </c>
      <c r="C7406" s="208">
        <v>317264</v>
      </c>
      <c r="D7406" s="309">
        <v>17449.52</v>
      </c>
      <c r="E7406" s="206">
        <v>25381.119999999999</v>
      </c>
      <c r="F7406" s="206">
        <v>28553.759999999998</v>
      </c>
      <c r="G7406" s="205">
        <f t="shared" si="586"/>
        <v>0.4239796872911934</v>
      </c>
      <c r="H7406" s="207">
        <f t="shared" si="587"/>
        <v>0.45</v>
      </c>
      <c r="I7406" s="213">
        <v>297794</v>
      </c>
      <c r="J7406" s="213">
        <v>16378.67</v>
      </c>
      <c r="K7406" s="212">
        <v>23823.52</v>
      </c>
      <c r="L7406" s="212">
        <v>26801.46</v>
      </c>
      <c r="M7406" s="239">
        <f t="shared" si="584"/>
        <v>0.51530000000027942</v>
      </c>
      <c r="N7406" s="239"/>
      <c r="O7406" s="178"/>
      <c r="P7406" s="178"/>
      <c r="Q7406" s="178"/>
      <c r="R7406" s="178"/>
      <c r="S7406" s="178"/>
      <c r="T7406" s="178"/>
      <c r="U7406" s="178"/>
      <c r="V7406" s="178"/>
      <c r="W7406" s="178"/>
      <c r="X7406" s="178"/>
      <c r="Y7406" s="210">
        <f t="shared" si="583"/>
        <v>0.39796071094480823</v>
      </c>
      <c r="Z7406" s="211">
        <f t="shared" si="585"/>
        <v>0.46</v>
      </c>
      <c r="AA7406" s="178"/>
      <c r="AB7406" s="178"/>
      <c r="AC7406" s="178"/>
    </row>
    <row r="7407" spans="2:29" x14ac:dyDescent="0.35">
      <c r="B7407" s="222">
        <v>748400</v>
      </c>
      <c r="C7407" s="208">
        <v>317309</v>
      </c>
      <c r="D7407" s="309">
        <v>17451.990000000002</v>
      </c>
      <c r="E7407" s="206">
        <v>25384.720000000001</v>
      </c>
      <c r="F7407" s="206">
        <v>28557.81</v>
      </c>
      <c r="G7407" s="205">
        <f t="shared" si="586"/>
        <v>0.42398316408337788</v>
      </c>
      <c r="H7407" s="207">
        <f t="shared" si="587"/>
        <v>0.45</v>
      </c>
      <c r="I7407" s="213">
        <v>297838</v>
      </c>
      <c r="J7407" s="213">
        <v>16381.09</v>
      </c>
      <c r="K7407" s="212">
        <v>23827.040000000001</v>
      </c>
      <c r="L7407" s="212">
        <v>26805.42</v>
      </c>
      <c r="M7407" s="239">
        <f t="shared" si="584"/>
        <v>0.51519999999989519</v>
      </c>
      <c r="N7407" s="239"/>
      <c r="O7407" s="178"/>
      <c r="P7407" s="178"/>
      <c r="Q7407" s="178"/>
      <c r="R7407" s="178"/>
      <c r="S7407" s="178"/>
      <c r="T7407" s="178"/>
      <c r="U7407" s="178"/>
      <c r="V7407" s="178"/>
      <c r="W7407" s="178"/>
      <c r="X7407" s="178"/>
      <c r="Y7407" s="210">
        <f t="shared" si="583"/>
        <v>0.39796632816675576</v>
      </c>
      <c r="Z7407" s="211">
        <f t="shared" si="585"/>
        <v>0.44</v>
      </c>
      <c r="AA7407" s="178"/>
      <c r="AB7407" s="178"/>
      <c r="AC7407" s="178"/>
    </row>
    <row r="7408" spans="2:29" x14ac:dyDescent="0.35">
      <c r="B7408" s="222">
        <v>748500</v>
      </c>
      <c r="C7408" s="208">
        <v>317354</v>
      </c>
      <c r="D7408" s="309">
        <v>17454.47</v>
      </c>
      <c r="E7408" s="206">
        <v>25388.32</v>
      </c>
      <c r="F7408" s="206">
        <v>28561.86</v>
      </c>
      <c r="G7408" s="205">
        <f t="shared" si="586"/>
        <v>0.42398663994655977</v>
      </c>
      <c r="H7408" s="207">
        <f t="shared" si="587"/>
        <v>0.45</v>
      </c>
      <c r="I7408" s="213">
        <v>297884</v>
      </c>
      <c r="J7408" s="213">
        <v>16383.62</v>
      </c>
      <c r="K7408" s="212">
        <v>23830.720000000001</v>
      </c>
      <c r="L7408" s="212">
        <v>26809.56</v>
      </c>
      <c r="M7408" s="239">
        <f t="shared" si="584"/>
        <v>0.51529999999955178</v>
      </c>
      <c r="N7408" s="239"/>
      <c r="O7408" s="178"/>
      <c r="P7408" s="178"/>
      <c r="Q7408" s="178"/>
      <c r="R7408" s="178"/>
      <c r="S7408" s="178"/>
      <c r="T7408" s="178"/>
      <c r="U7408" s="178"/>
      <c r="V7408" s="178"/>
      <c r="W7408" s="178"/>
      <c r="X7408" s="178"/>
      <c r="Y7408" s="210">
        <f t="shared" si="583"/>
        <v>0.39797461589846361</v>
      </c>
      <c r="Z7408" s="211">
        <f t="shared" si="585"/>
        <v>0.46</v>
      </c>
      <c r="AA7408" s="178"/>
      <c r="AB7408" s="178"/>
      <c r="AC7408" s="178"/>
    </row>
    <row r="7409" spans="2:29" x14ac:dyDescent="0.35">
      <c r="B7409" s="222">
        <v>748600</v>
      </c>
      <c r="C7409" s="208">
        <v>317399</v>
      </c>
      <c r="D7409" s="309">
        <v>17456.939999999999</v>
      </c>
      <c r="E7409" s="206">
        <v>25391.919999999998</v>
      </c>
      <c r="F7409" s="206">
        <v>28565.91</v>
      </c>
      <c r="G7409" s="205">
        <f t="shared" si="586"/>
        <v>0.42399011488111144</v>
      </c>
      <c r="H7409" s="207">
        <f t="shared" si="587"/>
        <v>0.45</v>
      </c>
      <c r="I7409" s="213">
        <v>297928</v>
      </c>
      <c r="J7409" s="213">
        <v>16386.04</v>
      </c>
      <c r="K7409" s="212">
        <v>23834.240000000002</v>
      </c>
      <c r="L7409" s="212">
        <v>26813.52</v>
      </c>
      <c r="M7409" s="239">
        <f t="shared" si="584"/>
        <v>0.51519999999974975</v>
      </c>
      <c r="N7409" s="239"/>
      <c r="O7409" s="178"/>
      <c r="P7409" s="178"/>
      <c r="Q7409" s="178"/>
      <c r="R7409" s="178"/>
      <c r="S7409" s="178"/>
      <c r="T7409" s="178"/>
      <c r="U7409" s="178"/>
      <c r="V7409" s="178"/>
      <c r="W7409" s="178"/>
      <c r="X7409" s="178"/>
      <c r="Y7409" s="210">
        <f t="shared" si="583"/>
        <v>0.3979802297622228</v>
      </c>
      <c r="Z7409" s="211">
        <f t="shared" si="585"/>
        <v>0.44</v>
      </c>
      <c r="AA7409" s="178"/>
      <c r="AB7409" s="178"/>
      <c r="AC7409" s="178"/>
    </row>
    <row r="7410" spans="2:29" x14ac:dyDescent="0.35">
      <c r="B7410" s="222">
        <v>748700</v>
      </c>
      <c r="C7410" s="208">
        <v>317444</v>
      </c>
      <c r="D7410" s="309">
        <v>17459.419999999998</v>
      </c>
      <c r="E7410" s="206">
        <v>25395.52</v>
      </c>
      <c r="F7410" s="206">
        <v>28569.96</v>
      </c>
      <c r="G7410" s="205">
        <f t="shared" si="586"/>
        <v>0.42399358888740485</v>
      </c>
      <c r="H7410" s="207">
        <f t="shared" si="587"/>
        <v>0.45</v>
      </c>
      <c r="I7410" s="213">
        <v>297974</v>
      </c>
      <c r="J7410" s="213">
        <v>16388.57</v>
      </c>
      <c r="K7410" s="212">
        <v>23837.919999999998</v>
      </c>
      <c r="L7410" s="212">
        <v>26817.66</v>
      </c>
      <c r="M7410" s="239">
        <f t="shared" si="584"/>
        <v>0.51530000000006115</v>
      </c>
      <c r="N7410" s="239"/>
      <c r="O7410" s="178"/>
      <c r="P7410" s="178"/>
      <c r="Q7410" s="178"/>
      <c r="R7410" s="178"/>
      <c r="S7410" s="178"/>
      <c r="T7410" s="178"/>
      <c r="U7410" s="178"/>
      <c r="V7410" s="178"/>
      <c r="W7410" s="178"/>
      <c r="X7410" s="178"/>
      <c r="Y7410" s="210">
        <f t="shared" si="583"/>
        <v>0.39798851342326702</v>
      </c>
      <c r="Z7410" s="211">
        <f t="shared" si="585"/>
        <v>0.46</v>
      </c>
      <c r="AA7410" s="178"/>
      <c r="AB7410" s="178"/>
      <c r="AC7410" s="178"/>
    </row>
    <row r="7411" spans="2:29" x14ac:dyDescent="0.35">
      <c r="B7411" s="222">
        <v>748800</v>
      </c>
      <c r="C7411" s="208">
        <v>317489</v>
      </c>
      <c r="D7411" s="309">
        <v>17461.89</v>
      </c>
      <c r="E7411" s="206">
        <v>25399.119999999999</v>
      </c>
      <c r="F7411" s="206">
        <v>28574.01</v>
      </c>
      <c r="G7411" s="205">
        <f t="shared" si="586"/>
        <v>0.42399706196581194</v>
      </c>
      <c r="H7411" s="207">
        <f t="shared" si="587"/>
        <v>0.45</v>
      </c>
      <c r="I7411" s="213">
        <v>298018</v>
      </c>
      <c r="J7411" s="213">
        <v>16390.990000000002</v>
      </c>
      <c r="K7411" s="212">
        <v>23841.439999999999</v>
      </c>
      <c r="L7411" s="212">
        <v>26821.62</v>
      </c>
      <c r="M7411" s="239">
        <f t="shared" si="584"/>
        <v>0.51520000000025901</v>
      </c>
      <c r="N7411" s="239"/>
      <c r="O7411" s="178"/>
      <c r="P7411" s="178"/>
      <c r="Q7411" s="178"/>
      <c r="R7411" s="178"/>
      <c r="S7411" s="178"/>
      <c r="T7411" s="178"/>
      <c r="U7411" s="178"/>
      <c r="V7411" s="178"/>
      <c r="W7411" s="178"/>
      <c r="X7411" s="178"/>
      <c r="Y7411" s="210">
        <f t="shared" si="583"/>
        <v>0.39799412393162392</v>
      </c>
      <c r="Z7411" s="211">
        <f t="shared" si="585"/>
        <v>0.44</v>
      </c>
      <c r="AA7411" s="178"/>
      <c r="AB7411" s="178"/>
      <c r="AC7411" s="178"/>
    </row>
    <row r="7412" spans="2:29" x14ac:dyDescent="0.35">
      <c r="B7412" s="222">
        <v>748900</v>
      </c>
      <c r="C7412" s="208">
        <v>317534</v>
      </c>
      <c r="D7412" s="309">
        <v>17464.37</v>
      </c>
      <c r="E7412" s="206">
        <v>25402.720000000001</v>
      </c>
      <c r="F7412" s="206">
        <v>28578.06</v>
      </c>
      <c r="G7412" s="205">
        <f t="shared" si="586"/>
        <v>0.42400053411670452</v>
      </c>
      <c r="H7412" s="207">
        <f t="shared" si="587"/>
        <v>0.45</v>
      </c>
      <c r="I7412" s="213">
        <v>298064</v>
      </c>
      <c r="J7412" s="213">
        <v>16393.52</v>
      </c>
      <c r="K7412" s="212">
        <v>23845.119999999999</v>
      </c>
      <c r="L7412" s="212">
        <v>26825.759999999998</v>
      </c>
      <c r="M7412" s="239">
        <f t="shared" si="584"/>
        <v>0.51529999999995202</v>
      </c>
      <c r="N7412" s="239"/>
      <c r="O7412" s="178"/>
      <c r="P7412" s="178"/>
      <c r="Q7412" s="178"/>
      <c r="R7412" s="178"/>
      <c r="S7412" s="178"/>
      <c r="T7412" s="178"/>
      <c r="U7412" s="178"/>
      <c r="V7412" s="178"/>
      <c r="W7412" s="178"/>
      <c r="X7412" s="178"/>
      <c r="Y7412" s="210">
        <f t="shared" si="583"/>
        <v>0.39800240352517025</v>
      </c>
      <c r="Z7412" s="211">
        <f t="shared" si="585"/>
        <v>0.46</v>
      </c>
      <c r="AA7412" s="178"/>
      <c r="AB7412" s="178"/>
      <c r="AC7412" s="178"/>
    </row>
    <row r="7413" spans="2:29" x14ac:dyDescent="0.35">
      <c r="B7413" s="222">
        <v>749000</v>
      </c>
      <c r="C7413" s="208">
        <v>317579</v>
      </c>
      <c r="D7413" s="309">
        <v>17466.84</v>
      </c>
      <c r="E7413" s="206">
        <v>25406.32</v>
      </c>
      <c r="F7413" s="206">
        <v>28582.11</v>
      </c>
      <c r="G7413" s="205">
        <f t="shared" si="586"/>
        <v>0.42400400534045396</v>
      </c>
      <c r="H7413" s="207">
        <f t="shared" si="587"/>
        <v>0.45</v>
      </c>
      <c r="I7413" s="213">
        <v>298108</v>
      </c>
      <c r="J7413" s="213">
        <v>16395.939999999999</v>
      </c>
      <c r="K7413" s="212">
        <v>23848.639999999999</v>
      </c>
      <c r="L7413" s="212">
        <v>26829.72</v>
      </c>
      <c r="M7413" s="239">
        <f t="shared" si="584"/>
        <v>0.51520000000011346</v>
      </c>
      <c r="N7413" s="239"/>
      <c r="O7413" s="178"/>
      <c r="P7413" s="178"/>
      <c r="Q7413" s="178"/>
      <c r="R7413" s="178"/>
      <c r="S7413" s="178"/>
      <c r="T7413" s="178"/>
      <c r="U7413" s="178"/>
      <c r="V7413" s="178"/>
      <c r="W7413" s="178"/>
      <c r="X7413" s="178"/>
      <c r="Y7413" s="210">
        <f t="shared" si="583"/>
        <v>0.39800801068090785</v>
      </c>
      <c r="Z7413" s="211">
        <f t="shared" si="585"/>
        <v>0.44</v>
      </c>
      <c r="AA7413" s="178"/>
      <c r="AB7413" s="178"/>
      <c r="AC7413" s="178"/>
    </row>
    <row r="7414" spans="2:29" x14ac:dyDescent="0.35">
      <c r="B7414" s="222">
        <v>749100</v>
      </c>
      <c r="C7414" s="208">
        <v>317624</v>
      </c>
      <c r="D7414" s="309">
        <v>17469.32</v>
      </c>
      <c r="E7414" s="206">
        <v>25409.919999999998</v>
      </c>
      <c r="F7414" s="206">
        <v>28586.16</v>
      </c>
      <c r="G7414" s="205">
        <f t="shared" si="586"/>
        <v>0.42400747563743157</v>
      </c>
      <c r="H7414" s="207">
        <f t="shared" si="587"/>
        <v>0.45</v>
      </c>
      <c r="I7414" s="213">
        <v>298154</v>
      </c>
      <c r="J7414" s="213">
        <v>16398.47</v>
      </c>
      <c r="K7414" s="212">
        <v>23852.32</v>
      </c>
      <c r="L7414" s="212">
        <v>26833.86</v>
      </c>
      <c r="M7414" s="239">
        <f t="shared" si="584"/>
        <v>0.51529999999980647</v>
      </c>
      <c r="N7414" s="239"/>
      <c r="O7414" s="178"/>
      <c r="P7414" s="178"/>
      <c r="Q7414" s="178"/>
      <c r="R7414" s="178"/>
      <c r="S7414" s="178"/>
      <c r="T7414" s="178"/>
      <c r="U7414" s="178"/>
      <c r="V7414" s="178"/>
      <c r="W7414" s="178"/>
      <c r="X7414" s="178"/>
      <c r="Y7414" s="210">
        <f t="shared" si="583"/>
        <v>0.39801628621011881</v>
      </c>
      <c r="Z7414" s="211">
        <f t="shared" si="585"/>
        <v>0.46</v>
      </c>
      <c r="AA7414" s="178"/>
      <c r="AB7414" s="178"/>
      <c r="AC7414" s="178"/>
    </row>
    <row r="7415" spans="2:29" x14ac:dyDescent="0.35">
      <c r="B7415" s="222">
        <v>749200</v>
      </c>
      <c r="C7415" s="208">
        <v>317669</v>
      </c>
      <c r="D7415" s="309">
        <v>17471.79</v>
      </c>
      <c r="E7415" s="206">
        <v>25413.52</v>
      </c>
      <c r="F7415" s="206">
        <v>28590.21</v>
      </c>
      <c r="G7415" s="205">
        <f t="shared" si="586"/>
        <v>0.42401094500800857</v>
      </c>
      <c r="H7415" s="207">
        <f t="shared" si="587"/>
        <v>0.45</v>
      </c>
      <c r="I7415" s="213">
        <v>298198</v>
      </c>
      <c r="J7415" s="213">
        <v>16400.89</v>
      </c>
      <c r="K7415" s="212">
        <v>23855.84</v>
      </c>
      <c r="L7415" s="212">
        <v>26837.82</v>
      </c>
      <c r="M7415" s="239">
        <f t="shared" si="584"/>
        <v>0.51520000000000432</v>
      </c>
      <c r="N7415" s="239"/>
      <c r="O7415" s="178"/>
      <c r="P7415" s="178"/>
      <c r="Q7415" s="178"/>
      <c r="R7415" s="178"/>
      <c r="S7415" s="178"/>
      <c r="T7415" s="178"/>
      <c r="U7415" s="178"/>
      <c r="V7415" s="178"/>
      <c r="W7415" s="178"/>
      <c r="X7415" s="178"/>
      <c r="Y7415" s="210">
        <f t="shared" si="583"/>
        <v>0.39802189001601707</v>
      </c>
      <c r="Z7415" s="211">
        <f t="shared" si="585"/>
        <v>0.44</v>
      </c>
      <c r="AA7415" s="178"/>
      <c r="AB7415" s="178"/>
      <c r="AC7415" s="178"/>
    </row>
    <row r="7416" spans="2:29" x14ac:dyDescent="0.35">
      <c r="B7416" s="222">
        <v>749300</v>
      </c>
      <c r="C7416" s="208">
        <v>317714</v>
      </c>
      <c r="D7416" s="309">
        <v>17474.27</v>
      </c>
      <c r="E7416" s="206">
        <v>25417.119999999999</v>
      </c>
      <c r="F7416" s="206">
        <v>28594.26</v>
      </c>
      <c r="G7416" s="205">
        <f t="shared" si="586"/>
        <v>0.42401441345255569</v>
      </c>
      <c r="H7416" s="207">
        <f t="shared" si="587"/>
        <v>0.45</v>
      </c>
      <c r="I7416" s="213">
        <v>298244</v>
      </c>
      <c r="J7416" s="213">
        <v>16403.419999999998</v>
      </c>
      <c r="K7416" s="212">
        <v>23859.52</v>
      </c>
      <c r="L7416" s="212">
        <v>26841.96</v>
      </c>
      <c r="M7416" s="239">
        <f t="shared" si="584"/>
        <v>0.51530000000027942</v>
      </c>
      <c r="N7416" s="239"/>
      <c r="O7416" s="178"/>
      <c r="P7416" s="178"/>
      <c r="Q7416" s="178"/>
      <c r="R7416" s="178"/>
      <c r="S7416" s="178"/>
      <c r="T7416" s="178"/>
      <c r="U7416" s="178"/>
      <c r="V7416" s="178"/>
      <c r="W7416" s="178"/>
      <c r="X7416" s="178"/>
      <c r="Y7416" s="210">
        <f t="shared" si="583"/>
        <v>0.39803016148405179</v>
      </c>
      <c r="Z7416" s="211">
        <f t="shared" si="585"/>
        <v>0.46</v>
      </c>
      <c r="AA7416" s="178"/>
      <c r="AB7416" s="178"/>
      <c r="AC7416" s="178"/>
    </row>
    <row r="7417" spans="2:29" x14ac:dyDescent="0.35">
      <c r="B7417" s="222">
        <v>749400</v>
      </c>
      <c r="C7417" s="208">
        <v>317759</v>
      </c>
      <c r="D7417" s="309">
        <v>17476.740000000002</v>
      </c>
      <c r="E7417" s="206">
        <v>25420.720000000001</v>
      </c>
      <c r="F7417" s="206">
        <v>28598.31</v>
      </c>
      <c r="G7417" s="205">
        <f t="shared" si="586"/>
        <v>0.42401788097144383</v>
      </c>
      <c r="H7417" s="207">
        <f t="shared" si="587"/>
        <v>0.45</v>
      </c>
      <c r="I7417" s="213">
        <v>298288</v>
      </c>
      <c r="J7417" s="213">
        <v>16405.84</v>
      </c>
      <c r="K7417" s="212">
        <v>23863.040000000001</v>
      </c>
      <c r="L7417" s="212">
        <v>26845.919999999998</v>
      </c>
      <c r="M7417" s="239">
        <f t="shared" si="584"/>
        <v>0.51519999999989519</v>
      </c>
      <c r="N7417" s="239"/>
      <c r="O7417" s="178"/>
      <c r="P7417" s="178"/>
      <c r="Q7417" s="178"/>
      <c r="R7417" s="178"/>
      <c r="S7417" s="178"/>
      <c r="T7417" s="178"/>
      <c r="U7417" s="178"/>
      <c r="V7417" s="178"/>
      <c r="W7417" s="178"/>
      <c r="X7417" s="178"/>
      <c r="Y7417" s="210">
        <f t="shared" si="583"/>
        <v>0.39803576194288764</v>
      </c>
      <c r="Z7417" s="211">
        <f t="shared" si="585"/>
        <v>0.44</v>
      </c>
      <c r="AA7417" s="178"/>
      <c r="AB7417" s="178"/>
      <c r="AC7417" s="178"/>
    </row>
    <row r="7418" spans="2:29" x14ac:dyDescent="0.35">
      <c r="B7418" s="222">
        <v>749500</v>
      </c>
      <c r="C7418" s="208">
        <v>317804</v>
      </c>
      <c r="D7418" s="309">
        <v>17479.22</v>
      </c>
      <c r="E7418" s="206">
        <v>25424.32</v>
      </c>
      <c r="F7418" s="206">
        <v>28602.36</v>
      </c>
      <c r="G7418" s="205">
        <f t="shared" si="586"/>
        <v>0.42402134756504334</v>
      </c>
      <c r="H7418" s="207">
        <f t="shared" si="587"/>
        <v>0.45</v>
      </c>
      <c r="I7418" s="213">
        <v>298334</v>
      </c>
      <c r="J7418" s="213">
        <v>16408.37</v>
      </c>
      <c r="K7418" s="212">
        <v>23866.720000000001</v>
      </c>
      <c r="L7418" s="212">
        <v>26850.06</v>
      </c>
      <c r="M7418" s="239">
        <f t="shared" si="584"/>
        <v>0.51529999999955178</v>
      </c>
      <c r="N7418" s="239"/>
      <c r="O7418" s="178"/>
      <c r="P7418" s="178"/>
      <c r="Q7418" s="178"/>
      <c r="R7418" s="178"/>
      <c r="S7418" s="178"/>
      <c r="T7418" s="178"/>
      <c r="U7418" s="178"/>
      <c r="V7418" s="178"/>
      <c r="W7418" s="178"/>
      <c r="X7418" s="178"/>
      <c r="Y7418" s="210">
        <f t="shared" si="583"/>
        <v>0.39804402935290195</v>
      </c>
      <c r="Z7418" s="211">
        <f t="shared" si="585"/>
        <v>0.46</v>
      </c>
      <c r="AA7418" s="178"/>
      <c r="AB7418" s="178"/>
      <c r="AC7418" s="178"/>
    </row>
    <row r="7419" spans="2:29" x14ac:dyDescent="0.35">
      <c r="B7419" s="222">
        <v>749600</v>
      </c>
      <c r="C7419" s="208">
        <v>317849</v>
      </c>
      <c r="D7419" s="309">
        <v>17481.689999999999</v>
      </c>
      <c r="E7419" s="206">
        <v>25427.919999999998</v>
      </c>
      <c r="F7419" s="206">
        <v>28606.41</v>
      </c>
      <c r="G7419" s="205">
        <f t="shared" si="586"/>
        <v>0.42402481323372465</v>
      </c>
      <c r="H7419" s="207">
        <f t="shared" si="587"/>
        <v>0.45</v>
      </c>
      <c r="I7419" s="213">
        <v>298378</v>
      </c>
      <c r="J7419" s="213">
        <v>16410.79</v>
      </c>
      <c r="K7419" s="212">
        <v>23870.240000000002</v>
      </c>
      <c r="L7419" s="212">
        <v>26854.02</v>
      </c>
      <c r="M7419" s="239">
        <f t="shared" si="584"/>
        <v>0.51519999999974975</v>
      </c>
      <c r="N7419" s="239"/>
      <c r="O7419" s="178"/>
      <c r="P7419" s="178"/>
      <c r="Q7419" s="178"/>
      <c r="R7419" s="178"/>
      <c r="S7419" s="178"/>
      <c r="T7419" s="178"/>
      <c r="U7419" s="178"/>
      <c r="V7419" s="178"/>
      <c r="W7419" s="178"/>
      <c r="X7419" s="178"/>
      <c r="Y7419" s="210">
        <f t="shared" si="583"/>
        <v>0.39804962646744929</v>
      </c>
      <c r="Z7419" s="211">
        <f t="shared" si="585"/>
        <v>0.44</v>
      </c>
      <c r="AA7419" s="178"/>
      <c r="AB7419" s="178"/>
      <c r="AC7419" s="178"/>
    </row>
    <row r="7420" spans="2:29" x14ac:dyDescent="0.35">
      <c r="B7420" s="222">
        <v>749700</v>
      </c>
      <c r="C7420" s="208">
        <v>317894</v>
      </c>
      <c r="D7420" s="309">
        <v>17484.169999999998</v>
      </c>
      <c r="E7420" s="206">
        <v>25431.52</v>
      </c>
      <c r="F7420" s="206">
        <v>28610.46</v>
      </c>
      <c r="G7420" s="205">
        <f t="shared" si="586"/>
        <v>0.4240282779778578</v>
      </c>
      <c r="H7420" s="207">
        <f t="shared" si="587"/>
        <v>0.45</v>
      </c>
      <c r="I7420" s="213">
        <v>298424</v>
      </c>
      <c r="J7420" s="213">
        <v>16413.32</v>
      </c>
      <c r="K7420" s="212">
        <v>23873.919999999998</v>
      </c>
      <c r="L7420" s="212">
        <v>26858.16</v>
      </c>
      <c r="M7420" s="239">
        <f t="shared" si="584"/>
        <v>0.51530000000006115</v>
      </c>
      <c r="N7420" s="239"/>
      <c r="O7420" s="178"/>
      <c r="P7420" s="178"/>
      <c r="Q7420" s="178"/>
      <c r="R7420" s="178"/>
      <c r="S7420" s="178"/>
      <c r="T7420" s="178"/>
      <c r="U7420" s="178"/>
      <c r="V7420" s="178"/>
      <c r="W7420" s="178"/>
      <c r="X7420" s="178"/>
      <c r="Y7420" s="210">
        <f t="shared" si="583"/>
        <v>0.39805788982259571</v>
      </c>
      <c r="Z7420" s="211">
        <f t="shared" si="585"/>
        <v>0.46</v>
      </c>
      <c r="AA7420" s="178"/>
      <c r="AB7420" s="178"/>
      <c r="AC7420" s="178"/>
    </row>
    <row r="7421" spans="2:29" x14ac:dyDescent="0.35">
      <c r="B7421" s="222">
        <v>749800</v>
      </c>
      <c r="C7421" s="208">
        <v>317939</v>
      </c>
      <c r="D7421" s="309">
        <v>17486.64</v>
      </c>
      <c r="E7421" s="206">
        <v>25435.119999999999</v>
      </c>
      <c r="F7421" s="206">
        <v>28614.51</v>
      </c>
      <c r="G7421" s="205">
        <f t="shared" si="586"/>
        <v>0.42403174179781272</v>
      </c>
      <c r="H7421" s="207">
        <f t="shared" si="587"/>
        <v>0.45</v>
      </c>
      <c r="I7421" s="213">
        <v>298468</v>
      </c>
      <c r="J7421" s="213">
        <v>16415.740000000002</v>
      </c>
      <c r="K7421" s="212">
        <v>23877.439999999999</v>
      </c>
      <c r="L7421" s="212">
        <v>26862.12</v>
      </c>
      <c r="M7421" s="239">
        <f t="shared" si="584"/>
        <v>0.51520000000025901</v>
      </c>
      <c r="N7421" s="239"/>
      <c r="O7421" s="178"/>
      <c r="P7421" s="178"/>
      <c r="Q7421" s="178"/>
      <c r="R7421" s="178"/>
      <c r="S7421" s="178"/>
      <c r="T7421" s="178"/>
      <c r="U7421" s="178"/>
      <c r="V7421" s="178"/>
      <c r="W7421" s="178"/>
      <c r="X7421" s="178"/>
      <c r="Y7421" s="210">
        <f t="shared" si="583"/>
        <v>0.39806348359562549</v>
      </c>
      <c r="Z7421" s="211">
        <f t="shared" si="585"/>
        <v>0.44</v>
      </c>
      <c r="AA7421" s="178"/>
      <c r="AB7421" s="178"/>
      <c r="AC7421" s="178"/>
    </row>
    <row r="7422" spans="2:29" x14ac:dyDescent="0.35">
      <c r="B7422" s="222">
        <v>749900</v>
      </c>
      <c r="C7422" s="208">
        <v>317984</v>
      </c>
      <c r="D7422" s="309">
        <v>17489.12</v>
      </c>
      <c r="E7422" s="206">
        <v>25438.720000000001</v>
      </c>
      <c r="F7422" s="206">
        <v>28618.560000000001</v>
      </c>
      <c r="G7422" s="205">
        <f t="shared" si="586"/>
        <v>0.42403520469395917</v>
      </c>
      <c r="H7422" s="207">
        <f t="shared" si="587"/>
        <v>0.45</v>
      </c>
      <c r="I7422" s="213">
        <v>298514</v>
      </c>
      <c r="J7422" s="213">
        <v>16418.27</v>
      </c>
      <c r="K7422" s="212">
        <v>23881.119999999999</v>
      </c>
      <c r="L7422" s="212">
        <v>26866.26</v>
      </c>
      <c r="M7422" s="239">
        <f t="shared" si="584"/>
        <v>0.51529999999995202</v>
      </c>
      <c r="N7422" s="239"/>
      <c r="O7422" s="178"/>
      <c r="P7422" s="178"/>
      <c r="Q7422" s="178"/>
      <c r="R7422" s="178"/>
      <c r="S7422" s="178"/>
      <c r="T7422" s="178"/>
      <c r="U7422" s="178"/>
      <c r="V7422" s="178"/>
      <c r="W7422" s="178"/>
      <c r="X7422" s="178"/>
      <c r="Y7422" s="210">
        <f t="shared" si="583"/>
        <v>0.39807174289905323</v>
      </c>
      <c r="Z7422" s="211">
        <f t="shared" si="585"/>
        <v>0.46</v>
      </c>
      <c r="AA7422" s="178"/>
      <c r="AB7422" s="178"/>
      <c r="AC7422" s="178"/>
    </row>
    <row r="7423" spans="2:29" x14ac:dyDescent="0.35">
      <c r="B7423" s="222">
        <v>750000</v>
      </c>
      <c r="C7423" s="208">
        <v>318029</v>
      </c>
      <c r="D7423" s="309">
        <v>17491.59</v>
      </c>
      <c r="E7423" s="206">
        <v>25442.32</v>
      </c>
      <c r="F7423" s="206">
        <v>28622.61</v>
      </c>
      <c r="G7423" s="205">
        <f t="shared" si="586"/>
        <v>0.42403866666666667</v>
      </c>
      <c r="H7423" s="207">
        <f t="shared" si="587"/>
        <v>0.45</v>
      </c>
      <c r="I7423" s="213">
        <v>298558</v>
      </c>
      <c r="J7423" s="213">
        <v>16420.689999999999</v>
      </c>
      <c r="K7423" s="212">
        <v>23884.639999999999</v>
      </c>
      <c r="L7423" s="212">
        <v>26870.22</v>
      </c>
      <c r="M7423" s="239">
        <f t="shared" si="584"/>
        <v>0.51520000000011346</v>
      </c>
      <c r="N7423" s="239"/>
      <c r="O7423" s="178"/>
      <c r="P7423" s="178"/>
      <c r="Q7423" s="178"/>
      <c r="R7423" s="178"/>
      <c r="S7423" s="178"/>
      <c r="T7423" s="178"/>
      <c r="U7423" s="178"/>
      <c r="V7423" s="178"/>
      <c r="W7423" s="178"/>
      <c r="X7423" s="178"/>
      <c r="Y7423" s="210">
        <f t="shared" si="583"/>
        <v>0.39807733333333334</v>
      </c>
      <c r="Z7423" s="211">
        <f t="shared" si="585"/>
        <v>0.44</v>
      </c>
      <c r="AA7423" s="178"/>
      <c r="AB7423" s="178"/>
      <c r="AC7423" s="178"/>
    </row>
    <row r="7424" spans="2:29" x14ac:dyDescent="0.35">
      <c r="B7424" s="222">
        <v>750100</v>
      </c>
      <c r="C7424" s="208">
        <v>318074</v>
      </c>
      <c r="D7424" s="309">
        <v>17494.07</v>
      </c>
      <c r="E7424" s="206">
        <v>25445.919999999998</v>
      </c>
      <c r="F7424" s="206">
        <v>28626.66</v>
      </c>
      <c r="G7424" s="205">
        <f t="shared" si="586"/>
        <v>0.42404212771630451</v>
      </c>
      <c r="H7424" s="207">
        <f t="shared" si="587"/>
        <v>0.45</v>
      </c>
      <c r="I7424" s="213">
        <v>298604</v>
      </c>
      <c r="J7424" s="213">
        <v>16423.22</v>
      </c>
      <c r="K7424" s="212">
        <v>23888.32</v>
      </c>
      <c r="L7424" s="212">
        <v>26874.36</v>
      </c>
      <c r="M7424" s="239">
        <f t="shared" si="584"/>
        <v>0.51529999999980647</v>
      </c>
      <c r="N7424" s="239"/>
      <c r="O7424" s="178"/>
      <c r="P7424" s="178"/>
      <c r="Q7424" s="178"/>
      <c r="R7424" s="178"/>
      <c r="S7424" s="178"/>
      <c r="T7424" s="178"/>
      <c r="U7424" s="178"/>
      <c r="V7424" s="178"/>
      <c r="W7424" s="178"/>
      <c r="X7424" s="178"/>
      <c r="Y7424" s="210">
        <f t="shared" si="583"/>
        <v>0.39808558858818827</v>
      </c>
      <c r="Z7424" s="211">
        <f t="shared" si="585"/>
        <v>0.46</v>
      </c>
      <c r="AA7424" s="178"/>
      <c r="AB7424" s="178"/>
      <c r="AC7424" s="178"/>
    </row>
    <row r="7425" spans="2:29" x14ac:dyDescent="0.35">
      <c r="B7425" s="222">
        <v>750200</v>
      </c>
      <c r="C7425" s="208">
        <v>318119</v>
      </c>
      <c r="D7425" s="309">
        <v>17496.54</v>
      </c>
      <c r="E7425" s="206">
        <v>25449.52</v>
      </c>
      <c r="F7425" s="206">
        <v>28630.71</v>
      </c>
      <c r="G7425" s="205">
        <f t="shared" si="586"/>
        <v>0.42404558784324181</v>
      </c>
      <c r="H7425" s="207">
        <f t="shared" si="587"/>
        <v>0.45</v>
      </c>
      <c r="I7425" s="213">
        <v>298648</v>
      </c>
      <c r="J7425" s="213">
        <v>16425.64</v>
      </c>
      <c r="K7425" s="212">
        <v>23891.84</v>
      </c>
      <c r="L7425" s="212">
        <v>26878.32</v>
      </c>
      <c r="M7425" s="239">
        <f t="shared" si="584"/>
        <v>0.51520000000000432</v>
      </c>
      <c r="N7425" s="239"/>
      <c r="O7425" s="178"/>
      <c r="P7425" s="178"/>
      <c r="Q7425" s="178"/>
      <c r="R7425" s="178"/>
      <c r="S7425" s="178"/>
      <c r="T7425" s="178"/>
      <c r="U7425" s="178"/>
      <c r="V7425" s="178"/>
      <c r="W7425" s="178"/>
      <c r="X7425" s="178"/>
      <c r="Y7425" s="210">
        <f t="shared" si="583"/>
        <v>0.39809117568648361</v>
      </c>
      <c r="Z7425" s="211">
        <f t="shared" si="585"/>
        <v>0.44</v>
      </c>
      <c r="AA7425" s="178"/>
      <c r="AB7425" s="178"/>
      <c r="AC7425" s="178"/>
    </row>
    <row r="7426" spans="2:29" x14ac:dyDescent="0.35">
      <c r="B7426" s="222">
        <v>750300</v>
      </c>
      <c r="C7426" s="208">
        <v>318164</v>
      </c>
      <c r="D7426" s="309">
        <v>17499.02</v>
      </c>
      <c r="E7426" s="206">
        <v>25453.119999999999</v>
      </c>
      <c r="F7426" s="206">
        <v>28634.76</v>
      </c>
      <c r="G7426" s="205">
        <f t="shared" si="586"/>
        <v>0.42404904704784752</v>
      </c>
      <c r="H7426" s="207">
        <f t="shared" si="587"/>
        <v>0.45</v>
      </c>
      <c r="I7426" s="213">
        <v>298694</v>
      </c>
      <c r="J7426" s="213">
        <v>16428.169999999998</v>
      </c>
      <c r="K7426" s="212">
        <v>23895.52</v>
      </c>
      <c r="L7426" s="212">
        <v>26882.46</v>
      </c>
      <c r="M7426" s="239">
        <f t="shared" si="584"/>
        <v>0.51530000000027942</v>
      </c>
      <c r="N7426" s="239"/>
      <c r="O7426" s="178"/>
      <c r="P7426" s="178"/>
      <c r="Q7426" s="178"/>
      <c r="R7426" s="178"/>
      <c r="S7426" s="178"/>
      <c r="T7426" s="178"/>
      <c r="U7426" s="178"/>
      <c r="V7426" s="178"/>
      <c r="W7426" s="178"/>
      <c r="X7426" s="178"/>
      <c r="Y7426" s="210">
        <f t="shared" si="583"/>
        <v>0.39809942689590833</v>
      </c>
      <c r="Z7426" s="211">
        <f t="shared" si="585"/>
        <v>0.46</v>
      </c>
      <c r="AA7426" s="178"/>
      <c r="AB7426" s="178"/>
      <c r="AC7426" s="178"/>
    </row>
    <row r="7427" spans="2:29" x14ac:dyDescent="0.35">
      <c r="B7427" s="222">
        <v>750400</v>
      </c>
      <c r="C7427" s="208">
        <v>318209</v>
      </c>
      <c r="D7427" s="309">
        <v>17501.490000000002</v>
      </c>
      <c r="E7427" s="206">
        <v>25456.720000000001</v>
      </c>
      <c r="F7427" s="206">
        <v>28638.81</v>
      </c>
      <c r="G7427" s="205">
        <f t="shared" si="586"/>
        <v>0.42405250533049038</v>
      </c>
      <c r="H7427" s="207">
        <f t="shared" si="587"/>
        <v>0.45</v>
      </c>
      <c r="I7427" s="213">
        <v>298738</v>
      </c>
      <c r="J7427" s="213">
        <v>16430.59</v>
      </c>
      <c r="K7427" s="212">
        <v>23899.040000000001</v>
      </c>
      <c r="L7427" s="212">
        <v>26886.42</v>
      </c>
      <c r="M7427" s="239">
        <f t="shared" si="584"/>
        <v>0.51519999999989519</v>
      </c>
      <c r="N7427" s="239"/>
      <c r="O7427" s="178"/>
      <c r="P7427" s="178"/>
      <c r="Q7427" s="178"/>
      <c r="R7427" s="178"/>
      <c r="S7427" s="178"/>
      <c r="T7427" s="178"/>
      <c r="U7427" s="178"/>
      <c r="V7427" s="178"/>
      <c r="W7427" s="178"/>
      <c r="X7427" s="178"/>
      <c r="Y7427" s="210">
        <f t="shared" ref="Y7427:Y7490" si="588">I7427/$B7427</f>
        <v>0.39810501066098081</v>
      </c>
      <c r="Z7427" s="211">
        <f t="shared" si="585"/>
        <v>0.44</v>
      </c>
      <c r="AA7427" s="178"/>
      <c r="AB7427" s="178"/>
      <c r="AC7427" s="178"/>
    </row>
    <row r="7428" spans="2:29" x14ac:dyDescent="0.35">
      <c r="B7428" s="222">
        <v>750500</v>
      </c>
      <c r="C7428" s="208">
        <v>318254</v>
      </c>
      <c r="D7428" s="309">
        <v>17503.97</v>
      </c>
      <c r="E7428" s="206">
        <v>25460.32</v>
      </c>
      <c r="F7428" s="206">
        <v>28642.86</v>
      </c>
      <c r="G7428" s="205">
        <f t="shared" si="586"/>
        <v>0.424055962691539</v>
      </c>
      <c r="H7428" s="207">
        <f t="shared" si="587"/>
        <v>0.45</v>
      </c>
      <c r="I7428" s="213">
        <v>298784</v>
      </c>
      <c r="J7428" s="213">
        <v>16433.12</v>
      </c>
      <c r="K7428" s="212">
        <v>23902.720000000001</v>
      </c>
      <c r="L7428" s="212">
        <v>26890.560000000001</v>
      </c>
      <c r="M7428" s="239">
        <f t="shared" ref="M7428:M7491" si="589">(C7428+D7428+F7428-C7427-D7427-F7427)/100</f>
        <v>0.51529999999955178</v>
      </c>
      <c r="N7428" s="239"/>
      <c r="O7428" s="178"/>
      <c r="P7428" s="178"/>
      <c r="Q7428" s="178"/>
      <c r="R7428" s="178"/>
      <c r="S7428" s="178"/>
      <c r="T7428" s="178"/>
      <c r="U7428" s="178"/>
      <c r="V7428" s="178"/>
      <c r="W7428" s="178"/>
      <c r="X7428" s="178"/>
      <c r="Y7428" s="210">
        <f t="shared" si="588"/>
        <v>0.39811325782811458</v>
      </c>
      <c r="Z7428" s="211">
        <f t="shared" ref="Z7428:Z7491" si="590">(I7428-I7427)/($B7428-$B7427)</f>
        <v>0.46</v>
      </c>
      <c r="AA7428" s="178"/>
      <c r="AB7428" s="178"/>
      <c r="AC7428" s="178"/>
    </row>
    <row r="7429" spans="2:29" x14ac:dyDescent="0.35">
      <c r="B7429" s="222">
        <v>750600</v>
      </c>
      <c r="C7429" s="208">
        <v>318299</v>
      </c>
      <c r="D7429" s="309">
        <v>17506.439999999999</v>
      </c>
      <c r="E7429" s="206">
        <v>25463.919999999998</v>
      </c>
      <c r="F7429" s="206">
        <v>28646.91</v>
      </c>
      <c r="G7429" s="205">
        <f t="shared" ref="G7429:G7492" si="591">C7429/B7429</f>
        <v>0.42405941913136158</v>
      </c>
      <c r="H7429" s="207">
        <f t="shared" ref="H7429:H7492" si="592">(C7429-C7428)/(B7429-B7428)</f>
        <v>0.45</v>
      </c>
      <c r="I7429" s="213">
        <v>298828</v>
      </c>
      <c r="J7429" s="213">
        <v>16435.54</v>
      </c>
      <c r="K7429" s="212">
        <v>23906.240000000002</v>
      </c>
      <c r="L7429" s="212">
        <v>26894.52</v>
      </c>
      <c r="M7429" s="239">
        <f t="shared" si="589"/>
        <v>0.51519999999974975</v>
      </c>
      <c r="N7429" s="239"/>
      <c r="O7429" s="178"/>
      <c r="P7429" s="178"/>
      <c r="Q7429" s="178"/>
      <c r="R7429" s="178"/>
      <c r="S7429" s="178"/>
      <c r="T7429" s="178"/>
      <c r="U7429" s="178"/>
      <c r="V7429" s="178"/>
      <c r="W7429" s="178"/>
      <c r="X7429" s="178"/>
      <c r="Y7429" s="210">
        <f t="shared" si="588"/>
        <v>0.39811883826272315</v>
      </c>
      <c r="Z7429" s="211">
        <f t="shared" si="590"/>
        <v>0.44</v>
      </c>
      <c r="AA7429" s="178"/>
      <c r="AB7429" s="178"/>
      <c r="AC7429" s="178"/>
    </row>
    <row r="7430" spans="2:29" x14ac:dyDescent="0.35">
      <c r="B7430" s="222">
        <v>750700</v>
      </c>
      <c r="C7430" s="208">
        <v>318344</v>
      </c>
      <c r="D7430" s="309">
        <v>17508.919999999998</v>
      </c>
      <c r="E7430" s="206">
        <v>25467.52</v>
      </c>
      <c r="F7430" s="206">
        <v>28650.959999999999</v>
      </c>
      <c r="G7430" s="205">
        <f t="shared" si="591"/>
        <v>0.42406287465032638</v>
      </c>
      <c r="H7430" s="207">
        <f t="shared" si="592"/>
        <v>0.45</v>
      </c>
      <c r="I7430" s="213">
        <v>298874</v>
      </c>
      <c r="J7430" s="213">
        <v>16438.07</v>
      </c>
      <c r="K7430" s="212">
        <v>23909.919999999998</v>
      </c>
      <c r="L7430" s="212">
        <v>26898.66</v>
      </c>
      <c r="M7430" s="239">
        <f t="shared" si="589"/>
        <v>0.51530000000006115</v>
      </c>
      <c r="N7430" s="239"/>
      <c r="O7430" s="178"/>
      <c r="P7430" s="178"/>
      <c r="Q7430" s="178"/>
      <c r="R7430" s="178"/>
      <c r="S7430" s="178"/>
      <c r="T7430" s="178"/>
      <c r="U7430" s="178"/>
      <c r="V7430" s="178"/>
      <c r="W7430" s="178"/>
      <c r="X7430" s="178"/>
      <c r="Y7430" s="210">
        <f t="shared" si="588"/>
        <v>0.39812708139070202</v>
      </c>
      <c r="Z7430" s="211">
        <f t="shared" si="590"/>
        <v>0.46</v>
      </c>
      <c r="AA7430" s="178"/>
      <c r="AB7430" s="178"/>
      <c r="AC7430" s="178"/>
    </row>
    <row r="7431" spans="2:29" x14ac:dyDescent="0.35">
      <c r="B7431" s="222">
        <v>750800</v>
      </c>
      <c r="C7431" s="208">
        <v>318389</v>
      </c>
      <c r="D7431" s="309">
        <v>17511.39</v>
      </c>
      <c r="E7431" s="206">
        <v>25471.119999999999</v>
      </c>
      <c r="F7431" s="206">
        <v>28655.01</v>
      </c>
      <c r="G7431" s="205">
        <f t="shared" si="591"/>
        <v>0.42406632924880128</v>
      </c>
      <c r="H7431" s="207">
        <f t="shared" si="592"/>
        <v>0.45</v>
      </c>
      <c r="I7431" s="213">
        <v>298918</v>
      </c>
      <c r="J7431" s="213">
        <v>16440.490000000002</v>
      </c>
      <c r="K7431" s="212">
        <v>23913.439999999999</v>
      </c>
      <c r="L7431" s="212">
        <v>26902.62</v>
      </c>
      <c r="M7431" s="239">
        <f t="shared" si="589"/>
        <v>0.51520000000025901</v>
      </c>
      <c r="N7431" s="239"/>
      <c r="O7431" s="178"/>
      <c r="P7431" s="178"/>
      <c r="Q7431" s="178"/>
      <c r="R7431" s="178"/>
      <c r="S7431" s="178"/>
      <c r="T7431" s="178"/>
      <c r="U7431" s="178"/>
      <c r="V7431" s="178"/>
      <c r="W7431" s="178"/>
      <c r="X7431" s="178"/>
      <c r="Y7431" s="210">
        <f t="shared" si="588"/>
        <v>0.39813265849760254</v>
      </c>
      <c r="Z7431" s="211">
        <f t="shared" si="590"/>
        <v>0.44</v>
      </c>
      <c r="AA7431" s="178"/>
      <c r="AB7431" s="178"/>
      <c r="AC7431" s="178"/>
    </row>
    <row r="7432" spans="2:29" x14ac:dyDescent="0.35">
      <c r="B7432" s="222">
        <v>750900</v>
      </c>
      <c r="C7432" s="208">
        <v>318434</v>
      </c>
      <c r="D7432" s="309">
        <v>17513.87</v>
      </c>
      <c r="E7432" s="206">
        <v>25474.720000000001</v>
      </c>
      <c r="F7432" s="206">
        <v>28659.06</v>
      </c>
      <c r="G7432" s="205">
        <f t="shared" si="591"/>
        <v>0.42406978292715408</v>
      </c>
      <c r="H7432" s="207">
        <f t="shared" si="592"/>
        <v>0.45</v>
      </c>
      <c r="I7432" s="213">
        <v>298964</v>
      </c>
      <c r="J7432" s="213">
        <v>16443.02</v>
      </c>
      <c r="K7432" s="212">
        <v>23917.119999999999</v>
      </c>
      <c r="L7432" s="212">
        <v>26906.76</v>
      </c>
      <c r="M7432" s="239">
        <f t="shared" si="589"/>
        <v>0.51529999999995202</v>
      </c>
      <c r="N7432" s="239"/>
      <c r="O7432" s="178"/>
      <c r="P7432" s="178"/>
      <c r="Q7432" s="178"/>
      <c r="R7432" s="178"/>
      <c r="S7432" s="178"/>
      <c r="T7432" s="178"/>
      <c r="U7432" s="178"/>
      <c r="V7432" s="178"/>
      <c r="W7432" s="178"/>
      <c r="X7432" s="178"/>
      <c r="Y7432" s="210">
        <f t="shared" si="588"/>
        <v>0.39814089758955917</v>
      </c>
      <c r="Z7432" s="211">
        <f t="shared" si="590"/>
        <v>0.46</v>
      </c>
      <c r="AA7432" s="178"/>
      <c r="AB7432" s="178"/>
      <c r="AC7432" s="178"/>
    </row>
    <row r="7433" spans="2:29" x14ac:dyDescent="0.35">
      <c r="B7433" s="222">
        <v>751000</v>
      </c>
      <c r="C7433" s="208">
        <v>318479</v>
      </c>
      <c r="D7433" s="309">
        <v>17516.34</v>
      </c>
      <c r="E7433" s="206">
        <v>25478.32</v>
      </c>
      <c r="F7433" s="206">
        <v>28663.11</v>
      </c>
      <c r="G7433" s="205">
        <f t="shared" si="591"/>
        <v>0.42407323568575234</v>
      </c>
      <c r="H7433" s="207">
        <f t="shared" si="592"/>
        <v>0.45</v>
      </c>
      <c r="I7433" s="213">
        <v>299008</v>
      </c>
      <c r="J7433" s="213">
        <v>16445.439999999999</v>
      </c>
      <c r="K7433" s="212">
        <v>23920.639999999999</v>
      </c>
      <c r="L7433" s="212">
        <v>26910.720000000001</v>
      </c>
      <c r="M7433" s="239">
        <f t="shared" si="589"/>
        <v>0.51520000000011346</v>
      </c>
      <c r="N7433" s="239"/>
      <c r="O7433" s="178"/>
      <c r="P7433" s="178"/>
      <c r="Q7433" s="178"/>
      <c r="R7433" s="178"/>
      <c r="S7433" s="178"/>
      <c r="T7433" s="178"/>
      <c r="U7433" s="178"/>
      <c r="V7433" s="178"/>
      <c r="W7433" s="178"/>
      <c r="X7433" s="178"/>
      <c r="Y7433" s="210">
        <f t="shared" si="588"/>
        <v>0.39814647137150466</v>
      </c>
      <c r="Z7433" s="211">
        <f t="shared" si="590"/>
        <v>0.44</v>
      </c>
      <c r="AA7433" s="178"/>
      <c r="AB7433" s="178"/>
      <c r="AC7433" s="178"/>
    </row>
    <row r="7434" spans="2:29" x14ac:dyDescent="0.35">
      <c r="B7434" s="222">
        <v>751100</v>
      </c>
      <c r="C7434" s="208">
        <v>318524</v>
      </c>
      <c r="D7434" s="309">
        <v>17518.82</v>
      </c>
      <c r="E7434" s="206">
        <v>25481.919999999998</v>
      </c>
      <c r="F7434" s="206">
        <v>28667.16</v>
      </c>
      <c r="G7434" s="205">
        <f t="shared" si="591"/>
        <v>0.42407668752496341</v>
      </c>
      <c r="H7434" s="207">
        <f t="shared" si="592"/>
        <v>0.45</v>
      </c>
      <c r="I7434" s="213">
        <v>299054</v>
      </c>
      <c r="J7434" s="213">
        <v>16447.97</v>
      </c>
      <c r="K7434" s="212">
        <v>23924.32</v>
      </c>
      <c r="L7434" s="212">
        <v>26914.86</v>
      </c>
      <c r="M7434" s="239">
        <f t="shared" si="589"/>
        <v>0.51529999999980647</v>
      </c>
      <c r="N7434" s="239"/>
      <c r="O7434" s="178"/>
      <c r="P7434" s="178"/>
      <c r="Q7434" s="178"/>
      <c r="R7434" s="178"/>
      <c r="S7434" s="178"/>
      <c r="T7434" s="178"/>
      <c r="U7434" s="178"/>
      <c r="V7434" s="178"/>
      <c r="W7434" s="178"/>
      <c r="X7434" s="178"/>
      <c r="Y7434" s="210">
        <f t="shared" si="588"/>
        <v>0.39815470643056849</v>
      </c>
      <c r="Z7434" s="211">
        <f t="shared" si="590"/>
        <v>0.46</v>
      </c>
      <c r="AA7434" s="178"/>
      <c r="AB7434" s="178"/>
      <c r="AC7434" s="178"/>
    </row>
    <row r="7435" spans="2:29" x14ac:dyDescent="0.35">
      <c r="B7435" s="222">
        <v>751200</v>
      </c>
      <c r="C7435" s="208">
        <v>318569</v>
      </c>
      <c r="D7435" s="309">
        <v>17521.29</v>
      </c>
      <c r="E7435" s="206">
        <v>25485.52</v>
      </c>
      <c r="F7435" s="206">
        <v>28671.21</v>
      </c>
      <c r="G7435" s="205">
        <f t="shared" si="591"/>
        <v>0.42408013844515441</v>
      </c>
      <c r="H7435" s="207">
        <f t="shared" si="592"/>
        <v>0.45</v>
      </c>
      <c r="I7435" s="213">
        <v>299098</v>
      </c>
      <c r="J7435" s="213">
        <v>16450.39</v>
      </c>
      <c r="K7435" s="212">
        <v>23927.84</v>
      </c>
      <c r="L7435" s="212">
        <v>26918.82</v>
      </c>
      <c r="M7435" s="239">
        <f t="shared" si="589"/>
        <v>0.51520000000000432</v>
      </c>
      <c r="N7435" s="239"/>
      <c r="O7435" s="178"/>
      <c r="P7435" s="178"/>
      <c r="Q7435" s="178"/>
      <c r="R7435" s="178"/>
      <c r="S7435" s="178"/>
      <c r="T7435" s="178"/>
      <c r="U7435" s="178"/>
      <c r="V7435" s="178"/>
      <c r="W7435" s="178"/>
      <c r="X7435" s="178"/>
      <c r="Y7435" s="210">
        <f t="shared" si="588"/>
        <v>0.39816027689030886</v>
      </c>
      <c r="Z7435" s="211">
        <f t="shared" si="590"/>
        <v>0.44</v>
      </c>
      <c r="AA7435" s="178"/>
      <c r="AB7435" s="178"/>
      <c r="AC7435" s="178"/>
    </row>
    <row r="7436" spans="2:29" x14ac:dyDescent="0.35">
      <c r="B7436" s="222">
        <v>751300</v>
      </c>
      <c r="C7436" s="208">
        <v>318614</v>
      </c>
      <c r="D7436" s="309">
        <v>17523.77</v>
      </c>
      <c r="E7436" s="206">
        <v>25489.119999999999</v>
      </c>
      <c r="F7436" s="206">
        <v>28675.26</v>
      </c>
      <c r="G7436" s="205">
        <f t="shared" si="591"/>
        <v>0.42408358844669242</v>
      </c>
      <c r="H7436" s="207">
        <f t="shared" si="592"/>
        <v>0.45</v>
      </c>
      <c r="I7436" s="213">
        <v>299144</v>
      </c>
      <c r="J7436" s="213">
        <v>16452.919999999998</v>
      </c>
      <c r="K7436" s="212">
        <v>23931.52</v>
      </c>
      <c r="L7436" s="212">
        <v>26922.959999999999</v>
      </c>
      <c r="M7436" s="239">
        <f t="shared" si="589"/>
        <v>0.51530000000027942</v>
      </c>
      <c r="N7436" s="239"/>
      <c r="O7436" s="178"/>
      <c r="P7436" s="178"/>
      <c r="Q7436" s="178"/>
      <c r="R7436" s="178"/>
      <c r="S7436" s="178"/>
      <c r="T7436" s="178"/>
      <c r="U7436" s="178"/>
      <c r="V7436" s="178"/>
      <c r="W7436" s="178"/>
      <c r="X7436" s="178"/>
      <c r="Y7436" s="210">
        <f t="shared" si="588"/>
        <v>0.39816850791960601</v>
      </c>
      <c r="Z7436" s="211">
        <f t="shared" si="590"/>
        <v>0.46</v>
      </c>
      <c r="AA7436" s="178"/>
      <c r="AB7436" s="178"/>
      <c r="AC7436" s="178"/>
    </row>
    <row r="7437" spans="2:29" x14ac:dyDescent="0.35">
      <c r="B7437" s="222">
        <v>751400</v>
      </c>
      <c r="C7437" s="208">
        <v>318659</v>
      </c>
      <c r="D7437" s="309">
        <v>17526.240000000002</v>
      </c>
      <c r="E7437" s="206">
        <v>25492.720000000001</v>
      </c>
      <c r="F7437" s="206">
        <v>28679.31</v>
      </c>
      <c r="G7437" s="205">
        <f t="shared" si="591"/>
        <v>0.42408703752994409</v>
      </c>
      <c r="H7437" s="207">
        <f t="shared" si="592"/>
        <v>0.45</v>
      </c>
      <c r="I7437" s="213">
        <v>299188</v>
      </c>
      <c r="J7437" s="213">
        <v>16455.34</v>
      </c>
      <c r="K7437" s="212">
        <v>23935.040000000001</v>
      </c>
      <c r="L7437" s="212">
        <v>26926.92</v>
      </c>
      <c r="M7437" s="239">
        <f t="shared" si="589"/>
        <v>0.51519999999989519</v>
      </c>
      <c r="N7437" s="239"/>
      <c r="O7437" s="178"/>
      <c r="P7437" s="178"/>
      <c r="Q7437" s="178"/>
      <c r="R7437" s="178"/>
      <c r="S7437" s="178"/>
      <c r="T7437" s="178"/>
      <c r="U7437" s="178"/>
      <c r="V7437" s="178"/>
      <c r="W7437" s="178"/>
      <c r="X7437" s="178"/>
      <c r="Y7437" s="210">
        <f t="shared" si="588"/>
        <v>0.39817407505988822</v>
      </c>
      <c r="Z7437" s="211">
        <f t="shared" si="590"/>
        <v>0.44</v>
      </c>
      <c r="AA7437" s="178"/>
      <c r="AB7437" s="178"/>
      <c r="AC7437" s="178"/>
    </row>
    <row r="7438" spans="2:29" x14ac:dyDescent="0.35">
      <c r="B7438" s="222">
        <v>751500</v>
      </c>
      <c r="C7438" s="208">
        <v>318704</v>
      </c>
      <c r="D7438" s="309">
        <v>17528.72</v>
      </c>
      <c r="E7438" s="206">
        <v>25496.32</v>
      </c>
      <c r="F7438" s="206">
        <v>28683.360000000001</v>
      </c>
      <c r="G7438" s="205">
        <f t="shared" si="591"/>
        <v>0.42409048569527613</v>
      </c>
      <c r="H7438" s="207">
        <f t="shared" si="592"/>
        <v>0.45</v>
      </c>
      <c r="I7438" s="213">
        <v>299234</v>
      </c>
      <c r="J7438" s="213">
        <v>16457.87</v>
      </c>
      <c r="K7438" s="212">
        <v>23938.720000000001</v>
      </c>
      <c r="L7438" s="212">
        <v>26931.06</v>
      </c>
      <c r="M7438" s="239">
        <f t="shared" si="589"/>
        <v>0.51529999999955178</v>
      </c>
      <c r="N7438" s="239"/>
      <c r="O7438" s="178"/>
      <c r="P7438" s="178"/>
      <c r="Q7438" s="178"/>
      <c r="R7438" s="178"/>
      <c r="S7438" s="178"/>
      <c r="T7438" s="178"/>
      <c r="U7438" s="178"/>
      <c r="V7438" s="178"/>
      <c r="W7438" s="178"/>
      <c r="X7438" s="178"/>
      <c r="Y7438" s="210">
        <f t="shared" si="588"/>
        <v>0.39818230206254157</v>
      </c>
      <c r="Z7438" s="211">
        <f t="shared" si="590"/>
        <v>0.46</v>
      </c>
      <c r="AA7438" s="178"/>
      <c r="AB7438" s="178"/>
      <c r="AC7438" s="178"/>
    </row>
    <row r="7439" spans="2:29" x14ac:dyDescent="0.35">
      <c r="B7439" s="222">
        <v>751600</v>
      </c>
      <c r="C7439" s="208">
        <v>318749</v>
      </c>
      <c r="D7439" s="309">
        <v>17531.189999999999</v>
      </c>
      <c r="E7439" s="206">
        <v>25499.919999999998</v>
      </c>
      <c r="F7439" s="206">
        <v>28687.41</v>
      </c>
      <c r="G7439" s="205">
        <f t="shared" si="591"/>
        <v>0.42409393294305481</v>
      </c>
      <c r="H7439" s="207">
        <f t="shared" si="592"/>
        <v>0.45</v>
      </c>
      <c r="I7439" s="213">
        <v>299278</v>
      </c>
      <c r="J7439" s="213">
        <v>16460.29</v>
      </c>
      <c r="K7439" s="212">
        <v>23942.240000000002</v>
      </c>
      <c r="L7439" s="212">
        <v>26935.02</v>
      </c>
      <c r="M7439" s="239">
        <f t="shared" si="589"/>
        <v>0.51519999999974975</v>
      </c>
      <c r="N7439" s="239"/>
      <c r="O7439" s="178"/>
      <c r="P7439" s="178"/>
      <c r="Q7439" s="178"/>
      <c r="R7439" s="178"/>
      <c r="S7439" s="178"/>
      <c r="T7439" s="178"/>
      <c r="U7439" s="178"/>
      <c r="V7439" s="178"/>
      <c r="W7439" s="178"/>
      <c r="X7439" s="178"/>
      <c r="Y7439" s="210">
        <f t="shared" si="588"/>
        <v>0.39818786588610966</v>
      </c>
      <c r="Z7439" s="211">
        <f t="shared" si="590"/>
        <v>0.44</v>
      </c>
      <c r="AA7439" s="178"/>
      <c r="AB7439" s="178"/>
      <c r="AC7439" s="178"/>
    </row>
    <row r="7440" spans="2:29" x14ac:dyDescent="0.35">
      <c r="B7440" s="222">
        <v>751700</v>
      </c>
      <c r="C7440" s="208">
        <v>318794</v>
      </c>
      <c r="D7440" s="309">
        <v>17533.669999999998</v>
      </c>
      <c r="E7440" s="206">
        <v>25503.52</v>
      </c>
      <c r="F7440" s="206">
        <v>28691.46</v>
      </c>
      <c r="G7440" s="205">
        <f t="shared" si="591"/>
        <v>0.42409737927364638</v>
      </c>
      <c r="H7440" s="207">
        <f t="shared" si="592"/>
        <v>0.45</v>
      </c>
      <c r="I7440" s="213">
        <v>299324</v>
      </c>
      <c r="J7440" s="213">
        <v>16462.82</v>
      </c>
      <c r="K7440" s="212">
        <v>23945.919999999998</v>
      </c>
      <c r="L7440" s="212">
        <v>26939.16</v>
      </c>
      <c r="M7440" s="239">
        <f t="shared" si="589"/>
        <v>0.51530000000006115</v>
      </c>
      <c r="N7440" s="239"/>
      <c r="O7440" s="178"/>
      <c r="P7440" s="178"/>
      <c r="Q7440" s="178"/>
      <c r="R7440" s="178"/>
      <c r="S7440" s="178"/>
      <c r="T7440" s="178"/>
      <c r="U7440" s="178"/>
      <c r="V7440" s="178"/>
      <c r="W7440" s="178"/>
      <c r="X7440" s="178"/>
      <c r="Y7440" s="210">
        <f t="shared" si="588"/>
        <v>0.39819608886523877</v>
      </c>
      <c r="Z7440" s="211">
        <f t="shared" si="590"/>
        <v>0.46</v>
      </c>
      <c r="AA7440" s="178"/>
      <c r="AB7440" s="178"/>
      <c r="AC7440" s="178"/>
    </row>
    <row r="7441" spans="2:29" x14ac:dyDescent="0.35">
      <c r="B7441" s="222">
        <v>751800</v>
      </c>
      <c r="C7441" s="208">
        <v>318839</v>
      </c>
      <c r="D7441" s="309">
        <v>17536.14</v>
      </c>
      <c r="E7441" s="206">
        <v>25507.119999999999</v>
      </c>
      <c r="F7441" s="206">
        <v>28695.51</v>
      </c>
      <c r="G7441" s="205">
        <f t="shared" si="591"/>
        <v>0.42410082468741689</v>
      </c>
      <c r="H7441" s="207">
        <f t="shared" si="592"/>
        <v>0.45</v>
      </c>
      <c r="I7441" s="213">
        <v>299368</v>
      </c>
      <c r="J7441" s="213">
        <v>16465.240000000002</v>
      </c>
      <c r="K7441" s="212">
        <v>23949.439999999999</v>
      </c>
      <c r="L7441" s="212">
        <v>26943.119999999999</v>
      </c>
      <c r="M7441" s="239">
        <f t="shared" si="589"/>
        <v>0.51520000000025901</v>
      </c>
      <c r="N7441" s="239"/>
      <c r="O7441" s="178"/>
      <c r="P7441" s="178"/>
      <c r="Q7441" s="178"/>
      <c r="R7441" s="178"/>
      <c r="S7441" s="178"/>
      <c r="T7441" s="178"/>
      <c r="U7441" s="178"/>
      <c r="V7441" s="178"/>
      <c r="W7441" s="178"/>
      <c r="X7441" s="178"/>
      <c r="Y7441" s="210">
        <f t="shared" si="588"/>
        <v>0.39820164937483371</v>
      </c>
      <c r="Z7441" s="211">
        <f t="shared" si="590"/>
        <v>0.44</v>
      </c>
      <c r="AA7441" s="178"/>
      <c r="AB7441" s="178"/>
      <c r="AC7441" s="178"/>
    </row>
    <row r="7442" spans="2:29" x14ac:dyDescent="0.35">
      <c r="B7442" s="222">
        <v>751900</v>
      </c>
      <c r="C7442" s="208">
        <v>318884</v>
      </c>
      <c r="D7442" s="309">
        <v>17538.62</v>
      </c>
      <c r="E7442" s="206">
        <v>25510.720000000001</v>
      </c>
      <c r="F7442" s="206">
        <v>28699.56</v>
      </c>
      <c r="G7442" s="205">
        <f t="shared" si="591"/>
        <v>0.42410426918473199</v>
      </c>
      <c r="H7442" s="207">
        <f t="shared" si="592"/>
        <v>0.45</v>
      </c>
      <c r="I7442" s="213">
        <v>299414</v>
      </c>
      <c r="J7442" s="213">
        <v>16467.77</v>
      </c>
      <c r="K7442" s="212">
        <v>23953.119999999999</v>
      </c>
      <c r="L7442" s="212">
        <v>26947.26</v>
      </c>
      <c r="M7442" s="239">
        <f t="shared" si="589"/>
        <v>0.51529999999995202</v>
      </c>
      <c r="N7442" s="239"/>
      <c r="O7442" s="178"/>
      <c r="P7442" s="178"/>
      <c r="Q7442" s="178"/>
      <c r="R7442" s="178"/>
      <c r="S7442" s="178"/>
      <c r="T7442" s="178"/>
      <c r="U7442" s="178"/>
      <c r="V7442" s="178"/>
      <c r="W7442" s="178"/>
      <c r="X7442" s="178"/>
      <c r="Y7442" s="210">
        <f t="shared" si="588"/>
        <v>0.39820986833355498</v>
      </c>
      <c r="Z7442" s="211">
        <f t="shared" si="590"/>
        <v>0.46</v>
      </c>
      <c r="AA7442" s="178"/>
      <c r="AB7442" s="178"/>
      <c r="AC7442" s="178"/>
    </row>
    <row r="7443" spans="2:29" x14ac:dyDescent="0.35">
      <c r="B7443" s="222">
        <v>752000</v>
      </c>
      <c r="C7443" s="208">
        <v>318929</v>
      </c>
      <c r="D7443" s="309">
        <v>17541.09</v>
      </c>
      <c r="E7443" s="206">
        <v>25514.32</v>
      </c>
      <c r="F7443" s="206">
        <v>28703.61</v>
      </c>
      <c r="G7443" s="205">
        <f t="shared" si="591"/>
        <v>0.42410771276595743</v>
      </c>
      <c r="H7443" s="207">
        <f t="shared" si="592"/>
        <v>0.45</v>
      </c>
      <c r="I7443" s="213">
        <v>299458</v>
      </c>
      <c r="J7443" s="213">
        <v>16470.189999999999</v>
      </c>
      <c r="K7443" s="212">
        <v>23956.639999999999</v>
      </c>
      <c r="L7443" s="212">
        <v>26951.22</v>
      </c>
      <c r="M7443" s="239">
        <f t="shared" si="589"/>
        <v>0.51520000000011346</v>
      </c>
      <c r="N7443" s="239"/>
      <c r="O7443" s="178"/>
      <c r="P7443" s="178"/>
      <c r="Q7443" s="178"/>
      <c r="R7443" s="178"/>
      <c r="S7443" s="178"/>
      <c r="T7443" s="178"/>
      <c r="U7443" s="178"/>
      <c r="V7443" s="178"/>
      <c r="W7443" s="178"/>
      <c r="X7443" s="178"/>
      <c r="Y7443" s="210">
        <f t="shared" si="588"/>
        <v>0.39821542553191491</v>
      </c>
      <c r="Z7443" s="211">
        <f t="shared" si="590"/>
        <v>0.44</v>
      </c>
      <c r="AA7443" s="178"/>
      <c r="AB7443" s="178"/>
      <c r="AC7443" s="178"/>
    </row>
    <row r="7444" spans="2:29" x14ac:dyDescent="0.35">
      <c r="B7444" s="222">
        <v>752100</v>
      </c>
      <c r="C7444" s="208">
        <v>318974</v>
      </c>
      <c r="D7444" s="309">
        <v>17543.57</v>
      </c>
      <c r="E7444" s="206">
        <v>25517.919999999998</v>
      </c>
      <c r="F7444" s="206">
        <v>28707.66</v>
      </c>
      <c r="G7444" s="205">
        <f t="shared" si="591"/>
        <v>0.42411115543145861</v>
      </c>
      <c r="H7444" s="207">
        <f t="shared" si="592"/>
        <v>0.45</v>
      </c>
      <c r="I7444" s="213">
        <v>299504</v>
      </c>
      <c r="J7444" s="213">
        <v>16472.72</v>
      </c>
      <c r="K7444" s="212">
        <v>23960.32</v>
      </c>
      <c r="L7444" s="212">
        <v>26955.360000000001</v>
      </c>
      <c r="M7444" s="239">
        <f t="shared" si="589"/>
        <v>0.51529999999980647</v>
      </c>
      <c r="N7444" s="239"/>
      <c r="O7444" s="178"/>
      <c r="P7444" s="178"/>
      <c r="Q7444" s="178"/>
      <c r="R7444" s="178"/>
      <c r="S7444" s="178"/>
      <c r="T7444" s="178"/>
      <c r="U7444" s="178"/>
      <c r="V7444" s="178"/>
      <c r="W7444" s="178"/>
      <c r="X7444" s="178"/>
      <c r="Y7444" s="210">
        <f t="shared" si="588"/>
        <v>0.3982236404733413</v>
      </c>
      <c r="Z7444" s="211">
        <f t="shared" si="590"/>
        <v>0.46</v>
      </c>
      <c r="AA7444" s="178"/>
      <c r="AB7444" s="178"/>
      <c r="AC7444" s="178"/>
    </row>
    <row r="7445" spans="2:29" x14ac:dyDescent="0.35">
      <c r="B7445" s="222">
        <v>752200</v>
      </c>
      <c r="C7445" s="208">
        <v>319019</v>
      </c>
      <c r="D7445" s="309">
        <v>17546.04</v>
      </c>
      <c r="E7445" s="206">
        <v>25521.52</v>
      </c>
      <c r="F7445" s="206">
        <v>28711.71</v>
      </c>
      <c r="G7445" s="205">
        <f t="shared" si="591"/>
        <v>0.42411459718160066</v>
      </c>
      <c r="H7445" s="207">
        <f t="shared" si="592"/>
        <v>0.45</v>
      </c>
      <c r="I7445" s="213">
        <v>299548</v>
      </c>
      <c r="J7445" s="213">
        <v>16475.14</v>
      </c>
      <c r="K7445" s="212">
        <v>23963.84</v>
      </c>
      <c r="L7445" s="212">
        <v>26959.32</v>
      </c>
      <c r="M7445" s="239">
        <f t="shared" si="589"/>
        <v>0.51520000000000432</v>
      </c>
      <c r="N7445" s="239"/>
      <c r="O7445" s="178"/>
      <c r="P7445" s="178"/>
      <c r="Q7445" s="178"/>
      <c r="R7445" s="178"/>
      <c r="S7445" s="178"/>
      <c r="T7445" s="178"/>
      <c r="U7445" s="178"/>
      <c r="V7445" s="178"/>
      <c r="W7445" s="178"/>
      <c r="X7445" s="178"/>
      <c r="Y7445" s="210">
        <f t="shared" si="588"/>
        <v>0.39822919436320126</v>
      </c>
      <c r="Z7445" s="211">
        <f t="shared" si="590"/>
        <v>0.44</v>
      </c>
      <c r="AA7445" s="178"/>
      <c r="AB7445" s="178"/>
      <c r="AC7445" s="178"/>
    </row>
    <row r="7446" spans="2:29" x14ac:dyDescent="0.35">
      <c r="B7446" s="222">
        <v>752300</v>
      </c>
      <c r="C7446" s="208">
        <v>319064</v>
      </c>
      <c r="D7446" s="309">
        <v>17548.52</v>
      </c>
      <c r="E7446" s="206">
        <v>25525.119999999999</v>
      </c>
      <c r="F7446" s="206">
        <v>28715.759999999998</v>
      </c>
      <c r="G7446" s="205">
        <f t="shared" si="591"/>
        <v>0.42411803801674863</v>
      </c>
      <c r="H7446" s="207">
        <f t="shared" si="592"/>
        <v>0.45</v>
      </c>
      <c r="I7446" s="213">
        <v>299594</v>
      </c>
      <c r="J7446" s="213">
        <v>16477.669999999998</v>
      </c>
      <c r="K7446" s="212">
        <v>23967.52</v>
      </c>
      <c r="L7446" s="212">
        <v>26963.46</v>
      </c>
      <c r="M7446" s="239">
        <f t="shared" si="589"/>
        <v>0.51530000000027942</v>
      </c>
      <c r="N7446" s="239"/>
      <c r="O7446" s="178"/>
      <c r="P7446" s="178"/>
      <c r="Q7446" s="178"/>
      <c r="R7446" s="178"/>
      <c r="S7446" s="178"/>
      <c r="T7446" s="178"/>
      <c r="U7446" s="178"/>
      <c r="V7446" s="178"/>
      <c r="W7446" s="178"/>
      <c r="X7446" s="178"/>
      <c r="Y7446" s="210">
        <f t="shared" si="588"/>
        <v>0.39823740529044266</v>
      </c>
      <c r="Z7446" s="211">
        <f t="shared" si="590"/>
        <v>0.46</v>
      </c>
      <c r="AA7446" s="178"/>
      <c r="AB7446" s="178"/>
      <c r="AC7446" s="178"/>
    </row>
    <row r="7447" spans="2:29" x14ac:dyDescent="0.35">
      <c r="B7447" s="222">
        <v>752400</v>
      </c>
      <c r="C7447" s="208">
        <v>319109</v>
      </c>
      <c r="D7447" s="309">
        <v>17550.990000000002</v>
      </c>
      <c r="E7447" s="206">
        <v>25528.720000000001</v>
      </c>
      <c r="F7447" s="206">
        <v>28719.81</v>
      </c>
      <c r="G7447" s="205">
        <f t="shared" si="591"/>
        <v>0.4241214779372674</v>
      </c>
      <c r="H7447" s="207">
        <f t="shared" si="592"/>
        <v>0.45</v>
      </c>
      <c r="I7447" s="213">
        <v>299638</v>
      </c>
      <c r="J7447" s="213">
        <v>16480.09</v>
      </c>
      <c r="K7447" s="212">
        <v>23971.040000000001</v>
      </c>
      <c r="L7447" s="212">
        <v>26967.42</v>
      </c>
      <c r="M7447" s="239">
        <f t="shared" si="589"/>
        <v>0.51519999999989519</v>
      </c>
      <c r="N7447" s="239"/>
      <c r="O7447" s="178"/>
      <c r="P7447" s="178"/>
      <c r="Q7447" s="178"/>
      <c r="R7447" s="178"/>
      <c r="S7447" s="178"/>
      <c r="T7447" s="178"/>
      <c r="U7447" s="178"/>
      <c r="V7447" s="178"/>
      <c r="W7447" s="178"/>
      <c r="X7447" s="178"/>
      <c r="Y7447" s="210">
        <f t="shared" si="588"/>
        <v>0.39824295587453484</v>
      </c>
      <c r="Z7447" s="211">
        <f t="shared" si="590"/>
        <v>0.44</v>
      </c>
      <c r="AA7447" s="178"/>
      <c r="AB7447" s="178"/>
      <c r="AC7447" s="178"/>
    </row>
    <row r="7448" spans="2:29" x14ac:dyDescent="0.35">
      <c r="B7448" s="222">
        <v>752500</v>
      </c>
      <c r="C7448" s="208">
        <v>319154</v>
      </c>
      <c r="D7448" s="309">
        <v>17553.47</v>
      </c>
      <c r="E7448" s="206">
        <v>25532.32</v>
      </c>
      <c r="F7448" s="206">
        <v>28723.86</v>
      </c>
      <c r="G7448" s="205">
        <f t="shared" si="591"/>
        <v>0.42412491694352161</v>
      </c>
      <c r="H7448" s="207">
        <f t="shared" si="592"/>
        <v>0.45</v>
      </c>
      <c r="I7448" s="213">
        <v>299684</v>
      </c>
      <c r="J7448" s="213">
        <v>16482.62</v>
      </c>
      <c r="K7448" s="212">
        <v>23974.720000000001</v>
      </c>
      <c r="L7448" s="212">
        <v>26971.56</v>
      </c>
      <c r="M7448" s="239">
        <f t="shared" si="589"/>
        <v>0.51529999999955178</v>
      </c>
      <c r="N7448" s="239"/>
      <c r="O7448" s="178"/>
      <c r="P7448" s="178"/>
      <c r="Q7448" s="178"/>
      <c r="R7448" s="178"/>
      <c r="S7448" s="178"/>
      <c r="T7448" s="178"/>
      <c r="U7448" s="178"/>
      <c r="V7448" s="178"/>
      <c r="W7448" s="178"/>
      <c r="X7448" s="178"/>
      <c r="Y7448" s="210">
        <f t="shared" si="588"/>
        <v>0.39825116279069767</v>
      </c>
      <c r="Z7448" s="211">
        <f t="shared" si="590"/>
        <v>0.46</v>
      </c>
      <c r="AA7448" s="178"/>
      <c r="AB7448" s="178"/>
      <c r="AC7448" s="178"/>
    </row>
    <row r="7449" spans="2:29" x14ac:dyDescent="0.35">
      <c r="B7449" s="222">
        <v>752600</v>
      </c>
      <c r="C7449" s="208">
        <v>319199</v>
      </c>
      <c r="D7449" s="309">
        <v>17555.939999999999</v>
      </c>
      <c r="E7449" s="206">
        <v>25535.919999999998</v>
      </c>
      <c r="F7449" s="206">
        <v>28727.91</v>
      </c>
      <c r="G7449" s="205">
        <f t="shared" si="591"/>
        <v>0.42412835503587565</v>
      </c>
      <c r="H7449" s="207">
        <f t="shared" si="592"/>
        <v>0.45</v>
      </c>
      <c r="I7449" s="213">
        <v>299728</v>
      </c>
      <c r="J7449" s="213">
        <v>16485.04</v>
      </c>
      <c r="K7449" s="212">
        <v>23978.240000000002</v>
      </c>
      <c r="L7449" s="212">
        <v>26975.52</v>
      </c>
      <c r="M7449" s="239">
        <f t="shared" si="589"/>
        <v>0.51519999999974975</v>
      </c>
      <c r="N7449" s="239"/>
      <c r="O7449" s="178"/>
      <c r="P7449" s="178"/>
      <c r="Q7449" s="178"/>
      <c r="R7449" s="178"/>
      <c r="S7449" s="178"/>
      <c r="T7449" s="178"/>
      <c r="U7449" s="178"/>
      <c r="V7449" s="178"/>
      <c r="W7449" s="178"/>
      <c r="X7449" s="178"/>
      <c r="Y7449" s="210">
        <f t="shared" si="588"/>
        <v>0.39825671007175129</v>
      </c>
      <c r="Z7449" s="211">
        <f t="shared" si="590"/>
        <v>0.44</v>
      </c>
      <c r="AA7449" s="178"/>
      <c r="AB7449" s="178"/>
      <c r="AC7449" s="178"/>
    </row>
    <row r="7450" spans="2:29" x14ac:dyDescent="0.35">
      <c r="B7450" s="222">
        <v>752700</v>
      </c>
      <c r="C7450" s="208">
        <v>319244</v>
      </c>
      <c r="D7450" s="309">
        <v>17558.419999999998</v>
      </c>
      <c r="E7450" s="206">
        <v>25539.52</v>
      </c>
      <c r="F7450" s="206">
        <v>28731.96</v>
      </c>
      <c r="G7450" s="205">
        <f t="shared" si="591"/>
        <v>0.42413179221469377</v>
      </c>
      <c r="H7450" s="207">
        <f t="shared" si="592"/>
        <v>0.45</v>
      </c>
      <c r="I7450" s="213">
        <v>299774</v>
      </c>
      <c r="J7450" s="213">
        <v>16487.57</v>
      </c>
      <c r="K7450" s="212">
        <v>23981.919999999998</v>
      </c>
      <c r="L7450" s="212">
        <v>26979.66</v>
      </c>
      <c r="M7450" s="239">
        <f t="shared" si="589"/>
        <v>0.51530000000006115</v>
      </c>
      <c r="N7450" s="239"/>
      <c r="O7450" s="178"/>
      <c r="P7450" s="178"/>
      <c r="Q7450" s="178"/>
      <c r="R7450" s="178"/>
      <c r="S7450" s="178"/>
      <c r="T7450" s="178"/>
      <c r="U7450" s="178"/>
      <c r="V7450" s="178"/>
      <c r="W7450" s="178"/>
      <c r="X7450" s="178"/>
      <c r="Y7450" s="210">
        <f t="shared" si="588"/>
        <v>0.39826491297993888</v>
      </c>
      <c r="Z7450" s="211">
        <f t="shared" si="590"/>
        <v>0.46</v>
      </c>
      <c r="AA7450" s="178"/>
      <c r="AB7450" s="178"/>
      <c r="AC7450" s="178"/>
    </row>
    <row r="7451" spans="2:29" x14ac:dyDescent="0.35">
      <c r="B7451" s="222">
        <v>752800</v>
      </c>
      <c r="C7451" s="208">
        <v>319289</v>
      </c>
      <c r="D7451" s="309">
        <v>17560.89</v>
      </c>
      <c r="E7451" s="206">
        <v>25543.119999999999</v>
      </c>
      <c r="F7451" s="206">
        <v>28736.01</v>
      </c>
      <c r="G7451" s="205">
        <f t="shared" si="591"/>
        <v>0.42413522848034008</v>
      </c>
      <c r="H7451" s="207">
        <f t="shared" si="592"/>
        <v>0.45</v>
      </c>
      <c r="I7451" s="213">
        <v>299818</v>
      </c>
      <c r="J7451" s="213">
        <v>16489.990000000002</v>
      </c>
      <c r="K7451" s="212">
        <v>23985.439999999999</v>
      </c>
      <c r="L7451" s="212">
        <v>26983.62</v>
      </c>
      <c r="M7451" s="239">
        <f t="shared" si="589"/>
        <v>0.51520000000025901</v>
      </c>
      <c r="N7451" s="239"/>
      <c r="O7451" s="178"/>
      <c r="P7451" s="178"/>
      <c r="Q7451" s="178"/>
      <c r="R7451" s="178"/>
      <c r="S7451" s="178"/>
      <c r="T7451" s="178"/>
      <c r="U7451" s="178"/>
      <c r="V7451" s="178"/>
      <c r="W7451" s="178"/>
      <c r="X7451" s="178"/>
      <c r="Y7451" s="210">
        <f t="shared" si="588"/>
        <v>0.39827045696068014</v>
      </c>
      <c r="Z7451" s="211">
        <f t="shared" si="590"/>
        <v>0.44</v>
      </c>
      <c r="AA7451" s="178"/>
      <c r="AB7451" s="178"/>
      <c r="AC7451" s="178"/>
    </row>
    <row r="7452" spans="2:29" x14ac:dyDescent="0.35">
      <c r="B7452" s="222">
        <v>752900</v>
      </c>
      <c r="C7452" s="208">
        <v>319334</v>
      </c>
      <c r="D7452" s="309">
        <v>17563.37</v>
      </c>
      <c r="E7452" s="206">
        <v>25546.720000000001</v>
      </c>
      <c r="F7452" s="206">
        <v>28740.06</v>
      </c>
      <c r="G7452" s="205">
        <f t="shared" si="591"/>
        <v>0.42413866383317839</v>
      </c>
      <c r="H7452" s="207">
        <f t="shared" si="592"/>
        <v>0.45</v>
      </c>
      <c r="I7452" s="213">
        <v>299864</v>
      </c>
      <c r="J7452" s="213">
        <v>16492.52</v>
      </c>
      <c r="K7452" s="212">
        <v>23989.119999999999</v>
      </c>
      <c r="L7452" s="212">
        <v>26987.759999999998</v>
      </c>
      <c r="M7452" s="239">
        <f t="shared" si="589"/>
        <v>0.51529999999995202</v>
      </c>
      <c r="N7452" s="239"/>
      <c r="O7452" s="178"/>
      <c r="P7452" s="178"/>
      <c r="Q7452" s="178"/>
      <c r="R7452" s="178"/>
      <c r="S7452" s="178"/>
      <c r="T7452" s="178"/>
      <c r="U7452" s="178"/>
      <c r="V7452" s="178"/>
      <c r="W7452" s="178"/>
      <c r="X7452" s="178"/>
      <c r="Y7452" s="210">
        <f t="shared" si="588"/>
        <v>0.39827865586399258</v>
      </c>
      <c r="Z7452" s="211">
        <f t="shared" si="590"/>
        <v>0.46</v>
      </c>
      <c r="AA7452" s="178"/>
      <c r="AB7452" s="178"/>
      <c r="AC7452" s="178"/>
    </row>
    <row r="7453" spans="2:29" x14ac:dyDescent="0.35">
      <c r="B7453" s="222">
        <v>753000</v>
      </c>
      <c r="C7453" s="208">
        <v>319379</v>
      </c>
      <c r="D7453" s="309">
        <v>17565.84</v>
      </c>
      <c r="E7453" s="206">
        <v>25550.32</v>
      </c>
      <c r="F7453" s="206">
        <v>28744.11</v>
      </c>
      <c r="G7453" s="205">
        <f t="shared" si="591"/>
        <v>0.42414209827357235</v>
      </c>
      <c r="H7453" s="207">
        <f t="shared" si="592"/>
        <v>0.45</v>
      </c>
      <c r="I7453" s="213">
        <v>299908</v>
      </c>
      <c r="J7453" s="213">
        <v>16494.939999999999</v>
      </c>
      <c r="K7453" s="212">
        <v>23992.639999999999</v>
      </c>
      <c r="L7453" s="212">
        <v>26991.72</v>
      </c>
      <c r="M7453" s="239">
        <f t="shared" si="589"/>
        <v>0.51520000000011346</v>
      </c>
      <c r="N7453" s="239"/>
      <c r="O7453" s="178"/>
      <c r="P7453" s="178"/>
      <c r="Q7453" s="178"/>
      <c r="R7453" s="178"/>
      <c r="S7453" s="178"/>
      <c r="T7453" s="178"/>
      <c r="U7453" s="178"/>
      <c r="V7453" s="178"/>
      <c r="W7453" s="178"/>
      <c r="X7453" s="178"/>
      <c r="Y7453" s="210">
        <f t="shared" si="588"/>
        <v>0.39828419654714475</v>
      </c>
      <c r="Z7453" s="211">
        <f t="shared" si="590"/>
        <v>0.44</v>
      </c>
      <c r="AA7453" s="178"/>
      <c r="AB7453" s="178"/>
      <c r="AC7453" s="178"/>
    </row>
    <row r="7454" spans="2:29" x14ac:dyDescent="0.35">
      <c r="B7454" s="222">
        <v>753100</v>
      </c>
      <c r="C7454" s="208">
        <v>319424</v>
      </c>
      <c r="D7454" s="309">
        <v>17568.32</v>
      </c>
      <c r="E7454" s="206">
        <v>25553.919999999998</v>
      </c>
      <c r="F7454" s="206">
        <v>28748.16</v>
      </c>
      <c r="G7454" s="205">
        <f t="shared" si="591"/>
        <v>0.42414553180188552</v>
      </c>
      <c r="H7454" s="207">
        <f t="shared" si="592"/>
        <v>0.45</v>
      </c>
      <c r="I7454" s="213">
        <v>299954</v>
      </c>
      <c r="J7454" s="213">
        <v>16497.47</v>
      </c>
      <c r="K7454" s="212">
        <v>23996.32</v>
      </c>
      <c r="L7454" s="212">
        <v>26995.86</v>
      </c>
      <c r="M7454" s="239">
        <f t="shared" si="589"/>
        <v>0.51529999999980647</v>
      </c>
      <c r="N7454" s="239"/>
      <c r="O7454" s="178"/>
      <c r="P7454" s="178"/>
      <c r="Q7454" s="178"/>
      <c r="R7454" s="178"/>
      <c r="S7454" s="178"/>
      <c r="T7454" s="178"/>
      <c r="U7454" s="178"/>
      <c r="V7454" s="178"/>
      <c r="W7454" s="178"/>
      <c r="X7454" s="178"/>
      <c r="Y7454" s="210">
        <f t="shared" si="588"/>
        <v>0.39829239144867878</v>
      </c>
      <c r="Z7454" s="211">
        <f t="shared" si="590"/>
        <v>0.46</v>
      </c>
      <c r="AA7454" s="178"/>
      <c r="AB7454" s="178"/>
      <c r="AC7454" s="178"/>
    </row>
    <row r="7455" spans="2:29" x14ac:dyDescent="0.35">
      <c r="B7455" s="222">
        <v>753200</v>
      </c>
      <c r="C7455" s="208">
        <v>319469</v>
      </c>
      <c r="D7455" s="309">
        <v>17570.79</v>
      </c>
      <c r="E7455" s="206">
        <v>25557.52</v>
      </c>
      <c r="F7455" s="206">
        <v>28752.21</v>
      </c>
      <c r="G7455" s="205">
        <f t="shared" si="591"/>
        <v>0.42414896441848116</v>
      </c>
      <c r="H7455" s="207">
        <f t="shared" si="592"/>
        <v>0.45</v>
      </c>
      <c r="I7455" s="213">
        <v>299998</v>
      </c>
      <c r="J7455" s="213">
        <v>16499.89</v>
      </c>
      <c r="K7455" s="212">
        <v>23999.84</v>
      </c>
      <c r="L7455" s="212">
        <v>26999.82</v>
      </c>
      <c r="M7455" s="239">
        <f t="shared" si="589"/>
        <v>0.51520000000000432</v>
      </c>
      <c r="N7455" s="239"/>
      <c r="O7455" s="178"/>
      <c r="P7455" s="178"/>
      <c r="Q7455" s="178"/>
      <c r="R7455" s="178"/>
      <c r="S7455" s="178"/>
      <c r="T7455" s="178"/>
      <c r="U7455" s="178"/>
      <c r="V7455" s="178"/>
      <c r="W7455" s="178"/>
      <c r="X7455" s="178"/>
      <c r="Y7455" s="210">
        <f t="shared" si="588"/>
        <v>0.3982979288369623</v>
      </c>
      <c r="Z7455" s="211">
        <f t="shared" si="590"/>
        <v>0.44</v>
      </c>
      <c r="AA7455" s="178"/>
      <c r="AB7455" s="178"/>
      <c r="AC7455" s="178"/>
    </row>
    <row r="7456" spans="2:29" x14ac:dyDescent="0.35">
      <c r="B7456" s="222">
        <v>753300</v>
      </c>
      <c r="C7456" s="208">
        <v>319514</v>
      </c>
      <c r="D7456" s="309">
        <v>17573.27</v>
      </c>
      <c r="E7456" s="206">
        <v>25561.119999999999</v>
      </c>
      <c r="F7456" s="206">
        <v>28756.26</v>
      </c>
      <c r="G7456" s="205">
        <f t="shared" si="591"/>
        <v>0.4241523961237223</v>
      </c>
      <c r="H7456" s="207">
        <f t="shared" si="592"/>
        <v>0.45</v>
      </c>
      <c r="I7456" s="213">
        <v>300044</v>
      </c>
      <c r="J7456" s="213">
        <v>16502.419999999998</v>
      </c>
      <c r="K7456" s="212">
        <v>24003.52</v>
      </c>
      <c r="L7456" s="212">
        <v>27003.96</v>
      </c>
      <c r="M7456" s="239">
        <f t="shared" si="589"/>
        <v>0.51530000000027942</v>
      </c>
      <c r="N7456" s="239"/>
      <c r="O7456" s="178"/>
      <c r="P7456" s="178"/>
      <c r="Q7456" s="178"/>
      <c r="R7456" s="178"/>
      <c r="S7456" s="178"/>
      <c r="T7456" s="178"/>
      <c r="U7456" s="178"/>
      <c r="V7456" s="178"/>
      <c r="W7456" s="178"/>
      <c r="X7456" s="178"/>
      <c r="Y7456" s="210">
        <f t="shared" si="588"/>
        <v>0.3983061197398115</v>
      </c>
      <c r="Z7456" s="211">
        <f t="shared" si="590"/>
        <v>0.46</v>
      </c>
      <c r="AA7456" s="178"/>
      <c r="AB7456" s="178"/>
      <c r="AC7456" s="178"/>
    </row>
    <row r="7457" spans="2:29" x14ac:dyDescent="0.35">
      <c r="B7457" s="222">
        <v>753400</v>
      </c>
      <c r="C7457" s="208">
        <v>319559</v>
      </c>
      <c r="D7457" s="309">
        <v>17575.740000000002</v>
      </c>
      <c r="E7457" s="206">
        <v>25564.720000000001</v>
      </c>
      <c r="F7457" s="206">
        <v>28760.31</v>
      </c>
      <c r="G7457" s="205">
        <f t="shared" si="591"/>
        <v>0.42415582691797188</v>
      </c>
      <c r="H7457" s="207">
        <f t="shared" si="592"/>
        <v>0.45</v>
      </c>
      <c r="I7457" s="213">
        <v>300088</v>
      </c>
      <c r="J7457" s="213">
        <v>16504.84</v>
      </c>
      <c r="K7457" s="212">
        <v>24007.040000000001</v>
      </c>
      <c r="L7457" s="212">
        <v>27007.919999999998</v>
      </c>
      <c r="M7457" s="239">
        <f t="shared" si="589"/>
        <v>0.51519999999989519</v>
      </c>
      <c r="N7457" s="239"/>
      <c r="O7457" s="178"/>
      <c r="P7457" s="178"/>
      <c r="Q7457" s="178"/>
      <c r="R7457" s="178"/>
      <c r="S7457" s="178"/>
      <c r="T7457" s="178"/>
      <c r="U7457" s="178"/>
      <c r="V7457" s="178"/>
      <c r="W7457" s="178"/>
      <c r="X7457" s="178"/>
      <c r="Y7457" s="210">
        <f t="shared" si="588"/>
        <v>0.39831165383594375</v>
      </c>
      <c r="Z7457" s="211">
        <f t="shared" si="590"/>
        <v>0.44</v>
      </c>
      <c r="AA7457" s="178"/>
      <c r="AB7457" s="178"/>
      <c r="AC7457" s="178"/>
    </row>
    <row r="7458" spans="2:29" x14ac:dyDescent="0.35">
      <c r="B7458" s="222">
        <v>753500</v>
      </c>
      <c r="C7458" s="208">
        <v>319604</v>
      </c>
      <c r="D7458" s="309">
        <v>17578.22</v>
      </c>
      <c r="E7458" s="206">
        <v>25568.32</v>
      </c>
      <c r="F7458" s="206">
        <v>28764.36</v>
      </c>
      <c r="G7458" s="205">
        <f t="shared" si="591"/>
        <v>0.42415925680159255</v>
      </c>
      <c r="H7458" s="207">
        <f t="shared" si="592"/>
        <v>0.45</v>
      </c>
      <c r="I7458" s="213">
        <v>300134</v>
      </c>
      <c r="J7458" s="213">
        <v>16507.37</v>
      </c>
      <c r="K7458" s="212">
        <v>24010.720000000001</v>
      </c>
      <c r="L7458" s="212">
        <v>27012.06</v>
      </c>
      <c r="M7458" s="239">
        <f t="shared" si="589"/>
        <v>0.51529999999955178</v>
      </c>
      <c r="N7458" s="239"/>
      <c r="O7458" s="178"/>
      <c r="P7458" s="178"/>
      <c r="Q7458" s="178"/>
      <c r="R7458" s="178"/>
      <c r="S7458" s="178"/>
      <c r="T7458" s="178"/>
      <c r="U7458" s="178"/>
      <c r="V7458" s="178"/>
      <c r="W7458" s="178"/>
      <c r="X7458" s="178"/>
      <c r="Y7458" s="210">
        <f t="shared" si="588"/>
        <v>0.39831984074319843</v>
      </c>
      <c r="Z7458" s="211">
        <f t="shared" si="590"/>
        <v>0.46</v>
      </c>
      <c r="AA7458" s="178"/>
      <c r="AB7458" s="178"/>
      <c r="AC7458" s="178"/>
    </row>
    <row r="7459" spans="2:29" x14ac:dyDescent="0.35">
      <c r="B7459" s="222">
        <v>753600</v>
      </c>
      <c r="C7459" s="208">
        <v>319649</v>
      </c>
      <c r="D7459" s="309">
        <v>17580.689999999999</v>
      </c>
      <c r="E7459" s="206">
        <v>25571.919999999998</v>
      </c>
      <c r="F7459" s="206">
        <v>28768.41</v>
      </c>
      <c r="G7459" s="205">
        <f t="shared" si="591"/>
        <v>0.42416268577494692</v>
      </c>
      <c r="H7459" s="207">
        <f t="shared" si="592"/>
        <v>0.45</v>
      </c>
      <c r="I7459" s="213">
        <v>300178</v>
      </c>
      <c r="J7459" s="213">
        <v>16509.79</v>
      </c>
      <c r="K7459" s="212">
        <v>24014.240000000002</v>
      </c>
      <c r="L7459" s="212">
        <v>27016.02</v>
      </c>
      <c r="M7459" s="239">
        <f t="shared" si="589"/>
        <v>0.51519999999974975</v>
      </c>
      <c r="N7459" s="239"/>
      <c r="O7459" s="178"/>
      <c r="P7459" s="178"/>
      <c r="Q7459" s="178"/>
      <c r="R7459" s="178"/>
      <c r="S7459" s="178"/>
      <c r="T7459" s="178"/>
      <c r="U7459" s="178"/>
      <c r="V7459" s="178"/>
      <c r="W7459" s="178"/>
      <c r="X7459" s="178"/>
      <c r="Y7459" s="210">
        <f t="shared" si="588"/>
        <v>0.39832537154989384</v>
      </c>
      <c r="Z7459" s="211">
        <f t="shared" si="590"/>
        <v>0.44</v>
      </c>
      <c r="AA7459" s="178"/>
      <c r="AB7459" s="178"/>
      <c r="AC7459" s="178"/>
    </row>
    <row r="7460" spans="2:29" x14ac:dyDescent="0.35">
      <c r="B7460" s="222">
        <v>753700</v>
      </c>
      <c r="C7460" s="208">
        <v>319694</v>
      </c>
      <c r="D7460" s="309">
        <v>17583.169999999998</v>
      </c>
      <c r="E7460" s="206">
        <v>25575.52</v>
      </c>
      <c r="F7460" s="206">
        <v>28772.46</v>
      </c>
      <c r="G7460" s="205">
        <f t="shared" si="591"/>
        <v>0.42416611383839725</v>
      </c>
      <c r="H7460" s="207">
        <f t="shared" si="592"/>
        <v>0.45</v>
      </c>
      <c r="I7460" s="213">
        <v>300224</v>
      </c>
      <c r="J7460" s="213">
        <v>16512.32</v>
      </c>
      <c r="K7460" s="212">
        <v>24017.919999999998</v>
      </c>
      <c r="L7460" s="212">
        <v>27020.16</v>
      </c>
      <c r="M7460" s="239">
        <f t="shared" si="589"/>
        <v>0.51530000000006115</v>
      </c>
      <c r="N7460" s="239"/>
      <c r="O7460" s="178"/>
      <c r="P7460" s="178"/>
      <c r="Q7460" s="178"/>
      <c r="R7460" s="178"/>
      <c r="S7460" s="178"/>
      <c r="T7460" s="178"/>
      <c r="U7460" s="178"/>
      <c r="V7460" s="178"/>
      <c r="W7460" s="178"/>
      <c r="X7460" s="178"/>
      <c r="Y7460" s="210">
        <f t="shared" si="588"/>
        <v>0.39833355446464108</v>
      </c>
      <c r="Z7460" s="211">
        <f t="shared" si="590"/>
        <v>0.46</v>
      </c>
      <c r="AA7460" s="178"/>
      <c r="AB7460" s="178"/>
      <c r="AC7460" s="178"/>
    </row>
    <row r="7461" spans="2:29" x14ac:dyDescent="0.35">
      <c r="B7461" s="222">
        <v>753800</v>
      </c>
      <c r="C7461" s="208">
        <v>319739</v>
      </c>
      <c r="D7461" s="309">
        <v>17585.64</v>
      </c>
      <c r="E7461" s="206">
        <v>25579.119999999999</v>
      </c>
      <c r="F7461" s="206">
        <v>28776.51</v>
      </c>
      <c r="G7461" s="205">
        <f t="shared" si="591"/>
        <v>0.42416954099230564</v>
      </c>
      <c r="H7461" s="207">
        <f t="shared" si="592"/>
        <v>0.45</v>
      </c>
      <c r="I7461" s="213">
        <v>300268</v>
      </c>
      <c r="J7461" s="213">
        <v>16514.740000000002</v>
      </c>
      <c r="K7461" s="212">
        <v>24021.439999999999</v>
      </c>
      <c r="L7461" s="212">
        <v>27024.12</v>
      </c>
      <c r="M7461" s="239">
        <f t="shared" si="589"/>
        <v>0.51520000000025901</v>
      </c>
      <c r="N7461" s="239"/>
      <c r="O7461" s="178"/>
      <c r="P7461" s="178"/>
      <c r="Q7461" s="178"/>
      <c r="R7461" s="178"/>
      <c r="S7461" s="178"/>
      <c r="T7461" s="178"/>
      <c r="U7461" s="178"/>
      <c r="V7461" s="178"/>
      <c r="W7461" s="178"/>
      <c r="X7461" s="178"/>
      <c r="Y7461" s="210">
        <f t="shared" si="588"/>
        <v>0.39833908198461132</v>
      </c>
      <c r="Z7461" s="211">
        <f t="shared" si="590"/>
        <v>0.44</v>
      </c>
      <c r="AA7461" s="178"/>
      <c r="AB7461" s="178"/>
      <c r="AC7461" s="178"/>
    </row>
    <row r="7462" spans="2:29" x14ac:dyDescent="0.35">
      <c r="B7462" s="222">
        <v>753900</v>
      </c>
      <c r="C7462" s="208">
        <v>319784</v>
      </c>
      <c r="D7462" s="309">
        <v>17588.12</v>
      </c>
      <c r="E7462" s="206">
        <v>25582.720000000001</v>
      </c>
      <c r="F7462" s="206">
        <v>28780.560000000001</v>
      </c>
      <c r="G7462" s="205">
        <f t="shared" si="591"/>
        <v>0.42417296723703407</v>
      </c>
      <c r="H7462" s="207">
        <f t="shared" si="592"/>
        <v>0.45</v>
      </c>
      <c r="I7462" s="213">
        <v>300314</v>
      </c>
      <c r="J7462" s="213">
        <v>16517.27</v>
      </c>
      <c r="K7462" s="212">
        <v>24025.119999999999</v>
      </c>
      <c r="L7462" s="212">
        <v>27028.26</v>
      </c>
      <c r="M7462" s="239">
        <f t="shared" si="589"/>
        <v>0.51529999999995202</v>
      </c>
      <c r="N7462" s="239"/>
      <c r="O7462" s="178"/>
      <c r="P7462" s="178"/>
      <c r="Q7462" s="178"/>
      <c r="R7462" s="178"/>
      <c r="S7462" s="178"/>
      <c r="T7462" s="178"/>
      <c r="U7462" s="178"/>
      <c r="V7462" s="178"/>
      <c r="W7462" s="178"/>
      <c r="X7462" s="178"/>
      <c r="Y7462" s="210">
        <f t="shared" si="588"/>
        <v>0.398347260909935</v>
      </c>
      <c r="Z7462" s="211">
        <f t="shared" si="590"/>
        <v>0.46</v>
      </c>
      <c r="AA7462" s="178"/>
      <c r="AB7462" s="178"/>
      <c r="AC7462" s="178"/>
    </row>
    <row r="7463" spans="2:29" x14ac:dyDescent="0.35">
      <c r="B7463" s="222">
        <v>754000</v>
      </c>
      <c r="C7463" s="208">
        <v>319829</v>
      </c>
      <c r="D7463" s="309">
        <v>17590.59</v>
      </c>
      <c r="E7463" s="206">
        <v>25586.32</v>
      </c>
      <c r="F7463" s="206">
        <v>28784.61</v>
      </c>
      <c r="G7463" s="205">
        <f t="shared" si="591"/>
        <v>0.42417639257294432</v>
      </c>
      <c r="H7463" s="207">
        <f t="shared" si="592"/>
        <v>0.45</v>
      </c>
      <c r="I7463" s="213">
        <v>300358</v>
      </c>
      <c r="J7463" s="213">
        <v>16519.689999999999</v>
      </c>
      <c r="K7463" s="212">
        <v>24028.639999999999</v>
      </c>
      <c r="L7463" s="212">
        <v>27032.22</v>
      </c>
      <c r="M7463" s="239">
        <f t="shared" si="589"/>
        <v>0.51520000000011346</v>
      </c>
      <c r="N7463" s="239"/>
      <c r="O7463" s="178"/>
      <c r="P7463" s="178"/>
      <c r="Q7463" s="178"/>
      <c r="R7463" s="178"/>
      <c r="S7463" s="178"/>
      <c r="T7463" s="178"/>
      <c r="U7463" s="178"/>
      <c r="V7463" s="178"/>
      <c r="W7463" s="178"/>
      <c r="X7463" s="178"/>
      <c r="Y7463" s="210">
        <f t="shared" si="588"/>
        <v>0.39835278514588862</v>
      </c>
      <c r="Z7463" s="211">
        <f t="shared" si="590"/>
        <v>0.44</v>
      </c>
      <c r="AA7463" s="178"/>
      <c r="AB7463" s="178"/>
      <c r="AC7463" s="178"/>
    </row>
    <row r="7464" spans="2:29" x14ac:dyDescent="0.35">
      <c r="B7464" s="222">
        <v>754100</v>
      </c>
      <c r="C7464" s="208">
        <v>319874</v>
      </c>
      <c r="D7464" s="309">
        <v>17593.07</v>
      </c>
      <c r="E7464" s="206">
        <v>25589.919999999998</v>
      </c>
      <c r="F7464" s="206">
        <v>28788.66</v>
      </c>
      <c r="G7464" s="205">
        <f t="shared" si="591"/>
        <v>0.42417981700039781</v>
      </c>
      <c r="H7464" s="207">
        <f t="shared" si="592"/>
        <v>0.45</v>
      </c>
      <c r="I7464" s="213">
        <v>300404</v>
      </c>
      <c r="J7464" s="213">
        <v>16522.22</v>
      </c>
      <c r="K7464" s="212">
        <v>24032.32</v>
      </c>
      <c r="L7464" s="212">
        <v>27036.36</v>
      </c>
      <c r="M7464" s="239">
        <f t="shared" si="589"/>
        <v>0.51529999999980647</v>
      </c>
      <c r="N7464" s="239"/>
      <c r="O7464" s="178"/>
      <c r="P7464" s="178"/>
      <c r="Q7464" s="178"/>
      <c r="R7464" s="178"/>
      <c r="S7464" s="178"/>
      <c r="T7464" s="178"/>
      <c r="U7464" s="178"/>
      <c r="V7464" s="178"/>
      <c r="W7464" s="178"/>
      <c r="X7464" s="178"/>
      <c r="Y7464" s="210">
        <f t="shared" si="588"/>
        <v>0.39836096008486938</v>
      </c>
      <c r="Z7464" s="211">
        <f t="shared" si="590"/>
        <v>0.46</v>
      </c>
      <c r="AA7464" s="178"/>
      <c r="AB7464" s="178"/>
      <c r="AC7464" s="178"/>
    </row>
    <row r="7465" spans="2:29" x14ac:dyDescent="0.35">
      <c r="B7465" s="222">
        <v>754200</v>
      </c>
      <c r="C7465" s="208">
        <v>319919</v>
      </c>
      <c r="D7465" s="309">
        <v>17595.54</v>
      </c>
      <c r="E7465" s="206">
        <v>25593.52</v>
      </c>
      <c r="F7465" s="206">
        <v>28792.71</v>
      </c>
      <c r="G7465" s="205">
        <f t="shared" si="591"/>
        <v>0.42418324051975603</v>
      </c>
      <c r="H7465" s="207">
        <f t="shared" si="592"/>
        <v>0.45</v>
      </c>
      <c r="I7465" s="213">
        <v>300448</v>
      </c>
      <c r="J7465" s="213">
        <v>16524.64</v>
      </c>
      <c r="K7465" s="212">
        <v>24035.84</v>
      </c>
      <c r="L7465" s="212">
        <v>27040.32</v>
      </c>
      <c r="M7465" s="239">
        <f t="shared" si="589"/>
        <v>0.51520000000000432</v>
      </c>
      <c r="N7465" s="239"/>
      <c r="O7465" s="178"/>
      <c r="P7465" s="178"/>
      <c r="Q7465" s="178"/>
      <c r="R7465" s="178"/>
      <c r="S7465" s="178"/>
      <c r="T7465" s="178"/>
      <c r="U7465" s="178"/>
      <c r="V7465" s="178"/>
      <c r="W7465" s="178"/>
      <c r="X7465" s="178"/>
      <c r="Y7465" s="210">
        <f t="shared" si="588"/>
        <v>0.39836648103951205</v>
      </c>
      <c r="Z7465" s="211">
        <f t="shared" si="590"/>
        <v>0.44</v>
      </c>
      <c r="AA7465" s="178"/>
      <c r="AB7465" s="178"/>
      <c r="AC7465" s="178"/>
    </row>
    <row r="7466" spans="2:29" x14ac:dyDescent="0.35">
      <c r="B7466" s="222">
        <v>754300</v>
      </c>
      <c r="C7466" s="208">
        <v>319964</v>
      </c>
      <c r="D7466" s="309">
        <v>17598.02</v>
      </c>
      <c r="E7466" s="206">
        <v>25597.119999999999</v>
      </c>
      <c r="F7466" s="206">
        <v>28796.76</v>
      </c>
      <c r="G7466" s="205">
        <f t="shared" si="591"/>
        <v>0.42418666313138009</v>
      </c>
      <c r="H7466" s="207">
        <f t="shared" si="592"/>
        <v>0.45</v>
      </c>
      <c r="I7466" s="213">
        <v>300494</v>
      </c>
      <c r="J7466" s="213">
        <v>16527.169999999998</v>
      </c>
      <c r="K7466" s="212">
        <v>24039.52</v>
      </c>
      <c r="L7466" s="212">
        <v>27044.46</v>
      </c>
      <c r="M7466" s="239">
        <f t="shared" si="589"/>
        <v>0.51530000000027942</v>
      </c>
      <c r="N7466" s="239"/>
      <c r="O7466" s="178"/>
      <c r="P7466" s="178"/>
      <c r="Q7466" s="178"/>
      <c r="R7466" s="178"/>
      <c r="S7466" s="178"/>
      <c r="T7466" s="178"/>
      <c r="U7466" s="178"/>
      <c r="V7466" s="178"/>
      <c r="W7466" s="178"/>
      <c r="X7466" s="178"/>
      <c r="Y7466" s="210">
        <f t="shared" si="588"/>
        <v>0.39837465199522737</v>
      </c>
      <c r="Z7466" s="211">
        <f t="shared" si="590"/>
        <v>0.46</v>
      </c>
      <c r="AA7466" s="178"/>
      <c r="AB7466" s="178"/>
      <c r="AC7466" s="178"/>
    </row>
    <row r="7467" spans="2:29" x14ac:dyDescent="0.35">
      <c r="B7467" s="222">
        <v>754400</v>
      </c>
      <c r="C7467" s="208">
        <v>320009</v>
      </c>
      <c r="D7467" s="309">
        <v>17600.490000000002</v>
      </c>
      <c r="E7467" s="206">
        <v>25600.720000000001</v>
      </c>
      <c r="F7467" s="206">
        <v>28800.81</v>
      </c>
      <c r="G7467" s="205">
        <f t="shared" si="591"/>
        <v>0.42419008483563098</v>
      </c>
      <c r="H7467" s="207">
        <f t="shared" si="592"/>
        <v>0.45</v>
      </c>
      <c r="I7467" s="213">
        <v>300538</v>
      </c>
      <c r="J7467" s="213">
        <v>16529.59</v>
      </c>
      <c r="K7467" s="212">
        <v>24043.040000000001</v>
      </c>
      <c r="L7467" s="212">
        <v>27048.42</v>
      </c>
      <c r="M7467" s="239">
        <f t="shared" si="589"/>
        <v>0.51519999999989519</v>
      </c>
      <c r="N7467" s="239"/>
      <c r="O7467" s="178"/>
      <c r="P7467" s="178"/>
      <c r="Q7467" s="178"/>
      <c r="R7467" s="178"/>
      <c r="S7467" s="178"/>
      <c r="T7467" s="178"/>
      <c r="U7467" s="178"/>
      <c r="V7467" s="178"/>
      <c r="W7467" s="178"/>
      <c r="X7467" s="178"/>
      <c r="Y7467" s="210">
        <f t="shared" si="588"/>
        <v>0.39838016967126194</v>
      </c>
      <c r="Z7467" s="211">
        <f t="shared" si="590"/>
        <v>0.44</v>
      </c>
      <c r="AA7467" s="178"/>
      <c r="AB7467" s="178"/>
      <c r="AC7467" s="178"/>
    </row>
    <row r="7468" spans="2:29" x14ac:dyDescent="0.35">
      <c r="B7468" s="222">
        <v>754500</v>
      </c>
      <c r="C7468" s="208">
        <v>320054</v>
      </c>
      <c r="D7468" s="309">
        <v>17602.97</v>
      </c>
      <c r="E7468" s="206">
        <v>25604.32</v>
      </c>
      <c r="F7468" s="206">
        <v>28804.86</v>
      </c>
      <c r="G7468" s="205">
        <f t="shared" si="591"/>
        <v>0.42419350563286945</v>
      </c>
      <c r="H7468" s="207">
        <f t="shared" si="592"/>
        <v>0.45</v>
      </c>
      <c r="I7468" s="213">
        <v>300584</v>
      </c>
      <c r="J7468" s="213">
        <v>16532.12</v>
      </c>
      <c r="K7468" s="212">
        <v>24046.720000000001</v>
      </c>
      <c r="L7468" s="212">
        <v>27052.560000000001</v>
      </c>
      <c r="M7468" s="239">
        <f t="shared" si="589"/>
        <v>0.51529999999955178</v>
      </c>
      <c r="N7468" s="239"/>
      <c r="O7468" s="178"/>
      <c r="P7468" s="178"/>
      <c r="Q7468" s="178"/>
      <c r="R7468" s="178"/>
      <c r="S7468" s="178"/>
      <c r="T7468" s="178"/>
      <c r="U7468" s="178"/>
      <c r="V7468" s="178"/>
      <c r="W7468" s="178"/>
      <c r="X7468" s="178"/>
      <c r="Y7468" s="210">
        <f t="shared" si="588"/>
        <v>0.39838833664678597</v>
      </c>
      <c r="Z7468" s="211">
        <f t="shared" si="590"/>
        <v>0.46</v>
      </c>
      <c r="AA7468" s="178"/>
      <c r="AB7468" s="178"/>
      <c r="AC7468" s="178"/>
    </row>
    <row r="7469" spans="2:29" x14ac:dyDescent="0.35">
      <c r="B7469" s="222">
        <v>754600</v>
      </c>
      <c r="C7469" s="208">
        <v>320099</v>
      </c>
      <c r="D7469" s="309">
        <v>17605.439999999999</v>
      </c>
      <c r="E7469" s="206">
        <v>25607.919999999998</v>
      </c>
      <c r="F7469" s="206">
        <v>28808.91</v>
      </c>
      <c r="G7469" s="205">
        <f t="shared" si="591"/>
        <v>0.42419692552345611</v>
      </c>
      <c r="H7469" s="207">
        <f t="shared" si="592"/>
        <v>0.45</v>
      </c>
      <c r="I7469" s="213">
        <v>300628</v>
      </c>
      <c r="J7469" s="213">
        <v>16534.54</v>
      </c>
      <c r="K7469" s="212">
        <v>24050.240000000002</v>
      </c>
      <c r="L7469" s="212">
        <v>27056.52</v>
      </c>
      <c r="M7469" s="239">
        <f t="shared" si="589"/>
        <v>0.51519999999974975</v>
      </c>
      <c r="N7469" s="239"/>
      <c r="O7469" s="178"/>
      <c r="P7469" s="178"/>
      <c r="Q7469" s="178"/>
      <c r="R7469" s="178"/>
      <c r="S7469" s="178"/>
      <c r="T7469" s="178"/>
      <c r="U7469" s="178"/>
      <c r="V7469" s="178"/>
      <c r="W7469" s="178"/>
      <c r="X7469" s="178"/>
      <c r="Y7469" s="210">
        <f t="shared" si="588"/>
        <v>0.39839385104691227</v>
      </c>
      <c r="Z7469" s="211">
        <f t="shared" si="590"/>
        <v>0.44</v>
      </c>
      <c r="AA7469" s="178"/>
      <c r="AB7469" s="178"/>
      <c r="AC7469" s="178"/>
    </row>
    <row r="7470" spans="2:29" x14ac:dyDescent="0.35">
      <c r="B7470" s="222">
        <v>754700</v>
      </c>
      <c r="C7470" s="208">
        <v>320144</v>
      </c>
      <c r="D7470" s="309">
        <v>17607.919999999998</v>
      </c>
      <c r="E7470" s="206">
        <v>25611.52</v>
      </c>
      <c r="F7470" s="206">
        <v>28812.959999999999</v>
      </c>
      <c r="G7470" s="205">
        <f t="shared" si="591"/>
        <v>0.4242003445077514</v>
      </c>
      <c r="H7470" s="207">
        <f t="shared" si="592"/>
        <v>0.45</v>
      </c>
      <c r="I7470" s="213">
        <v>300674</v>
      </c>
      <c r="J7470" s="213">
        <v>16537.07</v>
      </c>
      <c r="K7470" s="212">
        <v>24053.919999999998</v>
      </c>
      <c r="L7470" s="212">
        <v>27060.66</v>
      </c>
      <c r="M7470" s="239">
        <f t="shared" si="589"/>
        <v>0.51530000000006115</v>
      </c>
      <c r="N7470" s="239"/>
      <c r="O7470" s="178"/>
      <c r="P7470" s="178"/>
      <c r="Q7470" s="178"/>
      <c r="R7470" s="178"/>
      <c r="S7470" s="178"/>
      <c r="T7470" s="178"/>
      <c r="U7470" s="178"/>
      <c r="V7470" s="178"/>
      <c r="W7470" s="178"/>
      <c r="X7470" s="178"/>
      <c r="Y7470" s="210">
        <f t="shared" si="588"/>
        <v>0.398402014045316</v>
      </c>
      <c r="Z7470" s="211">
        <f t="shared" si="590"/>
        <v>0.46</v>
      </c>
      <c r="AA7470" s="178"/>
      <c r="AB7470" s="178"/>
      <c r="AC7470" s="178"/>
    </row>
    <row r="7471" spans="2:29" x14ac:dyDescent="0.35">
      <c r="B7471" s="222">
        <v>754800</v>
      </c>
      <c r="C7471" s="208">
        <v>320189</v>
      </c>
      <c r="D7471" s="309">
        <v>17610.39</v>
      </c>
      <c r="E7471" s="206">
        <v>25615.119999999999</v>
      </c>
      <c r="F7471" s="206">
        <v>28817.01</v>
      </c>
      <c r="G7471" s="205">
        <f t="shared" si="591"/>
        <v>0.42420376258611553</v>
      </c>
      <c r="H7471" s="207">
        <f t="shared" si="592"/>
        <v>0.45</v>
      </c>
      <c r="I7471" s="213">
        <v>300718</v>
      </c>
      <c r="J7471" s="213">
        <v>16539.490000000002</v>
      </c>
      <c r="K7471" s="212">
        <v>24057.439999999999</v>
      </c>
      <c r="L7471" s="212">
        <v>27064.62</v>
      </c>
      <c r="M7471" s="239">
        <f t="shared" si="589"/>
        <v>0.51520000000025901</v>
      </c>
      <c r="N7471" s="239"/>
      <c r="O7471" s="178"/>
      <c r="P7471" s="178"/>
      <c r="Q7471" s="178"/>
      <c r="R7471" s="178"/>
      <c r="S7471" s="178"/>
      <c r="T7471" s="178"/>
      <c r="U7471" s="178"/>
      <c r="V7471" s="178"/>
      <c r="W7471" s="178"/>
      <c r="X7471" s="178"/>
      <c r="Y7471" s="210">
        <f t="shared" si="588"/>
        <v>0.39840752517223105</v>
      </c>
      <c r="Z7471" s="211">
        <f t="shared" si="590"/>
        <v>0.44</v>
      </c>
      <c r="AA7471" s="178"/>
      <c r="AB7471" s="178"/>
      <c r="AC7471" s="178"/>
    </row>
    <row r="7472" spans="2:29" x14ac:dyDescent="0.35">
      <c r="B7472" s="222">
        <v>754900</v>
      </c>
      <c r="C7472" s="208">
        <v>320234</v>
      </c>
      <c r="D7472" s="309">
        <v>17612.87</v>
      </c>
      <c r="E7472" s="206">
        <v>25618.720000000001</v>
      </c>
      <c r="F7472" s="206">
        <v>28821.06</v>
      </c>
      <c r="G7472" s="205">
        <f t="shared" si="591"/>
        <v>0.42420717975890848</v>
      </c>
      <c r="H7472" s="207">
        <f t="shared" si="592"/>
        <v>0.45</v>
      </c>
      <c r="I7472" s="213">
        <v>300764</v>
      </c>
      <c r="J7472" s="213">
        <v>16542.02</v>
      </c>
      <c r="K7472" s="212">
        <v>24061.119999999999</v>
      </c>
      <c r="L7472" s="212">
        <v>27068.76</v>
      </c>
      <c r="M7472" s="239">
        <f t="shared" si="589"/>
        <v>0.51529999999995202</v>
      </c>
      <c r="N7472" s="239"/>
      <c r="O7472" s="178"/>
      <c r="P7472" s="178"/>
      <c r="Q7472" s="178"/>
      <c r="R7472" s="178"/>
      <c r="S7472" s="178"/>
      <c r="T7472" s="178"/>
      <c r="U7472" s="178"/>
      <c r="V7472" s="178"/>
      <c r="W7472" s="178"/>
      <c r="X7472" s="178"/>
      <c r="Y7472" s="210">
        <f t="shared" si="588"/>
        <v>0.39841568419658235</v>
      </c>
      <c r="Z7472" s="211">
        <f t="shared" si="590"/>
        <v>0.46</v>
      </c>
      <c r="AA7472" s="178"/>
      <c r="AB7472" s="178"/>
      <c r="AC7472" s="178"/>
    </row>
    <row r="7473" spans="2:29" x14ac:dyDescent="0.35">
      <c r="B7473" s="222">
        <v>755000</v>
      </c>
      <c r="C7473" s="208">
        <v>320279</v>
      </c>
      <c r="D7473" s="309">
        <v>17615.34</v>
      </c>
      <c r="E7473" s="206">
        <v>25622.32</v>
      </c>
      <c r="F7473" s="206">
        <v>28825.11</v>
      </c>
      <c r="G7473" s="205">
        <f t="shared" si="591"/>
        <v>0.42421059602649008</v>
      </c>
      <c r="H7473" s="207">
        <f t="shared" si="592"/>
        <v>0.45</v>
      </c>
      <c r="I7473" s="213">
        <v>300808</v>
      </c>
      <c r="J7473" s="213">
        <v>16544.439999999999</v>
      </c>
      <c r="K7473" s="212">
        <v>24064.639999999999</v>
      </c>
      <c r="L7473" s="212">
        <v>27072.720000000001</v>
      </c>
      <c r="M7473" s="239">
        <f t="shared" si="589"/>
        <v>0.51520000000011346</v>
      </c>
      <c r="N7473" s="239"/>
      <c r="O7473" s="178"/>
      <c r="P7473" s="178"/>
      <c r="Q7473" s="178"/>
      <c r="R7473" s="178"/>
      <c r="S7473" s="178"/>
      <c r="T7473" s="178"/>
      <c r="U7473" s="178"/>
      <c r="V7473" s="178"/>
      <c r="W7473" s="178"/>
      <c r="X7473" s="178"/>
      <c r="Y7473" s="210">
        <f t="shared" si="588"/>
        <v>0.39842119205298016</v>
      </c>
      <c r="Z7473" s="211">
        <f t="shared" si="590"/>
        <v>0.44</v>
      </c>
      <c r="AA7473" s="178"/>
      <c r="AB7473" s="178"/>
      <c r="AC7473" s="178"/>
    </row>
    <row r="7474" spans="2:29" x14ac:dyDescent="0.35">
      <c r="B7474" s="222">
        <v>755100</v>
      </c>
      <c r="C7474" s="208">
        <v>320324</v>
      </c>
      <c r="D7474" s="309">
        <v>17617.82</v>
      </c>
      <c r="E7474" s="206">
        <v>25625.919999999998</v>
      </c>
      <c r="F7474" s="206">
        <v>28829.16</v>
      </c>
      <c r="G7474" s="205">
        <f t="shared" si="591"/>
        <v>0.42421401138921999</v>
      </c>
      <c r="H7474" s="207">
        <f t="shared" si="592"/>
        <v>0.45</v>
      </c>
      <c r="I7474" s="213">
        <v>300854</v>
      </c>
      <c r="J7474" s="213">
        <v>16546.97</v>
      </c>
      <c r="K7474" s="212">
        <v>24068.32</v>
      </c>
      <c r="L7474" s="212">
        <v>27076.86</v>
      </c>
      <c r="M7474" s="239">
        <f t="shared" si="589"/>
        <v>0.51529999999980647</v>
      </c>
      <c r="N7474" s="239"/>
      <c r="O7474" s="178"/>
      <c r="P7474" s="178"/>
      <c r="Q7474" s="178"/>
      <c r="R7474" s="178"/>
      <c r="S7474" s="178"/>
      <c r="T7474" s="178"/>
      <c r="U7474" s="178"/>
      <c r="V7474" s="178"/>
      <c r="W7474" s="178"/>
      <c r="X7474" s="178"/>
      <c r="Y7474" s="210">
        <f t="shared" si="588"/>
        <v>0.39842934710634353</v>
      </c>
      <c r="Z7474" s="211">
        <f t="shared" si="590"/>
        <v>0.46</v>
      </c>
      <c r="AA7474" s="178"/>
      <c r="AB7474" s="178"/>
      <c r="AC7474" s="178"/>
    </row>
    <row r="7475" spans="2:29" x14ac:dyDescent="0.35">
      <c r="B7475" s="222">
        <v>755200</v>
      </c>
      <c r="C7475" s="208">
        <v>320369</v>
      </c>
      <c r="D7475" s="309">
        <v>17620.29</v>
      </c>
      <c r="E7475" s="206">
        <v>25629.52</v>
      </c>
      <c r="F7475" s="206">
        <v>28833.21</v>
      </c>
      <c r="G7475" s="205">
        <f t="shared" si="591"/>
        <v>0.42421742584745764</v>
      </c>
      <c r="H7475" s="207">
        <f t="shared" si="592"/>
        <v>0.45</v>
      </c>
      <c r="I7475" s="213">
        <v>300898</v>
      </c>
      <c r="J7475" s="213">
        <v>16549.39</v>
      </c>
      <c r="K7475" s="212">
        <v>24071.84</v>
      </c>
      <c r="L7475" s="212">
        <v>27080.82</v>
      </c>
      <c r="M7475" s="239">
        <f t="shared" si="589"/>
        <v>0.51520000000000432</v>
      </c>
      <c r="N7475" s="239"/>
      <c r="O7475" s="178"/>
      <c r="P7475" s="178"/>
      <c r="Q7475" s="178"/>
      <c r="R7475" s="178"/>
      <c r="S7475" s="178"/>
      <c r="T7475" s="178"/>
      <c r="U7475" s="178"/>
      <c r="V7475" s="178"/>
      <c r="W7475" s="178"/>
      <c r="X7475" s="178"/>
      <c r="Y7475" s="210">
        <f t="shared" si="588"/>
        <v>0.39843485169491527</v>
      </c>
      <c r="Z7475" s="211">
        <f t="shared" si="590"/>
        <v>0.44</v>
      </c>
      <c r="AA7475" s="178"/>
      <c r="AB7475" s="178"/>
      <c r="AC7475" s="178"/>
    </row>
    <row r="7476" spans="2:29" x14ac:dyDescent="0.35">
      <c r="B7476" s="222">
        <v>755300</v>
      </c>
      <c r="C7476" s="208">
        <v>320414</v>
      </c>
      <c r="D7476" s="309">
        <v>17622.77</v>
      </c>
      <c r="E7476" s="206">
        <v>25633.119999999999</v>
      </c>
      <c r="F7476" s="206">
        <v>28837.26</v>
      </c>
      <c r="G7476" s="205">
        <f t="shared" si="591"/>
        <v>0.4242208394015623</v>
      </c>
      <c r="H7476" s="207">
        <f t="shared" si="592"/>
        <v>0.45</v>
      </c>
      <c r="I7476" s="213">
        <v>300944</v>
      </c>
      <c r="J7476" s="213">
        <v>16551.919999999998</v>
      </c>
      <c r="K7476" s="212">
        <v>24075.52</v>
      </c>
      <c r="L7476" s="212">
        <v>27084.959999999999</v>
      </c>
      <c r="M7476" s="239">
        <f t="shared" si="589"/>
        <v>0.51530000000027942</v>
      </c>
      <c r="N7476" s="239"/>
      <c r="O7476" s="178"/>
      <c r="P7476" s="178"/>
      <c r="Q7476" s="178"/>
      <c r="R7476" s="178"/>
      <c r="S7476" s="178"/>
      <c r="T7476" s="178"/>
      <c r="U7476" s="178"/>
      <c r="V7476" s="178"/>
      <c r="W7476" s="178"/>
      <c r="X7476" s="178"/>
      <c r="Y7476" s="210">
        <f t="shared" si="588"/>
        <v>0.39844300278035216</v>
      </c>
      <c r="Z7476" s="211">
        <f t="shared" si="590"/>
        <v>0.46</v>
      </c>
      <c r="AA7476" s="178"/>
      <c r="AB7476" s="178"/>
      <c r="AC7476" s="178"/>
    </row>
    <row r="7477" spans="2:29" x14ac:dyDescent="0.35">
      <c r="B7477" s="222">
        <v>755400</v>
      </c>
      <c r="C7477" s="208">
        <v>320459</v>
      </c>
      <c r="D7477" s="309">
        <v>17625.240000000002</v>
      </c>
      <c r="E7477" s="206">
        <v>25636.720000000001</v>
      </c>
      <c r="F7477" s="206">
        <v>28841.31</v>
      </c>
      <c r="G7477" s="205">
        <f t="shared" si="591"/>
        <v>0.42422425205189301</v>
      </c>
      <c r="H7477" s="207">
        <f t="shared" si="592"/>
        <v>0.45</v>
      </c>
      <c r="I7477" s="213">
        <v>300988</v>
      </c>
      <c r="J7477" s="213">
        <v>16554.34</v>
      </c>
      <c r="K7477" s="212">
        <v>24079.040000000001</v>
      </c>
      <c r="L7477" s="212">
        <v>27088.92</v>
      </c>
      <c r="M7477" s="239">
        <f t="shared" si="589"/>
        <v>0.51519999999989519</v>
      </c>
      <c r="N7477" s="239"/>
      <c r="O7477" s="178"/>
      <c r="P7477" s="178"/>
      <c r="Q7477" s="178"/>
      <c r="R7477" s="178"/>
      <c r="S7477" s="178"/>
      <c r="T7477" s="178"/>
      <c r="U7477" s="178"/>
      <c r="V7477" s="178"/>
      <c r="W7477" s="178"/>
      <c r="X7477" s="178"/>
      <c r="Y7477" s="210">
        <f t="shared" si="588"/>
        <v>0.39844850410378607</v>
      </c>
      <c r="Z7477" s="211">
        <f t="shared" si="590"/>
        <v>0.44</v>
      </c>
      <c r="AA7477" s="178"/>
      <c r="AB7477" s="178"/>
      <c r="AC7477" s="178"/>
    </row>
    <row r="7478" spans="2:29" x14ac:dyDescent="0.35">
      <c r="B7478" s="222">
        <v>755500</v>
      </c>
      <c r="C7478" s="208">
        <v>320504</v>
      </c>
      <c r="D7478" s="309">
        <v>17627.72</v>
      </c>
      <c r="E7478" s="206">
        <v>25640.32</v>
      </c>
      <c r="F7478" s="206">
        <v>28845.360000000001</v>
      </c>
      <c r="G7478" s="205">
        <f t="shared" si="591"/>
        <v>0.42422766379880872</v>
      </c>
      <c r="H7478" s="207">
        <f t="shared" si="592"/>
        <v>0.45</v>
      </c>
      <c r="I7478" s="213">
        <v>301034</v>
      </c>
      <c r="J7478" s="213">
        <v>16556.87</v>
      </c>
      <c r="K7478" s="212">
        <v>24082.720000000001</v>
      </c>
      <c r="L7478" s="212">
        <v>27093.06</v>
      </c>
      <c r="M7478" s="239">
        <f t="shared" si="589"/>
        <v>0.51529999999955178</v>
      </c>
      <c r="N7478" s="239"/>
      <c r="O7478" s="178"/>
      <c r="P7478" s="178"/>
      <c r="Q7478" s="178"/>
      <c r="R7478" s="178"/>
      <c r="S7478" s="178"/>
      <c r="T7478" s="178"/>
      <c r="U7478" s="178"/>
      <c r="V7478" s="178"/>
      <c r="W7478" s="178"/>
      <c r="X7478" s="178"/>
      <c r="Y7478" s="210">
        <f t="shared" si="588"/>
        <v>0.39845665122435475</v>
      </c>
      <c r="Z7478" s="211">
        <f t="shared" si="590"/>
        <v>0.46</v>
      </c>
      <c r="AA7478" s="178"/>
      <c r="AB7478" s="178"/>
      <c r="AC7478" s="178"/>
    </row>
    <row r="7479" spans="2:29" x14ac:dyDescent="0.35">
      <c r="B7479" s="222">
        <v>755600</v>
      </c>
      <c r="C7479" s="208">
        <v>320549</v>
      </c>
      <c r="D7479" s="309">
        <v>17630.189999999999</v>
      </c>
      <c r="E7479" s="206">
        <v>25643.919999999998</v>
      </c>
      <c r="F7479" s="206">
        <v>28849.41</v>
      </c>
      <c r="G7479" s="205">
        <f t="shared" si="591"/>
        <v>0.42423107464266807</v>
      </c>
      <c r="H7479" s="207">
        <f t="shared" si="592"/>
        <v>0.45</v>
      </c>
      <c r="I7479" s="213">
        <v>301078</v>
      </c>
      <c r="J7479" s="213">
        <v>16559.29</v>
      </c>
      <c r="K7479" s="212">
        <v>24086.240000000002</v>
      </c>
      <c r="L7479" s="212">
        <v>27097.02</v>
      </c>
      <c r="M7479" s="239">
        <f t="shared" si="589"/>
        <v>0.51519999999974975</v>
      </c>
      <c r="N7479" s="239"/>
      <c r="O7479" s="178"/>
      <c r="P7479" s="178"/>
      <c r="Q7479" s="178"/>
      <c r="R7479" s="178"/>
      <c r="S7479" s="178"/>
      <c r="T7479" s="178"/>
      <c r="U7479" s="178"/>
      <c r="V7479" s="178"/>
      <c r="W7479" s="178"/>
      <c r="X7479" s="178"/>
      <c r="Y7479" s="210">
        <f t="shared" si="588"/>
        <v>0.39846214928533613</v>
      </c>
      <c r="Z7479" s="211">
        <f t="shared" si="590"/>
        <v>0.44</v>
      </c>
      <c r="AA7479" s="178"/>
      <c r="AB7479" s="178"/>
      <c r="AC7479" s="178"/>
    </row>
    <row r="7480" spans="2:29" x14ac:dyDescent="0.35">
      <c r="B7480" s="222">
        <v>755700</v>
      </c>
      <c r="C7480" s="208">
        <v>320594</v>
      </c>
      <c r="D7480" s="309">
        <v>17632.669999999998</v>
      </c>
      <c r="E7480" s="206">
        <v>25647.52</v>
      </c>
      <c r="F7480" s="206">
        <v>28853.46</v>
      </c>
      <c r="G7480" s="205">
        <f t="shared" si="591"/>
        <v>0.42423448458382956</v>
      </c>
      <c r="H7480" s="207">
        <f t="shared" si="592"/>
        <v>0.45</v>
      </c>
      <c r="I7480" s="213">
        <v>301124</v>
      </c>
      <c r="J7480" s="213">
        <v>16561.82</v>
      </c>
      <c r="K7480" s="212">
        <v>24089.919999999998</v>
      </c>
      <c r="L7480" s="212">
        <v>27101.16</v>
      </c>
      <c r="M7480" s="239">
        <f t="shared" si="589"/>
        <v>0.51530000000006115</v>
      </c>
      <c r="N7480" s="239"/>
      <c r="O7480" s="178"/>
      <c r="P7480" s="178"/>
      <c r="Q7480" s="178"/>
      <c r="R7480" s="178"/>
      <c r="S7480" s="178"/>
      <c r="T7480" s="178"/>
      <c r="U7480" s="178"/>
      <c r="V7480" s="178"/>
      <c r="W7480" s="178"/>
      <c r="X7480" s="178"/>
      <c r="Y7480" s="210">
        <f t="shared" si="588"/>
        <v>0.39847029244409155</v>
      </c>
      <c r="Z7480" s="211">
        <f t="shared" si="590"/>
        <v>0.46</v>
      </c>
      <c r="AA7480" s="178"/>
      <c r="AB7480" s="178"/>
      <c r="AC7480" s="178"/>
    </row>
    <row r="7481" spans="2:29" x14ac:dyDescent="0.35">
      <c r="B7481" s="222">
        <v>755800</v>
      </c>
      <c r="C7481" s="208">
        <v>320639</v>
      </c>
      <c r="D7481" s="309">
        <v>17635.14</v>
      </c>
      <c r="E7481" s="206">
        <v>25651.119999999999</v>
      </c>
      <c r="F7481" s="206">
        <v>28857.51</v>
      </c>
      <c r="G7481" s="205">
        <f t="shared" si="591"/>
        <v>0.42423789362265152</v>
      </c>
      <c r="H7481" s="207">
        <f t="shared" si="592"/>
        <v>0.45</v>
      </c>
      <c r="I7481" s="213">
        <v>301168</v>
      </c>
      <c r="J7481" s="213">
        <v>16564.240000000002</v>
      </c>
      <c r="K7481" s="212">
        <v>24093.439999999999</v>
      </c>
      <c r="L7481" s="212">
        <v>27105.119999999999</v>
      </c>
      <c r="M7481" s="239">
        <f t="shared" si="589"/>
        <v>0.51520000000025901</v>
      </c>
      <c r="N7481" s="239"/>
      <c r="O7481" s="178"/>
      <c r="P7481" s="178"/>
      <c r="Q7481" s="178"/>
      <c r="R7481" s="178"/>
      <c r="S7481" s="178"/>
      <c r="T7481" s="178"/>
      <c r="U7481" s="178"/>
      <c r="V7481" s="178"/>
      <c r="W7481" s="178"/>
      <c r="X7481" s="178"/>
      <c r="Y7481" s="210">
        <f t="shared" si="588"/>
        <v>0.39847578724530297</v>
      </c>
      <c r="Z7481" s="211">
        <f t="shared" si="590"/>
        <v>0.44</v>
      </c>
      <c r="AA7481" s="178"/>
      <c r="AB7481" s="178"/>
      <c r="AC7481" s="178"/>
    </row>
    <row r="7482" spans="2:29" x14ac:dyDescent="0.35">
      <c r="B7482" s="222">
        <v>755900</v>
      </c>
      <c r="C7482" s="208">
        <v>320684</v>
      </c>
      <c r="D7482" s="309">
        <v>17637.62</v>
      </c>
      <c r="E7482" s="206">
        <v>25654.720000000001</v>
      </c>
      <c r="F7482" s="206">
        <v>28861.56</v>
      </c>
      <c r="G7482" s="205">
        <f t="shared" si="591"/>
        <v>0.42424130175949198</v>
      </c>
      <c r="H7482" s="207">
        <f t="shared" si="592"/>
        <v>0.45</v>
      </c>
      <c r="I7482" s="213">
        <v>301214</v>
      </c>
      <c r="J7482" s="213">
        <v>16566.77</v>
      </c>
      <c r="K7482" s="212">
        <v>24097.119999999999</v>
      </c>
      <c r="L7482" s="212">
        <v>27109.26</v>
      </c>
      <c r="M7482" s="239">
        <f t="shared" si="589"/>
        <v>0.51529999999995202</v>
      </c>
      <c r="N7482" s="239"/>
      <c r="O7482" s="178"/>
      <c r="P7482" s="178"/>
      <c r="Q7482" s="178"/>
      <c r="R7482" s="178"/>
      <c r="S7482" s="178"/>
      <c r="T7482" s="178"/>
      <c r="U7482" s="178"/>
      <c r="V7482" s="178"/>
      <c r="W7482" s="178"/>
      <c r="X7482" s="178"/>
      <c r="Y7482" s="210">
        <f t="shared" si="588"/>
        <v>0.39848392644529701</v>
      </c>
      <c r="Z7482" s="211">
        <f t="shared" si="590"/>
        <v>0.46</v>
      </c>
      <c r="AA7482" s="178"/>
      <c r="AB7482" s="178"/>
      <c r="AC7482" s="178"/>
    </row>
    <row r="7483" spans="2:29" x14ac:dyDescent="0.35">
      <c r="B7483" s="222">
        <v>756000</v>
      </c>
      <c r="C7483" s="208">
        <v>320729</v>
      </c>
      <c r="D7483" s="309">
        <v>17640.09</v>
      </c>
      <c r="E7483" s="206">
        <v>25658.32</v>
      </c>
      <c r="F7483" s="206">
        <v>28865.61</v>
      </c>
      <c r="G7483" s="205">
        <f t="shared" si="591"/>
        <v>0.42424470899470901</v>
      </c>
      <c r="H7483" s="207">
        <f t="shared" si="592"/>
        <v>0.45</v>
      </c>
      <c r="I7483" s="213">
        <v>301258</v>
      </c>
      <c r="J7483" s="213">
        <v>16569.189999999999</v>
      </c>
      <c r="K7483" s="212">
        <v>24100.639999999999</v>
      </c>
      <c r="L7483" s="212">
        <v>27113.22</v>
      </c>
      <c r="M7483" s="239">
        <f t="shared" si="589"/>
        <v>0.51520000000011346</v>
      </c>
      <c r="N7483" s="239"/>
      <c r="O7483" s="178"/>
      <c r="P7483" s="178"/>
      <c r="Q7483" s="178"/>
      <c r="R7483" s="178"/>
      <c r="S7483" s="178"/>
      <c r="T7483" s="178"/>
      <c r="U7483" s="178"/>
      <c r="V7483" s="178"/>
      <c r="W7483" s="178"/>
      <c r="X7483" s="178"/>
      <c r="Y7483" s="210">
        <f t="shared" si="588"/>
        <v>0.398489417989418</v>
      </c>
      <c r="Z7483" s="211">
        <f t="shared" si="590"/>
        <v>0.44</v>
      </c>
      <c r="AA7483" s="178"/>
      <c r="AB7483" s="178"/>
      <c r="AC7483" s="178"/>
    </row>
    <row r="7484" spans="2:29" x14ac:dyDescent="0.35">
      <c r="B7484" s="222">
        <v>756100</v>
      </c>
      <c r="C7484" s="208">
        <v>320774</v>
      </c>
      <c r="D7484" s="309">
        <v>17642.57</v>
      </c>
      <c r="E7484" s="206">
        <v>25661.919999999998</v>
      </c>
      <c r="F7484" s="206">
        <v>28869.66</v>
      </c>
      <c r="G7484" s="205">
        <f t="shared" si="591"/>
        <v>0.42424811532866025</v>
      </c>
      <c r="H7484" s="207">
        <f t="shared" si="592"/>
        <v>0.45</v>
      </c>
      <c r="I7484" s="213">
        <v>301304</v>
      </c>
      <c r="J7484" s="213">
        <v>16571.72</v>
      </c>
      <c r="K7484" s="212">
        <v>24104.32</v>
      </c>
      <c r="L7484" s="212">
        <v>27117.360000000001</v>
      </c>
      <c r="M7484" s="239">
        <f t="shared" si="589"/>
        <v>0.51529999999980647</v>
      </c>
      <c r="N7484" s="239"/>
      <c r="O7484" s="178"/>
      <c r="P7484" s="178"/>
      <c r="Q7484" s="178"/>
      <c r="R7484" s="178"/>
      <c r="S7484" s="178"/>
      <c r="T7484" s="178"/>
      <c r="U7484" s="178"/>
      <c r="V7484" s="178"/>
      <c r="W7484" s="178"/>
      <c r="X7484" s="178"/>
      <c r="Y7484" s="210">
        <f t="shared" si="588"/>
        <v>0.39849755323369923</v>
      </c>
      <c r="Z7484" s="211">
        <f t="shared" si="590"/>
        <v>0.46</v>
      </c>
      <c r="AA7484" s="178"/>
      <c r="AB7484" s="178"/>
      <c r="AC7484" s="178"/>
    </row>
    <row r="7485" spans="2:29" x14ac:dyDescent="0.35">
      <c r="B7485" s="222">
        <v>756200</v>
      </c>
      <c r="C7485" s="208">
        <v>320819</v>
      </c>
      <c r="D7485" s="309">
        <v>17645.04</v>
      </c>
      <c r="E7485" s="206">
        <v>25665.52</v>
      </c>
      <c r="F7485" s="206">
        <v>28873.71</v>
      </c>
      <c r="G7485" s="205">
        <f t="shared" si="591"/>
        <v>0.42425152076170325</v>
      </c>
      <c r="H7485" s="207">
        <f t="shared" si="592"/>
        <v>0.45</v>
      </c>
      <c r="I7485" s="213">
        <v>301348</v>
      </c>
      <c r="J7485" s="213">
        <v>16574.14</v>
      </c>
      <c r="K7485" s="212">
        <v>24107.84</v>
      </c>
      <c r="L7485" s="212">
        <v>27121.32</v>
      </c>
      <c r="M7485" s="239">
        <f t="shared" si="589"/>
        <v>0.51520000000000432</v>
      </c>
      <c r="N7485" s="239"/>
      <c r="O7485" s="178"/>
      <c r="P7485" s="178"/>
      <c r="Q7485" s="178"/>
      <c r="R7485" s="178"/>
      <c r="S7485" s="178"/>
      <c r="T7485" s="178"/>
      <c r="U7485" s="178"/>
      <c r="V7485" s="178"/>
      <c r="W7485" s="178"/>
      <c r="X7485" s="178"/>
      <c r="Y7485" s="210">
        <f t="shared" si="588"/>
        <v>0.39850304152340649</v>
      </c>
      <c r="Z7485" s="211">
        <f t="shared" si="590"/>
        <v>0.44</v>
      </c>
      <c r="AA7485" s="178"/>
      <c r="AB7485" s="178"/>
      <c r="AC7485" s="178"/>
    </row>
    <row r="7486" spans="2:29" x14ac:dyDescent="0.35">
      <c r="B7486" s="222">
        <v>756300</v>
      </c>
      <c r="C7486" s="208">
        <v>320864</v>
      </c>
      <c r="D7486" s="309">
        <v>17647.52</v>
      </c>
      <c r="E7486" s="206">
        <v>25669.119999999999</v>
      </c>
      <c r="F7486" s="206">
        <v>28877.759999999998</v>
      </c>
      <c r="G7486" s="205">
        <f t="shared" si="591"/>
        <v>0.42425492529419545</v>
      </c>
      <c r="H7486" s="207">
        <f t="shared" si="592"/>
        <v>0.45</v>
      </c>
      <c r="I7486" s="213">
        <v>301394</v>
      </c>
      <c r="J7486" s="213">
        <v>16576.669999999998</v>
      </c>
      <c r="K7486" s="212">
        <v>24111.52</v>
      </c>
      <c r="L7486" s="212">
        <v>27125.46</v>
      </c>
      <c r="M7486" s="239">
        <f t="shared" si="589"/>
        <v>0.51530000000027942</v>
      </c>
      <c r="N7486" s="239"/>
      <c r="O7486" s="178"/>
      <c r="P7486" s="178"/>
      <c r="Q7486" s="178"/>
      <c r="R7486" s="178"/>
      <c r="S7486" s="178"/>
      <c r="T7486" s="178"/>
      <c r="U7486" s="178"/>
      <c r="V7486" s="178"/>
      <c r="W7486" s="178"/>
      <c r="X7486" s="178"/>
      <c r="Y7486" s="210">
        <f t="shared" si="588"/>
        <v>0.39851117281502052</v>
      </c>
      <c r="Z7486" s="211">
        <f t="shared" si="590"/>
        <v>0.46</v>
      </c>
      <c r="AA7486" s="178"/>
      <c r="AB7486" s="178"/>
      <c r="AC7486" s="178"/>
    </row>
    <row r="7487" spans="2:29" x14ac:dyDescent="0.35">
      <c r="B7487" s="222">
        <v>756400</v>
      </c>
      <c r="C7487" s="208">
        <v>320909</v>
      </c>
      <c r="D7487" s="309">
        <v>17649.990000000002</v>
      </c>
      <c r="E7487" s="206">
        <v>25672.720000000001</v>
      </c>
      <c r="F7487" s="206">
        <v>28881.81</v>
      </c>
      <c r="G7487" s="205">
        <f t="shared" si="591"/>
        <v>0.4242583289264939</v>
      </c>
      <c r="H7487" s="207">
        <f t="shared" si="592"/>
        <v>0.45</v>
      </c>
      <c r="I7487" s="213">
        <v>301438</v>
      </c>
      <c r="J7487" s="213">
        <v>16579.09</v>
      </c>
      <c r="K7487" s="212">
        <v>24115.040000000001</v>
      </c>
      <c r="L7487" s="212">
        <v>27129.42</v>
      </c>
      <c r="M7487" s="239">
        <f t="shared" si="589"/>
        <v>0.51519999999989519</v>
      </c>
      <c r="N7487" s="239"/>
      <c r="O7487" s="178"/>
      <c r="P7487" s="178"/>
      <c r="Q7487" s="178"/>
      <c r="R7487" s="178"/>
      <c r="S7487" s="178"/>
      <c r="T7487" s="178"/>
      <c r="U7487" s="178"/>
      <c r="V7487" s="178"/>
      <c r="W7487" s="178"/>
      <c r="X7487" s="178"/>
      <c r="Y7487" s="210">
        <f t="shared" si="588"/>
        <v>0.39851665785298784</v>
      </c>
      <c r="Z7487" s="211">
        <f t="shared" si="590"/>
        <v>0.44</v>
      </c>
      <c r="AA7487" s="178"/>
      <c r="AB7487" s="178"/>
      <c r="AC7487" s="178"/>
    </row>
    <row r="7488" spans="2:29" x14ac:dyDescent="0.35">
      <c r="B7488" s="222">
        <v>756500</v>
      </c>
      <c r="C7488" s="208">
        <v>320954</v>
      </c>
      <c r="D7488" s="309">
        <v>17652.47</v>
      </c>
      <c r="E7488" s="206">
        <v>25676.32</v>
      </c>
      <c r="F7488" s="206">
        <v>28885.86</v>
      </c>
      <c r="G7488" s="205">
        <f t="shared" si="591"/>
        <v>0.4242617316589557</v>
      </c>
      <c r="H7488" s="207">
        <f t="shared" si="592"/>
        <v>0.45</v>
      </c>
      <c r="I7488" s="213">
        <v>301484</v>
      </c>
      <c r="J7488" s="213">
        <v>16581.62</v>
      </c>
      <c r="K7488" s="212">
        <v>24118.720000000001</v>
      </c>
      <c r="L7488" s="212">
        <v>27133.56</v>
      </c>
      <c r="M7488" s="239">
        <f t="shared" si="589"/>
        <v>0.51529999999955178</v>
      </c>
      <c r="N7488" s="239"/>
      <c r="O7488" s="178"/>
      <c r="P7488" s="178"/>
      <c r="Q7488" s="178"/>
      <c r="R7488" s="178"/>
      <c r="S7488" s="178"/>
      <c r="T7488" s="178"/>
      <c r="U7488" s="178"/>
      <c r="V7488" s="178"/>
      <c r="W7488" s="178"/>
      <c r="X7488" s="178"/>
      <c r="Y7488" s="210">
        <f t="shared" si="588"/>
        <v>0.39852478519497686</v>
      </c>
      <c r="Z7488" s="211">
        <f t="shared" si="590"/>
        <v>0.46</v>
      </c>
      <c r="AA7488" s="178"/>
      <c r="AB7488" s="178"/>
      <c r="AC7488" s="178"/>
    </row>
    <row r="7489" spans="2:29" x14ac:dyDescent="0.35">
      <c r="B7489" s="222">
        <v>756600</v>
      </c>
      <c r="C7489" s="208">
        <v>320999</v>
      </c>
      <c r="D7489" s="309">
        <v>17654.939999999999</v>
      </c>
      <c r="E7489" s="206">
        <v>25679.919999999998</v>
      </c>
      <c r="F7489" s="206">
        <v>28889.91</v>
      </c>
      <c r="G7489" s="205">
        <f t="shared" si="591"/>
        <v>0.42426513349193762</v>
      </c>
      <c r="H7489" s="207">
        <f t="shared" si="592"/>
        <v>0.45</v>
      </c>
      <c r="I7489" s="213">
        <v>301528</v>
      </c>
      <c r="J7489" s="213">
        <v>16584.04</v>
      </c>
      <c r="K7489" s="212">
        <v>24122.240000000002</v>
      </c>
      <c r="L7489" s="212">
        <v>27137.52</v>
      </c>
      <c r="M7489" s="239">
        <f t="shared" si="589"/>
        <v>0.51519999999974975</v>
      </c>
      <c r="N7489" s="239"/>
      <c r="O7489" s="178"/>
      <c r="P7489" s="178"/>
      <c r="Q7489" s="178"/>
      <c r="R7489" s="178"/>
      <c r="S7489" s="178"/>
      <c r="T7489" s="178"/>
      <c r="U7489" s="178"/>
      <c r="V7489" s="178"/>
      <c r="W7489" s="178"/>
      <c r="X7489" s="178"/>
      <c r="Y7489" s="210">
        <f t="shared" si="588"/>
        <v>0.39853026698387523</v>
      </c>
      <c r="Z7489" s="211">
        <f t="shared" si="590"/>
        <v>0.44</v>
      </c>
      <c r="AA7489" s="178"/>
      <c r="AB7489" s="178"/>
      <c r="AC7489" s="178"/>
    </row>
    <row r="7490" spans="2:29" x14ac:dyDescent="0.35">
      <c r="B7490" s="222">
        <v>756700</v>
      </c>
      <c r="C7490" s="208">
        <v>321044</v>
      </c>
      <c r="D7490" s="309">
        <v>17657.419999999998</v>
      </c>
      <c r="E7490" s="206">
        <v>25683.52</v>
      </c>
      <c r="F7490" s="206">
        <v>28893.96</v>
      </c>
      <c r="G7490" s="205">
        <f t="shared" si="591"/>
        <v>0.42426853442579621</v>
      </c>
      <c r="H7490" s="207">
        <f t="shared" si="592"/>
        <v>0.45</v>
      </c>
      <c r="I7490" s="213">
        <v>301574</v>
      </c>
      <c r="J7490" s="213">
        <v>16586.57</v>
      </c>
      <c r="K7490" s="212">
        <v>24125.919999999998</v>
      </c>
      <c r="L7490" s="212">
        <v>27141.66</v>
      </c>
      <c r="M7490" s="239">
        <f t="shared" si="589"/>
        <v>0.51530000000006115</v>
      </c>
      <c r="N7490" s="239"/>
      <c r="O7490" s="178"/>
      <c r="P7490" s="178"/>
      <c r="Q7490" s="178"/>
      <c r="R7490" s="178"/>
      <c r="S7490" s="178"/>
      <c r="T7490" s="178"/>
      <c r="U7490" s="178"/>
      <c r="V7490" s="178"/>
      <c r="W7490" s="178"/>
      <c r="X7490" s="178"/>
      <c r="Y7490" s="210">
        <f t="shared" si="588"/>
        <v>0.39853839037927846</v>
      </c>
      <c r="Z7490" s="211">
        <f t="shared" si="590"/>
        <v>0.46</v>
      </c>
      <c r="AA7490" s="178"/>
      <c r="AB7490" s="178"/>
      <c r="AC7490" s="178"/>
    </row>
    <row r="7491" spans="2:29" x14ac:dyDescent="0.35">
      <c r="B7491" s="222">
        <v>756800</v>
      </c>
      <c r="C7491" s="208">
        <v>321089</v>
      </c>
      <c r="D7491" s="309">
        <v>17659.89</v>
      </c>
      <c r="E7491" s="206">
        <v>25687.119999999999</v>
      </c>
      <c r="F7491" s="206">
        <v>28898.01</v>
      </c>
      <c r="G7491" s="205">
        <f t="shared" si="591"/>
        <v>0.42427193446088796</v>
      </c>
      <c r="H7491" s="207">
        <f t="shared" si="592"/>
        <v>0.45</v>
      </c>
      <c r="I7491" s="213">
        <v>301618</v>
      </c>
      <c r="J7491" s="213">
        <v>16588.990000000002</v>
      </c>
      <c r="K7491" s="212">
        <v>24129.439999999999</v>
      </c>
      <c r="L7491" s="212">
        <v>27145.62</v>
      </c>
      <c r="M7491" s="239">
        <f t="shared" si="589"/>
        <v>0.51520000000025901</v>
      </c>
      <c r="N7491" s="239"/>
      <c r="O7491" s="178"/>
      <c r="P7491" s="178"/>
      <c r="Q7491" s="178"/>
      <c r="R7491" s="178"/>
      <c r="S7491" s="178"/>
      <c r="T7491" s="178"/>
      <c r="U7491" s="178"/>
      <c r="V7491" s="178"/>
      <c r="W7491" s="178"/>
      <c r="X7491" s="178"/>
      <c r="Y7491" s="210">
        <f t="shared" ref="Y7491:Y7554" si="593">I7491/$B7491</f>
        <v>0.3985438689217759</v>
      </c>
      <c r="Z7491" s="211">
        <f t="shared" si="590"/>
        <v>0.44</v>
      </c>
      <c r="AA7491" s="178"/>
      <c r="AB7491" s="178"/>
      <c r="AC7491" s="178"/>
    </row>
    <row r="7492" spans="2:29" x14ac:dyDescent="0.35">
      <c r="B7492" s="222">
        <v>756900</v>
      </c>
      <c r="C7492" s="208">
        <v>321134</v>
      </c>
      <c r="D7492" s="309">
        <v>17662.37</v>
      </c>
      <c r="E7492" s="206">
        <v>25690.720000000001</v>
      </c>
      <c r="F7492" s="206">
        <v>28902.06</v>
      </c>
      <c r="G7492" s="205">
        <f t="shared" si="591"/>
        <v>0.42427533359756903</v>
      </c>
      <c r="H7492" s="207">
        <f t="shared" si="592"/>
        <v>0.45</v>
      </c>
      <c r="I7492" s="213">
        <v>301664</v>
      </c>
      <c r="J7492" s="213">
        <v>16591.52</v>
      </c>
      <c r="K7492" s="212">
        <v>24133.119999999999</v>
      </c>
      <c r="L7492" s="212">
        <v>27149.759999999998</v>
      </c>
      <c r="M7492" s="239">
        <f t="shared" ref="M7492:M7555" si="594">(C7492+D7492+F7492-C7491-D7491-F7491)/100</f>
        <v>0.51529999999995202</v>
      </c>
      <c r="N7492" s="239"/>
      <c r="O7492" s="178"/>
      <c r="P7492" s="178"/>
      <c r="Q7492" s="178"/>
      <c r="R7492" s="178"/>
      <c r="S7492" s="178"/>
      <c r="T7492" s="178"/>
      <c r="U7492" s="178"/>
      <c r="V7492" s="178"/>
      <c r="W7492" s="178"/>
      <c r="X7492" s="178"/>
      <c r="Y7492" s="210">
        <f t="shared" si="593"/>
        <v>0.39855198837362926</v>
      </c>
      <c r="Z7492" s="211">
        <f t="shared" ref="Z7492:Z7555" si="595">(I7492-I7491)/($B7492-$B7491)</f>
        <v>0.46</v>
      </c>
      <c r="AA7492" s="178"/>
      <c r="AB7492" s="178"/>
      <c r="AC7492" s="178"/>
    </row>
    <row r="7493" spans="2:29" x14ac:dyDescent="0.35">
      <c r="B7493" s="222">
        <v>757000</v>
      </c>
      <c r="C7493" s="208">
        <v>321179</v>
      </c>
      <c r="D7493" s="309">
        <v>17664.84</v>
      </c>
      <c r="E7493" s="206">
        <v>25694.32</v>
      </c>
      <c r="F7493" s="206">
        <v>28906.11</v>
      </c>
      <c r="G7493" s="205">
        <f t="shared" ref="G7493:G7556" si="596">C7493/B7493</f>
        <v>0.42427873183619552</v>
      </c>
      <c r="H7493" s="207">
        <f t="shared" ref="H7493:H7556" si="597">(C7493-C7492)/(B7493-B7492)</f>
        <v>0.45</v>
      </c>
      <c r="I7493" s="213">
        <v>301708</v>
      </c>
      <c r="J7493" s="213">
        <v>16593.939999999999</v>
      </c>
      <c r="K7493" s="212">
        <v>24136.639999999999</v>
      </c>
      <c r="L7493" s="212">
        <v>27153.72</v>
      </c>
      <c r="M7493" s="239">
        <f t="shared" si="594"/>
        <v>0.51520000000011346</v>
      </c>
      <c r="N7493" s="239"/>
      <c r="O7493" s="178"/>
      <c r="P7493" s="178"/>
      <c r="Q7493" s="178"/>
      <c r="R7493" s="178"/>
      <c r="S7493" s="178"/>
      <c r="T7493" s="178"/>
      <c r="U7493" s="178"/>
      <c r="V7493" s="178"/>
      <c r="W7493" s="178"/>
      <c r="X7493" s="178"/>
      <c r="Y7493" s="210">
        <f t="shared" si="593"/>
        <v>0.39855746367239103</v>
      </c>
      <c r="Z7493" s="211">
        <f t="shared" si="595"/>
        <v>0.44</v>
      </c>
      <c r="AA7493" s="178"/>
      <c r="AB7493" s="178"/>
      <c r="AC7493" s="178"/>
    </row>
    <row r="7494" spans="2:29" x14ac:dyDescent="0.35">
      <c r="B7494" s="222">
        <v>757100</v>
      </c>
      <c r="C7494" s="208">
        <v>321224</v>
      </c>
      <c r="D7494" s="309">
        <v>17667.32</v>
      </c>
      <c r="E7494" s="206">
        <v>25697.919999999998</v>
      </c>
      <c r="F7494" s="206">
        <v>28910.16</v>
      </c>
      <c r="G7494" s="205">
        <f t="shared" si="596"/>
        <v>0.42428212917712321</v>
      </c>
      <c r="H7494" s="207">
        <f t="shared" si="597"/>
        <v>0.45</v>
      </c>
      <c r="I7494" s="213">
        <v>301754</v>
      </c>
      <c r="J7494" s="213">
        <v>16596.47</v>
      </c>
      <c r="K7494" s="212">
        <v>24140.32</v>
      </c>
      <c r="L7494" s="212">
        <v>27157.86</v>
      </c>
      <c r="M7494" s="239">
        <f t="shared" si="594"/>
        <v>0.51529999999980647</v>
      </c>
      <c r="N7494" s="239"/>
      <c r="O7494" s="178"/>
      <c r="P7494" s="178"/>
      <c r="Q7494" s="178"/>
      <c r="R7494" s="178"/>
      <c r="S7494" s="178"/>
      <c r="T7494" s="178"/>
      <c r="U7494" s="178"/>
      <c r="V7494" s="178"/>
      <c r="W7494" s="178"/>
      <c r="X7494" s="178"/>
      <c r="Y7494" s="210">
        <f t="shared" si="593"/>
        <v>0.39856557918372737</v>
      </c>
      <c r="Z7494" s="211">
        <f t="shared" si="595"/>
        <v>0.46</v>
      </c>
      <c r="AA7494" s="178"/>
      <c r="AB7494" s="178"/>
      <c r="AC7494" s="178"/>
    </row>
    <row r="7495" spans="2:29" x14ac:dyDescent="0.35">
      <c r="B7495" s="222">
        <v>757200</v>
      </c>
      <c r="C7495" s="208">
        <v>321269</v>
      </c>
      <c r="D7495" s="309">
        <v>17669.79</v>
      </c>
      <c r="E7495" s="206">
        <v>25701.52</v>
      </c>
      <c r="F7495" s="206">
        <v>28914.21</v>
      </c>
      <c r="G7495" s="205">
        <f t="shared" si="596"/>
        <v>0.42428552562070787</v>
      </c>
      <c r="H7495" s="207">
        <f t="shared" si="597"/>
        <v>0.45</v>
      </c>
      <c r="I7495" s="213">
        <v>301798</v>
      </c>
      <c r="J7495" s="213">
        <v>16598.89</v>
      </c>
      <c r="K7495" s="212">
        <v>24143.84</v>
      </c>
      <c r="L7495" s="212">
        <v>27161.82</v>
      </c>
      <c r="M7495" s="239">
        <f t="shared" si="594"/>
        <v>0.51520000000000432</v>
      </c>
      <c r="N7495" s="239"/>
      <c r="O7495" s="178"/>
      <c r="P7495" s="178"/>
      <c r="Q7495" s="178"/>
      <c r="R7495" s="178"/>
      <c r="S7495" s="178"/>
      <c r="T7495" s="178"/>
      <c r="U7495" s="178"/>
      <c r="V7495" s="178"/>
      <c r="W7495" s="178"/>
      <c r="X7495" s="178"/>
      <c r="Y7495" s="210">
        <f t="shared" si="593"/>
        <v>0.39857105124141573</v>
      </c>
      <c r="Z7495" s="211">
        <f t="shared" si="595"/>
        <v>0.44</v>
      </c>
      <c r="AA7495" s="178"/>
      <c r="AB7495" s="178"/>
      <c r="AC7495" s="178"/>
    </row>
    <row r="7496" spans="2:29" x14ac:dyDescent="0.35">
      <c r="B7496" s="222">
        <v>757300</v>
      </c>
      <c r="C7496" s="208">
        <v>321314</v>
      </c>
      <c r="D7496" s="309">
        <v>17672.27</v>
      </c>
      <c r="E7496" s="206">
        <v>25705.119999999999</v>
      </c>
      <c r="F7496" s="206">
        <v>28918.26</v>
      </c>
      <c r="G7496" s="205">
        <f t="shared" si="596"/>
        <v>0.42428892116730488</v>
      </c>
      <c r="H7496" s="207">
        <f t="shared" si="597"/>
        <v>0.45</v>
      </c>
      <c r="I7496" s="213">
        <v>301844</v>
      </c>
      <c r="J7496" s="213">
        <v>16601.419999999998</v>
      </c>
      <c r="K7496" s="212">
        <v>24147.52</v>
      </c>
      <c r="L7496" s="212">
        <v>27165.96</v>
      </c>
      <c r="M7496" s="239">
        <f t="shared" si="594"/>
        <v>0.51530000000027942</v>
      </c>
      <c r="N7496" s="239"/>
      <c r="O7496" s="178"/>
      <c r="P7496" s="178"/>
      <c r="Q7496" s="178"/>
      <c r="R7496" s="178"/>
      <c r="S7496" s="178"/>
      <c r="T7496" s="178"/>
      <c r="U7496" s="178"/>
      <c r="V7496" s="178"/>
      <c r="W7496" s="178"/>
      <c r="X7496" s="178"/>
      <c r="Y7496" s="210">
        <f t="shared" si="593"/>
        <v>0.39857916281526473</v>
      </c>
      <c r="Z7496" s="211">
        <f t="shared" si="595"/>
        <v>0.46</v>
      </c>
      <c r="AA7496" s="178"/>
      <c r="AB7496" s="178"/>
      <c r="AC7496" s="178"/>
    </row>
    <row r="7497" spans="2:29" x14ac:dyDescent="0.35">
      <c r="B7497" s="222">
        <v>757400</v>
      </c>
      <c r="C7497" s="208">
        <v>321359</v>
      </c>
      <c r="D7497" s="309">
        <v>17674.740000000002</v>
      </c>
      <c r="E7497" s="206">
        <v>25708.720000000001</v>
      </c>
      <c r="F7497" s="206">
        <v>28922.31</v>
      </c>
      <c r="G7497" s="205">
        <f t="shared" si="596"/>
        <v>0.42429231581726962</v>
      </c>
      <c r="H7497" s="207">
        <f t="shared" si="597"/>
        <v>0.45</v>
      </c>
      <c r="I7497" s="213">
        <v>301888</v>
      </c>
      <c r="J7497" s="213">
        <v>16603.84</v>
      </c>
      <c r="K7497" s="212">
        <v>24151.040000000001</v>
      </c>
      <c r="L7497" s="212">
        <v>27169.919999999998</v>
      </c>
      <c r="M7497" s="239">
        <f t="shared" si="594"/>
        <v>0.51519999999989519</v>
      </c>
      <c r="N7497" s="239"/>
      <c r="O7497" s="178"/>
      <c r="P7497" s="178"/>
      <c r="Q7497" s="178"/>
      <c r="R7497" s="178"/>
      <c r="S7497" s="178"/>
      <c r="T7497" s="178"/>
      <c r="U7497" s="178"/>
      <c r="V7497" s="178"/>
      <c r="W7497" s="178"/>
      <c r="X7497" s="178"/>
      <c r="Y7497" s="210">
        <f t="shared" si="593"/>
        <v>0.39858463163453922</v>
      </c>
      <c r="Z7497" s="211">
        <f t="shared" si="595"/>
        <v>0.44</v>
      </c>
      <c r="AA7497" s="178"/>
      <c r="AB7497" s="178"/>
      <c r="AC7497" s="178"/>
    </row>
    <row r="7498" spans="2:29" x14ac:dyDescent="0.35">
      <c r="B7498" s="222">
        <v>757500</v>
      </c>
      <c r="C7498" s="208">
        <v>321404</v>
      </c>
      <c r="D7498" s="309">
        <v>17677.22</v>
      </c>
      <c r="E7498" s="206">
        <v>25712.32</v>
      </c>
      <c r="F7498" s="206">
        <v>28926.36</v>
      </c>
      <c r="G7498" s="205">
        <f t="shared" si="596"/>
        <v>0.42429570957095708</v>
      </c>
      <c r="H7498" s="207">
        <f t="shared" si="597"/>
        <v>0.45</v>
      </c>
      <c r="I7498" s="213">
        <v>301934</v>
      </c>
      <c r="J7498" s="213">
        <v>16606.37</v>
      </c>
      <c r="K7498" s="212">
        <v>24154.720000000001</v>
      </c>
      <c r="L7498" s="212">
        <v>27174.06</v>
      </c>
      <c r="M7498" s="239">
        <f t="shared" si="594"/>
        <v>0.51529999999955178</v>
      </c>
      <c r="N7498" s="239"/>
      <c r="O7498" s="178"/>
      <c r="P7498" s="178"/>
      <c r="Q7498" s="178"/>
      <c r="R7498" s="178"/>
      <c r="S7498" s="178"/>
      <c r="T7498" s="178"/>
      <c r="U7498" s="178"/>
      <c r="V7498" s="178"/>
      <c r="W7498" s="178"/>
      <c r="X7498" s="178"/>
      <c r="Y7498" s="210">
        <f t="shared" si="593"/>
        <v>0.39859273927392741</v>
      </c>
      <c r="Z7498" s="211">
        <f t="shared" si="595"/>
        <v>0.46</v>
      </c>
      <c r="AA7498" s="178"/>
      <c r="AB7498" s="178"/>
      <c r="AC7498" s="178"/>
    </row>
    <row r="7499" spans="2:29" x14ac:dyDescent="0.35">
      <c r="B7499" s="222">
        <v>757600</v>
      </c>
      <c r="C7499" s="208">
        <v>321449</v>
      </c>
      <c r="D7499" s="309">
        <v>17679.689999999999</v>
      </c>
      <c r="E7499" s="206">
        <v>25715.919999999998</v>
      </c>
      <c r="F7499" s="206">
        <v>28930.41</v>
      </c>
      <c r="G7499" s="205">
        <f t="shared" si="596"/>
        <v>0.42429910242872226</v>
      </c>
      <c r="H7499" s="207">
        <f t="shared" si="597"/>
        <v>0.45</v>
      </c>
      <c r="I7499" s="213">
        <v>301978</v>
      </c>
      <c r="J7499" s="213">
        <v>16608.79</v>
      </c>
      <c r="K7499" s="212">
        <v>24158.240000000002</v>
      </c>
      <c r="L7499" s="212">
        <v>27178.02</v>
      </c>
      <c r="M7499" s="239">
        <f t="shared" si="594"/>
        <v>0.51519999999974975</v>
      </c>
      <c r="N7499" s="239"/>
      <c r="O7499" s="178"/>
      <c r="P7499" s="178"/>
      <c r="Q7499" s="178"/>
      <c r="R7499" s="178"/>
      <c r="S7499" s="178"/>
      <c r="T7499" s="178"/>
      <c r="U7499" s="178"/>
      <c r="V7499" s="178"/>
      <c r="W7499" s="178"/>
      <c r="X7499" s="178"/>
      <c r="Y7499" s="210">
        <f t="shared" si="593"/>
        <v>0.39859820485744457</v>
      </c>
      <c r="Z7499" s="211">
        <f t="shared" si="595"/>
        <v>0.44</v>
      </c>
      <c r="AA7499" s="178"/>
      <c r="AB7499" s="178"/>
      <c r="AC7499" s="178"/>
    </row>
    <row r="7500" spans="2:29" x14ac:dyDescent="0.35">
      <c r="B7500" s="222">
        <v>757700</v>
      </c>
      <c r="C7500" s="208">
        <v>321494</v>
      </c>
      <c r="D7500" s="309">
        <v>17682.169999999998</v>
      </c>
      <c r="E7500" s="206">
        <v>25719.52</v>
      </c>
      <c r="F7500" s="206">
        <v>28934.46</v>
      </c>
      <c r="G7500" s="205">
        <f t="shared" si="596"/>
        <v>0.42430249439091988</v>
      </c>
      <c r="H7500" s="207">
        <f t="shared" si="597"/>
        <v>0.45</v>
      </c>
      <c r="I7500" s="213">
        <v>302024</v>
      </c>
      <c r="J7500" s="213">
        <v>16611.32</v>
      </c>
      <c r="K7500" s="212">
        <v>24161.919999999998</v>
      </c>
      <c r="L7500" s="212">
        <v>27182.16</v>
      </c>
      <c r="M7500" s="239">
        <f t="shared" si="594"/>
        <v>0.51530000000006115</v>
      </c>
      <c r="N7500" s="239"/>
      <c r="O7500" s="178"/>
      <c r="P7500" s="178"/>
      <c r="Q7500" s="178"/>
      <c r="R7500" s="178"/>
      <c r="S7500" s="178"/>
      <c r="T7500" s="178"/>
      <c r="U7500" s="178"/>
      <c r="V7500" s="178"/>
      <c r="W7500" s="178"/>
      <c r="X7500" s="178"/>
      <c r="Y7500" s="210">
        <f t="shared" si="593"/>
        <v>0.39860630856539525</v>
      </c>
      <c r="Z7500" s="211">
        <f t="shared" si="595"/>
        <v>0.46</v>
      </c>
      <c r="AA7500" s="178"/>
      <c r="AB7500" s="178"/>
      <c r="AC7500" s="178"/>
    </row>
    <row r="7501" spans="2:29" x14ac:dyDescent="0.35">
      <c r="B7501" s="222">
        <v>757800</v>
      </c>
      <c r="C7501" s="208">
        <v>321539</v>
      </c>
      <c r="D7501" s="309">
        <v>17684.64</v>
      </c>
      <c r="E7501" s="206">
        <v>25723.119999999999</v>
      </c>
      <c r="F7501" s="206">
        <v>28938.51</v>
      </c>
      <c r="G7501" s="205">
        <f t="shared" si="596"/>
        <v>0.42430588545790449</v>
      </c>
      <c r="H7501" s="207">
        <f t="shared" si="597"/>
        <v>0.45</v>
      </c>
      <c r="I7501" s="213">
        <v>302068</v>
      </c>
      <c r="J7501" s="213">
        <v>16613.740000000002</v>
      </c>
      <c r="K7501" s="212">
        <v>24165.439999999999</v>
      </c>
      <c r="L7501" s="212">
        <v>27186.12</v>
      </c>
      <c r="M7501" s="239">
        <f t="shared" si="594"/>
        <v>0.51520000000025901</v>
      </c>
      <c r="N7501" s="239"/>
      <c r="O7501" s="178"/>
      <c r="P7501" s="178"/>
      <c r="Q7501" s="178"/>
      <c r="R7501" s="178"/>
      <c r="S7501" s="178"/>
      <c r="T7501" s="178"/>
      <c r="U7501" s="178"/>
      <c r="V7501" s="178"/>
      <c r="W7501" s="178"/>
      <c r="X7501" s="178"/>
      <c r="Y7501" s="210">
        <f t="shared" si="593"/>
        <v>0.39861177091580891</v>
      </c>
      <c r="Z7501" s="211">
        <f t="shared" si="595"/>
        <v>0.44</v>
      </c>
      <c r="AA7501" s="178"/>
      <c r="AB7501" s="178"/>
      <c r="AC7501" s="178"/>
    </row>
    <row r="7502" spans="2:29" x14ac:dyDescent="0.35">
      <c r="B7502" s="222">
        <v>757900</v>
      </c>
      <c r="C7502" s="208">
        <v>321584</v>
      </c>
      <c r="D7502" s="309">
        <v>17687.12</v>
      </c>
      <c r="E7502" s="206">
        <v>25726.720000000001</v>
      </c>
      <c r="F7502" s="206">
        <v>28942.560000000001</v>
      </c>
      <c r="G7502" s="205">
        <f t="shared" si="596"/>
        <v>0.42430927563003035</v>
      </c>
      <c r="H7502" s="207">
        <f t="shared" si="597"/>
        <v>0.45</v>
      </c>
      <c r="I7502" s="213">
        <v>302114</v>
      </c>
      <c r="J7502" s="213">
        <v>16616.27</v>
      </c>
      <c r="K7502" s="212">
        <v>24169.119999999999</v>
      </c>
      <c r="L7502" s="212">
        <v>27190.26</v>
      </c>
      <c r="M7502" s="239">
        <f t="shared" si="594"/>
        <v>0.51529999999995202</v>
      </c>
      <c r="N7502" s="239"/>
      <c r="O7502" s="178"/>
      <c r="P7502" s="178"/>
      <c r="Q7502" s="178"/>
      <c r="R7502" s="178"/>
      <c r="S7502" s="178"/>
      <c r="T7502" s="178"/>
      <c r="U7502" s="178"/>
      <c r="V7502" s="178"/>
      <c r="W7502" s="178"/>
      <c r="X7502" s="178"/>
      <c r="Y7502" s="210">
        <f t="shared" si="593"/>
        <v>0.39861987069534238</v>
      </c>
      <c r="Z7502" s="211">
        <f t="shared" si="595"/>
        <v>0.46</v>
      </c>
      <c r="AA7502" s="178"/>
      <c r="AB7502" s="178"/>
      <c r="AC7502" s="178"/>
    </row>
    <row r="7503" spans="2:29" x14ac:dyDescent="0.35">
      <c r="B7503" s="222">
        <v>758000</v>
      </c>
      <c r="C7503" s="208">
        <v>321629</v>
      </c>
      <c r="D7503" s="309">
        <v>17689.59</v>
      </c>
      <c r="E7503" s="206">
        <v>25730.32</v>
      </c>
      <c r="F7503" s="206">
        <v>28946.61</v>
      </c>
      <c r="G7503" s="205">
        <f t="shared" si="596"/>
        <v>0.42431266490765174</v>
      </c>
      <c r="H7503" s="207">
        <f t="shared" si="597"/>
        <v>0.45</v>
      </c>
      <c r="I7503" s="213">
        <v>302158</v>
      </c>
      <c r="J7503" s="213">
        <v>16618.689999999999</v>
      </c>
      <c r="K7503" s="212">
        <v>24172.639999999999</v>
      </c>
      <c r="L7503" s="212">
        <v>27194.22</v>
      </c>
      <c r="M7503" s="239">
        <f t="shared" si="594"/>
        <v>0.51520000000011346</v>
      </c>
      <c r="N7503" s="239"/>
      <c r="O7503" s="178"/>
      <c r="P7503" s="178"/>
      <c r="Q7503" s="178"/>
      <c r="R7503" s="178"/>
      <c r="S7503" s="178"/>
      <c r="T7503" s="178"/>
      <c r="U7503" s="178"/>
      <c r="V7503" s="178"/>
      <c r="W7503" s="178"/>
      <c r="X7503" s="178"/>
      <c r="Y7503" s="210">
        <f t="shared" si="593"/>
        <v>0.39862532981530341</v>
      </c>
      <c r="Z7503" s="211">
        <f t="shared" si="595"/>
        <v>0.44</v>
      </c>
      <c r="AA7503" s="178"/>
      <c r="AB7503" s="178"/>
      <c r="AC7503" s="178"/>
    </row>
    <row r="7504" spans="2:29" x14ac:dyDescent="0.35">
      <c r="B7504" s="222">
        <v>758100</v>
      </c>
      <c r="C7504" s="208">
        <v>321674</v>
      </c>
      <c r="D7504" s="309">
        <v>17692.07</v>
      </c>
      <c r="E7504" s="206">
        <v>25733.919999999998</v>
      </c>
      <c r="F7504" s="206">
        <v>28950.66</v>
      </c>
      <c r="G7504" s="205">
        <f t="shared" si="596"/>
        <v>0.42431605329112254</v>
      </c>
      <c r="H7504" s="207">
        <f t="shared" si="597"/>
        <v>0.45</v>
      </c>
      <c r="I7504" s="213">
        <v>302204</v>
      </c>
      <c r="J7504" s="213">
        <v>16621.22</v>
      </c>
      <c r="K7504" s="212">
        <v>24176.32</v>
      </c>
      <c r="L7504" s="212">
        <v>27198.36</v>
      </c>
      <c r="M7504" s="239">
        <f t="shared" si="594"/>
        <v>0.51529999999980647</v>
      </c>
      <c r="N7504" s="239"/>
      <c r="O7504" s="178"/>
      <c r="P7504" s="178"/>
      <c r="Q7504" s="178"/>
      <c r="R7504" s="178"/>
      <c r="S7504" s="178"/>
      <c r="T7504" s="178"/>
      <c r="U7504" s="178"/>
      <c r="V7504" s="178"/>
      <c r="W7504" s="178"/>
      <c r="X7504" s="178"/>
      <c r="Y7504" s="210">
        <f t="shared" si="593"/>
        <v>0.39863342566943677</v>
      </c>
      <c r="Z7504" s="211">
        <f t="shared" si="595"/>
        <v>0.46</v>
      </c>
      <c r="AA7504" s="178"/>
      <c r="AB7504" s="178"/>
      <c r="AC7504" s="178"/>
    </row>
    <row r="7505" spans="2:29" x14ac:dyDescent="0.35">
      <c r="B7505" s="222">
        <v>758200</v>
      </c>
      <c r="C7505" s="208">
        <v>321719</v>
      </c>
      <c r="D7505" s="309">
        <v>17694.54</v>
      </c>
      <c r="E7505" s="206">
        <v>25737.52</v>
      </c>
      <c r="F7505" s="206">
        <v>28954.71</v>
      </c>
      <c r="G7505" s="205">
        <f t="shared" si="596"/>
        <v>0.42431944078079664</v>
      </c>
      <c r="H7505" s="207">
        <f t="shared" si="597"/>
        <v>0.45</v>
      </c>
      <c r="I7505" s="213">
        <v>302248</v>
      </c>
      <c r="J7505" s="213">
        <v>16623.64</v>
      </c>
      <c r="K7505" s="212">
        <v>24179.84</v>
      </c>
      <c r="L7505" s="212">
        <v>27202.32</v>
      </c>
      <c r="M7505" s="239">
        <f t="shared" si="594"/>
        <v>0.51520000000000432</v>
      </c>
      <c r="N7505" s="239"/>
      <c r="O7505" s="178"/>
      <c r="P7505" s="178"/>
      <c r="Q7505" s="178"/>
      <c r="R7505" s="178"/>
      <c r="S7505" s="178"/>
      <c r="T7505" s="178"/>
      <c r="U7505" s="178"/>
      <c r="V7505" s="178"/>
      <c r="W7505" s="178"/>
      <c r="X7505" s="178"/>
      <c r="Y7505" s="210">
        <f t="shared" si="593"/>
        <v>0.39863888156159327</v>
      </c>
      <c r="Z7505" s="211">
        <f t="shared" si="595"/>
        <v>0.44</v>
      </c>
      <c r="AA7505" s="178"/>
      <c r="AB7505" s="178"/>
      <c r="AC7505" s="178"/>
    </row>
    <row r="7506" spans="2:29" x14ac:dyDescent="0.35">
      <c r="B7506" s="222">
        <v>758300</v>
      </c>
      <c r="C7506" s="208">
        <v>321764</v>
      </c>
      <c r="D7506" s="309">
        <v>17697.02</v>
      </c>
      <c r="E7506" s="206">
        <v>25741.119999999999</v>
      </c>
      <c r="F7506" s="206">
        <v>28958.76</v>
      </c>
      <c r="G7506" s="205">
        <f t="shared" si="596"/>
        <v>0.42432282737702759</v>
      </c>
      <c r="H7506" s="207">
        <f t="shared" si="597"/>
        <v>0.45</v>
      </c>
      <c r="I7506" s="213">
        <v>302294</v>
      </c>
      <c r="J7506" s="213">
        <v>16626.169999999998</v>
      </c>
      <c r="K7506" s="212">
        <v>24183.52</v>
      </c>
      <c r="L7506" s="212">
        <v>27206.46</v>
      </c>
      <c r="M7506" s="239">
        <f t="shared" si="594"/>
        <v>0.51530000000027942</v>
      </c>
      <c r="N7506" s="239"/>
      <c r="O7506" s="178"/>
      <c r="P7506" s="178"/>
      <c r="Q7506" s="178"/>
      <c r="R7506" s="178"/>
      <c r="S7506" s="178"/>
      <c r="T7506" s="178"/>
      <c r="U7506" s="178"/>
      <c r="V7506" s="178"/>
      <c r="W7506" s="178"/>
      <c r="X7506" s="178"/>
      <c r="Y7506" s="210">
        <f t="shared" si="593"/>
        <v>0.39864697349334038</v>
      </c>
      <c r="Z7506" s="211">
        <f t="shared" si="595"/>
        <v>0.46</v>
      </c>
      <c r="AA7506" s="178"/>
      <c r="AB7506" s="178"/>
      <c r="AC7506" s="178"/>
    </row>
    <row r="7507" spans="2:29" x14ac:dyDescent="0.35">
      <c r="B7507" s="222">
        <v>758400</v>
      </c>
      <c r="C7507" s="208">
        <v>321809</v>
      </c>
      <c r="D7507" s="309">
        <v>17699.490000000002</v>
      </c>
      <c r="E7507" s="206">
        <v>25744.720000000001</v>
      </c>
      <c r="F7507" s="206">
        <v>28962.81</v>
      </c>
      <c r="G7507" s="205">
        <f t="shared" si="596"/>
        <v>0.42432621308016877</v>
      </c>
      <c r="H7507" s="207">
        <f t="shared" si="597"/>
        <v>0.45</v>
      </c>
      <c r="I7507" s="213">
        <v>302338</v>
      </c>
      <c r="J7507" s="213">
        <v>16628.59</v>
      </c>
      <c r="K7507" s="212">
        <v>24187.040000000001</v>
      </c>
      <c r="L7507" s="212">
        <v>27210.42</v>
      </c>
      <c r="M7507" s="239">
        <f t="shared" si="594"/>
        <v>0.51519999999989519</v>
      </c>
      <c r="N7507" s="239"/>
      <c r="O7507" s="178"/>
      <c r="P7507" s="178"/>
      <c r="Q7507" s="178"/>
      <c r="R7507" s="178"/>
      <c r="S7507" s="178"/>
      <c r="T7507" s="178"/>
      <c r="U7507" s="178"/>
      <c r="V7507" s="178"/>
      <c r="W7507" s="178"/>
      <c r="X7507" s="178"/>
      <c r="Y7507" s="210">
        <f t="shared" si="593"/>
        <v>0.39865242616033753</v>
      </c>
      <c r="Z7507" s="211">
        <f t="shared" si="595"/>
        <v>0.44</v>
      </c>
      <c r="AA7507" s="178"/>
      <c r="AB7507" s="178"/>
      <c r="AC7507" s="178"/>
    </row>
    <row r="7508" spans="2:29" x14ac:dyDescent="0.35">
      <c r="B7508" s="222">
        <v>758500</v>
      </c>
      <c r="C7508" s="208">
        <v>321854</v>
      </c>
      <c r="D7508" s="309">
        <v>17701.97</v>
      </c>
      <c r="E7508" s="206">
        <v>25748.32</v>
      </c>
      <c r="F7508" s="206">
        <v>28966.86</v>
      </c>
      <c r="G7508" s="205">
        <f t="shared" si="596"/>
        <v>0.42432959789057351</v>
      </c>
      <c r="H7508" s="207">
        <f t="shared" si="597"/>
        <v>0.45</v>
      </c>
      <c r="I7508" s="213">
        <v>302384</v>
      </c>
      <c r="J7508" s="213">
        <v>16631.12</v>
      </c>
      <c r="K7508" s="212">
        <v>24190.720000000001</v>
      </c>
      <c r="L7508" s="212">
        <v>27214.560000000001</v>
      </c>
      <c r="M7508" s="239">
        <f t="shared" si="594"/>
        <v>0.51529999999955178</v>
      </c>
      <c r="N7508" s="239"/>
      <c r="O7508" s="178"/>
      <c r="P7508" s="178"/>
      <c r="Q7508" s="178"/>
      <c r="R7508" s="178"/>
      <c r="S7508" s="178"/>
      <c r="T7508" s="178"/>
      <c r="U7508" s="178"/>
      <c r="V7508" s="178"/>
      <c r="W7508" s="178"/>
      <c r="X7508" s="178"/>
      <c r="Y7508" s="210">
        <f t="shared" si="593"/>
        <v>0.39866051417270931</v>
      </c>
      <c r="Z7508" s="211">
        <f t="shared" si="595"/>
        <v>0.46</v>
      </c>
      <c r="AA7508" s="178"/>
      <c r="AB7508" s="178"/>
      <c r="AC7508" s="178"/>
    </row>
    <row r="7509" spans="2:29" x14ac:dyDescent="0.35">
      <c r="B7509" s="222">
        <v>758600</v>
      </c>
      <c r="C7509" s="208">
        <v>321899</v>
      </c>
      <c r="D7509" s="309">
        <v>17704.439999999999</v>
      </c>
      <c r="E7509" s="206">
        <v>25751.919999999998</v>
      </c>
      <c r="F7509" s="206">
        <v>28970.91</v>
      </c>
      <c r="G7509" s="205">
        <f t="shared" si="596"/>
        <v>0.4243329818085948</v>
      </c>
      <c r="H7509" s="207">
        <f t="shared" si="597"/>
        <v>0.45</v>
      </c>
      <c r="I7509" s="213">
        <v>302428</v>
      </c>
      <c r="J7509" s="213">
        <v>16633.54</v>
      </c>
      <c r="K7509" s="212">
        <v>24194.240000000002</v>
      </c>
      <c r="L7509" s="212">
        <v>27218.52</v>
      </c>
      <c r="M7509" s="239">
        <f t="shared" si="594"/>
        <v>0.51519999999974975</v>
      </c>
      <c r="N7509" s="239"/>
      <c r="O7509" s="178"/>
      <c r="P7509" s="178"/>
      <c r="Q7509" s="178"/>
      <c r="R7509" s="178"/>
      <c r="S7509" s="178"/>
      <c r="T7509" s="178"/>
      <c r="U7509" s="178"/>
      <c r="V7509" s="178"/>
      <c r="W7509" s="178"/>
      <c r="X7509" s="178"/>
      <c r="Y7509" s="210">
        <f t="shared" si="593"/>
        <v>0.39866596361718953</v>
      </c>
      <c r="Z7509" s="211">
        <f t="shared" si="595"/>
        <v>0.44</v>
      </c>
      <c r="AA7509" s="178"/>
      <c r="AB7509" s="178"/>
      <c r="AC7509" s="178"/>
    </row>
    <row r="7510" spans="2:29" x14ac:dyDescent="0.35">
      <c r="B7510" s="222">
        <v>758700</v>
      </c>
      <c r="C7510" s="208">
        <v>321944</v>
      </c>
      <c r="D7510" s="309">
        <v>17706.919999999998</v>
      </c>
      <c r="E7510" s="206">
        <v>25755.52</v>
      </c>
      <c r="F7510" s="206">
        <v>28974.959999999999</v>
      </c>
      <c r="G7510" s="205">
        <f t="shared" si="596"/>
        <v>0.42433636483458548</v>
      </c>
      <c r="H7510" s="207">
        <f t="shared" si="597"/>
        <v>0.45</v>
      </c>
      <c r="I7510" s="213">
        <v>302474</v>
      </c>
      <c r="J7510" s="213">
        <v>16636.07</v>
      </c>
      <c r="K7510" s="212">
        <v>24197.919999999998</v>
      </c>
      <c r="L7510" s="212">
        <v>27222.66</v>
      </c>
      <c r="M7510" s="239">
        <f t="shared" si="594"/>
        <v>0.51530000000006115</v>
      </c>
      <c r="N7510" s="239"/>
      <c r="O7510" s="178"/>
      <c r="P7510" s="178"/>
      <c r="Q7510" s="178"/>
      <c r="R7510" s="178"/>
      <c r="S7510" s="178"/>
      <c r="T7510" s="178"/>
      <c r="U7510" s="178"/>
      <c r="V7510" s="178"/>
      <c r="W7510" s="178"/>
      <c r="X7510" s="178"/>
      <c r="Y7510" s="210">
        <f t="shared" si="593"/>
        <v>0.39867404771319365</v>
      </c>
      <c r="Z7510" s="211">
        <f t="shared" si="595"/>
        <v>0.46</v>
      </c>
      <c r="AA7510" s="178"/>
      <c r="AB7510" s="178"/>
      <c r="AC7510" s="178"/>
    </row>
    <row r="7511" spans="2:29" x14ac:dyDescent="0.35">
      <c r="B7511" s="222">
        <v>758800</v>
      </c>
      <c r="C7511" s="208">
        <v>321989</v>
      </c>
      <c r="D7511" s="309">
        <v>17709.39</v>
      </c>
      <c r="E7511" s="206">
        <v>25759.119999999999</v>
      </c>
      <c r="F7511" s="206">
        <v>28979.01</v>
      </c>
      <c r="G7511" s="205">
        <f t="shared" si="596"/>
        <v>0.42433974696889826</v>
      </c>
      <c r="H7511" s="207">
        <f t="shared" si="597"/>
        <v>0.45</v>
      </c>
      <c r="I7511" s="213">
        <v>302518</v>
      </c>
      <c r="J7511" s="213">
        <v>16638.490000000002</v>
      </c>
      <c r="K7511" s="212">
        <v>24201.439999999999</v>
      </c>
      <c r="L7511" s="212">
        <v>27226.62</v>
      </c>
      <c r="M7511" s="239">
        <f t="shared" si="594"/>
        <v>0.51520000000025901</v>
      </c>
      <c r="N7511" s="239"/>
      <c r="O7511" s="178"/>
      <c r="P7511" s="178"/>
      <c r="Q7511" s="178"/>
      <c r="R7511" s="178"/>
      <c r="S7511" s="178"/>
      <c r="T7511" s="178"/>
      <c r="U7511" s="178"/>
      <c r="V7511" s="178"/>
      <c r="W7511" s="178"/>
      <c r="X7511" s="178"/>
      <c r="Y7511" s="210">
        <f t="shared" si="593"/>
        <v>0.3986794939377965</v>
      </c>
      <c r="Z7511" s="211">
        <f t="shared" si="595"/>
        <v>0.44</v>
      </c>
      <c r="AA7511" s="178"/>
      <c r="AB7511" s="178"/>
      <c r="AC7511" s="178"/>
    </row>
    <row r="7512" spans="2:29" x14ac:dyDescent="0.35">
      <c r="B7512" s="222">
        <v>758900</v>
      </c>
      <c r="C7512" s="208">
        <v>322034</v>
      </c>
      <c r="D7512" s="309">
        <v>17711.87</v>
      </c>
      <c r="E7512" s="206">
        <v>25762.720000000001</v>
      </c>
      <c r="F7512" s="206">
        <v>28983.06</v>
      </c>
      <c r="G7512" s="205">
        <f t="shared" si="596"/>
        <v>0.42434312821188563</v>
      </c>
      <c r="H7512" s="207">
        <f t="shared" si="597"/>
        <v>0.45</v>
      </c>
      <c r="I7512" s="213">
        <v>302564</v>
      </c>
      <c r="J7512" s="213">
        <v>16641.02</v>
      </c>
      <c r="K7512" s="212">
        <v>24205.119999999999</v>
      </c>
      <c r="L7512" s="212">
        <v>27230.76</v>
      </c>
      <c r="M7512" s="239">
        <f t="shared" si="594"/>
        <v>0.51529999999995202</v>
      </c>
      <c r="N7512" s="239"/>
      <c r="O7512" s="178"/>
      <c r="P7512" s="178"/>
      <c r="Q7512" s="178"/>
      <c r="R7512" s="178"/>
      <c r="S7512" s="178"/>
      <c r="T7512" s="178"/>
      <c r="U7512" s="178"/>
      <c r="V7512" s="178"/>
      <c r="W7512" s="178"/>
      <c r="X7512" s="178"/>
      <c r="Y7512" s="210">
        <f t="shared" si="593"/>
        <v>0.39868757412043748</v>
      </c>
      <c r="Z7512" s="211">
        <f t="shared" si="595"/>
        <v>0.46</v>
      </c>
      <c r="AA7512" s="178"/>
      <c r="AB7512" s="178"/>
      <c r="AC7512" s="178"/>
    </row>
    <row r="7513" spans="2:29" x14ac:dyDescent="0.35">
      <c r="B7513" s="222">
        <v>759000</v>
      </c>
      <c r="C7513" s="208">
        <v>322079</v>
      </c>
      <c r="D7513" s="309">
        <v>17714.34</v>
      </c>
      <c r="E7513" s="206">
        <v>25766.32</v>
      </c>
      <c r="F7513" s="206">
        <v>28987.11</v>
      </c>
      <c r="G7513" s="205">
        <f t="shared" si="596"/>
        <v>0.42434650856389988</v>
      </c>
      <c r="H7513" s="207">
        <f t="shared" si="597"/>
        <v>0.45</v>
      </c>
      <c r="I7513" s="213">
        <v>302608</v>
      </c>
      <c r="J7513" s="213">
        <v>16643.439999999999</v>
      </c>
      <c r="K7513" s="212">
        <v>24208.639999999999</v>
      </c>
      <c r="L7513" s="212">
        <v>27234.720000000001</v>
      </c>
      <c r="M7513" s="239">
        <f t="shared" si="594"/>
        <v>0.51520000000011346</v>
      </c>
      <c r="N7513" s="239"/>
      <c r="O7513" s="178"/>
      <c r="P7513" s="178"/>
      <c r="Q7513" s="178"/>
      <c r="R7513" s="178"/>
      <c r="S7513" s="178"/>
      <c r="T7513" s="178"/>
      <c r="U7513" s="178"/>
      <c r="V7513" s="178"/>
      <c r="W7513" s="178"/>
      <c r="X7513" s="178"/>
      <c r="Y7513" s="210">
        <f t="shared" si="593"/>
        <v>0.39869301712779975</v>
      </c>
      <c r="Z7513" s="211">
        <f t="shared" si="595"/>
        <v>0.44</v>
      </c>
      <c r="AA7513" s="178"/>
      <c r="AB7513" s="178"/>
      <c r="AC7513" s="178"/>
    </row>
    <row r="7514" spans="2:29" x14ac:dyDescent="0.35">
      <c r="B7514" s="222">
        <v>759100</v>
      </c>
      <c r="C7514" s="208">
        <v>322124</v>
      </c>
      <c r="D7514" s="309">
        <v>17716.82</v>
      </c>
      <c r="E7514" s="206">
        <v>25769.919999999998</v>
      </c>
      <c r="F7514" s="206">
        <v>28991.16</v>
      </c>
      <c r="G7514" s="205">
        <f t="shared" si="596"/>
        <v>0.42434988802529311</v>
      </c>
      <c r="H7514" s="207">
        <f t="shared" si="597"/>
        <v>0.45</v>
      </c>
      <c r="I7514" s="213">
        <v>302654</v>
      </c>
      <c r="J7514" s="213">
        <v>16645.97</v>
      </c>
      <c r="K7514" s="212">
        <v>24212.32</v>
      </c>
      <c r="L7514" s="212">
        <v>27238.86</v>
      </c>
      <c r="M7514" s="239">
        <f t="shared" si="594"/>
        <v>0.51529999999980647</v>
      </c>
      <c r="N7514" s="239"/>
      <c r="O7514" s="178"/>
      <c r="P7514" s="178"/>
      <c r="Q7514" s="178"/>
      <c r="R7514" s="178"/>
      <c r="S7514" s="178"/>
      <c r="T7514" s="178"/>
      <c r="U7514" s="178"/>
      <c r="V7514" s="178"/>
      <c r="W7514" s="178"/>
      <c r="X7514" s="178"/>
      <c r="Y7514" s="210">
        <f t="shared" si="593"/>
        <v>0.39870109340007903</v>
      </c>
      <c r="Z7514" s="211">
        <f t="shared" si="595"/>
        <v>0.46</v>
      </c>
      <c r="AA7514" s="178"/>
      <c r="AB7514" s="178"/>
      <c r="AC7514" s="178"/>
    </row>
    <row r="7515" spans="2:29" x14ac:dyDescent="0.35">
      <c r="B7515" s="222">
        <v>759200</v>
      </c>
      <c r="C7515" s="208">
        <v>322169</v>
      </c>
      <c r="D7515" s="309">
        <v>17719.29</v>
      </c>
      <c r="E7515" s="206">
        <v>25773.52</v>
      </c>
      <c r="F7515" s="206">
        <v>28995.21</v>
      </c>
      <c r="G7515" s="205">
        <f t="shared" si="596"/>
        <v>0.42435326659641726</v>
      </c>
      <c r="H7515" s="207">
        <f t="shared" si="597"/>
        <v>0.45</v>
      </c>
      <c r="I7515" s="213">
        <v>302698</v>
      </c>
      <c r="J7515" s="213">
        <v>16648.39</v>
      </c>
      <c r="K7515" s="212">
        <v>24215.84</v>
      </c>
      <c r="L7515" s="212">
        <v>27242.82</v>
      </c>
      <c r="M7515" s="239">
        <f t="shared" si="594"/>
        <v>0.51520000000000432</v>
      </c>
      <c r="N7515" s="239"/>
      <c r="O7515" s="178"/>
      <c r="P7515" s="178"/>
      <c r="Q7515" s="178"/>
      <c r="R7515" s="178"/>
      <c r="S7515" s="178"/>
      <c r="T7515" s="178"/>
      <c r="U7515" s="178"/>
      <c r="V7515" s="178"/>
      <c r="W7515" s="178"/>
      <c r="X7515" s="178"/>
      <c r="Y7515" s="210">
        <f t="shared" si="593"/>
        <v>0.39870653319283456</v>
      </c>
      <c r="Z7515" s="211">
        <f t="shared" si="595"/>
        <v>0.44</v>
      </c>
      <c r="AA7515" s="178"/>
      <c r="AB7515" s="178"/>
      <c r="AC7515" s="178"/>
    </row>
    <row r="7516" spans="2:29" x14ac:dyDescent="0.35">
      <c r="B7516" s="222">
        <v>759300</v>
      </c>
      <c r="C7516" s="208">
        <v>322214</v>
      </c>
      <c r="D7516" s="309">
        <v>17721.77</v>
      </c>
      <c r="E7516" s="206">
        <v>25777.119999999999</v>
      </c>
      <c r="F7516" s="206">
        <v>28999.26</v>
      </c>
      <c r="G7516" s="205">
        <f t="shared" si="596"/>
        <v>0.42435664427762415</v>
      </c>
      <c r="H7516" s="207">
        <f t="shared" si="597"/>
        <v>0.45</v>
      </c>
      <c r="I7516" s="213">
        <v>302744</v>
      </c>
      <c r="J7516" s="213">
        <v>16650.919999999998</v>
      </c>
      <c r="K7516" s="212">
        <v>24219.52</v>
      </c>
      <c r="L7516" s="212">
        <v>27246.959999999999</v>
      </c>
      <c r="M7516" s="239">
        <f t="shared" si="594"/>
        <v>0.51530000000027942</v>
      </c>
      <c r="N7516" s="239"/>
      <c r="O7516" s="178"/>
      <c r="P7516" s="178"/>
      <c r="Q7516" s="178"/>
      <c r="R7516" s="178"/>
      <c r="S7516" s="178"/>
      <c r="T7516" s="178"/>
      <c r="U7516" s="178"/>
      <c r="V7516" s="178"/>
      <c r="W7516" s="178"/>
      <c r="X7516" s="178"/>
      <c r="Y7516" s="210">
        <f t="shared" si="593"/>
        <v>0.39871460555775057</v>
      </c>
      <c r="Z7516" s="211">
        <f t="shared" si="595"/>
        <v>0.46</v>
      </c>
      <c r="AA7516" s="178"/>
      <c r="AB7516" s="178"/>
      <c r="AC7516" s="178"/>
    </row>
    <row r="7517" spans="2:29" x14ac:dyDescent="0.35">
      <c r="B7517" s="222">
        <v>759400</v>
      </c>
      <c r="C7517" s="208">
        <v>322259</v>
      </c>
      <c r="D7517" s="309">
        <v>17724.240000000002</v>
      </c>
      <c r="E7517" s="206">
        <v>25780.720000000001</v>
      </c>
      <c r="F7517" s="206">
        <v>29003.31</v>
      </c>
      <c r="G7517" s="205">
        <f t="shared" si="596"/>
        <v>0.42436002106926524</v>
      </c>
      <c r="H7517" s="207">
        <f t="shared" si="597"/>
        <v>0.45</v>
      </c>
      <c r="I7517" s="213">
        <v>302788</v>
      </c>
      <c r="J7517" s="213">
        <v>16653.34</v>
      </c>
      <c r="K7517" s="212">
        <v>24223.040000000001</v>
      </c>
      <c r="L7517" s="212">
        <v>27250.92</v>
      </c>
      <c r="M7517" s="239">
        <f t="shared" si="594"/>
        <v>0.51519999999989519</v>
      </c>
      <c r="N7517" s="239"/>
      <c r="O7517" s="178"/>
      <c r="P7517" s="178"/>
      <c r="Q7517" s="178"/>
      <c r="R7517" s="178"/>
      <c r="S7517" s="178"/>
      <c r="T7517" s="178"/>
      <c r="U7517" s="178"/>
      <c r="V7517" s="178"/>
      <c r="W7517" s="178"/>
      <c r="X7517" s="178"/>
      <c r="Y7517" s="210">
        <f t="shared" si="593"/>
        <v>0.39872004213853041</v>
      </c>
      <c r="Z7517" s="211">
        <f t="shared" si="595"/>
        <v>0.44</v>
      </c>
      <c r="AA7517" s="178"/>
      <c r="AB7517" s="178"/>
      <c r="AC7517" s="178"/>
    </row>
    <row r="7518" spans="2:29" x14ac:dyDescent="0.35">
      <c r="B7518" s="222">
        <v>759500</v>
      </c>
      <c r="C7518" s="208">
        <v>322304</v>
      </c>
      <c r="D7518" s="309">
        <v>17726.72</v>
      </c>
      <c r="E7518" s="206">
        <v>25784.32</v>
      </c>
      <c r="F7518" s="206">
        <v>29007.360000000001</v>
      </c>
      <c r="G7518" s="205">
        <f t="shared" si="596"/>
        <v>0.4243633969716919</v>
      </c>
      <c r="H7518" s="207">
        <f t="shared" si="597"/>
        <v>0.45</v>
      </c>
      <c r="I7518" s="213">
        <v>302834</v>
      </c>
      <c r="J7518" s="213">
        <v>16655.87</v>
      </c>
      <c r="K7518" s="212">
        <v>24226.720000000001</v>
      </c>
      <c r="L7518" s="212">
        <v>27255.06</v>
      </c>
      <c r="M7518" s="239">
        <f t="shared" si="594"/>
        <v>0.51529999999955178</v>
      </c>
      <c r="N7518" s="239"/>
      <c r="O7518" s="178"/>
      <c r="P7518" s="178"/>
      <c r="Q7518" s="178"/>
      <c r="R7518" s="178"/>
      <c r="S7518" s="178"/>
      <c r="T7518" s="178"/>
      <c r="U7518" s="178"/>
      <c r="V7518" s="178"/>
      <c r="W7518" s="178"/>
      <c r="X7518" s="178"/>
      <c r="Y7518" s="210">
        <f t="shared" si="593"/>
        <v>0.39872811059907837</v>
      </c>
      <c r="Z7518" s="211">
        <f t="shared" si="595"/>
        <v>0.46</v>
      </c>
      <c r="AA7518" s="178"/>
      <c r="AB7518" s="178"/>
      <c r="AC7518" s="178"/>
    </row>
    <row r="7519" spans="2:29" x14ac:dyDescent="0.35">
      <c r="B7519" s="222">
        <v>759600</v>
      </c>
      <c r="C7519" s="208">
        <v>322349</v>
      </c>
      <c r="D7519" s="309">
        <v>17729.189999999999</v>
      </c>
      <c r="E7519" s="206">
        <v>25787.919999999998</v>
      </c>
      <c r="F7519" s="206">
        <v>29011.41</v>
      </c>
      <c r="G7519" s="205">
        <f t="shared" si="596"/>
        <v>0.42436677198525541</v>
      </c>
      <c r="H7519" s="207">
        <f t="shared" si="597"/>
        <v>0.45</v>
      </c>
      <c r="I7519" s="213">
        <v>302878</v>
      </c>
      <c r="J7519" s="213">
        <v>16658.29</v>
      </c>
      <c r="K7519" s="212">
        <v>24230.240000000002</v>
      </c>
      <c r="L7519" s="212">
        <v>27259.02</v>
      </c>
      <c r="M7519" s="239">
        <f t="shared" si="594"/>
        <v>0.51519999999974975</v>
      </c>
      <c r="N7519" s="239"/>
      <c r="O7519" s="178"/>
      <c r="P7519" s="178"/>
      <c r="Q7519" s="178"/>
      <c r="R7519" s="178"/>
      <c r="S7519" s="178"/>
      <c r="T7519" s="178"/>
      <c r="U7519" s="178"/>
      <c r="V7519" s="178"/>
      <c r="W7519" s="178"/>
      <c r="X7519" s="178"/>
      <c r="Y7519" s="210">
        <f t="shared" si="593"/>
        <v>0.39873354397051081</v>
      </c>
      <c r="Z7519" s="211">
        <f t="shared" si="595"/>
        <v>0.44</v>
      </c>
      <c r="AA7519" s="178"/>
      <c r="AB7519" s="178"/>
      <c r="AC7519" s="178"/>
    </row>
    <row r="7520" spans="2:29" x14ac:dyDescent="0.35">
      <c r="B7520" s="222">
        <v>759700</v>
      </c>
      <c r="C7520" s="208">
        <v>322394</v>
      </c>
      <c r="D7520" s="309">
        <v>17731.669999999998</v>
      </c>
      <c r="E7520" s="206">
        <v>25791.52</v>
      </c>
      <c r="F7520" s="206">
        <v>29015.46</v>
      </c>
      <c r="G7520" s="205">
        <f t="shared" si="596"/>
        <v>0.42437014611030671</v>
      </c>
      <c r="H7520" s="207">
        <f t="shared" si="597"/>
        <v>0.45</v>
      </c>
      <c r="I7520" s="213">
        <v>302924</v>
      </c>
      <c r="J7520" s="213">
        <v>16660.82</v>
      </c>
      <c r="K7520" s="212">
        <v>24233.919999999998</v>
      </c>
      <c r="L7520" s="212">
        <v>27263.16</v>
      </c>
      <c r="M7520" s="239">
        <f t="shared" si="594"/>
        <v>0.51530000000006115</v>
      </c>
      <c r="N7520" s="239"/>
      <c r="O7520" s="178"/>
      <c r="P7520" s="178"/>
      <c r="Q7520" s="178"/>
      <c r="R7520" s="178"/>
      <c r="S7520" s="178"/>
      <c r="T7520" s="178"/>
      <c r="U7520" s="178"/>
      <c r="V7520" s="178"/>
      <c r="W7520" s="178"/>
      <c r="X7520" s="178"/>
      <c r="Y7520" s="210">
        <f t="shared" si="593"/>
        <v>0.39874160852968277</v>
      </c>
      <c r="Z7520" s="211">
        <f t="shared" si="595"/>
        <v>0.46</v>
      </c>
      <c r="AA7520" s="178"/>
      <c r="AB7520" s="178"/>
      <c r="AC7520" s="178"/>
    </row>
    <row r="7521" spans="2:29" x14ac:dyDescent="0.35">
      <c r="B7521" s="222">
        <v>759800</v>
      </c>
      <c r="C7521" s="208">
        <v>322439</v>
      </c>
      <c r="D7521" s="309">
        <v>17734.14</v>
      </c>
      <c r="E7521" s="206">
        <v>25795.119999999999</v>
      </c>
      <c r="F7521" s="206">
        <v>29019.51</v>
      </c>
      <c r="G7521" s="205">
        <f t="shared" si="596"/>
        <v>0.42437351934719664</v>
      </c>
      <c r="H7521" s="207">
        <f t="shared" si="597"/>
        <v>0.45</v>
      </c>
      <c r="I7521" s="213">
        <v>302968</v>
      </c>
      <c r="J7521" s="213">
        <v>16663.240000000002</v>
      </c>
      <c r="K7521" s="212">
        <v>24237.439999999999</v>
      </c>
      <c r="L7521" s="212">
        <v>27267.119999999999</v>
      </c>
      <c r="M7521" s="239">
        <f t="shared" si="594"/>
        <v>0.51520000000025901</v>
      </c>
      <c r="N7521" s="239"/>
      <c r="O7521" s="178"/>
      <c r="P7521" s="178"/>
      <c r="Q7521" s="178"/>
      <c r="R7521" s="178"/>
      <c r="S7521" s="178"/>
      <c r="T7521" s="178"/>
      <c r="U7521" s="178"/>
      <c r="V7521" s="178"/>
      <c r="W7521" s="178"/>
      <c r="X7521" s="178"/>
      <c r="Y7521" s="210">
        <f t="shared" si="593"/>
        <v>0.39874703869439326</v>
      </c>
      <c r="Z7521" s="211">
        <f t="shared" si="595"/>
        <v>0.44</v>
      </c>
      <c r="AA7521" s="178"/>
      <c r="AB7521" s="178"/>
      <c r="AC7521" s="178"/>
    </row>
    <row r="7522" spans="2:29" x14ac:dyDescent="0.35">
      <c r="B7522" s="222">
        <v>759900</v>
      </c>
      <c r="C7522" s="208">
        <v>322484</v>
      </c>
      <c r="D7522" s="309">
        <v>17736.62</v>
      </c>
      <c r="E7522" s="206">
        <v>25798.720000000001</v>
      </c>
      <c r="F7522" s="206">
        <v>29023.56</v>
      </c>
      <c r="G7522" s="205">
        <f t="shared" si="596"/>
        <v>0.42437689169627585</v>
      </c>
      <c r="H7522" s="207">
        <f t="shared" si="597"/>
        <v>0.45</v>
      </c>
      <c r="I7522" s="213">
        <v>303014</v>
      </c>
      <c r="J7522" s="213">
        <v>16665.77</v>
      </c>
      <c r="K7522" s="212">
        <v>24241.119999999999</v>
      </c>
      <c r="L7522" s="212">
        <v>27271.26</v>
      </c>
      <c r="M7522" s="239">
        <f t="shared" si="594"/>
        <v>0.51529999999995202</v>
      </c>
      <c r="N7522" s="239"/>
      <c r="O7522" s="178"/>
      <c r="P7522" s="178"/>
      <c r="Q7522" s="178"/>
      <c r="R7522" s="178"/>
      <c r="S7522" s="178"/>
      <c r="T7522" s="178"/>
      <c r="U7522" s="178"/>
      <c r="V7522" s="178"/>
      <c r="W7522" s="178"/>
      <c r="X7522" s="178"/>
      <c r="Y7522" s="210">
        <f t="shared" si="593"/>
        <v>0.39875509935517833</v>
      </c>
      <c r="Z7522" s="211">
        <f t="shared" si="595"/>
        <v>0.46</v>
      </c>
      <c r="AA7522" s="178"/>
      <c r="AB7522" s="178"/>
      <c r="AC7522" s="178"/>
    </row>
    <row r="7523" spans="2:29" x14ac:dyDescent="0.35">
      <c r="B7523" s="222">
        <v>760000</v>
      </c>
      <c r="C7523" s="208">
        <v>322529</v>
      </c>
      <c r="D7523" s="309">
        <v>17739.09</v>
      </c>
      <c r="E7523" s="206">
        <v>25802.32</v>
      </c>
      <c r="F7523" s="206">
        <v>29027.61</v>
      </c>
      <c r="G7523" s="205">
        <f t="shared" si="596"/>
        <v>0.42438026315789473</v>
      </c>
      <c r="H7523" s="207">
        <f t="shared" si="597"/>
        <v>0.45</v>
      </c>
      <c r="I7523" s="213">
        <v>303058</v>
      </c>
      <c r="J7523" s="213">
        <v>16668.189999999999</v>
      </c>
      <c r="K7523" s="212">
        <v>24244.639999999999</v>
      </c>
      <c r="L7523" s="212">
        <v>27275.22</v>
      </c>
      <c r="M7523" s="239">
        <f t="shared" si="594"/>
        <v>0.51520000000011346</v>
      </c>
      <c r="N7523" s="239"/>
      <c r="O7523" s="178"/>
      <c r="P7523" s="178"/>
      <c r="Q7523" s="178"/>
      <c r="R7523" s="178"/>
      <c r="S7523" s="178"/>
      <c r="T7523" s="178"/>
      <c r="U7523" s="178"/>
      <c r="V7523" s="178"/>
      <c r="W7523" s="178"/>
      <c r="X7523" s="178"/>
      <c r="Y7523" s="210">
        <f t="shared" si="593"/>
        <v>0.39876052631578945</v>
      </c>
      <c r="Z7523" s="211">
        <f t="shared" si="595"/>
        <v>0.44</v>
      </c>
      <c r="AA7523" s="178"/>
      <c r="AB7523" s="178"/>
      <c r="AC7523" s="178"/>
    </row>
    <row r="7524" spans="2:29" x14ac:dyDescent="0.35">
      <c r="B7524" s="222">
        <v>760100</v>
      </c>
      <c r="C7524" s="208">
        <v>322574</v>
      </c>
      <c r="D7524" s="309">
        <v>17741.57</v>
      </c>
      <c r="E7524" s="206">
        <v>25805.919999999998</v>
      </c>
      <c r="F7524" s="206">
        <v>29031.66</v>
      </c>
      <c r="G7524" s="205">
        <f t="shared" si="596"/>
        <v>0.42438363373240362</v>
      </c>
      <c r="H7524" s="207">
        <f t="shared" si="597"/>
        <v>0.45</v>
      </c>
      <c r="I7524" s="213">
        <v>303104</v>
      </c>
      <c r="J7524" s="213">
        <v>16670.72</v>
      </c>
      <c r="K7524" s="212">
        <v>24248.32</v>
      </c>
      <c r="L7524" s="212">
        <v>27279.360000000001</v>
      </c>
      <c r="M7524" s="239">
        <f t="shared" si="594"/>
        <v>0.51529999999980647</v>
      </c>
      <c r="N7524" s="239"/>
      <c r="O7524" s="178"/>
      <c r="P7524" s="178"/>
      <c r="Q7524" s="178"/>
      <c r="R7524" s="178"/>
      <c r="S7524" s="178"/>
      <c r="T7524" s="178"/>
      <c r="U7524" s="178"/>
      <c r="V7524" s="178"/>
      <c r="W7524" s="178"/>
      <c r="X7524" s="178"/>
      <c r="Y7524" s="210">
        <f t="shared" si="593"/>
        <v>0.39876858308117352</v>
      </c>
      <c r="Z7524" s="211">
        <f t="shared" si="595"/>
        <v>0.46</v>
      </c>
      <c r="AA7524" s="178"/>
      <c r="AB7524" s="178"/>
      <c r="AC7524" s="178"/>
    </row>
    <row r="7525" spans="2:29" x14ac:dyDescent="0.35">
      <c r="B7525" s="222">
        <v>760200</v>
      </c>
      <c r="C7525" s="208">
        <v>322619</v>
      </c>
      <c r="D7525" s="309">
        <v>17744.04</v>
      </c>
      <c r="E7525" s="206">
        <v>25809.52</v>
      </c>
      <c r="F7525" s="206">
        <v>29035.71</v>
      </c>
      <c r="G7525" s="205">
        <f t="shared" si="596"/>
        <v>0.42438700342015256</v>
      </c>
      <c r="H7525" s="207">
        <f t="shared" si="597"/>
        <v>0.45</v>
      </c>
      <c r="I7525" s="213">
        <v>303148</v>
      </c>
      <c r="J7525" s="213">
        <v>16673.14</v>
      </c>
      <c r="K7525" s="212">
        <v>24251.84</v>
      </c>
      <c r="L7525" s="212">
        <v>27283.32</v>
      </c>
      <c r="M7525" s="239">
        <f t="shared" si="594"/>
        <v>0.51520000000000432</v>
      </c>
      <c r="N7525" s="239"/>
      <c r="O7525" s="178"/>
      <c r="P7525" s="178"/>
      <c r="Q7525" s="178"/>
      <c r="R7525" s="178"/>
      <c r="S7525" s="178"/>
      <c r="T7525" s="178"/>
      <c r="U7525" s="178"/>
      <c r="V7525" s="178"/>
      <c r="W7525" s="178"/>
      <c r="X7525" s="178"/>
      <c r="Y7525" s="210">
        <f t="shared" si="593"/>
        <v>0.39877400684030517</v>
      </c>
      <c r="Z7525" s="211">
        <f t="shared" si="595"/>
        <v>0.44</v>
      </c>
      <c r="AA7525" s="178"/>
      <c r="AB7525" s="178"/>
      <c r="AC7525" s="178"/>
    </row>
    <row r="7526" spans="2:29" x14ac:dyDescent="0.35">
      <c r="B7526" s="222">
        <v>760300</v>
      </c>
      <c r="C7526" s="208">
        <v>322664</v>
      </c>
      <c r="D7526" s="309">
        <v>17746.52</v>
      </c>
      <c r="E7526" s="206">
        <v>25813.119999999999</v>
      </c>
      <c r="F7526" s="206">
        <v>29039.759999999998</v>
      </c>
      <c r="G7526" s="205">
        <f t="shared" si="596"/>
        <v>0.42439037222149151</v>
      </c>
      <c r="H7526" s="207">
        <f t="shared" si="597"/>
        <v>0.45</v>
      </c>
      <c r="I7526" s="213">
        <v>303194</v>
      </c>
      <c r="J7526" s="213">
        <v>16675.669999999998</v>
      </c>
      <c r="K7526" s="212">
        <v>24255.52</v>
      </c>
      <c r="L7526" s="212">
        <v>27287.46</v>
      </c>
      <c r="M7526" s="239">
        <f t="shared" si="594"/>
        <v>0.51530000000027942</v>
      </c>
      <c r="N7526" s="239"/>
      <c r="O7526" s="178"/>
      <c r="P7526" s="178"/>
      <c r="Q7526" s="178"/>
      <c r="R7526" s="178"/>
      <c r="S7526" s="178"/>
      <c r="T7526" s="178"/>
      <c r="U7526" s="178"/>
      <c r="V7526" s="178"/>
      <c r="W7526" s="178"/>
      <c r="X7526" s="178"/>
      <c r="Y7526" s="210">
        <f t="shared" si="593"/>
        <v>0.39878205971327108</v>
      </c>
      <c r="Z7526" s="211">
        <f t="shared" si="595"/>
        <v>0.46</v>
      </c>
      <c r="AA7526" s="178"/>
      <c r="AB7526" s="178"/>
      <c r="AC7526" s="178"/>
    </row>
    <row r="7527" spans="2:29" x14ac:dyDescent="0.35">
      <c r="B7527" s="222">
        <v>760400</v>
      </c>
      <c r="C7527" s="208">
        <v>322709</v>
      </c>
      <c r="D7527" s="309">
        <v>17748.990000000002</v>
      </c>
      <c r="E7527" s="206">
        <v>25816.720000000001</v>
      </c>
      <c r="F7527" s="206">
        <v>29043.81</v>
      </c>
      <c r="G7527" s="205">
        <f t="shared" si="596"/>
        <v>0.42439374013677011</v>
      </c>
      <c r="H7527" s="207">
        <f t="shared" si="597"/>
        <v>0.45</v>
      </c>
      <c r="I7527" s="213">
        <v>303238</v>
      </c>
      <c r="J7527" s="213">
        <v>16678.09</v>
      </c>
      <c r="K7527" s="212">
        <v>24259.040000000001</v>
      </c>
      <c r="L7527" s="212">
        <v>27291.42</v>
      </c>
      <c r="M7527" s="239">
        <f t="shared" si="594"/>
        <v>0.51519999999989519</v>
      </c>
      <c r="N7527" s="239"/>
      <c r="O7527" s="178"/>
      <c r="P7527" s="178"/>
      <c r="Q7527" s="178"/>
      <c r="R7527" s="178"/>
      <c r="S7527" s="178"/>
      <c r="T7527" s="178"/>
      <c r="U7527" s="178"/>
      <c r="V7527" s="178"/>
      <c r="W7527" s="178"/>
      <c r="X7527" s="178"/>
      <c r="Y7527" s="210">
        <f t="shared" si="593"/>
        <v>0.39878748027354022</v>
      </c>
      <c r="Z7527" s="211">
        <f t="shared" si="595"/>
        <v>0.44</v>
      </c>
      <c r="AA7527" s="178"/>
      <c r="AB7527" s="178"/>
      <c r="AC7527" s="178"/>
    </row>
    <row r="7528" spans="2:29" x14ac:dyDescent="0.35">
      <c r="B7528" s="222">
        <v>760500</v>
      </c>
      <c r="C7528" s="208">
        <v>322754</v>
      </c>
      <c r="D7528" s="309">
        <v>17751.47</v>
      </c>
      <c r="E7528" s="206">
        <v>25820.32</v>
      </c>
      <c r="F7528" s="206">
        <v>29047.86</v>
      </c>
      <c r="G7528" s="205">
        <f t="shared" si="596"/>
        <v>0.42439710716633794</v>
      </c>
      <c r="H7528" s="207">
        <f t="shared" si="597"/>
        <v>0.45</v>
      </c>
      <c r="I7528" s="213">
        <v>303284</v>
      </c>
      <c r="J7528" s="213">
        <v>16680.62</v>
      </c>
      <c r="K7528" s="212">
        <v>24262.720000000001</v>
      </c>
      <c r="L7528" s="212">
        <v>27295.56</v>
      </c>
      <c r="M7528" s="239">
        <f t="shared" si="594"/>
        <v>0.51529999999955178</v>
      </c>
      <c r="N7528" s="239"/>
      <c r="O7528" s="178"/>
      <c r="P7528" s="178"/>
      <c r="Q7528" s="178"/>
      <c r="R7528" s="178"/>
      <c r="S7528" s="178"/>
      <c r="T7528" s="178"/>
      <c r="U7528" s="178"/>
      <c r="V7528" s="178"/>
      <c r="W7528" s="178"/>
      <c r="X7528" s="178"/>
      <c r="Y7528" s="210">
        <f t="shared" si="593"/>
        <v>0.39879552925706774</v>
      </c>
      <c r="Z7528" s="211">
        <f t="shared" si="595"/>
        <v>0.46</v>
      </c>
      <c r="AA7528" s="178"/>
      <c r="AB7528" s="178"/>
      <c r="AC7528" s="178"/>
    </row>
    <row r="7529" spans="2:29" x14ac:dyDescent="0.35">
      <c r="B7529" s="222">
        <v>760600</v>
      </c>
      <c r="C7529" s="208">
        <v>322799</v>
      </c>
      <c r="D7529" s="309">
        <v>17753.939999999999</v>
      </c>
      <c r="E7529" s="206">
        <v>25823.919999999998</v>
      </c>
      <c r="F7529" s="206">
        <v>29051.91</v>
      </c>
      <c r="G7529" s="205">
        <f t="shared" si="596"/>
        <v>0.42440047331054431</v>
      </c>
      <c r="H7529" s="207">
        <f t="shared" si="597"/>
        <v>0.45</v>
      </c>
      <c r="I7529" s="213">
        <v>303328</v>
      </c>
      <c r="J7529" s="213">
        <v>16683.04</v>
      </c>
      <c r="K7529" s="212">
        <v>24266.240000000002</v>
      </c>
      <c r="L7529" s="212">
        <v>27299.52</v>
      </c>
      <c r="M7529" s="239">
        <f t="shared" si="594"/>
        <v>0.51519999999974975</v>
      </c>
      <c r="N7529" s="239"/>
      <c r="O7529" s="178"/>
      <c r="P7529" s="178"/>
      <c r="Q7529" s="178"/>
      <c r="R7529" s="178"/>
      <c r="S7529" s="178"/>
      <c r="T7529" s="178"/>
      <c r="U7529" s="178"/>
      <c r="V7529" s="178"/>
      <c r="W7529" s="178"/>
      <c r="X7529" s="178"/>
      <c r="Y7529" s="210">
        <f t="shared" si="593"/>
        <v>0.39880094662108861</v>
      </c>
      <c r="Z7529" s="211">
        <f t="shared" si="595"/>
        <v>0.44</v>
      </c>
      <c r="AA7529" s="178"/>
      <c r="AB7529" s="178"/>
      <c r="AC7529" s="178"/>
    </row>
    <row r="7530" spans="2:29" x14ac:dyDescent="0.35">
      <c r="B7530" s="222">
        <v>760700</v>
      </c>
      <c r="C7530" s="208">
        <v>322844</v>
      </c>
      <c r="D7530" s="309">
        <v>17756.419999999998</v>
      </c>
      <c r="E7530" s="206">
        <v>25827.52</v>
      </c>
      <c r="F7530" s="206">
        <v>29055.96</v>
      </c>
      <c r="G7530" s="205">
        <f t="shared" si="596"/>
        <v>0.4244038385697384</v>
      </c>
      <c r="H7530" s="207">
        <f t="shared" si="597"/>
        <v>0.45</v>
      </c>
      <c r="I7530" s="213">
        <v>303374</v>
      </c>
      <c r="J7530" s="213">
        <v>16685.57</v>
      </c>
      <c r="K7530" s="212">
        <v>24269.919999999998</v>
      </c>
      <c r="L7530" s="212">
        <v>27303.66</v>
      </c>
      <c r="M7530" s="239">
        <f t="shared" si="594"/>
        <v>0.51530000000006115</v>
      </c>
      <c r="N7530" s="239"/>
      <c r="O7530" s="178"/>
      <c r="P7530" s="178"/>
      <c r="Q7530" s="178"/>
      <c r="R7530" s="178"/>
      <c r="S7530" s="178"/>
      <c r="T7530" s="178"/>
      <c r="U7530" s="178"/>
      <c r="V7530" s="178"/>
      <c r="W7530" s="178"/>
      <c r="X7530" s="178"/>
      <c r="Y7530" s="210">
        <f t="shared" si="593"/>
        <v>0.39880899171815432</v>
      </c>
      <c r="Z7530" s="211">
        <f t="shared" si="595"/>
        <v>0.46</v>
      </c>
      <c r="AA7530" s="178"/>
      <c r="AB7530" s="178"/>
      <c r="AC7530" s="178"/>
    </row>
    <row r="7531" spans="2:29" x14ac:dyDescent="0.35">
      <c r="B7531" s="222">
        <v>760800</v>
      </c>
      <c r="C7531" s="208">
        <v>322889</v>
      </c>
      <c r="D7531" s="309">
        <v>17758.89</v>
      </c>
      <c r="E7531" s="206">
        <v>25831.119999999999</v>
      </c>
      <c r="F7531" s="206">
        <v>29060.01</v>
      </c>
      <c r="G7531" s="205">
        <f t="shared" si="596"/>
        <v>0.4244072029442692</v>
      </c>
      <c r="H7531" s="207">
        <f t="shared" si="597"/>
        <v>0.45</v>
      </c>
      <c r="I7531" s="213">
        <v>303418</v>
      </c>
      <c r="J7531" s="213">
        <v>16687.990000000002</v>
      </c>
      <c r="K7531" s="212">
        <v>24273.439999999999</v>
      </c>
      <c r="L7531" s="212">
        <v>27307.62</v>
      </c>
      <c r="M7531" s="239">
        <f t="shared" si="594"/>
        <v>0.51520000000025901</v>
      </c>
      <c r="N7531" s="239"/>
      <c r="O7531" s="178"/>
      <c r="P7531" s="178"/>
      <c r="Q7531" s="178"/>
      <c r="R7531" s="178"/>
      <c r="S7531" s="178"/>
      <c r="T7531" s="178"/>
      <c r="U7531" s="178"/>
      <c r="V7531" s="178"/>
      <c r="W7531" s="178"/>
      <c r="X7531" s="178"/>
      <c r="Y7531" s="210">
        <f t="shared" si="593"/>
        <v>0.39881440588853839</v>
      </c>
      <c r="Z7531" s="211">
        <f t="shared" si="595"/>
        <v>0.44</v>
      </c>
      <c r="AA7531" s="178"/>
      <c r="AB7531" s="178"/>
      <c r="AC7531" s="178"/>
    </row>
    <row r="7532" spans="2:29" x14ac:dyDescent="0.35">
      <c r="B7532" s="222">
        <v>760900</v>
      </c>
      <c r="C7532" s="208">
        <v>322934</v>
      </c>
      <c r="D7532" s="309">
        <v>17761.37</v>
      </c>
      <c r="E7532" s="206">
        <v>25834.720000000001</v>
      </c>
      <c r="F7532" s="206">
        <v>29064.06</v>
      </c>
      <c r="G7532" s="205">
        <f t="shared" si="596"/>
        <v>0.42441056643448549</v>
      </c>
      <c r="H7532" s="207">
        <f t="shared" si="597"/>
        <v>0.45</v>
      </c>
      <c r="I7532" s="213">
        <v>303464</v>
      </c>
      <c r="J7532" s="213">
        <v>16690.52</v>
      </c>
      <c r="K7532" s="212">
        <v>24277.119999999999</v>
      </c>
      <c r="L7532" s="212">
        <v>27311.759999999998</v>
      </c>
      <c r="M7532" s="239">
        <f t="shared" si="594"/>
        <v>0.51529999999995202</v>
      </c>
      <c r="N7532" s="239"/>
      <c r="O7532" s="178"/>
      <c r="P7532" s="178"/>
      <c r="Q7532" s="178"/>
      <c r="R7532" s="178"/>
      <c r="S7532" s="178"/>
      <c r="T7532" s="178"/>
      <c r="U7532" s="178"/>
      <c r="V7532" s="178"/>
      <c r="W7532" s="178"/>
      <c r="X7532" s="178"/>
      <c r="Y7532" s="210">
        <f t="shared" si="593"/>
        <v>0.3988224471021159</v>
      </c>
      <c r="Z7532" s="211">
        <f t="shared" si="595"/>
        <v>0.46</v>
      </c>
      <c r="AA7532" s="178"/>
      <c r="AB7532" s="178"/>
      <c r="AC7532" s="178"/>
    </row>
    <row r="7533" spans="2:29" x14ac:dyDescent="0.35">
      <c r="B7533" s="222">
        <v>761000</v>
      </c>
      <c r="C7533" s="208">
        <v>322979</v>
      </c>
      <c r="D7533" s="309">
        <v>17763.84</v>
      </c>
      <c r="E7533" s="206">
        <v>25838.32</v>
      </c>
      <c r="F7533" s="206">
        <v>29068.11</v>
      </c>
      <c r="G7533" s="205">
        <f t="shared" si="596"/>
        <v>0.42441392904073588</v>
      </c>
      <c r="H7533" s="207">
        <f t="shared" si="597"/>
        <v>0.45</v>
      </c>
      <c r="I7533" s="213">
        <v>303508</v>
      </c>
      <c r="J7533" s="213">
        <v>16692.939999999999</v>
      </c>
      <c r="K7533" s="212">
        <v>24280.639999999999</v>
      </c>
      <c r="L7533" s="212">
        <v>27315.72</v>
      </c>
      <c r="M7533" s="239">
        <f t="shared" si="594"/>
        <v>0.51520000000011346</v>
      </c>
      <c r="N7533" s="239"/>
      <c r="O7533" s="178"/>
      <c r="P7533" s="178"/>
      <c r="Q7533" s="178"/>
      <c r="R7533" s="178"/>
      <c r="S7533" s="178"/>
      <c r="T7533" s="178"/>
      <c r="U7533" s="178"/>
      <c r="V7533" s="178"/>
      <c r="W7533" s="178"/>
      <c r="X7533" s="178"/>
      <c r="Y7533" s="210">
        <f t="shared" si="593"/>
        <v>0.39882785808147175</v>
      </c>
      <c r="Z7533" s="211">
        <f t="shared" si="595"/>
        <v>0.44</v>
      </c>
      <c r="AA7533" s="178"/>
      <c r="AB7533" s="178"/>
      <c r="AC7533" s="178"/>
    </row>
    <row r="7534" spans="2:29" x14ac:dyDescent="0.35">
      <c r="B7534" s="222">
        <v>761100</v>
      </c>
      <c r="C7534" s="208">
        <v>323024</v>
      </c>
      <c r="D7534" s="309">
        <v>17766.32</v>
      </c>
      <c r="E7534" s="206">
        <v>25841.919999999998</v>
      </c>
      <c r="F7534" s="206">
        <v>29072.16</v>
      </c>
      <c r="G7534" s="205">
        <f t="shared" si="596"/>
        <v>0.42441729076336882</v>
      </c>
      <c r="H7534" s="207">
        <f t="shared" si="597"/>
        <v>0.45</v>
      </c>
      <c r="I7534" s="213">
        <v>303554</v>
      </c>
      <c r="J7534" s="213">
        <v>16695.47</v>
      </c>
      <c r="K7534" s="212">
        <v>24284.32</v>
      </c>
      <c r="L7534" s="212">
        <v>27319.86</v>
      </c>
      <c r="M7534" s="239">
        <f t="shared" si="594"/>
        <v>0.51529999999980647</v>
      </c>
      <c r="N7534" s="239"/>
      <c r="O7534" s="178"/>
      <c r="P7534" s="178"/>
      <c r="Q7534" s="178"/>
      <c r="R7534" s="178"/>
      <c r="S7534" s="178"/>
      <c r="T7534" s="178"/>
      <c r="U7534" s="178"/>
      <c r="V7534" s="178"/>
      <c r="W7534" s="178"/>
      <c r="X7534" s="178"/>
      <c r="Y7534" s="210">
        <f t="shared" si="593"/>
        <v>0.39883589541453157</v>
      </c>
      <c r="Z7534" s="211">
        <f t="shared" si="595"/>
        <v>0.46</v>
      </c>
      <c r="AA7534" s="178"/>
      <c r="AB7534" s="178"/>
      <c r="AC7534" s="178"/>
    </row>
    <row r="7535" spans="2:29" x14ac:dyDescent="0.35">
      <c r="B7535" s="222">
        <v>761200</v>
      </c>
      <c r="C7535" s="208">
        <v>323069</v>
      </c>
      <c r="D7535" s="309">
        <v>17768.79</v>
      </c>
      <c r="E7535" s="206">
        <v>25845.52</v>
      </c>
      <c r="F7535" s="206">
        <v>29076.21</v>
      </c>
      <c r="G7535" s="205">
        <f t="shared" si="596"/>
        <v>0.42442065160273251</v>
      </c>
      <c r="H7535" s="207">
        <f t="shared" si="597"/>
        <v>0.45</v>
      </c>
      <c r="I7535" s="213">
        <v>303598</v>
      </c>
      <c r="J7535" s="213">
        <v>16697.89</v>
      </c>
      <c r="K7535" s="212">
        <v>24287.84</v>
      </c>
      <c r="L7535" s="212">
        <v>27323.82</v>
      </c>
      <c r="M7535" s="239">
        <f t="shared" si="594"/>
        <v>0.51520000000000432</v>
      </c>
      <c r="N7535" s="239"/>
      <c r="O7535" s="178"/>
      <c r="P7535" s="178"/>
      <c r="Q7535" s="178"/>
      <c r="R7535" s="178"/>
      <c r="S7535" s="178"/>
      <c r="T7535" s="178"/>
      <c r="U7535" s="178"/>
      <c r="V7535" s="178"/>
      <c r="W7535" s="178"/>
      <c r="X7535" s="178"/>
      <c r="Y7535" s="210">
        <f t="shared" si="593"/>
        <v>0.39884130320546507</v>
      </c>
      <c r="Z7535" s="211">
        <f t="shared" si="595"/>
        <v>0.44</v>
      </c>
      <c r="AA7535" s="178"/>
      <c r="AB7535" s="178"/>
      <c r="AC7535" s="178"/>
    </row>
    <row r="7536" spans="2:29" x14ac:dyDescent="0.35">
      <c r="B7536" s="222">
        <v>761300</v>
      </c>
      <c r="C7536" s="208">
        <v>323114</v>
      </c>
      <c r="D7536" s="309">
        <v>17771.27</v>
      </c>
      <c r="E7536" s="206">
        <v>25849.119999999999</v>
      </c>
      <c r="F7536" s="206">
        <v>29080.26</v>
      </c>
      <c r="G7536" s="205">
        <f t="shared" si="596"/>
        <v>0.42442401155917509</v>
      </c>
      <c r="H7536" s="207">
        <f t="shared" si="597"/>
        <v>0.45</v>
      </c>
      <c r="I7536" s="213">
        <v>303644</v>
      </c>
      <c r="J7536" s="213">
        <v>16700.419999999998</v>
      </c>
      <c r="K7536" s="212">
        <v>24291.52</v>
      </c>
      <c r="L7536" s="212">
        <v>27327.96</v>
      </c>
      <c r="M7536" s="239">
        <f t="shared" si="594"/>
        <v>0.51530000000027942</v>
      </c>
      <c r="N7536" s="239"/>
      <c r="O7536" s="178"/>
      <c r="P7536" s="178"/>
      <c r="Q7536" s="178"/>
      <c r="R7536" s="178"/>
      <c r="S7536" s="178"/>
      <c r="T7536" s="178"/>
      <c r="U7536" s="178"/>
      <c r="V7536" s="178"/>
      <c r="W7536" s="178"/>
      <c r="X7536" s="178"/>
      <c r="Y7536" s="210">
        <f t="shared" si="593"/>
        <v>0.39884933666097466</v>
      </c>
      <c r="Z7536" s="211">
        <f t="shared" si="595"/>
        <v>0.46</v>
      </c>
      <c r="AA7536" s="178"/>
      <c r="AB7536" s="178"/>
      <c r="AC7536" s="178"/>
    </row>
    <row r="7537" spans="2:29" x14ac:dyDescent="0.35">
      <c r="B7537" s="222">
        <v>761400</v>
      </c>
      <c r="C7537" s="208">
        <v>323159</v>
      </c>
      <c r="D7537" s="309">
        <v>17773.740000000002</v>
      </c>
      <c r="E7537" s="206">
        <v>25852.720000000001</v>
      </c>
      <c r="F7537" s="206">
        <v>29084.31</v>
      </c>
      <c r="G7537" s="205">
        <f t="shared" si="596"/>
        <v>0.42442737063304437</v>
      </c>
      <c r="H7537" s="207">
        <f t="shared" si="597"/>
        <v>0.45</v>
      </c>
      <c r="I7537" s="213">
        <v>303688</v>
      </c>
      <c r="J7537" s="213">
        <v>16702.84</v>
      </c>
      <c r="K7537" s="212">
        <v>24295.040000000001</v>
      </c>
      <c r="L7537" s="212">
        <v>27331.919999999998</v>
      </c>
      <c r="M7537" s="239">
        <f t="shared" si="594"/>
        <v>0.51519999999989519</v>
      </c>
      <c r="N7537" s="239"/>
      <c r="O7537" s="178"/>
      <c r="P7537" s="178"/>
      <c r="Q7537" s="178"/>
      <c r="R7537" s="178"/>
      <c r="S7537" s="178"/>
      <c r="T7537" s="178"/>
      <c r="U7537" s="178"/>
      <c r="V7537" s="178"/>
      <c r="W7537" s="178"/>
      <c r="X7537" s="178"/>
      <c r="Y7537" s="210">
        <f t="shared" si="593"/>
        <v>0.39885474126608877</v>
      </c>
      <c r="Z7537" s="211">
        <f t="shared" si="595"/>
        <v>0.44</v>
      </c>
      <c r="AA7537" s="178"/>
      <c r="AB7537" s="178"/>
      <c r="AC7537" s="178"/>
    </row>
    <row r="7538" spans="2:29" x14ac:dyDescent="0.35">
      <c r="B7538" s="222">
        <v>761500</v>
      </c>
      <c r="C7538" s="208">
        <v>323204</v>
      </c>
      <c r="D7538" s="309">
        <v>17776.22</v>
      </c>
      <c r="E7538" s="206">
        <v>25856.32</v>
      </c>
      <c r="F7538" s="206">
        <v>29088.36</v>
      </c>
      <c r="G7538" s="205">
        <f t="shared" si="596"/>
        <v>0.42443072882468813</v>
      </c>
      <c r="H7538" s="207">
        <f t="shared" si="597"/>
        <v>0.45</v>
      </c>
      <c r="I7538" s="213">
        <v>303734</v>
      </c>
      <c r="J7538" s="213">
        <v>16705.37</v>
      </c>
      <c r="K7538" s="212">
        <v>24298.720000000001</v>
      </c>
      <c r="L7538" s="212">
        <v>27336.06</v>
      </c>
      <c r="M7538" s="239">
        <f t="shared" si="594"/>
        <v>0.51529999999955178</v>
      </c>
      <c r="N7538" s="239"/>
      <c r="O7538" s="178"/>
      <c r="P7538" s="178"/>
      <c r="Q7538" s="178"/>
      <c r="R7538" s="178"/>
      <c r="S7538" s="178"/>
      <c r="T7538" s="178"/>
      <c r="U7538" s="178"/>
      <c r="V7538" s="178"/>
      <c r="W7538" s="178"/>
      <c r="X7538" s="178"/>
      <c r="Y7538" s="210">
        <f t="shared" si="593"/>
        <v>0.39886277084701249</v>
      </c>
      <c r="Z7538" s="211">
        <f t="shared" si="595"/>
        <v>0.46</v>
      </c>
      <c r="AA7538" s="178"/>
      <c r="AB7538" s="178"/>
      <c r="AC7538" s="178"/>
    </row>
    <row r="7539" spans="2:29" x14ac:dyDescent="0.35">
      <c r="B7539" s="222">
        <v>761600</v>
      </c>
      <c r="C7539" s="208">
        <v>323249</v>
      </c>
      <c r="D7539" s="309">
        <v>17778.689999999999</v>
      </c>
      <c r="E7539" s="206">
        <v>25859.919999999998</v>
      </c>
      <c r="F7539" s="206">
        <v>29092.41</v>
      </c>
      <c r="G7539" s="205">
        <f t="shared" si="596"/>
        <v>0.42443408613445377</v>
      </c>
      <c r="H7539" s="207">
        <f t="shared" si="597"/>
        <v>0.45</v>
      </c>
      <c r="I7539" s="213">
        <v>303778</v>
      </c>
      <c r="J7539" s="213">
        <v>16707.79</v>
      </c>
      <c r="K7539" s="212">
        <v>24302.240000000002</v>
      </c>
      <c r="L7539" s="212">
        <v>27340.02</v>
      </c>
      <c r="M7539" s="239">
        <f t="shared" si="594"/>
        <v>0.51519999999974975</v>
      </c>
      <c r="N7539" s="239"/>
      <c r="O7539" s="178"/>
      <c r="P7539" s="178"/>
      <c r="Q7539" s="178"/>
      <c r="R7539" s="178"/>
      <c r="S7539" s="178"/>
      <c r="T7539" s="178"/>
      <c r="U7539" s="178"/>
      <c r="V7539" s="178"/>
      <c r="W7539" s="178"/>
      <c r="X7539" s="178"/>
      <c r="Y7539" s="210">
        <f t="shared" si="593"/>
        <v>0.39886817226890758</v>
      </c>
      <c r="Z7539" s="211">
        <f t="shared" si="595"/>
        <v>0.44</v>
      </c>
      <c r="AA7539" s="178"/>
      <c r="AB7539" s="178"/>
      <c r="AC7539" s="178"/>
    </row>
    <row r="7540" spans="2:29" x14ac:dyDescent="0.35">
      <c r="B7540" s="222">
        <v>761700</v>
      </c>
      <c r="C7540" s="208">
        <v>323294</v>
      </c>
      <c r="D7540" s="309">
        <v>17781.169999999998</v>
      </c>
      <c r="E7540" s="206">
        <v>25863.52</v>
      </c>
      <c r="F7540" s="206">
        <v>29096.46</v>
      </c>
      <c r="G7540" s="205">
        <f t="shared" si="596"/>
        <v>0.42443744256268873</v>
      </c>
      <c r="H7540" s="207">
        <f t="shared" si="597"/>
        <v>0.45</v>
      </c>
      <c r="I7540" s="213">
        <v>303824</v>
      </c>
      <c r="J7540" s="213">
        <v>16710.32</v>
      </c>
      <c r="K7540" s="212">
        <v>24305.919999999998</v>
      </c>
      <c r="L7540" s="212">
        <v>27344.16</v>
      </c>
      <c r="M7540" s="239">
        <f t="shared" si="594"/>
        <v>0.51530000000006115</v>
      </c>
      <c r="N7540" s="239"/>
      <c r="O7540" s="178"/>
      <c r="P7540" s="178"/>
      <c r="Q7540" s="178"/>
      <c r="R7540" s="178"/>
      <c r="S7540" s="178"/>
      <c r="T7540" s="178"/>
      <c r="U7540" s="178"/>
      <c r="V7540" s="178"/>
      <c r="W7540" s="178"/>
      <c r="X7540" s="178"/>
      <c r="Y7540" s="210">
        <f t="shared" si="593"/>
        <v>0.39887619797820667</v>
      </c>
      <c r="Z7540" s="211">
        <f t="shared" si="595"/>
        <v>0.46</v>
      </c>
      <c r="AA7540" s="178"/>
      <c r="AB7540" s="178"/>
      <c r="AC7540" s="178"/>
    </row>
    <row r="7541" spans="2:29" x14ac:dyDescent="0.35">
      <c r="B7541" s="222">
        <v>761800</v>
      </c>
      <c r="C7541" s="208">
        <v>323339</v>
      </c>
      <c r="D7541" s="309">
        <v>17783.64</v>
      </c>
      <c r="E7541" s="206">
        <v>25867.119999999999</v>
      </c>
      <c r="F7541" s="206">
        <v>29100.51</v>
      </c>
      <c r="G7541" s="205">
        <f t="shared" si="596"/>
        <v>0.42444079810974011</v>
      </c>
      <c r="H7541" s="207">
        <f t="shared" si="597"/>
        <v>0.45</v>
      </c>
      <c r="I7541" s="213">
        <v>303868</v>
      </c>
      <c r="J7541" s="213">
        <v>16712.740000000002</v>
      </c>
      <c r="K7541" s="212">
        <v>24309.439999999999</v>
      </c>
      <c r="L7541" s="212">
        <v>27348.12</v>
      </c>
      <c r="M7541" s="239">
        <f t="shared" si="594"/>
        <v>0.51520000000025901</v>
      </c>
      <c r="N7541" s="239"/>
      <c r="O7541" s="178"/>
      <c r="P7541" s="178"/>
      <c r="Q7541" s="178"/>
      <c r="R7541" s="178"/>
      <c r="S7541" s="178"/>
      <c r="T7541" s="178"/>
      <c r="U7541" s="178"/>
      <c r="V7541" s="178"/>
      <c r="W7541" s="178"/>
      <c r="X7541" s="178"/>
      <c r="Y7541" s="210">
        <f t="shared" si="593"/>
        <v>0.39888159621948016</v>
      </c>
      <c r="Z7541" s="211">
        <f t="shared" si="595"/>
        <v>0.44</v>
      </c>
      <c r="AA7541" s="178"/>
      <c r="AB7541" s="178"/>
      <c r="AC7541" s="178"/>
    </row>
    <row r="7542" spans="2:29" x14ac:dyDescent="0.35">
      <c r="B7542" s="222">
        <v>761900</v>
      </c>
      <c r="C7542" s="208">
        <v>323384</v>
      </c>
      <c r="D7542" s="309">
        <v>17786.12</v>
      </c>
      <c r="E7542" s="206">
        <v>25870.720000000001</v>
      </c>
      <c r="F7542" s="206">
        <v>29104.560000000001</v>
      </c>
      <c r="G7542" s="205">
        <f t="shared" si="596"/>
        <v>0.42444415277595487</v>
      </c>
      <c r="H7542" s="207">
        <f t="shared" si="597"/>
        <v>0.45</v>
      </c>
      <c r="I7542" s="213">
        <v>303914</v>
      </c>
      <c r="J7542" s="213">
        <v>16715.27</v>
      </c>
      <c r="K7542" s="212">
        <v>24313.119999999999</v>
      </c>
      <c r="L7542" s="212">
        <v>27352.26</v>
      </c>
      <c r="M7542" s="239">
        <f t="shared" si="594"/>
        <v>0.51529999999995202</v>
      </c>
      <c r="N7542" s="239"/>
      <c r="O7542" s="178"/>
      <c r="P7542" s="178"/>
      <c r="Q7542" s="178"/>
      <c r="R7542" s="178"/>
      <c r="S7542" s="178"/>
      <c r="T7542" s="178"/>
      <c r="U7542" s="178"/>
      <c r="V7542" s="178"/>
      <c r="W7542" s="178"/>
      <c r="X7542" s="178"/>
      <c r="Y7542" s="210">
        <f t="shared" si="593"/>
        <v>0.39888961806011286</v>
      </c>
      <c r="Z7542" s="211">
        <f t="shared" si="595"/>
        <v>0.46</v>
      </c>
      <c r="AA7542" s="178"/>
      <c r="AB7542" s="178"/>
      <c r="AC7542" s="178"/>
    </row>
    <row r="7543" spans="2:29" x14ac:dyDescent="0.35">
      <c r="B7543" s="222">
        <v>762000</v>
      </c>
      <c r="C7543" s="208">
        <v>323429</v>
      </c>
      <c r="D7543" s="309">
        <v>17788.59</v>
      </c>
      <c r="E7543" s="206">
        <v>25874.32</v>
      </c>
      <c r="F7543" s="206">
        <v>29108.61</v>
      </c>
      <c r="G7543" s="205">
        <f t="shared" si="596"/>
        <v>0.42444750656167979</v>
      </c>
      <c r="H7543" s="207">
        <f t="shared" si="597"/>
        <v>0.45</v>
      </c>
      <c r="I7543" s="213">
        <v>303958</v>
      </c>
      <c r="J7543" s="213">
        <v>16717.689999999999</v>
      </c>
      <c r="K7543" s="212">
        <v>24316.639999999999</v>
      </c>
      <c r="L7543" s="212">
        <v>27356.22</v>
      </c>
      <c r="M7543" s="239">
        <f t="shared" si="594"/>
        <v>0.51520000000011346</v>
      </c>
      <c r="N7543" s="239"/>
      <c r="O7543" s="178"/>
      <c r="P7543" s="178"/>
      <c r="Q7543" s="178"/>
      <c r="R7543" s="178"/>
      <c r="S7543" s="178"/>
      <c r="T7543" s="178"/>
      <c r="U7543" s="178"/>
      <c r="V7543" s="178"/>
      <c r="W7543" s="178"/>
      <c r="X7543" s="178"/>
      <c r="Y7543" s="210">
        <f t="shared" si="593"/>
        <v>0.39889501312335957</v>
      </c>
      <c r="Z7543" s="211">
        <f t="shared" si="595"/>
        <v>0.44</v>
      </c>
      <c r="AA7543" s="178"/>
      <c r="AB7543" s="178"/>
      <c r="AC7543" s="178"/>
    </row>
    <row r="7544" spans="2:29" x14ac:dyDescent="0.35">
      <c r="B7544" s="222">
        <v>762100</v>
      </c>
      <c r="C7544" s="208">
        <v>323474</v>
      </c>
      <c r="D7544" s="309">
        <v>17791.07</v>
      </c>
      <c r="E7544" s="206">
        <v>25877.919999999998</v>
      </c>
      <c r="F7544" s="206">
        <v>29112.66</v>
      </c>
      <c r="G7544" s="205">
        <f t="shared" si="596"/>
        <v>0.42445085946726152</v>
      </c>
      <c r="H7544" s="207">
        <f t="shared" si="597"/>
        <v>0.45</v>
      </c>
      <c r="I7544" s="213">
        <v>304004</v>
      </c>
      <c r="J7544" s="213">
        <v>16720.22</v>
      </c>
      <c r="K7544" s="212">
        <v>24320.32</v>
      </c>
      <c r="L7544" s="212">
        <v>27360.36</v>
      </c>
      <c r="M7544" s="239">
        <f t="shared" si="594"/>
        <v>0.51529999999980647</v>
      </c>
      <c r="N7544" s="239"/>
      <c r="O7544" s="178"/>
      <c r="P7544" s="178"/>
      <c r="Q7544" s="178"/>
      <c r="R7544" s="178"/>
      <c r="S7544" s="178"/>
      <c r="T7544" s="178"/>
      <c r="U7544" s="178"/>
      <c r="V7544" s="178"/>
      <c r="W7544" s="178"/>
      <c r="X7544" s="178"/>
      <c r="Y7544" s="210">
        <f t="shared" si="593"/>
        <v>0.39890303109828107</v>
      </c>
      <c r="Z7544" s="211">
        <f t="shared" si="595"/>
        <v>0.46</v>
      </c>
      <c r="AA7544" s="178"/>
      <c r="AB7544" s="178"/>
      <c r="AC7544" s="178"/>
    </row>
    <row r="7545" spans="2:29" x14ac:dyDescent="0.35">
      <c r="B7545" s="222">
        <v>762200</v>
      </c>
      <c r="C7545" s="208">
        <v>323519</v>
      </c>
      <c r="D7545" s="309">
        <v>17793.54</v>
      </c>
      <c r="E7545" s="206">
        <v>25881.52</v>
      </c>
      <c r="F7545" s="206">
        <v>29116.71</v>
      </c>
      <c r="G7545" s="205">
        <f t="shared" si="596"/>
        <v>0.42445421149304646</v>
      </c>
      <c r="H7545" s="207">
        <f t="shared" si="597"/>
        <v>0.45</v>
      </c>
      <c r="I7545" s="213">
        <v>304048</v>
      </c>
      <c r="J7545" s="213">
        <v>16722.64</v>
      </c>
      <c r="K7545" s="212">
        <v>24323.84</v>
      </c>
      <c r="L7545" s="212">
        <v>27364.32</v>
      </c>
      <c r="M7545" s="239">
        <f t="shared" si="594"/>
        <v>0.51520000000000432</v>
      </c>
      <c r="N7545" s="239"/>
      <c r="O7545" s="178"/>
      <c r="P7545" s="178"/>
      <c r="Q7545" s="178"/>
      <c r="R7545" s="178"/>
      <c r="S7545" s="178"/>
      <c r="T7545" s="178"/>
      <c r="U7545" s="178"/>
      <c r="V7545" s="178"/>
      <c r="W7545" s="178"/>
      <c r="X7545" s="178"/>
      <c r="Y7545" s="210">
        <f t="shared" si="593"/>
        <v>0.39890842298609291</v>
      </c>
      <c r="Z7545" s="211">
        <f t="shared" si="595"/>
        <v>0.44</v>
      </c>
      <c r="AA7545" s="178"/>
      <c r="AB7545" s="178"/>
      <c r="AC7545" s="178"/>
    </row>
    <row r="7546" spans="2:29" x14ac:dyDescent="0.35">
      <c r="B7546" s="222">
        <v>762300</v>
      </c>
      <c r="C7546" s="208">
        <v>323564</v>
      </c>
      <c r="D7546" s="309">
        <v>17796.02</v>
      </c>
      <c r="E7546" s="206">
        <v>25885.119999999999</v>
      </c>
      <c r="F7546" s="206">
        <v>29120.76</v>
      </c>
      <c r="G7546" s="205">
        <f t="shared" si="596"/>
        <v>0.42445756263938084</v>
      </c>
      <c r="H7546" s="207">
        <f t="shared" si="597"/>
        <v>0.45</v>
      </c>
      <c r="I7546" s="213">
        <v>304094</v>
      </c>
      <c r="J7546" s="213">
        <v>16725.169999999998</v>
      </c>
      <c r="K7546" s="212">
        <v>24327.52</v>
      </c>
      <c r="L7546" s="212">
        <v>27368.46</v>
      </c>
      <c r="M7546" s="239">
        <f t="shared" si="594"/>
        <v>0.51530000000027942</v>
      </c>
      <c r="N7546" s="239"/>
      <c r="O7546" s="178"/>
      <c r="P7546" s="178"/>
      <c r="Q7546" s="178"/>
      <c r="R7546" s="178"/>
      <c r="S7546" s="178"/>
      <c r="T7546" s="178"/>
      <c r="U7546" s="178"/>
      <c r="V7546" s="178"/>
      <c r="W7546" s="178"/>
      <c r="X7546" s="178"/>
      <c r="Y7546" s="210">
        <f t="shared" si="593"/>
        <v>0.39891643709825531</v>
      </c>
      <c r="Z7546" s="211">
        <f t="shared" si="595"/>
        <v>0.46</v>
      </c>
      <c r="AA7546" s="178"/>
      <c r="AB7546" s="178"/>
      <c r="AC7546" s="178"/>
    </row>
    <row r="7547" spans="2:29" x14ac:dyDescent="0.35">
      <c r="B7547" s="222">
        <v>762400</v>
      </c>
      <c r="C7547" s="208">
        <v>323609</v>
      </c>
      <c r="D7547" s="309">
        <v>17798.490000000002</v>
      </c>
      <c r="E7547" s="206">
        <v>25888.720000000001</v>
      </c>
      <c r="F7547" s="206">
        <v>29124.81</v>
      </c>
      <c r="G7547" s="205">
        <f t="shared" si="596"/>
        <v>0.4244609129066107</v>
      </c>
      <c r="H7547" s="207">
        <f t="shared" si="597"/>
        <v>0.45</v>
      </c>
      <c r="I7547" s="213">
        <v>304138</v>
      </c>
      <c r="J7547" s="213">
        <v>16727.59</v>
      </c>
      <c r="K7547" s="212">
        <v>24331.040000000001</v>
      </c>
      <c r="L7547" s="212">
        <v>27372.42</v>
      </c>
      <c r="M7547" s="239">
        <f t="shared" si="594"/>
        <v>0.51519999999989519</v>
      </c>
      <c r="N7547" s="239"/>
      <c r="O7547" s="178"/>
      <c r="P7547" s="178"/>
      <c r="Q7547" s="178"/>
      <c r="R7547" s="178"/>
      <c r="S7547" s="178"/>
      <c r="T7547" s="178"/>
      <c r="U7547" s="178"/>
      <c r="V7547" s="178"/>
      <c r="W7547" s="178"/>
      <c r="X7547" s="178"/>
      <c r="Y7547" s="210">
        <f t="shared" si="593"/>
        <v>0.39892182581322139</v>
      </c>
      <c r="Z7547" s="211">
        <f t="shared" si="595"/>
        <v>0.44</v>
      </c>
      <c r="AA7547" s="178"/>
      <c r="AB7547" s="178"/>
      <c r="AC7547" s="178"/>
    </row>
    <row r="7548" spans="2:29" x14ac:dyDescent="0.35">
      <c r="B7548" s="222">
        <v>762500</v>
      </c>
      <c r="C7548" s="208">
        <v>323654</v>
      </c>
      <c r="D7548" s="309">
        <v>17800.97</v>
      </c>
      <c r="E7548" s="206">
        <v>25892.32</v>
      </c>
      <c r="F7548" s="206">
        <v>29128.86</v>
      </c>
      <c r="G7548" s="205">
        <f t="shared" si="596"/>
        <v>0.42446426229508194</v>
      </c>
      <c r="H7548" s="207">
        <f t="shared" si="597"/>
        <v>0.45</v>
      </c>
      <c r="I7548" s="213">
        <v>304184</v>
      </c>
      <c r="J7548" s="213">
        <v>16730.12</v>
      </c>
      <c r="K7548" s="212">
        <v>24334.720000000001</v>
      </c>
      <c r="L7548" s="212">
        <v>27376.560000000001</v>
      </c>
      <c r="M7548" s="239">
        <f t="shared" si="594"/>
        <v>0.51529999999955178</v>
      </c>
      <c r="N7548" s="239"/>
      <c r="O7548" s="178"/>
      <c r="P7548" s="178"/>
      <c r="Q7548" s="178"/>
      <c r="R7548" s="178"/>
      <c r="S7548" s="178"/>
      <c r="T7548" s="178"/>
      <c r="U7548" s="178"/>
      <c r="V7548" s="178"/>
      <c r="W7548" s="178"/>
      <c r="X7548" s="178"/>
      <c r="Y7548" s="210">
        <f t="shared" si="593"/>
        <v>0.39892983606557375</v>
      </c>
      <c r="Z7548" s="211">
        <f t="shared" si="595"/>
        <v>0.46</v>
      </c>
      <c r="AA7548" s="178"/>
      <c r="AB7548" s="178"/>
      <c r="AC7548" s="178"/>
    </row>
    <row r="7549" spans="2:29" x14ac:dyDescent="0.35">
      <c r="B7549" s="222">
        <v>762600</v>
      </c>
      <c r="C7549" s="208">
        <v>323699</v>
      </c>
      <c r="D7549" s="309">
        <v>17803.439999999999</v>
      </c>
      <c r="E7549" s="206">
        <v>25895.919999999998</v>
      </c>
      <c r="F7549" s="206">
        <v>29132.91</v>
      </c>
      <c r="G7549" s="205">
        <f t="shared" si="596"/>
        <v>0.42446761080514028</v>
      </c>
      <c r="H7549" s="207">
        <f t="shared" si="597"/>
        <v>0.45</v>
      </c>
      <c r="I7549" s="213">
        <v>304228</v>
      </c>
      <c r="J7549" s="213">
        <v>16732.54</v>
      </c>
      <c r="K7549" s="212">
        <v>24338.240000000002</v>
      </c>
      <c r="L7549" s="212">
        <v>27380.52</v>
      </c>
      <c r="M7549" s="239">
        <f t="shared" si="594"/>
        <v>0.51519999999974975</v>
      </c>
      <c r="N7549" s="239"/>
      <c r="O7549" s="178"/>
      <c r="P7549" s="178"/>
      <c r="Q7549" s="178"/>
      <c r="R7549" s="178"/>
      <c r="S7549" s="178"/>
      <c r="T7549" s="178"/>
      <c r="U7549" s="178"/>
      <c r="V7549" s="178"/>
      <c r="W7549" s="178"/>
      <c r="X7549" s="178"/>
      <c r="Y7549" s="210">
        <f t="shared" si="593"/>
        <v>0.39893522161028061</v>
      </c>
      <c r="Z7549" s="211">
        <f t="shared" si="595"/>
        <v>0.44</v>
      </c>
      <c r="AA7549" s="178"/>
      <c r="AB7549" s="178"/>
      <c r="AC7549" s="178"/>
    </row>
    <row r="7550" spans="2:29" x14ac:dyDescent="0.35">
      <c r="B7550" s="222">
        <v>762700</v>
      </c>
      <c r="C7550" s="208">
        <v>323744</v>
      </c>
      <c r="D7550" s="309">
        <v>17805.919999999998</v>
      </c>
      <c r="E7550" s="206">
        <v>25899.52</v>
      </c>
      <c r="F7550" s="206">
        <v>29136.959999999999</v>
      </c>
      <c r="G7550" s="205">
        <f t="shared" si="596"/>
        <v>0.42447095843713123</v>
      </c>
      <c r="H7550" s="207">
        <f t="shared" si="597"/>
        <v>0.45</v>
      </c>
      <c r="I7550" s="213">
        <v>304274</v>
      </c>
      <c r="J7550" s="213">
        <v>16735.07</v>
      </c>
      <c r="K7550" s="212">
        <v>24341.919999999998</v>
      </c>
      <c r="L7550" s="212">
        <v>27384.66</v>
      </c>
      <c r="M7550" s="239">
        <f t="shared" si="594"/>
        <v>0.51530000000006115</v>
      </c>
      <c r="N7550" s="239"/>
      <c r="O7550" s="178"/>
      <c r="P7550" s="178"/>
      <c r="Q7550" s="178"/>
      <c r="R7550" s="178"/>
      <c r="S7550" s="178"/>
      <c r="T7550" s="178"/>
      <c r="U7550" s="178"/>
      <c r="V7550" s="178"/>
      <c r="W7550" s="178"/>
      <c r="X7550" s="178"/>
      <c r="Y7550" s="210">
        <f t="shared" si="593"/>
        <v>0.39894322800576898</v>
      </c>
      <c r="Z7550" s="211">
        <f t="shared" si="595"/>
        <v>0.46</v>
      </c>
      <c r="AA7550" s="178"/>
      <c r="AB7550" s="178"/>
      <c r="AC7550" s="178"/>
    </row>
    <row r="7551" spans="2:29" x14ac:dyDescent="0.35">
      <c r="B7551" s="222">
        <v>762800</v>
      </c>
      <c r="C7551" s="208">
        <v>323789</v>
      </c>
      <c r="D7551" s="309">
        <v>17808.39</v>
      </c>
      <c r="E7551" s="206">
        <v>25903.119999999999</v>
      </c>
      <c r="F7551" s="206">
        <v>29141.01</v>
      </c>
      <c r="G7551" s="205">
        <f t="shared" si="596"/>
        <v>0.42447430519140011</v>
      </c>
      <c r="H7551" s="207">
        <f t="shared" si="597"/>
        <v>0.45</v>
      </c>
      <c r="I7551" s="213">
        <v>304318</v>
      </c>
      <c r="J7551" s="213">
        <v>16737.490000000002</v>
      </c>
      <c r="K7551" s="212">
        <v>24345.439999999999</v>
      </c>
      <c r="L7551" s="212">
        <v>27388.62</v>
      </c>
      <c r="M7551" s="239">
        <f t="shared" si="594"/>
        <v>0.51520000000025901</v>
      </c>
      <c r="N7551" s="239"/>
      <c r="O7551" s="178"/>
      <c r="P7551" s="178"/>
      <c r="Q7551" s="178"/>
      <c r="R7551" s="178"/>
      <c r="S7551" s="178"/>
      <c r="T7551" s="178"/>
      <c r="U7551" s="178"/>
      <c r="V7551" s="178"/>
      <c r="W7551" s="178"/>
      <c r="X7551" s="178"/>
      <c r="Y7551" s="210">
        <f t="shared" si="593"/>
        <v>0.39894861038280022</v>
      </c>
      <c r="Z7551" s="211">
        <f t="shared" si="595"/>
        <v>0.44</v>
      </c>
      <c r="AA7551" s="178"/>
      <c r="AB7551" s="178"/>
      <c r="AC7551" s="178"/>
    </row>
    <row r="7552" spans="2:29" x14ac:dyDescent="0.35">
      <c r="B7552" s="222">
        <v>762900</v>
      </c>
      <c r="C7552" s="208">
        <v>323834</v>
      </c>
      <c r="D7552" s="309">
        <v>17810.87</v>
      </c>
      <c r="E7552" s="206">
        <v>25906.720000000001</v>
      </c>
      <c r="F7552" s="206">
        <v>29145.06</v>
      </c>
      <c r="G7552" s="205">
        <f t="shared" si="596"/>
        <v>0.42447765106829205</v>
      </c>
      <c r="H7552" s="207">
        <f t="shared" si="597"/>
        <v>0.45</v>
      </c>
      <c r="I7552" s="213">
        <v>304364</v>
      </c>
      <c r="J7552" s="213">
        <v>16740.02</v>
      </c>
      <c r="K7552" s="212">
        <v>24349.119999999999</v>
      </c>
      <c r="L7552" s="212">
        <v>27392.76</v>
      </c>
      <c r="M7552" s="239">
        <f t="shared" si="594"/>
        <v>0.51529999999995202</v>
      </c>
      <c r="N7552" s="239"/>
      <c r="O7552" s="178"/>
      <c r="P7552" s="178"/>
      <c r="Q7552" s="178"/>
      <c r="R7552" s="178"/>
      <c r="S7552" s="178"/>
      <c r="T7552" s="178"/>
      <c r="U7552" s="178"/>
      <c r="V7552" s="178"/>
      <c r="W7552" s="178"/>
      <c r="X7552" s="178"/>
      <c r="Y7552" s="210">
        <f t="shared" si="593"/>
        <v>0.39895661292436757</v>
      </c>
      <c r="Z7552" s="211">
        <f t="shared" si="595"/>
        <v>0.46</v>
      </c>
      <c r="AA7552" s="178"/>
      <c r="AB7552" s="178"/>
      <c r="AC7552" s="178"/>
    </row>
    <row r="7553" spans="2:29" x14ac:dyDescent="0.35">
      <c r="B7553" s="222">
        <v>763000</v>
      </c>
      <c r="C7553" s="208">
        <v>323879</v>
      </c>
      <c r="D7553" s="309">
        <v>17813.34</v>
      </c>
      <c r="E7553" s="206">
        <v>25910.32</v>
      </c>
      <c r="F7553" s="206">
        <v>29149.11</v>
      </c>
      <c r="G7553" s="205">
        <f t="shared" si="596"/>
        <v>0.42448099606815204</v>
      </c>
      <c r="H7553" s="207">
        <f t="shared" si="597"/>
        <v>0.45</v>
      </c>
      <c r="I7553" s="213">
        <v>304408</v>
      </c>
      <c r="J7553" s="213">
        <v>16742.439999999999</v>
      </c>
      <c r="K7553" s="212">
        <v>24352.639999999999</v>
      </c>
      <c r="L7553" s="212">
        <v>27396.720000000001</v>
      </c>
      <c r="M7553" s="239">
        <f t="shared" si="594"/>
        <v>0.51520000000011346</v>
      </c>
      <c r="N7553" s="239"/>
      <c r="O7553" s="178"/>
      <c r="P7553" s="178"/>
      <c r="Q7553" s="178"/>
      <c r="R7553" s="178"/>
      <c r="S7553" s="178"/>
      <c r="T7553" s="178"/>
      <c r="U7553" s="178"/>
      <c r="V7553" s="178"/>
      <c r="W7553" s="178"/>
      <c r="X7553" s="178"/>
      <c r="Y7553" s="210">
        <f t="shared" si="593"/>
        <v>0.39896199213630407</v>
      </c>
      <c r="Z7553" s="211">
        <f t="shared" si="595"/>
        <v>0.44</v>
      </c>
      <c r="AA7553" s="178"/>
      <c r="AB7553" s="178"/>
      <c r="AC7553" s="178"/>
    </row>
    <row r="7554" spans="2:29" x14ac:dyDescent="0.35">
      <c r="B7554" s="222">
        <v>763100</v>
      </c>
      <c r="C7554" s="208">
        <v>323924</v>
      </c>
      <c r="D7554" s="309">
        <v>17815.82</v>
      </c>
      <c r="E7554" s="206">
        <v>25913.919999999998</v>
      </c>
      <c r="F7554" s="206">
        <v>29153.16</v>
      </c>
      <c r="G7554" s="205">
        <f t="shared" si="596"/>
        <v>0.42448434019132486</v>
      </c>
      <c r="H7554" s="207">
        <f t="shared" si="597"/>
        <v>0.45</v>
      </c>
      <c r="I7554" s="213">
        <v>304454</v>
      </c>
      <c r="J7554" s="213">
        <v>16744.97</v>
      </c>
      <c r="K7554" s="212">
        <v>24356.32</v>
      </c>
      <c r="L7554" s="212">
        <v>27400.86</v>
      </c>
      <c r="M7554" s="239">
        <f t="shared" si="594"/>
        <v>0.51529999999980647</v>
      </c>
      <c r="N7554" s="239"/>
      <c r="O7554" s="178"/>
      <c r="P7554" s="178"/>
      <c r="Q7554" s="178"/>
      <c r="R7554" s="178"/>
      <c r="S7554" s="178"/>
      <c r="T7554" s="178"/>
      <c r="U7554" s="178"/>
      <c r="V7554" s="178"/>
      <c r="W7554" s="178"/>
      <c r="X7554" s="178"/>
      <c r="Y7554" s="210">
        <f t="shared" si="593"/>
        <v>0.39896999082689033</v>
      </c>
      <c r="Z7554" s="211">
        <f t="shared" si="595"/>
        <v>0.46</v>
      </c>
      <c r="AA7554" s="178"/>
      <c r="AB7554" s="178"/>
      <c r="AC7554" s="178"/>
    </row>
    <row r="7555" spans="2:29" x14ac:dyDescent="0.35">
      <c r="B7555" s="222">
        <v>763200</v>
      </c>
      <c r="C7555" s="208">
        <v>323969</v>
      </c>
      <c r="D7555" s="309">
        <v>17818.29</v>
      </c>
      <c r="E7555" s="206">
        <v>25917.52</v>
      </c>
      <c r="F7555" s="206">
        <v>29157.21</v>
      </c>
      <c r="G7555" s="205">
        <f t="shared" si="596"/>
        <v>0.42448768343815513</v>
      </c>
      <c r="H7555" s="207">
        <f t="shared" si="597"/>
        <v>0.45</v>
      </c>
      <c r="I7555" s="213">
        <v>304498</v>
      </c>
      <c r="J7555" s="213">
        <v>16747.39</v>
      </c>
      <c r="K7555" s="212">
        <v>24359.84</v>
      </c>
      <c r="L7555" s="212">
        <v>27404.82</v>
      </c>
      <c r="M7555" s="239">
        <f t="shared" si="594"/>
        <v>0.51520000000000432</v>
      </c>
      <c r="N7555" s="239"/>
      <c r="O7555" s="178"/>
      <c r="P7555" s="178"/>
      <c r="Q7555" s="178"/>
      <c r="R7555" s="178"/>
      <c r="S7555" s="178"/>
      <c r="T7555" s="178"/>
      <c r="U7555" s="178"/>
      <c r="V7555" s="178"/>
      <c r="W7555" s="178"/>
      <c r="X7555" s="178"/>
      <c r="Y7555" s="210">
        <f t="shared" ref="Y7555:Y7618" si="598">I7555/$B7555</f>
        <v>0.3989753668763103</v>
      </c>
      <c r="Z7555" s="211">
        <f t="shared" si="595"/>
        <v>0.44</v>
      </c>
      <c r="AA7555" s="178"/>
      <c r="AB7555" s="178"/>
      <c r="AC7555" s="178"/>
    </row>
    <row r="7556" spans="2:29" x14ac:dyDescent="0.35">
      <c r="B7556" s="222">
        <v>763300</v>
      </c>
      <c r="C7556" s="208">
        <v>324014</v>
      </c>
      <c r="D7556" s="309">
        <v>17820.77</v>
      </c>
      <c r="E7556" s="206">
        <v>25921.119999999999</v>
      </c>
      <c r="F7556" s="206">
        <v>29161.26</v>
      </c>
      <c r="G7556" s="205">
        <f t="shared" si="596"/>
        <v>0.42449102580898729</v>
      </c>
      <c r="H7556" s="207">
        <f t="shared" si="597"/>
        <v>0.45</v>
      </c>
      <c r="I7556" s="213">
        <v>304544</v>
      </c>
      <c r="J7556" s="213">
        <v>16749.919999999998</v>
      </c>
      <c r="K7556" s="212">
        <v>24363.52</v>
      </c>
      <c r="L7556" s="212">
        <v>27408.959999999999</v>
      </c>
      <c r="M7556" s="239">
        <f t="shared" ref="M7556:M7619" si="599">(C7556+D7556+F7556-C7555-D7555-F7555)/100</f>
        <v>0.51530000000027942</v>
      </c>
      <c r="N7556" s="239"/>
      <c r="O7556" s="178"/>
      <c r="P7556" s="178"/>
      <c r="Q7556" s="178"/>
      <c r="R7556" s="178"/>
      <c r="S7556" s="178"/>
      <c r="T7556" s="178"/>
      <c r="U7556" s="178"/>
      <c r="V7556" s="178"/>
      <c r="W7556" s="178"/>
      <c r="X7556" s="178"/>
      <c r="Y7556" s="210">
        <f t="shared" si="598"/>
        <v>0.39898336171885235</v>
      </c>
      <c r="Z7556" s="211">
        <f t="shared" ref="Z7556:Z7619" si="600">(I7556-I7555)/($B7556-$B7555)</f>
        <v>0.46</v>
      </c>
      <c r="AA7556" s="178"/>
      <c r="AB7556" s="178"/>
      <c r="AC7556" s="178"/>
    </row>
    <row r="7557" spans="2:29" x14ac:dyDescent="0.35">
      <c r="B7557" s="222">
        <v>763400</v>
      </c>
      <c r="C7557" s="208">
        <v>324059</v>
      </c>
      <c r="D7557" s="309">
        <v>17823.240000000002</v>
      </c>
      <c r="E7557" s="206">
        <v>25924.720000000001</v>
      </c>
      <c r="F7557" s="206">
        <v>29165.31</v>
      </c>
      <c r="G7557" s="205">
        <f t="shared" ref="G7557:G7620" si="601">C7557/B7557</f>
        <v>0.42449436730416557</v>
      </c>
      <c r="H7557" s="207">
        <f t="shared" ref="H7557:H7620" si="602">(C7557-C7556)/(B7557-B7556)</f>
        <v>0.45</v>
      </c>
      <c r="I7557" s="213">
        <v>304588</v>
      </c>
      <c r="J7557" s="213">
        <v>16752.34</v>
      </c>
      <c r="K7557" s="212">
        <v>24367.040000000001</v>
      </c>
      <c r="L7557" s="212">
        <v>27412.92</v>
      </c>
      <c r="M7557" s="239">
        <f t="shared" si="599"/>
        <v>0.51519999999989519</v>
      </c>
      <c r="N7557" s="239"/>
      <c r="O7557" s="178"/>
      <c r="P7557" s="178"/>
      <c r="Q7557" s="178"/>
      <c r="R7557" s="178"/>
      <c r="S7557" s="178"/>
      <c r="T7557" s="178"/>
      <c r="U7557" s="178"/>
      <c r="V7557" s="178"/>
      <c r="W7557" s="178"/>
      <c r="X7557" s="178"/>
      <c r="Y7557" s="210">
        <f t="shared" si="598"/>
        <v>0.39898873460833117</v>
      </c>
      <c r="Z7557" s="211">
        <f t="shared" si="600"/>
        <v>0.44</v>
      </c>
      <c r="AA7557" s="178"/>
      <c r="AB7557" s="178"/>
      <c r="AC7557" s="178"/>
    </row>
    <row r="7558" spans="2:29" x14ac:dyDescent="0.35">
      <c r="B7558" s="222">
        <v>763500</v>
      </c>
      <c r="C7558" s="208">
        <v>324104</v>
      </c>
      <c r="D7558" s="309">
        <v>17825.72</v>
      </c>
      <c r="E7558" s="206">
        <v>25928.32</v>
      </c>
      <c r="F7558" s="206">
        <v>29169.360000000001</v>
      </c>
      <c r="G7558" s="205">
        <f t="shared" si="601"/>
        <v>0.42449770792403407</v>
      </c>
      <c r="H7558" s="207">
        <f t="shared" si="602"/>
        <v>0.45</v>
      </c>
      <c r="I7558" s="213">
        <v>304634</v>
      </c>
      <c r="J7558" s="213">
        <v>16754.87</v>
      </c>
      <c r="K7558" s="212">
        <v>24370.720000000001</v>
      </c>
      <c r="L7558" s="212">
        <v>27417.06</v>
      </c>
      <c r="M7558" s="239">
        <f t="shared" si="599"/>
        <v>0.51529999999955178</v>
      </c>
      <c r="N7558" s="239"/>
      <c r="O7558" s="178"/>
      <c r="P7558" s="178"/>
      <c r="Q7558" s="178"/>
      <c r="R7558" s="178"/>
      <c r="S7558" s="178"/>
      <c r="T7558" s="178"/>
      <c r="U7558" s="178"/>
      <c r="V7558" s="178"/>
      <c r="W7558" s="178"/>
      <c r="X7558" s="178"/>
      <c r="Y7558" s="210">
        <f t="shared" si="598"/>
        <v>0.39899672560576294</v>
      </c>
      <c r="Z7558" s="211">
        <f t="shared" si="600"/>
        <v>0.46</v>
      </c>
      <c r="AA7558" s="178"/>
      <c r="AB7558" s="178"/>
      <c r="AC7558" s="178"/>
    </row>
    <row r="7559" spans="2:29" x14ac:dyDescent="0.35">
      <c r="B7559" s="222">
        <v>763600</v>
      </c>
      <c r="C7559" s="208">
        <v>324149</v>
      </c>
      <c r="D7559" s="309">
        <v>17828.189999999999</v>
      </c>
      <c r="E7559" s="206">
        <v>25931.919999999998</v>
      </c>
      <c r="F7559" s="206">
        <v>29173.41</v>
      </c>
      <c r="G7559" s="205">
        <f t="shared" si="601"/>
        <v>0.42450104766893659</v>
      </c>
      <c r="H7559" s="207">
        <f t="shared" si="602"/>
        <v>0.45</v>
      </c>
      <c r="I7559" s="213">
        <v>304678</v>
      </c>
      <c r="J7559" s="213">
        <v>16757.29</v>
      </c>
      <c r="K7559" s="212">
        <v>24374.240000000002</v>
      </c>
      <c r="L7559" s="212">
        <v>27421.02</v>
      </c>
      <c r="M7559" s="239">
        <f t="shared" si="599"/>
        <v>0.51519999999974975</v>
      </c>
      <c r="N7559" s="239"/>
      <c r="O7559" s="178"/>
      <c r="P7559" s="178"/>
      <c r="Q7559" s="178"/>
      <c r="R7559" s="178"/>
      <c r="S7559" s="178"/>
      <c r="T7559" s="178"/>
      <c r="U7559" s="178"/>
      <c r="V7559" s="178"/>
      <c r="W7559" s="178"/>
      <c r="X7559" s="178"/>
      <c r="Y7559" s="210">
        <f t="shared" si="598"/>
        <v>0.39900209533787323</v>
      </c>
      <c r="Z7559" s="211">
        <f t="shared" si="600"/>
        <v>0.44</v>
      </c>
      <c r="AA7559" s="178"/>
      <c r="AB7559" s="178"/>
      <c r="AC7559" s="178"/>
    </row>
    <row r="7560" spans="2:29" x14ac:dyDescent="0.35">
      <c r="B7560" s="222">
        <v>763700</v>
      </c>
      <c r="C7560" s="208">
        <v>324194</v>
      </c>
      <c r="D7560" s="309">
        <v>17830.669999999998</v>
      </c>
      <c r="E7560" s="206">
        <v>25935.52</v>
      </c>
      <c r="F7560" s="206">
        <v>29177.46</v>
      </c>
      <c r="G7560" s="205">
        <f t="shared" si="601"/>
        <v>0.42450438653921696</v>
      </c>
      <c r="H7560" s="207">
        <f t="shared" si="602"/>
        <v>0.45</v>
      </c>
      <c r="I7560" s="213">
        <v>304724</v>
      </c>
      <c r="J7560" s="213">
        <v>16759.82</v>
      </c>
      <c r="K7560" s="212">
        <v>24377.919999999998</v>
      </c>
      <c r="L7560" s="212">
        <v>27425.16</v>
      </c>
      <c r="M7560" s="239">
        <f t="shared" si="599"/>
        <v>0.51530000000006115</v>
      </c>
      <c r="N7560" s="239"/>
      <c r="O7560" s="178"/>
      <c r="P7560" s="178"/>
      <c r="Q7560" s="178"/>
      <c r="R7560" s="178"/>
      <c r="S7560" s="178"/>
      <c r="T7560" s="178"/>
      <c r="U7560" s="178"/>
      <c r="V7560" s="178"/>
      <c r="W7560" s="178"/>
      <c r="X7560" s="178"/>
      <c r="Y7560" s="210">
        <f t="shared" si="598"/>
        <v>0.39901008249312558</v>
      </c>
      <c r="Z7560" s="211">
        <f t="shared" si="600"/>
        <v>0.46</v>
      </c>
      <c r="AA7560" s="178"/>
      <c r="AB7560" s="178"/>
      <c r="AC7560" s="178"/>
    </row>
    <row r="7561" spans="2:29" x14ac:dyDescent="0.35">
      <c r="B7561" s="222">
        <v>763800</v>
      </c>
      <c r="C7561" s="208">
        <v>324239</v>
      </c>
      <c r="D7561" s="309">
        <v>17833.14</v>
      </c>
      <c r="E7561" s="206">
        <v>25939.119999999999</v>
      </c>
      <c r="F7561" s="206">
        <v>29181.51</v>
      </c>
      <c r="G7561" s="205">
        <f t="shared" si="601"/>
        <v>0.42450772453521862</v>
      </c>
      <c r="H7561" s="207">
        <f t="shared" si="602"/>
        <v>0.45</v>
      </c>
      <c r="I7561" s="213">
        <v>304768</v>
      </c>
      <c r="J7561" s="213">
        <v>16762.240000000002</v>
      </c>
      <c r="K7561" s="212">
        <v>24381.439999999999</v>
      </c>
      <c r="L7561" s="212">
        <v>27429.119999999999</v>
      </c>
      <c r="M7561" s="239">
        <f t="shared" si="599"/>
        <v>0.51520000000025901</v>
      </c>
      <c r="N7561" s="239"/>
      <c r="O7561" s="178"/>
      <c r="P7561" s="178"/>
      <c r="Q7561" s="178"/>
      <c r="R7561" s="178"/>
      <c r="S7561" s="178"/>
      <c r="T7561" s="178"/>
      <c r="U7561" s="178"/>
      <c r="V7561" s="178"/>
      <c r="W7561" s="178"/>
      <c r="X7561" s="178"/>
      <c r="Y7561" s="210">
        <f t="shared" si="598"/>
        <v>0.39901544907043729</v>
      </c>
      <c r="Z7561" s="211">
        <f t="shared" si="600"/>
        <v>0.44</v>
      </c>
      <c r="AA7561" s="178"/>
      <c r="AB7561" s="178"/>
      <c r="AC7561" s="178"/>
    </row>
    <row r="7562" spans="2:29" x14ac:dyDescent="0.35">
      <c r="B7562" s="222">
        <v>763900</v>
      </c>
      <c r="C7562" s="208">
        <v>324284</v>
      </c>
      <c r="D7562" s="309">
        <v>17835.62</v>
      </c>
      <c r="E7562" s="206">
        <v>25942.720000000001</v>
      </c>
      <c r="F7562" s="206">
        <v>29185.56</v>
      </c>
      <c r="G7562" s="205">
        <f t="shared" si="601"/>
        <v>0.42451106165728497</v>
      </c>
      <c r="H7562" s="207">
        <f t="shared" si="602"/>
        <v>0.45</v>
      </c>
      <c r="I7562" s="213">
        <v>304814</v>
      </c>
      <c r="J7562" s="213">
        <v>16764.77</v>
      </c>
      <c r="K7562" s="212">
        <v>24385.119999999999</v>
      </c>
      <c r="L7562" s="212">
        <v>27433.26</v>
      </c>
      <c r="M7562" s="239">
        <f t="shared" si="599"/>
        <v>0.51529999999995202</v>
      </c>
      <c r="N7562" s="239"/>
      <c r="O7562" s="178"/>
      <c r="P7562" s="178"/>
      <c r="Q7562" s="178"/>
      <c r="R7562" s="178"/>
      <c r="S7562" s="178"/>
      <c r="T7562" s="178"/>
      <c r="U7562" s="178"/>
      <c r="V7562" s="178"/>
      <c r="W7562" s="178"/>
      <c r="X7562" s="178"/>
      <c r="Y7562" s="210">
        <f t="shared" si="598"/>
        <v>0.399023432386438</v>
      </c>
      <c r="Z7562" s="211">
        <f t="shared" si="600"/>
        <v>0.46</v>
      </c>
      <c r="AA7562" s="178"/>
      <c r="AB7562" s="178"/>
      <c r="AC7562" s="178"/>
    </row>
    <row r="7563" spans="2:29" x14ac:dyDescent="0.35">
      <c r="B7563" s="222">
        <v>764000</v>
      </c>
      <c r="C7563" s="208">
        <v>324329</v>
      </c>
      <c r="D7563" s="309">
        <v>17838.09</v>
      </c>
      <c r="E7563" s="206">
        <v>25946.32</v>
      </c>
      <c r="F7563" s="206">
        <v>29189.61</v>
      </c>
      <c r="G7563" s="205">
        <f t="shared" si="601"/>
        <v>0.42451439790575918</v>
      </c>
      <c r="H7563" s="207">
        <f t="shared" si="602"/>
        <v>0.45</v>
      </c>
      <c r="I7563" s="213">
        <v>304858</v>
      </c>
      <c r="J7563" s="213">
        <v>16767.189999999999</v>
      </c>
      <c r="K7563" s="212">
        <v>24388.639999999999</v>
      </c>
      <c r="L7563" s="212">
        <v>27437.22</v>
      </c>
      <c r="M7563" s="239">
        <f t="shared" si="599"/>
        <v>0.51520000000011346</v>
      </c>
      <c r="N7563" s="239"/>
      <c r="O7563" s="178"/>
      <c r="P7563" s="178"/>
      <c r="Q7563" s="178"/>
      <c r="R7563" s="178"/>
      <c r="S7563" s="178"/>
      <c r="T7563" s="178"/>
      <c r="U7563" s="178"/>
      <c r="V7563" s="178"/>
      <c r="W7563" s="178"/>
      <c r="X7563" s="178"/>
      <c r="Y7563" s="210">
        <f t="shared" si="598"/>
        <v>0.39902879581151834</v>
      </c>
      <c r="Z7563" s="211">
        <f t="shared" si="600"/>
        <v>0.44</v>
      </c>
      <c r="AA7563" s="178"/>
      <c r="AB7563" s="178"/>
      <c r="AC7563" s="178"/>
    </row>
    <row r="7564" spans="2:29" x14ac:dyDescent="0.35">
      <c r="B7564" s="222">
        <v>764100</v>
      </c>
      <c r="C7564" s="208">
        <v>324374</v>
      </c>
      <c r="D7564" s="309">
        <v>17840.57</v>
      </c>
      <c r="E7564" s="206">
        <v>25949.919999999998</v>
      </c>
      <c r="F7564" s="206">
        <v>29193.66</v>
      </c>
      <c r="G7564" s="205">
        <f t="shared" si="601"/>
        <v>0.42451773328098419</v>
      </c>
      <c r="H7564" s="207">
        <f t="shared" si="602"/>
        <v>0.45</v>
      </c>
      <c r="I7564" s="213">
        <v>304904</v>
      </c>
      <c r="J7564" s="213">
        <v>16769.72</v>
      </c>
      <c r="K7564" s="212">
        <v>24392.32</v>
      </c>
      <c r="L7564" s="212">
        <v>27441.360000000001</v>
      </c>
      <c r="M7564" s="239">
        <f t="shared" si="599"/>
        <v>0.51529999999980647</v>
      </c>
      <c r="N7564" s="239"/>
      <c r="O7564" s="178"/>
      <c r="P7564" s="178"/>
      <c r="Q7564" s="178"/>
      <c r="R7564" s="178"/>
      <c r="S7564" s="178"/>
      <c r="T7564" s="178"/>
      <c r="U7564" s="178"/>
      <c r="V7564" s="178"/>
      <c r="W7564" s="178"/>
      <c r="X7564" s="178"/>
      <c r="Y7564" s="210">
        <f t="shared" si="598"/>
        <v>0.39903677529119225</v>
      </c>
      <c r="Z7564" s="211">
        <f t="shared" si="600"/>
        <v>0.46</v>
      </c>
      <c r="AA7564" s="178"/>
      <c r="AB7564" s="178"/>
      <c r="AC7564" s="178"/>
    </row>
    <row r="7565" spans="2:29" x14ac:dyDescent="0.35">
      <c r="B7565" s="222">
        <v>764200</v>
      </c>
      <c r="C7565" s="208">
        <v>324419</v>
      </c>
      <c r="D7565" s="309">
        <v>17843.04</v>
      </c>
      <c r="E7565" s="206">
        <v>25953.52</v>
      </c>
      <c r="F7565" s="206">
        <v>29197.71</v>
      </c>
      <c r="G7565" s="205">
        <f t="shared" si="601"/>
        <v>0.42452106778330279</v>
      </c>
      <c r="H7565" s="207">
        <f t="shared" si="602"/>
        <v>0.45</v>
      </c>
      <c r="I7565" s="213">
        <v>304948</v>
      </c>
      <c r="J7565" s="213">
        <v>16772.14</v>
      </c>
      <c r="K7565" s="212">
        <v>24395.84</v>
      </c>
      <c r="L7565" s="212">
        <v>27445.32</v>
      </c>
      <c r="M7565" s="239">
        <f t="shared" si="599"/>
        <v>0.51520000000000432</v>
      </c>
      <c r="N7565" s="239"/>
      <c r="O7565" s="178"/>
      <c r="P7565" s="178"/>
      <c r="Q7565" s="178"/>
      <c r="R7565" s="178"/>
      <c r="S7565" s="178"/>
      <c r="T7565" s="178"/>
      <c r="U7565" s="178"/>
      <c r="V7565" s="178"/>
      <c r="W7565" s="178"/>
      <c r="X7565" s="178"/>
      <c r="Y7565" s="210">
        <f t="shared" si="598"/>
        <v>0.39904213556660562</v>
      </c>
      <c r="Z7565" s="211">
        <f t="shared" si="600"/>
        <v>0.44</v>
      </c>
      <c r="AA7565" s="178"/>
      <c r="AB7565" s="178"/>
      <c r="AC7565" s="178"/>
    </row>
    <row r="7566" spans="2:29" x14ac:dyDescent="0.35">
      <c r="B7566" s="222">
        <v>764300</v>
      </c>
      <c r="C7566" s="208">
        <v>324464</v>
      </c>
      <c r="D7566" s="309">
        <v>17845.52</v>
      </c>
      <c r="E7566" s="206">
        <v>25957.119999999999</v>
      </c>
      <c r="F7566" s="206">
        <v>29201.759999999998</v>
      </c>
      <c r="G7566" s="205">
        <f t="shared" si="601"/>
        <v>0.42452440141305769</v>
      </c>
      <c r="H7566" s="207">
        <f t="shared" si="602"/>
        <v>0.45</v>
      </c>
      <c r="I7566" s="213">
        <v>304994</v>
      </c>
      <c r="J7566" s="213">
        <v>16774.669999999998</v>
      </c>
      <c r="K7566" s="212">
        <v>24399.52</v>
      </c>
      <c r="L7566" s="212">
        <v>27449.46</v>
      </c>
      <c r="M7566" s="239">
        <f t="shared" si="599"/>
        <v>0.51530000000027942</v>
      </c>
      <c r="N7566" s="239"/>
      <c r="O7566" s="178"/>
      <c r="P7566" s="178"/>
      <c r="Q7566" s="178"/>
      <c r="R7566" s="178"/>
      <c r="S7566" s="178"/>
      <c r="T7566" s="178"/>
      <c r="U7566" s="178"/>
      <c r="V7566" s="178"/>
      <c r="W7566" s="178"/>
      <c r="X7566" s="178"/>
      <c r="Y7566" s="210">
        <f t="shared" si="598"/>
        <v>0.39905011121287454</v>
      </c>
      <c r="Z7566" s="211">
        <f t="shared" si="600"/>
        <v>0.46</v>
      </c>
      <c r="AA7566" s="178"/>
      <c r="AB7566" s="178"/>
      <c r="AC7566" s="178"/>
    </row>
    <row r="7567" spans="2:29" x14ac:dyDescent="0.35">
      <c r="B7567" s="222">
        <v>764400</v>
      </c>
      <c r="C7567" s="208">
        <v>324509</v>
      </c>
      <c r="D7567" s="309">
        <v>17847.990000000002</v>
      </c>
      <c r="E7567" s="206">
        <v>25960.720000000001</v>
      </c>
      <c r="F7567" s="206">
        <v>29205.81</v>
      </c>
      <c r="G7567" s="205">
        <f t="shared" si="601"/>
        <v>0.42452773417059131</v>
      </c>
      <c r="H7567" s="207">
        <f t="shared" si="602"/>
        <v>0.45</v>
      </c>
      <c r="I7567" s="213">
        <v>305038</v>
      </c>
      <c r="J7567" s="213">
        <v>16777.09</v>
      </c>
      <c r="K7567" s="212">
        <v>24403.040000000001</v>
      </c>
      <c r="L7567" s="212">
        <v>27453.42</v>
      </c>
      <c r="M7567" s="239">
        <f t="shared" si="599"/>
        <v>0.51519999999989519</v>
      </c>
      <c r="N7567" s="239"/>
      <c r="O7567" s="178"/>
      <c r="P7567" s="178"/>
      <c r="Q7567" s="178"/>
      <c r="R7567" s="178"/>
      <c r="S7567" s="178"/>
      <c r="T7567" s="178"/>
      <c r="U7567" s="178"/>
      <c r="V7567" s="178"/>
      <c r="W7567" s="178"/>
      <c r="X7567" s="178"/>
      <c r="Y7567" s="210">
        <f t="shared" si="598"/>
        <v>0.39905546834118261</v>
      </c>
      <c r="Z7567" s="211">
        <f t="shared" si="600"/>
        <v>0.44</v>
      </c>
      <c r="AA7567" s="178"/>
      <c r="AB7567" s="178"/>
      <c r="AC7567" s="178"/>
    </row>
    <row r="7568" spans="2:29" x14ac:dyDescent="0.35">
      <c r="B7568" s="222">
        <v>764500</v>
      </c>
      <c r="C7568" s="208">
        <v>324554</v>
      </c>
      <c r="D7568" s="309">
        <v>17850.47</v>
      </c>
      <c r="E7568" s="206">
        <v>25964.32</v>
      </c>
      <c r="F7568" s="206">
        <v>29209.86</v>
      </c>
      <c r="G7568" s="205">
        <f t="shared" si="601"/>
        <v>0.42453106605624591</v>
      </c>
      <c r="H7568" s="207">
        <f t="shared" si="602"/>
        <v>0.45</v>
      </c>
      <c r="I7568" s="213">
        <v>305084</v>
      </c>
      <c r="J7568" s="213">
        <v>16779.62</v>
      </c>
      <c r="K7568" s="212">
        <v>24406.720000000001</v>
      </c>
      <c r="L7568" s="212">
        <v>27457.56</v>
      </c>
      <c r="M7568" s="239">
        <f t="shared" si="599"/>
        <v>0.51529999999955178</v>
      </c>
      <c r="N7568" s="239"/>
      <c r="O7568" s="178"/>
      <c r="P7568" s="178"/>
      <c r="Q7568" s="178"/>
      <c r="R7568" s="178"/>
      <c r="S7568" s="178"/>
      <c r="T7568" s="178"/>
      <c r="U7568" s="178"/>
      <c r="V7568" s="178"/>
      <c r="W7568" s="178"/>
      <c r="X7568" s="178"/>
      <c r="Y7568" s="210">
        <f t="shared" si="598"/>
        <v>0.39906344015696532</v>
      </c>
      <c r="Z7568" s="211">
        <f t="shared" si="600"/>
        <v>0.46</v>
      </c>
      <c r="AA7568" s="178"/>
      <c r="AB7568" s="178"/>
      <c r="AC7568" s="178"/>
    </row>
    <row r="7569" spans="2:29" x14ac:dyDescent="0.35">
      <c r="B7569" s="222">
        <v>764600</v>
      </c>
      <c r="C7569" s="208">
        <v>324599</v>
      </c>
      <c r="D7569" s="309">
        <v>17852.939999999999</v>
      </c>
      <c r="E7569" s="206">
        <v>25967.919999999998</v>
      </c>
      <c r="F7569" s="206">
        <v>29213.91</v>
      </c>
      <c r="G7569" s="205">
        <f t="shared" si="601"/>
        <v>0.42453439707036361</v>
      </c>
      <c r="H7569" s="207">
        <f t="shared" si="602"/>
        <v>0.45</v>
      </c>
      <c r="I7569" s="213">
        <v>305128</v>
      </c>
      <c r="J7569" s="213">
        <v>16782.04</v>
      </c>
      <c r="K7569" s="212">
        <v>24410.240000000002</v>
      </c>
      <c r="L7569" s="212">
        <v>27461.52</v>
      </c>
      <c r="M7569" s="239">
        <f t="shared" si="599"/>
        <v>0.51519999999974975</v>
      </c>
      <c r="N7569" s="239"/>
      <c r="O7569" s="178"/>
      <c r="P7569" s="178"/>
      <c r="Q7569" s="178"/>
      <c r="R7569" s="178"/>
      <c r="S7569" s="178"/>
      <c r="T7569" s="178"/>
      <c r="U7569" s="178"/>
      <c r="V7569" s="178"/>
      <c r="W7569" s="178"/>
      <c r="X7569" s="178"/>
      <c r="Y7569" s="210">
        <f t="shared" si="598"/>
        <v>0.39906879414072716</v>
      </c>
      <c r="Z7569" s="211">
        <f t="shared" si="600"/>
        <v>0.44</v>
      </c>
      <c r="AA7569" s="178"/>
      <c r="AB7569" s="178"/>
      <c r="AC7569" s="178"/>
    </row>
    <row r="7570" spans="2:29" x14ac:dyDescent="0.35">
      <c r="B7570" s="222">
        <v>764700</v>
      </c>
      <c r="C7570" s="208">
        <v>324644</v>
      </c>
      <c r="D7570" s="309">
        <v>17855.419999999998</v>
      </c>
      <c r="E7570" s="206">
        <v>25971.52</v>
      </c>
      <c r="F7570" s="206">
        <v>29217.96</v>
      </c>
      <c r="G7570" s="205">
        <f t="shared" si="601"/>
        <v>0.42453772721328625</v>
      </c>
      <c r="H7570" s="207">
        <f t="shared" si="602"/>
        <v>0.45</v>
      </c>
      <c r="I7570" s="213">
        <v>305174</v>
      </c>
      <c r="J7570" s="213">
        <v>16784.57</v>
      </c>
      <c r="K7570" s="212">
        <v>24413.919999999998</v>
      </c>
      <c r="L7570" s="212">
        <v>27465.66</v>
      </c>
      <c r="M7570" s="239">
        <f t="shared" si="599"/>
        <v>0.51530000000006115</v>
      </c>
      <c r="N7570" s="239"/>
      <c r="O7570" s="178"/>
      <c r="P7570" s="178"/>
      <c r="Q7570" s="178"/>
      <c r="R7570" s="178"/>
      <c r="S7570" s="178"/>
      <c r="T7570" s="178"/>
      <c r="U7570" s="178"/>
      <c r="V7570" s="178"/>
      <c r="W7570" s="178"/>
      <c r="X7570" s="178"/>
      <c r="Y7570" s="210">
        <f t="shared" si="598"/>
        <v>0.39907676212893944</v>
      </c>
      <c r="Z7570" s="211">
        <f t="shared" si="600"/>
        <v>0.46</v>
      </c>
      <c r="AA7570" s="178"/>
      <c r="AB7570" s="178"/>
      <c r="AC7570" s="178"/>
    </row>
    <row r="7571" spans="2:29" x14ac:dyDescent="0.35">
      <c r="B7571" s="222">
        <v>764800</v>
      </c>
      <c r="C7571" s="208">
        <v>324689</v>
      </c>
      <c r="D7571" s="309">
        <v>17857.89</v>
      </c>
      <c r="E7571" s="206">
        <v>25975.119999999999</v>
      </c>
      <c r="F7571" s="206">
        <v>29222.01</v>
      </c>
      <c r="G7571" s="205">
        <f t="shared" si="601"/>
        <v>0.42454105648535567</v>
      </c>
      <c r="H7571" s="207">
        <f t="shared" si="602"/>
        <v>0.45</v>
      </c>
      <c r="I7571" s="213">
        <v>305218</v>
      </c>
      <c r="J7571" s="213">
        <v>16786.990000000002</v>
      </c>
      <c r="K7571" s="212">
        <v>24417.439999999999</v>
      </c>
      <c r="L7571" s="212">
        <v>27469.62</v>
      </c>
      <c r="M7571" s="239">
        <f t="shared" si="599"/>
        <v>0.51520000000025901</v>
      </c>
      <c r="N7571" s="239"/>
      <c r="O7571" s="178"/>
      <c r="P7571" s="178"/>
      <c r="Q7571" s="178"/>
      <c r="R7571" s="178"/>
      <c r="S7571" s="178"/>
      <c r="T7571" s="178"/>
      <c r="U7571" s="178"/>
      <c r="V7571" s="178"/>
      <c r="W7571" s="178"/>
      <c r="X7571" s="178"/>
      <c r="Y7571" s="210">
        <f t="shared" si="598"/>
        <v>0.39908211297071128</v>
      </c>
      <c r="Z7571" s="211">
        <f t="shared" si="600"/>
        <v>0.44</v>
      </c>
      <c r="AA7571" s="178"/>
      <c r="AB7571" s="178"/>
      <c r="AC7571" s="178"/>
    </row>
    <row r="7572" spans="2:29" x14ac:dyDescent="0.35">
      <c r="B7572" s="222">
        <v>764900</v>
      </c>
      <c r="C7572" s="208">
        <v>324734</v>
      </c>
      <c r="D7572" s="309">
        <v>17860.37</v>
      </c>
      <c r="E7572" s="206">
        <v>25978.720000000001</v>
      </c>
      <c r="F7572" s="206">
        <v>29226.06</v>
      </c>
      <c r="G7572" s="205">
        <f t="shared" si="601"/>
        <v>0.42454438488691332</v>
      </c>
      <c r="H7572" s="207">
        <f t="shared" si="602"/>
        <v>0.45</v>
      </c>
      <c r="I7572" s="213">
        <v>305264</v>
      </c>
      <c r="J7572" s="213">
        <v>16789.52</v>
      </c>
      <c r="K7572" s="212">
        <v>24421.119999999999</v>
      </c>
      <c r="L7572" s="212">
        <v>27473.759999999998</v>
      </c>
      <c r="M7572" s="239">
        <f t="shared" si="599"/>
        <v>0.51529999999995202</v>
      </c>
      <c r="N7572" s="239"/>
      <c r="O7572" s="178"/>
      <c r="P7572" s="178"/>
      <c r="Q7572" s="178"/>
      <c r="R7572" s="178"/>
      <c r="S7572" s="178"/>
      <c r="T7572" s="178"/>
      <c r="U7572" s="178"/>
      <c r="V7572" s="178"/>
      <c r="W7572" s="178"/>
      <c r="X7572" s="178"/>
      <c r="Y7572" s="210">
        <f t="shared" si="598"/>
        <v>0.39909007713426592</v>
      </c>
      <c r="Z7572" s="211">
        <f t="shared" si="600"/>
        <v>0.46</v>
      </c>
      <c r="AA7572" s="178"/>
      <c r="AB7572" s="178"/>
      <c r="AC7572" s="178"/>
    </row>
    <row r="7573" spans="2:29" x14ac:dyDescent="0.35">
      <c r="B7573" s="222">
        <v>765000</v>
      </c>
      <c r="C7573" s="208">
        <v>324779</v>
      </c>
      <c r="D7573" s="309">
        <v>17862.84</v>
      </c>
      <c r="E7573" s="206">
        <v>25982.32</v>
      </c>
      <c r="F7573" s="206">
        <v>29230.11</v>
      </c>
      <c r="G7573" s="205">
        <f t="shared" si="601"/>
        <v>0.42454771241830064</v>
      </c>
      <c r="H7573" s="207">
        <f t="shared" si="602"/>
        <v>0.45</v>
      </c>
      <c r="I7573" s="213">
        <v>305308</v>
      </c>
      <c r="J7573" s="213">
        <v>16791.939999999999</v>
      </c>
      <c r="K7573" s="212">
        <v>24424.639999999999</v>
      </c>
      <c r="L7573" s="212">
        <v>27477.72</v>
      </c>
      <c r="M7573" s="239">
        <f t="shared" si="599"/>
        <v>0.51520000000011346</v>
      </c>
      <c r="N7573" s="239"/>
      <c r="O7573" s="178"/>
      <c r="P7573" s="178"/>
      <c r="Q7573" s="178"/>
      <c r="R7573" s="178"/>
      <c r="S7573" s="178"/>
      <c r="T7573" s="178"/>
      <c r="U7573" s="178"/>
      <c r="V7573" s="178"/>
      <c r="W7573" s="178"/>
      <c r="X7573" s="178"/>
      <c r="Y7573" s="210">
        <f t="shared" si="598"/>
        <v>0.39909542483660132</v>
      </c>
      <c r="Z7573" s="211">
        <f t="shared" si="600"/>
        <v>0.44</v>
      </c>
      <c r="AA7573" s="178"/>
      <c r="AB7573" s="178"/>
      <c r="AC7573" s="178"/>
    </row>
    <row r="7574" spans="2:29" x14ac:dyDescent="0.35">
      <c r="B7574" s="222">
        <v>765100</v>
      </c>
      <c r="C7574" s="208">
        <v>324824</v>
      </c>
      <c r="D7574" s="309">
        <v>17865.32</v>
      </c>
      <c r="E7574" s="206">
        <v>25985.919999999998</v>
      </c>
      <c r="F7574" s="206">
        <v>29234.16</v>
      </c>
      <c r="G7574" s="205">
        <f t="shared" si="601"/>
        <v>0.42455103907985886</v>
      </c>
      <c r="H7574" s="207">
        <f t="shared" si="602"/>
        <v>0.45</v>
      </c>
      <c r="I7574" s="213">
        <v>305354</v>
      </c>
      <c r="J7574" s="213">
        <v>16794.47</v>
      </c>
      <c r="K7574" s="212">
        <v>24428.32</v>
      </c>
      <c r="L7574" s="212">
        <v>27481.86</v>
      </c>
      <c r="M7574" s="239">
        <f t="shared" si="599"/>
        <v>0.51529999999980647</v>
      </c>
      <c r="N7574" s="239"/>
      <c r="O7574" s="178"/>
      <c r="P7574" s="178"/>
      <c r="Q7574" s="178"/>
      <c r="R7574" s="178"/>
      <c r="S7574" s="178"/>
      <c r="T7574" s="178"/>
      <c r="U7574" s="178"/>
      <c r="V7574" s="178"/>
      <c r="W7574" s="178"/>
      <c r="X7574" s="178"/>
      <c r="Y7574" s="210">
        <f t="shared" si="598"/>
        <v>0.39910338517840804</v>
      </c>
      <c r="Z7574" s="211">
        <f t="shared" si="600"/>
        <v>0.46</v>
      </c>
      <c r="AA7574" s="178"/>
      <c r="AB7574" s="178"/>
      <c r="AC7574" s="178"/>
    </row>
    <row r="7575" spans="2:29" x14ac:dyDescent="0.35">
      <c r="B7575" s="222">
        <v>765200</v>
      </c>
      <c r="C7575" s="208">
        <v>324869</v>
      </c>
      <c r="D7575" s="309">
        <v>17867.79</v>
      </c>
      <c r="E7575" s="206">
        <v>25989.52</v>
      </c>
      <c r="F7575" s="206">
        <v>29238.21</v>
      </c>
      <c r="G7575" s="205">
        <f t="shared" si="601"/>
        <v>0.42455436487192888</v>
      </c>
      <c r="H7575" s="207">
        <f t="shared" si="602"/>
        <v>0.45</v>
      </c>
      <c r="I7575" s="213">
        <v>305398</v>
      </c>
      <c r="J7575" s="213">
        <v>16796.89</v>
      </c>
      <c r="K7575" s="212">
        <v>24431.84</v>
      </c>
      <c r="L7575" s="212">
        <v>27485.82</v>
      </c>
      <c r="M7575" s="239">
        <f t="shared" si="599"/>
        <v>0.51520000000000432</v>
      </c>
      <c r="N7575" s="239"/>
      <c r="O7575" s="178"/>
      <c r="P7575" s="178"/>
      <c r="Q7575" s="178"/>
      <c r="R7575" s="178"/>
      <c r="S7575" s="178"/>
      <c r="T7575" s="178"/>
      <c r="U7575" s="178"/>
      <c r="V7575" s="178"/>
      <c r="W7575" s="178"/>
      <c r="X7575" s="178"/>
      <c r="Y7575" s="210">
        <f t="shared" si="598"/>
        <v>0.3991087297438578</v>
      </c>
      <c r="Z7575" s="211">
        <f t="shared" si="600"/>
        <v>0.44</v>
      </c>
      <c r="AA7575" s="178"/>
      <c r="AB7575" s="178"/>
      <c r="AC7575" s="178"/>
    </row>
    <row r="7576" spans="2:29" x14ac:dyDescent="0.35">
      <c r="B7576" s="222">
        <v>765300</v>
      </c>
      <c r="C7576" s="208">
        <v>324914</v>
      </c>
      <c r="D7576" s="309">
        <v>17870.27</v>
      </c>
      <c r="E7576" s="206">
        <v>25993.119999999999</v>
      </c>
      <c r="F7576" s="206">
        <v>29242.26</v>
      </c>
      <c r="G7576" s="205">
        <f t="shared" si="601"/>
        <v>0.4245576897948517</v>
      </c>
      <c r="H7576" s="207">
        <f t="shared" si="602"/>
        <v>0.45</v>
      </c>
      <c r="I7576" s="213">
        <v>305444</v>
      </c>
      <c r="J7576" s="213">
        <v>16799.419999999998</v>
      </c>
      <c r="K7576" s="212">
        <v>24435.52</v>
      </c>
      <c r="L7576" s="212">
        <v>27489.96</v>
      </c>
      <c r="M7576" s="239">
        <f t="shared" si="599"/>
        <v>0.51530000000027942</v>
      </c>
      <c r="N7576" s="239"/>
      <c r="O7576" s="178"/>
      <c r="P7576" s="178"/>
      <c r="Q7576" s="178"/>
      <c r="R7576" s="178"/>
      <c r="S7576" s="178"/>
      <c r="T7576" s="178"/>
      <c r="U7576" s="178"/>
      <c r="V7576" s="178"/>
      <c r="W7576" s="178"/>
      <c r="X7576" s="178"/>
      <c r="Y7576" s="210">
        <f t="shared" si="598"/>
        <v>0.39911668626682345</v>
      </c>
      <c r="Z7576" s="211">
        <f t="shared" si="600"/>
        <v>0.46</v>
      </c>
      <c r="AA7576" s="178"/>
      <c r="AB7576" s="178"/>
      <c r="AC7576" s="178"/>
    </row>
    <row r="7577" spans="2:29" x14ac:dyDescent="0.35">
      <c r="B7577" s="222">
        <v>765400</v>
      </c>
      <c r="C7577" s="208">
        <v>324959</v>
      </c>
      <c r="D7577" s="309">
        <v>17872.740000000002</v>
      </c>
      <c r="E7577" s="206">
        <v>25996.720000000001</v>
      </c>
      <c r="F7577" s="206">
        <v>29246.31</v>
      </c>
      <c r="G7577" s="205">
        <f t="shared" si="601"/>
        <v>0.42456101384896788</v>
      </c>
      <c r="H7577" s="207">
        <f t="shared" si="602"/>
        <v>0.45</v>
      </c>
      <c r="I7577" s="213">
        <v>305488</v>
      </c>
      <c r="J7577" s="213">
        <v>16801.84</v>
      </c>
      <c r="K7577" s="212">
        <v>24439.040000000001</v>
      </c>
      <c r="L7577" s="212">
        <v>27493.919999999998</v>
      </c>
      <c r="M7577" s="239">
        <f t="shared" si="599"/>
        <v>0.51519999999989519</v>
      </c>
      <c r="N7577" s="239"/>
      <c r="O7577" s="178"/>
      <c r="P7577" s="178"/>
      <c r="Q7577" s="178"/>
      <c r="R7577" s="178"/>
      <c r="S7577" s="178"/>
      <c r="T7577" s="178"/>
      <c r="U7577" s="178"/>
      <c r="V7577" s="178"/>
      <c r="W7577" s="178"/>
      <c r="X7577" s="178"/>
      <c r="Y7577" s="210">
        <f t="shared" si="598"/>
        <v>0.3991220276979357</v>
      </c>
      <c r="Z7577" s="211">
        <f t="shared" si="600"/>
        <v>0.44</v>
      </c>
      <c r="AA7577" s="178"/>
      <c r="AB7577" s="178"/>
      <c r="AC7577" s="178"/>
    </row>
    <row r="7578" spans="2:29" x14ac:dyDescent="0.35">
      <c r="B7578" s="222">
        <v>765500</v>
      </c>
      <c r="C7578" s="208">
        <v>325004</v>
      </c>
      <c r="D7578" s="309">
        <v>17875.22</v>
      </c>
      <c r="E7578" s="206">
        <v>26000.32</v>
      </c>
      <c r="F7578" s="206">
        <v>29250.36</v>
      </c>
      <c r="G7578" s="205">
        <f t="shared" si="601"/>
        <v>0.42456433703461788</v>
      </c>
      <c r="H7578" s="207">
        <f t="shared" si="602"/>
        <v>0.45</v>
      </c>
      <c r="I7578" s="213">
        <v>305534</v>
      </c>
      <c r="J7578" s="213">
        <v>16804.37</v>
      </c>
      <c r="K7578" s="212">
        <v>24442.720000000001</v>
      </c>
      <c r="L7578" s="212">
        <v>27498.06</v>
      </c>
      <c r="M7578" s="239">
        <f t="shared" si="599"/>
        <v>0.51529999999955178</v>
      </c>
      <c r="N7578" s="239"/>
      <c r="O7578" s="178"/>
      <c r="P7578" s="178"/>
      <c r="Q7578" s="178"/>
      <c r="R7578" s="178"/>
      <c r="S7578" s="178"/>
      <c r="T7578" s="178"/>
      <c r="U7578" s="178"/>
      <c r="V7578" s="178"/>
      <c r="W7578" s="178"/>
      <c r="X7578" s="178"/>
      <c r="Y7578" s="210">
        <f t="shared" si="598"/>
        <v>0.39912998040496406</v>
      </c>
      <c r="Z7578" s="211">
        <f t="shared" si="600"/>
        <v>0.46</v>
      </c>
      <c r="AA7578" s="178"/>
      <c r="AB7578" s="178"/>
      <c r="AC7578" s="178"/>
    </row>
    <row r="7579" spans="2:29" x14ac:dyDescent="0.35">
      <c r="B7579" s="222">
        <v>765600</v>
      </c>
      <c r="C7579" s="208">
        <v>325049</v>
      </c>
      <c r="D7579" s="309">
        <v>17877.689999999999</v>
      </c>
      <c r="E7579" s="206">
        <v>26003.919999999998</v>
      </c>
      <c r="F7579" s="206">
        <v>29254.41</v>
      </c>
      <c r="G7579" s="205">
        <f t="shared" si="601"/>
        <v>0.42456765935214213</v>
      </c>
      <c r="H7579" s="207">
        <f t="shared" si="602"/>
        <v>0.45</v>
      </c>
      <c r="I7579" s="213">
        <v>305578</v>
      </c>
      <c r="J7579" s="213">
        <v>16806.79</v>
      </c>
      <c r="K7579" s="212">
        <v>24446.240000000002</v>
      </c>
      <c r="L7579" s="212">
        <v>27502.02</v>
      </c>
      <c r="M7579" s="239">
        <f t="shared" si="599"/>
        <v>0.51519999999974975</v>
      </c>
      <c r="N7579" s="239"/>
      <c r="O7579" s="178"/>
      <c r="P7579" s="178"/>
      <c r="Q7579" s="178"/>
      <c r="R7579" s="178"/>
      <c r="S7579" s="178"/>
      <c r="T7579" s="178"/>
      <c r="U7579" s="178"/>
      <c r="V7579" s="178"/>
      <c r="W7579" s="178"/>
      <c r="X7579" s="178"/>
      <c r="Y7579" s="210">
        <f t="shared" si="598"/>
        <v>0.3991353187042842</v>
      </c>
      <c r="Z7579" s="211">
        <f t="shared" si="600"/>
        <v>0.44</v>
      </c>
      <c r="AA7579" s="178"/>
      <c r="AB7579" s="178"/>
      <c r="AC7579" s="178"/>
    </row>
    <row r="7580" spans="2:29" x14ac:dyDescent="0.35">
      <c r="B7580" s="222">
        <v>765700</v>
      </c>
      <c r="C7580" s="208">
        <v>325094</v>
      </c>
      <c r="D7580" s="309">
        <v>17880.169999999998</v>
      </c>
      <c r="E7580" s="206">
        <v>26007.52</v>
      </c>
      <c r="F7580" s="206">
        <v>29258.46</v>
      </c>
      <c r="G7580" s="205">
        <f t="shared" si="601"/>
        <v>0.42457098080188066</v>
      </c>
      <c r="H7580" s="207">
        <f t="shared" si="602"/>
        <v>0.45</v>
      </c>
      <c r="I7580" s="213">
        <v>305624</v>
      </c>
      <c r="J7580" s="213">
        <v>16809.32</v>
      </c>
      <c r="K7580" s="212">
        <v>24449.919999999998</v>
      </c>
      <c r="L7580" s="212">
        <v>27506.16</v>
      </c>
      <c r="M7580" s="239">
        <f t="shared" si="599"/>
        <v>0.51530000000006115</v>
      </c>
      <c r="N7580" s="239"/>
      <c r="O7580" s="178"/>
      <c r="P7580" s="178"/>
      <c r="Q7580" s="178"/>
      <c r="R7580" s="178"/>
      <c r="S7580" s="178"/>
      <c r="T7580" s="178"/>
      <c r="U7580" s="178"/>
      <c r="V7580" s="178"/>
      <c r="W7580" s="178"/>
      <c r="X7580" s="178"/>
      <c r="Y7580" s="210">
        <f t="shared" si="598"/>
        <v>0.39914326759827606</v>
      </c>
      <c r="Z7580" s="211">
        <f t="shared" si="600"/>
        <v>0.46</v>
      </c>
      <c r="AA7580" s="178"/>
      <c r="AB7580" s="178"/>
      <c r="AC7580" s="178"/>
    </row>
    <row r="7581" spans="2:29" x14ac:dyDescent="0.35">
      <c r="B7581" s="222">
        <v>765800</v>
      </c>
      <c r="C7581" s="208">
        <v>325139</v>
      </c>
      <c r="D7581" s="309">
        <v>17882.64</v>
      </c>
      <c r="E7581" s="206">
        <v>26011.119999999999</v>
      </c>
      <c r="F7581" s="206">
        <v>29262.51</v>
      </c>
      <c r="G7581" s="205">
        <f t="shared" si="601"/>
        <v>0.4245743013841734</v>
      </c>
      <c r="H7581" s="207">
        <f t="shared" si="602"/>
        <v>0.45</v>
      </c>
      <c r="I7581" s="213">
        <v>305668</v>
      </c>
      <c r="J7581" s="213">
        <v>16811.740000000002</v>
      </c>
      <c r="K7581" s="212">
        <v>24453.439999999999</v>
      </c>
      <c r="L7581" s="212">
        <v>27510.12</v>
      </c>
      <c r="M7581" s="239">
        <f t="shared" si="599"/>
        <v>0.51520000000025901</v>
      </c>
      <c r="N7581" s="239"/>
      <c r="O7581" s="178"/>
      <c r="P7581" s="178"/>
      <c r="Q7581" s="178"/>
      <c r="R7581" s="178"/>
      <c r="S7581" s="178"/>
      <c r="T7581" s="178"/>
      <c r="U7581" s="178"/>
      <c r="V7581" s="178"/>
      <c r="W7581" s="178"/>
      <c r="X7581" s="178"/>
      <c r="Y7581" s="210">
        <f t="shared" si="598"/>
        <v>0.39914860276834685</v>
      </c>
      <c r="Z7581" s="211">
        <f t="shared" si="600"/>
        <v>0.44</v>
      </c>
      <c r="AA7581" s="178"/>
      <c r="AB7581" s="178"/>
      <c r="AC7581" s="178"/>
    </row>
    <row r="7582" spans="2:29" x14ac:dyDescent="0.35">
      <c r="B7582" s="222">
        <v>765900</v>
      </c>
      <c r="C7582" s="208">
        <v>325184</v>
      </c>
      <c r="D7582" s="309">
        <v>17885.12</v>
      </c>
      <c r="E7582" s="206">
        <v>26014.720000000001</v>
      </c>
      <c r="F7582" s="206">
        <v>29266.560000000001</v>
      </c>
      <c r="G7582" s="205">
        <f t="shared" si="601"/>
        <v>0.4245776210993602</v>
      </c>
      <c r="H7582" s="207">
        <f t="shared" si="602"/>
        <v>0.45</v>
      </c>
      <c r="I7582" s="213">
        <v>305714</v>
      </c>
      <c r="J7582" s="213">
        <v>16814.27</v>
      </c>
      <c r="K7582" s="212">
        <v>24457.119999999999</v>
      </c>
      <c r="L7582" s="212">
        <v>27514.26</v>
      </c>
      <c r="M7582" s="239">
        <f t="shared" si="599"/>
        <v>0.51529999999995202</v>
      </c>
      <c r="N7582" s="239"/>
      <c r="O7582" s="178"/>
      <c r="P7582" s="178"/>
      <c r="Q7582" s="178"/>
      <c r="R7582" s="178"/>
      <c r="S7582" s="178"/>
      <c r="T7582" s="178"/>
      <c r="U7582" s="178"/>
      <c r="V7582" s="178"/>
      <c r="W7582" s="178"/>
      <c r="X7582" s="178"/>
      <c r="Y7582" s="210">
        <f t="shared" si="598"/>
        <v>0.39915654785220001</v>
      </c>
      <c r="Z7582" s="211">
        <f t="shared" si="600"/>
        <v>0.46</v>
      </c>
      <c r="AA7582" s="178"/>
      <c r="AB7582" s="178"/>
      <c r="AC7582" s="178"/>
    </row>
    <row r="7583" spans="2:29" x14ac:dyDescent="0.35">
      <c r="B7583" s="222">
        <v>766000</v>
      </c>
      <c r="C7583" s="208">
        <v>325229</v>
      </c>
      <c r="D7583" s="309">
        <v>17887.59</v>
      </c>
      <c r="E7583" s="206">
        <v>26018.32</v>
      </c>
      <c r="F7583" s="206">
        <v>29270.61</v>
      </c>
      <c r="G7583" s="205">
        <f t="shared" si="601"/>
        <v>0.42458093994778068</v>
      </c>
      <c r="H7583" s="207">
        <f t="shared" si="602"/>
        <v>0.45</v>
      </c>
      <c r="I7583" s="213">
        <v>305758</v>
      </c>
      <c r="J7583" s="213">
        <v>16816.689999999999</v>
      </c>
      <c r="K7583" s="212">
        <v>24460.639999999999</v>
      </c>
      <c r="L7583" s="212">
        <v>27518.22</v>
      </c>
      <c r="M7583" s="239">
        <f t="shared" si="599"/>
        <v>0.51520000000011346</v>
      </c>
      <c r="N7583" s="239"/>
      <c r="O7583" s="178"/>
      <c r="P7583" s="178"/>
      <c r="Q7583" s="178"/>
      <c r="R7583" s="178"/>
      <c r="S7583" s="178"/>
      <c r="T7583" s="178"/>
      <c r="U7583" s="178"/>
      <c r="V7583" s="178"/>
      <c r="W7583" s="178"/>
      <c r="X7583" s="178"/>
      <c r="Y7583" s="210">
        <f t="shared" si="598"/>
        <v>0.39916187989556134</v>
      </c>
      <c r="Z7583" s="211">
        <f t="shared" si="600"/>
        <v>0.44</v>
      </c>
      <c r="AA7583" s="178"/>
      <c r="AB7583" s="178"/>
      <c r="AC7583" s="178"/>
    </row>
    <row r="7584" spans="2:29" x14ac:dyDescent="0.35">
      <c r="B7584" s="222">
        <v>766100</v>
      </c>
      <c r="C7584" s="208">
        <v>325274</v>
      </c>
      <c r="D7584" s="309">
        <v>17890.07</v>
      </c>
      <c r="E7584" s="206">
        <v>26021.919999999998</v>
      </c>
      <c r="F7584" s="206">
        <v>29274.66</v>
      </c>
      <c r="G7584" s="205">
        <f t="shared" si="601"/>
        <v>0.42458425792977417</v>
      </c>
      <c r="H7584" s="207">
        <f t="shared" si="602"/>
        <v>0.45</v>
      </c>
      <c r="I7584" s="213">
        <v>305804</v>
      </c>
      <c r="J7584" s="213">
        <v>16819.22</v>
      </c>
      <c r="K7584" s="212">
        <v>24464.32</v>
      </c>
      <c r="L7584" s="212">
        <v>27522.36</v>
      </c>
      <c r="M7584" s="239">
        <f t="shared" si="599"/>
        <v>0.51529999999980647</v>
      </c>
      <c r="N7584" s="239"/>
      <c r="O7584" s="178"/>
      <c r="P7584" s="178"/>
      <c r="Q7584" s="178"/>
      <c r="R7584" s="178"/>
      <c r="S7584" s="178"/>
      <c r="T7584" s="178"/>
      <c r="U7584" s="178"/>
      <c r="V7584" s="178"/>
      <c r="W7584" s="178"/>
      <c r="X7584" s="178"/>
      <c r="Y7584" s="210">
        <f t="shared" si="598"/>
        <v>0.39916982117217076</v>
      </c>
      <c r="Z7584" s="211">
        <f t="shared" si="600"/>
        <v>0.46</v>
      </c>
      <c r="AA7584" s="178"/>
      <c r="AB7584" s="178"/>
      <c r="AC7584" s="178"/>
    </row>
    <row r="7585" spans="2:29" x14ac:dyDescent="0.35">
      <c r="B7585" s="222">
        <v>766200</v>
      </c>
      <c r="C7585" s="208">
        <v>325319</v>
      </c>
      <c r="D7585" s="309">
        <v>17892.54</v>
      </c>
      <c r="E7585" s="206">
        <v>26025.52</v>
      </c>
      <c r="F7585" s="206">
        <v>29278.71</v>
      </c>
      <c r="G7585" s="205">
        <f t="shared" si="601"/>
        <v>0.42458757504567995</v>
      </c>
      <c r="H7585" s="207">
        <f t="shared" si="602"/>
        <v>0.45</v>
      </c>
      <c r="I7585" s="213">
        <v>305848</v>
      </c>
      <c r="J7585" s="213">
        <v>16821.64</v>
      </c>
      <c r="K7585" s="212">
        <v>24467.84</v>
      </c>
      <c r="L7585" s="212">
        <v>27526.32</v>
      </c>
      <c r="M7585" s="239">
        <f t="shared" si="599"/>
        <v>0.51520000000000432</v>
      </c>
      <c r="N7585" s="239"/>
      <c r="O7585" s="178"/>
      <c r="P7585" s="178"/>
      <c r="Q7585" s="178"/>
      <c r="R7585" s="178"/>
      <c r="S7585" s="178"/>
      <c r="T7585" s="178"/>
      <c r="U7585" s="178"/>
      <c r="V7585" s="178"/>
      <c r="W7585" s="178"/>
      <c r="X7585" s="178"/>
      <c r="Y7585" s="210">
        <f t="shared" si="598"/>
        <v>0.39917515009135995</v>
      </c>
      <c r="Z7585" s="211">
        <f t="shared" si="600"/>
        <v>0.44</v>
      </c>
      <c r="AA7585" s="178"/>
      <c r="AB7585" s="178"/>
      <c r="AC7585" s="178"/>
    </row>
    <row r="7586" spans="2:29" x14ac:dyDescent="0.35">
      <c r="B7586" s="222">
        <v>766300</v>
      </c>
      <c r="C7586" s="208">
        <v>325364</v>
      </c>
      <c r="D7586" s="309">
        <v>17895.02</v>
      </c>
      <c r="E7586" s="206">
        <v>26029.119999999999</v>
      </c>
      <c r="F7586" s="206">
        <v>29282.76</v>
      </c>
      <c r="G7586" s="205">
        <f t="shared" si="601"/>
        <v>0.42459089129583716</v>
      </c>
      <c r="H7586" s="207">
        <f t="shared" si="602"/>
        <v>0.45</v>
      </c>
      <c r="I7586" s="213">
        <v>305894</v>
      </c>
      <c r="J7586" s="213">
        <v>16824.169999999998</v>
      </c>
      <c r="K7586" s="212">
        <v>24471.52</v>
      </c>
      <c r="L7586" s="212">
        <v>27530.46</v>
      </c>
      <c r="M7586" s="239">
        <f t="shared" si="599"/>
        <v>0.51530000000027942</v>
      </c>
      <c r="N7586" s="239"/>
      <c r="O7586" s="178"/>
      <c r="P7586" s="178"/>
      <c r="Q7586" s="178"/>
      <c r="R7586" s="178"/>
      <c r="S7586" s="178"/>
      <c r="T7586" s="178"/>
      <c r="U7586" s="178"/>
      <c r="V7586" s="178"/>
      <c r="W7586" s="178"/>
      <c r="X7586" s="178"/>
      <c r="Y7586" s="210">
        <f t="shared" si="598"/>
        <v>0.39918308756361737</v>
      </c>
      <c r="Z7586" s="211">
        <f t="shared" si="600"/>
        <v>0.46</v>
      </c>
      <c r="AA7586" s="178"/>
      <c r="AB7586" s="178"/>
      <c r="AC7586" s="178"/>
    </row>
    <row r="7587" spans="2:29" x14ac:dyDescent="0.35">
      <c r="B7587" s="222">
        <v>766400</v>
      </c>
      <c r="C7587" s="208">
        <v>325409</v>
      </c>
      <c r="D7587" s="309">
        <v>17897.490000000002</v>
      </c>
      <c r="E7587" s="206">
        <v>26032.720000000001</v>
      </c>
      <c r="F7587" s="206">
        <v>29286.81</v>
      </c>
      <c r="G7587" s="205">
        <f t="shared" si="601"/>
        <v>0.42459420668058456</v>
      </c>
      <c r="H7587" s="207">
        <f t="shared" si="602"/>
        <v>0.45</v>
      </c>
      <c r="I7587" s="213">
        <v>305938</v>
      </c>
      <c r="J7587" s="213">
        <v>16826.59</v>
      </c>
      <c r="K7587" s="212">
        <v>24475.040000000001</v>
      </c>
      <c r="L7587" s="212">
        <v>27534.42</v>
      </c>
      <c r="M7587" s="239">
        <f t="shared" si="599"/>
        <v>0.51519999999989519</v>
      </c>
      <c r="N7587" s="239"/>
      <c r="O7587" s="178"/>
      <c r="P7587" s="178"/>
      <c r="Q7587" s="178"/>
      <c r="R7587" s="178"/>
      <c r="S7587" s="178"/>
      <c r="T7587" s="178"/>
      <c r="U7587" s="178"/>
      <c r="V7587" s="178"/>
      <c r="W7587" s="178"/>
      <c r="X7587" s="178"/>
      <c r="Y7587" s="210">
        <f t="shared" si="598"/>
        <v>0.39918841336116911</v>
      </c>
      <c r="Z7587" s="211">
        <f t="shared" si="600"/>
        <v>0.44</v>
      </c>
      <c r="AA7587" s="178"/>
      <c r="AB7587" s="178"/>
      <c r="AC7587" s="178"/>
    </row>
    <row r="7588" spans="2:29" x14ac:dyDescent="0.35">
      <c r="B7588" s="222">
        <v>766500</v>
      </c>
      <c r="C7588" s="208">
        <v>325454</v>
      </c>
      <c r="D7588" s="309">
        <v>17899.97</v>
      </c>
      <c r="E7588" s="206">
        <v>26036.32</v>
      </c>
      <c r="F7588" s="206">
        <v>29290.86</v>
      </c>
      <c r="G7588" s="205">
        <f t="shared" si="601"/>
        <v>0.42459752120026095</v>
      </c>
      <c r="H7588" s="207">
        <f t="shared" si="602"/>
        <v>0.45</v>
      </c>
      <c r="I7588" s="213">
        <v>305984</v>
      </c>
      <c r="J7588" s="213">
        <v>16829.12</v>
      </c>
      <c r="K7588" s="212">
        <v>24478.720000000001</v>
      </c>
      <c r="L7588" s="212">
        <v>27538.560000000001</v>
      </c>
      <c r="M7588" s="239">
        <f t="shared" si="599"/>
        <v>0.51529999999955178</v>
      </c>
      <c r="N7588" s="239"/>
      <c r="O7588" s="178"/>
      <c r="P7588" s="178"/>
      <c r="Q7588" s="178"/>
      <c r="R7588" s="178"/>
      <c r="S7588" s="178"/>
      <c r="T7588" s="178"/>
      <c r="U7588" s="178"/>
      <c r="V7588" s="178"/>
      <c r="W7588" s="178"/>
      <c r="X7588" s="178"/>
      <c r="Y7588" s="210">
        <f t="shared" si="598"/>
        <v>0.39919634703196349</v>
      </c>
      <c r="Z7588" s="211">
        <f t="shared" si="600"/>
        <v>0.46</v>
      </c>
      <c r="AA7588" s="178"/>
      <c r="AB7588" s="178"/>
      <c r="AC7588" s="178"/>
    </row>
    <row r="7589" spans="2:29" x14ac:dyDescent="0.35">
      <c r="B7589" s="222">
        <v>766600</v>
      </c>
      <c r="C7589" s="208">
        <v>325499</v>
      </c>
      <c r="D7589" s="309">
        <v>17902.439999999999</v>
      </c>
      <c r="E7589" s="206">
        <v>26039.919999999998</v>
      </c>
      <c r="F7589" s="206">
        <v>29294.91</v>
      </c>
      <c r="G7589" s="205">
        <f t="shared" si="601"/>
        <v>0.42460083485520478</v>
      </c>
      <c r="H7589" s="207">
        <f t="shared" si="602"/>
        <v>0.45</v>
      </c>
      <c r="I7589" s="213">
        <v>306028</v>
      </c>
      <c r="J7589" s="213">
        <v>16831.54</v>
      </c>
      <c r="K7589" s="212">
        <v>24482.240000000002</v>
      </c>
      <c r="L7589" s="212">
        <v>27542.52</v>
      </c>
      <c r="M7589" s="239">
        <f t="shared" si="599"/>
        <v>0.51519999999974975</v>
      </c>
      <c r="N7589" s="239"/>
      <c r="O7589" s="178"/>
      <c r="P7589" s="178"/>
      <c r="Q7589" s="178"/>
      <c r="R7589" s="178"/>
      <c r="S7589" s="178"/>
      <c r="T7589" s="178"/>
      <c r="U7589" s="178"/>
      <c r="V7589" s="178"/>
      <c r="W7589" s="178"/>
      <c r="X7589" s="178"/>
      <c r="Y7589" s="210">
        <f t="shared" si="598"/>
        <v>0.3992016697104096</v>
      </c>
      <c r="Z7589" s="211">
        <f t="shared" si="600"/>
        <v>0.44</v>
      </c>
      <c r="AA7589" s="178"/>
      <c r="AB7589" s="178"/>
      <c r="AC7589" s="178"/>
    </row>
    <row r="7590" spans="2:29" x14ac:dyDescent="0.35">
      <c r="B7590" s="222">
        <v>766700</v>
      </c>
      <c r="C7590" s="208">
        <v>325544</v>
      </c>
      <c r="D7590" s="309">
        <v>17904.919999999998</v>
      </c>
      <c r="E7590" s="206">
        <v>26043.52</v>
      </c>
      <c r="F7590" s="206">
        <v>29298.959999999999</v>
      </c>
      <c r="G7590" s="205">
        <f t="shared" si="601"/>
        <v>0.42460414764575455</v>
      </c>
      <c r="H7590" s="207">
        <f t="shared" si="602"/>
        <v>0.45</v>
      </c>
      <c r="I7590" s="213">
        <v>306074</v>
      </c>
      <c r="J7590" s="213">
        <v>16834.07</v>
      </c>
      <c r="K7590" s="212">
        <v>24485.919999999998</v>
      </c>
      <c r="L7590" s="212">
        <v>27546.66</v>
      </c>
      <c r="M7590" s="239">
        <f t="shared" si="599"/>
        <v>0.51530000000006115</v>
      </c>
      <c r="N7590" s="239"/>
      <c r="O7590" s="178"/>
      <c r="P7590" s="178"/>
      <c r="Q7590" s="178"/>
      <c r="R7590" s="178"/>
      <c r="S7590" s="178"/>
      <c r="T7590" s="178"/>
      <c r="U7590" s="178"/>
      <c r="V7590" s="178"/>
      <c r="W7590" s="178"/>
      <c r="X7590" s="178"/>
      <c r="Y7590" s="210">
        <f t="shared" si="598"/>
        <v>0.39920959958262686</v>
      </c>
      <c r="Z7590" s="211">
        <f t="shared" si="600"/>
        <v>0.46</v>
      </c>
      <c r="AA7590" s="178"/>
      <c r="AB7590" s="178"/>
      <c r="AC7590" s="178"/>
    </row>
    <row r="7591" spans="2:29" x14ac:dyDescent="0.35">
      <c r="B7591" s="222">
        <v>766800</v>
      </c>
      <c r="C7591" s="208">
        <v>325589</v>
      </c>
      <c r="D7591" s="309">
        <v>17907.39</v>
      </c>
      <c r="E7591" s="206">
        <v>26047.119999999999</v>
      </c>
      <c r="F7591" s="206">
        <v>29303.01</v>
      </c>
      <c r="G7591" s="205">
        <f t="shared" si="601"/>
        <v>0.42460745957224832</v>
      </c>
      <c r="H7591" s="207">
        <f t="shared" si="602"/>
        <v>0.45</v>
      </c>
      <c r="I7591" s="213">
        <v>306118</v>
      </c>
      <c r="J7591" s="213">
        <v>16836.490000000002</v>
      </c>
      <c r="K7591" s="212">
        <v>24489.439999999999</v>
      </c>
      <c r="L7591" s="212">
        <v>27550.62</v>
      </c>
      <c r="M7591" s="239">
        <f t="shared" si="599"/>
        <v>0.51520000000025901</v>
      </c>
      <c r="N7591" s="239"/>
      <c r="O7591" s="178"/>
      <c r="P7591" s="178"/>
      <c r="Q7591" s="178"/>
      <c r="R7591" s="178"/>
      <c r="S7591" s="178"/>
      <c r="T7591" s="178"/>
      <c r="U7591" s="178"/>
      <c r="V7591" s="178"/>
      <c r="W7591" s="178"/>
      <c r="X7591" s="178"/>
      <c r="Y7591" s="210">
        <f t="shared" si="598"/>
        <v>0.39921491914449658</v>
      </c>
      <c r="Z7591" s="211">
        <f t="shared" si="600"/>
        <v>0.44</v>
      </c>
      <c r="AA7591" s="178"/>
      <c r="AB7591" s="178"/>
      <c r="AC7591" s="178"/>
    </row>
    <row r="7592" spans="2:29" x14ac:dyDescent="0.35">
      <c r="B7592" s="222">
        <v>766900</v>
      </c>
      <c r="C7592" s="208">
        <v>325634</v>
      </c>
      <c r="D7592" s="309">
        <v>17909.87</v>
      </c>
      <c r="E7592" s="206">
        <v>26050.720000000001</v>
      </c>
      <c r="F7592" s="206">
        <v>29307.06</v>
      </c>
      <c r="G7592" s="205">
        <f t="shared" si="601"/>
        <v>0.42461077063502412</v>
      </c>
      <c r="H7592" s="207">
        <f t="shared" si="602"/>
        <v>0.45</v>
      </c>
      <c r="I7592" s="213">
        <v>306164</v>
      </c>
      <c r="J7592" s="213">
        <v>16839.02</v>
      </c>
      <c r="K7592" s="212">
        <v>24493.119999999999</v>
      </c>
      <c r="L7592" s="212">
        <v>27554.76</v>
      </c>
      <c r="M7592" s="239">
        <f t="shared" si="599"/>
        <v>0.51529999999995202</v>
      </c>
      <c r="N7592" s="239"/>
      <c r="O7592" s="178"/>
      <c r="P7592" s="178"/>
      <c r="Q7592" s="178"/>
      <c r="R7592" s="178"/>
      <c r="S7592" s="178"/>
      <c r="T7592" s="178"/>
      <c r="U7592" s="178"/>
      <c r="V7592" s="178"/>
      <c r="W7592" s="178"/>
      <c r="X7592" s="178"/>
      <c r="Y7592" s="210">
        <f t="shared" si="598"/>
        <v>0.3992228452210197</v>
      </c>
      <c r="Z7592" s="211">
        <f t="shared" si="600"/>
        <v>0.46</v>
      </c>
      <c r="AA7592" s="178"/>
      <c r="AB7592" s="178"/>
      <c r="AC7592" s="178"/>
    </row>
    <row r="7593" spans="2:29" x14ac:dyDescent="0.35">
      <c r="B7593" s="222">
        <v>767000</v>
      </c>
      <c r="C7593" s="208">
        <v>325679</v>
      </c>
      <c r="D7593" s="309">
        <v>17912.34</v>
      </c>
      <c r="E7593" s="206">
        <v>26054.32</v>
      </c>
      <c r="F7593" s="206">
        <v>29311.11</v>
      </c>
      <c r="G7593" s="205">
        <f t="shared" si="601"/>
        <v>0.42461408083441982</v>
      </c>
      <c r="H7593" s="207">
        <f t="shared" si="602"/>
        <v>0.45</v>
      </c>
      <c r="I7593" s="213">
        <v>306208</v>
      </c>
      <c r="J7593" s="213">
        <v>16841.439999999999</v>
      </c>
      <c r="K7593" s="212">
        <v>24496.639999999999</v>
      </c>
      <c r="L7593" s="212">
        <v>27558.720000000001</v>
      </c>
      <c r="M7593" s="239">
        <f t="shared" si="599"/>
        <v>0.51520000000011346</v>
      </c>
      <c r="N7593" s="239"/>
      <c r="O7593" s="178"/>
      <c r="P7593" s="178"/>
      <c r="Q7593" s="178"/>
      <c r="R7593" s="178"/>
      <c r="S7593" s="178"/>
      <c r="T7593" s="178"/>
      <c r="U7593" s="178"/>
      <c r="V7593" s="178"/>
      <c r="W7593" s="178"/>
      <c r="X7593" s="178"/>
      <c r="Y7593" s="210">
        <f t="shared" si="598"/>
        <v>0.39922816166883962</v>
      </c>
      <c r="Z7593" s="211">
        <f t="shared" si="600"/>
        <v>0.44</v>
      </c>
      <c r="AA7593" s="178"/>
      <c r="AB7593" s="178"/>
      <c r="AC7593" s="178"/>
    </row>
    <row r="7594" spans="2:29" x14ac:dyDescent="0.35">
      <c r="B7594" s="222">
        <v>767100</v>
      </c>
      <c r="C7594" s="208">
        <v>325724</v>
      </c>
      <c r="D7594" s="309">
        <v>17914.82</v>
      </c>
      <c r="E7594" s="206">
        <v>26057.919999999998</v>
      </c>
      <c r="F7594" s="206">
        <v>29315.16</v>
      </c>
      <c r="G7594" s="205">
        <f t="shared" si="601"/>
        <v>0.42461739017077305</v>
      </c>
      <c r="H7594" s="207">
        <f t="shared" si="602"/>
        <v>0.45</v>
      </c>
      <c r="I7594" s="213">
        <v>306254</v>
      </c>
      <c r="J7594" s="213">
        <v>16843.97</v>
      </c>
      <c r="K7594" s="212">
        <v>24500.32</v>
      </c>
      <c r="L7594" s="212">
        <v>27562.86</v>
      </c>
      <c r="M7594" s="239">
        <f t="shared" si="599"/>
        <v>0.51529999999980647</v>
      </c>
      <c r="N7594" s="239"/>
      <c r="O7594" s="178"/>
      <c r="P7594" s="178"/>
      <c r="Q7594" s="178"/>
      <c r="R7594" s="178"/>
      <c r="S7594" s="178"/>
      <c r="T7594" s="178"/>
      <c r="U7594" s="178"/>
      <c r="V7594" s="178"/>
      <c r="W7594" s="178"/>
      <c r="X7594" s="178"/>
      <c r="Y7594" s="210">
        <f t="shared" si="598"/>
        <v>0.39923608395254856</v>
      </c>
      <c r="Z7594" s="211">
        <f t="shared" si="600"/>
        <v>0.46</v>
      </c>
      <c r="AA7594" s="178"/>
      <c r="AB7594" s="178"/>
      <c r="AC7594" s="178"/>
    </row>
    <row r="7595" spans="2:29" x14ac:dyDescent="0.35">
      <c r="B7595" s="222">
        <v>767200</v>
      </c>
      <c r="C7595" s="208">
        <v>325769</v>
      </c>
      <c r="D7595" s="309">
        <v>17917.29</v>
      </c>
      <c r="E7595" s="206">
        <v>26061.52</v>
      </c>
      <c r="F7595" s="206">
        <v>29319.21</v>
      </c>
      <c r="G7595" s="205">
        <f t="shared" si="601"/>
        <v>0.42462069864442126</v>
      </c>
      <c r="H7595" s="207">
        <f t="shared" si="602"/>
        <v>0.45</v>
      </c>
      <c r="I7595" s="213">
        <v>306298</v>
      </c>
      <c r="J7595" s="213">
        <v>16846.39</v>
      </c>
      <c r="K7595" s="212">
        <v>24503.84</v>
      </c>
      <c r="L7595" s="212">
        <v>27566.82</v>
      </c>
      <c r="M7595" s="239">
        <f t="shared" si="599"/>
        <v>0.51520000000000432</v>
      </c>
      <c r="N7595" s="239"/>
      <c r="O7595" s="178"/>
      <c r="P7595" s="178"/>
      <c r="Q7595" s="178"/>
      <c r="R7595" s="178"/>
      <c r="S7595" s="178"/>
      <c r="T7595" s="178"/>
      <c r="U7595" s="178"/>
      <c r="V7595" s="178"/>
      <c r="W7595" s="178"/>
      <c r="X7595" s="178"/>
      <c r="Y7595" s="210">
        <f t="shared" si="598"/>
        <v>0.39924139728884256</v>
      </c>
      <c r="Z7595" s="211">
        <f t="shared" si="600"/>
        <v>0.44</v>
      </c>
      <c r="AA7595" s="178"/>
      <c r="AB7595" s="178"/>
      <c r="AC7595" s="178"/>
    </row>
    <row r="7596" spans="2:29" x14ac:dyDescent="0.35">
      <c r="B7596" s="222">
        <v>767300</v>
      </c>
      <c r="C7596" s="208">
        <v>325814</v>
      </c>
      <c r="D7596" s="309">
        <v>17919.77</v>
      </c>
      <c r="E7596" s="206">
        <v>26065.119999999999</v>
      </c>
      <c r="F7596" s="206">
        <v>29323.26</v>
      </c>
      <c r="G7596" s="205">
        <f t="shared" si="601"/>
        <v>0.42462400625570179</v>
      </c>
      <c r="H7596" s="207">
        <f t="shared" si="602"/>
        <v>0.45</v>
      </c>
      <c r="I7596" s="213">
        <v>306344</v>
      </c>
      <c r="J7596" s="213">
        <v>16848.919999999998</v>
      </c>
      <c r="K7596" s="212">
        <v>24507.52</v>
      </c>
      <c r="L7596" s="212">
        <v>27570.959999999999</v>
      </c>
      <c r="M7596" s="239">
        <f t="shared" si="599"/>
        <v>0.51530000000027942</v>
      </c>
      <c r="N7596" s="239"/>
      <c r="O7596" s="178"/>
      <c r="P7596" s="178"/>
      <c r="Q7596" s="178"/>
      <c r="R7596" s="178"/>
      <c r="S7596" s="178"/>
      <c r="T7596" s="178"/>
      <c r="U7596" s="178"/>
      <c r="V7596" s="178"/>
      <c r="W7596" s="178"/>
      <c r="X7596" s="178"/>
      <c r="Y7596" s="210">
        <f t="shared" si="598"/>
        <v>0.39924931578261436</v>
      </c>
      <c r="Z7596" s="211">
        <f t="shared" si="600"/>
        <v>0.46</v>
      </c>
      <c r="AA7596" s="178"/>
      <c r="AB7596" s="178"/>
      <c r="AC7596" s="178"/>
    </row>
    <row r="7597" spans="2:29" x14ac:dyDescent="0.35">
      <c r="B7597" s="222">
        <v>767400</v>
      </c>
      <c r="C7597" s="208">
        <v>325859</v>
      </c>
      <c r="D7597" s="309">
        <v>17922.240000000002</v>
      </c>
      <c r="E7597" s="206">
        <v>26068.720000000001</v>
      </c>
      <c r="F7597" s="206">
        <v>29327.31</v>
      </c>
      <c r="G7597" s="205">
        <f t="shared" si="601"/>
        <v>0.42462731300495177</v>
      </c>
      <c r="H7597" s="207">
        <f t="shared" si="602"/>
        <v>0.45</v>
      </c>
      <c r="I7597" s="213">
        <v>306388</v>
      </c>
      <c r="J7597" s="213">
        <v>16851.34</v>
      </c>
      <c r="K7597" s="212">
        <v>24511.040000000001</v>
      </c>
      <c r="L7597" s="212">
        <v>27574.92</v>
      </c>
      <c r="M7597" s="239">
        <f t="shared" si="599"/>
        <v>0.51519999999989519</v>
      </c>
      <c r="N7597" s="239"/>
      <c r="O7597" s="178"/>
      <c r="P7597" s="178"/>
      <c r="Q7597" s="178"/>
      <c r="R7597" s="178"/>
      <c r="S7597" s="178"/>
      <c r="T7597" s="178"/>
      <c r="U7597" s="178"/>
      <c r="V7597" s="178"/>
      <c r="W7597" s="178"/>
      <c r="X7597" s="178"/>
      <c r="Y7597" s="210">
        <f t="shared" si="598"/>
        <v>0.39925462600990358</v>
      </c>
      <c r="Z7597" s="211">
        <f t="shared" si="600"/>
        <v>0.44</v>
      </c>
      <c r="AA7597" s="178"/>
      <c r="AB7597" s="178"/>
      <c r="AC7597" s="178"/>
    </row>
    <row r="7598" spans="2:29" x14ac:dyDescent="0.35">
      <c r="B7598" s="222">
        <v>767500</v>
      </c>
      <c r="C7598" s="208">
        <v>325904</v>
      </c>
      <c r="D7598" s="309">
        <v>17924.72</v>
      </c>
      <c r="E7598" s="206">
        <v>26072.32</v>
      </c>
      <c r="F7598" s="206">
        <v>29331.360000000001</v>
      </c>
      <c r="G7598" s="205">
        <f t="shared" si="601"/>
        <v>0.42463061889250814</v>
      </c>
      <c r="H7598" s="207">
        <f t="shared" si="602"/>
        <v>0.45</v>
      </c>
      <c r="I7598" s="213">
        <v>306434</v>
      </c>
      <c r="J7598" s="213">
        <v>16853.87</v>
      </c>
      <c r="K7598" s="212">
        <v>24514.720000000001</v>
      </c>
      <c r="L7598" s="212">
        <v>27579.06</v>
      </c>
      <c r="M7598" s="239">
        <f t="shared" si="599"/>
        <v>0.51529999999955178</v>
      </c>
      <c r="N7598" s="239"/>
      <c r="O7598" s="178"/>
      <c r="P7598" s="178"/>
      <c r="Q7598" s="178"/>
      <c r="R7598" s="178"/>
      <c r="S7598" s="178"/>
      <c r="T7598" s="178"/>
      <c r="U7598" s="178"/>
      <c r="V7598" s="178"/>
      <c r="W7598" s="178"/>
      <c r="X7598" s="178"/>
      <c r="Y7598" s="210">
        <f t="shared" si="598"/>
        <v>0.39926254071661238</v>
      </c>
      <c r="Z7598" s="211">
        <f t="shared" si="600"/>
        <v>0.46</v>
      </c>
      <c r="AA7598" s="178"/>
      <c r="AB7598" s="178"/>
      <c r="AC7598" s="178"/>
    </row>
    <row r="7599" spans="2:29" x14ac:dyDescent="0.35">
      <c r="B7599" s="222">
        <v>767600</v>
      </c>
      <c r="C7599" s="208">
        <v>325949</v>
      </c>
      <c r="D7599" s="309">
        <v>17927.189999999999</v>
      </c>
      <c r="E7599" s="206">
        <v>26075.919999999998</v>
      </c>
      <c r="F7599" s="206">
        <v>29335.41</v>
      </c>
      <c r="G7599" s="205">
        <f t="shared" si="601"/>
        <v>0.42463392391870763</v>
      </c>
      <c r="H7599" s="207">
        <f t="shared" si="602"/>
        <v>0.45</v>
      </c>
      <c r="I7599" s="213">
        <v>306478</v>
      </c>
      <c r="J7599" s="213">
        <v>16856.29</v>
      </c>
      <c r="K7599" s="212">
        <v>24518.240000000002</v>
      </c>
      <c r="L7599" s="212">
        <v>27583.02</v>
      </c>
      <c r="M7599" s="239">
        <f t="shared" si="599"/>
        <v>0.51519999999974975</v>
      </c>
      <c r="N7599" s="239"/>
      <c r="O7599" s="178"/>
      <c r="P7599" s="178"/>
      <c r="Q7599" s="178"/>
      <c r="R7599" s="178"/>
      <c r="S7599" s="178"/>
      <c r="T7599" s="178"/>
      <c r="U7599" s="178"/>
      <c r="V7599" s="178"/>
      <c r="W7599" s="178"/>
      <c r="X7599" s="178"/>
      <c r="Y7599" s="210">
        <f t="shared" si="598"/>
        <v>0.39926784783741531</v>
      </c>
      <c r="Z7599" s="211">
        <f t="shared" si="600"/>
        <v>0.44</v>
      </c>
      <c r="AA7599" s="178"/>
      <c r="AB7599" s="178"/>
      <c r="AC7599" s="178"/>
    </row>
    <row r="7600" spans="2:29" x14ac:dyDescent="0.35">
      <c r="B7600" s="222">
        <v>767700</v>
      </c>
      <c r="C7600" s="208">
        <v>325994</v>
      </c>
      <c r="D7600" s="309">
        <v>17929.669999999998</v>
      </c>
      <c r="E7600" s="206">
        <v>26079.52</v>
      </c>
      <c r="F7600" s="206">
        <v>29339.46</v>
      </c>
      <c r="G7600" s="205">
        <f t="shared" si="601"/>
        <v>0.42463722808388693</v>
      </c>
      <c r="H7600" s="207">
        <f t="shared" si="602"/>
        <v>0.45</v>
      </c>
      <c r="I7600" s="213">
        <v>306524</v>
      </c>
      <c r="J7600" s="213">
        <v>16858.82</v>
      </c>
      <c r="K7600" s="212">
        <v>24521.919999999998</v>
      </c>
      <c r="L7600" s="212">
        <v>27587.16</v>
      </c>
      <c r="M7600" s="239">
        <f t="shared" si="599"/>
        <v>0.51530000000006115</v>
      </c>
      <c r="N7600" s="239"/>
      <c r="O7600" s="178"/>
      <c r="P7600" s="178"/>
      <c r="Q7600" s="178"/>
      <c r="R7600" s="178"/>
      <c r="S7600" s="178"/>
      <c r="T7600" s="178"/>
      <c r="U7600" s="178"/>
      <c r="V7600" s="178"/>
      <c r="W7600" s="178"/>
      <c r="X7600" s="178"/>
      <c r="Y7600" s="210">
        <f t="shared" si="598"/>
        <v>0.39927575875993226</v>
      </c>
      <c r="Z7600" s="211">
        <f t="shared" si="600"/>
        <v>0.46</v>
      </c>
      <c r="AA7600" s="178"/>
      <c r="AB7600" s="178"/>
      <c r="AC7600" s="178"/>
    </row>
    <row r="7601" spans="2:29" x14ac:dyDescent="0.35">
      <c r="B7601" s="222">
        <v>767800</v>
      </c>
      <c r="C7601" s="208">
        <v>326039</v>
      </c>
      <c r="D7601" s="309">
        <v>17932.14</v>
      </c>
      <c r="E7601" s="206">
        <v>26083.119999999999</v>
      </c>
      <c r="F7601" s="206">
        <v>29343.51</v>
      </c>
      <c r="G7601" s="205">
        <f t="shared" si="601"/>
        <v>0.42464053138838237</v>
      </c>
      <c r="H7601" s="207">
        <f t="shared" si="602"/>
        <v>0.45</v>
      </c>
      <c r="I7601" s="213">
        <v>306568</v>
      </c>
      <c r="J7601" s="213">
        <v>16861.240000000002</v>
      </c>
      <c r="K7601" s="212">
        <v>24525.439999999999</v>
      </c>
      <c r="L7601" s="212">
        <v>27591.119999999999</v>
      </c>
      <c r="M7601" s="239">
        <f t="shared" si="599"/>
        <v>0.51520000000025901</v>
      </c>
      <c r="N7601" s="239"/>
      <c r="O7601" s="178"/>
      <c r="P7601" s="178"/>
      <c r="Q7601" s="178"/>
      <c r="R7601" s="178"/>
      <c r="S7601" s="178"/>
      <c r="T7601" s="178"/>
      <c r="U7601" s="178"/>
      <c r="V7601" s="178"/>
      <c r="W7601" s="178"/>
      <c r="X7601" s="178"/>
      <c r="Y7601" s="210">
        <f t="shared" si="598"/>
        <v>0.39928106277676478</v>
      </c>
      <c r="Z7601" s="211">
        <f t="shared" si="600"/>
        <v>0.44</v>
      </c>
      <c r="AA7601" s="178"/>
      <c r="AB7601" s="178"/>
      <c r="AC7601" s="178"/>
    </row>
    <row r="7602" spans="2:29" x14ac:dyDescent="0.35">
      <c r="B7602" s="222">
        <v>767900</v>
      </c>
      <c r="C7602" s="208">
        <v>326084</v>
      </c>
      <c r="D7602" s="309">
        <v>17934.62</v>
      </c>
      <c r="E7602" s="206">
        <v>26086.720000000001</v>
      </c>
      <c r="F7602" s="206">
        <v>29347.56</v>
      </c>
      <c r="G7602" s="205">
        <f t="shared" si="601"/>
        <v>0.42464383383253029</v>
      </c>
      <c r="H7602" s="207">
        <f t="shared" si="602"/>
        <v>0.45</v>
      </c>
      <c r="I7602" s="213">
        <v>306614</v>
      </c>
      <c r="J7602" s="213">
        <v>16863.77</v>
      </c>
      <c r="K7602" s="212">
        <v>24529.119999999999</v>
      </c>
      <c r="L7602" s="212">
        <v>27595.26</v>
      </c>
      <c r="M7602" s="239">
        <f t="shared" si="599"/>
        <v>0.51529999999995202</v>
      </c>
      <c r="N7602" s="239"/>
      <c r="O7602" s="178"/>
      <c r="P7602" s="178"/>
      <c r="Q7602" s="178"/>
      <c r="R7602" s="178"/>
      <c r="S7602" s="178"/>
      <c r="T7602" s="178"/>
      <c r="U7602" s="178"/>
      <c r="V7602" s="178"/>
      <c r="W7602" s="178"/>
      <c r="X7602" s="178"/>
      <c r="Y7602" s="210">
        <f t="shared" si="598"/>
        <v>0.39928896991795809</v>
      </c>
      <c r="Z7602" s="211">
        <f t="shared" si="600"/>
        <v>0.46</v>
      </c>
      <c r="AA7602" s="178"/>
      <c r="AB7602" s="178"/>
      <c r="AC7602" s="178"/>
    </row>
    <row r="7603" spans="2:29" x14ac:dyDescent="0.35">
      <c r="B7603" s="222">
        <v>768000</v>
      </c>
      <c r="C7603" s="208">
        <v>326129</v>
      </c>
      <c r="D7603" s="309">
        <v>17937.09</v>
      </c>
      <c r="E7603" s="206">
        <v>26090.32</v>
      </c>
      <c r="F7603" s="206">
        <v>29351.61</v>
      </c>
      <c r="G7603" s="205">
        <f t="shared" si="601"/>
        <v>0.42464713541666665</v>
      </c>
      <c r="H7603" s="207">
        <f t="shared" si="602"/>
        <v>0.45</v>
      </c>
      <c r="I7603" s="213">
        <v>306658</v>
      </c>
      <c r="J7603" s="213">
        <v>16866.189999999999</v>
      </c>
      <c r="K7603" s="212">
        <v>24532.639999999999</v>
      </c>
      <c r="L7603" s="212">
        <v>27599.22</v>
      </c>
      <c r="M7603" s="239">
        <f t="shared" si="599"/>
        <v>0.51520000000011346</v>
      </c>
      <c r="N7603" s="239"/>
      <c r="O7603" s="178"/>
      <c r="P7603" s="178"/>
      <c r="Q7603" s="178"/>
      <c r="R7603" s="178"/>
      <c r="S7603" s="178"/>
      <c r="T7603" s="178"/>
      <c r="U7603" s="178"/>
      <c r="V7603" s="178"/>
      <c r="W7603" s="178"/>
      <c r="X7603" s="178"/>
      <c r="Y7603" s="210">
        <f t="shared" si="598"/>
        <v>0.39929427083333335</v>
      </c>
      <c r="Z7603" s="211">
        <f t="shared" si="600"/>
        <v>0.44</v>
      </c>
      <c r="AA7603" s="178"/>
      <c r="AB7603" s="178"/>
      <c r="AC7603" s="178"/>
    </row>
    <row r="7604" spans="2:29" x14ac:dyDescent="0.35">
      <c r="B7604" s="222">
        <v>768100</v>
      </c>
      <c r="C7604" s="208">
        <v>326174</v>
      </c>
      <c r="D7604" s="309">
        <v>17939.57</v>
      </c>
      <c r="E7604" s="206">
        <v>26093.919999999998</v>
      </c>
      <c r="F7604" s="206">
        <v>29355.66</v>
      </c>
      <c r="G7604" s="205">
        <f t="shared" si="601"/>
        <v>0.42465043614112746</v>
      </c>
      <c r="H7604" s="207">
        <f t="shared" si="602"/>
        <v>0.45</v>
      </c>
      <c r="I7604" s="213">
        <v>306704</v>
      </c>
      <c r="J7604" s="213">
        <v>16868.72</v>
      </c>
      <c r="K7604" s="212">
        <v>24536.32</v>
      </c>
      <c r="L7604" s="212">
        <v>27603.360000000001</v>
      </c>
      <c r="M7604" s="239">
        <f t="shared" si="599"/>
        <v>0.51529999999980647</v>
      </c>
      <c r="N7604" s="239"/>
      <c r="O7604" s="178"/>
      <c r="P7604" s="178"/>
      <c r="Q7604" s="178"/>
      <c r="R7604" s="178"/>
      <c r="S7604" s="178"/>
      <c r="T7604" s="178"/>
      <c r="U7604" s="178"/>
      <c r="V7604" s="178"/>
      <c r="W7604" s="178"/>
      <c r="X7604" s="178"/>
      <c r="Y7604" s="210">
        <f t="shared" si="598"/>
        <v>0.39930217419606823</v>
      </c>
      <c r="Z7604" s="211">
        <f t="shared" si="600"/>
        <v>0.46</v>
      </c>
      <c r="AA7604" s="178"/>
      <c r="AB7604" s="178"/>
      <c r="AC7604" s="178"/>
    </row>
    <row r="7605" spans="2:29" x14ac:dyDescent="0.35">
      <c r="B7605" s="222">
        <v>768200</v>
      </c>
      <c r="C7605" s="208">
        <v>326219</v>
      </c>
      <c r="D7605" s="309">
        <v>17942.04</v>
      </c>
      <c r="E7605" s="206">
        <v>26097.52</v>
      </c>
      <c r="F7605" s="206">
        <v>29359.71</v>
      </c>
      <c r="G7605" s="205">
        <f t="shared" si="601"/>
        <v>0.42465373600624839</v>
      </c>
      <c r="H7605" s="207">
        <f t="shared" si="602"/>
        <v>0.45</v>
      </c>
      <c r="I7605" s="213">
        <v>306748</v>
      </c>
      <c r="J7605" s="213">
        <v>16871.14</v>
      </c>
      <c r="K7605" s="212">
        <v>24539.84</v>
      </c>
      <c r="L7605" s="212">
        <v>27607.32</v>
      </c>
      <c r="M7605" s="239">
        <f t="shared" si="599"/>
        <v>0.51520000000000432</v>
      </c>
      <c r="N7605" s="239"/>
      <c r="O7605" s="178"/>
      <c r="P7605" s="178"/>
      <c r="Q7605" s="178"/>
      <c r="R7605" s="178"/>
      <c r="S7605" s="178"/>
      <c r="T7605" s="178"/>
      <c r="U7605" s="178"/>
      <c r="V7605" s="178"/>
      <c r="W7605" s="178"/>
      <c r="X7605" s="178"/>
      <c r="Y7605" s="210">
        <f t="shared" si="598"/>
        <v>0.39930747201249672</v>
      </c>
      <c r="Z7605" s="211">
        <f t="shared" si="600"/>
        <v>0.44</v>
      </c>
      <c r="AA7605" s="178"/>
      <c r="AB7605" s="178"/>
      <c r="AC7605" s="178"/>
    </row>
    <row r="7606" spans="2:29" x14ac:dyDescent="0.35">
      <c r="B7606" s="222">
        <v>768300</v>
      </c>
      <c r="C7606" s="208">
        <v>326264</v>
      </c>
      <c r="D7606" s="309">
        <v>17944.52</v>
      </c>
      <c r="E7606" s="206">
        <v>26101.119999999999</v>
      </c>
      <c r="F7606" s="206">
        <v>29363.759999999998</v>
      </c>
      <c r="G7606" s="205">
        <f t="shared" si="601"/>
        <v>0.42465703501236496</v>
      </c>
      <c r="H7606" s="207">
        <f t="shared" si="602"/>
        <v>0.45</v>
      </c>
      <c r="I7606" s="213">
        <v>306794</v>
      </c>
      <c r="J7606" s="213">
        <v>16873.669999999998</v>
      </c>
      <c r="K7606" s="212">
        <v>24543.52</v>
      </c>
      <c r="L7606" s="212">
        <v>27611.46</v>
      </c>
      <c r="M7606" s="239">
        <f t="shared" si="599"/>
        <v>0.51530000000027942</v>
      </c>
      <c r="N7606" s="239"/>
      <c r="O7606" s="178"/>
      <c r="P7606" s="178"/>
      <c r="Q7606" s="178"/>
      <c r="R7606" s="178"/>
      <c r="S7606" s="178"/>
      <c r="T7606" s="178"/>
      <c r="U7606" s="178"/>
      <c r="V7606" s="178"/>
      <c r="W7606" s="178"/>
      <c r="X7606" s="178"/>
      <c r="Y7606" s="210">
        <f t="shared" si="598"/>
        <v>0.39931537159963554</v>
      </c>
      <c r="Z7606" s="211">
        <f t="shared" si="600"/>
        <v>0.46</v>
      </c>
      <c r="AA7606" s="178"/>
      <c r="AB7606" s="178"/>
      <c r="AC7606" s="178"/>
    </row>
    <row r="7607" spans="2:29" x14ac:dyDescent="0.35">
      <c r="B7607" s="222">
        <v>768400</v>
      </c>
      <c r="C7607" s="208">
        <v>326309</v>
      </c>
      <c r="D7607" s="309">
        <v>17946.990000000002</v>
      </c>
      <c r="E7607" s="206">
        <v>26104.720000000001</v>
      </c>
      <c r="F7607" s="206">
        <v>29367.81</v>
      </c>
      <c r="G7607" s="205">
        <f t="shared" si="601"/>
        <v>0.42466033315981261</v>
      </c>
      <c r="H7607" s="207">
        <f t="shared" si="602"/>
        <v>0.45</v>
      </c>
      <c r="I7607" s="213">
        <v>306838</v>
      </c>
      <c r="J7607" s="213">
        <v>16876.09</v>
      </c>
      <c r="K7607" s="212">
        <v>24547.040000000001</v>
      </c>
      <c r="L7607" s="212">
        <v>27615.42</v>
      </c>
      <c r="M7607" s="239">
        <f t="shared" si="599"/>
        <v>0.51519999999989519</v>
      </c>
      <c r="N7607" s="239"/>
      <c r="O7607" s="178"/>
      <c r="P7607" s="178"/>
      <c r="Q7607" s="178"/>
      <c r="R7607" s="178"/>
      <c r="S7607" s="178"/>
      <c r="T7607" s="178"/>
      <c r="U7607" s="178"/>
      <c r="V7607" s="178"/>
      <c r="W7607" s="178"/>
      <c r="X7607" s="178"/>
      <c r="Y7607" s="210">
        <f t="shared" si="598"/>
        <v>0.39932066631962521</v>
      </c>
      <c r="Z7607" s="211">
        <f t="shared" si="600"/>
        <v>0.44</v>
      </c>
      <c r="AA7607" s="178"/>
      <c r="AB7607" s="178"/>
      <c r="AC7607" s="178"/>
    </row>
    <row r="7608" spans="2:29" x14ac:dyDescent="0.35">
      <c r="B7608" s="222">
        <v>768500</v>
      </c>
      <c r="C7608" s="208">
        <v>326354</v>
      </c>
      <c r="D7608" s="309">
        <v>17949.47</v>
      </c>
      <c r="E7608" s="206">
        <v>26108.32</v>
      </c>
      <c r="F7608" s="206">
        <v>29371.86</v>
      </c>
      <c r="G7608" s="205">
        <f t="shared" si="601"/>
        <v>0.42466363044892647</v>
      </c>
      <c r="H7608" s="207">
        <f t="shared" si="602"/>
        <v>0.45</v>
      </c>
      <c r="I7608" s="213">
        <v>306884</v>
      </c>
      <c r="J7608" s="213">
        <v>16878.62</v>
      </c>
      <c r="K7608" s="212">
        <v>24550.720000000001</v>
      </c>
      <c r="L7608" s="212">
        <v>27619.56</v>
      </c>
      <c r="M7608" s="239">
        <f t="shared" si="599"/>
        <v>0.51529999999955178</v>
      </c>
      <c r="N7608" s="239"/>
      <c r="O7608" s="178"/>
      <c r="P7608" s="178"/>
      <c r="Q7608" s="178"/>
      <c r="R7608" s="178"/>
      <c r="S7608" s="178"/>
      <c r="T7608" s="178"/>
      <c r="U7608" s="178"/>
      <c r="V7608" s="178"/>
      <c r="W7608" s="178"/>
      <c r="X7608" s="178"/>
      <c r="Y7608" s="210">
        <f t="shared" si="598"/>
        <v>0.39932856213402734</v>
      </c>
      <c r="Z7608" s="211">
        <f t="shared" si="600"/>
        <v>0.46</v>
      </c>
      <c r="AA7608" s="178"/>
      <c r="AB7608" s="178"/>
      <c r="AC7608" s="178"/>
    </row>
    <row r="7609" spans="2:29" x14ac:dyDescent="0.35">
      <c r="B7609" s="222">
        <v>768600</v>
      </c>
      <c r="C7609" s="208">
        <v>326399</v>
      </c>
      <c r="D7609" s="309">
        <v>17951.939999999999</v>
      </c>
      <c r="E7609" s="206">
        <v>26111.919999999998</v>
      </c>
      <c r="F7609" s="206">
        <v>29375.91</v>
      </c>
      <c r="G7609" s="205">
        <f t="shared" si="601"/>
        <v>0.42466692688004165</v>
      </c>
      <c r="H7609" s="207">
        <f t="shared" si="602"/>
        <v>0.45</v>
      </c>
      <c r="I7609" s="213">
        <v>306928</v>
      </c>
      <c r="J7609" s="213">
        <v>16881.04</v>
      </c>
      <c r="K7609" s="212">
        <v>24554.240000000002</v>
      </c>
      <c r="L7609" s="212">
        <v>27623.52</v>
      </c>
      <c r="M7609" s="239">
        <f t="shared" si="599"/>
        <v>0.51519999999974975</v>
      </c>
      <c r="N7609" s="239"/>
      <c r="O7609" s="178"/>
      <c r="P7609" s="178"/>
      <c r="Q7609" s="178"/>
      <c r="R7609" s="178"/>
      <c r="S7609" s="178"/>
      <c r="T7609" s="178"/>
      <c r="U7609" s="178"/>
      <c r="V7609" s="178"/>
      <c r="W7609" s="178"/>
      <c r="X7609" s="178"/>
      <c r="Y7609" s="210">
        <f t="shared" si="598"/>
        <v>0.39933385376008329</v>
      </c>
      <c r="Z7609" s="211">
        <f t="shared" si="600"/>
        <v>0.44</v>
      </c>
      <c r="AA7609" s="178"/>
      <c r="AB7609" s="178"/>
      <c r="AC7609" s="178"/>
    </row>
    <row r="7610" spans="2:29" x14ac:dyDescent="0.35">
      <c r="B7610" s="222">
        <v>768700</v>
      </c>
      <c r="C7610" s="208">
        <v>326444</v>
      </c>
      <c r="D7610" s="309">
        <v>17954.419999999998</v>
      </c>
      <c r="E7610" s="206">
        <v>26115.52</v>
      </c>
      <c r="F7610" s="206">
        <v>29379.96</v>
      </c>
      <c r="G7610" s="205">
        <f t="shared" si="601"/>
        <v>0.4246702224534929</v>
      </c>
      <c r="H7610" s="207">
        <f t="shared" si="602"/>
        <v>0.45</v>
      </c>
      <c r="I7610" s="213">
        <v>306974</v>
      </c>
      <c r="J7610" s="213">
        <v>16883.57</v>
      </c>
      <c r="K7610" s="212">
        <v>24557.919999999998</v>
      </c>
      <c r="L7610" s="212">
        <v>27627.66</v>
      </c>
      <c r="M7610" s="239">
        <f t="shared" si="599"/>
        <v>0.51530000000006115</v>
      </c>
      <c r="N7610" s="239"/>
      <c r="O7610" s="178"/>
      <c r="P7610" s="178"/>
      <c r="Q7610" s="178"/>
      <c r="R7610" s="178"/>
      <c r="S7610" s="178"/>
      <c r="T7610" s="178"/>
      <c r="U7610" s="178"/>
      <c r="V7610" s="178"/>
      <c r="W7610" s="178"/>
      <c r="X7610" s="178"/>
      <c r="Y7610" s="210">
        <f t="shared" si="598"/>
        <v>0.39934174580460519</v>
      </c>
      <c r="Z7610" s="211">
        <f t="shared" si="600"/>
        <v>0.46</v>
      </c>
      <c r="AA7610" s="178"/>
      <c r="AB7610" s="178"/>
      <c r="AC7610" s="178"/>
    </row>
    <row r="7611" spans="2:29" x14ac:dyDescent="0.35">
      <c r="B7611" s="222">
        <v>768800</v>
      </c>
      <c r="C7611" s="208">
        <v>326489</v>
      </c>
      <c r="D7611" s="309">
        <v>17956.89</v>
      </c>
      <c r="E7611" s="206">
        <v>26119.119999999999</v>
      </c>
      <c r="F7611" s="206">
        <v>29384.01</v>
      </c>
      <c r="G7611" s="205">
        <f t="shared" si="601"/>
        <v>0.42467351716961499</v>
      </c>
      <c r="H7611" s="207">
        <f t="shared" si="602"/>
        <v>0.45</v>
      </c>
      <c r="I7611" s="213">
        <v>307018</v>
      </c>
      <c r="J7611" s="213">
        <v>16885.990000000002</v>
      </c>
      <c r="K7611" s="212">
        <v>24561.439999999999</v>
      </c>
      <c r="L7611" s="212">
        <v>27631.62</v>
      </c>
      <c r="M7611" s="239">
        <f t="shared" si="599"/>
        <v>0.51520000000025901</v>
      </c>
      <c r="N7611" s="239"/>
      <c r="O7611" s="178"/>
      <c r="P7611" s="178"/>
      <c r="Q7611" s="178"/>
      <c r="R7611" s="178"/>
      <c r="S7611" s="178"/>
      <c r="T7611" s="178"/>
      <c r="U7611" s="178"/>
      <c r="V7611" s="178"/>
      <c r="W7611" s="178"/>
      <c r="X7611" s="178"/>
      <c r="Y7611" s="210">
        <f t="shared" si="598"/>
        <v>0.39934703433922997</v>
      </c>
      <c r="Z7611" s="211">
        <f t="shared" si="600"/>
        <v>0.44</v>
      </c>
      <c r="AA7611" s="178"/>
      <c r="AB7611" s="178"/>
      <c r="AC7611" s="178"/>
    </row>
    <row r="7612" spans="2:29" x14ac:dyDescent="0.35">
      <c r="B7612" s="222">
        <v>768900</v>
      </c>
      <c r="C7612" s="208">
        <v>326534</v>
      </c>
      <c r="D7612" s="309">
        <v>17959.37</v>
      </c>
      <c r="E7612" s="206">
        <v>26122.720000000001</v>
      </c>
      <c r="F7612" s="206">
        <v>29388.06</v>
      </c>
      <c r="G7612" s="205">
        <f t="shared" si="601"/>
        <v>0.42467681102874238</v>
      </c>
      <c r="H7612" s="207">
        <f t="shared" si="602"/>
        <v>0.45</v>
      </c>
      <c r="I7612" s="213">
        <v>307064</v>
      </c>
      <c r="J7612" s="213">
        <v>16888.52</v>
      </c>
      <c r="K7612" s="212">
        <v>24565.119999999999</v>
      </c>
      <c r="L7612" s="212">
        <v>27635.759999999998</v>
      </c>
      <c r="M7612" s="239">
        <f t="shared" si="599"/>
        <v>0.51529999999995202</v>
      </c>
      <c r="N7612" s="239"/>
      <c r="O7612" s="178"/>
      <c r="P7612" s="178"/>
      <c r="Q7612" s="178"/>
      <c r="R7612" s="178"/>
      <c r="S7612" s="178"/>
      <c r="T7612" s="178"/>
      <c r="U7612" s="178"/>
      <c r="V7612" s="178"/>
      <c r="W7612" s="178"/>
      <c r="X7612" s="178"/>
      <c r="Y7612" s="210">
        <f t="shared" si="598"/>
        <v>0.39935492261672517</v>
      </c>
      <c r="Z7612" s="211">
        <f t="shared" si="600"/>
        <v>0.46</v>
      </c>
      <c r="AA7612" s="178"/>
      <c r="AB7612" s="178"/>
      <c r="AC7612" s="178"/>
    </row>
    <row r="7613" spans="2:29" x14ac:dyDescent="0.35">
      <c r="B7613" s="222">
        <v>769000</v>
      </c>
      <c r="C7613" s="208">
        <v>326579</v>
      </c>
      <c r="D7613" s="309">
        <v>17961.84</v>
      </c>
      <c r="E7613" s="206">
        <v>26126.32</v>
      </c>
      <c r="F7613" s="206">
        <v>29392.11</v>
      </c>
      <c r="G7613" s="205">
        <f t="shared" si="601"/>
        <v>0.42468010403120937</v>
      </c>
      <c r="H7613" s="207">
        <f t="shared" si="602"/>
        <v>0.45</v>
      </c>
      <c r="I7613" s="213">
        <v>307108</v>
      </c>
      <c r="J7613" s="213">
        <v>16890.939999999999</v>
      </c>
      <c r="K7613" s="212">
        <v>24568.639999999999</v>
      </c>
      <c r="L7613" s="212">
        <v>27639.72</v>
      </c>
      <c r="M7613" s="239">
        <f t="shared" si="599"/>
        <v>0.51520000000011346</v>
      </c>
      <c r="N7613" s="239"/>
      <c r="O7613" s="178"/>
      <c r="P7613" s="178"/>
      <c r="Q7613" s="178"/>
      <c r="R7613" s="178"/>
      <c r="S7613" s="178"/>
      <c r="T7613" s="178"/>
      <c r="U7613" s="178"/>
      <c r="V7613" s="178"/>
      <c r="W7613" s="178"/>
      <c r="X7613" s="178"/>
      <c r="Y7613" s="210">
        <f t="shared" si="598"/>
        <v>0.39936020806241873</v>
      </c>
      <c r="Z7613" s="211">
        <f t="shared" si="600"/>
        <v>0.44</v>
      </c>
      <c r="AA7613" s="178"/>
      <c r="AB7613" s="178"/>
      <c r="AC7613" s="178"/>
    </row>
    <row r="7614" spans="2:29" x14ac:dyDescent="0.35">
      <c r="B7614" s="222">
        <v>769100</v>
      </c>
      <c r="C7614" s="208">
        <v>326624</v>
      </c>
      <c r="D7614" s="309">
        <v>17964.32</v>
      </c>
      <c r="E7614" s="206">
        <v>26129.919999999998</v>
      </c>
      <c r="F7614" s="206">
        <v>29396.16</v>
      </c>
      <c r="G7614" s="205">
        <f t="shared" si="601"/>
        <v>0.42468339617735013</v>
      </c>
      <c r="H7614" s="207">
        <f t="shared" si="602"/>
        <v>0.45</v>
      </c>
      <c r="I7614" s="213">
        <v>307154</v>
      </c>
      <c r="J7614" s="213">
        <v>16893.47</v>
      </c>
      <c r="K7614" s="212">
        <v>24572.32</v>
      </c>
      <c r="L7614" s="212">
        <v>27643.86</v>
      </c>
      <c r="M7614" s="239">
        <f t="shared" si="599"/>
        <v>0.51529999999980647</v>
      </c>
      <c r="N7614" s="239"/>
      <c r="O7614" s="178"/>
      <c r="P7614" s="178"/>
      <c r="Q7614" s="178"/>
      <c r="R7614" s="178"/>
      <c r="S7614" s="178"/>
      <c r="T7614" s="178"/>
      <c r="U7614" s="178"/>
      <c r="V7614" s="178"/>
      <c r="W7614" s="178"/>
      <c r="X7614" s="178"/>
      <c r="Y7614" s="210">
        <f t="shared" si="598"/>
        <v>0.39936809257573785</v>
      </c>
      <c r="Z7614" s="211">
        <f t="shared" si="600"/>
        <v>0.46</v>
      </c>
      <c r="AA7614" s="178"/>
      <c r="AB7614" s="178"/>
      <c r="AC7614" s="178"/>
    </row>
    <row r="7615" spans="2:29" x14ac:dyDescent="0.35">
      <c r="B7615" s="222">
        <v>769200</v>
      </c>
      <c r="C7615" s="208">
        <v>326669</v>
      </c>
      <c r="D7615" s="309">
        <v>17966.79</v>
      </c>
      <c r="E7615" s="206">
        <v>26133.52</v>
      </c>
      <c r="F7615" s="206">
        <v>29400.21</v>
      </c>
      <c r="G7615" s="205">
        <f t="shared" si="601"/>
        <v>0.42468668746749871</v>
      </c>
      <c r="H7615" s="207">
        <f t="shared" si="602"/>
        <v>0.45</v>
      </c>
      <c r="I7615" s="213">
        <v>307198</v>
      </c>
      <c r="J7615" s="213">
        <v>16895.89</v>
      </c>
      <c r="K7615" s="212">
        <v>24575.84</v>
      </c>
      <c r="L7615" s="212">
        <v>27647.82</v>
      </c>
      <c r="M7615" s="239">
        <f t="shared" si="599"/>
        <v>0.51520000000000432</v>
      </c>
      <c r="N7615" s="239"/>
      <c r="O7615" s="178"/>
      <c r="P7615" s="178"/>
      <c r="Q7615" s="178"/>
      <c r="R7615" s="178"/>
      <c r="S7615" s="178"/>
      <c r="T7615" s="178"/>
      <c r="U7615" s="178"/>
      <c r="V7615" s="178"/>
      <c r="W7615" s="178"/>
      <c r="X7615" s="178"/>
      <c r="Y7615" s="210">
        <f t="shared" si="598"/>
        <v>0.39937337493499742</v>
      </c>
      <c r="Z7615" s="211">
        <f t="shared" si="600"/>
        <v>0.44</v>
      </c>
      <c r="AA7615" s="178"/>
      <c r="AB7615" s="178"/>
      <c r="AC7615" s="178"/>
    </row>
    <row r="7616" spans="2:29" x14ac:dyDescent="0.35">
      <c r="B7616" s="222">
        <v>769300</v>
      </c>
      <c r="C7616" s="208">
        <v>326714</v>
      </c>
      <c r="D7616" s="309">
        <v>17969.27</v>
      </c>
      <c r="E7616" s="206">
        <v>26137.119999999999</v>
      </c>
      <c r="F7616" s="206">
        <v>29404.26</v>
      </c>
      <c r="G7616" s="205">
        <f t="shared" si="601"/>
        <v>0.42468997790198881</v>
      </c>
      <c r="H7616" s="207">
        <f t="shared" si="602"/>
        <v>0.45</v>
      </c>
      <c r="I7616" s="213">
        <v>307244</v>
      </c>
      <c r="J7616" s="213">
        <v>16898.419999999998</v>
      </c>
      <c r="K7616" s="212">
        <v>24579.52</v>
      </c>
      <c r="L7616" s="212">
        <v>27651.96</v>
      </c>
      <c r="M7616" s="239">
        <f t="shared" si="599"/>
        <v>0.51530000000027942</v>
      </c>
      <c r="N7616" s="239"/>
      <c r="O7616" s="178"/>
      <c r="P7616" s="178"/>
      <c r="Q7616" s="178"/>
      <c r="R7616" s="178"/>
      <c r="S7616" s="178"/>
      <c r="T7616" s="178"/>
      <c r="U7616" s="178"/>
      <c r="V7616" s="178"/>
      <c r="W7616" s="178"/>
      <c r="X7616" s="178"/>
      <c r="Y7616" s="210">
        <f t="shared" si="598"/>
        <v>0.39938125568698818</v>
      </c>
      <c r="Z7616" s="211">
        <f t="shared" si="600"/>
        <v>0.46</v>
      </c>
      <c r="AA7616" s="178"/>
      <c r="AB7616" s="178"/>
      <c r="AC7616" s="178"/>
    </row>
    <row r="7617" spans="2:29" x14ac:dyDescent="0.35">
      <c r="B7617" s="222">
        <v>769400</v>
      </c>
      <c r="C7617" s="208">
        <v>326759</v>
      </c>
      <c r="D7617" s="309">
        <v>17971.740000000002</v>
      </c>
      <c r="E7617" s="206">
        <v>26140.720000000001</v>
      </c>
      <c r="F7617" s="206">
        <v>29408.31</v>
      </c>
      <c r="G7617" s="205">
        <f t="shared" si="601"/>
        <v>0.42469326748115416</v>
      </c>
      <c r="H7617" s="207">
        <f t="shared" si="602"/>
        <v>0.45</v>
      </c>
      <c r="I7617" s="213">
        <v>307288</v>
      </c>
      <c r="J7617" s="213">
        <v>16900.84</v>
      </c>
      <c r="K7617" s="212">
        <v>24583.040000000001</v>
      </c>
      <c r="L7617" s="212">
        <v>27655.919999999998</v>
      </c>
      <c r="M7617" s="239">
        <f t="shared" si="599"/>
        <v>0.51519999999989519</v>
      </c>
      <c r="N7617" s="239"/>
      <c r="O7617" s="178"/>
      <c r="P7617" s="178"/>
      <c r="Q7617" s="178"/>
      <c r="R7617" s="178"/>
      <c r="S7617" s="178"/>
      <c r="T7617" s="178"/>
      <c r="U7617" s="178"/>
      <c r="V7617" s="178"/>
      <c r="W7617" s="178"/>
      <c r="X7617" s="178"/>
      <c r="Y7617" s="210">
        <f t="shared" si="598"/>
        <v>0.3993865349623083</v>
      </c>
      <c r="Z7617" s="211">
        <f t="shared" si="600"/>
        <v>0.44</v>
      </c>
      <c r="AA7617" s="178"/>
      <c r="AB7617" s="178"/>
      <c r="AC7617" s="178"/>
    </row>
    <row r="7618" spans="2:29" x14ac:dyDescent="0.35">
      <c r="B7618" s="222">
        <v>769500</v>
      </c>
      <c r="C7618" s="208">
        <v>326804</v>
      </c>
      <c r="D7618" s="309">
        <v>17974.22</v>
      </c>
      <c r="E7618" s="206">
        <v>26144.32</v>
      </c>
      <c r="F7618" s="206">
        <v>29412.36</v>
      </c>
      <c r="G7618" s="205">
        <f t="shared" si="601"/>
        <v>0.42469655620532815</v>
      </c>
      <c r="H7618" s="207">
        <f t="shared" si="602"/>
        <v>0.45</v>
      </c>
      <c r="I7618" s="213">
        <v>307334</v>
      </c>
      <c r="J7618" s="213">
        <v>16903.37</v>
      </c>
      <c r="K7618" s="212">
        <v>24586.720000000001</v>
      </c>
      <c r="L7618" s="212">
        <v>27660.06</v>
      </c>
      <c r="M7618" s="239">
        <f t="shared" si="599"/>
        <v>0.51529999999955178</v>
      </c>
      <c r="N7618" s="239"/>
      <c r="O7618" s="178"/>
      <c r="P7618" s="178"/>
      <c r="Q7618" s="178"/>
      <c r="R7618" s="178"/>
      <c r="S7618" s="178"/>
      <c r="T7618" s="178"/>
      <c r="U7618" s="178"/>
      <c r="V7618" s="178"/>
      <c r="W7618" s="178"/>
      <c r="X7618" s="178"/>
      <c r="Y7618" s="210">
        <f t="shared" si="598"/>
        <v>0.39939441195581549</v>
      </c>
      <c r="Z7618" s="211">
        <f t="shared" si="600"/>
        <v>0.46</v>
      </c>
      <c r="AA7618" s="178"/>
      <c r="AB7618" s="178"/>
      <c r="AC7618" s="178"/>
    </row>
    <row r="7619" spans="2:29" x14ac:dyDescent="0.35">
      <c r="B7619" s="222">
        <v>769600</v>
      </c>
      <c r="C7619" s="208">
        <v>326849</v>
      </c>
      <c r="D7619" s="309">
        <v>17976.689999999999</v>
      </c>
      <c r="E7619" s="206">
        <v>26147.919999999998</v>
      </c>
      <c r="F7619" s="206">
        <v>29416.41</v>
      </c>
      <c r="G7619" s="205">
        <f t="shared" si="601"/>
        <v>0.42469984407484407</v>
      </c>
      <c r="H7619" s="207">
        <f t="shared" si="602"/>
        <v>0.45</v>
      </c>
      <c r="I7619" s="213">
        <v>307378</v>
      </c>
      <c r="J7619" s="213">
        <v>16905.79</v>
      </c>
      <c r="K7619" s="212">
        <v>24590.240000000002</v>
      </c>
      <c r="L7619" s="212">
        <v>27664.02</v>
      </c>
      <c r="M7619" s="239">
        <f t="shared" si="599"/>
        <v>0.51519999999974975</v>
      </c>
      <c r="N7619" s="239"/>
      <c r="O7619" s="178"/>
      <c r="P7619" s="178"/>
      <c r="Q7619" s="178"/>
      <c r="R7619" s="178"/>
      <c r="S7619" s="178"/>
      <c r="T7619" s="178"/>
      <c r="U7619" s="178"/>
      <c r="V7619" s="178"/>
      <c r="W7619" s="178"/>
      <c r="X7619" s="178"/>
      <c r="Y7619" s="210">
        <f t="shared" ref="Y7619:Y7682" si="603">I7619/$B7619</f>
        <v>0.39939968814968813</v>
      </c>
      <c r="Z7619" s="211">
        <f t="shared" si="600"/>
        <v>0.44</v>
      </c>
      <c r="AA7619" s="178"/>
      <c r="AB7619" s="178"/>
      <c r="AC7619" s="178"/>
    </row>
    <row r="7620" spans="2:29" x14ac:dyDescent="0.35">
      <c r="B7620" s="222">
        <v>769700</v>
      </c>
      <c r="C7620" s="208">
        <v>326894</v>
      </c>
      <c r="D7620" s="309">
        <v>17979.169999999998</v>
      </c>
      <c r="E7620" s="206">
        <v>26151.52</v>
      </c>
      <c r="F7620" s="206">
        <v>29420.46</v>
      </c>
      <c r="G7620" s="205">
        <f t="shared" si="601"/>
        <v>0.4247031310900351</v>
      </c>
      <c r="H7620" s="207">
        <f t="shared" si="602"/>
        <v>0.45</v>
      </c>
      <c r="I7620" s="213">
        <v>307424</v>
      </c>
      <c r="J7620" s="213">
        <v>16908.32</v>
      </c>
      <c r="K7620" s="212">
        <v>24593.919999999998</v>
      </c>
      <c r="L7620" s="212">
        <v>27668.16</v>
      </c>
      <c r="M7620" s="239">
        <f t="shared" ref="M7620:M7683" si="604">(C7620+D7620+F7620-C7619-D7619-F7619)/100</f>
        <v>0.51530000000006115</v>
      </c>
      <c r="N7620" s="239"/>
      <c r="O7620" s="178"/>
      <c r="P7620" s="178"/>
      <c r="Q7620" s="178"/>
      <c r="R7620" s="178"/>
      <c r="S7620" s="178"/>
      <c r="T7620" s="178"/>
      <c r="U7620" s="178"/>
      <c r="V7620" s="178"/>
      <c r="W7620" s="178"/>
      <c r="X7620" s="178"/>
      <c r="Y7620" s="210">
        <f t="shared" si="603"/>
        <v>0.39940756138755357</v>
      </c>
      <c r="Z7620" s="211">
        <f t="shared" ref="Z7620:Z7683" si="605">(I7620-I7619)/($B7620-$B7619)</f>
        <v>0.46</v>
      </c>
      <c r="AA7620" s="178"/>
      <c r="AB7620" s="178"/>
      <c r="AC7620" s="178"/>
    </row>
    <row r="7621" spans="2:29" x14ac:dyDescent="0.35">
      <c r="B7621" s="222">
        <v>769800</v>
      </c>
      <c r="C7621" s="208">
        <v>326939</v>
      </c>
      <c r="D7621" s="309">
        <v>17981.64</v>
      </c>
      <c r="E7621" s="206">
        <v>26155.119999999999</v>
      </c>
      <c r="F7621" s="206">
        <v>29424.51</v>
      </c>
      <c r="G7621" s="205">
        <f t="shared" ref="G7621:G7684" si="606">C7621/B7621</f>
        <v>0.42470641725123409</v>
      </c>
      <c r="H7621" s="207">
        <f t="shared" ref="H7621:H7684" si="607">(C7621-C7620)/(B7621-B7620)</f>
        <v>0.45</v>
      </c>
      <c r="I7621" s="213">
        <v>307468</v>
      </c>
      <c r="J7621" s="213">
        <v>16910.740000000002</v>
      </c>
      <c r="K7621" s="212">
        <v>24597.439999999999</v>
      </c>
      <c r="L7621" s="212">
        <v>27672.12</v>
      </c>
      <c r="M7621" s="239">
        <f t="shared" si="604"/>
        <v>0.51520000000025901</v>
      </c>
      <c r="N7621" s="239"/>
      <c r="O7621" s="178"/>
      <c r="P7621" s="178"/>
      <c r="Q7621" s="178"/>
      <c r="R7621" s="178"/>
      <c r="S7621" s="178"/>
      <c r="T7621" s="178"/>
      <c r="U7621" s="178"/>
      <c r="V7621" s="178"/>
      <c r="W7621" s="178"/>
      <c r="X7621" s="178"/>
      <c r="Y7621" s="210">
        <f t="shared" si="603"/>
        <v>0.39941283450246817</v>
      </c>
      <c r="Z7621" s="211">
        <f t="shared" si="605"/>
        <v>0.44</v>
      </c>
      <c r="AA7621" s="178"/>
      <c r="AB7621" s="178"/>
      <c r="AC7621" s="178"/>
    </row>
    <row r="7622" spans="2:29" x14ac:dyDescent="0.35">
      <c r="B7622" s="222">
        <v>769900</v>
      </c>
      <c r="C7622" s="208">
        <v>326984</v>
      </c>
      <c r="D7622" s="309">
        <v>17984.12</v>
      </c>
      <c r="E7622" s="206">
        <v>26158.720000000001</v>
      </c>
      <c r="F7622" s="206">
        <v>29428.560000000001</v>
      </c>
      <c r="G7622" s="205">
        <f t="shared" si="606"/>
        <v>0.42470970255877388</v>
      </c>
      <c r="H7622" s="207">
        <f t="shared" si="607"/>
        <v>0.45</v>
      </c>
      <c r="I7622" s="213">
        <v>307514</v>
      </c>
      <c r="J7622" s="213">
        <v>16913.27</v>
      </c>
      <c r="K7622" s="212">
        <v>24601.119999999999</v>
      </c>
      <c r="L7622" s="212">
        <v>27676.26</v>
      </c>
      <c r="M7622" s="239">
        <f t="shared" si="604"/>
        <v>0.51529999999995202</v>
      </c>
      <c r="N7622" s="239"/>
      <c r="O7622" s="178"/>
      <c r="P7622" s="178"/>
      <c r="Q7622" s="178"/>
      <c r="R7622" s="178"/>
      <c r="S7622" s="178"/>
      <c r="T7622" s="178"/>
      <c r="U7622" s="178"/>
      <c r="V7622" s="178"/>
      <c r="W7622" s="178"/>
      <c r="X7622" s="178"/>
      <c r="Y7622" s="210">
        <f t="shared" si="603"/>
        <v>0.39942070398753082</v>
      </c>
      <c r="Z7622" s="211">
        <f t="shared" si="605"/>
        <v>0.46</v>
      </c>
      <c r="AA7622" s="178"/>
      <c r="AB7622" s="178"/>
      <c r="AC7622" s="178"/>
    </row>
    <row r="7623" spans="2:29" x14ac:dyDescent="0.35">
      <c r="B7623" s="222">
        <v>770000</v>
      </c>
      <c r="C7623" s="208">
        <v>327029</v>
      </c>
      <c r="D7623" s="309">
        <v>17986.59</v>
      </c>
      <c r="E7623" s="206">
        <v>26162.32</v>
      </c>
      <c r="F7623" s="206">
        <v>29432.61</v>
      </c>
      <c r="G7623" s="205">
        <f t="shared" si="606"/>
        <v>0.42471298701298699</v>
      </c>
      <c r="H7623" s="207">
        <f t="shared" si="607"/>
        <v>0.45</v>
      </c>
      <c r="I7623" s="213">
        <v>307558</v>
      </c>
      <c r="J7623" s="213">
        <v>16915.689999999999</v>
      </c>
      <c r="K7623" s="212">
        <v>24604.639999999999</v>
      </c>
      <c r="L7623" s="212">
        <v>27680.22</v>
      </c>
      <c r="M7623" s="239">
        <f t="shared" si="604"/>
        <v>0.51520000000011346</v>
      </c>
      <c r="N7623" s="239"/>
      <c r="O7623" s="178"/>
      <c r="P7623" s="178"/>
      <c r="Q7623" s="178"/>
      <c r="R7623" s="178"/>
      <c r="S7623" s="178"/>
      <c r="T7623" s="178"/>
      <c r="U7623" s="178"/>
      <c r="V7623" s="178"/>
      <c r="W7623" s="178"/>
      <c r="X7623" s="178"/>
      <c r="Y7623" s="210">
        <f t="shared" si="603"/>
        <v>0.39942597402597402</v>
      </c>
      <c r="Z7623" s="211">
        <f t="shared" si="605"/>
        <v>0.44</v>
      </c>
      <c r="AA7623" s="178"/>
      <c r="AB7623" s="178"/>
      <c r="AC7623" s="178"/>
    </row>
    <row r="7624" spans="2:29" x14ac:dyDescent="0.35">
      <c r="B7624" s="222">
        <v>770100</v>
      </c>
      <c r="C7624" s="208">
        <v>327074</v>
      </c>
      <c r="D7624" s="309">
        <v>17989.07</v>
      </c>
      <c r="E7624" s="206">
        <v>26165.919999999998</v>
      </c>
      <c r="F7624" s="206">
        <v>29436.66</v>
      </c>
      <c r="G7624" s="205">
        <f t="shared" si="606"/>
        <v>0.42471627061420597</v>
      </c>
      <c r="H7624" s="207">
        <f t="shared" si="607"/>
        <v>0.45</v>
      </c>
      <c r="I7624" s="213">
        <v>307604</v>
      </c>
      <c r="J7624" s="213">
        <v>16918.22</v>
      </c>
      <c r="K7624" s="212">
        <v>24608.32</v>
      </c>
      <c r="L7624" s="212">
        <v>27684.36</v>
      </c>
      <c r="M7624" s="239">
        <f t="shared" si="604"/>
        <v>0.51529999999980647</v>
      </c>
      <c r="N7624" s="239"/>
      <c r="O7624" s="178"/>
      <c r="P7624" s="178"/>
      <c r="Q7624" s="178"/>
      <c r="R7624" s="178"/>
      <c r="S7624" s="178"/>
      <c r="T7624" s="178"/>
      <c r="U7624" s="178"/>
      <c r="V7624" s="178"/>
      <c r="W7624" s="178"/>
      <c r="X7624" s="178"/>
      <c r="Y7624" s="210">
        <f t="shared" si="603"/>
        <v>0.39943383976107</v>
      </c>
      <c r="Z7624" s="211">
        <f t="shared" si="605"/>
        <v>0.46</v>
      </c>
      <c r="AA7624" s="178"/>
      <c r="AB7624" s="178"/>
      <c r="AC7624" s="178"/>
    </row>
    <row r="7625" spans="2:29" x14ac:dyDescent="0.35">
      <c r="B7625" s="222">
        <v>770200</v>
      </c>
      <c r="C7625" s="208">
        <v>327119</v>
      </c>
      <c r="D7625" s="309">
        <v>17991.54</v>
      </c>
      <c r="E7625" s="206">
        <v>26169.52</v>
      </c>
      <c r="F7625" s="206">
        <v>29440.71</v>
      </c>
      <c r="G7625" s="205">
        <f t="shared" si="606"/>
        <v>0.4247195533627629</v>
      </c>
      <c r="H7625" s="207">
        <f t="shared" si="607"/>
        <v>0.45</v>
      </c>
      <c r="I7625" s="213">
        <v>307648</v>
      </c>
      <c r="J7625" s="213">
        <v>16920.64</v>
      </c>
      <c r="K7625" s="212">
        <v>24611.84</v>
      </c>
      <c r="L7625" s="212">
        <v>27688.32</v>
      </c>
      <c r="M7625" s="239">
        <f t="shared" si="604"/>
        <v>0.51520000000000432</v>
      </c>
      <c r="N7625" s="239"/>
      <c r="O7625" s="178"/>
      <c r="P7625" s="178"/>
      <c r="Q7625" s="178"/>
      <c r="R7625" s="178"/>
      <c r="S7625" s="178"/>
      <c r="T7625" s="178"/>
      <c r="U7625" s="178"/>
      <c r="V7625" s="178"/>
      <c r="W7625" s="178"/>
      <c r="X7625" s="178"/>
      <c r="Y7625" s="210">
        <f t="shared" si="603"/>
        <v>0.39943910672552585</v>
      </c>
      <c r="Z7625" s="211">
        <f t="shared" si="605"/>
        <v>0.44</v>
      </c>
      <c r="AA7625" s="178"/>
      <c r="AB7625" s="178"/>
      <c r="AC7625" s="178"/>
    </row>
    <row r="7626" spans="2:29" x14ac:dyDescent="0.35">
      <c r="B7626" s="222">
        <v>770300</v>
      </c>
      <c r="C7626" s="208">
        <v>327164</v>
      </c>
      <c r="D7626" s="309">
        <v>17994.02</v>
      </c>
      <c r="E7626" s="206">
        <v>26173.119999999999</v>
      </c>
      <c r="F7626" s="206">
        <v>29444.76</v>
      </c>
      <c r="G7626" s="205">
        <f t="shared" si="606"/>
        <v>0.42472283525899002</v>
      </c>
      <c r="H7626" s="207">
        <f t="shared" si="607"/>
        <v>0.45</v>
      </c>
      <c r="I7626" s="213">
        <v>307694</v>
      </c>
      <c r="J7626" s="213">
        <v>16923.169999999998</v>
      </c>
      <c r="K7626" s="212">
        <v>24615.52</v>
      </c>
      <c r="L7626" s="212">
        <v>27692.46</v>
      </c>
      <c r="M7626" s="239">
        <f t="shared" si="604"/>
        <v>0.51530000000027942</v>
      </c>
      <c r="N7626" s="239"/>
      <c r="O7626" s="178"/>
      <c r="P7626" s="178"/>
      <c r="Q7626" s="178"/>
      <c r="R7626" s="178"/>
      <c r="S7626" s="178"/>
      <c r="T7626" s="178"/>
      <c r="U7626" s="178"/>
      <c r="V7626" s="178"/>
      <c r="W7626" s="178"/>
      <c r="X7626" s="178"/>
      <c r="Y7626" s="210">
        <f t="shared" si="603"/>
        <v>0.39944696871348823</v>
      </c>
      <c r="Z7626" s="211">
        <f t="shared" si="605"/>
        <v>0.46</v>
      </c>
      <c r="AA7626" s="178"/>
      <c r="AB7626" s="178"/>
      <c r="AC7626" s="178"/>
    </row>
    <row r="7627" spans="2:29" x14ac:dyDescent="0.35">
      <c r="B7627" s="222">
        <v>770400</v>
      </c>
      <c r="C7627" s="208">
        <v>327209</v>
      </c>
      <c r="D7627" s="309">
        <v>17996.490000000002</v>
      </c>
      <c r="E7627" s="206">
        <v>26176.720000000001</v>
      </c>
      <c r="F7627" s="206">
        <v>29448.81</v>
      </c>
      <c r="G7627" s="205">
        <f t="shared" si="606"/>
        <v>0.4247261163032191</v>
      </c>
      <c r="H7627" s="207">
        <f t="shared" si="607"/>
        <v>0.45</v>
      </c>
      <c r="I7627" s="213">
        <v>307738</v>
      </c>
      <c r="J7627" s="213">
        <v>16925.59</v>
      </c>
      <c r="K7627" s="212">
        <v>24619.040000000001</v>
      </c>
      <c r="L7627" s="212">
        <v>27696.42</v>
      </c>
      <c r="M7627" s="239">
        <f t="shared" si="604"/>
        <v>0.51519999999989519</v>
      </c>
      <c r="N7627" s="239"/>
      <c r="O7627" s="178"/>
      <c r="P7627" s="178"/>
      <c r="Q7627" s="178"/>
      <c r="R7627" s="178"/>
      <c r="S7627" s="178"/>
      <c r="T7627" s="178"/>
      <c r="U7627" s="178"/>
      <c r="V7627" s="178"/>
      <c r="W7627" s="178"/>
      <c r="X7627" s="178"/>
      <c r="Y7627" s="210">
        <f t="shared" si="603"/>
        <v>0.3994522326064382</v>
      </c>
      <c r="Z7627" s="211">
        <f t="shared" si="605"/>
        <v>0.44</v>
      </c>
      <c r="AA7627" s="178"/>
      <c r="AB7627" s="178"/>
      <c r="AC7627" s="178"/>
    </row>
    <row r="7628" spans="2:29" x14ac:dyDescent="0.35">
      <c r="B7628" s="222">
        <v>770500</v>
      </c>
      <c r="C7628" s="208">
        <v>327254</v>
      </c>
      <c r="D7628" s="309">
        <v>17998.97</v>
      </c>
      <c r="E7628" s="206">
        <v>26180.32</v>
      </c>
      <c r="F7628" s="206">
        <v>29452.86</v>
      </c>
      <c r="G7628" s="205">
        <f t="shared" si="606"/>
        <v>0.42472939649578195</v>
      </c>
      <c r="H7628" s="207">
        <f t="shared" si="607"/>
        <v>0.45</v>
      </c>
      <c r="I7628" s="213">
        <v>307784</v>
      </c>
      <c r="J7628" s="213">
        <v>16928.12</v>
      </c>
      <c r="K7628" s="212">
        <v>24622.720000000001</v>
      </c>
      <c r="L7628" s="212">
        <v>27700.560000000001</v>
      </c>
      <c r="M7628" s="239">
        <f t="shared" si="604"/>
        <v>0.51529999999955178</v>
      </c>
      <c r="N7628" s="239"/>
      <c r="O7628" s="178"/>
      <c r="P7628" s="178"/>
      <c r="Q7628" s="178"/>
      <c r="R7628" s="178"/>
      <c r="S7628" s="178"/>
      <c r="T7628" s="178"/>
      <c r="U7628" s="178"/>
      <c r="V7628" s="178"/>
      <c r="W7628" s="178"/>
      <c r="X7628" s="178"/>
      <c r="Y7628" s="210">
        <f t="shared" si="603"/>
        <v>0.39946009085009732</v>
      </c>
      <c r="Z7628" s="211">
        <f t="shared" si="605"/>
        <v>0.46</v>
      </c>
      <c r="AA7628" s="178"/>
      <c r="AB7628" s="178"/>
      <c r="AC7628" s="178"/>
    </row>
    <row r="7629" spans="2:29" x14ac:dyDescent="0.35">
      <c r="B7629" s="222">
        <v>770600</v>
      </c>
      <c r="C7629" s="208">
        <v>327299</v>
      </c>
      <c r="D7629" s="309">
        <v>18001.439999999999</v>
      </c>
      <c r="E7629" s="206">
        <v>26183.919999999998</v>
      </c>
      <c r="F7629" s="206">
        <v>29456.91</v>
      </c>
      <c r="G7629" s="205">
        <f t="shared" si="606"/>
        <v>0.42473267583701013</v>
      </c>
      <c r="H7629" s="207">
        <f t="shared" si="607"/>
        <v>0.45</v>
      </c>
      <c r="I7629" s="213">
        <v>307828</v>
      </c>
      <c r="J7629" s="213">
        <v>16930.54</v>
      </c>
      <c r="K7629" s="212">
        <v>24626.240000000002</v>
      </c>
      <c r="L7629" s="212">
        <v>27704.52</v>
      </c>
      <c r="M7629" s="239">
        <f t="shared" si="604"/>
        <v>0.51519999999974975</v>
      </c>
      <c r="N7629" s="239"/>
      <c r="O7629" s="178"/>
      <c r="P7629" s="178"/>
      <c r="Q7629" s="178"/>
      <c r="R7629" s="178"/>
      <c r="S7629" s="178"/>
      <c r="T7629" s="178"/>
      <c r="U7629" s="178"/>
      <c r="V7629" s="178"/>
      <c r="W7629" s="178"/>
      <c r="X7629" s="178"/>
      <c r="Y7629" s="210">
        <f t="shared" si="603"/>
        <v>0.39946535167402025</v>
      </c>
      <c r="Z7629" s="211">
        <f t="shared" si="605"/>
        <v>0.44</v>
      </c>
      <c r="AA7629" s="178"/>
      <c r="AB7629" s="178"/>
      <c r="AC7629" s="178"/>
    </row>
    <row r="7630" spans="2:29" x14ac:dyDescent="0.35">
      <c r="B7630" s="222">
        <v>770700</v>
      </c>
      <c r="C7630" s="208">
        <v>327344</v>
      </c>
      <c r="D7630" s="309">
        <v>18003.919999999998</v>
      </c>
      <c r="E7630" s="206">
        <v>26187.52</v>
      </c>
      <c r="F7630" s="206">
        <v>29460.959999999999</v>
      </c>
      <c r="G7630" s="205">
        <f t="shared" si="606"/>
        <v>0.42473595432723499</v>
      </c>
      <c r="H7630" s="207">
        <f t="shared" si="607"/>
        <v>0.45</v>
      </c>
      <c r="I7630" s="213">
        <v>307874</v>
      </c>
      <c r="J7630" s="213">
        <v>16933.07</v>
      </c>
      <c r="K7630" s="212">
        <v>24629.919999999998</v>
      </c>
      <c r="L7630" s="212">
        <v>27708.66</v>
      </c>
      <c r="M7630" s="239">
        <f t="shared" si="604"/>
        <v>0.51530000000006115</v>
      </c>
      <c r="N7630" s="239"/>
      <c r="O7630" s="178"/>
      <c r="P7630" s="178"/>
      <c r="Q7630" s="178"/>
      <c r="R7630" s="178"/>
      <c r="S7630" s="178"/>
      <c r="T7630" s="178"/>
      <c r="U7630" s="178"/>
      <c r="V7630" s="178"/>
      <c r="W7630" s="178"/>
      <c r="X7630" s="178"/>
      <c r="Y7630" s="210">
        <f t="shared" si="603"/>
        <v>0.39947320617620347</v>
      </c>
      <c r="Z7630" s="211">
        <f t="shared" si="605"/>
        <v>0.46</v>
      </c>
      <c r="AA7630" s="178"/>
      <c r="AB7630" s="178"/>
      <c r="AC7630" s="178"/>
    </row>
    <row r="7631" spans="2:29" x14ac:dyDescent="0.35">
      <c r="B7631" s="222">
        <v>770800</v>
      </c>
      <c r="C7631" s="208">
        <v>327389</v>
      </c>
      <c r="D7631" s="309">
        <v>18006.39</v>
      </c>
      <c r="E7631" s="206">
        <v>26191.119999999999</v>
      </c>
      <c r="F7631" s="206">
        <v>29465.01</v>
      </c>
      <c r="G7631" s="205">
        <f t="shared" si="606"/>
        <v>0.42473923196678776</v>
      </c>
      <c r="H7631" s="207">
        <f t="shared" si="607"/>
        <v>0.45</v>
      </c>
      <c r="I7631" s="213">
        <v>307918</v>
      </c>
      <c r="J7631" s="213">
        <v>16935.490000000002</v>
      </c>
      <c r="K7631" s="212">
        <v>24633.439999999999</v>
      </c>
      <c r="L7631" s="212">
        <v>27712.62</v>
      </c>
      <c r="M7631" s="239">
        <f t="shared" si="604"/>
        <v>0.51520000000025901</v>
      </c>
      <c r="N7631" s="239"/>
      <c r="O7631" s="178"/>
      <c r="P7631" s="178"/>
      <c r="Q7631" s="178"/>
      <c r="R7631" s="178"/>
      <c r="S7631" s="178"/>
      <c r="T7631" s="178"/>
      <c r="U7631" s="178"/>
      <c r="V7631" s="178"/>
      <c r="W7631" s="178"/>
      <c r="X7631" s="178"/>
      <c r="Y7631" s="210">
        <f t="shared" si="603"/>
        <v>0.3994784639335755</v>
      </c>
      <c r="Z7631" s="211">
        <f t="shared" si="605"/>
        <v>0.44</v>
      </c>
      <c r="AA7631" s="178"/>
      <c r="AB7631" s="178"/>
      <c r="AC7631" s="178"/>
    </row>
    <row r="7632" spans="2:29" x14ac:dyDescent="0.35">
      <c r="B7632" s="222">
        <v>770900</v>
      </c>
      <c r="C7632" s="208">
        <v>327434</v>
      </c>
      <c r="D7632" s="309">
        <v>18008.87</v>
      </c>
      <c r="E7632" s="206">
        <v>26194.720000000001</v>
      </c>
      <c r="F7632" s="206">
        <v>29469.06</v>
      </c>
      <c r="G7632" s="205">
        <f t="shared" si="606"/>
        <v>0.4247425087559995</v>
      </c>
      <c r="H7632" s="207">
        <f t="shared" si="607"/>
        <v>0.45</v>
      </c>
      <c r="I7632" s="213">
        <v>307964</v>
      </c>
      <c r="J7632" s="213">
        <v>16938.02</v>
      </c>
      <c r="K7632" s="212">
        <v>24637.119999999999</v>
      </c>
      <c r="L7632" s="212">
        <v>27716.76</v>
      </c>
      <c r="M7632" s="239">
        <f t="shared" si="604"/>
        <v>0.51529999999995202</v>
      </c>
      <c r="N7632" s="239"/>
      <c r="O7632" s="178"/>
      <c r="P7632" s="178"/>
      <c r="Q7632" s="178"/>
      <c r="R7632" s="178"/>
      <c r="S7632" s="178"/>
      <c r="T7632" s="178"/>
      <c r="U7632" s="178"/>
      <c r="V7632" s="178"/>
      <c r="W7632" s="178"/>
      <c r="X7632" s="178"/>
      <c r="Y7632" s="210">
        <f t="shared" si="603"/>
        <v>0.39948631469710727</v>
      </c>
      <c r="Z7632" s="211">
        <f t="shared" si="605"/>
        <v>0.46</v>
      </c>
      <c r="AA7632" s="178"/>
      <c r="AB7632" s="178"/>
      <c r="AC7632" s="178"/>
    </row>
    <row r="7633" spans="2:29" x14ac:dyDescent="0.35">
      <c r="B7633" s="222">
        <v>771000</v>
      </c>
      <c r="C7633" s="208">
        <v>327479</v>
      </c>
      <c r="D7633" s="309">
        <v>18011.34</v>
      </c>
      <c r="E7633" s="206">
        <v>26198.32</v>
      </c>
      <c r="F7633" s="206">
        <v>29473.11</v>
      </c>
      <c r="G7633" s="205">
        <f t="shared" si="606"/>
        <v>0.42474578469520102</v>
      </c>
      <c r="H7633" s="207">
        <f t="shared" si="607"/>
        <v>0.45</v>
      </c>
      <c r="I7633" s="213">
        <v>308008</v>
      </c>
      <c r="J7633" s="213">
        <v>16940.439999999999</v>
      </c>
      <c r="K7633" s="212">
        <v>24640.639999999999</v>
      </c>
      <c r="L7633" s="212">
        <v>27720.720000000001</v>
      </c>
      <c r="M7633" s="239">
        <f t="shared" si="604"/>
        <v>0.51520000000011346</v>
      </c>
      <c r="N7633" s="239"/>
      <c r="O7633" s="178"/>
      <c r="P7633" s="178"/>
      <c r="Q7633" s="178"/>
      <c r="R7633" s="178"/>
      <c r="S7633" s="178"/>
      <c r="T7633" s="178"/>
      <c r="U7633" s="178"/>
      <c r="V7633" s="178"/>
      <c r="W7633" s="178"/>
      <c r="X7633" s="178"/>
      <c r="Y7633" s="210">
        <f t="shared" si="603"/>
        <v>0.39949156939040209</v>
      </c>
      <c r="Z7633" s="211">
        <f t="shared" si="605"/>
        <v>0.44</v>
      </c>
      <c r="AA7633" s="178"/>
      <c r="AB7633" s="178"/>
      <c r="AC7633" s="178"/>
    </row>
    <row r="7634" spans="2:29" x14ac:dyDescent="0.35">
      <c r="B7634" s="222">
        <v>771100</v>
      </c>
      <c r="C7634" s="208">
        <v>327524</v>
      </c>
      <c r="D7634" s="309">
        <v>18013.82</v>
      </c>
      <c r="E7634" s="206">
        <v>26201.919999999998</v>
      </c>
      <c r="F7634" s="206">
        <v>29477.16</v>
      </c>
      <c r="G7634" s="205">
        <f t="shared" si="606"/>
        <v>0.4247490597847231</v>
      </c>
      <c r="H7634" s="207">
        <f t="shared" si="607"/>
        <v>0.45</v>
      </c>
      <c r="I7634" s="213">
        <v>308054</v>
      </c>
      <c r="J7634" s="213">
        <v>16942.97</v>
      </c>
      <c r="K7634" s="212">
        <v>24644.32</v>
      </c>
      <c r="L7634" s="212">
        <v>27724.86</v>
      </c>
      <c r="M7634" s="239">
        <f t="shared" si="604"/>
        <v>0.51529999999980647</v>
      </c>
      <c r="N7634" s="239"/>
      <c r="O7634" s="178"/>
      <c r="P7634" s="178"/>
      <c r="Q7634" s="178"/>
      <c r="R7634" s="178"/>
      <c r="S7634" s="178"/>
      <c r="T7634" s="178"/>
      <c r="U7634" s="178"/>
      <c r="V7634" s="178"/>
      <c r="W7634" s="178"/>
      <c r="X7634" s="178"/>
      <c r="Y7634" s="210">
        <f t="shared" si="603"/>
        <v>0.39949941641810399</v>
      </c>
      <c r="Z7634" s="211">
        <f t="shared" si="605"/>
        <v>0.46</v>
      </c>
      <c r="AA7634" s="178"/>
      <c r="AB7634" s="178"/>
      <c r="AC7634" s="178"/>
    </row>
    <row r="7635" spans="2:29" x14ac:dyDescent="0.35">
      <c r="B7635" s="222">
        <v>771200</v>
      </c>
      <c r="C7635" s="208">
        <v>327569</v>
      </c>
      <c r="D7635" s="309">
        <v>18016.29</v>
      </c>
      <c r="E7635" s="206">
        <v>26205.52</v>
      </c>
      <c r="F7635" s="206">
        <v>29481.21</v>
      </c>
      <c r="G7635" s="205">
        <f t="shared" si="606"/>
        <v>0.42475233402489626</v>
      </c>
      <c r="H7635" s="207">
        <f t="shared" si="607"/>
        <v>0.45</v>
      </c>
      <c r="I7635" s="213">
        <v>308098</v>
      </c>
      <c r="J7635" s="213">
        <v>16945.39</v>
      </c>
      <c r="K7635" s="212">
        <v>24647.84</v>
      </c>
      <c r="L7635" s="212">
        <v>27728.82</v>
      </c>
      <c r="M7635" s="239">
        <f t="shared" si="604"/>
        <v>0.51520000000000432</v>
      </c>
      <c r="N7635" s="239"/>
      <c r="O7635" s="178"/>
      <c r="P7635" s="178"/>
      <c r="Q7635" s="178"/>
      <c r="R7635" s="178"/>
      <c r="S7635" s="178"/>
      <c r="T7635" s="178"/>
      <c r="U7635" s="178"/>
      <c r="V7635" s="178"/>
      <c r="W7635" s="178"/>
      <c r="X7635" s="178"/>
      <c r="Y7635" s="210">
        <f t="shared" si="603"/>
        <v>0.39950466804979251</v>
      </c>
      <c r="Z7635" s="211">
        <f t="shared" si="605"/>
        <v>0.44</v>
      </c>
      <c r="AA7635" s="178"/>
      <c r="AB7635" s="178"/>
      <c r="AC7635" s="178"/>
    </row>
    <row r="7636" spans="2:29" x14ac:dyDescent="0.35">
      <c r="B7636" s="222">
        <v>771300</v>
      </c>
      <c r="C7636" s="208">
        <v>327614</v>
      </c>
      <c r="D7636" s="309">
        <v>18018.77</v>
      </c>
      <c r="E7636" s="206">
        <v>26209.119999999999</v>
      </c>
      <c r="F7636" s="206">
        <v>29485.26</v>
      </c>
      <c r="G7636" s="205">
        <f t="shared" si="606"/>
        <v>0.42475560741605084</v>
      </c>
      <c r="H7636" s="207">
        <f t="shared" si="607"/>
        <v>0.45</v>
      </c>
      <c r="I7636" s="213">
        <v>308144</v>
      </c>
      <c r="J7636" s="213">
        <v>16947.919999999998</v>
      </c>
      <c r="K7636" s="212">
        <v>24651.52</v>
      </c>
      <c r="L7636" s="212">
        <v>27732.959999999999</v>
      </c>
      <c r="M7636" s="239">
        <f t="shared" si="604"/>
        <v>0.51530000000027942</v>
      </c>
      <c r="N7636" s="239"/>
      <c r="O7636" s="178"/>
      <c r="P7636" s="178"/>
      <c r="Q7636" s="178"/>
      <c r="R7636" s="178"/>
      <c r="S7636" s="178"/>
      <c r="T7636" s="178"/>
      <c r="U7636" s="178"/>
      <c r="V7636" s="178"/>
      <c r="W7636" s="178"/>
      <c r="X7636" s="178"/>
      <c r="Y7636" s="210">
        <f t="shared" si="603"/>
        <v>0.39951251134448335</v>
      </c>
      <c r="Z7636" s="211">
        <f t="shared" si="605"/>
        <v>0.46</v>
      </c>
      <c r="AA7636" s="178"/>
      <c r="AB7636" s="178"/>
      <c r="AC7636" s="178"/>
    </row>
    <row r="7637" spans="2:29" x14ac:dyDescent="0.35">
      <c r="B7637" s="222">
        <v>771400</v>
      </c>
      <c r="C7637" s="208">
        <v>327659</v>
      </c>
      <c r="D7637" s="309">
        <v>18021.240000000002</v>
      </c>
      <c r="E7637" s="206">
        <v>26212.720000000001</v>
      </c>
      <c r="F7637" s="206">
        <v>29489.31</v>
      </c>
      <c r="G7637" s="205">
        <f t="shared" si="606"/>
        <v>0.42475887995851697</v>
      </c>
      <c r="H7637" s="207">
        <f t="shared" si="607"/>
        <v>0.45</v>
      </c>
      <c r="I7637" s="213">
        <v>308188</v>
      </c>
      <c r="J7637" s="213">
        <v>16950.34</v>
      </c>
      <c r="K7637" s="212">
        <v>24655.040000000001</v>
      </c>
      <c r="L7637" s="212">
        <v>27736.92</v>
      </c>
      <c r="M7637" s="239">
        <f t="shared" si="604"/>
        <v>0.51519999999989519</v>
      </c>
      <c r="N7637" s="239"/>
      <c r="O7637" s="178"/>
      <c r="P7637" s="178"/>
      <c r="Q7637" s="178"/>
      <c r="R7637" s="178"/>
      <c r="S7637" s="178"/>
      <c r="T7637" s="178"/>
      <c r="U7637" s="178"/>
      <c r="V7637" s="178"/>
      <c r="W7637" s="178"/>
      <c r="X7637" s="178"/>
      <c r="Y7637" s="210">
        <f t="shared" si="603"/>
        <v>0.39951775991703398</v>
      </c>
      <c r="Z7637" s="211">
        <f t="shared" si="605"/>
        <v>0.44</v>
      </c>
      <c r="AA7637" s="178"/>
      <c r="AB7637" s="178"/>
      <c r="AC7637" s="178"/>
    </row>
    <row r="7638" spans="2:29" x14ac:dyDescent="0.35">
      <c r="B7638" s="222">
        <v>771500</v>
      </c>
      <c r="C7638" s="208">
        <v>327704</v>
      </c>
      <c r="D7638" s="309">
        <v>18023.72</v>
      </c>
      <c r="E7638" s="206">
        <v>26216.32</v>
      </c>
      <c r="F7638" s="206">
        <v>29493.360000000001</v>
      </c>
      <c r="G7638" s="205">
        <f t="shared" si="606"/>
        <v>0.42476215165262476</v>
      </c>
      <c r="H7638" s="207">
        <f t="shared" si="607"/>
        <v>0.45</v>
      </c>
      <c r="I7638" s="213">
        <v>308234</v>
      </c>
      <c r="J7638" s="213">
        <v>16952.87</v>
      </c>
      <c r="K7638" s="212">
        <v>24658.720000000001</v>
      </c>
      <c r="L7638" s="212">
        <v>27741.06</v>
      </c>
      <c r="M7638" s="239">
        <f t="shared" si="604"/>
        <v>0.51529999999955178</v>
      </c>
      <c r="N7638" s="239"/>
      <c r="O7638" s="178"/>
      <c r="P7638" s="178"/>
      <c r="Q7638" s="178"/>
      <c r="R7638" s="178"/>
      <c r="S7638" s="178"/>
      <c r="T7638" s="178"/>
      <c r="U7638" s="178"/>
      <c r="V7638" s="178"/>
      <c r="W7638" s="178"/>
      <c r="X7638" s="178"/>
      <c r="Y7638" s="210">
        <f t="shared" si="603"/>
        <v>0.39952559948152949</v>
      </c>
      <c r="Z7638" s="211">
        <f t="shared" si="605"/>
        <v>0.46</v>
      </c>
      <c r="AA7638" s="178"/>
      <c r="AB7638" s="178"/>
      <c r="AC7638" s="178"/>
    </row>
    <row r="7639" spans="2:29" x14ac:dyDescent="0.35">
      <c r="B7639" s="222">
        <v>771600</v>
      </c>
      <c r="C7639" s="208">
        <v>327749</v>
      </c>
      <c r="D7639" s="309">
        <v>18026.189999999999</v>
      </c>
      <c r="E7639" s="206">
        <v>26219.919999999998</v>
      </c>
      <c r="F7639" s="206">
        <v>29497.41</v>
      </c>
      <c r="G7639" s="205">
        <f t="shared" si="606"/>
        <v>0.42476542249870397</v>
      </c>
      <c r="H7639" s="207">
        <f t="shared" si="607"/>
        <v>0.45</v>
      </c>
      <c r="I7639" s="213">
        <v>308278</v>
      </c>
      <c r="J7639" s="213">
        <v>16955.29</v>
      </c>
      <c r="K7639" s="212">
        <v>24662.240000000002</v>
      </c>
      <c r="L7639" s="212">
        <v>27745.02</v>
      </c>
      <c r="M7639" s="239">
        <f t="shared" si="604"/>
        <v>0.51519999999974975</v>
      </c>
      <c r="N7639" s="239"/>
      <c r="O7639" s="178"/>
      <c r="P7639" s="178"/>
      <c r="Q7639" s="178"/>
      <c r="R7639" s="178"/>
      <c r="S7639" s="178"/>
      <c r="T7639" s="178"/>
      <c r="U7639" s="178"/>
      <c r="V7639" s="178"/>
      <c r="W7639" s="178"/>
      <c r="X7639" s="178"/>
      <c r="Y7639" s="210">
        <f t="shared" si="603"/>
        <v>0.39953084499740799</v>
      </c>
      <c r="Z7639" s="211">
        <f t="shared" si="605"/>
        <v>0.44</v>
      </c>
      <c r="AA7639" s="178"/>
      <c r="AB7639" s="178"/>
      <c r="AC7639" s="178"/>
    </row>
    <row r="7640" spans="2:29" x14ac:dyDescent="0.35">
      <c r="B7640" s="222">
        <v>771700</v>
      </c>
      <c r="C7640" s="208">
        <v>327794</v>
      </c>
      <c r="D7640" s="309">
        <v>18028.669999999998</v>
      </c>
      <c r="E7640" s="206">
        <v>26223.52</v>
      </c>
      <c r="F7640" s="206">
        <v>29501.46</v>
      </c>
      <c r="G7640" s="205">
        <f t="shared" si="606"/>
        <v>0.42476869249708438</v>
      </c>
      <c r="H7640" s="207">
        <f t="shared" si="607"/>
        <v>0.45</v>
      </c>
      <c r="I7640" s="213">
        <v>308324</v>
      </c>
      <c r="J7640" s="213">
        <v>16957.82</v>
      </c>
      <c r="K7640" s="212">
        <v>24665.919999999998</v>
      </c>
      <c r="L7640" s="212">
        <v>27749.16</v>
      </c>
      <c r="M7640" s="239">
        <f t="shared" si="604"/>
        <v>0.51530000000006115</v>
      </c>
      <c r="N7640" s="239"/>
      <c r="O7640" s="178"/>
      <c r="P7640" s="178"/>
      <c r="Q7640" s="178"/>
      <c r="R7640" s="178"/>
      <c r="S7640" s="178"/>
      <c r="T7640" s="178"/>
      <c r="U7640" s="178"/>
      <c r="V7640" s="178"/>
      <c r="W7640" s="178"/>
      <c r="X7640" s="178"/>
      <c r="Y7640" s="210">
        <f t="shared" si="603"/>
        <v>0.39953868083452121</v>
      </c>
      <c r="Z7640" s="211">
        <f t="shared" si="605"/>
        <v>0.46</v>
      </c>
      <c r="AA7640" s="178"/>
      <c r="AB7640" s="178"/>
      <c r="AC7640" s="178"/>
    </row>
    <row r="7641" spans="2:29" x14ac:dyDescent="0.35">
      <c r="B7641" s="222">
        <v>771800</v>
      </c>
      <c r="C7641" s="208">
        <v>327839</v>
      </c>
      <c r="D7641" s="309">
        <v>18031.14</v>
      </c>
      <c r="E7641" s="206">
        <v>26227.119999999999</v>
      </c>
      <c r="F7641" s="206">
        <v>29505.51</v>
      </c>
      <c r="G7641" s="205">
        <f t="shared" si="606"/>
        <v>0.42477196164809539</v>
      </c>
      <c r="H7641" s="207">
        <f t="shared" si="607"/>
        <v>0.45</v>
      </c>
      <c r="I7641" s="213">
        <v>308368</v>
      </c>
      <c r="J7641" s="213">
        <v>16960.240000000002</v>
      </c>
      <c r="K7641" s="212">
        <v>24669.439999999999</v>
      </c>
      <c r="L7641" s="212">
        <v>27753.119999999999</v>
      </c>
      <c r="M7641" s="239">
        <f t="shared" si="604"/>
        <v>0.51520000000025901</v>
      </c>
      <c r="N7641" s="239"/>
      <c r="O7641" s="178"/>
      <c r="P7641" s="178"/>
      <c r="Q7641" s="178"/>
      <c r="R7641" s="178"/>
      <c r="S7641" s="178"/>
      <c r="T7641" s="178"/>
      <c r="U7641" s="178"/>
      <c r="V7641" s="178"/>
      <c r="W7641" s="178"/>
      <c r="X7641" s="178"/>
      <c r="Y7641" s="210">
        <f t="shared" si="603"/>
        <v>0.39954392329619071</v>
      </c>
      <c r="Z7641" s="211">
        <f t="shared" si="605"/>
        <v>0.44</v>
      </c>
      <c r="AA7641" s="178"/>
      <c r="AB7641" s="178"/>
      <c r="AC7641" s="178"/>
    </row>
    <row r="7642" spans="2:29" x14ac:dyDescent="0.35">
      <c r="B7642" s="222">
        <v>771900</v>
      </c>
      <c r="C7642" s="208">
        <v>327884</v>
      </c>
      <c r="D7642" s="309">
        <v>18033.62</v>
      </c>
      <c r="E7642" s="206">
        <v>26230.720000000001</v>
      </c>
      <c r="F7642" s="206">
        <v>29509.56</v>
      </c>
      <c r="G7642" s="205">
        <f t="shared" si="606"/>
        <v>0.42477522995206635</v>
      </c>
      <c r="H7642" s="207">
        <f t="shared" si="607"/>
        <v>0.45</v>
      </c>
      <c r="I7642" s="213">
        <v>308414</v>
      </c>
      <c r="J7642" s="213">
        <v>16962.77</v>
      </c>
      <c r="K7642" s="212">
        <v>24673.119999999999</v>
      </c>
      <c r="L7642" s="212">
        <v>27757.26</v>
      </c>
      <c r="M7642" s="239">
        <f t="shared" si="604"/>
        <v>0.51529999999995202</v>
      </c>
      <c r="N7642" s="239"/>
      <c r="O7642" s="178"/>
      <c r="P7642" s="178"/>
      <c r="Q7642" s="178"/>
      <c r="R7642" s="178"/>
      <c r="S7642" s="178"/>
      <c r="T7642" s="178"/>
      <c r="U7642" s="178"/>
      <c r="V7642" s="178"/>
      <c r="W7642" s="178"/>
      <c r="X7642" s="178"/>
      <c r="Y7642" s="210">
        <f t="shared" si="603"/>
        <v>0.39955175540873172</v>
      </c>
      <c r="Z7642" s="211">
        <f t="shared" si="605"/>
        <v>0.46</v>
      </c>
      <c r="AA7642" s="178"/>
      <c r="AB7642" s="178"/>
      <c r="AC7642" s="178"/>
    </row>
    <row r="7643" spans="2:29" x14ac:dyDescent="0.35">
      <c r="B7643" s="222">
        <v>772000</v>
      </c>
      <c r="C7643" s="208">
        <v>327929</v>
      </c>
      <c r="D7643" s="309">
        <v>18036.09</v>
      </c>
      <c r="E7643" s="206">
        <v>26234.32</v>
      </c>
      <c r="F7643" s="206">
        <v>29513.61</v>
      </c>
      <c r="G7643" s="205">
        <f t="shared" si="606"/>
        <v>0.42477849740932644</v>
      </c>
      <c r="H7643" s="207">
        <f t="shared" si="607"/>
        <v>0.45</v>
      </c>
      <c r="I7643" s="213">
        <v>308458</v>
      </c>
      <c r="J7643" s="213">
        <v>16965.189999999999</v>
      </c>
      <c r="K7643" s="212">
        <v>24676.639999999999</v>
      </c>
      <c r="L7643" s="212">
        <v>27761.22</v>
      </c>
      <c r="M7643" s="239">
        <f t="shared" si="604"/>
        <v>0.51520000000011346</v>
      </c>
      <c r="N7643" s="239"/>
      <c r="O7643" s="178"/>
      <c r="P7643" s="178"/>
      <c r="Q7643" s="178"/>
      <c r="R7643" s="178"/>
      <c r="S7643" s="178"/>
      <c r="T7643" s="178"/>
      <c r="U7643" s="178"/>
      <c r="V7643" s="178"/>
      <c r="W7643" s="178"/>
      <c r="X7643" s="178"/>
      <c r="Y7643" s="210">
        <f t="shared" si="603"/>
        <v>0.39955699481865287</v>
      </c>
      <c r="Z7643" s="211">
        <f t="shared" si="605"/>
        <v>0.44</v>
      </c>
      <c r="AA7643" s="178"/>
      <c r="AB7643" s="178"/>
      <c r="AC7643" s="178"/>
    </row>
    <row r="7644" spans="2:29" x14ac:dyDescent="0.35">
      <c r="B7644" s="222">
        <v>772100</v>
      </c>
      <c r="C7644" s="208">
        <v>327974</v>
      </c>
      <c r="D7644" s="309">
        <v>18038.57</v>
      </c>
      <c r="E7644" s="206">
        <v>26237.919999999998</v>
      </c>
      <c r="F7644" s="206">
        <v>29517.66</v>
      </c>
      <c r="G7644" s="205">
        <f t="shared" si="606"/>
        <v>0.42478176402020462</v>
      </c>
      <c r="H7644" s="207">
        <f t="shared" si="607"/>
        <v>0.45</v>
      </c>
      <c r="I7644" s="213">
        <v>308504</v>
      </c>
      <c r="J7644" s="213">
        <v>16967.72</v>
      </c>
      <c r="K7644" s="212">
        <v>24680.32</v>
      </c>
      <c r="L7644" s="212">
        <v>27765.360000000001</v>
      </c>
      <c r="M7644" s="239">
        <f t="shared" si="604"/>
        <v>0.51529999999980647</v>
      </c>
      <c r="N7644" s="239"/>
      <c r="O7644" s="178"/>
      <c r="P7644" s="178"/>
      <c r="Q7644" s="178"/>
      <c r="R7644" s="178"/>
      <c r="S7644" s="178"/>
      <c r="T7644" s="178"/>
      <c r="U7644" s="178"/>
      <c r="V7644" s="178"/>
      <c r="W7644" s="178"/>
      <c r="X7644" s="178"/>
      <c r="Y7644" s="210">
        <f t="shared" si="603"/>
        <v>0.39956482320942882</v>
      </c>
      <c r="Z7644" s="211">
        <f t="shared" si="605"/>
        <v>0.46</v>
      </c>
      <c r="AA7644" s="178"/>
      <c r="AB7644" s="178"/>
      <c r="AC7644" s="178"/>
    </row>
    <row r="7645" spans="2:29" x14ac:dyDescent="0.35">
      <c r="B7645" s="222">
        <v>772200</v>
      </c>
      <c r="C7645" s="208">
        <v>328019</v>
      </c>
      <c r="D7645" s="309">
        <v>18041.04</v>
      </c>
      <c r="E7645" s="206">
        <v>26241.52</v>
      </c>
      <c r="F7645" s="206">
        <v>29521.71</v>
      </c>
      <c r="G7645" s="205">
        <f t="shared" si="606"/>
        <v>0.4247850297850298</v>
      </c>
      <c r="H7645" s="207">
        <f t="shared" si="607"/>
        <v>0.45</v>
      </c>
      <c r="I7645" s="213">
        <v>308548</v>
      </c>
      <c r="J7645" s="213">
        <v>16970.14</v>
      </c>
      <c r="K7645" s="212">
        <v>24683.84</v>
      </c>
      <c r="L7645" s="212">
        <v>27769.32</v>
      </c>
      <c r="M7645" s="239">
        <f t="shared" si="604"/>
        <v>0.51520000000000432</v>
      </c>
      <c r="N7645" s="239"/>
      <c r="O7645" s="178"/>
      <c r="P7645" s="178"/>
      <c r="Q7645" s="178"/>
      <c r="R7645" s="178"/>
      <c r="S7645" s="178"/>
      <c r="T7645" s="178"/>
      <c r="U7645" s="178"/>
      <c r="V7645" s="178"/>
      <c r="W7645" s="178"/>
      <c r="X7645" s="178"/>
      <c r="Y7645" s="210">
        <f t="shared" si="603"/>
        <v>0.39957005957005959</v>
      </c>
      <c r="Z7645" s="211">
        <f t="shared" si="605"/>
        <v>0.44</v>
      </c>
      <c r="AA7645" s="178"/>
      <c r="AB7645" s="178"/>
      <c r="AC7645" s="178"/>
    </row>
    <row r="7646" spans="2:29" x14ac:dyDescent="0.35">
      <c r="B7646" s="222">
        <v>772300</v>
      </c>
      <c r="C7646" s="208">
        <v>328064</v>
      </c>
      <c r="D7646" s="309">
        <v>18043.52</v>
      </c>
      <c r="E7646" s="206">
        <v>26245.119999999999</v>
      </c>
      <c r="F7646" s="206">
        <v>29525.759999999998</v>
      </c>
      <c r="G7646" s="205">
        <f t="shared" si="606"/>
        <v>0.42478829470413054</v>
      </c>
      <c r="H7646" s="207">
        <f t="shared" si="607"/>
        <v>0.45</v>
      </c>
      <c r="I7646" s="213">
        <v>308594</v>
      </c>
      <c r="J7646" s="213">
        <v>16972.669999999998</v>
      </c>
      <c r="K7646" s="212">
        <v>24687.52</v>
      </c>
      <c r="L7646" s="212">
        <v>27773.46</v>
      </c>
      <c r="M7646" s="239">
        <f t="shared" si="604"/>
        <v>0.51530000000027942</v>
      </c>
      <c r="N7646" s="239"/>
      <c r="O7646" s="178"/>
      <c r="P7646" s="178"/>
      <c r="Q7646" s="178"/>
      <c r="R7646" s="178"/>
      <c r="S7646" s="178"/>
      <c r="T7646" s="178"/>
      <c r="U7646" s="178"/>
      <c r="V7646" s="178"/>
      <c r="W7646" s="178"/>
      <c r="X7646" s="178"/>
      <c r="Y7646" s="210">
        <f t="shared" si="603"/>
        <v>0.3995778842418749</v>
      </c>
      <c r="Z7646" s="211">
        <f t="shared" si="605"/>
        <v>0.46</v>
      </c>
      <c r="AA7646" s="178"/>
      <c r="AB7646" s="178"/>
      <c r="AC7646" s="178"/>
    </row>
    <row r="7647" spans="2:29" x14ac:dyDescent="0.35">
      <c r="B7647" s="222">
        <v>772400</v>
      </c>
      <c r="C7647" s="208">
        <v>328109</v>
      </c>
      <c r="D7647" s="309">
        <v>18045.990000000002</v>
      </c>
      <c r="E7647" s="206">
        <v>26248.720000000001</v>
      </c>
      <c r="F7647" s="206">
        <v>29529.81</v>
      </c>
      <c r="G7647" s="205">
        <f t="shared" si="606"/>
        <v>0.42479155877783531</v>
      </c>
      <c r="H7647" s="207">
        <f t="shared" si="607"/>
        <v>0.45</v>
      </c>
      <c r="I7647" s="213">
        <v>308638</v>
      </c>
      <c r="J7647" s="213">
        <v>16975.09</v>
      </c>
      <c r="K7647" s="212">
        <v>24691.040000000001</v>
      </c>
      <c r="L7647" s="212">
        <v>27777.42</v>
      </c>
      <c r="M7647" s="239">
        <f t="shared" si="604"/>
        <v>0.51519999999989519</v>
      </c>
      <c r="N7647" s="239"/>
      <c r="O7647" s="178"/>
      <c r="P7647" s="178"/>
      <c r="Q7647" s="178"/>
      <c r="R7647" s="178"/>
      <c r="S7647" s="178"/>
      <c r="T7647" s="178"/>
      <c r="U7647" s="178"/>
      <c r="V7647" s="178"/>
      <c r="W7647" s="178"/>
      <c r="X7647" s="178"/>
      <c r="Y7647" s="210">
        <f t="shared" si="603"/>
        <v>0.39958311755567066</v>
      </c>
      <c r="Z7647" s="211">
        <f t="shared" si="605"/>
        <v>0.44</v>
      </c>
      <c r="AA7647" s="178"/>
      <c r="AB7647" s="178"/>
      <c r="AC7647" s="178"/>
    </row>
    <row r="7648" spans="2:29" x14ac:dyDescent="0.35">
      <c r="B7648" s="222">
        <v>772500</v>
      </c>
      <c r="C7648" s="208">
        <v>328154</v>
      </c>
      <c r="D7648" s="309">
        <v>18048.47</v>
      </c>
      <c r="E7648" s="206">
        <v>26252.32</v>
      </c>
      <c r="F7648" s="206">
        <v>29533.86</v>
      </c>
      <c r="G7648" s="205">
        <f t="shared" si="606"/>
        <v>0.42479482200647251</v>
      </c>
      <c r="H7648" s="207">
        <f t="shared" si="607"/>
        <v>0.45</v>
      </c>
      <c r="I7648" s="213">
        <v>308684</v>
      </c>
      <c r="J7648" s="213">
        <v>16977.62</v>
      </c>
      <c r="K7648" s="212">
        <v>24694.720000000001</v>
      </c>
      <c r="L7648" s="212">
        <v>27781.56</v>
      </c>
      <c r="M7648" s="239">
        <f t="shared" si="604"/>
        <v>0.51529999999955178</v>
      </c>
      <c r="N7648" s="239"/>
      <c r="O7648" s="178"/>
      <c r="P7648" s="178"/>
      <c r="Q7648" s="178"/>
      <c r="R7648" s="178"/>
      <c r="S7648" s="178"/>
      <c r="T7648" s="178"/>
      <c r="U7648" s="178"/>
      <c r="V7648" s="178"/>
      <c r="W7648" s="178"/>
      <c r="X7648" s="178"/>
      <c r="Y7648" s="210">
        <f t="shared" si="603"/>
        <v>0.39959093851132688</v>
      </c>
      <c r="Z7648" s="211">
        <f t="shared" si="605"/>
        <v>0.46</v>
      </c>
      <c r="AA7648" s="178"/>
      <c r="AB7648" s="178"/>
      <c r="AC7648" s="178"/>
    </row>
    <row r="7649" spans="2:29" x14ac:dyDescent="0.35">
      <c r="B7649" s="222">
        <v>772600</v>
      </c>
      <c r="C7649" s="208">
        <v>328199</v>
      </c>
      <c r="D7649" s="309">
        <v>18050.939999999999</v>
      </c>
      <c r="E7649" s="206">
        <v>26255.919999999998</v>
      </c>
      <c r="F7649" s="206">
        <v>29537.91</v>
      </c>
      <c r="G7649" s="205">
        <f t="shared" si="606"/>
        <v>0.4247980843903702</v>
      </c>
      <c r="H7649" s="207">
        <f t="shared" si="607"/>
        <v>0.45</v>
      </c>
      <c r="I7649" s="213">
        <v>308728</v>
      </c>
      <c r="J7649" s="213">
        <v>16980.04</v>
      </c>
      <c r="K7649" s="212">
        <v>24698.240000000002</v>
      </c>
      <c r="L7649" s="212">
        <v>27785.52</v>
      </c>
      <c r="M7649" s="239">
        <f t="shared" si="604"/>
        <v>0.51519999999974975</v>
      </c>
      <c r="N7649" s="239"/>
      <c r="O7649" s="178"/>
      <c r="P7649" s="178"/>
      <c r="Q7649" s="178"/>
      <c r="R7649" s="178"/>
      <c r="S7649" s="178"/>
      <c r="T7649" s="178"/>
      <c r="U7649" s="178"/>
      <c r="V7649" s="178"/>
      <c r="W7649" s="178"/>
      <c r="X7649" s="178"/>
      <c r="Y7649" s="210">
        <f t="shared" si="603"/>
        <v>0.39959616878074034</v>
      </c>
      <c r="Z7649" s="211">
        <f t="shared" si="605"/>
        <v>0.44</v>
      </c>
      <c r="AA7649" s="178"/>
      <c r="AB7649" s="178"/>
      <c r="AC7649" s="178"/>
    </row>
    <row r="7650" spans="2:29" x14ac:dyDescent="0.35">
      <c r="B7650" s="222">
        <v>772700</v>
      </c>
      <c r="C7650" s="208">
        <v>328244</v>
      </c>
      <c r="D7650" s="309">
        <v>18053.419999999998</v>
      </c>
      <c r="E7650" s="206">
        <v>26259.52</v>
      </c>
      <c r="F7650" s="206">
        <v>29541.96</v>
      </c>
      <c r="G7650" s="205">
        <f t="shared" si="606"/>
        <v>0.42480134592985636</v>
      </c>
      <c r="H7650" s="207">
        <f t="shared" si="607"/>
        <v>0.45</v>
      </c>
      <c r="I7650" s="213">
        <v>308774</v>
      </c>
      <c r="J7650" s="213">
        <v>16982.57</v>
      </c>
      <c r="K7650" s="212">
        <v>24701.919999999998</v>
      </c>
      <c r="L7650" s="212">
        <v>27789.66</v>
      </c>
      <c r="M7650" s="239">
        <f t="shared" si="604"/>
        <v>0.51530000000006115</v>
      </c>
      <c r="N7650" s="239"/>
      <c r="O7650" s="178"/>
      <c r="P7650" s="178"/>
      <c r="Q7650" s="178"/>
      <c r="R7650" s="178"/>
      <c r="S7650" s="178"/>
      <c r="T7650" s="178"/>
      <c r="U7650" s="178"/>
      <c r="V7650" s="178"/>
      <c r="W7650" s="178"/>
      <c r="X7650" s="178"/>
      <c r="Y7650" s="210">
        <f t="shared" si="603"/>
        <v>0.3996039860230361</v>
      </c>
      <c r="Z7650" s="211">
        <f t="shared" si="605"/>
        <v>0.46</v>
      </c>
      <c r="AA7650" s="178"/>
      <c r="AB7650" s="178"/>
      <c r="AC7650" s="178"/>
    </row>
    <row r="7651" spans="2:29" x14ac:dyDescent="0.35">
      <c r="B7651" s="222">
        <v>772800</v>
      </c>
      <c r="C7651" s="208">
        <v>328289</v>
      </c>
      <c r="D7651" s="309">
        <v>18055.89</v>
      </c>
      <c r="E7651" s="206">
        <v>26263.119999999999</v>
      </c>
      <c r="F7651" s="206">
        <v>29546.01</v>
      </c>
      <c r="G7651" s="205">
        <f t="shared" si="606"/>
        <v>0.42480460662525882</v>
      </c>
      <c r="H7651" s="207">
        <f t="shared" si="607"/>
        <v>0.45</v>
      </c>
      <c r="I7651" s="213">
        <v>308818</v>
      </c>
      <c r="J7651" s="213">
        <v>16984.990000000002</v>
      </c>
      <c r="K7651" s="212">
        <v>24705.439999999999</v>
      </c>
      <c r="L7651" s="212">
        <v>27793.62</v>
      </c>
      <c r="M7651" s="239">
        <f t="shared" si="604"/>
        <v>0.51520000000025901</v>
      </c>
      <c r="N7651" s="239"/>
      <c r="O7651" s="178"/>
      <c r="P7651" s="178"/>
      <c r="Q7651" s="178"/>
      <c r="R7651" s="178"/>
      <c r="S7651" s="178"/>
      <c r="T7651" s="178"/>
      <c r="U7651" s="178"/>
      <c r="V7651" s="178"/>
      <c r="W7651" s="178"/>
      <c r="X7651" s="178"/>
      <c r="Y7651" s="210">
        <f t="shared" si="603"/>
        <v>0.39960921325051763</v>
      </c>
      <c r="Z7651" s="211">
        <f t="shared" si="605"/>
        <v>0.44</v>
      </c>
      <c r="AA7651" s="178"/>
      <c r="AB7651" s="178"/>
      <c r="AC7651" s="178"/>
    </row>
    <row r="7652" spans="2:29" x14ac:dyDescent="0.35">
      <c r="B7652" s="222">
        <v>772900</v>
      </c>
      <c r="C7652" s="208">
        <v>328334</v>
      </c>
      <c r="D7652" s="309">
        <v>18058.37</v>
      </c>
      <c r="E7652" s="206">
        <v>26266.720000000001</v>
      </c>
      <c r="F7652" s="206">
        <v>29550.06</v>
      </c>
      <c r="G7652" s="205">
        <f t="shared" si="606"/>
        <v>0.42480786647690516</v>
      </c>
      <c r="H7652" s="207">
        <f t="shared" si="607"/>
        <v>0.45</v>
      </c>
      <c r="I7652" s="213">
        <v>308864</v>
      </c>
      <c r="J7652" s="213">
        <v>16987.52</v>
      </c>
      <c r="K7652" s="212">
        <v>24709.119999999999</v>
      </c>
      <c r="L7652" s="212">
        <v>27797.759999999998</v>
      </c>
      <c r="M7652" s="239">
        <f t="shared" si="604"/>
        <v>0.51529999999995202</v>
      </c>
      <c r="N7652" s="239"/>
      <c r="O7652" s="178"/>
      <c r="P7652" s="178"/>
      <c r="Q7652" s="178"/>
      <c r="R7652" s="178"/>
      <c r="S7652" s="178"/>
      <c r="T7652" s="178"/>
      <c r="U7652" s="178"/>
      <c r="V7652" s="178"/>
      <c r="W7652" s="178"/>
      <c r="X7652" s="178"/>
      <c r="Y7652" s="210">
        <f t="shared" si="603"/>
        <v>0.3996170267822487</v>
      </c>
      <c r="Z7652" s="211">
        <f t="shared" si="605"/>
        <v>0.46</v>
      </c>
      <c r="AA7652" s="178"/>
      <c r="AB7652" s="178"/>
      <c r="AC7652" s="178"/>
    </row>
    <row r="7653" spans="2:29" x14ac:dyDescent="0.35">
      <c r="B7653" s="222">
        <v>773000</v>
      </c>
      <c r="C7653" s="208">
        <v>328379</v>
      </c>
      <c r="D7653" s="309">
        <v>18060.84</v>
      </c>
      <c r="E7653" s="206">
        <v>26270.32</v>
      </c>
      <c r="F7653" s="206">
        <v>29554.11</v>
      </c>
      <c r="G7653" s="205">
        <f t="shared" si="606"/>
        <v>0.4248111254851229</v>
      </c>
      <c r="H7653" s="207">
        <f t="shared" si="607"/>
        <v>0.45</v>
      </c>
      <c r="I7653" s="213">
        <v>308908</v>
      </c>
      <c r="J7653" s="213">
        <v>16989.939999999999</v>
      </c>
      <c r="K7653" s="212">
        <v>24712.639999999999</v>
      </c>
      <c r="L7653" s="212">
        <v>27801.72</v>
      </c>
      <c r="M7653" s="239">
        <f t="shared" si="604"/>
        <v>0.51520000000011346</v>
      </c>
      <c r="N7653" s="239"/>
      <c r="O7653" s="178"/>
      <c r="P7653" s="178"/>
      <c r="Q7653" s="178"/>
      <c r="R7653" s="178"/>
      <c r="S7653" s="178"/>
      <c r="T7653" s="178"/>
      <c r="U7653" s="178"/>
      <c r="V7653" s="178"/>
      <c r="W7653" s="178"/>
      <c r="X7653" s="178"/>
      <c r="Y7653" s="210">
        <f t="shared" si="603"/>
        <v>0.39962225097024578</v>
      </c>
      <c r="Z7653" s="211">
        <f t="shared" si="605"/>
        <v>0.44</v>
      </c>
      <c r="AA7653" s="178"/>
      <c r="AB7653" s="178"/>
      <c r="AC7653" s="178"/>
    </row>
    <row r="7654" spans="2:29" x14ac:dyDescent="0.35">
      <c r="B7654" s="222">
        <v>773100</v>
      </c>
      <c r="C7654" s="208">
        <v>328424</v>
      </c>
      <c r="D7654" s="309">
        <v>18063.32</v>
      </c>
      <c r="E7654" s="206">
        <v>26273.919999999998</v>
      </c>
      <c r="F7654" s="206">
        <v>29558.16</v>
      </c>
      <c r="G7654" s="205">
        <f t="shared" si="606"/>
        <v>0.42481438365023927</v>
      </c>
      <c r="H7654" s="207">
        <f t="shared" si="607"/>
        <v>0.45</v>
      </c>
      <c r="I7654" s="213">
        <v>308954</v>
      </c>
      <c r="J7654" s="213">
        <v>16992.47</v>
      </c>
      <c r="K7654" s="212">
        <v>24716.32</v>
      </c>
      <c r="L7654" s="212">
        <v>27805.86</v>
      </c>
      <c r="M7654" s="239">
        <f t="shared" si="604"/>
        <v>0.51529999999980647</v>
      </c>
      <c r="N7654" s="239"/>
      <c r="O7654" s="178"/>
      <c r="P7654" s="178"/>
      <c r="Q7654" s="178"/>
      <c r="R7654" s="178"/>
      <c r="S7654" s="178"/>
      <c r="T7654" s="178"/>
      <c r="U7654" s="178"/>
      <c r="V7654" s="178"/>
      <c r="W7654" s="178"/>
      <c r="X7654" s="178"/>
      <c r="Y7654" s="210">
        <f t="shared" si="603"/>
        <v>0.39963006079420516</v>
      </c>
      <c r="Z7654" s="211">
        <f t="shared" si="605"/>
        <v>0.46</v>
      </c>
      <c r="AA7654" s="178"/>
      <c r="AB7654" s="178"/>
      <c r="AC7654" s="178"/>
    </row>
    <row r="7655" spans="2:29" x14ac:dyDescent="0.35">
      <c r="B7655" s="222">
        <v>773200</v>
      </c>
      <c r="C7655" s="208">
        <v>328469</v>
      </c>
      <c r="D7655" s="309">
        <v>18065.79</v>
      </c>
      <c r="E7655" s="206">
        <v>26277.52</v>
      </c>
      <c r="F7655" s="206">
        <v>29562.21</v>
      </c>
      <c r="G7655" s="205">
        <f t="shared" si="606"/>
        <v>0.42481764097258146</v>
      </c>
      <c r="H7655" s="207">
        <f t="shared" si="607"/>
        <v>0.45</v>
      </c>
      <c r="I7655" s="213">
        <v>308998</v>
      </c>
      <c r="J7655" s="213">
        <v>16994.89</v>
      </c>
      <c r="K7655" s="212">
        <v>24719.84</v>
      </c>
      <c r="L7655" s="212">
        <v>27809.82</v>
      </c>
      <c r="M7655" s="239">
        <f t="shared" si="604"/>
        <v>0.51520000000000432</v>
      </c>
      <c r="N7655" s="239"/>
      <c r="O7655" s="178"/>
      <c r="P7655" s="178"/>
      <c r="Q7655" s="178"/>
      <c r="R7655" s="178"/>
      <c r="S7655" s="178"/>
      <c r="T7655" s="178"/>
      <c r="U7655" s="178"/>
      <c r="V7655" s="178"/>
      <c r="W7655" s="178"/>
      <c r="X7655" s="178"/>
      <c r="Y7655" s="210">
        <f t="shared" si="603"/>
        <v>0.39963528194516296</v>
      </c>
      <c r="Z7655" s="211">
        <f t="shared" si="605"/>
        <v>0.44</v>
      </c>
      <c r="AA7655" s="178"/>
      <c r="AB7655" s="178"/>
      <c r="AC7655" s="178"/>
    </row>
    <row r="7656" spans="2:29" x14ac:dyDescent="0.35">
      <c r="B7656" s="222">
        <v>773300</v>
      </c>
      <c r="C7656" s="208">
        <v>328514</v>
      </c>
      <c r="D7656" s="309">
        <v>18068.27</v>
      </c>
      <c r="E7656" s="206">
        <v>26281.119999999999</v>
      </c>
      <c r="F7656" s="206">
        <v>29566.26</v>
      </c>
      <c r="G7656" s="205">
        <f t="shared" si="606"/>
        <v>0.42482089745247642</v>
      </c>
      <c r="H7656" s="207">
        <f t="shared" si="607"/>
        <v>0.45</v>
      </c>
      <c r="I7656" s="213">
        <v>309044</v>
      </c>
      <c r="J7656" s="213">
        <v>16997.419999999998</v>
      </c>
      <c r="K7656" s="212">
        <v>24723.52</v>
      </c>
      <c r="L7656" s="212">
        <v>27813.96</v>
      </c>
      <c r="M7656" s="239">
        <f t="shared" si="604"/>
        <v>0.51530000000027942</v>
      </c>
      <c r="N7656" s="239"/>
      <c r="O7656" s="178"/>
      <c r="P7656" s="178"/>
      <c r="Q7656" s="178"/>
      <c r="R7656" s="178"/>
      <c r="S7656" s="178"/>
      <c r="T7656" s="178"/>
      <c r="U7656" s="178"/>
      <c r="V7656" s="178"/>
      <c r="W7656" s="178"/>
      <c r="X7656" s="178"/>
      <c r="Y7656" s="210">
        <f t="shared" si="603"/>
        <v>0.39964308806414067</v>
      </c>
      <c r="Z7656" s="211">
        <f t="shared" si="605"/>
        <v>0.46</v>
      </c>
      <c r="AA7656" s="178"/>
      <c r="AB7656" s="178"/>
      <c r="AC7656" s="178"/>
    </row>
    <row r="7657" spans="2:29" x14ac:dyDescent="0.35">
      <c r="B7657" s="222">
        <v>773400</v>
      </c>
      <c r="C7657" s="208">
        <v>328559</v>
      </c>
      <c r="D7657" s="309">
        <v>18070.740000000002</v>
      </c>
      <c r="E7657" s="206">
        <v>26284.720000000001</v>
      </c>
      <c r="F7657" s="206">
        <v>29570.31</v>
      </c>
      <c r="G7657" s="205">
        <f t="shared" si="606"/>
        <v>0.42482415309025084</v>
      </c>
      <c r="H7657" s="207">
        <f t="shared" si="607"/>
        <v>0.45</v>
      </c>
      <c r="I7657" s="213">
        <v>309088</v>
      </c>
      <c r="J7657" s="213">
        <v>16999.84</v>
      </c>
      <c r="K7657" s="212">
        <v>24727.040000000001</v>
      </c>
      <c r="L7657" s="212">
        <v>27817.919999999998</v>
      </c>
      <c r="M7657" s="239">
        <f t="shared" si="604"/>
        <v>0.51519999999989519</v>
      </c>
      <c r="N7657" s="239"/>
      <c r="O7657" s="178"/>
      <c r="P7657" s="178"/>
      <c r="Q7657" s="178"/>
      <c r="R7657" s="178"/>
      <c r="S7657" s="178"/>
      <c r="T7657" s="178"/>
      <c r="U7657" s="178"/>
      <c r="V7657" s="178"/>
      <c r="W7657" s="178"/>
      <c r="X7657" s="178"/>
      <c r="Y7657" s="210">
        <f t="shared" si="603"/>
        <v>0.39964830618050168</v>
      </c>
      <c r="Z7657" s="211">
        <f t="shared" si="605"/>
        <v>0.44</v>
      </c>
      <c r="AA7657" s="178"/>
      <c r="AB7657" s="178"/>
      <c r="AC7657" s="178"/>
    </row>
    <row r="7658" spans="2:29" x14ac:dyDescent="0.35">
      <c r="B7658" s="222">
        <v>773500</v>
      </c>
      <c r="C7658" s="208">
        <v>328604</v>
      </c>
      <c r="D7658" s="309">
        <v>18073.22</v>
      </c>
      <c r="E7658" s="206">
        <v>26288.32</v>
      </c>
      <c r="F7658" s="206">
        <v>29574.36</v>
      </c>
      <c r="G7658" s="205">
        <f t="shared" si="606"/>
        <v>0.42482740788623141</v>
      </c>
      <c r="H7658" s="207">
        <f t="shared" si="607"/>
        <v>0.45</v>
      </c>
      <c r="I7658" s="213">
        <v>309134</v>
      </c>
      <c r="J7658" s="213">
        <v>17002.37</v>
      </c>
      <c r="K7658" s="212">
        <v>24730.720000000001</v>
      </c>
      <c r="L7658" s="212">
        <v>27822.06</v>
      </c>
      <c r="M7658" s="239">
        <f t="shared" si="604"/>
        <v>0.51529999999955178</v>
      </c>
      <c r="N7658" s="239"/>
      <c r="O7658" s="178"/>
      <c r="P7658" s="178"/>
      <c r="Q7658" s="178"/>
      <c r="R7658" s="178"/>
      <c r="S7658" s="178"/>
      <c r="T7658" s="178"/>
      <c r="U7658" s="178"/>
      <c r="V7658" s="178"/>
      <c r="W7658" s="178"/>
      <c r="X7658" s="178"/>
      <c r="Y7658" s="210">
        <f t="shared" si="603"/>
        <v>0.39965610859728506</v>
      </c>
      <c r="Z7658" s="211">
        <f t="shared" si="605"/>
        <v>0.46</v>
      </c>
      <c r="AA7658" s="178"/>
      <c r="AB7658" s="178"/>
      <c r="AC7658" s="178"/>
    </row>
    <row r="7659" spans="2:29" x14ac:dyDescent="0.35">
      <c r="B7659" s="222">
        <v>773600</v>
      </c>
      <c r="C7659" s="208">
        <v>328649</v>
      </c>
      <c r="D7659" s="309">
        <v>18075.689999999999</v>
      </c>
      <c r="E7659" s="206">
        <v>26291.919999999998</v>
      </c>
      <c r="F7659" s="206">
        <v>29578.41</v>
      </c>
      <c r="G7659" s="205">
        <f t="shared" si="606"/>
        <v>0.42483066184074458</v>
      </c>
      <c r="H7659" s="207">
        <f t="shared" si="607"/>
        <v>0.45</v>
      </c>
      <c r="I7659" s="213">
        <v>309178</v>
      </c>
      <c r="J7659" s="213">
        <v>17004.79</v>
      </c>
      <c r="K7659" s="212">
        <v>24734.240000000002</v>
      </c>
      <c r="L7659" s="212">
        <v>27826.02</v>
      </c>
      <c r="M7659" s="239">
        <f t="shared" si="604"/>
        <v>0.51519999999974975</v>
      </c>
      <c r="N7659" s="239"/>
      <c r="O7659" s="178"/>
      <c r="P7659" s="178"/>
      <c r="Q7659" s="178"/>
      <c r="R7659" s="178"/>
      <c r="S7659" s="178"/>
      <c r="T7659" s="178"/>
      <c r="U7659" s="178"/>
      <c r="V7659" s="178"/>
      <c r="W7659" s="178"/>
      <c r="X7659" s="178"/>
      <c r="Y7659" s="210">
        <f t="shared" si="603"/>
        <v>0.39966132368148916</v>
      </c>
      <c r="Z7659" s="211">
        <f t="shared" si="605"/>
        <v>0.44</v>
      </c>
      <c r="AA7659" s="178"/>
      <c r="AB7659" s="178"/>
      <c r="AC7659" s="178"/>
    </row>
    <row r="7660" spans="2:29" x14ac:dyDescent="0.35">
      <c r="B7660" s="222">
        <v>773700</v>
      </c>
      <c r="C7660" s="208">
        <v>328694</v>
      </c>
      <c r="D7660" s="309">
        <v>18078.169999999998</v>
      </c>
      <c r="E7660" s="206">
        <v>26295.52</v>
      </c>
      <c r="F7660" s="206">
        <v>29582.46</v>
      </c>
      <c r="G7660" s="205">
        <f t="shared" si="606"/>
        <v>0.4248339149541166</v>
      </c>
      <c r="H7660" s="207">
        <f t="shared" si="607"/>
        <v>0.45</v>
      </c>
      <c r="I7660" s="213">
        <v>309224</v>
      </c>
      <c r="J7660" s="213">
        <v>17007.32</v>
      </c>
      <c r="K7660" s="212">
        <v>24737.919999999998</v>
      </c>
      <c r="L7660" s="212">
        <v>27830.16</v>
      </c>
      <c r="M7660" s="239">
        <f t="shared" si="604"/>
        <v>0.51530000000006115</v>
      </c>
      <c r="N7660" s="239"/>
      <c r="O7660" s="178"/>
      <c r="P7660" s="178"/>
      <c r="Q7660" s="178"/>
      <c r="R7660" s="178"/>
      <c r="S7660" s="178"/>
      <c r="T7660" s="178"/>
      <c r="U7660" s="178"/>
      <c r="V7660" s="178"/>
      <c r="W7660" s="178"/>
      <c r="X7660" s="178"/>
      <c r="Y7660" s="210">
        <f t="shared" si="603"/>
        <v>0.3996691223988626</v>
      </c>
      <c r="Z7660" s="211">
        <f t="shared" si="605"/>
        <v>0.46</v>
      </c>
      <c r="AA7660" s="178"/>
      <c r="AB7660" s="178"/>
      <c r="AC7660" s="178"/>
    </row>
    <row r="7661" spans="2:29" x14ac:dyDescent="0.35">
      <c r="B7661" s="222">
        <v>773800</v>
      </c>
      <c r="C7661" s="208">
        <v>328739</v>
      </c>
      <c r="D7661" s="309">
        <v>18080.64</v>
      </c>
      <c r="E7661" s="206">
        <v>26299.119999999999</v>
      </c>
      <c r="F7661" s="206">
        <v>29586.51</v>
      </c>
      <c r="G7661" s="205">
        <f t="shared" si="606"/>
        <v>0.42483716722667358</v>
      </c>
      <c r="H7661" s="207">
        <f t="shared" si="607"/>
        <v>0.45</v>
      </c>
      <c r="I7661" s="213">
        <v>309268</v>
      </c>
      <c r="J7661" s="213">
        <v>17009.740000000002</v>
      </c>
      <c r="K7661" s="212">
        <v>24741.439999999999</v>
      </c>
      <c r="L7661" s="212">
        <v>27834.12</v>
      </c>
      <c r="M7661" s="239">
        <f t="shared" si="604"/>
        <v>0.51520000000025901</v>
      </c>
      <c r="N7661" s="239"/>
      <c r="O7661" s="178"/>
      <c r="P7661" s="178"/>
      <c r="Q7661" s="178"/>
      <c r="R7661" s="178"/>
      <c r="S7661" s="178"/>
      <c r="T7661" s="178"/>
      <c r="U7661" s="178"/>
      <c r="V7661" s="178"/>
      <c r="W7661" s="178"/>
      <c r="X7661" s="178"/>
      <c r="Y7661" s="210">
        <f t="shared" si="603"/>
        <v>0.3996743344533471</v>
      </c>
      <c r="Z7661" s="211">
        <f t="shared" si="605"/>
        <v>0.44</v>
      </c>
      <c r="AA7661" s="178"/>
      <c r="AB7661" s="178"/>
      <c r="AC7661" s="178"/>
    </row>
    <row r="7662" spans="2:29" x14ac:dyDescent="0.35">
      <c r="B7662" s="222">
        <v>773900</v>
      </c>
      <c r="C7662" s="208">
        <v>328784</v>
      </c>
      <c r="D7662" s="309">
        <v>18083.12</v>
      </c>
      <c r="E7662" s="206">
        <v>26302.720000000001</v>
      </c>
      <c r="F7662" s="206">
        <v>29590.560000000001</v>
      </c>
      <c r="G7662" s="205">
        <f t="shared" si="606"/>
        <v>0.42484041865874145</v>
      </c>
      <c r="H7662" s="207">
        <f t="shared" si="607"/>
        <v>0.45</v>
      </c>
      <c r="I7662" s="213">
        <v>309314</v>
      </c>
      <c r="J7662" s="213">
        <v>17012.27</v>
      </c>
      <c r="K7662" s="212">
        <v>24745.119999999999</v>
      </c>
      <c r="L7662" s="212">
        <v>27838.26</v>
      </c>
      <c r="M7662" s="239">
        <f t="shared" si="604"/>
        <v>0.51529999999995202</v>
      </c>
      <c r="N7662" s="239"/>
      <c r="O7662" s="178"/>
      <c r="P7662" s="178"/>
      <c r="Q7662" s="178"/>
      <c r="R7662" s="178"/>
      <c r="S7662" s="178"/>
      <c r="T7662" s="178"/>
      <c r="U7662" s="178"/>
      <c r="V7662" s="178"/>
      <c r="W7662" s="178"/>
      <c r="X7662" s="178"/>
      <c r="Y7662" s="210">
        <f t="shared" si="603"/>
        <v>0.39968212947409226</v>
      </c>
      <c r="Z7662" s="211">
        <f t="shared" si="605"/>
        <v>0.46</v>
      </c>
      <c r="AA7662" s="178"/>
      <c r="AB7662" s="178"/>
      <c r="AC7662" s="178"/>
    </row>
    <row r="7663" spans="2:29" x14ac:dyDescent="0.35">
      <c r="B7663" s="222">
        <v>774000</v>
      </c>
      <c r="C7663" s="208">
        <v>328829</v>
      </c>
      <c r="D7663" s="309">
        <v>18085.59</v>
      </c>
      <c r="E7663" s="206">
        <v>26306.32</v>
      </c>
      <c r="F7663" s="206">
        <v>29594.61</v>
      </c>
      <c r="G7663" s="205">
        <f t="shared" si="606"/>
        <v>0.42484366925064598</v>
      </c>
      <c r="H7663" s="207">
        <f t="shared" si="607"/>
        <v>0.45</v>
      </c>
      <c r="I7663" s="213">
        <v>309358</v>
      </c>
      <c r="J7663" s="213">
        <v>17014.689999999999</v>
      </c>
      <c r="K7663" s="212">
        <v>24748.639999999999</v>
      </c>
      <c r="L7663" s="212">
        <v>27842.22</v>
      </c>
      <c r="M7663" s="239">
        <f t="shared" si="604"/>
        <v>0.51520000000011346</v>
      </c>
      <c r="N7663" s="239"/>
      <c r="O7663" s="178"/>
      <c r="P7663" s="178"/>
      <c r="Q7663" s="178"/>
      <c r="R7663" s="178"/>
      <c r="S7663" s="178"/>
      <c r="T7663" s="178"/>
      <c r="U7663" s="178"/>
      <c r="V7663" s="178"/>
      <c r="W7663" s="178"/>
      <c r="X7663" s="178"/>
      <c r="Y7663" s="210">
        <f t="shared" si="603"/>
        <v>0.39968733850129201</v>
      </c>
      <c r="Z7663" s="211">
        <f t="shared" si="605"/>
        <v>0.44</v>
      </c>
      <c r="AA7663" s="178"/>
      <c r="AB7663" s="178"/>
      <c r="AC7663" s="178"/>
    </row>
    <row r="7664" spans="2:29" x14ac:dyDescent="0.35">
      <c r="B7664" s="222">
        <v>774100</v>
      </c>
      <c r="C7664" s="208">
        <v>328874</v>
      </c>
      <c r="D7664" s="309">
        <v>18088.07</v>
      </c>
      <c r="E7664" s="206">
        <v>26309.919999999998</v>
      </c>
      <c r="F7664" s="206">
        <v>29598.66</v>
      </c>
      <c r="G7664" s="205">
        <f t="shared" si="606"/>
        <v>0.42484691900271282</v>
      </c>
      <c r="H7664" s="207">
        <f t="shared" si="607"/>
        <v>0.45</v>
      </c>
      <c r="I7664" s="213">
        <v>309404</v>
      </c>
      <c r="J7664" s="213">
        <v>17017.22</v>
      </c>
      <c r="K7664" s="212">
        <v>24752.32</v>
      </c>
      <c r="L7664" s="212">
        <v>27846.36</v>
      </c>
      <c r="M7664" s="239">
        <f t="shared" si="604"/>
        <v>0.51529999999980647</v>
      </c>
      <c r="N7664" s="239"/>
      <c r="O7664" s="178"/>
      <c r="P7664" s="178"/>
      <c r="Q7664" s="178"/>
      <c r="R7664" s="178"/>
      <c r="S7664" s="178"/>
      <c r="T7664" s="178"/>
      <c r="U7664" s="178"/>
      <c r="V7664" s="178"/>
      <c r="W7664" s="178"/>
      <c r="X7664" s="178"/>
      <c r="Y7664" s="210">
        <f t="shared" si="603"/>
        <v>0.39969512982818756</v>
      </c>
      <c r="Z7664" s="211">
        <f t="shared" si="605"/>
        <v>0.46</v>
      </c>
      <c r="AA7664" s="178"/>
      <c r="AB7664" s="178"/>
      <c r="AC7664" s="178"/>
    </row>
    <row r="7665" spans="2:29" x14ac:dyDescent="0.35">
      <c r="B7665" s="222">
        <v>774200</v>
      </c>
      <c r="C7665" s="208">
        <v>328919</v>
      </c>
      <c r="D7665" s="309">
        <v>18090.54</v>
      </c>
      <c r="E7665" s="206">
        <v>26313.52</v>
      </c>
      <c r="F7665" s="206">
        <v>29602.71</v>
      </c>
      <c r="G7665" s="205">
        <f t="shared" si="606"/>
        <v>0.42485016791526736</v>
      </c>
      <c r="H7665" s="207">
        <f t="shared" si="607"/>
        <v>0.45</v>
      </c>
      <c r="I7665" s="213">
        <v>309448</v>
      </c>
      <c r="J7665" s="213">
        <v>17019.64</v>
      </c>
      <c r="K7665" s="212">
        <v>24755.84</v>
      </c>
      <c r="L7665" s="212">
        <v>27850.32</v>
      </c>
      <c r="M7665" s="239">
        <f t="shared" si="604"/>
        <v>0.51520000000000432</v>
      </c>
      <c r="N7665" s="239"/>
      <c r="O7665" s="178"/>
      <c r="P7665" s="178"/>
      <c r="Q7665" s="178"/>
      <c r="R7665" s="178"/>
      <c r="S7665" s="178"/>
      <c r="T7665" s="178"/>
      <c r="U7665" s="178"/>
      <c r="V7665" s="178"/>
      <c r="W7665" s="178"/>
      <c r="X7665" s="178"/>
      <c r="Y7665" s="210">
        <f t="shared" si="603"/>
        <v>0.39970033583053477</v>
      </c>
      <c r="Z7665" s="211">
        <f t="shared" si="605"/>
        <v>0.44</v>
      </c>
      <c r="AA7665" s="178"/>
      <c r="AB7665" s="178"/>
      <c r="AC7665" s="178"/>
    </row>
    <row r="7666" spans="2:29" x14ac:dyDescent="0.35">
      <c r="B7666" s="222">
        <v>774300</v>
      </c>
      <c r="C7666" s="208">
        <v>328964</v>
      </c>
      <c r="D7666" s="309">
        <v>18093.02</v>
      </c>
      <c r="E7666" s="206">
        <v>26317.119999999999</v>
      </c>
      <c r="F7666" s="206">
        <v>29606.76</v>
      </c>
      <c r="G7666" s="205">
        <f t="shared" si="606"/>
        <v>0.42485341598863491</v>
      </c>
      <c r="H7666" s="207">
        <f t="shared" si="607"/>
        <v>0.45</v>
      </c>
      <c r="I7666" s="213">
        <v>309494</v>
      </c>
      <c r="J7666" s="213">
        <v>17022.169999999998</v>
      </c>
      <c r="K7666" s="212">
        <v>24759.52</v>
      </c>
      <c r="L7666" s="212">
        <v>27854.46</v>
      </c>
      <c r="M7666" s="239">
        <f t="shared" si="604"/>
        <v>0.51530000000027942</v>
      </c>
      <c r="N7666" s="239"/>
      <c r="O7666" s="178"/>
      <c r="P7666" s="178"/>
      <c r="Q7666" s="178"/>
      <c r="R7666" s="178"/>
      <c r="S7666" s="178"/>
      <c r="T7666" s="178"/>
      <c r="U7666" s="178"/>
      <c r="V7666" s="178"/>
      <c r="W7666" s="178"/>
      <c r="X7666" s="178"/>
      <c r="Y7666" s="210">
        <f t="shared" si="603"/>
        <v>0.3997081234663567</v>
      </c>
      <c r="Z7666" s="211">
        <f t="shared" si="605"/>
        <v>0.46</v>
      </c>
      <c r="AA7666" s="178"/>
      <c r="AB7666" s="178"/>
      <c r="AC7666" s="178"/>
    </row>
    <row r="7667" spans="2:29" x14ac:dyDescent="0.35">
      <c r="B7667" s="222">
        <v>774400</v>
      </c>
      <c r="C7667" s="208">
        <v>329009</v>
      </c>
      <c r="D7667" s="309">
        <v>18095.490000000002</v>
      </c>
      <c r="E7667" s="206">
        <v>26320.720000000001</v>
      </c>
      <c r="F7667" s="206">
        <v>29610.81</v>
      </c>
      <c r="G7667" s="205">
        <f t="shared" si="606"/>
        <v>0.42485666322314047</v>
      </c>
      <c r="H7667" s="207">
        <f t="shared" si="607"/>
        <v>0.45</v>
      </c>
      <c r="I7667" s="213">
        <v>309538</v>
      </c>
      <c r="J7667" s="213">
        <v>17024.59</v>
      </c>
      <c r="K7667" s="212">
        <v>24763.040000000001</v>
      </c>
      <c r="L7667" s="212">
        <v>27858.42</v>
      </c>
      <c r="M7667" s="239">
        <f t="shared" si="604"/>
        <v>0.51519999999989519</v>
      </c>
      <c r="N7667" s="239"/>
      <c r="O7667" s="178"/>
      <c r="P7667" s="178"/>
      <c r="Q7667" s="178"/>
      <c r="R7667" s="178"/>
      <c r="S7667" s="178"/>
      <c r="T7667" s="178"/>
      <c r="U7667" s="178"/>
      <c r="V7667" s="178"/>
      <c r="W7667" s="178"/>
      <c r="X7667" s="178"/>
      <c r="Y7667" s="210">
        <f t="shared" si="603"/>
        <v>0.39971332644628099</v>
      </c>
      <c r="Z7667" s="211">
        <f t="shared" si="605"/>
        <v>0.44</v>
      </c>
      <c r="AA7667" s="178"/>
      <c r="AB7667" s="178"/>
      <c r="AC7667" s="178"/>
    </row>
    <row r="7668" spans="2:29" x14ac:dyDescent="0.35">
      <c r="B7668" s="222">
        <v>774500</v>
      </c>
      <c r="C7668" s="208">
        <v>329054</v>
      </c>
      <c r="D7668" s="309">
        <v>18097.97</v>
      </c>
      <c r="E7668" s="206">
        <v>26324.32</v>
      </c>
      <c r="F7668" s="206">
        <v>29614.86</v>
      </c>
      <c r="G7668" s="205">
        <f t="shared" si="606"/>
        <v>0.42485990961910908</v>
      </c>
      <c r="H7668" s="207">
        <f t="shared" si="607"/>
        <v>0.45</v>
      </c>
      <c r="I7668" s="213">
        <v>309584</v>
      </c>
      <c r="J7668" s="213">
        <v>17027.12</v>
      </c>
      <c r="K7668" s="212">
        <v>24766.720000000001</v>
      </c>
      <c r="L7668" s="212">
        <v>27862.560000000001</v>
      </c>
      <c r="M7668" s="239">
        <f t="shared" si="604"/>
        <v>0.51529999999955178</v>
      </c>
      <c r="N7668" s="239"/>
      <c r="O7668" s="178"/>
      <c r="P7668" s="178"/>
      <c r="Q7668" s="178"/>
      <c r="R7668" s="178"/>
      <c r="S7668" s="178"/>
      <c r="T7668" s="178"/>
      <c r="U7668" s="178"/>
      <c r="V7668" s="178"/>
      <c r="W7668" s="178"/>
      <c r="X7668" s="178"/>
      <c r="Y7668" s="210">
        <f t="shared" si="603"/>
        <v>0.39972111039380243</v>
      </c>
      <c r="Z7668" s="211">
        <f t="shared" si="605"/>
        <v>0.46</v>
      </c>
      <c r="AA7668" s="178"/>
      <c r="AB7668" s="178"/>
      <c r="AC7668" s="178"/>
    </row>
    <row r="7669" spans="2:29" x14ac:dyDescent="0.35">
      <c r="B7669" s="222">
        <v>774600</v>
      </c>
      <c r="C7669" s="208">
        <v>329099</v>
      </c>
      <c r="D7669" s="309">
        <v>18100.439999999999</v>
      </c>
      <c r="E7669" s="206">
        <v>26327.919999999998</v>
      </c>
      <c r="F7669" s="206">
        <v>29618.91</v>
      </c>
      <c r="G7669" s="205">
        <f t="shared" si="606"/>
        <v>0.42486315517686546</v>
      </c>
      <c r="H7669" s="207">
        <f t="shared" si="607"/>
        <v>0.45</v>
      </c>
      <c r="I7669" s="213">
        <v>309628</v>
      </c>
      <c r="J7669" s="213">
        <v>17029.54</v>
      </c>
      <c r="K7669" s="212">
        <v>24770.240000000002</v>
      </c>
      <c r="L7669" s="212">
        <v>27866.52</v>
      </c>
      <c r="M7669" s="239">
        <f t="shared" si="604"/>
        <v>0.51519999999974975</v>
      </c>
      <c r="N7669" s="239"/>
      <c r="O7669" s="178"/>
      <c r="P7669" s="178"/>
      <c r="Q7669" s="178"/>
      <c r="R7669" s="178"/>
      <c r="S7669" s="178"/>
      <c r="T7669" s="178"/>
      <c r="U7669" s="178"/>
      <c r="V7669" s="178"/>
      <c r="W7669" s="178"/>
      <c r="X7669" s="178"/>
      <c r="Y7669" s="210">
        <f t="shared" si="603"/>
        <v>0.39972631035373096</v>
      </c>
      <c r="Z7669" s="211">
        <f t="shared" si="605"/>
        <v>0.44</v>
      </c>
      <c r="AA7669" s="178"/>
      <c r="AB7669" s="178"/>
      <c r="AC7669" s="178"/>
    </row>
    <row r="7670" spans="2:29" x14ac:dyDescent="0.35">
      <c r="B7670" s="222">
        <v>774700</v>
      </c>
      <c r="C7670" s="208">
        <v>329144</v>
      </c>
      <c r="D7670" s="309">
        <v>18102.919999999998</v>
      </c>
      <c r="E7670" s="206">
        <v>26331.52</v>
      </c>
      <c r="F7670" s="206">
        <v>29622.959999999999</v>
      </c>
      <c r="G7670" s="205">
        <f t="shared" si="606"/>
        <v>0.42486639989673419</v>
      </c>
      <c r="H7670" s="207">
        <f t="shared" si="607"/>
        <v>0.45</v>
      </c>
      <c r="I7670" s="213">
        <v>309674</v>
      </c>
      <c r="J7670" s="213">
        <v>17032.07</v>
      </c>
      <c r="K7670" s="212">
        <v>24773.919999999998</v>
      </c>
      <c r="L7670" s="212">
        <v>27870.66</v>
      </c>
      <c r="M7670" s="239">
        <f t="shared" si="604"/>
        <v>0.51530000000006115</v>
      </c>
      <c r="N7670" s="239"/>
      <c r="O7670" s="178"/>
      <c r="P7670" s="178"/>
      <c r="Q7670" s="178"/>
      <c r="R7670" s="178"/>
      <c r="S7670" s="178"/>
      <c r="T7670" s="178"/>
      <c r="U7670" s="178"/>
      <c r="V7670" s="178"/>
      <c r="W7670" s="178"/>
      <c r="X7670" s="178"/>
      <c r="Y7670" s="210">
        <f t="shared" si="603"/>
        <v>0.39973409061572224</v>
      </c>
      <c r="Z7670" s="211">
        <f t="shared" si="605"/>
        <v>0.46</v>
      </c>
      <c r="AA7670" s="178"/>
      <c r="AB7670" s="178"/>
      <c r="AC7670" s="178"/>
    </row>
    <row r="7671" spans="2:29" x14ac:dyDescent="0.35">
      <c r="B7671" s="222">
        <v>774800</v>
      </c>
      <c r="C7671" s="208">
        <v>329189</v>
      </c>
      <c r="D7671" s="309">
        <v>18105.39</v>
      </c>
      <c r="E7671" s="206">
        <v>26335.119999999999</v>
      </c>
      <c r="F7671" s="206">
        <v>29627.01</v>
      </c>
      <c r="G7671" s="205">
        <f t="shared" si="606"/>
        <v>0.42486964377903974</v>
      </c>
      <c r="H7671" s="207">
        <f t="shared" si="607"/>
        <v>0.45</v>
      </c>
      <c r="I7671" s="213">
        <v>309718</v>
      </c>
      <c r="J7671" s="213">
        <v>17034.490000000002</v>
      </c>
      <c r="K7671" s="212">
        <v>24777.439999999999</v>
      </c>
      <c r="L7671" s="212">
        <v>27874.62</v>
      </c>
      <c r="M7671" s="239">
        <f t="shared" si="604"/>
        <v>0.51520000000025901</v>
      </c>
      <c r="N7671" s="239"/>
      <c r="O7671" s="178"/>
      <c r="P7671" s="178"/>
      <c r="Q7671" s="178"/>
      <c r="R7671" s="178"/>
      <c r="S7671" s="178"/>
      <c r="T7671" s="178"/>
      <c r="U7671" s="178"/>
      <c r="V7671" s="178"/>
      <c r="W7671" s="178"/>
      <c r="X7671" s="178"/>
      <c r="Y7671" s="210">
        <f t="shared" si="603"/>
        <v>0.39973928755807953</v>
      </c>
      <c r="Z7671" s="211">
        <f t="shared" si="605"/>
        <v>0.44</v>
      </c>
      <c r="AA7671" s="178"/>
      <c r="AB7671" s="178"/>
      <c r="AC7671" s="178"/>
    </row>
    <row r="7672" spans="2:29" x14ac:dyDescent="0.35">
      <c r="B7672" s="222">
        <v>774900</v>
      </c>
      <c r="C7672" s="208">
        <v>329234</v>
      </c>
      <c r="D7672" s="309">
        <v>18107.87</v>
      </c>
      <c r="E7672" s="206">
        <v>26338.720000000001</v>
      </c>
      <c r="F7672" s="206">
        <v>29631.06</v>
      </c>
      <c r="G7672" s="205">
        <f t="shared" si="606"/>
        <v>0.42487288682410634</v>
      </c>
      <c r="H7672" s="207">
        <f t="shared" si="607"/>
        <v>0.45</v>
      </c>
      <c r="I7672" s="213">
        <v>309764</v>
      </c>
      <c r="J7672" s="213">
        <v>17037.02</v>
      </c>
      <c r="K7672" s="212">
        <v>24781.119999999999</v>
      </c>
      <c r="L7672" s="212">
        <v>27878.76</v>
      </c>
      <c r="M7672" s="239">
        <f t="shared" si="604"/>
        <v>0.51529999999995202</v>
      </c>
      <c r="N7672" s="239"/>
      <c r="O7672" s="178"/>
      <c r="P7672" s="178"/>
      <c r="Q7672" s="178"/>
      <c r="R7672" s="178"/>
      <c r="S7672" s="178"/>
      <c r="T7672" s="178"/>
      <c r="U7672" s="178"/>
      <c r="V7672" s="178"/>
      <c r="W7672" s="178"/>
      <c r="X7672" s="178"/>
      <c r="Y7672" s="210">
        <f t="shared" si="603"/>
        <v>0.39974706413730804</v>
      </c>
      <c r="Z7672" s="211">
        <f t="shared" si="605"/>
        <v>0.46</v>
      </c>
      <c r="AA7672" s="178"/>
      <c r="AB7672" s="178"/>
      <c r="AC7672" s="178"/>
    </row>
    <row r="7673" spans="2:29" x14ac:dyDescent="0.35">
      <c r="B7673" s="222">
        <v>775000</v>
      </c>
      <c r="C7673" s="208">
        <v>329279</v>
      </c>
      <c r="D7673" s="309">
        <v>18110.34</v>
      </c>
      <c r="E7673" s="206">
        <v>26342.32</v>
      </c>
      <c r="F7673" s="206">
        <v>29635.11</v>
      </c>
      <c r="G7673" s="205">
        <f t="shared" si="606"/>
        <v>0.42487612903225808</v>
      </c>
      <c r="H7673" s="207">
        <f t="shared" si="607"/>
        <v>0.45</v>
      </c>
      <c r="I7673" s="213">
        <v>309808</v>
      </c>
      <c r="J7673" s="213">
        <v>17039.439999999999</v>
      </c>
      <c r="K7673" s="212">
        <v>24784.639999999999</v>
      </c>
      <c r="L7673" s="212">
        <v>27882.720000000001</v>
      </c>
      <c r="M7673" s="239">
        <f t="shared" si="604"/>
        <v>0.51520000000011346</v>
      </c>
      <c r="N7673" s="239"/>
      <c r="O7673" s="178"/>
      <c r="P7673" s="178"/>
      <c r="Q7673" s="178"/>
      <c r="R7673" s="178"/>
      <c r="S7673" s="178"/>
      <c r="T7673" s="178"/>
      <c r="U7673" s="178"/>
      <c r="V7673" s="178"/>
      <c r="W7673" s="178"/>
      <c r="X7673" s="178"/>
      <c r="Y7673" s="210">
        <f t="shared" si="603"/>
        <v>0.39975225806451614</v>
      </c>
      <c r="Z7673" s="211">
        <f t="shared" si="605"/>
        <v>0.44</v>
      </c>
      <c r="AA7673" s="178"/>
      <c r="AB7673" s="178"/>
      <c r="AC7673" s="178"/>
    </row>
    <row r="7674" spans="2:29" x14ac:dyDescent="0.35">
      <c r="B7674" s="222">
        <v>775100</v>
      </c>
      <c r="C7674" s="208">
        <v>329324</v>
      </c>
      <c r="D7674" s="309">
        <v>18112.82</v>
      </c>
      <c r="E7674" s="206">
        <v>26345.919999999998</v>
      </c>
      <c r="F7674" s="206">
        <v>29639.16</v>
      </c>
      <c r="G7674" s="205">
        <f t="shared" si="606"/>
        <v>0.42487937040381885</v>
      </c>
      <c r="H7674" s="207">
        <f t="shared" si="607"/>
        <v>0.45</v>
      </c>
      <c r="I7674" s="213">
        <v>309854</v>
      </c>
      <c r="J7674" s="213">
        <v>17041.97</v>
      </c>
      <c r="K7674" s="212">
        <v>24788.32</v>
      </c>
      <c r="L7674" s="212">
        <v>27886.86</v>
      </c>
      <c r="M7674" s="239">
        <f t="shared" si="604"/>
        <v>0.51529999999980647</v>
      </c>
      <c r="N7674" s="239"/>
      <c r="O7674" s="178"/>
      <c r="P7674" s="178"/>
      <c r="Q7674" s="178"/>
      <c r="R7674" s="178"/>
      <c r="S7674" s="178"/>
      <c r="T7674" s="178"/>
      <c r="U7674" s="178"/>
      <c r="V7674" s="178"/>
      <c r="W7674" s="178"/>
      <c r="X7674" s="178"/>
      <c r="Y7674" s="210">
        <f t="shared" si="603"/>
        <v>0.39976003096374663</v>
      </c>
      <c r="Z7674" s="211">
        <f t="shared" si="605"/>
        <v>0.46</v>
      </c>
      <c r="AA7674" s="178"/>
      <c r="AB7674" s="178"/>
      <c r="AC7674" s="178"/>
    </row>
    <row r="7675" spans="2:29" x14ac:dyDescent="0.35">
      <c r="B7675" s="222">
        <v>775200</v>
      </c>
      <c r="C7675" s="208">
        <v>329369</v>
      </c>
      <c r="D7675" s="309">
        <v>18115.29</v>
      </c>
      <c r="E7675" s="206">
        <v>26349.52</v>
      </c>
      <c r="F7675" s="206">
        <v>29643.21</v>
      </c>
      <c r="G7675" s="205">
        <f t="shared" si="606"/>
        <v>0.4248826109391125</v>
      </c>
      <c r="H7675" s="207">
        <f t="shared" si="607"/>
        <v>0.45</v>
      </c>
      <c r="I7675" s="213">
        <v>309898</v>
      </c>
      <c r="J7675" s="213">
        <v>17044.39</v>
      </c>
      <c r="K7675" s="212">
        <v>24791.84</v>
      </c>
      <c r="L7675" s="212">
        <v>27890.82</v>
      </c>
      <c r="M7675" s="239">
        <f t="shared" si="604"/>
        <v>0.51520000000000432</v>
      </c>
      <c r="N7675" s="239"/>
      <c r="O7675" s="178"/>
      <c r="P7675" s="178"/>
      <c r="Q7675" s="178"/>
      <c r="R7675" s="178"/>
      <c r="S7675" s="178"/>
      <c r="T7675" s="178"/>
      <c r="U7675" s="178"/>
      <c r="V7675" s="178"/>
      <c r="W7675" s="178"/>
      <c r="X7675" s="178"/>
      <c r="Y7675" s="210">
        <f t="shared" si="603"/>
        <v>0.399765221878225</v>
      </c>
      <c r="Z7675" s="211">
        <f t="shared" si="605"/>
        <v>0.44</v>
      </c>
      <c r="AA7675" s="178"/>
      <c r="AB7675" s="178"/>
      <c r="AC7675" s="178"/>
    </row>
    <row r="7676" spans="2:29" x14ac:dyDescent="0.35">
      <c r="B7676" s="222">
        <v>775300</v>
      </c>
      <c r="C7676" s="208">
        <v>329414</v>
      </c>
      <c r="D7676" s="309">
        <v>18117.77</v>
      </c>
      <c r="E7676" s="206">
        <v>26353.119999999999</v>
      </c>
      <c r="F7676" s="206">
        <v>29647.26</v>
      </c>
      <c r="G7676" s="205">
        <f t="shared" si="606"/>
        <v>0.42488585063846251</v>
      </c>
      <c r="H7676" s="207">
        <f t="shared" si="607"/>
        <v>0.45</v>
      </c>
      <c r="I7676" s="213">
        <v>309944</v>
      </c>
      <c r="J7676" s="213">
        <v>17046.919999999998</v>
      </c>
      <c r="K7676" s="212">
        <v>24795.52</v>
      </c>
      <c r="L7676" s="212">
        <v>27894.959999999999</v>
      </c>
      <c r="M7676" s="239">
        <f t="shared" si="604"/>
        <v>0.51530000000027942</v>
      </c>
      <c r="N7676" s="239"/>
      <c r="O7676" s="178"/>
      <c r="P7676" s="178"/>
      <c r="Q7676" s="178"/>
      <c r="R7676" s="178"/>
      <c r="S7676" s="178"/>
      <c r="T7676" s="178"/>
      <c r="U7676" s="178"/>
      <c r="V7676" s="178"/>
      <c r="W7676" s="178"/>
      <c r="X7676" s="178"/>
      <c r="Y7676" s="210">
        <f t="shared" si="603"/>
        <v>0.39977299110021924</v>
      </c>
      <c r="Z7676" s="211">
        <f t="shared" si="605"/>
        <v>0.46</v>
      </c>
      <c r="AA7676" s="178"/>
      <c r="AB7676" s="178"/>
      <c r="AC7676" s="178"/>
    </row>
    <row r="7677" spans="2:29" x14ac:dyDescent="0.35">
      <c r="B7677" s="222">
        <v>775400</v>
      </c>
      <c r="C7677" s="208">
        <v>329459</v>
      </c>
      <c r="D7677" s="309">
        <v>18120.240000000002</v>
      </c>
      <c r="E7677" s="206">
        <v>26356.720000000001</v>
      </c>
      <c r="F7677" s="206">
        <v>29651.31</v>
      </c>
      <c r="G7677" s="205">
        <f t="shared" si="606"/>
        <v>0.4248890895021924</v>
      </c>
      <c r="H7677" s="207">
        <f t="shared" si="607"/>
        <v>0.45</v>
      </c>
      <c r="I7677" s="213">
        <v>309988</v>
      </c>
      <c r="J7677" s="213">
        <v>17049.34</v>
      </c>
      <c r="K7677" s="212">
        <v>24799.040000000001</v>
      </c>
      <c r="L7677" s="212">
        <v>27898.92</v>
      </c>
      <c r="M7677" s="239">
        <f t="shared" si="604"/>
        <v>0.51519999999989519</v>
      </c>
      <c r="N7677" s="239"/>
      <c r="O7677" s="178"/>
      <c r="P7677" s="178"/>
      <c r="Q7677" s="178"/>
      <c r="R7677" s="178"/>
      <c r="S7677" s="178"/>
      <c r="T7677" s="178"/>
      <c r="U7677" s="178"/>
      <c r="V7677" s="178"/>
      <c r="W7677" s="178"/>
      <c r="X7677" s="178"/>
      <c r="Y7677" s="210">
        <f t="shared" si="603"/>
        <v>0.39977817900438484</v>
      </c>
      <c r="Z7677" s="211">
        <f t="shared" si="605"/>
        <v>0.44</v>
      </c>
      <c r="AA7677" s="178"/>
      <c r="AB7677" s="178"/>
      <c r="AC7677" s="178"/>
    </row>
    <row r="7678" spans="2:29" x14ac:dyDescent="0.35">
      <c r="B7678" s="222">
        <v>775500</v>
      </c>
      <c r="C7678" s="208">
        <v>329504</v>
      </c>
      <c r="D7678" s="309">
        <v>18122.72</v>
      </c>
      <c r="E7678" s="206">
        <v>26360.32</v>
      </c>
      <c r="F7678" s="206">
        <v>29655.360000000001</v>
      </c>
      <c r="G7678" s="205">
        <f t="shared" si="606"/>
        <v>0.42489232753062539</v>
      </c>
      <c r="H7678" s="207">
        <f t="shared" si="607"/>
        <v>0.45</v>
      </c>
      <c r="I7678" s="213">
        <v>310034</v>
      </c>
      <c r="J7678" s="213">
        <v>17051.87</v>
      </c>
      <c r="K7678" s="212">
        <v>24802.720000000001</v>
      </c>
      <c r="L7678" s="212">
        <v>27903.06</v>
      </c>
      <c r="M7678" s="239">
        <f t="shared" si="604"/>
        <v>0.51529999999955178</v>
      </c>
      <c r="N7678" s="239"/>
      <c r="O7678" s="178"/>
      <c r="P7678" s="178"/>
      <c r="Q7678" s="178"/>
      <c r="R7678" s="178"/>
      <c r="S7678" s="178"/>
      <c r="T7678" s="178"/>
      <c r="U7678" s="178"/>
      <c r="V7678" s="178"/>
      <c r="W7678" s="178"/>
      <c r="X7678" s="178"/>
      <c r="Y7678" s="210">
        <f t="shared" si="603"/>
        <v>0.39978594455190197</v>
      </c>
      <c r="Z7678" s="211">
        <f t="shared" si="605"/>
        <v>0.46</v>
      </c>
      <c r="AA7678" s="178"/>
      <c r="AB7678" s="178"/>
      <c r="AC7678" s="178"/>
    </row>
    <row r="7679" spans="2:29" x14ac:dyDescent="0.35">
      <c r="B7679" s="222">
        <v>775600</v>
      </c>
      <c r="C7679" s="208">
        <v>329549</v>
      </c>
      <c r="D7679" s="309">
        <v>18125.189999999999</v>
      </c>
      <c r="E7679" s="206">
        <v>26363.919999999998</v>
      </c>
      <c r="F7679" s="206">
        <v>29659.41</v>
      </c>
      <c r="G7679" s="205">
        <f t="shared" si="606"/>
        <v>0.42489556472408457</v>
      </c>
      <c r="H7679" s="207">
        <f t="shared" si="607"/>
        <v>0.45</v>
      </c>
      <c r="I7679" s="213">
        <v>310078</v>
      </c>
      <c r="J7679" s="213">
        <v>17054.29</v>
      </c>
      <c r="K7679" s="212">
        <v>24806.240000000002</v>
      </c>
      <c r="L7679" s="212">
        <v>27907.02</v>
      </c>
      <c r="M7679" s="239">
        <f t="shared" si="604"/>
        <v>0.51519999999974975</v>
      </c>
      <c r="N7679" s="239"/>
      <c r="O7679" s="178"/>
      <c r="P7679" s="178"/>
      <c r="Q7679" s="178"/>
      <c r="R7679" s="178"/>
      <c r="S7679" s="178"/>
      <c r="T7679" s="178"/>
      <c r="U7679" s="178"/>
      <c r="V7679" s="178"/>
      <c r="W7679" s="178"/>
      <c r="X7679" s="178"/>
      <c r="Y7679" s="210">
        <f t="shared" si="603"/>
        <v>0.39979112944816914</v>
      </c>
      <c r="Z7679" s="211">
        <f t="shared" si="605"/>
        <v>0.44</v>
      </c>
      <c r="AA7679" s="178"/>
      <c r="AB7679" s="178"/>
      <c r="AC7679" s="178"/>
    </row>
    <row r="7680" spans="2:29" x14ac:dyDescent="0.35">
      <c r="B7680" s="222">
        <v>775700</v>
      </c>
      <c r="C7680" s="208">
        <v>329594</v>
      </c>
      <c r="D7680" s="309">
        <v>18127.669999999998</v>
      </c>
      <c r="E7680" s="206">
        <v>26367.52</v>
      </c>
      <c r="F7680" s="206">
        <v>29663.46</v>
      </c>
      <c r="G7680" s="205">
        <f t="shared" si="606"/>
        <v>0.42489880108289285</v>
      </c>
      <c r="H7680" s="207">
        <f t="shared" si="607"/>
        <v>0.45</v>
      </c>
      <c r="I7680" s="213">
        <v>310124</v>
      </c>
      <c r="J7680" s="213">
        <v>17056.82</v>
      </c>
      <c r="K7680" s="212">
        <v>24809.919999999998</v>
      </c>
      <c r="L7680" s="212">
        <v>27911.16</v>
      </c>
      <c r="M7680" s="239">
        <f t="shared" si="604"/>
        <v>0.51530000000006115</v>
      </c>
      <c r="N7680" s="239"/>
      <c r="O7680" s="178"/>
      <c r="P7680" s="178"/>
      <c r="Q7680" s="178"/>
      <c r="R7680" s="178"/>
      <c r="S7680" s="178"/>
      <c r="T7680" s="178"/>
      <c r="U7680" s="178"/>
      <c r="V7680" s="178"/>
      <c r="W7680" s="178"/>
      <c r="X7680" s="178"/>
      <c r="Y7680" s="210">
        <f t="shared" si="603"/>
        <v>0.39979889132396546</v>
      </c>
      <c r="Z7680" s="211">
        <f t="shared" si="605"/>
        <v>0.46</v>
      </c>
      <c r="AA7680" s="178"/>
      <c r="AB7680" s="178"/>
      <c r="AC7680" s="178"/>
    </row>
    <row r="7681" spans="2:29" x14ac:dyDescent="0.35">
      <c r="B7681" s="222">
        <v>775800</v>
      </c>
      <c r="C7681" s="208">
        <v>329639</v>
      </c>
      <c r="D7681" s="309">
        <v>18130.14</v>
      </c>
      <c r="E7681" s="206">
        <v>26371.119999999999</v>
      </c>
      <c r="F7681" s="206">
        <v>29667.51</v>
      </c>
      <c r="G7681" s="205">
        <f t="shared" si="606"/>
        <v>0.42490203660737302</v>
      </c>
      <c r="H7681" s="207">
        <f t="shared" si="607"/>
        <v>0.45</v>
      </c>
      <c r="I7681" s="213">
        <v>310168</v>
      </c>
      <c r="J7681" s="213">
        <v>17059.240000000002</v>
      </c>
      <c r="K7681" s="212">
        <v>24813.439999999999</v>
      </c>
      <c r="L7681" s="212">
        <v>27915.119999999999</v>
      </c>
      <c r="M7681" s="239">
        <f t="shared" si="604"/>
        <v>0.51520000000025901</v>
      </c>
      <c r="N7681" s="239"/>
      <c r="O7681" s="178"/>
      <c r="P7681" s="178"/>
      <c r="Q7681" s="178"/>
      <c r="R7681" s="178"/>
      <c r="S7681" s="178"/>
      <c r="T7681" s="178"/>
      <c r="U7681" s="178"/>
      <c r="V7681" s="178"/>
      <c r="W7681" s="178"/>
      <c r="X7681" s="178"/>
      <c r="Y7681" s="210">
        <f t="shared" si="603"/>
        <v>0.39980407321474609</v>
      </c>
      <c r="Z7681" s="211">
        <f t="shared" si="605"/>
        <v>0.44</v>
      </c>
      <c r="AA7681" s="178"/>
      <c r="AB7681" s="178"/>
      <c r="AC7681" s="178"/>
    </row>
    <row r="7682" spans="2:29" x14ac:dyDescent="0.35">
      <c r="B7682" s="222">
        <v>775900</v>
      </c>
      <c r="C7682" s="208">
        <v>329684</v>
      </c>
      <c r="D7682" s="309">
        <v>18132.62</v>
      </c>
      <c r="E7682" s="206">
        <v>26374.720000000001</v>
      </c>
      <c r="F7682" s="206">
        <v>29671.56</v>
      </c>
      <c r="G7682" s="205">
        <f t="shared" si="606"/>
        <v>0.42490527129784766</v>
      </c>
      <c r="H7682" s="207">
        <f t="shared" si="607"/>
        <v>0.45</v>
      </c>
      <c r="I7682" s="213">
        <v>310214</v>
      </c>
      <c r="J7682" s="213">
        <v>17061.77</v>
      </c>
      <c r="K7682" s="212">
        <v>24817.119999999999</v>
      </c>
      <c r="L7682" s="212">
        <v>27919.26</v>
      </c>
      <c r="M7682" s="239">
        <f t="shared" si="604"/>
        <v>0.51529999999995202</v>
      </c>
      <c r="N7682" s="239"/>
      <c r="O7682" s="178"/>
      <c r="P7682" s="178"/>
      <c r="Q7682" s="178"/>
      <c r="R7682" s="178"/>
      <c r="S7682" s="178"/>
      <c r="T7682" s="178"/>
      <c r="U7682" s="178"/>
      <c r="V7682" s="178"/>
      <c r="W7682" s="178"/>
      <c r="X7682" s="178"/>
      <c r="Y7682" s="210">
        <f t="shared" si="603"/>
        <v>0.39981183142157495</v>
      </c>
      <c r="Z7682" s="211">
        <f t="shared" si="605"/>
        <v>0.46</v>
      </c>
      <c r="AA7682" s="178"/>
      <c r="AB7682" s="178"/>
      <c r="AC7682" s="178"/>
    </row>
    <row r="7683" spans="2:29" x14ac:dyDescent="0.35">
      <c r="B7683" s="222">
        <v>776000</v>
      </c>
      <c r="C7683" s="208">
        <v>329729</v>
      </c>
      <c r="D7683" s="309">
        <v>18135.09</v>
      </c>
      <c r="E7683" s="206">
        <v>26378.32</v>
      </c>
      <c r="F7683" s="206">
        <v>29675.61</v>
      </c>
      <c r="G7683" s="205">
        <f t="shared" si="606"/>
        <v>0.42490850515463918</v>
      </c>
      <c r="H7683" s="207">
        <f t="shared" si="607"/>
        <v>0.45</v>
      </c>
      <c r="I7683" s="213">
        <v>310258</v>
      </c>
      <c r="J7683" s="213">
        <v>17064.189999999999</v>
      </c>
      <c r="K7683" s="212">
        <v>24820.639999999999</v>
      </c>
      <c r="L7683" s="212">
        <v>27923.22</v>
      </c>
      <c r="M7683" s="239">
        <f t="shared" si="604"/>
        <v>0.51520000000011346</v>
      </c>
      <c r="N7683" s="239"/>
      <c r="O7683" s="178"/>
      <c r="P7683" s="178"/>
      <c r="Q7683" s="178"/>
      <c r="R7683" s="178"/>
      <c r="S7683" s="178"/>
      <c r="T7683" s="178"/>
      <c r="U7683" s="178"/>
      <c r="V7683" s="178"/>
      <c r="W7683" s="178"/>
      <c r="X7683" s="178"/>
      <c r="Y7683" s="210">
        <f t="shared" ref="Y7683:Y7746" si="608">I7683/$B7683</f>
        <v>0.39981701030927835</v>
      </c>
      <c r="Z7683" s="211">
        <f t="shared" si="605"/>
        <v>0.44</v>
      </c>
      <c r="AA7683" s="178"/>
      <c r="AB7683" s="178"/>
      <c r="AC7683" s="178"/>
    </row>
    <row r="7684" spans="2:29" x14ac:dyDescent="0.35">
      <c r="B7684" s="222">
        <v>776100</v>
      </c>
      <c r="C7684" s="208">
        <v>329774</v>
      </c>
      <c r="D7684" s="309">
        <v>18137.57</v>
      </c>
      <c r="E7684" s="206">
        <v>26381.919999999998</v>
      </c>
      <c r="F7684" s="206">
        <v>29679.66</v>
      </c>
      <c r="G7684" s="205">
        <f t="shared" si="606"/>
        <v>0.42491173817806982</v>
      </c>
      <c r="H7684" s="207">
        <f t="shared" si="607"/>
        <v>0.45</v>
      </c>
      <c r="I7684" s="213">
        <v>310304</v>
      </c>
      <c r="J7684" s="213">
        <v>17066.72</v>
      </c>
      <c r="K7684" s="212">
        <v>24824.32</v>
      </c>
      <c r="L7684" s="212">
        <v>27927.360000000001</v>
      </c>
      <c r="M7684" s="239">
        <f t="shared" ref="M7684:M7747" si="609">(C7684+D7684+F7684-C7683-D7683-F7683)/100</f>
        <v>0.51529999999980647</v>
      </c>
      <c r="N7684" s="239"/>
      <c r="O7684" s="178"/>
      <c r="P7684" s="178"/>
      <c r="Q7684" s="178"/>
      <c r="R7684" s="178"/>
      <c r="S7684" s="178"/>
      <c r="T7684" s="178"/>
      <c r="U7684" s="178"/>
      <c r="V7684" s="178"/>
      <c r="W7684" s="178"/>
      <c r="X7684" s="178"/>
      <c r="Y7684" s="210">
        <f t="shared" si="608"/>
        <v>0.39982476484989049</v>
      </c>
      <c r="Z7684" s="211">
        <f t="shared" ref="Z7684:Z7747" si="610">(I7684-I7683)/($B7684-$B7683)</f>
        <v>0.46</v>
      </c>
      <c r="AA7684" s="178"/>
      <c r="AB7684" s="178"/>
      <c r="AC7684" s="178"/>
    </row>
    <row r="7685" spans="2:29" x14ac:dyDescent="0.35">
      <c r="B7685" s="222">
        <v>776200</v>
      </c>
      <c r="C7685" s="208">
        <v>329819</v>
      </c>
      <c r="D7685" s="309">
        <v>18140.04</v>
      </c>
      <c r="E7685" s="206">
        <v>26385.52</v>
      </c>
      <c r="F7685" s="206">
        <v>29683.71</v>
      </c>
      <c r="G7685" s="205">
        <f t="shared" ref="G7685:G7748" si="611">C7685/B7685</f>
        <v>0.42491497036846176</v>
      </c>
      <c r="H7685" s="207">
        <f t="shared" ref="H7685:H7748" si="612">(C7685-C7684)/(B7685-B7684)</f>
        <v>0.45</v>
      </c>
      <c r="I7685" s="213">
        <v>310348</v>
      </c>
      <c r="J7685" s="213">
        <v>17069.14</v>
      </c>
      <c r="K7685" s="212">
        <v>24827.84</v>
      </c>
      <c r="L7685" s="212">
        <v>27931.32</v>
      </c>
      <c r="M7685" s="239">
        <f t="shared" si="609"/>
        <v>0.51520000000000432</v>
      </c>
      <c r="N7685" s="239"/>
      <c r="O7685" s="178"/>
      <c r="P7685" s="178"/>
      <c r="Q7685" s="178"/>
      <c r="R7685" s="178"/>
      <c r="S7685" s="178"/>
      <c r="T7685" s="178"/>
      <c r="U7685" s="178"/>
      <c r="V7685" s="178"/>
      <c r="W7685" s="178"/>
      <c r="X7685" s="178"/>
      <c r="Y7685" s="210">
        <f t="shared" si="608"/>
        <v>0.39982994073692346</v>
      </c>
      <c r="Z7685" s="211">
        <f t="shared" si="610"/>
        <v>0.44</v>
      </c>
      <c r="AA7685" s="178"/>
      <c r="AB7685" s="178"/>
      <c r="AC7685" s="178"/>
    </row>
    <row r="7686" spans="2:29" x14ac:dyDescent="0.35">
      <c r="B7686" s="222">
        <v>776300</v>
      </c>
      <c r="C7686" s="208">
        <v>329864</v>
      </c>
      <c r="D7686" s="309">
        <v>18142.52</v>
      </c>
      <c r="E7686" s="206">
        <v>26389.119999999999</v>
      </c>
      <c r="F7686" s="206">
        <v>29687.759999999998</v>
      </c>
      <c r="G7686" s="205">
        <f t="shared" si="611"/>
        <v>0.42491820172613681</v>
      </c>
      <c r="H7686" s="207">
        <f t="shared" si="612"/>
        <v>0.45</v>
      </c>
      <c r="I7686" s="213">
        <v>310394</v>
      </c>
      <c r="J7686" s="213">
        <v>17071.669999999998</v>
      </c>
      <c r="K7686" s="212">
        <v>24831.52</v>
      </c>
      <c r="L7686" s="212">
        <v>27935.46</v>
      </c>
      <c r="M7686" s="239">
        <f t="shared" si="609"/>
        <v>0.51530000000027942</v>
      </c>
      <c r="N7686" s="239"/>
      <c r="O7686" s="178"/>
      <c r="P7686" s="178"/>
      <c r="Q7686" s="178"/>
      <c r="R7686" s="178"/>
      <c r="S7686" s="178"/>
      <c r="T7686" s="178"/>
      <c r="U7686" s="178"/>
      <c r="V7686" s="178"/>
      <c r="W7686" s="178"/>
      <c r="X7686" s="178"/>
      <c r="Y7686" s="210">
        <f t="shared" si="608"/>
        <v>0.39983769161406674</v>
      </c>
      <c r="Z7686" s="211">
        <f t="shared" si="610"/>
        <v>0.46</v>
      </c>
      <c r="AA7686" s="178"/>
      <c r="AB7686" s="178"/>
      <c r="AC7686" s="178"/>
    </row>
    <row r="7687" spans="2:29" x14ac:dyDescent="0.35">
      <c r="B7687" s="222">
        <v>776400</v>
      </c>
      <c r="C7687" s="208">
        <v>329909</v>
      </c>
      <c r="D7687" s="309">
        <v>18144.990000000002</v>
      </c>
      <c r="E7687" s="206">
        <v>26392.720000000001</v>
      </c>
      <c r="F7687" s="206">
        <v>29691.81</v>
      </c>
      <c r="G7687" s="205">
        <f t="shared" si="611"/>
        <v>0.42492143225141682</v>
      </c>
      <c r="H7687" s="207">
        <f t="shared" si="612"/>
        <v>0.45</v>
      </c>
      <c r="I7687" s="213">
        <v>310438</v>
      </c>
      <c r="J7687" s="213">
        <v>17074.09</v>
      </c>
      <c r="K7687" s="212">
        <v>24835.040000000001</v>
      </c>
      <c r="L7687" s="212">
        <v>27939.42</v>
      </c>
      <c r="M7687" s="239">
        <f t="shared" si="609"/>
        <v>0.51519999999989519</v>
      </c>
      <c r="N7687" s="239"/>
      <c r="O7687" s="178"/>
      <c r="P7687" s="178"/>
      <c r="Q7687" s="178"/>
      <c r="R7687" s="178"/>
      <c r="S7687" s="178"/>
      <c r="T7687" s="178"/>
      <c r="U7687" s="178"/>
      <c r="V7687" s="178"/>
      <c r="W7687" s="178"/>
      <c r="X7687" s="178"/>
      <c r="Y7687" s="210">
        <f t="shared" si="608"/>
        <v>0.39984286450283357</v>
      </c>
      <c r="Z7687" s="211">
        <f t="shared" si="610"/>
        <v>0.44</v>
      </c>
      <c r="AA7687" s="178"/>
      <c r="AB7687" s="178"/>
      <c r="AC7687" s="178"/>
    </row>
    <row r="7688" spans="2:29" x14ac:dyDescent="0.35">
      <c r="B7688" s="222">
        <v>776500</v>
      </c>
      <c r="C7688" s="208">
        <v>329954</v>
      </c>
      <c r="D7688" s="309">
        <v>18147.47</v>
      </c>
      <c r="E7688" s="206">
        <v>26396.32</v>
      </c>
      <c r="F7688" s="206">
        <v>29695.86</v>
      </c>
      <c r="G7688" s="205">
        <f t="shared" si="611"/>
        <v>0.42492466194462331</v>
      </c>
      <c r="H7688" s="207">
        <f t="shared" si="612"/>
        <v>0.45</v>
      </c>
      <c r="I7688" s="213">
        <v>310484</v>
      </c>
      <c r="J7688" s="213">
        <v>17076.62</v>
      </c>
      <c r="K7688" s="212">
        <v>24838.720000000001</v>
      </c>
      <c r="L7688" s="212">
        <v>27943.56</v>
      </c>
      <c r="M7688" s="239">
        <f t="shared" si="609"/>
        <v>0.51529999999955178</v>
      </c>
      <c r="N7688" s="239"/>
      <c r="O7688" s="178"/>
      <c r="P7688" s="178"/>
      <c r="Q7688" s="178"/>
      <c r="R7688" s="178"/>
      <c r="S7688" s="178"/>
      <c r="T7688" s="178"/>
      <c r="U7688" s="178"/>
      <c r="V7688" s="178"/>
      <c r="W7688" s="178"/>
      <c r="X7688" s="178"/>
      <c r="Y7688" s="210">
        <f t="shared" si="608"/>
        <v>0.39985061171925307</v>
      </c>
      <c r="Z7688" s="211">
        <f t="shared" si="610"/>
        <v>0.46</v>
      </c>
      <c r="AA7688" s="178"/>
      <c r="AB7688" s="178"/>
      <c r="AC7688" s="178"/>
    </row>
    <row r="7689" spans="2:29" x14ac:dyDescent="0.35">
      <c r="B7689" s="222">
        <v>776600</v>
      </c>
      <c r="C7689" s="208">
        <v>329999</v>
      </c>
      <c r="D7689" s="309">
        <v>18149.939999999999</v>
      </c>
      <c r="E7689" s="206">
        <v>26399.919999999998</v>
      </c>
      <c r="F7689" s="206">
        <v>29699.91</v>
      </c>
      <c r="G7689" s="205">
        <f t="shared" si="611"/>
        <v>0.42492789080607779</v>
      </c>
      <c r="H7689" s="207">
        <f t="shared" si="612"/>
        <v>0.45</v>
      </c>
      <c r="I7689" s="213">
        <v>310528</v>
      </c>
      <c r="J7689" s="213">
        <v>17079.04</v>
      </c>
      <c r="K7689" s="212">
        <v>24842.240000000002</v>
      </c>
      <c r="L7689" s="212">
        <v>27947.52</v>
      </c>
      <c r="M7689" s="239">
        <f t="shared" si="609"/>
        <v>0.51519999999974975</v>
      </c>
      <c r="N7689" s="239"/>
      <c r="O7689" s="178"/>
      <c r="P7689" s="178"/>
      <c r="Q7689" s="178"/>
      <c r="R7689" s="178"/>
      <c r="S7689" s="178"/>
      <c r="T7689" s="178"/>
      <c r="U7689" s="178"/>
      <c r="V7689" s="178"/>
      <c r="W7689" s="178"/>
      <c r="X7689" s="178"/>
      <c r="Y7689" s="210">
        <f t="shared" si="608"/>
        <v>0.39985578161215557</v>
      </c>
      <c r="Z7689" s="211">
        <f t="shared" si="610"/>
        <v>0.44</v>
      </c>
      <c r="AA7689" s="178"/>
      <c r="AB7689" s="178"/>
      <c r="AC7689" s="178"/>
    </row>
    <row r="7690" spans="2:29" x14ac:dyDescent="0.35">
      <c r="B7690" s="222">
        <v>776700</v>
      </c>
      <c r="C7690" s="208">
        <v>330044</v>
      </c>
      <c r="D7690" s="309">
        <v>18152.419999999998</v>
      </c>
      <c r="E7690" s="206">
        <v>26403.52</v>
      </c>
      <c r="F7690" s="206">
        <v>29703.96</v>
      </c>
      <c r="G7690" s="205">
        <f t="shared" si="611"/>
        <v>0.42493111883610146</v>
      </c>
      <c r="H7690" s="207">
        <f t="shared" si="612"/>
        <v>0.45</v>
      </c>
      <c r="I7690" s="213">
        <v>310574</v>
      </c>
      <c r="J7690" s="213">
        <v>17081.57</v>
      </c>
      <c r="K7690" s="212">
        <v>24845.919999999998</v>
      </c>
      <c r="L7690" s="212">
        <v>27951.66</v>
      </c>
      <c r="M7690" s="239">
        <f t="shared" si="609"/>
        <v>0.51530000000006115</v>
      </c>
      <c r="N7690" s="239"/>
      <c r="O7690" s="178"/>
      <c r="P7690" s="178"/>
      <c r="Q7690" s="178"/>
      <c r="R7690" s="178"/>
      <c r="S7690" s="178"/>
      <c r="T7690" s="178"/>
      <c r="U7690" s="178"/>
      <c r="V7690" s="178"/>
      <c r="W7690" s="178"/>
      <c r="X7690" s="178"/>
      <c r="Y7690" s="210">
        <f t="shared" si="608"/>
        <v>0.39986352517059354</v>
      </c>
      <c r="Z7690" s="211">
        <f t="shared" si="610"/>
        <v>0.46</v>
      </c>
      <c r="AA7690" s="178"/>
      <c r="AB7690" s="178"/>
      <c r="AC7690" s="178"/>
    </row>
    <row r="7691" spans="2:29" x14ac:dyDescent="0.35">
      <c r="B7691" s="222">
        <v>776800</v>
      </c>
      <c r="C7691" s="208">
        <v>330089</v>
      </c>
      <c r="D7691" s="309">
        <v>18154.89</v>
      </c>
      <c r="E7691" s="206">
        <v>26407.119999999999</v>
      </c>
      <c r="F7691" s="206">
        <v>29708.01</v>
      </c>
      <c r="G7691" s="205">
        <f t="shared" si="611"/>
        <v>0.42493434603501545</v>
      </c>
      <c r="H7691" s="207">
        <f t="shared" si="612"/>
        <v>0.45</v>
      </c>
      <c r="I7691" s="213">
        <v>310618</v>
      </c>
      <c r="J7691" s="213">
        <v>17083.990000000002</v>
      </c>
      <c r="K7691" s="212">
        <v>24849.439999999999</v>
      </c>
      <c r="L7691" s="212">
        <v>27955.62</v>
      </c>
      <c r="M7691" s="239">
        <f t="shared" si="609"/>
        <v>0.51520000000025901</v>
      </c>
      <c r="N7691" s="239"/>
      <c r="O7691" s="178"/>
      <c r="P7691" s="178"/>
      <c r="Q7691" s="178"/>
      <c r="R7691" s="178"/>
      <c r="S7691" s="178"/>
      <c r="T7691" s="178"/>
      <c r="U7691" s="178"/>
      <c r="V7691" s="178"/>
      <c r="W7691" s="178"/>
      <c r="X7691" s="178"/>
      <c r="Y7691" s="210">
        <f t="shared" si="608"/>
        <v>0.3998686920700309</v>
      </c>
      <c r="Z7691" s="211">
        <f t="shared" si="610"/>
        <v>0.44</v>
      </c>
      <c r="AA7691" s="178"/>
      <c r="AB7691" s="178"/>
      <c r="AC7691" s="178"/>
    </row>
    <row r="7692" spans="2:29" x14ac:dyDescent="0.35">
      <c r="B7692" s="222">
        <v>776900</v>
      </c>
      <c r="C7692" s="208">
        <v>330134</v>
      </c>
      <c r="D7692" s="309">
        <v>18157.37</v>
      </c>
      <c r="E7692" s="206">
        <v>26410.720000000001</v>
      </c>
      <c r="F7692" s="206">
        <v>29712.06</v>
      </c>
      <c r="G7692" s="205">
        <f t="shared" si="611"/>
        <v>0.42493757240314067</v>
      </c>
      <c r="H7692" s="207">
        <f t="shared" si="612"/>
        <v>0.45</v>
      </c>
      <c r="I7692" s="213">
        <v>310664</v>
      </c>
      <c r="J7692" s="213">
        <v>17086.52</v>
      </c>
      <c r="K7692" s="212">
        <v>24853.119999999999</v>
      </c>
      <c r="L7692" s="212">
        <v>27959.759999999998</v>
      </c>
      <c r="M7692" s="239">
        <f t="shared" si="609"/>
        <v>0.51529999999995202</v>
      </c>
      <c r="N7692" s="239"/>
      <c r="O7692" s="178"/>
      <c r="P7692" s="178"/>
      <c r="Q7692" s="178"/>
      <c r="R7692" s="178"/>
      <c r="S7692" s="178"/>
      <c r="T7692" s="178"/>
      <c r="U7692" s="178"/>
      <c r="V7692" s="178"/>
      <c r="W7692" s="178"/>
      <c r="X7692" s="178"/>
      <c r="Y7692" s="210">
        <f t="shared" si="608"/>
        <v>0.39987643197322692</v>
      </c>
      <c r="Z7692" s="211">
        <f t="shared" si="610"/>
        <v>0.46</v>
      </c>
      <c r="AA7692" s="178"/>
      <c r="AB7692" s="178"/>
      <c r="AC7692" s="178"/>
    </row>
    <row r="7693" spans="2:29" x14ac:dyDescent="0.35">
      <c r="B7693" s="222">
        <v>777000</v>
      </c>
      <c r="C7693" s="208">
        <v>330179</v>
      </c>
      <c r="D7693" s="309">
        <v>18159.84</v>
      </c>
      <c r="E7693" s="206">
        <v>26414.32</v>
      </c>
      <c r="F7693" s="206">
        <v>29716.11</v>
      </c>
      <c r="G7693" s="205">
        <f t="shared" si="611"/>
        <v>0.42494079794079792</v>
      </c>
      <c r="H7693" s="207">
        <f t="shared" si="612"/>
        <v>0.45</v>
      </c>
      <c r="I7693" s="213">
        <v>310708</v>
      </c>
      <c r="J7693" s="213">
        <v>17088.939999999999</v>
      </c>
      <c r="K7693" s="212">
        <v>24856.639999999999</v>
      </c>
      <c r="L7693" s="212">
        <v>27963.72</v>
      </c>
      <c r="M7693" s="239">
        <f t="shared" si="609"/>
        <v>0.51520000000011346</v>
      </c>
      <c r="N7693" s="239"/>
      <c r="O7693" s="178"/>
      <c r="P7693" s="178"/>
      <c r="Q7693" s="178"/>
      <c r="R7693" s="178"/>
      <c r="S7693" s="178"/>
      <c r="T7693" s="178"/>
      <c r="U7693" s="178"/>
      <c r="V7693" s="178"/>
      <c r="W7693" s="178"/>
      <c r="X7693" s="178"/>
      <c r="Y7693" s="210">
        <f t="shared" si="608"/>
        <v>0.39988159588159589</v>
      </c>
      <c r="Z7693" s="211">
        <f t="shared" si="610"/>
        <v>0.44</v>
      </c>
      <c r="AA7693" s="178"/>
      <c r="AB7693" s="178"/>
      <c r="AC7693" s="178"/>
    </row>
    <row r="7694" spans="2:29" x14ac:dyDescent="0.35">
      <c r="B7694" s="222">
        <v>777100</v>
      </c>
      <c r="C7694" s="208">
        <v>330224</v>
      </c>
      <c r="D7694" s="309">
        <v>18162.32</v>
      </c>
      <c r="E7694" s="206">
        <v>26417.919999999998</v>
      </c>
      <c r="F7694" s="206">
        <v>29720.16</v>
      </c>
      <c r="G7694" s="205">
        <f t="shared" si="611"/>
        <v>0.42494402264830783</v>
      </c>
      <c r="H7694" s="207">
        <f t="shared" si="612"/>
        <v>0.45</v>
      </c>
      <c r="I7694" s="213">
        <v>310754</v>
      </c>
      <c r="J7694" s="213">
        <v>17091.47</v>
      </c>
      <c r="K7694" s="212">
        <v>24860.32</v>
      </c>
      <c r="L7694" s="212">
        <v>27967.86</v>
      </c>
      <c r="M7694" s="239">
        <f t="shared" si="609"/>
        <v>0.51529999999980647</v>
      </c>
      <c r="N7694" s="239"/>
      <c r="O7694" s="178"/>
      <c r="P7694" s="178"/>
      <c r="Q7694" s="178"/>
      <c r="R7694" s="178"/>
      <c r="S7694" s="178"/>
      <c r="T7694" s="178"/>
      <c r="U7694" s="178"/>
      <c r="V7694" s="178"/>
      <c r="W7694" s="178"/>
      <c r="X7694" s="178"/>
      <c r="Y7694" s="210">
        <f t="shared" si="608"/>
        <v>0.39988933213228672</v>
      </c>
      <c r="Z7694" s="211">
        <f t="shared" si="610"/>
        <v>0.46</v>
      </c>
      <c r="AA7694" s="178"/>
      <c r="AB7694" s="178"/>
      <c r="AC7694" s="178"/>
    </row>
    <row r="7695" spans="2:29" x14ac:dyDescent="0.35">
      <c r="B7695" s="222">
        <v>777200</v>
      </c>
      <c r="C7695" s="208">
        <v>330269</v>
      </c>
      <c r="D7695" s="309">
        <v>18164.79</v>
      </c>
      <c r="E7695" s="206">
        <v>26421.52</v>
      </c>
      <c r="F7695" s="206">
        <v>29724.21</v>
      </c>
      <c r="G7695" s="205">
        <f t="shared" si="611"/>
        <v>0.42494724652599075</v>
      </c>
      <c r="H7695" s="207">
        <f t="shared" si="612"/>
        <v>0.45</v>
      </c>
      <c r="I7695" s="213">
        <v>310798</v>
      </c>
      <c r="J7695" s="213">
        <v>17093.89</v>
      </c>
      <c r="K7695" s="212">
        <v>24863.84</v>
      </c>
      <c r="L7695" s="212">
        <v>27971.82</v>
      </c>
      <c r="M7695" s="239">
        <f t="shared" si="609"/>
        <v>0.51520000000000432</v>
      </c>
      <c r="N7695" s="239"/>
      <c r="O7695" s="178"/>
      <c r="P7695" s="178"/>
      <c r="Q7695" s="178"/>
      <c r="R7695" s="178"/>
      <c r="S7695" s="178"/>
      <c r="T7695" s="178"/>
      <c r="U7695" s="178"/>
      <c r="V7695" s="178"/>
      <c r="W7695" s="178"/>
      <c r="X7695" s="178"/>
      <c r="Y7695" s="210">
        <f t="shared" si="608"/>
        <v>0.39989449305198149</v>
      </c>
      <c r="Z7695" s="211">
        <f t="shared" si="610"/>
        <v>0.44</v>
      </c>
      <c r="AA7695" s="178"/>
      <c r="AB7695" s="178"/>
      <c r="AC7695" s="178"/>
    </row>
    <row r="7696" spans="2:29" x14ac:dyDescent="0.35">
      <c r="B7696" s="222">
        <v>777300</v>
      </c>
      <c r="C7696" s="208">
        <v>330314</v>
      </c>
      <c r="D7696" s="309">
        <v>18167.27</v>
      </c>
      <c r="E7696" s="206">
        <v>26425.119999999999</v>
      </c>
      <c r="F7696" s="206">
        <v>29728.26</v>
      </c>
      <c r="G7696" s="205">
        <f t="shared" si="611"/>
        <v>0.42495046957416699</v>
      </c>
      <c r="H7696" s="207">
        <f t="shared" si="612"/>
        <v>0.45</v>
      </c>
      <c r="I7696" s="213">
        <v>310844</v>
      </c>
      <c r="J7696" s="213">
        <v>17096.419999999998</v>
      </c>
      <c r="K7696" s="212">
        <v>24867.52</v>
      </c>
      <c r="L7696" s="212">
        <v>27975.96</v>
      </c>
      <c r="M7696" s="239">
        <f t="shared" si="609"/>
        <v>0.51530000000027942</v>
      </c>
      <c r="N7696" s="239"/>
      <c r="O7696" s="178"/>
      <c r="P7696" s="178"/>
      <c r="Q7696" s="178"/>
      <c r="R7696" s="178"/>
      <c r="S7696" s="178"/>
      <c r="T7696" s="178"/>
      <c r="U7696" s="178"/>
      <c r="V7696" s="178"/>
      <c r="W7696" s="178"/>
      <c r="X7696" s="178"/>
      <c r="Y7696" s="210">
        <f t="shared" si="608"/>
        <v>0.39990222565290107</v>
      </c>
      <c r="Z7696" s="211">
        <f t="shared" si="610"/>
        <v>0.46</v>
      </c>
      <c r="AA7696" s="178"/>
      <c r="AB7696" s="178"/>
      <c r="AC7696" s="178"/>
    </row>
    <row r="7697" spans="2:29" x14ac:dyDescent="0.35">
      <c r="B7697" s="222">
        <v>777400</v>
      </c>
      <c r="C7697" s="208">
        <v>330359</v>
      </c>
      <c r="D7697" s="309">
        <v>18169.740000000002</v>
      </c>
      <c r="E7697" s="206">
        <v>26428.720000000001</v>
      </c>
      <c r="F7697" s="206">
        <v>29732.31</v>
      </c>
      <c r="G7697" s="205">
        <f t="shared" si="611"/>
        <v>0.42495369179315667</v>
      </c>
      <c r="H7697" s="207">
        <f t="shared" si="612"/>
        <v>0.45</v>
      </c>
      <c r="I7697" s="213">
        <v>310888</v>
      </c>
      <c r="J7697" s="213">
        <v>17098.84</v>
      </c>
      <c r="K7697" s="212">
        <v>24871.040000000001</v>
      </c>
      <c r="L7697" s="212">
        <v>27979.919999999998</v>
      </c>
      <c r="M7697" s="239">
        <f t="shared" si="609"/>
        <v>0.51519999999989519</v>
      </c>
      <c r="N7697" s="239"/>
      <c r="O7697" s="178"/>
      <c r="P7697" s="178"/>
      <c r="Q7697" s="178"/>
      <c r="R7697" s="178"/>
      <c r="S7697" s="178"/>
      <c r="T7697" s="178"/>
      <c r="U7697" s="178"/>
      <c r="V7697" s="178"/>
      <c r="W7697" s="178"/>
      <c r="X7697" s="178"/>
      <c r="Y7697" s="210">
        <f t="shared" si="608"/>
        <v>0.39990738358631334</v>
      </c>
      <c r="Z7697" s="211">
        <f t="shared" si="610"/>
        <v>0.44</v>
      </c>
      <c r="AA7697" s="178"/>
      <c r="AB7697" s="178"/>
      <c r="AC7697" s="178"/>
    </row>
    <row r="7698" spans="2:29" x14ac:dyDescent="0.35">
      <c r="B7698" s="222">
        <v>777500</v>
      </c>
      <c r="C7698" s="208">
        <v>330404</v>
      </c>
      <c r="D7698" s="309">
        <v>18172.22</v>
      </c>
      <c r="E7698" s="206">
        <v>26432.32</v>
      </c>
      <c r="F7698" s="206">
        <v>29736.36</v>
      </c>
      <c r="G7698" s="205">
        <f t="shared" si="611"/>
        <v>0.42495691318327972</v>
      </c>
      <c r="H7698" s="207">
        <f t="shared" si="612"/>
        <v>0.45</v>
      </c>
      <c r="I7698" s="213">
        <v>310934</v>
      </c>
      <c r="J7698" s="213">
        <v>17101.37</v>
      </c>
      <c r="K7698" s="212">
        <v>24874.720000000001</v>
      </c>
      <c r="L7698" s="212">
        <v>27984.06</v>
      </c>
      <c r="M7698" s="239">
        <f t="shared" si="609"/>
        <v>0.51529999999955178</v>
      </c>
      <c r="N7698" s="239"/>
      <c r="O7698" s="178"/>
      <c r="P7698" s="178"/>
      <c r="Q7698" s="178"/>
      <c r="R7698" s="178"/>
      <c r="S7698" s="178"/>
      <c r="T7698" s="178"/>
      <c r="U7698" s="178"/>
      <c r="V7698" s="178"/>
      <c r="W7698" s="178"/>
      <c r="X7698" s="178"/>
      <c r="Y7698" s="210">
        <f t="shared" si="608"/>
        <v>0.39991511254019291</v>
      </c>
      <c r="Z7698" s="211">
        <f t="shared" si="610"/>
        <v>0.46</v>
      </c>
      <c r="AA7698" s="178"/>
      <c r="AB7698" s="178"/>
      <c r="AC7698" s="178"/>
    </row>
    <row r="7699" spans="2:29" x14ac:dyDescent="0.35">
      <c r="B7699" s="222">
        <v>777600</v>
      </c>
      <c r="C7699" s="208">
        <v>330449</v>
      </c>
      <c r="D7699" s="309">
        <v>18174.689999999999</v>
      </c>
      <c r="E7699" s="206">
        <v>26435.919999999998</v>
      </c>
      <c r="F7699" s="206">
        <v>29740.41</v>
      </c>
      <c r="G7699" s="205">
        <f t="shared" si="611"/>
        <v>0.42496013374485597</v>
      </c>
      <c r="H7699" s="207">
        <f t="shared" si="612"/>
        <v>0.45</v>
      </c>
      <c r="I7699" s="213">
        <v>310978</v>
      </c>
      <c r="J7699" s="213">
        <v>17103.79</v>
      </c>
      <c r="K7699" s="212">
        <v>24878.240000000002</v>
      </c>
      <c r="L7699" s="212">
        <v>27988.02</v>
      </c>
      <c r="M7699" s="239">
        <f t="shared" si="609"/>
        <v>0.51519999999974975</v>
      </c>
      <c r="N7699" s="239"/>
      <c r="O7699" s="178"/>
      <c r="P7699" s="178"/>
      <c r="Q7699" s="178"/>
      <c r="R7699" s="178"/>
      <c r="S7699" s="178"/>
      <c r="T7699" s="178"/>
      <c r="U7699" s="178"/>
      <c r="V7699" s="178"/>
      <c r="W7699" s="178"/>
      <c r="X7699" s="178"/>
      <c r="Y7699" s="210">
        <f t="shared" si="608"/>
        <v>0.39992026748971193</v>
      </c>
      <c r="Z7699" s="211">
        <f t="shared" si="610"/>
        <v>0.44</v>
      </c>
      <c r="AA7699" s="178"/>
      <c r="AB7699" s="178"/>
      <c r="AC7699" s="178"/>
    </row>
    <row r="7700" spans="2:29" x14ac:dyDescent="0.35">
      <c r="B7700" s="222">
        <v>777700</v>
      </c>
      <c r="C7700" s="208">
        <v>330494</v>
      </c>
      <c r="D7700" s="309">
        <v>18177.169999999998</v>
      </c>
      <c r="E7700" s="206">
        <v>26439.52</v>
      </c>
      <c r="F7700" s="206">
        <v>29744.46</v>
      </c>
      <c r="G7700" s="205">
        <f t="shared" si="611"/>
        <v>0.42496335347820496</v>
      </c>
      <c r="H7700" s="207">
        <f t="shared" si="612"/>
        <v>0.45</v>
      </c>
      <c r="I7700" s="213">
        <v>311024</v>
      </c>
      <c r="J7700" s="213">
        <v>17106.32</v>
      </c>
      <c r="K7700" s="212">
        <v>24881.919999999998</v>
      </c>
      <c r="L7700" s="212">
        <v>27992.16</v>
      </c>
      <c r="M7700" s="239">
        <f t="shared" si="609"/>
        <v>0.51530000000006115</v>
      </c>
      <c r="N7700" s="239"/>
      <c r="O7700" s="178"/>
      <c r="P7700" s="178"/>
      <c r="Q7700" s="178"/>
      <c r="R7700" s="178"/>
      <c r="S7700" s="178"/>
      <c r="T7700" s="178"/>
      <c r="U7700" s="178"/>
      <c r="V7700" s="178"/>
      <c r="W7700" s="178"/>
      <c r="X7700" s="178"/>
      <c r="Y7700" s="210">
        <f t="shared" si="608"/>
        <v>0.39992799279927993</v>
      </c>
      <c r="Z7700" s="211">
        <f t="shared" si="610"/>
        <v>0.46</v>
      </c>
      <c r="AA7700" s="178"/>
      <c r="AB7700" s="178"/>
      <c r="AC7700" s="178"/>
    </row>
    <row r="7701" spans="2:29" x14ac:dyDescent="0.35">
      <c r="B7701" s="222">
        <v>777800</v>
      </c>
      <c r="C7701" s="208">
        <v>330539</v>
      </c>
      <c r="D7701" s="309">
        <v>18179.64</v>
      </c>
      <c r="E7701" s="206">
        <v>26443.119999999999</v>
      </c>
      <c r="F7701" s="206">
        <v>29748.51</v>
      </c>
      <c r="G7701" s="205">
        <f t="shared" si="611"/>
        <v>0.42496657238364616</v>
      </c>
      <c r="H7701" s="207">
        <f t="shared" si="612"/>
        <v>0.45</v>
      </c>
      <c r="I7701" s="213">
        <v>311068</v>
      </c>
      <c r="J7701" s="213">
        <v>17108.740000000002</v>
      </c>
      <c r="K7701" s="212">
        <v>24885.439999999999</v>
      </c>
      <c r="L7701" s="212">
        <v>27996.12</v>
      </c>
      <c r="M7701" s="239">
        <f t="shared" si="609"/>
        <v>0.51520000000025901</v>
      </c>
      <c r="N7701" s="239"/>
      <c r="O7701" s="178"/>
      <c r="P7701" s="178"/>
      <c r="Q7701" s="178"/>
      <c r="R7701" s="178"/>
      <c r="S7701" s="178"/>
      <c r="T7701" s="178"/>
      <c r="U7701" s="178"/>
      <c r="V7701" s="178"/>
      <c r="W7701" s="178"/>
      <c r="X7701" s="178"/>
      <c r="Y7701" s="210">
        <f t="shared" si="608"/>
        <v>0.39993314476729236</v>
      </c>
      <c r="Z7701" s="211">
        <f t="shared" si="610"/>
        <v>0.44</v>
      </c>
      <c r="AA7701" s="178"/>
      <c r="AB7701" s="178"/>
      <c r="AC7701" s="178"/>
    </row>
    <row r="7702" spans="2:29" x14ac:dyDescent="0.35">
      <c r="B7702" s="222">
        <v>777900</v>
      </c>
      <c r="C7702" s="208">
        <v>330584</v>
      </c>
      <c r="D7702" s="309">
        <v>18182.12</v>
      </c>
      <c r="E7702" s="206">
        <v>26446.720000000001</v>
      </c>
      <c r="F7702" s="206">
        <v>29752.560000000001</v>
      </c>
      <c r="G7702" s="205">
        <f t="shared" si="611"/>
        <v>0.42496979046149891</v>
      </c>
      <c r="H7702" s="207">
        <f t="shared" si="612"/>
        <v>0.45</v>
      </c>
      <c r="I7702" s="213">
        <v>311114</v>
      </c>
      <c r="J7702" s="213">
        <v>17111.27</v>
      </c>
      <c r="K7702" s="212">
        <v>24889.119999999999</v>
      </c>
      <c r="L7702" s="212">
        <v>28000.26</v>
      </c>
      <c r="M7702" s="239">
        <f t="shared" si="609"/>
        <v>0.51529999999995202</v>
      </c>
      <c r="N7702" s="239"/>
      <c r="O7702" s="178"/>
      <c r="P7702" s="178"/>
      <c r="Q7702" s="178"/>
      <c r="R7702" s="178"/>
      <c r="S7702" s="178"/>
      <c r="T7702" s="178"/>
      <c r="U7702" s="178"/>
      <c r="V7702" s="178"/>
      <c r="W7702" s="178"/>
      <c r="X7702" s="178"/>
      <c r="Y7702" s="210">
        <f t="shared" si="608"/>
        <v>0.39994086643527443</v>
      </c>
      <c r="Z7702" s="211">
        <f t="shared" si="610"/>
        <v>0.46</v>
      </c>
      <c r="AA7702" s="178"/>
      <c r="AB7702" s="178"/>
      <c r="AC7702" s="178"/>
    </row>
    <row r="7703" spans="2:29" x14ac:dyDescent="0.35">
      <c r="B7703" s="222">
        <v>778000</v>
      </c>
      <c r="C7703" s="208">
        <v>330629</v>
      </c>
      <c r="D7703" s="309">
        <v>18184.59</v>
      </c>
      <c r="E7703" s="206">
        <v>26450.32</v>
      </c>
      <c r="F7703" s="206">
        <v>29756.61</v>
      </c>
      <c r="G7703" s="205">
        <f t="shared" si="611"/>
        <v>0.42497300771208224</v>
      </c>
      <c r="H7703" s="207">
        <f t="shared" si="612"/>
        <v>0.45</v>
      </c>
      <c r="I7703" s="213">
        <v>311158</v>
      </c>
      <c r="J7703" s="213">
        <v>17113.689999999999</v>
      </c>
      <c r="K7703" s="212">
        <v>24892.639999999999</v>
      </c>
      <c r="L7703" s="212">
        <v>28004.22</v>
      </c>
      <c r="M7703" s="239">
        <f t="shared" si="609"/>
        <v>0.51520000000011346</v>
      </c>
      <c r="N7703" s="239"/>
      <c r="O7703" s="178"/>
      <c r="P7703" s="178"/>
      <c r="Q7703" s="178"/>
      <c r="R7703" s="178"/>
      <c r="S7703" s="178"/>
      <c r="T7703" s="178"/>
      <c r="U7703" s="178"/>
      <c r="V7703" s="178"/>
      <c r="W7703" s="178"/>
      <c r="X7703" s="178"/>
      <c r="Y7703" s="210">
        <f t="shared" si="608"/>
        <v>0.39994601542416452</v>
      </c>
      <c r="Z7703" s="211">
        <f t="shared" si="610"/>
        <v>0.44</v>
      </c>
      <c r="AA7703" s="178"/>
      <c r="AB7703" s="178"/>
      <c r="AC7703" s="178"/>
    </row>
    <row r="7704" spans="2:29" x14ac:dyDescent="0.35">
      <c r="B7704" s="222">
        <v>778100</v>
      </c>
      <c r="C7704" s="208">
        <v>330674</v>
      </c>
      <c r="D7704" s="309">
        <v>18187.07</v>
      </c>
      <c r="E7704" s="206">
        <v>26453.919999999998</v>
      </c>
      <c r="F7704" s="206">
        <v>29760.66</v>
      </c>
      <c r="G7704" s="205">
        <f t="shared" si="611"/>
        <v>0.42497622413571523</v>
      </c>
      <c r="H7704" s="207">
        <f t="shared" si="612"/>
        <v>0.45</v>
      </c>
      <c r="I7704" s="213">
        <v>311204</v>
      </c>
      <c r="J7704" s="213">
        <v>17116.22</v>
      </c>
      <c r="K7704" s="212">
        <v>24896.32</v>
      </c>
      <c r="L7704" s="212">
        <v>28008.36</v>
      </c>
      <c r="M7704" s="239">
        <f t="shared" si="609"/>
        <v>0.51529999999980647</v>
      </c>
      <c r="N7704" s="239"/>
      <c r="O7704" s="178"/>
      <c r="P7704" s="178"/>
      <c r="Q7704" s="178"/>
      <c r="R7704" s="178"/>
      <c r="S7704" s="178"/>
      <c r="T7704" s="178"/>
      <c r="U7704" s="178"/>
      <c r="V7704" s="178"/>
      <c r="W7704" s="178"/>
      <c r="X7704" s="178"/>
      <c r="Y7704" s="210">
        <f t="shared" si="608"/>
        <v>0.39995373345328367</v>
      </c>
      <c r="Z7704" s="211">
        <f t="shared" si="610"/>
        <v>0.46</v>
      </c>
      <c r="AA7704" s="178"/>
      <c r="AB7704" s="178"/>
      <c r="AC7704" s="178"/>
    </row>
    <row r="7705" spans="2:29" x14ac:dyDescent="0.35">
      <c r="B7705" s="222">
        <v>778200</v>
      </c>
      <c r="C7705" s="208">
        <v>330719</v>
      </c>
      <c r="D7705" s="309">
        <v>18189.54</v>
      </c>
      <c r="E7705" s="206">
        <v>26457.52</v>
      </c>
      <c r="F7705" s="206">
        <v>29764.71</v>
      </c>
      <c r="G7705" s="205">
        <f t="shared" si="611"/>
        <v>0.42497943973271651</v>
      </c>
      <c r="H7705" s="207">
        <f t="shared" si="612"/>
        <v>0.45</v>
      </c>
      <c r="I7705" s="213">
        <v>311248</v>
      </c>
      <c r="J7705" s="213">
        <v>17118.64</v>
      </c>
      <c r="K7705" s="212">
        <v>24899.84</v>
      </c>
      <c r="L7705" s="212">
        <v>28012.32</v>
      </c>
      <c r="M7705" s="239">
        <f t="shared" si="609"/>
        <v>0.51520000000000432</v>
      </c>
      <c r="N7705" s="239"/>
      <c r="O7705" s="178"/>
      <c r="P7705" s="178"/>
      <c r="Q7705" s="178"/>
      <c r="R7705" s="178"/>
      <c r="S7705" s="178"/>
      <c r="T7705" s="178"/>
      <c r="U7705" s="178"/>
      <c r="V7705" s="178"/>
      <c r="W7705" s="178"/>
      <c r="X7705" s="178"/>
      <c r="Y7705" s="210">
        <f t="shared" si="608"/>
        <v>0.39995887946543307</v>
      </c>
      <c r="Z7705" s="211">
        <f t="shared" si="610"/>
        <v>0.44</v>
      </c>
      <c r="AA7705" s="178"/>
      <c r="AB7705" s="178"/>
      <c r="AC7705" s="178"/>
    </row>
    <row r="7706" spans="2:29" x14ac:dyDescent="0.35">
      <c r="B7706" s="222">
        <v>778300</v>
      </c>
      <c r="C7706" s="208">
        <v>330764</v>
      </c>
      <c r="D7706" s="309">
        <v>18192.02</v>
      </c>
      <c r="E7706" s="206">
        <v>26461.119999999999</v>
      </c>
      <c r="F7706" s="206">
        <v>29768.76</v>
      </c>
      <c r="G7706" s="205">
        <f t="shared" si="611"/>
        <v>0.42498265450340483</v>
      </c>
      <c r="H7706" s="207">
        <f t="shared" si="612"/>
        <v>0.45</v>
      </c>
      <c r="I7706" s="213">
        <v>311294</v>
      </c>
      <c r="J7706" s="213">
        <v>17121.169999999998</v>
      </c>
      <c r="K7706" s="212">
        <v>24903.52</v>
      </c>
      <c r="L7706" s="212">
        <v>28016.46</v>
      </c>
      <c r="M7706" s="239">
        <f t="shared" si="609"/>
        <v>0.51530000000027942</v>
      </c>
      <c r="N7706" s="239"/>
      <c r="O7706" s="178"/>
      <c r="P7706" s="178"/>
      <c r="Q7706" s="178"/>
      <c r="R7706" s="178"/>
      <c r="S7706" s="178"/>
      <c r="T7706" s="178"/>
      <c r="U7706" s="178"/>
      <c r="V7706" s="178"/>
      <c r="W7706" s="178"/>
      <c r="X7706" s="178"/>
      <c r="Y7706" s="210">
        <f t="shared" si="608"/>
        <v>0.39996659385840938</v>
      </c>
      <c r="Z7706" s="211">
        <f t="shared" si="610"/>
        <v>0.46</v>
      </c>
      <c r="AA7706" s="178"/>
      <c r="AB7706" s="178"/>
      <c r="AC7706" s="178"/>
    </row>
    <row r="7707" spans="2:29" x14ac:dyDescent="0.35">
      <c r="B7707" s="222">
        <v>778400</v>
      </c>
      <c r="C7707" s="208">
        <v>330809</v>
      </c>
      <c r="D7707" s="309">
        <v>18194.490000000002</v>
      </c>
      <c r="E7707" s="206">
        <v>26464.720000000001</v>
      </c>
      <c r="F7707" s="206">
        <v>29772.81</v>
      </c>
      <c r="G7707" s="205">
        <f t="shared" si="611"/>
        <v>0.42498586844809866</v>
      </c>
      <c r="H7707" s="207">
        <f t="shared" si="612"/>
        <v>0.45</v>
      </c>
      <c r="I7707" s="213">
        <v>311338</v>
      </c>
      <c r="J7707" s="213">
        <v>17123.59</v>
      </c>
      <c r="K7707" s="212">
        <v>24907.040000000001</v>
      </c>
      <c r="L7707" s="212">
        <v>28020.42</v>
      </c>
      <c r="M7707" s="239">
        <f t="shared" si="609"/>
        <v>0.51519999999989519</v>
      </c>
      <c r="N7707" s="239"/>
      <c r="O7707" s="178"/>
      <c r="P7707" s="178"/>
      <c r="Q7707" s="178"/>
      <c r="R7707" s="178"/>
      <c r="S7707" s="178"/>
      <c r="T7707" s="178"/>
      <c r="U7707" s="178"/>
      <c r="V7707" s="178"/>
      <c r="W7707" s="178"/>
      <c r="X7707" s="178"/>
      <c r="Y7707" s="210">
        <f t="shared" si="608"/>
        <v>0.39997173689619731</v>
      </c>
      <c r="Z7707" s="211">
        <f t="shared" si="610"/>
        <v>0.44</v>
      </c>
      <c r="AA7707" s="178"/>
      <c r="AB7707" s="178"/>
      <c r="AC7707" s="178"/>
    </row>
    <row r="7708" spans="2:29" x14ac:dyDescent="0.35">
      <c r="B7708" s="222">
        <v>778500</v>
      </c>
      <c r="C7708" s="208">
        <v>330854</v>
      </c>
      <c r="D7708" s="309">
        <v>18196.97</v>
      </c>
      <c r="E7708" s="206">
        <v>26468.32</v>
      </c>
      <c r="F7708" s="206">
        <v>29776.86</v>
      </c>
      <c r="G7708" s="205">
        <f t="shared" si="611"/>
        <v>0.42498908156711623</v>
      </c>
      <c r="H7708" s="207">
        <f t="shared" si="612"/>
        <v>0.45</v>
      </c>
      <c r="I7708" s="213">
        <v>311384</v>
      </c>
      <c r="J7708" s="213">
        <v>17126.12</v>
      </c>
      <c r="K7708" s="212">
        <v>24910.720000000001</v>
      </c>
      <c r="L7708" s="212">
        <v>28024.560000000001</v>
      </c>
      <c r="M7708" s="239">
        <f t="shared" si="609"/>
        <v>0.51529999999955178</v>
      </c>
      <c r="N7708" s="239"/>
      <c r="O7708" s="178"/>
      <c r="P7708" s="178"/>
      <c r="Q7708" s="178"/>
      <c r="R7708" s="178"/>
      <c r="S7708" s="178"/>
      <c r="T7708" s="178"/>
      <c r="U7708" s="178"/>
      <c r="V7708" s="178"/>
      <c r="W7708" s="178"/>
      <c r="X7708" s="178"/>
      <c r="Y7708" s="210">
        <f t="shared" si="608"/>
        <v>0.39997944765574822</v>
      </c>
      <c r="Z7708" s="211">
        <f t="shared" si="610"/>
        <v>0.46</v>
      </c>
      <c r="AA7708" s="178"/>
      <c r="AB7708" s="178"/>
      <c r="AC7708" s="178"/>
    </row>
    <row r="7709" spans="2:29" x14ac:dyDescent="0.35">
      <c r="B7709" s="222">
        <v>778600</v>
      </c>
      <c r="C7709" s="208">
        <v>330899</v>
      </c>
      <c r="D7709" s="309">
        <v>18199.439999999999</v>
      </c>
      <c r="E7709" s="206">
        <v>26471.919999999998</v>
      </c>
      <c r="F7709" s="206">
        <v>29780.91</v>
      </c>
      <c r="G7709" s="205">
        <f t="shared" si="611"/>
        <v>0.42499229386077575</v>
      </c>
      <c r="H7709" s="207">
        <f t="shared" si="612"/>
        <v>0.45</v>
      </c>
      <c r="I7709" s="213">
        <v>311428</v>
      </c>
      <c r="J7709" s="213">
        <v>17128.54</v>
      </c>
      <c r="K7709" s="212">
        <v>24914.240000000002</v>
      </c>
      <c r="L7709" s="212">
        <v>28028.52</v>
      </c>
      <c r="M7709" s="239">
        <f t="shared" si="609"/>
        <v>0.51519999999974975</v>
      </c>
      <c r="N7709" s="239"/>
      <c r="O7709" s="178"/>
      <c r="P7709" s="178"/>
      <c r="Q7709" s="178"/>
      <c r="R7709" s="178"/>
      <c r="S7709" s="178"/>
      <c r="T7709" s="178"/>
      <c r="U7709" s="178"/>
      <c r="V7709" s="178"/>
      <c r="W7709" s="178"/>
      <c r="X7709" s="178"/>
      <c r="Y7709" s="210">
        <f t="shared" si="608"/>
        <v>0.39998458772155149</v>
      </c>
      <c r="Z7709" s="211">
        <f t="shared" si="610"/>
        <v>0.44</v>
      </c>
      <c r="AA7709" s="178"/>
      <c r="AB7709" s="178"/>
      <c r="AC7709" s="178"/>
    </row>
    <row r="7710" spans="2:29" x14ac:dyDescent="0.35">
      <c r="B7710" s="222">
        <v>778700</v>
      </c>
      <c r="C7710" s="208">
        <v>330944</v>
      </c>
      <c r="D7710" s="309">
        <v>18201.919999999998</v>
      </c>
      <c r="E7710" s="206">
        <v>26475.52</v>
      </c>
      <c r="F7710" s="206">
        <v>29784.959999999999</v>
      </c>
      <c r="G7710" s="205">
        <f t="shared" si="611"/>
        <v>0.42499550532939517</v>
      </c>
      <c r="H7710" s="207">
        <f t="shared" si="612"/>
        <v>0.45</v>
      </c>
      <c r="I7710" s="213">
        <v>311474</v>
      </c>
      <c r="J7710" s="213">
        <v>17131.07</v>
      </c>
      <c r="K7710" s="212">
        <v>24917.919999999998</v>
      </c>
      <c r="L7710" s="212">
        <v>28032.66</v>
      </c>
      <c r="M7710" s="239">
        <f t="shared" si="609"/>
        <v>0.51530000000006115</v>
      </c>
      <c r="N7710" s="239"/>
      <c r="O7710" s="178"/>
      <c r="P7710" s="178"/>
      <c r="Q7710" s="178"/>
      <c r="R7710" s="178"/>
      <c r="S7710" s="178"/>
      <c r="T7710" s="178"/>
      <c r="U7710" s="178"/>
      <c r="V7710" s="178"/>
      <c r="W7710" s="178"/>
      <c r="X7710" s="178"/>
      <c r="Y7710" s="210">
        <f t="shared" si="608"/>
        <v>0.39999229485039167</v>
      </c>
      <c r="Z7710" s="211">
        <f t="shared" si="610"/>
        <v>0.46</v>
      </c>
      <c r="AA7710" s="178"/>
      <c r="AB7710" s="178"/>
      <c r="AC7710" s="178"/>
    </row>
    <row r="7711" spans="2:29" x14ac:dyDescent="0.35">
      <c r="B7711" s="222">
        <v>778800</v>
      </c>
      <c r="C7711" s="208">
        <v>330989</v>
      </c>
      <c r="D7711" s="309">
        <v>18204.39</v>
      </c>
      <c r="E7711" s="206">
        <v>26479.119999999999</v>
      </c>
      <c r="F7711" s="206">
        <v>29789.01</v>
      </c>
      <c r="G7711" s="205">
        <f t="shared" si="611"/>
        <v>0.42499871597329225</v>
      </c>
      <c r="H7711" s="207">
        <f t="shared" si="612"/>
        <v>0.45</v>
      </c>
      <c r="I7711" s="213">
        <v>311518</v>
      </c>
      <c r="J7711" s="213">
        <v>17133.490000000002</v>
      </c>
      <c r="K7711" s="212">
        <v>24921.439999999999</v>
      </c>
      <c r="L7711" s="212">
        <v>28036.62</v>
      </c>
      <c r="M7711" s="239">
        <f t="shared" si="609"/>
        <v>0.51520000000025901</v>
      </c>
      <c r="N7711" s="239"/>
      <c r="O7711" s="178"/>
      <c r="P7711" s="178"/>
      <c r="Q7711" s="178"/>
      <c r="R7711" s="178"/>
      <c r="S7711" s="178"/>
      <c r="T7711" s="178"/>
      <c r="U7711" s="178"/>
      <c r="V7711" s="178"/>
      <c r="W7711" s="178"/>
      <c r="X7711" s="178"/>
      <c r="Y7711" s="210">
        <f t="shared" si="608"/>
        <v>0.39999743194658449</v>
      </c>
      <c r="Z7711" s="211">
        <f t="shared" si="610"/>
        <v>0.44</v>
      </c>
      <c r="AA7711" s="178"/>
      <c r="AB7711" s="178"/>
      <c r="AC7711" s="178"/>
    </row>
    <row r="7712" spans="2:29" x14ac:dyDescent="0.35">
      <c r="B7712" s="222">
        <v>778900</v>
      </c>
      <c r="C7712" s="208">
        <v>331034</v>
      </c>
      <c r="D7712" s="309">
        <v>18206.87</v>
      </c>
      <c r="E7712" s="206">
        <v>26482.720000000001</v>
      </c>
      <c r="F7712" s="206">
        <v>29793.06</v>
      </c>
      <c r="G7712" s="205">
        <f t="shared" si="611"/>
        <v>0.42500192579278467</v>
      </c>
      <c r="H7712" s="207">
        <f t="shared" si="612"/>
        <v>0.45</v>
      </c>
      <c r="I7712" s="213">
        <v>311564</v>
      </c>
      <c r="J7712" s="213">
        <v>17136.02</v>
      </c>
      <c r="K7712" s="212">
        <v>24925.119999999999</v>
      </c>
      <c r="L7712" s="212">
        <v>28040.76</v>
      </c>
      <c r="M7712" s="239">
        <f t="shared" si="609"/>
        <v>0.51529999999995202</v>
      </c>
      <c r="N7712" s="239"/>
      <c r="O7712" s="178"/>
      <c r="P7712" s="178"/>
      <c r="Q7712" s="178"/>
      <c r="R7712" s="178"/>
      <c r="S7712" s="178"/>
      <c r="T7712" s="178"/>
      <c r="U7712" s="178"/>
      <c r="V7712" s="178"/>
      <c r="W7712" s="178"/>
      <c r="X7712" s="178"/>
      <c r="Y7712" s="210">
        <f t="shared" si="608"/>
        <v>0.40000513544742583</v>
      </c>
      <c r="Z7712" s="211">
        <f t="shared" si="610"/>
        <v>0.46</v>
      </c>
      <c r="AA7712" s="178"/>
      <c r="AB7712" s="178"/>
      <c r="AC7712" s="178"/>
    </row>
    <row r="7713" spans="2:29" x14ac:dyDescent="0.35">
      <c r="B7713" s="222">
        <v>779000</v>
      </c>
      <c r="C7713" s="208">
        <v>331079</v>
      </c>
      <c r="D7713" s="309">
        <v>18209.34</v>
      </c>
      <c r="E7713" s="206">
        <v>26486.32</v>
      </c>
      <c r="F7713" s="206">
        <v>29797.11</v>
      </c>
      <c r="G7713" s="205">
        <f t="shared" si="611"/>
        <v>0.42500513478818996</v>
      </c>
      <c r="H7713" s="207">
        <f t="shared" si="612"/>
        <v>0.45</v>
      </c>
      <c r="I7713" s="213">
        <v>311608</v>
      </c>
      <c r="J7713" s="213">
        <v>17138.439999999999</v>
      </c>
      <c r="K7713" s="212">
        <v>24928.639999999999</v>
      </c>
      <c r="L7713" s="212">
        <v>28044.720000000001</v>
      </c>
      <c r="M7713" s="239">
        <f t="shared" si="609"/>
        <v>0.51520000000011346</v>
      </c>
      <c r="N7713" s="239"/>
      <c r="O7713" s="178"/>
      <c r="P7713" s="178"/>
      <c r="Q7713" s="178"/>
      <c r="R7713" s="178"/>
      <c r="S7713" s="178"/>
      <c r="T7713" s="178"/>
      <c r="U7713" s="178"/>
      <c r="V7713" s="178"/>
      <c r="W7713" s="178"/>
      <c r="X7713" s="178"/>
      <c r="Y7713" s="210">
        <f t="shared" si="608"/>
        <v>0.40001026957637997</v>
      </c>
      <c r="Z7713" s="211">
        <f t="shared" si="610"/>
        <v>0.44</v>
      </c>
      <c r="AA7713" s="178"/>
      <c r="AB7713" s="178"/>
      <c r="AC7713" s="178"/>
    </row>
    <row r="7714" spans="2:29" x14ac:dyDescent="0.35">
      <c r="B7714" s="222">
        <v>779100</v>
      </c>
      <c r="C7714" s="208">
        <v>331124</v>
      </c>
      <c r="D7714" s="309">
        <v>18211.82</v>
      </c>
      <c r="E7714" s="206">
        <v>26489.919999999998</v>
      </c>
      <c r="F7714" s="206">
        <v>29801.16</v>
      </c>
      <c r="G7714" s="205">
        <f t="shared" si="611"/>
        <v>0.42500834295982542</v>
      </c>
      <c r="H7714" s="207">
        <f t="shared" si="612"/>
        <v>0.45</v>
      </c>
      <c r="I7714" s="213">
        <v>311654</v>
      </c>
      <c r="J7714" s="213">
        <v>17140.97</v>
      </c>
      <c r="K7714" s="212">
        <v>24932.32</v>
      </c>
      <c r="L7714" s="212">
        <v>28048.86</v>
      </c>
      <c r="M7714" s="239">
        <f t="shared" si="609"/>
        <v>0.51529999999980647</v>
      </c>
      <c r="N7714" s="239"/>
      <c r="O7714" s="178"/>
      <c r="P7714" s="178"/>
      <c r="Q7714" s="178"/>
      <c r="R7714" s="178"/>
      <c r="S7714" s="178"/>
      <c r="T7714" s="178"/>
      <c r="U7714" s="178"/>
      <c r="V7714" s="178"/>
      <c r="W7714" s="178"/>
      <c r="X7714" s="178"/>
      <c r="Y7714" s="210">
        <f t="shared" si="608"/>
        <v>0.40001796945193174</v>
      </c>
      <c r="Z7714" s="211">
        <f t="shared" si="610"/>
        <v>0.46</v>
      </c>
      <c r="AA7714" s="178"/>
      <c r="AB7714" s="178"/>
      <c r="AC7714" s="178"/>
    </row>
    <row r="7715" spans="2:29" x14ac:dyDescent="0.35">
      <c r="B7715" s="222">
        <v>779200</v>
      </c>
      <c r="C7715" s="208">
        <v>331169</v>
      </c>
      <c r="D7715" s="309">
        <v>18214.29</v>
      </c>
      <c r="E7715" s="206">
        <v>26493.52</v>
      </c>
      <c r="F7715" s="206">
        <v>29805.21</v>
      </c>
      <c r="G7715" s="205">
        <f t="shared" si="611"/>
        <v>0.42501155030800819</v>
      </c>
      <c r="H7715" s="207">
        <f t="shared" si="612"/>
        <v>0.45</v>
      </c>
      <c r="I7715" s="213">
        <v>311698</v>
      </c>
      <c r="J7715" s="213">
        <v>17143.39</v>
      </c>
      <c r="K7715" s="212">
        <v>24935.84</v>
      </c>
      <c r="L7715" s="212">
        <v>28052.82</v>
      </c>
      <c r="M7715" s="239">
        <f t="shared" si="609"/>
        <v>0.51520000000000432</v>
      </c>
      <c r="N7715" s="239"/>
      <c r="O7715" s="178"/>
      <c r="P7715" s="178"/>
      <c r="Q7715" s="178"/>
      <c r="R7715" s="178"/>
      <c r="S7715" s="178"/>
      <c r="T7715" s="178"/>
      <c r="U7715" s="178"/>
      <c r="V7715" s="178"/>
      <c r="W7715" s="178"/>
      <c r="X7715" s="178"/>
      <c r="Y7715" s="210">
        <f t="shared" si="608"/>
        <v>0.40002310061601642</v>
      </c>
      <c r="Z7715" s="211">
        <f t="shared" si="610"/>
        <v>0.44</v>
      </c>
      <c r="AA7715" s="178"/>
      <c r="AB7715" s="178"/>
      <c r="AC7715" s="178"/>
    </row>
    <row r="7716" spans="2:29" x14ac:dyDescent="0.35">
      <c r="B7716" s="222">
        <v>779300</v>
      </c>
      <c r="C7716" s="208">
        <v>331214</v>
      </c>
      <c r="D7716" s="309">
        <v>18216.77</v>
      </c>
      <c r="E7716" s="206">
        <v>26497.119999999999</v>
      </c>
      <c r="F7716" s="206">
        <v>29809.26</v>
      </c>
      <c r="G7716" s="205">
        <f t="shared" si="611"/>
        <v>0.42501475683305528</v>
      </c>
      <c r="H7716" s="207">
        <f t="shared" si="612"/>
        <v>0.45</v>
      </c>
      <c r="I7716" s="213">
        <v>311744</v>
      </c>
      <c r="J7716" s="213">
        <v>17145.919999999998</v>
      </c>
      <c r="K7716" s="212">
        <v>24939.52</v>
      </c>
      <c r="L7716" s="212">
        <v>28056.959999999999</v>
      </c>
      <c r="M7716" s="239">
        <f t="shared" si="609"/>
        <v>0.51530000000027942</v>
      </c>
      <c r="N7716" s="239"/>
      <c r="O7716" s="178"/>
      <c r="P7716" s="178"/>
      <c r="Q7716" s="178"/>
      <c r="R7716" s="178"/>
      <c r="S7716" s="178"/>
      <c r="T7716" s="178"/>
      <c r="U7716" s="178"/>
      <c r="V7716" s="178"/>
      <c r="W7716" s="178"/>
      <c r="X7716" s="178"/>
      <c r="Y7716" s="210">
        <f t="shared" si="608"/>
        <v>0.40003079686898496</v>
      </c>
      <c r="Z7716" s="211">
        <f t="shared" si="610"/>
        <v>0.46</v>
      </c>
      <c r="AA7716" s="178"/>
      <c r="AB7716" s="178"/>
      <c r="AC7716" s="178"/>
    </row>
    <row r="7717" spans="2:29" x14ac:dyDescent="0.35">
      <c r="B7717" s="222">
        <v>779400</v>
      </c>
      <c r="C7717" s="208">
        <v>331259</v>
      </c>
      <c r="D7717" s="309">
        <v>18219.240000000002</v>
      </c>
      <c r="E7717" s="206">
        <v>26500.720000000001</v>
      </c>
      <c r="F7717" s="206">
        <v>29813.31</v>
      </c>
      <c r="G7717" s="205">
        <f t="shared" si="611"/>
        <v>0.42501796253528357</v>
      </c>
      <c r="H7717" s="207">
        <f t="shared" si="612"/>
        <v>0.45</v>
      </c>
      <c r="I7717" s="213">
        <v>311788</v>
      </c>
      <c r="J7717" s="213">
        <v>17148.34</v>
      </c>
      <c r="K7717" s="212">
        <v>24943.040000000001</v>
      </c>
      <c r="L7717" s="212">
        <v>28060.92</v>
      </c>
      <c r="M7717" s="239">
        <f t="shared" si="609"/>
        <v>0.51519999999989519</v>
      </c>
      <c r="N7717" s="239"/>
      <c r="O7717" s="178"/>
      <c r="P7717" s="178"/>
      <c r="Q7717" s="178"/>
      <c r="R7717" s="178"/>
      <c r="S7717" s="178"/>
      <c r="T7717" s="178"/>
      <c r="U7717" s="178"/>
      <c r="V7717" s="178"/>
      <c r="W7717" s="178"/>
      <c r="X7717" s="178"/>
      <c r="Y7717" s="210">
        <f t="shared" si="608"/>
        <v>0.40003592507056712</v>
      </c>
      <c r="Z7717" s="211">
        <f t="shared" si="610"/>
        <v>0.44</v>
      </c>
      <c r="AA7717" s="178"/>
      <c r="AB7717" s="178"/>
      <c r="AC7717" s="178"/>
    </row>
    <row r="7718" spans="2:29" x14ac:dyDescent="0.35">
      <c r="B7718" s="222">
        <v>779500</v>
      </c>
      <c r="C7718" s="208">
        <v>331304</v>
      </c>
      <c r="D7718" s="309">
        <v>18221.72</v>
      </c>
      <c r="E7718" s="206">
        <v>26504.32</v>
      </c>
      <c r="F7718" s="206">
        <v>29817.360000000001</v>
      </c>
      <c r="G7718" s="205">
        <f t="shared" si="611"/>
        <v>0.42502116741500962</v>
      </c>
      <c r="H7718" s="207">
        <f t="shared" si="612"/>
        <v>0.45</v>
      </c>
      <c r="I7718" s="213">
        <v>311834</v>
      </c>
      <c r="J7718" s="213">
        <v>17150.87</v>
      </c>
      <c r="K7718" s="212">
        <v>24946.720000000001</v>
      </c>
      <c r="L7718" s="212">
        <v>28065.06</v>
      </c>
      <c r="M7718" s="239">
        <f t="shared" si="609"/>
        <v>0.51529999999955178</v>
      </c>
      <c r="N7718" s="239"/>
      <c r="O7718" s="178"/>
      <c r="P7718" s="178"/>
      <c r="Q7718" s="178"/>
      <c r="R7718" s="178"/>
      <c r="S7718" s="178"/>
      <c r="T7718" s="178"/>
      <c r="U7718" s="178"/>
      <c r="V7718" s="178"/>
      <c r="W7718" s="178"/>
      <c r="X7718" s="178"/>
      <c r="Y7718" s="210">
        <f t="shared" si="608"/>
        <v>0.40004361770365621</v>
      </c>
      <c r="Z7718" s="211">
        <f t="shared" si="610"/>
        <v>0.46</v>
      </c>
      <c r="AA7718" s="178"/>
      <c r="AB7718" s="178"/>
      <c r="AC7718" s="178"/>
    </row>
    <row r="7719" spans="2:29" x14ac:dyDescent="0.35">
      <c r="B7719" s="222">
        <v>779600</v>
      </c>
      <c r="C7719" s="208">
        <v>331349</v>
      </c>
      <c r="D7719" s="309">
        <v>18224.189999999999</v>
      </c>
      <c r="E7719" s="206">
        <v>26507.919999999998</v>
      </c>
      <c r="F7719" s="206">
        <v>29821.41</v>
      </c>
      <c r="G7719" s="205">
        <f t="shared" si="611"/>
        <v>0.42502437147255001</v>
      </c>
      <c r="H7719" s="207">
        <f t="shared" si="612"/>
        <v>0.45</v>
      </c>
      <c r="I7719" s="213">
        <v>311878</v>
      </c>
      <c r="J7719" s="213">
        <v>17153.29</v>
      </c>
      <c r="K7719" s="212">
        <v>24950.240000000002</v>
      </c>
      <c r="L7719" s="212">
        <v>28069.02</v>
      </c>
      <c r="M7719" s="239">
        <f t="shared" si="609"/>
        <v>0.51519999999974975</v>
      </c>
      <c r="N7719" s="239"/>
      <c r="O7719" s="178"/>
      <c r="P7719" s="178"/>
      <c r="Q7719" s="178"/>
      <c r="R7719" s="178"/>
      <c r="S7719" s="178"/>
      <c r="T7719" s="178"/>
      <c r="U7719" s="178"/>
      <c r="V7719" s="178"/>
      <c r="W7719" s="178"/>
      <c r="X7719" s="178"/>
      <c r="Y7719" s="210">
        <f t="shared" si="608"/>
        <v>0.40004874294510007</v>
      </c>
      <c r="Z7719" s="211">
        <f t="shared" si="610"/>
        <v>0.44</v>
      </c>
      <c r="AA7719" s="178"/>
      <c r="AB7719" s="178"/>
      <c r="AC7719" s="178"/>
    </row>
    <row r="7720" spans="2:29" x14ac:dyDescent="0.35">
      <c r="B7720" s="222">
        <v>779700</v>
      </c>
      <c r="C7720" s="208">
        <v>331394</v>
      </c>
      <c r="D7720" s="309">
        <v>18226.669999999998</v>
      </c>
      <c r="E7720" s="206">
        <v>26511.52</v>
      </c>
      <c r="F7720" s="206">
        <v>29825.46</v>
      </c>
      <c r="G7720" s="205">
        <f t="shared" si="611"/>
        <v>0.42502757470822111</v>
      </c>
      <c r="H7720" s="207">
        <f t="shared" si="612"/>
        <v>0.45</v>
      </c>
      <c r="I7720" s="213">
        <v>311924</v>
      </c>
      <c r="J7720" s="213">
        <v>17155.82</v>
      </c>
      <c r="K7720" s="212">
        <v>24953.919999999998</v>
      </c>
      <c r="L7720" s="212">
        <v>28073.16</v>
      </c>
      <c r="M7720" s="239">
        <f t="shared" si="609"/>
        <v>0.51530000000006115</v>
      </c>
      <c r="N7720" s="239"/>
      <c r="O7720" s="178"/>
      <c r="P7720" s="178"/>
      <c r="Q7720" s="178"/>
      <c r="R7720" s="178"/>
      <c r="S7720" s="178"/>
      <c r="T7720" s="178"/>
      <c r="U7720" s="178"/>
      <c r="V7720" s="178"/>
      <c r="W7720" s="178"/>
      <c r="X7720" s="178"/>
      <c r="Y7720" s="210">
        <f t="shared" si="608"/>
        <v>0.40005643196101065</v>
      </c>
      <c r="Z7720" s="211">
        <f t="shared" si="610"/>
        <v>0.46</v>
      </c>
      <c r="AA7720" s="178"/>
      <c r="AB7720" s="178"/>
      <c r="AC7720" s="178"/>
    </row>
    <row r="7721" spans="2:29" x14ac:dyDescent="0.35">
      <c r="B7721" s="222">
        <v>779800</v>
      </c>
      <c r="C7721" s="208">
        <v>331439</v>
      </c>
      <c r="D7721" s="309">
        <v>18229.14</v>
      </c>
      <c r="E7721" s="206">
        <v>26515.119999999999</v>
      </c>
      <c r="F7721" s="206">
        <v>29829.51</v>
      </c>
      <c r="G7721" s="205">
        <f t="shared" si="611"/>
        <v>0.42503077712233905</v>
      </c>
      <c r="H7721" s="207">
        <f t="shared" si="612"/>
        <v>0.45</v>
      </c>
      <c r="I7721" s="213">
        <v>311968</v>
      </c>
      <c r="J7721" s="213">
        <v>17158.240000000002</v>
      </c>
      <c r="K7721" s="212">
        <v>24957.439999999999</v>
      </c>
      <c r="L7721" s="212">
        <v>28077.119999999999</v>
      </c>
      <c r="M7721" s="239">
        <f t="shared" si="609"/>
        <v>0.51520000000025901</v>
      </c>
      <c r="N7721" s="239"/>
      <c r="O7721" s="178"/>
      <c r="P7721" s="178"/>
      <c r="Q7721" s="178"/>
      <c r="R7721" s="178"/>
      <c r="S7721" s="178"/>
      <c r="T7721" s="178"/>
      <c r="U7721" s="178"/>
      <c r="V7721" s="178"/>
      <c r="W7721" s="178"/>
      <c r="X7721" s="178"/>
      <c r="Y7721" s="210">
        <f t="shared" si="608"/>
        <v>0.4000615542446781</v>
      </c>
      <c r="Z7721" s="211">
        <f t="shared" si="610"/>
        <v>0.44</v>
      </c>
      <c r="AA7721" s="178"/>
      <c r="AB7721" s="178"/>
      <c r="AC7721" s="178"/>
    </row>
    <row r="7722" spans="2:29" x14ac:dyDescent="0.35">
      <c r="B7722" s="222">
        <v>779900</v>
      </c>
      <c r="C7722" s="208">
        <v>331484</v>
      </c>
      <c r="D7722" s="309">
        <v>18231.62</v>
      </c>
      <c r="E7722" s="206">
        <v>26518.720000000001</v>
      </c>
      <c r="F7722" s="206">
        <v>29833.56</v>
      </c>
      <c r="G7722" s="205">
        <f t="shared" si="611"/>
        <v>0.42503397871521992</v>
      </c>
      <c r="H7722" s="207">
        <f t="shared" si="612"/>
        <v>0.45</v>
      </c>
      <c r="I7722" s="213">
        <v>312014</v>
      </c>
      <c r="J7722" s="213">
        <v>17160.77</v>
      </c>
      <c r="K7722" s="212">
        <v>24961.119999999999</v>
      </c>
      <c r="L7722" s="212">
        <v>28081.26</v>
      </c>
      <c r="M7722" s="239">
        <f t="shared" si="609"/>
        <v>0.51529999999995202</v>
      </c>
      <c r="N7722" s="239"/>
      <c r="O7722" s="178"/>
      <c r="P7722" s="178"/>
      <c r="Q7722" s="178"/>
      <c r="R7722" s="178"/>
      <c r="S7722" s="178"/>
      <c r="T7722" s="178"/>
      <c r="U7722" s="178"/>
      <c r="V7722" s="178"/>
      <c r="W7722" s="178"/>
      <c r="X7722" s="178"/>
      <c r="Y7722" s="210">
        <f t="shared" si="608"/>
        <v>0.40006923964610847</v>
      </c>
      <c r="Z7722" s="211">
        <f t="shared" si="610"/>
        <v>0.46</v>
      </c>
      <c r="AA7722" s="178"/>
      <c r="AB7722" s="178"/>
      <c r="AC7722" s="178"/>
    </row>
    <row r="7723" spans="2:29" x14ac:dyDescent="0.35">
      <c r="B7723" s="222">
        <v>780000</v>
      </c>
      <c r="C7723" s="208">
        <v>331529</v>
      </c>
      <c r="D7723" s="309">
        <v>18234.09</v>
      </c>
      <c r="E7723" s="206">
        <v>26522.32</v>
      </c>
      <c r="F7723" s="206">
        <v>29837.61</v>
      </c>
      <c r="G7723" s="205">
        <f t="shared" si="611"/>
        <v>0.42503717948717951</v>
      </c>
      <c r="H7723" s="207">
        <f t="shared" si="612"/>
        <v>0.45</v>
      </c>
      <c r="I7723" s="213">
        <v>312058</v>
      </c>
      <c r="J7723" s="213">
        <v>17163.189999999999</v>
      </c>
      <c r="K7723" s="212">
        <v>24964.639999999999</v>
      </c>
      <c r="L7723" s="212">
        <v>28085.22</v>
      </c>
      <c r="M7723" s="239">
        <f t="shared" si="609"/>
        <v>0.51520000000011346</v>
      </c>
      <c r="N7723" s="239"/>
      <c r="O7723" s="178"/>
      <c r="P7723" s="178"/>
      <c r="Q7723" s="178"/>
      <c r="R7723" s="178"/>
      <c r="S7723" s="178"/>
      <c r="T7723" s="178"/>
      <c r="U7723" s="178"/>
      <c r="V7723" s="178"/>
      <c r="W7723" s="178"/>
      <c r="X7723" s="178"/>
      <c r="Y7723" s="210">
        <f t="shared" si="608"/>
        <v>0.400074358974359</v>
      </c>
      <c r="Z7723" s="211">
        <f t="shared" si="610"/>
        <v>0.44</v>
      </c>
      <c r="AA7723" s="178"/>
      <c r="AB7723" s="178"/>
      <c r="AC7723" s="178"/>
    </row>
    <row r="7724" spans="2:29" x14ac:dyDescent="0.35">
      <c r="B7724" s="222">
        <v>780100</v>
      </c>
      <c r="C7724" s="208">
        <v>331574</v>
      </c>
      <c r="D7724" s="309">
        <v>18236.57</v>
      </c>
      <c r="E7724" s="206">
        <v>26525.919999999998</v>
      </c>
      <c r="F7724" s="206">
        <v>29841.66</v>
      </c>
      <c r="G7724" s="205">
        <f t="shared" si="611"/>
        <v>0.42504037943853351</v>
      </c>
      <c r="H7724" s="207">
        <f t="shared" si="612"/>
        <v>0.45</v>
      </c>
      <c r="I7724" s="213">
        <v>312104</v>
      </c>
      <c r="J7724" s="213">
        <v>17165.72</v>
      </c>
      <c r="K7724" s="212">
        <v>24968.32</v>
      </c>
      <c r="L7724" s="212">
        <v>28089.360000000001</v>
      </c>
      <c r="M7724" s="239">
        <f t="shared" si="609"/>
        <v>0.51529999999980647</v>
      </c>
      <c r="N7724" s="239"/>
      <c r="O7724" s="178"/>
      <c r="P7724" s="178"/>
      <c r="Q7724" s="178"/>
      <c r="R7724" s="178"/>
      <c r="S7724" s="178"/>
      <c r="T7724" s="178"/>
      <c r="U7724" s="178"/>
      <c r="V7724" s="178"/>
      <c r="W7724" s="178"/>
      <c r="X7724" s="178"/>
      <c r="Y7724" s="210">
        <f t="shared" si="608"/>
        <v>0.40008204076400461</v>
      </c>
      <c r="Z7724" s="211">
        <f t="shared" si="610"/>
        <v>0.46</v>
      </c>
      <c r="AA7724" s="178"/>
      <c r="AB7724" s="178"/>
      <c r="AC7724" s="178"/>
    </row>
    <row r="7725" spans="2:29" x14ac:dyDescent="0.35">
      <c r="B7725" s="222">
        <v>780200</v>
      </c>
      <c r="C7725" s="208">
        <v>331619</v>
      </c>
      <c r="D7725" s="309">
        <v>18239.04</v>
      </c>
      <c r="E7725" s="206">
        <v>26529.52</v>
      </c>
      <c r="F7725" s="206">
        <v>29845.71</v>
      </c>
      <c r="G7725" s="205">
        <f t="shared" si="611"/>
        <v>0.42504357856959751</v>
      </c>
      <c r="H7725" s="207">
        <f t="shared" si="612"/>
        <v>0.45</v>
      </c>
      <c r="I7725" s="213">
        <v>312148</v>
      </c>
      <c r="J7725" s="213">
        <v>17168.14</v>
      </c>
      <c r="K7725" s="212">
        <v>24971.84</v>
      </c>
      <c r="L7725" s="212">
        <v>28093.32</v>
      </c>
      <c r="M7725" s="239">
        <f t="shared" si="609"/>
        <v>0.51520000000000432</v>
      </c>
      <c r="N7725" s="239"/>
      <c r="O7725" s="178"/>
      <c r="P7725" s="178"/>
      <c r="Q7725" s="178"/>
      <c r="R7725" s="178"/>
      <c r="S7725" s="178"/>
      <c r="T7725" s="178"/>
      <c r="U7725" s="178"/>
      <c r="V7725" s="178"/>
      <c r="W7725" s="178"/>
      <c r="X7725" s="178"/>
      <c r="Y7725" s="210">
        <f t="shared" si="608"/>
        <v>0.40008715713919507</v>
      </c>
      <c r="Z7725" s="211">
        <f t="shared" si="610"/>
        <v>0.44</v>
      </c>
      <c r="AA7725" s="178"/>
      <c r="AB7725" s="178"/>
      <c r="AC7725" s="178"/>
    </row>
    <row r="7726" spans="2:29" x14ac:dyDescent="0.35">
      <c r="B7726" s="222">
        <v>780300</v>
      </c>
      <c r="C7726" s="208">
        <v>331664</v>
      </c>
      <c r="D7726" s="309">
        <v>18241.52</v>
      </c>
      <c r="E7726" s="206">
        <v>26533.119999999999</v>
      </c>
      <c r="F7726" s="206">
        <v>29849.759999999998</v>
      </c>
      <c r="G7726" s="205">
        <f t="shared" si="611"/>
        <v>0.42504677688068693</v>
      </c>
      <c r="H7726" s="207">
        <f t="shared" si="612"/>
        <v>0.45</v>
      </c>
      <c r="I7726" s="213">
        <v>312194</v>
      </c>
      <c r="J7726" s="213">
        <v>17170.669999999998</v>
      </c>
      <c r="K7726" s="212">
        <v>24975.52</v>
      </c>
      <c r="L7726" s="212">
        <v>28097.46</v>
      </c>
      <c r="M7726" s="239">
        <f t="shared" si="609"/>
        <v>0.51530000000027942</v>
      </c>
      <c r="N7726" s="239"/>
      <c r="O7726" s="178"/>
      <c r="P7726" s="178"/>
      <c r="Q7726" s="178"/>
      <c r="R7726" s="178"/>
      <c r="S7726" s="178"/>
      <c r="T7726" s="178"/>
      <c r="U7726" s="178"/>
      <c r="V7726" s="178"/>
      <c r="W7726" s="178"/>
      <c r="X7726" s="178"/>
      <c r="Y7726" s="210">
        <f t="shared" si="608"/>
        <v>0.40009483531974882</v>
      </c>
      <c r="Z7726" s="211">
        <f t="shared" si="610"/>
        <v>0.46</v>
      </c>
      <c r="AA7726" s="178"/>
      <c r="AB7726" s="178"/>
      <c r="AC7726" s="178"/>
    </row>
    <row r="7727" spans="2:29" x14ac:dyDescent="0.35">
      <c r="B7727" s="222">
        <v>780400</v>
      </c>
      <c r="C7727" s="208">
        <v>331709</v>
      </c>
      <c r="D7727" s="309">
        <v>18243.990000000002</v>
      </c>
      <c r="E7727" s="206">
        <v>26536.720000000001</v>
      </c>
      <c r="F7727" s="206">
        <v>29853.81</v>
      </c>
      <c r="G7727" s="205">
        <f t="shared" si="611"/>
        <v>0.42504997437211689</v>
      </c>
      <c r="H7727" s="207">
        <f t="shared" si="612"/>
        <v>0.45</v>
      </c>
      <c r="I7727" s="213">
        <v>312238</v>
      </c>
      <c r="J7727" s="213">
        <v>17173.09</v>
      </c>
      <c r="K7727" s="212">
        <v>24979.040000000001</v>
      </c>
      <c r="L7727" s="212">
        <v>28101.42</v>
      </c>
      <c r="M7727" s="239">
        <f t="shared" si="609"/>
        <v>0.51519999999989519</v>
      </c>
      <c r="N7727" s="239"/>
      <c r="O7727" s="178"/>
      <c r="P7727" s="178"/>
      <c r="Q7727" s="178"/>
      <c r="R7727" s="178"/>
      <c r="S7727" s="178"/>
      <c r="T7727" s="178"/>
      <c r="U7727" s="178"/>
      <c r="V7727" s="178"/>
      <c r="W7727" s="178"/>
      <c r="X7727" s="178"/>
      <c r="Y7727" s="210">
        <f t="shared" si="608"/>
        <v>0.40009994874423371</v>
      </c>
      <c r="Z7727" s="211">
        <f t="shared" si="610"/>
        <v>0.44</v>
      </c>
      <c r="AA7727" s="178"/>
      <c r="AB7727" s="178"/>
      <c r="AC7727" s="178"/>
    </row>
    <row r="7728" spans="2:29" x14ac:dyDescent="0.35">
      <c r="B7728" s="222">
        <v>780500</v>
      </c>
      <c r="C7728" s="208">
        <v>331754</v>
      </c>
      <c r="D7728" s="309">
        <v>18246.47</v>
      </c>
      <c r="E7728" s="206">
        <v>26540.32</v>
      </c>
      <c r="F7728" s="206">
        <v>29857.86</v>
      </c>
      <c r="G7728" s="205">
        <f t="shared" si="611"/>
        <v>0.42505317104420243</v>
      </c>
      <c r="H7728" s="207">
        <f t="shared" si="612"/>
        <v>0.45</v>
      </c>
      <c r="I7728" s="213">
        <v>312284</v>
      </c>
      <c r="J7728" s="213">
        <v>17175.62</v>
      </c>
      <c r="K7728" s="212">
        <v>24982.720000000001</v>
      </c>
      <c r="L7728" s="212">
        <v>28105.56</v>
      </c>
      <c r="M7728" s="239">
        <f t="shared" si="609"/>
        <v>0.51529999999955178</v>
      </c>
      <c r="N7728" s="239"/>
      <c r="O7728" s="178"/>
      <c r="P7728" s="178"/>
      <c r="Q7728" s="178"/>
      <c r="R7728" s="178"/>
      <c r="S7728" s="178"/>
      <c r="T7728" s="178"/>
      <c r="U7728" s="178"/>
      <c r="V7728" s="178"/>
      <c r="W7728" s="178"/>
      <c r="X7728" s="178"/>
      <c r="Y7728" s="210">
        <f t="shared" si="608"/>
        <v>0.40010762331838567</v>
      </c>
      <c r="Z7728" s="211">
        <f t="shared" si="610"/>
        <v>0.46</v>
      </c>
      <c r="AA7728" s="178"/>
      <c r="AB7728" s="178"/>
      <c r="AC7728" s="178"/>
    </row>
    <row r="7729" spans="2:29" x14ac:dyDescent="0.35">
      <c r="B7729" s="222">
        <v>780600</v>
      </c>
      <c r="C7729" s="208">
        <v>331799</v>
      </c>
      <c r="D7729" s="309">
        <v>18248.939999999999</v>
      </c>
      <c r="E7729" s="206">
        <v>26543.919999999998</v>
      </c>
      <c r="F7729" s="206">
        <v>29861.91</v>
      </c>
      <c r="G7729" s="205">
        <f t="shared" si="611"/>
        <v>0.42505636689725851</v>
      </c>
      <c r="H7729" s="207">
        <f t="shared" si="612"/>
        <v>0.45</v>
      </c>
      <c r="I7729" s="213">
        <v>312328</v>
      </c>
      <c r="J7729" s="213">
        <v>17178.04</v>
      </c>
      <c r="K7729" s="212">
        <v>24986.240000000002</v>
      </c>
      <c r="L7729" s="212">
        <v>28109.52</v>
      </c>
      <c r="M7729" s="239">
        <f t="shared" si="609"/>
        <v>0.51519999999974975</v>
      </c>
      <c r="N7729" s="239"/>
      <c r="O7729" s="178"/>
      <c r="P7729" s="178"/>
      <c r="Q7729" s="178"/>
      <c r="R7729" s="178"/>
      <c r="S7729" s="178"/>
      <c r="T7729" s="178"/>
      <c r="U7729" s="178"/>
      <c r="V7729" s="178"/>
      <c r="W7729" s="178"/>
      <c r="X7729" s="178"/>
      <c r="Y7729" s="210">
        <f t="shared" si="608"/>
        <v>0.40011273379451706</v>
      </c>
      <c r="Z7729" s="211">
        <f t="shared" si="610"/>
        <v>0.44</v>
      </c>
      <c r="AA7729" s="178"/>
      <c r="AB7729" s="178"/>
      <c r="AC7729" s="178"/>
    </row>
    <row r="7730" spans="2:29" x14ac:dyDescent="0.35">
      <c r="B7730" s="222">
        <v>780700</v>
      </c>
      <c r="C7730" s="208">
        <v>331844</v>
      </c>
      <c r="D7730" s="309">
        <v>18251.419999999998</v>
      </c>
      <c r="E7730" s="206">
        <v>26547.52</v>
      </c>
      <c r="F7730" s="206">
        <v>29865.96</v>
      </c>
      <c r="G7730" s="205">
        <f t="shared" si="611"/>
        <v>0.42505956193159983</v>
      </c>
      <c r="H7730" s="207">
        <f t="shared" si="612"/>
        <v>0.45</v>
      </c>
      <c r="I7730" s="213">
        <v>312374</v>
      </c>
      <c r="J7730" s="213">
        <v>17180.57</v>
      </c>
      <c r="K7730" s="212">
        <v>24989.919999999998</v>
      </c>
      <c r="L7730" s="212">
        <v>28113.66</v>
      </c>
      <c r="M7730" s="239">
        <f t="shared" si="609"/>
        <v>0.51530000000006115</v>
      </c>
      <c r="N7730" s="239"/>
      <c r="O7730" s="178"/>
      <c r="P7730" s="178"/>
      <c r="Q7730" s="178"/>
      <c r="R7730" s="178"/>
      <c r="S7730" s="178"/>
      <c r="T7730" s="178"/>
      <c r="U7730" s="178"/>
      <c r="V7730" s="178"/>
      <c r="W7730" s="178"/>
      <c r="X7730" s="178"/>
      <c r="Y7730" s="210">
        <f t="shared" si="608"/>
        <v>0.40012040476495453</v>
      </c>
      <c r="Z7730" s="211">
        <f t="shared" si="610"/>
        <v>0.46</v>
      </c>
      <c r="AA7730" s="178"/>
      <c r="AB7730" s="178"/>
      <c r="AC7730" s="178"/>
    </row>
    <row r="7731" spans="2:29" x14ac:dyDescent="0.35">
      <c r="B7731" s="222">
        <v>780800</v>
      </c>
      <c r="C7731" s="208">
        <v>331889</v>
      </c>
      <c r="D7731" s="309">
        <v>18253.89</v>
      </c>
      <c r="E7731" s="206">
        <v>26551.119999999999</v>
      </c>
      <c r="F7731" s="206">
        <v>29870.01</v>
      </c>
      <c r="G7731" s="205">
        <f t="shared" si="611"/>
        <v>0.42506275614754097</v>
      </c>
      <c r="H7731" s="207">
        <f t="shared" si="612"/>
        <v>0.45</v>
      </c>
      <c r="I7731" s="213">
        <v>312418</v>
      </c>
      <c r="J7731" s="213">
        <v>17182.990000000002</v>
      </c>
      <c r="K7731" s="212">
        <v>24993.439999999999</v>
      </c>
      <c r="L7731" s="212">
        <v>28117.62</v>
      </c>
      <c r="M7731" s="239">
        <f t="shared" si="609"/>
        <v>0.51520000000025901</v>
      </c>
      <c r="N7731" s="239"/>
      <c r="O7731" s="178"/>
      <c r="P7731" s="178"/>
      <c r="Q7731" s="178"/>
      <c r="R7731" s="178"/>
      <c r="S7731" s="178"/>
      <c r="T7731" s="178"/>
      <c r="U7731" s="178"/>
      <c r="V7731" s="178"/>
      <c r="W7731" s="178"/>
      <c r="X7731" s="178"/>
      <c r="Y7731" s="210">
        <f t="shared" si="608"/>
        <v>0.40012551229508198</v>
      </c>
      <c r="Z7731" s="211">
        <f t="shared" si="610"/>
        <v>0.44</v>
      </c>
      <c r="AA7731" s="178"/>
      <c r="AB7731" s="178"/>
      <c r="AC7731" s="178"/>
    </row>
    <row r="7732" spans="2:29" x14ac:dyDescent="0.35">
      <c r="B7732" s="222">
        <v>780900</v>
      </c>
      <c r="C7732" s="208">
        <v>331934</v>
      </c>
      <c r="D7732" s="309">
        <v>18256.37</v>
      </c>
      <c r="E7732" s="206">
        <v>26554.720000000001</v>
      </c>
      <c r="F7732" s="206">
        <v>29874.06</v>
      </c>
      <c r="G7732" s="205">
        <f t="shared" si="611"/>
        <v>0.42506594954539634</v>
      </c>
      <c r="H7732" s="207">
        <f t="shared" si="612"/>
        <v>0.45</v>
      </c>
      <c r="I7732" s="213">
        <v>312464</v>
      </c>
      <c r="J7732" s="213">
        <v>17185.52</v>
      </c>
      <c r="K7732" s="212">
        <v>24997.119999999999</v>
      </c>
      <c r="L7732" s="212">
        <v>28121.759999999998</v>
      </c>
      <c r="M7732" s="239">
        <f t="shared" si="609"/>
        <v>0.51529999999995202</v>
      </c>
      <c r="N7732" s="239"/>
      <c r="O7732" s="178"/>
      <c r="P7732" s="178"/>
      <c r="Q7732" s="178"/>
      <c r="R7732" s="178"/>
      <c r="S7732" s="178"/>
      <c r="T7732" s="178"/>
      <c r="U7732" s="178"/>
      <c r="V7732" s="178"/>
      <c r="W7732" s="178"/>
      <c r="X7732" s="178"/>
      <c r="Y7732" s="210">
        <f t="shared" si="608"/>
        <v>0.40013317966448969</v>
      </c>
      <c r="Z7732" s="211">
        <f t="shared" si="610"/>
        <v>0.46</v>
      </c>
      <c r="AA7732" s="178"/>
      <c r="AB7732" s="178"/>
      <c r="AC7732" s="178"/>
    </row>
    <row r="7733" spans="2:29" x14ac:dyDescent="0.35">
      <c r="B7733" s="222">
        <v>781000</v>
      </c>
      <c r="C7733" s="208">
        <v>331979</v>
      </c>
      <c r="D7733" s="309">
        <v>18258.84</v>
      </c>
      <c r="E7733" s="206">
        <v>26558.32</v>
      </c>
      <c r="F7733" s="206">
        <v>29878.11</v>
      </c>
      <c r="G7733" s="205">
        <f t="shared" si="611"/>
        <v>0.42506914212548014</v>
      </c>
      <c r="H7733" s="207">
        <f t="shared" si="612"/>
        <v>0.45</v>
      </c>
      <c r="I7733" s="213">
        <v>312508</v>
      </c>
      <c r="J7733" s="213">
        <v>17187.939999999999</v>
      </c>
      <c r="K7733" s="212">
        <v>25000.639999999999</v>
      </c>
      <c r="L7733" s="212">
        <v>28125.72</v>
      </c>
      <c r="M7733" s="239">
        <f t="shared" si="609"/>
        <v>0.51520000000011346</v>
      </c>
      <c r="N7733" s="239"/>
      <c r="O7733" s="178"/>
      <c r="P7733" s="178"/>
      <c r="Q7733" s="178"/>
      <c r="R7733" s="178"/>
      <c r="S7733" s="178"/>
      <c r="T7733" s="178"/>
      <c r="U7733" s="178"/>
      <c r="V7733" s="178"/>
      <c r="W7733" s="178"/>
      <c r="X7733" s="178"/>
      <c r="Y7733" s="210">
        <f t="shared" si="608"/>
        <v>0.40013828425096032</v>
      </c>
      <c r="Z7733" s="211">
        <f t="shared" si="610"/>
        <v>0.44</v>
      </c>
      <c r="AA7733" s="178"/>
      <c r="AB7733" s="178"/>
      <c r="AC7733" s="178"/>
    </row>
    <row r="7734" spans="2:29" x14ac:dyDescent="0.35">
      <c r="B7734" s="222">
        <v>781100</v>
      </c>
      <c r="C7734" s="208">
        <v>332024</v>
      </c>
      <c r="D7734" s="309">
        <v>18261.32</v>
      </c>
      <c r="E7734" s="206">
        <v>26561.919999999998</v>
      </c>
      <c r="F7734" s="206">
        <v>29882.16</v>
      </c>
      <c r="G7734" s="205">
        <f t="shared" si="611"/>
        <v>0.4250723338881065</v>
      </c>
      <c r="H7734" s="207">
        <f t="shared" si="612"/>
        <v>0.45</v>
      </c>
      <c r="I7734" s="213">
        <v>312554</v>
      </c>
      <c r="J7734" s="213">
        <v>17190.47</v>
      </c>
      <c r="K7734" s="212">
        <v>25004.32</v>
      </c>
      <c r="L7734" s="212">
        <v>28129.86</v>
      </c>
      <c r="M7734" s="239">
        <f t="shared" si="609"/>
        <v>0.51529999999980647</v>
      </c>
      <c r="N7734" s="239"/>
      <c r="O7734" s="178"/>
      <c r="P7734" s="178"/>
      <c r="Q7734" s="178"/>
      <c r="R7734" s="178"/>
      <c r="S7734" s="178"/>
      <c r="T7734" s="178"/>
      <c r="U7734" s="178"/>
      <c r="V7734" s="178"/>
      <c r="W7734" s="178"/>
      <c r="X7734" s="178"/>
      <c r="Y7734" s="210">
        <f t="shared" si="608"/>
        <v>0.40014594802202025</v>
      </c>
      <c r="Z7734" s="211">
        <f t="shared" si="610"/>
        <v>0.46</v>
      </c>
      <c r="AA7734" s="178"/>
      <c r="AB7734" s="178"/>
      <c r="AC7734" s="178"/>
    </row>
    <row r="7735" spans="2:29" x14ac:dyDescent="0.35">
      <c r="B7735" s="222">
        <v>781200</v>
      </c>
      <c r="C7735" s="208">
        <v>332069</v>
      </c>
      <c r="D7735" s="309">
        <v>18263.79</v>
      </c>
      <c r="E7735" s="206">
        <v>26565.52</v>
      </c>
      <c r="F7735" s="206">
        <v>29886.21</v>
      </c>
      <c r="G7735" s="205">
        <f t="shared" si="611"/>
        <v>0.42507552483358935</v>
      </c>
      <c r="H7735" s="207">
        <f t="shared" si="612"/>
        <v>0.45</v>
      </c>
      <c r="I7735" s="213">
        <v>312598</v>
      </c>
      <c r="J7735" s="213">
        <v>17192.89</v>
      </c>
      <c r="K7735" s="212">
        <v>25007.84</v>
      </c>
      <c r="L7735" s="212">
        <v>28133.82</v>
      </c>
      <c r="M7735" s="239">
        <f t="shared" si="609"/>
        <v>0.51520000000000432</v>
      </c>
      <c r="N7735" s="239"/>
      <c r="O7735" s="178"/>
      <c r="P7735" s="178"/>
      <c r="Q7735" s="178"/>
      <c r="R7735" s="178"/>
      <c r="S7735" s="178"/>
      <c r="T7735" s="178"/>
      <c r="U7735" s="178"/>
      <c r="V7735" s="178"/>
      <c r="W7735" s="178"/>
      <c r="X7735" s="178"/>
      <c r="Y7735" s="210">
        <f t="shared" si="608"/>
        <v>0.40015104966717868</v>
      </c>
      <c r="Z7735" s="211">
        <f t="shared" si="610"/>
        <v>0.44</v>
      </c>
      <c r="AA7735" s="178"/>
      <c r="AB7735" s="178"/>
      <c r="AC7735" s="178"/>
    </row>
    <row r="7736" spans="2:29" x14ac:dyDescent="0.35">
      <c r="B7736" s="222">
        <v>781300</v>
      </c>
      <c r="C7736" s="208">
        <v>332114</v>
      </c>
      <c r="D7736" s="309">
        <v>18266.27</v>
      </c>
      <c r="E7736" s="206">
        <v>26569.119999999999</v>
      </c>
      <c r="F7736" s="206">
        <v>29890.26</v>
      </c>
      <c r="G7736" s="205">
        <f t="shared" si="611"/>
        <v>0.42507871496224242</v>
      </c>
      <c r="H7736" s="207">
        <f t="shared" si="612"/>
        <v>0.45</v>
      </c>
      <c r="I7736" s="213">
        <v>312644</v>
      </c>
      <c r="J7736" s="213">
        <v>17195.419999999998</v>
      </c>
      <c r="K7736" s="212">
        <v>25011.52</v>
      </c>
      <c r="L7736" s="212">
        <v>28137.96</v>
      </c>
      <c r="M7736" s="239">
        <f t="shared" si="609"/>
        <v>0.51530000000027942</v>
      </c>
      <c r="N7736" s="239"/>
      <c r="O7736" s="178"/>
      <c r="P7736" s="178"/>
      <c r="Q7736" s="178"/>
      <c r="R7736" s="178"/>
      <c r="S7736" s="178"/>
      <c r="T7736" s="178"/>
      <c r="U7736" s="178"/>
      <c r="V7736" s="178"/>
      <c r="W7736" s="178"/>
      <c r="X7736" s="178"/>
      <c r="Y7736" s="210">
        <f t="shared" si="608"/>
        <v>0.40015870984257007</v>
      </c>
      <c r="Z7736" s="211">
        <f t="shared" si="610"/>
        <v>0.46</v>
      </c>
      <c r="AA7736" s="178"/>
      <c r="AB7736" s="178"/>
      <c r="AC7736" s="178"/>
    </row>
    <row r="7737" spans="2:29" x14ac:dyDescent="0.35">
      <c r="B7737" s="222">
        <v>781400</v>
      </c>
      <c r="C7737" s="208">
        <v>332159</v>
      </c>
      <c r="D7737" s="309">
        <v>18268.740000000002</v>
      </c>
      <c r="E7737" s="206">
        <v>26572.720000000001</v>
      </c>
      <c r="F7737" s="206">
        <v>29894.31</v>
      </c>
      <c r="G7737" s="205">
        <f t="shared" si="611"/>
        <v>0.42508190427437931</v>
      </c>
      <c r="H7737" s="207">
        <f t="shared" si="612"/>
        <v>0.45</v>
      </c>
      <c r="I7737" s="213">
        <v>312688</v>
      </c>
      <c r="J7737" s="213">
        <v>17197.84</v>
      </c>
      <c r="K7737" s="212">
        <v>25015.040000000001</v>
      </c>
      <c r="L7737" s="212">
        <v>28141.919999999998</v>
      </c>
      <c r="M7737" s="239">
        <f t="shared" si="609"/>
        <v>0.51519999999989519</v>
      </c>
      <c r="N7737" s="239"/>
      <c r="O7737" s="178"/>
      <c r="P7737" s="178"/>
      <c r="Q7737" s="178"/>
      <c r="R7737" s="178"/>
      <c r="S7737" s="178"/>
      <c r="T7737" s="178"/>
      <c r="U7737" s="178"/>
      <c r="V7737" s="178"/>
      <c r="W7737" s="178"/>
      <c r="X7737" s="178"/>
      <c r="Y7737" s="210">
        <f t="shared" si="608"/>
        <v>0.40016380854875866</v>
      </c>
      <c r="Z7737" s="211">
        <f t="shared" si="610"/>
        <v>0.44</v>
      </c>
      <c r="AA7737" s="178"/>
      <c r="AB7737" s="178"/>
      <c r="AC7737" s="178"/>
    </row>
    <row r="7738" spans="2:29" x14ac:dyDescent="0.35">
      <c r="B7738" s="222">
        <v>781500</v>
      </c>
      <c r="C7738" s="208">
        <v>332204</v>
      </c>
      <c r="D7738" s="309">
        <v>18271.22</v>
      </c>
      <c r="E7738" s="206">
        <v>26576.32</v>
      </c>
      <c r="F7738" s="206">
        <v>29898.36</v>
      </c>
      <c r="G7738" s="205">
        <f t="shared" si="611"/>
        <v>0.42508509277031348</v>
      </c>
      <c r="H7738" s="207">
        <f t="shared" si="612"/>
        <v>0.45</v>
      </c>
      <c r="I7738" s="213">
        <v>312734</v>
      </c>
      <c r="J7738" s="213">
        <v>17200.37</v>
      </c>
      <c r="K7738" s="212">
        <v>25018.720000000001</v>
      </c>
      <c r="L7738" s="212">
        <v>28146.06</v>
      </c>
      <c r="M7738" s="239">
        <f t="shared" si="609"/>
        <v>0.51529999999955178</v>
      </c>
      <c r="N7738" s="239"/>
      <c r="O7738" s="178"/>
      <c r="P7738" s="178"/>
      <c r="Q7738" s="178"/>
      <c r="R7738" s="178"/>
      <c r="S7738" s="178"/>
      <c r="T7738" s="178"/>
      <c r="U7738" s="178"/>
      <c r="V7738" s="178"/>
      <c r="W7738" s="178"/>
      <c r="X7738" s="178"/>
      <c r="Y7738" s="210">
        <f t="shared" si="608"/>
        <v>0.40017146513115803</v>
      </c>
      <c r="Z7738" s="211">
        <f t="shared" si="610"/>
        <v>0.46</v>
      </c>
      <c r="AA7738" s="178"/>
      <c r="AB7738" s="178"/>
      <c r="AC7738" s="178"/>
    </row>
    <row r="7739" spans="2:29" x14ac:dyDescent="0.35">
      <c r="B7739" s="222">
        <v>781600</v>
      </c>
      <c r="C7739" s="208">
        <v>332249</v>
      </c>
      <c r="D7739" s="309">
        <v>18273.689999999999</v>
      </c>
      <c r="E7739" s="206">
        <v>26579.919999999998</v>
      </c>
      <c r="F7739" s="206">
        <v>29902.41</v>
      </c>
      <c r="G7739" s="205">
        <f t="shared" si="611"/>
        <v>0.42508828045035824</v>
      </c>
      <c r="H7739" s="207">
        <f t="shared" si="612"/>
        <v>0.45</v>
      </c>
      <c r="I7739" s="213">
        <v>312778</v>
      </c>
      <c r="J7739" s="213">
        <v>17202.79</v>
      </c>
      <c r="K7739" s="212">
        <v>25022.240000000002</v>
      </c>
      <c r="L7739" s="212">
        <v>28150.02</v>
      </c>
      <c r="M7739" s="239">
        <f t="shared" si="609"/>
        <v>0.51519999999974975</v>
      </c>
      <c r="N7739" s="239"/>
      <c r="O7739" s="178"/>
      <c r="P7739" s="178"/>
      <c r="Q7739" s="178"/>
      <c r="R7739" s="178"/>
      <c r="S7739" s="178"/>
      <c r="T7739" s="178"/>
      <c r="U7739" s="178"/>
      <c r="V7739" s="178"/>
      <c r="W7739" s="178"/>
      <c r="X7739" s="178"/>
      <c r="Y7739" s="210">
        <f t="shared" si="608"/>
        <v>0.40017656090071646</v>
      </c>
      <c r="Z7739" s="211">
        <f t="shared" si="610"/>
        <v>0.44</v>
      </c>
      <c r="AA7739" s="178"/>
      <c r="AB7739" s="178"/>
      <c r="AC7739" s="178"/>
    </row>
    <row r="7740" spans="2:29" x14ac:dyDescent="0.35">
      <c r="B7740" s="222">
        <v>781700</v>
      </c>
      <c r="C7740" s="208">
        <v>332294</v>
      </c>
      <c r="D7740" s="309">
        <v>18276.169999999998</v>
      </c>
      <c r="E7740" s="206">
        <v>26583.52</v>
      </c>
      <c r="F7740" s="206">
        <v>29906.46</v>
      </c>
      <c r="G7740" s="205">
        <f t="shared" si="611"/>
        <v>0.42509146731482667</v>
      </c>
      <c r="H7740" s="207">
        <f t="shared" si="612"/>
        <v>0.45</v>
      </c>
      <c r="I7740" s="213">
        <v>312824</v>
      </c>
      <c r="J7740" s="213">
        <v>17205.32</v>
      </c>
      <c r="K7740" s="212">
        <v>25025.919999999998</v>
      </c>
      <c r="L7740" s="212">
        <v>28154.16</v>
      </c>
      <c r="M7740" s="239">
        <f t="shared" si="609"/>
        <v>0.51530000000006115</v>
      </c>
      <c r="N7740" s="239"/>
      <c r="O7740" s="178"/>
      <c r="P7740" s="178"/>
      <c r="Q7740" s="178"/>
      <c r="R7740" s="178"/>
      <c r="S7740" s="178"/>
      <c r="T7740" s="178"/>
      <c r="U7740" s="178"/>
      <c r="V7740" s="178"/>
      <c r="W7740" s="178"/>
      <c r="X7740" s="178"/>
      <c r="Y7740" s="210">
        <f t="shared" si="608"/>
        <v>0.40018421389279774</v>
      </c>
      <c r="Z7740" s="211">
        <f t="shared" si="610"/>
        <v>0.46</v>
      </c>
      <c r="AA7740" s="178"/>
      <c r="AB7740" s="178"/>
      <c r="AC7740" s="178"/>
    </row>
    <row r="7741" spans="2:29" x14ac:dyDescent="0.35">
      <c r="B7741" s="222">
        <v>781800</v>
      </c>
      <c r="C7741" s="208">
        <v>332339</v>
      </c>
      <c r="D7741" s="309">
        <v>18278.64</v>
      </c>
      <c r="E7741" s="206">
        <v>26587.119999999999</v>
      </c>
      <c r="F7741" s="206">
        <v>29910.51</v>
      </c>
      <c r="G7741" s="205">
        <f t="shared" si="611"/>
        <v>0.42509465336403174</v>
      </c>
      <c r="H7741" s="207">
        <f t="shared" si="612"/>
        <v>0.45</v>
      </c>
      <c r="I7741" s="213">
        <v>312868</v>
      </c>
      <c r="J7741" s="213">
        <v>17207.740000000002</v>
      </c>
      <c r="K7741" s="212">
        <v>25029.439999999999</v>
      </c>
      <c r="L7741" s="212">
        <v>28158.12</v>
      </c>
      <c r="M7741" s="239">
        <f t="shared" si="609"/>
        <v>0.51520000000025901</v>
      </c>
      <c r="N7741" s="239"/>
      <c r="O7741" s="178"/>
      <c r="P7741" s="178"/>
      <c r="Q7741" s="178"/>
      <c r="R7741" s="178"/>
      <c r="S7741" s="178"/>
      <c r="T7741" s="178"/>
      <c r="U7741" s="178"/>
      <c r="V7741" s="178"/>
      <c r="W7741" s="178"/>
      <c r="X7741" s="178"/>
      <c r="Y7741" s="210">
        <f t="shared" si="608"/>
        <v>0.40018930672806347</v>
      </c>
      <c r="Z7741" s="211">
        <f t="shared" si="610"/>
        <v>0.44</v>
      </c>
      <c r="AA7741" s="178"/>
      <c r="AB7741" s="178"/>
      <c r="AC7741" s="178"/>
    </row>
    <row r="7742" spans="2:29" x14ac:dyDescent="0.35">
      <c r="B7742" s="222">
        <v>781900</v>
      </c>
      <c r="C7742" s="208">
        <v>332384</v>
      </c>
      <c r="D7742" s="309">
        <v>18281.12</v>
      </c>
      <c r="E7742" s="206">
        <v>26590.720000000001</v>
      </c>
      <c r="F7742" s="206">
        <v>29914.560000000001</v>
      </c>
      <c r="G7742" s="205">
        <f t="shared" si="611"/>
        <v>0.4250978385982862</v>
      </c>
      <c r="H7742" s="207">
        <f t="shared" si="612"/>
        <v>0.45</v>
      </c>
      <c r="I7742" s="213">
        <v>312914</v>
      </c>
      <c r="J7742" s="213">
        <v>17210.27</v>
      </c>
      <c r="K7742" s="212">
        <v>25033.119999999999</v>
      </c>
      <c r="L7742" s="212">
        <v>28162.26</v>
      </c>
      <c r="M7742" s="239">
        <f t="shared" si="609"/>
        <v>0.51529999999995202</v>
      </c>
      <c r="N7742" s="239"/>
      <c r="O7742" s="178"/>
      <c r="P7742" s="178"/>
      <c r="Q7742" s="178"/>
      <c r="R7742" s="178"/>
      <c r="S7742" s="178"/>
      <c r="T7742" s="178"/>
      <c r="U7742" s="178"/>
      <c r="V7742" s="178"/>
      <c r="W7742" s="178"/>
      <c r="X7742" s="178"/>
      <c r="Y7742" s="210">
        <f t="shared" si="608"/>
        <v>0.40019695613249778</v>
      </c>
      <c r="Z7742" s="211">
        <f t="shared" si="610"/>
        <v>0.46</v>
      </c>
      <c r="AA7742" s="178"/>
      <c r="AB7742" s="178"/>
      <c r="AC7742" s="178"/>
    </row>
    <row r="7743" spans="2:29" x14ac:dyDescent="0.35">
      <c r="B7743" s="222">
        <v>782000</v>
      </c>
      <c r="C7743" s="208">
        <v>332429</v>
      </c>
      <c r="D7743" s="309">
        <v>18283.59</v>
      </c>
      <c r="E7743" s="206">
        <v>26594.32</v>
      </c>
      <c r="F7743" s="206">
        <v>29918.61</v>
      </c>
      <c r="G7743" s="205">
        <f t="shared" si="611"/>
        <v>0.42510102301790281</v>
      </c>
      <c r="H7743" s="207">
        <f t="shared" si="612"/>
        <v>0.45</v>
      </c>
      <c r="I7743" s="213">
        <v>312958</v>
      </c>
      <c r="J7743" s="213">
        <v>17212.689999999999</v>
      </c>
      <c r="K7743" s="212">
        <v>25036.639999999999</v>
      </c>
      <c r="L7743" s="212">
        <v>28166.22</v>
      </c>
      <c r="M7743" s="239">
        <f t="shared" si="609"/>
        <v>0.51520000000011346</v>
      </c>
      <c r="N7743" s="239"/>
      <c r="O7743" s="178"/>
      <c r="P7743" s="178"/>
      <c r="Q7743" s="178"/>
      <c r="R7743" s="178"/>
      <c r="S7743" s="178"/>
      <c r="T7743" s="178"/>
      <c r="U7743" s="178"/>
      <c r="V7743" s="178"/>
      <c r="W7743" s="178"/>
      <c r="X7743" s="178"/>
      <c r="Y7743" s="210">
        <f t="shared" si="608"/>
        <v>0.40020204603580561</v>
      </c>
      <c r="Z7743" s="211">
        <f t="shared" si="610"/>
        <v>0.44</v>
      </c>
      <c r="AA7743" s="178"/>
      <c r="AB7743" s="178"/>
      <c r="AC7743" s="178"/>
    </row>
    <row r="7744" spans="2:29" x14ac:dyDescent="0.35">
      <c r="B7744" s="222">
        <v>782100</v>
      </c>
      <c r="C7744" s="208">
        <v>332474</v>
      </c>
      <c r="D7744" s="309">
        <v>18286.07</v>
      </c>
      <c r="E7744" s="206">
        <v>26597.919999999998</v>
      </c>
      <c r="F7744" s="206">
        <v>29922.66</v>
      </c>
      <c r="G7744" s="205">
        <f t="shared" si="611"/>
        <v>0.42510420662319398</v>
      </c>
      <c r="H7744" s="207">
        <f t="shared" si="612"/>
        <v>0.45</v>
      </c>
      <c r="I7744" s="213">
        <v>313004</v>
      </c>
      <c r="J7744" s="213">
        <v>17215.22</v>
      </c>
      <c r="K7744" s="212">
        <v>25040.32</v>
      </c>
      <c r="L7744" s="212">
        <v>28170.36</v>
      </c>
      <c r="M7744" s="239">
        <f t="shared" si="609"/>
        <v>0.51529999999980647</v>
      </c>
      <c r="N7744" s="239"/>
      <c r="O7744" s="178"/>
      <c r="P7744" s="178"/>
      <c r="Q7744" s="178"/>
      <c r="R7744" s="178"/>
      <c r="S7744" s="178"/>
      <c r="T7744" s="178"/>
      <c r="U7744" s="178"/>
      <c r="V7744" s="178"/>
      <c r="W7744" s="178"/>
      <c r="X7744" s="178"/>
      <c r="Y7744" s="210">
        <f t="shared" si="608"/>
        <v>0.40020969185526145</v>
      </c>
      <c r="Z7744" s="211">
        <f t="shared" si="610"/>
        <v>0.46</v>
      </c>
      <c r="AA7744" s="178"/>
      <c r="AB7744" s="178"/>
      <c r="AC7744" s="178"/>
    </row>
    <row r="7745" spans="2:29" x14ac:dyDescent="0.35">
      <c r="B7745" s="222">
        <v>782200</v>
      </c>
      <c r="C7745" s="208">
        <v>332519</v>
      </c>
      <c r="D7745" s="309">
        <v>18288.54</v>
      </c>
      <c r="E7745" s="206">
        <v>26601.52</v>
      </c>
      <c r="F7745" s="206">
        <v>29926.71</v>
      </c>
      <c r="G7745" s="205">
        <f t="shared" si="611"/>
        <v>0.42510738941447201</v>
      </c>
      <c r="H7745" s="207">
        <f t="shared" si="612"/>
        <v>0.45</v>
      </c>
      <c r="I7745" s="213">
        <v>313048</v>
      </c>
      <c r="J7745" s="213">
        <v>17217.64</v>
      </c>
      <c r="K7745" s="212">
        <v>25043.84</v>
      </c>
      <c r="L7745" s="212">
        <v>28174.32</v>
      </c>
      <c r="M7745" s="239">
        <f t="shared" si="609"/>
        <v>0.51520000000000432</v>
      </c>
      <c r="N7745" s="239"/>
      <c r="O7745" s="178"/>
      <c r="P7745" s="178"/>
      <c r="Q7745" s="178"/>
      <c r="R7745" s="178"/>
      <c r="S7745" s="178"/>
      <c r="T7745" s="178"/>
      <c r="U7745" s="178"/>
      <c r="V7745" s="178"/>
      <c r="W7745" s="178"/>
      <c r="X7745" s="178"/>
      <c r="Y7745" s="210">
        <f t="shared" si="608"/>
        <v>0.40021477882894402</v>
      </c>
      <c r="Z7745" s="211">
        <f t="shared" si="610"/>
        <v>0.44</v>
      </c>
      <c r="AA7745" s="178"/>
      <c r="AB7745" s="178"/>
      <c r="AC7745" s="178"/>
    </row>
    <row r="7746" spans="2:29" x14ac:dyDescent="0.35">
      <c r="B7746" s="222">
        <v>782300</v>
      </c>
      <c r="C7746" s="208">
        <v>332564</v>
      </c>
      <c r="D7746" s="309">
        <v>18291.02</v>
      </c>
      <c r="E7746" s="206">
        <v>26605.119999999999</v>
      </c>
      <c r="F7746" s="206">
        <v>29930.76</v>
      </c>
      <c r="G7746" s="205">
        <f t="shared" si="611"/>
        <v>0.42511057139204911</v>
      </c>
      <c r="H7746" s="207">
        <f t="shared" si="612"/>
        <v>0.45</v>
      </c>
      <c r="I7746" s="213">
        <v>313094</v>
      </c>
      <c r="J7746" s="213">
        <v>17220.169999999998</v>
      </c>
      <c r="K7746" s="212">
        <v>25047.52</v>
      </c>
      <c r="L7746" s="212">
        <v>28178.46</v>
      </c>
      <c r="M7746" s="239">
        <f t="shared" si="609"/>
        <v>0.51530000000027942</v>
      </c>
      <c r="N7746" s="239"/>
      <c r="O7746" s="178"/>
      <c r="P7746" s="178"/>
      <c r="Q7746" s="178"/>
      <c r="R7746" s="178"/>
      <c r="S7746" s="178"/>
      <c r="T7746" s="178"/>
      <c r="U7746" s="178"/>
      <c r="V7746" s="178"/>
      <c r="W7746" s="178"/>
      <c r="X7746" s="178"/>
      <c r="Y7746" s="210">
        <f t="shared" si="608"/>
        <v>0.40022242106608719</v>
      </c>
      <c r="Z7746" s="211">
        <f t="shared" si="610"/>
        <v>0.46</v>
      </c>
      <c r="AA7746" s="178"/>
      <c r="AB7746" s="178"/>
      <c r="AC7746" s="178"/>
    </row>
    <row r="7747" spans="2:29" x14ac:dyDescent="0.35">
      <c r="B7747" s="222">
        <v>782400</v>
      </c>
      <c r="C7747" s="208">
        <v>332609</v>
      </c>
      <c r="D7747" s="309">
        <v>18293.490000000002</v>
      </c>
      <c r="E7747" s="206">
        <v>26608.720000000001</v>
      </c>
      <c r="F7747" s="206">
        <v>29934.81</v>
      </c>
      <c r="G7747" s="205">
        <f t="shared" si="611"/>
        <v>0.42511375255623723</v>
      </c>
      <c r="H7747" s="207">
        <f t="shared" si="612"/>
        <v>0.45</v>
      </c>
      <c r="I7747" s="213">
        <v>313138</v>
      </c>
      <c r="J7747" s="213">
        <v>17222.59</v>
      </c>
      <c r="K7747" s="212">
        <v>25051.040000000001</v>
      </c>
      <c r="L7747" s="212">
        <v>28182.42</v>
      </c>
      <c r="M7747" s="239">
        <f t="shared" si="609"/>
        <v>0.51519999999989519</v>
      </c>
      <c r="N7747" s="239"/>
      <c r="O7747" s="178"/>
      <c r="P7747" s="178"/>
      <c r="Q7747" s="178"/>
      <c r="R7747" s="178"/>
      <c r="S7747" s="178"/>
      <c r="T7747" s="178"/>
      <c r="U7747" s="178"/>
      <c r="V7747" s="178"/>
      <c r="W7747" s="178"/>
      <c r="X7747" s="178"/>
      <c r="Y7747" s="210">
        <f t="shared" ref="Y7747:Y7810" si="613">I7747/$B7747</f>
        <v>0.40022750511247446</v>
      </c>
      <c r="Z7747" s="211">
        <f t="shared" si="610"/>
        <v>0.44</v>
      </c>
      <c r="AA7747" s="178"/>
      <c r="AB7747" s="178"/>
      <c r="AC7747" s="178"/>
    </row>
    <row r="7748" spans="2:29" x14ac:dyDescent="0.35">
      <c r="B7748" s="222">
        <v>782500</v>
      </c>
      <c r="C7748" s="208">
        <v>332654</v>
      </c>
      <c r="D7748" s="309">
        <v>18295.97</v>
      </c>
      <c r="E7748" s="206">
        <v>26612.32</v>
      </c>
      <c r="F7748" s="206">
        <v>29938.86</v>
      </c>
      <c r="G7748" s="205">
        <f t="shared" si="611"/>
        <v>0.42511693290734826</v>
      </c>
      <c r="H7748" s="207">
        <f t="shared" si="612"/>
        <v>0.45</v>
      </c>
      <c r="I7748" s="213">
        <v>313184</v>
      </c>
      <c r="J7748" s="213">
        <v>17225.12</v>
      </c>
      <c r="K7748" s="212">
        <v>25054.720000000001</v>
      </c>
      <c r="L7748" s="212">
        <v>28186.560000000001</v>
      </c>
      <c r="M7748" s="239">
        <f t="shared" ref="M7748:M7811" si="614">(C7748+D7748+F7748-C7747-D7747-F7747)/100</f>
        <v>0.51529999999955178</v>
      </c>
      <c r="N7748" s="239"/>
      <c r="O7748" s="178"/>
      <c r="P7748" s="178"/>
      <c r="Q7748" s="178"/>
      <c r="R7748" s="178"/>
      <c r="S7748" s="178"/>
      <c r="T7748" s="178"/>
      <c r="U7748" s="178"/>
      <c r="V7748" s="178"/>
      <c r="W7748" s="178"/>
      <c r="X7748" s="178"/>
      <c r="Y7748" s="210">
        <f t="shared" si="613"/>
        <v>0.40023514376996805</v>
      </c>
      <c r="Z7748" s="211">
        <f t="shared" ref="Z7748:Z7811" si="615">(I7748-I7747)/($B7748-$B7747)</f>
        <v>0.46</v>
      </c>
      <c r="AA7748" s="178"/>
      <c r="AB7748" s="178"/>
      <c r="AC7748" s="178"/>
    </row>
    <row r="7749" spans="2:29" x14ac:dyDescent="0.35">
      <c r="B7749" s="222">
        <v>782600</v>
      </c>
      <c r="C7749" s="208">
        <v>332699</v>
      </c>
      <c r="D7749" s="309">
        <v>18298.439999999999</v>
      </c>
      <c r="E7749" s="206">
        <v>26615.919999999998</v>
      </c>
      <c r="F7749" s="206">
        <v>29942.91</v>
      </c>
      <c r="G7749" s="205">
        <f t="shared" ref="G7749:G7812" si="616">C7749/B7749</f>
        <v>0.42512011244569387</v>
      </c>
      <c r="H7749" s="207">
        <f t="shared" ref="H7749:H7812" si="617">(C7749-C7748)/(B7749-B7748)</f>
        <v>0.45</v>
      </c>
      <c r="I7749" s="213">
        <v>313228</v>
      </c>
      <c r="J7749" s="213">
        <v>17227.54</v>
      </c>
      <c r="K7749" s="212">
        <v>25058.240000000002</v>
      </c>
      <c r="L7749" s="212">
        <v>28190.52</v>
      </c>
      <c r="M7749" s="239">
        <f t="shared" si="614"/>
        <v>0.51519999999974975</v>
      </c>
      <c r="N7749" s="239"/>
      <c r="O7749" s="178"/>
      <c r="P7749" s="178"/>
      <c r="Q7749" s="178"/>
      <c r="R7749" s="178"/>
      <c r="S7749" s="178"/>
      <c r="T7749" s="178"/>
      <c r="U7749" s="178"/>
      <c r="V7749" s="178"/>
      <c r="W7749" s="178"/>
      <c r="X7749" s="178"/>
      <c r="Y7749" s="210">
        <f t="shared" si="613"/>
        <v>0.40024022489138766</v>
      </c>
      <c r="Z7749" s="211">
        <f t="shared" si="615"/>
        <v>0.44</v>
      </c>
      <c r="AA7749" s="178"/>
      <c r="AB7749" s="178"/>
      <c r="AC7749" s="178"/>
    </row>
    <row r="7750" spans="2:29" x14ac:dyDescent="0.35">
      <c r="B7750" s="222">
        <v>782700</v>
      </c>
      <c r="C7750" s="208">
        <v>332744</v>
      </c>
      <c r="D7750" s="309">
        <v>18300.919999999998</v>
      </c>
      <c r="E7750" s="206">
        <v>26619.52</v>
      </c>
      <c r="F7750" s="206">
        <v>29946.959999999999</v>
      </c>
      <c r="G7750" s="205">
        <f t="shared" si="616"/>
        <v>0.42512329117158554</v>
      </c>
      <c r="H7750" s="207">
        <f t="shared" si="617"/>
        <v>0.45</v>
      </c>
      <c r="I7750" s="213">
        <v>313274</v>
      </c>
      <c r="J7750" s="213">
        <v>17230.07</v>
      </c>
      <c r="K7750" s="212">
        <v>25061.919999999998</v>
      </c>
      <c r="L7750" s="212">
        <v>28194.66</v>
      </c>
      <c r="M7750" s="239">
        <f t="shared" si="614"/>
        <v>0.51530000000006115</v>
      </c>
      <c r="N7750" s="239"/>
      <c r="O7750" s="178"/>
      <c r="P7750" s="178"/>
      <c r="Q7750" s="178"/>
      <c r="R7750" s="178"/>
      <c r="S7750" s="178"/>
      <c r="T7750" s="178"/>
      <c r="U7750" s="178"/>
      <c r="V7750" s="178"/>
      <c r="W7750" s="178"/>
      <c r="X7750" s="178"/>
      <c r="Y7750" s="210">
        <f t="shared" si="613"/>
        <v>0.40024785997189216</v>
      </c>
      <c r="Z7750" s="211">
        <f t="shared" si="615"/>
        <v>0.46</v>
      </c>
      <c r="AA7750" s="178"/>
      <c r="AB7750" s="178"/>
      <c r="AC7750" s="178"/>
    </row>
    <row r="7751" spans="2:29" x14ac:dyDescent="0.35">
      <c r="B7751" s="222">
        <v>782800</v>
      </c>
      <c r="C7751" s="208">
        <v>332789</v>
      </c>
      <c r="D7751" s="309">
        <v>18303.39</v>
      </c>
      <c r="E7751" s="206">
        <v>26623.119999999999</v>
      </c>
      <c r="F7751" s="206">
        <v>29951.01</v>
      </c>
      <c r="G7751" s="205">
        <f t="shared" si="616"/>
        <v>0.42512646908533469</v>
      </c>
      <c r="H7751" s="207">
        <f t="shared" si="617"/>
        <v>0.45</v>
      </c>
      <c r="I7751" s="213">
        <v>313318</v>
      </c>
      <c r="J7751" s="213">
        <v>17232.490000000002</v>
      </c>
      <c r="K7751" s="212">
        <v>25065.439999999999</v>
      </c>
      <c r="L7751" s="212">
        <v>28198.62</v>
      </c>
      <c r="M7751" s="239">
        <f t="shared" si="614"/>
        <v>0.51520000000025901</v>
      </c>
      <c r="N7751" s="239"/>
      <c r="O7751" s="178"/>
      <c r="P7751" s="178"/>
      <c r="Q7751" s="178"/>
      <c r="R7751" s="178"/>
      <c r="S7751" s="178"/>
      <c r="T7751" s="178"/>
      <c r="U7751" s="178"/>
      <c r="V7751" s="178"/>
      <c r="W7751" s="178"/>
      <c r="X7751" s="178"/>
      <c r="Y7751" s="210">
        <f t="shared" si="613"/>
        <v>0.40025293817066937</v>
      </c>
      <c r="Z7751" s="211">
        <f t="shared" si="615"/>
        <v>0.44</v>
      </c>
      <c r="AA7751" s="178"/>
      <c r="AB7751" s="178"/>
      <c r="AC7751" s="178"/>
    </row>
    <row r="7752" spans="2:29" x14ac:dyDescent="0.35">
      <c r="B7752" s="222">
        <v>782900</v>
      </c>
      <c r="C7752" s="208">
        <v>332834</v>
      </c>
      <c r="D7752" s="309">
        <v>18305.87</v>
      </c>
      <c r="E7752" s="206">
        <v>26626.720000000001</v>
      </c>
      <c r="F7752" s="206">
        <v>29955.06</v>
      </c>
      <c r="G7752" s="205">
        <f t="shared" si="616"/>
        <v>0.42512964618725252</v>
      </c>
      <c r="H7752" s="207">
        <f t="shared" si="617"/>
        <v>0.45</v>
      </c>
      <c r="I7752" s="213">
        <v>313364</v>
      </c>
      <c r="J7752" s="213">
        <v>17235.02</v>
      </c>
      <c r="K7752" s="212">
        <v>25069.119999999999</v>
      </c>
      <c r="L7752" s="212">
        <v>28202.76</v>
      </c>
      <c r="M7752" s="239">
        <f t="shared" si="614"/>
        <v>0.51529999999995202</v>
      </c>
      <c r="N7752" s="239"/>
      <c r="O7752" s="178"/>
      <c r="P7752" s="178"/>
      <c r="Q7752" s="178"/>
      <c r="R7752" s="178"/>
      <c r="S7752" s="178"/>
      <c r="T7752" s="178"/>
      <c r="U7752" s="178"/>
      <c r="V7752" s="178"/>
      <c r="W7752" s="178"/>
      <c r="X7752" s="178"/>
      <c r="Y7752" s="210">
        <f t="shared" si="613"/>
        <v>0.40026056967684248</v>
      </c>
      <c r="Z7752" s="211">
        <f t="shared" si="615"/>
        <v>0.46</v>
      </c>
      <c r="AA7752" s="178"/>
      <c r="AB7752" s="178"/>
      <c r="AC7752" s="178"/>
    </row>
    <row r="7753" spans="2:29" x14ac:dyDescent="0.35">
      <c r="B7753" s="222">
        <v>783000</v>
      </c>
      <c r="C7753" s="208">
        <v>332879</v>
      </c>
      <c r="D7753" s="309">
        <v>18308.34</v>
      </c>
      <c r="E7753" s="206">
        <v>26630.32</v>
      </c>
      <c r="F7753" s="206">
        <v>29959.11</v>
      </c>
      <c r="G7753" s="205">
        <f t="shared" si="616"/>
        <v>0.42513282247765005</v>
      </c>
      <c r="H7753" s="207">
        <f t="shared" si="617"/>
        <v>0.45</v>
      </c>
      <c r="I7753" s="213">
        <v>313408</v>
      </c>
      <c r="J7753" s="213">
        <v>17237.439999999999</v>
      </c>
      <c r="K7753" s="212">
        <v>25072.639999999999</v>
      </c>
      <c r="L7753" s="212">
        <v>28206.720000000001</v>
      </c>
      <c r="M7753" s="239">
        <f t="shared" si="614"/>
        <v>0.51520000000011346</v>
      </c>
      <c r="N7753" s="239"/>
      <c r="O7753" s="178"/>
      <c r="P7753" s="178"/>
      <c r="Q7753" s="178"/>
      <c r="R7753" s="178"/>
      <c r="S7753" s="178"/>
      <c r="T7753" s="178"/>
      <c r="U7753" s="178"/>
      <c r="V7753" s="178"/>
      <c r="W7753" s="178"/>
      <c r="X7753" s="178"/>
      <c r="Y7753" s="210">
        <f t="shared" si="613"/>
        <v>0.40026564495530015</v>
      </c>
      <c r="Z7753" s="211">
        <f t="shared" si="615"/>
        <v>0.44</v>
      </c>
      <c r="AA7753" s="178"/>
      <c r="AB7753" s="178"/>
      <c r="AC7753" s="178"/>
    </row>
    <row r="7754" spans="2:29" x14ac:dyDescent="0.35">
      <c r="B7754" s="222">
        <v>783100</v>
      </c>
      <c r="C7754" s="208">
        <v>332924</v>
      </c>
      <c r="D7754" s="309">
        <v>18310.82</v>
      </c>
      <c r="E7754" s="206">
        <v>26633.919999999998</v>
      </c>
      <c r="F7754" s="206">
        <v>29963.16</v>
      </c>
      <c r="G7754" s="205">
        <f t="shared" si="616"/>
        <v>0.42513599795683821</v>
      </c>
      <c r="H7754" s="207">
        <f t="shared" si="617"/>
        <v>0.45</v>
      </c>
      <c r="I7754" s="213">
        <v>313454</v>
      </c>
      <c r="J7754" s="213">
        <v>17239.97</v>
      </c>
      <c r="K7754" s="212">
        <v>25076.32</v>
      </c>
      <c r="L7754" s="212">
        <v>28210.86</v>
      </c>
      <c r="M7754" s="239">
        <f t="shared" si="614"/>
        <v>0.51529999999980647</v>
      </c>
      <c r="N7754" s="239"/>
      <c r="O7754" s="178"/>
      <c r="P7754" s="178"/>
      <c r="Q7754" s="178"/>
      <c r="R7754" s="178"/>
      <c r="S7754" s="178"/>
      <c r="T7754" s="178"/>
      <c r="U7754" s="178"/>
      <c r="V7754" s="178"/>
      <c r="W7754" s="178"/>
      <c r="X7754" s="178"/>
      <c r="Y7754" s="210">
        <f t="shared" si="613"/>
        <v>0.40027327288979697</v>
      </c>
      <c r="Z7754" s="211">
        <f t="shared" si="615"/>
        <v>0.46</v>
      </c>
      <c r="AA7754" s="178"/>
      <c r="AB7754" s="178"/>
      <c r="AC7754" s="178"/>
    </row>
    <row r="7755" spans="2:29" x14ac:dyDescent="0.35">
      <c r="B7755" s="222">
        <v>783200</v>
      </c>
      <c r="C7755" s="208">
        <v>332969</v>
      </c>
      <c r="D7755" s="309">
        <v>18313.29</v>
      </c>
      <c r="E7755" s="206">
        <v>26637.52</v>
      </c>
      <c r="F7755" s="206">
        <v>29967.21</v>
      </c>
      <c r="G7755" s="205">
        <f t="shared" si="616"/>
        <v>0.42513917262512768</v>
      </c>
      <c r="H7755" s="207">
        <f t="shared" si="617"/>
        <v>0.45</v>
      </c>
      <c r="I7755" s="213">
        <v>313498</v>
      </c>
      <c r="J7755" s="213">
        <v>17242.39</v>
      </c>
      <c r="K7755" s="212">
        <v>25079.84</v>
      </c>
      <c r="L7755" s="212">
        <v>28214.82</v>
      </c>
      <c r="M7755" s="239">
        <f t="shared" si="614"/>
        <v>0.51520000000000432</v>
      </c>
      <c r="N7755" s="239"/>
      <c r="O7755" s="178"/>
      <c r="P7755" s="178"/>
      <c r="Q7755" s="178"/>
      <c r="R7755" s="178"/>
      <c r="S7755" s="178"/>
      <c r="T7755" s="178"/>
      <c r="U7755" s="178"/>
      <c r="V7755" s="178"/>
      <c r="W7755" s="178"/>
      <c r="X7755" s="178"/>
      <c r="Y7755" s="210">
        <f t="shared" si="613"/>
        <v>0.40027834525025535</v>
      </c>
      <c r="Z7755" s="211">
        <f t="shared" si="615"/>
        <v>0.44</v>
      </c>
      <c r="AA7755" s="178"/>
      <c r="AB7755" s="178"/>
      <c r="AC7755" s="178"/>
    </row>
    <row r="7756" spans="2:29" x14ac:dyDescent="0.35">
      <c r="B7756" s="222">
        <v>783300</v>
      </c>
      <c r="C7756" s="208">
        <v>333014</v>
      </c>
      <c r="D7756" s="309">
        <v>18315.77</v>
      </c>
      <c r="E7756" s="206">
        <v>26641.119999999999</v>
      </c>
      <c r="F7756" s="206">
        <v>29971.26</v>
      </c>
      <c r="G7756" s="205">
        <f t="shared" si="616"/>
        <v>0.42514234648282906</v>
      </c>
      <c r="H7756" s="207">
        <f t="shared" si="617"/>
        <v>0.45</v>
      </c>
      <c r="I7756" s="213">
        <v>313544</v>
      </c>
      <c r="J7756" s="213">
        <v>17244.919999999998</v>
      </c>
      <c r="K7756" s="212">
        <v>25083.52</v>
      </c>
      <c r="L7756" s="212">
        <v>28218.959999999999</v>
      </c>
      <c r="M7756" s="239">
        <f t="shared" si="614"/>
        <v>0.51530000000027942</v>
      </c>
      <c r="N7756" s="239"/>
      <c r="O7756" s="178"/>
      <c r="P7756" s="178"/>
      <c r="Q7756" s="178"/>
      <c r="R7756" s="178"/>
      <c r="S7756" s="178"/>
      <c r="T7756" s="178"/>
      <c r="U7756" s="178"/>
      <c r="V7756" s="178"/>
      <c r="W7756" s="178"/>
      <c r="X7756" s="178"/>
      <c r="Y7756" s="210">
        <f t="shared" si="613"/>
        <v>0.40028596961572832</v>
      </c>
      <c r="Z7756" s="211">
        <f t="shared" si="615"/>
        <v>0.46</v>
      </c>
      <c r="AA7756" s="178"/>
      <c r="AB7756" s="178"/>
      <c r="AC7756" s="178"/>
    </row>
    <row r="7757" spans="2:29" x14ac:dyDescent="0.35">
      <c r="B7757" s="222">
        <v>783400</v>
      </c>
      <c r="C7757" s="208">
        <v>333059</v>
      </c>
      <c r="D7757" s="309">
        <v>18318.240000000002</v>
      </c>
      <c r="E7757" s="206">
        <v>26644.720000000001</v>
      </c>
      <c r="F7757" s="206">
        <v>29975.31</v>
      </c>
      <c r="G7757" s="205">
        <f t="shared" si="616"/>
        <v>0.42514551953025276</v>
      </c>
      <c r="H7757" s="207">
        <f t="shared" si="617"/>
        <v>0.45</v>
      </c>
      <c r="I7757" s="213">
        <v>313588</v>
      </c>
      <c r="J7757" s="213">
        <v>17247.34</v>
      </c>
      <c r="K7757" s="212">
        <v>25087.040000000001</v>
      </c>
      <c r="L7757" s="212">
        <v>28222.92</v>
      </c>
      <c r="M7757" s="239">
        <f t="shared" si="614"/>
        <v>0.51519999999989519</v>
      </c>
      <c r="N7757" s="239"/>
      <c r="O7757" s="178"/>
      <c r="P7757" s="178"/>
      <c r="Q7757" s="178"/>
      <c r="R7757" s="178"/>
      <c r="S7757" s="178"/>
      <c r="T7757" s="178"/>
      <c r="U7757" s="178"/>
      <c r="V7757" s="178"/>
      <c r="W7757" s="178"/>
      <c r="X7757" s="178"/>
      <c r="Y7757" s="210">
        <f t="shared" si="613"/>
        <v>0.4002910390605055</v>
      </c>
      <c r="Z7757" s="211">
        <f t="shared" si="615"/>
        <v>0.44</v>
      </c>
      <c r="AA7757" s="178"/>
      <c r="AB7757" s="178"/>
      <c r="AC7757" s="178"/>
    </row>
    <row r="7758" spans="2:29" x14ac:dyDescent="0.35">
      <c r="B7758" s="222">
        <v>783500</v>
      </c>
      <c r="C7758" s="208">
        <v>333104</v>
      </c>
      <c r="D7758" s="309">
        <v>18320.72</v>
      </c>
      <c r="E7758" s="206">
        <v>26648.32</v>
      </c>
      <c r="F7758" s="206">
        <v>29979.360000000001</v>
      </c>
      <c r="G7758" s="205">
        <f t="shared" si="616"/>
        <v>0.42514869176770897</v>
      </c>
      <c r="H7758" s="207">
        <f t="shared" si="617"/>
        <v>0.45</v>
      </c>
      <c r="I7758" s="213">
        <v>313634</v>
      </c>
      <c r="J7758" s="213">
        <v>17249.87</v>
      </c>
      <c r="K7758" s="212">
        <v>25090.720000000001</v>
      </c>
      <c r="L7758" s="212">
        <v>28227.06</v>
      </c>
      <c r="M7758" s="239">
        <f t="shared" si="614"/>
        <v>0.51529999999955178</v>
      </c>
      <c r="N7758" s="239"/>
      <c r="O7758" s="178"/>
      <c r="P7758" s="178"/>
      <c r="Q7758" s="178"/>
      <c r="R7758" s="178"/>
      <c r="S7758" s="178"/>
      <c r="T7758" s="178"/>
      <c r="U7758" s="178"/>
      <c r="V7758" s="178"/>
      <c r="W7758" s="178"/>
      <c r="X7758" s="178"/>
      <c r="Y7758" s="210">
        <f t="shared" si="613"/>
        <v>0.40029865985960433</v>
      </c>
      <c r="Z7758" s="211">
        <f t="shared" si="615"/>
        <v>0.46</v>
      </c>
      <c r="AA7758" s="178"/>
      <c r="AB7758" s="178"/>
      <c r="AC7758" s="178"/>
    </row>
    <row r="7759" spans="2:29" x14ac:dyDescent="0.35">
      <c r="B7759" s="222">
        <v>783600</v>
      </c>
      <c r="C7759" s="208">
        <v>333149</v>
      </c>
      <c r="D7759" s="309">
        <v>18323.189999999999</v>
      </c>
      <c r="E7759" s="206">
        <v>26651.919999999998</v>
      </c>
      <c r="F7759" s="206">
        <v>29983.41</v>
      </c>
      <c r="G7759" s="205">
        <f t="shared" si="616"/>
        <v>0.42515186319550791</v>
      </c>
      <c r="H7759" s="207">
        <f t="shared" si="617"/>
        <v>0.45</v>
      </c>
      <c r="I7759" s="213">
        <v>313678</v>
      </c>
      <c r="J7759" s="213">
        <v>17252.29</v>
      </c>
      <c r="K7759" s="212">
        <v>25094.240000000002</v>
      </c>
      <c r="L7759" s="212">
        <v>28231.02</v>
      </c>
      <c r="M7759" s="239">
        <f t="shared" si="614"/>
        <v>0.51519999999974975</v>
      </c>
      <c r="N7759" s="239"/>
      <c r="O7759" s="178"/>
      <c r="P7759" s="178"/>
      <c r="Q7759" s="178"/>
      <c r="R7759" s="178"/>
      <c r="S7759" s="178"/>
      <c r="T7759" s="178"/>
      <c r="U7759" s="178"/>
      <c r="V7759" s="178"/>
      <c r="W7759" s="178"/>
      <c r="X7759" s="178"/>
      <c r="Y7759" s="210">
        <f t="shared" si="613"/>
        <v>0.4003037263910158</v>
      </c>
      <c r="Z7759" s="211">
        <f t="shared" si="615"/>
        <v>0.44</v>
      </c>
      <c r="AA7759" s="178"/>
      <c r="AB7759" s="178"/>
      <c r="AC7759" s="178"/>
    </row>
    <row r="7760" spans="2:29" x14ac:dyDescent="0.35">
      <c r="B7760" s="222">
        <v>783700</v>
      </c>
      <c r="C7760" s="208">
        <v>333194</v>
      </c>
      <c r="D7760" s="309">
        <v>18325.669999999998</v>
      </c>
      <c r="E7760" s="206">
        <v>26655.52</v>
      </c>
      <c r="F7760" s="206">
        <v>29987.46</v>
      </c>
      <c r="G7760" s="205">
        <f t="shared" si="616"/>
        <v>0.42515503381395942</v>
      </c>
      <c r="H7760" s="207">
        <f t="shared" si="617"/>
        <v>0.45</v>
      </c>
      <c r="I7760" s="213">
        <v>313724</v>
      </c>
      <c r="J7760" s="213">
        <v>17254.82</v>
      </c>
      <c r="K7760" s="212">
        <v>25097.919999999998</v>
      </c>
      <c r="L7760" s="212">
        <v>28235.16</v>
      </c>
      <c r="M7760" s="239">
        <f t="shared" si="614"/>
        <v>0.51530000000006115</v>
      </c>
      <c r="N7760" s="239"/>
      <c r="O7760" s="178"/>
      <c r="P7760" s="178"/>
      <c r="Q7760" s="178"/>
      <c r="R7760" s="178"/>
      <c r="S7760" s="178"/>
      <c r="T7760" s="178"/>
      <c r="U7760" s="178"/>
      <c r="V7760" s="178"/>
      <c r="W7760" s="178"/>
      <c r="X7760" s="178"/>
      <c r="Y7760" s="210">
        <f t="shared" si="613"/>
        <v>0.40031134362638765</v>
      </c>
      <c r="Z7760" s="211">
        <f t="shared" si="615"/>
        <v>0.46</v>
      </c>
      <c r="AA7760" s="178"/>
      <c r="AB7760" s="178"/>
      <c r="AC7760" s="178"/>
    </row>
    <row r="7761" spans="2:29" x14ac:dyDescent="0.35">
      <c r="B7761" s="222">
        <v>783800</v>
      </c>
      <c r="C7761" s="208">
        <v>333239</v>
      </c>
      <c r="D7761" s="309">
        <v>18328.14</v>
      </c>
      <c r="E7761" s="206">
        <v>26659.119999999999</v>
      </c>
      <c r="F7761" s="206">
        <v>29991.51</v>
      </c>
      <c r="G7761" s="205">
        <f t="shared" si="616"/>
        <v>0.42515820362337331</v>
      </c>
      <c r="H7761" s="207">
        <f t="shared" si="617"/>
        <v>0.45</v>
      </c>
      <c r="I7761" s="213">
        <v>313768</v>
      </c>
      <c r="J7761" s="213">
        <v>17257.240000000002</v>
      </c>
      <c r="K7761" s="212">
        <v>25101.439999999999</v>
      </c>
      <c r="L7761" s="212">
        <v>28239.119999999999</v>
      </c>
      <c r="M7761" s="239">
        <f t="shared" si="614"/>
        <v>0.51520000000025901</v>
      </c>
      <c r="N7761" s="239"/>
      <c r="O7761" s="178"/>
      <c r="P7761" s="178"/>
      <c r="Q7761" s="178"/>
      <c r="R7761" s="178"/>
      <c r="S7761" s="178"/>
      <c r="T7761" s="178"/>
      <c r="U7761" s="178"/>
      <c r="V7761" s="178"/>
      <c r="W7761" s="178"/>
      <c r="X7761" s="178"/>
      <c r="Y7761" s="210">
        <f t="shared" si="613"/>
        <v>0.40031640724674661</v>
      </c>
      <c r="Z7761" s="211">
        <f t="shared" si="615"/>
        <v>0.44</v>
      </c>
      <c r="AA7761" s="178"/>
      <c r="AB7761" s="178"/>
      <c r="AC7761" s="178"/>
    </row>
    <row r="7762" spans="2:29" x14ac:dyDescent="0.35">
      <c r="B7762" s="222">
        <v>783900</v>
      </c>
      <c r="C7762" s="208">
        <v>333284</v>
      </c>
      <c r="D7762" s="309">
        <v>18330.62</v>
      </c>
      <c r="E7762" s="206">
        <v>26662.720000000001</v>
      </c>
      <c r="F7762" s="206">
        <v>29995.56</v>
      </c>
      <c r="G7762" s="205">
        <f t="shared" si="616"/>
        <v>0.42516137262405918</v>
      </c>
      <c r="H7762" s="207">
        <f t="shared" si="617"/>
        <v>0.45</v>
      </c>
      <c r="I7762" s="213">
        <v>313814</v>
      </c>
      <c r="J7762" s="213">
        <v>17259.77</v>
      </c>
      <c r="K7762" s="212">
        <v>25105.119999999999</v>
      </c>
      <c r="L7762" s="212">
        <v>28243.26</v>
      </c>
      <c r="M7762" s="239">
        <f t="shared" si="614"/>
        <v>0.51529999999995202</v>
      </c>
      <c r="N7762" s="239"/>
      <c r="O7762" s="178"/>
      <c r="P7762" s="178"/>
      <c r="Q7762" s="178"/>
      <c r="R7762" s="178"/>
      <c r="S7762" s="178"/>
      <c r="T7762" s="178"/>
      <c r="U7762" s="178"/>
      <c r="V7762" s="178"/>
      <c r="W7762" s="178"/>
      <c r="X7762" s="178"/>
      <c r="Y7762" s="210">
        <f t="shared" si="613"/>
        <v>0.40032402092103586</v>
      </c>
      <c r="Z7762" s="211">
        <f t="shared" si="615"/>
        <v>0.46</v>
      </c>
      <c r="AA7762" s="178"/>
      <c r="AB7762" s="178"/>
      <c r="AC7762" s="178"/>
    </row>
    <row r="7763" spans="2:29" x14ac:dyDescent="0.35">
      <c r="B7763" s="222">
        <v>784000</v>
      </c>
      <c r="C7763" s="208">
        <v>333329</v>
      </c>
      <c r="D7763" s="309">
        <v>18333.09</v>
      </c>
      <c r="E7763" s="206">
        <v>26666.32</v>
      </c>
      <c r="F7763" s="206">
        <v>29999.61</v>
      </c>
      <c r="G7763" s="205">
        <f t="shared" si="616"/>
        <v>0.42516454081632654</v>
      </c>
      <c r="H7763" s="207">
        <f t="shared" si="617"/>
        <v>0.45</v>
      </c>
      <c r="I7763" s="213">
        <v>313858</v>
      </c>
      <c r="J7763" s="213">
        <v>17262.189999999999</v>
      </c>
      <c r="K7763" s="212">
        <v>25108.639999999999</v>
      </c>
      <c r="L7763" s="212">
        <v>28247.22</v>
      </c>
      <c r="M7763" s="239">
        <f t="shared" si="614"/>
        <v>0.51520000000011346</v>
      </c>
      <c r="N7763" s="239"/>
      <c r="O7763" s="178"/>
      <c r="P7763" s="178"/>
      <c r="Q7763" s="178"/>
      <c r="R7763" s="178"/>
      <c r="S7763" s="178"/>
      <c r="T7763" s="178"/>
      <c r="U7763" s="178"/>
      <c r="V7763" s="178"/>
      <c r="W7763" s="178"/>
      <c r="X7763" s="178"/>
      <c r="Y7763" s="210">
        <f t="shared" si="613"/>
        <v>0.40032908163265307</v>
      </c>
      <c r="Z7763" s="211">
        <f t="shared" si="615"/>
        <v>0.44</v>
      </c>
      <c r="AA7763" s="178"/>
      <c r="AB7763" s="178"/>
      <c r="AC7763" s="178"/>
    </row>
    <row r="7764" spans="2:29" x14ac:dyDescent="0.35">
      <c r="B7764" s="222">
        <v>784100</v>
      </c>
      <c r="C7764" s="208">
        <v>333374</v>
      </c>
      <c r="D7764" s="309">
        <v>18335.57</v>
      </c>
      <c r="E7764" s="206">
        <v>26669.919999999998</v>
      </c>
      <c r="F7764" s="206">
        <v>30003.66</v>
      </c>
      <c r="G7764" s="205">
        <f t="shared" si="616"/>
        <v>0.42516770820048461</v>
      </c>
      <c r="H7764" s="207">
        <f t="shared" si="617"/>
        <v>0.45</v>
      </c>
      <c r="I7764" s="213">
        <v>313904</v>
      </c>
      <c r="J7764" s="213">
        <v>17264.72</v>
      </c>
      <c r="K7764" s="212">
        <v>25112.32</v>
      </c>
      <c r="L7764" s="212">
        <v>28251.360000000001</v>
      </c>
      <c r="M7764" s="239">
        <f t="shared" si="614"/>
        <v>0.51529999999980647</v>
      </c>
      <c r="N7764" s="239"/>
      <c r="O7764" s="178"/>
      <c r="P7764" s="178"/>
      <c r="Q7764" s="178"/>
      <c r="R7764" s="178"/>
      <c r="S7764" s="178"/>
      <c r="T7764" s="178"/>
      <c r="U7764" s="178"/>
      <c r="V7764" s="178"/>
      <c r="W7764" s="178"/>
      <c r="X7764" s="178"/>
      <c r="Y7764" s="210">
        <f t="shared" si="613"/>
        <v>0.40033669174850145</v>
      </c>
      <c r="Z7764" s="211">
        <f t="shared" si="615"/>
        <v>0.46</v>
      </c>
      <c r="AA7764" s="178"/>
      <c r="AB7764" s="178"/>
      <c r="AC7764" s="178"/>
    </row>
    <row r="7765" spans="2:29" x14ac:dyDescent="0.35">
      <c r="B7765" s="222">
        <v>784200</v>
      </c>
      <c r="C7765" s="208">
        <v>333419</v>
      </c>
      <c r="D7765" s="309">
        <v>18338.04</v>
      </c>
      <c r="E7765" s="206">
        <v>26673.52</v>
      </c>
      <c r="F7765" s="206">
        <v>30007.71</v>
      </c>
      <c r="G7765" s="205">
        <f t="shared" si="616"/>
        <v>0.42517087477684262</v>
      </c>
      <c r="H7765" s="207">
        <f t="shared" si="617"/>
        <v>0.45</v>
      </c>
      <c r="I7765" s="213">
        <v>313948</v>
      </c>
      <c r="J7765" s="213">
        <v>17267.14</v>
      </c>
      <c r="K7765" s="212">
        <v>25115.84</v>
      </c>
      <c r="L7765" s="212">
        <v>28255.32</v>
      </c>
      <c r="M7765" s="239">
        <f t="shared" si="614"/>
        <v>0.51520000000000432</v>
      </c>
      <c r="N7765" s="239"/>
      <c r="O7765" s="178"/>
      <c r="P7765" s="178"/>
      <c r="Q7765" s="178"/>
      <c r="R7765" s="178"/>
      <c r="S7765" s="178"/>
      <c r="T7765" s="178"/>
      <c r="U7765" s="178"/>
      <c r="V7765" s="178"/>
      <c r="W7765" s="178"/>
      <c r="X7765" s="178"/>
      <c r="Y7765" s="210">
        <f t="shared" si="613"/>
        <v>0.40034174955368529</v>
      </c>
      <c r="Z7765" s="211">
        <f t="shared" si="615"/>
        <v>0.44</v>
      </c>
      <c r="AA7765" s="178"/>
      <c r="AB7765" s="178"/>
      <c r="AC7765" s="178"/>
    </row>
    <row r="7766" spans="2:29" x14ac:dyDescent="0.35">
      <c r="B7766" s="222">
        <v>784300</v>
      </c>
      <c r="C7766" s="208">
        <v>333464</v>
      </c>
      <c r="D7766" s="309">
        <v>18340.52</v>
      </c>
      <c r="E7766" s="206">
        <v>26677.119999999999</v>
      </c>
      <c r="F7766" s="206">
        <v>30011.759999999998</v>
      </c>
      <c r="G7766" s="205">
        <f t="shared" si="616"/>
        <v>0.42517404054570956</v>
      </c>
      <c r="H7766" s="207">
        <f t="shared" si="617"/>
        <v>0.45</v>
      </c>
      <c r="I7766" s="213">
        <v>313994</v>
      </c>
      <c r="J7766" s="213">
        <v>17269.669999999998</v>
      </c>
      <c r="K7766" s="212">
        <v>25119.52</v>
      </c>
      <c r="L7766" s="212">
        <v>28259.46</v>
      </c>
      <c r="M7766" s="239">
        <f t="shared" si="614"/>
        <v>0.51530000000027942</v>
      </c>
      <c r="N7766" s="239"/>
      <c r="O7766" s="178"/>
      <c r="P7766" s="178"/>
      <c r="Q7766" s="178"/>
      <c r="R7766" s="178"/>
      <c r="S7766" s="178"/>
      <c r="T7766" s="178"/>
      <c r="U7766" s="178"/>
      <c r="V7766" s="178"/>
      <c r="W7766" s="178"/>
      <c r="X7766" s="178"/>
      <c r="Y7766" s="210">
        <f t="shared" si="613"/>
        <v>0.40034935611373201</v>
      </c>
      <c r="Z7766" s="211">
        <f t="shared" si="615"/>
        <v>0.46</v>
      </c>
      <c r="AA7766" s="178"/>
      <c r="AB7766" s="178"/>
      <c r="AC7766" s="178"/>
    </row>
    <row r="7767" spans="2:29" x14ac:dyDescent="0.35">
      <c r="B7767" s="222">
        <v>784400</v>
      </c>
      <c r="C7767" s="208">
        <v>333509</v>
      </c>
      <c r="D7767" s="309">
        <v>18342.990000000002</v>
      </c>
      <c r="E7767" s="206">
        <v>26680.720000000001</v>
      </c>
      <c r="F7767" s="206">
        <v>30015.81</v>
      </c>
      <c r="G7767" s="205">
        <f t="shared" si="616"/>
        <v>0.42517720550739418</v>
      </c>
      <c r="H7767" s="207">
        <f t="shared" si="617"/>
        <v>0.45</v>
      </c>
      <c r="I7767" s="213">
        <v>314038</v>
      </c>
      <c r="J7767" s="213">
        <v>17272.09</v>
      </c>
      <c r="K7767" s="212">
        <v>25123.040000000001</v>
      </c>
      <c r="L7767" s="212">
        <v>28263.42</v>
      </c>
      <c r="M7767" s="239">
        <f t="shared" si="614"/>
        <v>0.51519999999989519</v>
      </c>
      <c r="N7767" s="239"/>
      <c r="O7767" s="178"/>
      <c r="P7767" s="178"/>
      <c r="Q7767" s="178"/>
      <c r="R7767" s="178"/>
      <c r="S7767" s="178"/>
      <c r="T7767" s="178"/>
      <c r="U7767" s="178"/>
      <c r="V7767" s="178"/>
      <c r="W7767" s="178"/>
      <c r="X7767" s="178"/>
      <c r="Y7767" s="210">
        <f t="shared" si="613"/>
        <v>0.40035441101478836</v>
      </c>
      <c r="Z7767" s="211">
        <f t="shared" si="615"/>
        <v>0.44</v>
      </c>
      <c r="AA7767" s="178"/>
      <c r="AB7767" s="178"/>
      <c r="AC7767" s="178"/>
    </row>
    <row r="7768" spans="2:29" x14ac:dyDescent="0.35">
      <c r="B7768" s="222">
        <v>784500</v>
      </c>
      <c r="C7768" s="208">
        <v>333554</v>
      </c>
      <c r="D7768" s="309">
        <v>18345.47</v>
      </c>
      <c r="E7768" s="206">
        <v>26684.32</v>
      </c>
      <c r="F7768" s="206">
        <v>30019.86</v>
      </c>
      <c r="G7768" s="205">
        <f t="shared" si="616"/>
        <v>0.42518036966220524</v>
      </c>
      <c r="H7768" s="207">
        <f t="shared" si="617"/>
        <v>0.45</v>
      </c>
      <c r="I7768" s="213">
        <v>314084</v>
      </c>
      <c r="J7768" s="213">
        <v>17274.62</v>
      </c>
      <c r="K7768" s="212">
        <v>25126.720000000001</v>
      </c>
      <c r="L7768" s="212">
        <v>28267.56</v>
      </c>
      <c r="M7768" s="239">
        <f t="shared" si="614"/>
        <v>0.51529999999955178</v>
      </c>
      <c r="N7768" s="239"/>
      <c r="O7768" s="178"/>
      <c r="P7768" s="178"/>
      <c r="Q7768" s="178"/>
      <c r="R7768" s="178"/>
      <c r="S7768" s="178"/>
      <c r="T7768" s="178"/>
      <c r="U7768" s="178"/>
      <c r="V7768" s="178"/>
      <c r="W7768" s="178"/>
      <c r="X7768" s="178"/>
      <c r="Y7768" s="210">
        <f t="shared" si="613"/>
        <v>0.40036201402166988</v>
      </c>
      <c r="Z7768" s="211">
        <f t="shared" si="615"/>
        <v>0.46</v>
      </c>
      <c r="AA7768" s="178"/>
      <c r="AB7768" s="178"/>
      <c r="AC7768" s="178"/>
    </row>
    <row r="7769" spans="2:29" x14ac:dyDescent="0.35">
      <c r="B7769" s="222">
        <v>784600</v>
      </c>
      <c r="C7769" s="208">
        <v>333599</v>
      </c>
      <c r="D7769" s="309">
        <v>18347.939999999999</v>
      </c>
      <c r="E7769" s="206">
        <v>26687.919999999998</v>
      </c>
      <c r="F7769" s="206">
        <v>30023.91</v>
      </c>
      <c r="G7769" s="205">
        <f t="shared" si="616"/>
        <v>0.4251835330104512</v>
      </c>
      <c r="H7769" s="207">
        <f t="shared" si="617"/>
        <v>0.45</v>
      </c>
      <c r="I7769" s="213">
        <v>314128</v>
      </c>
      <c r="J7769" s="213">
        <v>17277.04</v>
      </c>
      <c r="K7769" s="212">
        <v>25130.240000000002</v>
      </c>
      <c r="L7769" s="212">
        <v>28271.52</v>
      </c>
      <c r="M7769" s="239">
        <f t="shared" si="614"/>
        <v>0.51519999999974975</v>
      </c>
      <c r="N7769" s="239"/>
      <c r="O7769" s="178"/>
      <c r="P7769" s="178"/>
      <c r="Q7769" s="178"/>
      <c r="R7769" s="178"/>
      <c r="S7769" s="178"/>
      <c r="T7769" s="178"/>
      <c r="U7769" s="178"/>
      <c r="V7769" s="178"/>
      <c r="W7769" s="178"/>
      <c r="X7769" s="178"/>
      <c r="Y7769" s="210">
        <f t="shared" si="613"/>
        <v>0.40036706602090238</v>
      </c>
      <c r="Z7769" s="211">
        <f t="shared" si="615"/>
        <v>0.44</v>
      </c>
      <c r="AA7769" s="178"/>
      <c r="AB7769" s="178"/>
      <c r="AC7769" s="178"/>
    </row>
    <row r="7770" spans="2:29" x14ac:dyDescent="0.35">
      <c r="B7770" s="222">
        <v>784700</v>
      </c>
      <c r="C7770" s="208">
        <v>333644</v>
      </c>
      <c r="D7770" s="309">
        <v>18350.419999999998</v>
      </c>
      <c r="E7770" s="206">
        <v>26691.52</v>
      </c>
      <c r="F7770" s="206">
        <v>30027.96</v>
      </c>
      <c r="G7770" s="205">
        <f t="shared" si="616"/>
        <v>0.42518669555244043</v>
      </c>
      <c r="H7770" s="207">
        <f t="shared" si="617"/>
        <v>0.45</v>
      </c>
      <c r="I7770" s="213">
        <v>314174</v>
      </c>
      <c r="J7770" s="213">
        <v>17279.57</v>
      </c>
      <c r="K7770" s="212">
        <v>25133.919999999998</v>
      </c>
      <c r="L7770" s="212">
        <v>28275.66</v>
      </c>
      <c r="M7770" s="239">
        <f t="shared" si="614"/>
        <v>0.51530000000006115</v>
      </c>
      <c r="N7770" s="239"/>
      <c r="O7770" s="178"/>
      <c r="P7770" s="178"/>
      <c r="Q7770" s="178"/>
      <c r="R7770" s="178"/>
      <c r="S7770" s="178"/>
      <c r="T7770" s="178"/>
      <c r="U7770" s="178"/>
      <c r="V7770" s="178"/>
      <c r="W7770" s="178"/>
      <c r="X7770" s="178"/>
      <c r="Y7770" s="210">
        <f t="shared" si="613"/>
        <v>0.40037466547725248</v>
      </c>
      <c r="Z7770" s="211">
        <f t="shared" si="615"/>
        <v>0.46</v>
      </c>
      <c r="AA7770" s="178"/>
      <c r="AB7770" s="178"/>
      <c r="AC7770" s="178"/>
    </row>
    <row r="7771" spans="2:29" x14ac:dyDescent="0.35">
      <c r="B7771" s="222">
        <v>784800</v>
      </c>
      <c r="C7771" s="208">
        <v>333689</v>
      </c>
      <c r="D7771" s="309">
        <v>18352.89</v>
      </c>
      <c r="E7771" s="206">
        <v>26695.119999999999</v>
      </c>
      <c r="F7771" s="206">
        <v>30032.01</v>
      </c>
      <c r="G7771" s="205">
        <f t="shared" si="616"/>
        <v>0.42518985728848113</v>
      </c>
      <c r="H7771" s="207">
        <f t="shared" si="617"/>
        <v>0.45</v>
      </c>
      <c r="I7771" s="213">
        <v>314218</v>
      </c>
      <c r="J7771" s="213">
        <v>17281.990000000002</v>
      </c>
      <c r="K7771" s="212">
        <v>25137.439999999999</v>
      </c>
      <c r="L7771" s="212">
        <v>28279.62</v>
      </c>
      <c r="M7771" s="239">
        <f t="shared" si="614"/>
        <v>0.51520000000025901</v>
      </c>
      <c r="N7771" s="239"/>
      <c r="O7771" s="178"/>
      <c r="P7771" s="178"/>
      <c r="Q7771" s="178"/>
      <c r="R7771" s="178"/>
      <c r="S7771" s="178"/>
      <c r="T7771" s="178"/>
      <c r="U7771" s="178"/>
      <c r="V7771" s="178"/>
      <c r="W7771" s="178"/>
      <c r="X7771" s="178"/>
      <c r="Y7771" s="210">
        <f t="shared" si="613"/>
        <v>0.40037971457696231</v>
      </c>
      <c r="Z7771" s="211">
        <f t="shared" si="615"/>
        <v>0.44</v>
      </c>
      <c r="AA7771" s="178"/>
      <c r="AB7771" s="178"/>
      <c r="AC7771" s="178"/>
    </row>
    <row r="7772" spans="2:29" x14ac:dyDescent="0.35">
      <c r="B7772" s="222">
        <v>784900</v>
      </c>
      <c r="C7772" s="208">
        <v>333734</v>
      </c>
      <c r="D7772" s="309">
        <v>18355.37</v>
      </c>
      <c r="E7772" s="206">
        <v>26698.720000000001</v>
      </c>
      <c r="F7772" s="206">
        <v>30036.06</v>
      </c>
      <c r="G7772" s="205">
        <f t="shared" si="616"/>
        <v>0.42519301821888139</v>
      </c>
      <c r="H7772" s="207">
        <f t="shared" si="617"/>
        <v>0.45</v>
      </c>
      <c r="I7772" s="213">
        <v>314264</v>
      </c>
      <c r="J7772" s="213">
        <v>17284.52</v>
      </c>
      <c r="K7772" s="212">
        <v>25141.119999999999</v>
      </c>
      <c r="L7772" s="212">
        <v>28283.759999999998</v>
      </c>
      <c r="M7772" s="239">
        <f t="shared" si="614"/>
        <v>0.51529999999995202</v>
      </c>
      <c r="N7772" s="239"/>
      <c r="O7772" s="178"/>
      <c r="P7772" s="178"/>
      <c r="Q7772" s="178"/>
      <c r="R7772" s="178"/>
      <c r="S7772" s="178"/>
      <c r="T7772" s="178"/>
      <c r="U7772" s="178"/>
      <c r="V7772" s="178"/>
      <c r="W7772" s="178"/>
      <c r="X7772" s="178"/>
      <c r="Y7772" s="210">
        <f t="shared" si="613"/>
        <v>0.40038731048541215</v>
      </c>
      <c r="Z7772" s="211">
        <f t="shared" si="615"/>
        <v>0.46</v>
      </c>
      <c r="AA7772" s="178"/>
      <c r="AB7772" s="178"/>
      <c r="AC7772" s="178"/>
    </row>
    <row r="7773" spans="2:29" x14ac:dyDescent="0.35">
      <c r="B7773" s="222">
        <v>785000</v>
      </c>
      <c r="C7773" s="208">
        <v>333779</v>
      </c>
      <c r="D7773" s="309">
        <v>18357.84</v>
      </c>
      <c r="E7773" s="206">
        <v>26702.32</v>
      </c>
      <c r="F7773" s="206">
        <v>30040.11</v>
      </c>
      <c r="G7773" s="205">
        <f t="shared" si="616"/>
        <v>0.42519617834394907</v>
      </c>
      <c r="H7773" s="207">
        <f t="shared" si="617"/>
        <v>0.45</v>
      </c>
      <c r="I7773" s="213">
        <v>314308</v>
      </c>
      <c r="J7773" s="213">
        <v>17286.939999999999</v>
      </c>
      <c r="K7773" s="212">
        <v>25144.639999999999</v>
      </c>
      <c r="L7773" s="212">
        <v>28287.72</v>
      </c>
      <c r="M7773" s="239">
        <f t="shared" si="614"/>
        <v>0.51520000000011346</v>
      </c>
      <c r="N7773" s="239"/>
      <c r="O7773" s="178"/>
      <c r="P7773" s="178"/>
      <c r="Q7773" s="178"/>
      <c r="R7773" s="178"/>
      <c r="S7773" s="178"/>
      <c r="T7773" s="178"/>
      <c r="U7773" s="178"/>
      <c r="V7773" s="178"/>
      <c r="W7773" s="178"/>
      <c r="X7773" s="178"/>
      <c r="Y7773" s="210">
        <f t="shared" si="613"/>
        <v>0.40039235668789808</v>
      </c>
      <c r="Z7773" s="211">
        <f t="shared" si="615"/>
        <v>0.44</v>
      </c>
      <c r="AA7773" s="178"/>
      <c r="AB7773" s="178"/>
      <c r="AC7773" s="178"/>
    </row>
    <row r="7774" spans="2:29" x14ac:dyDescent="0.35">
      <c r="B7774" s="222">
        <v>785100</v>
      </c>
      <c r="C7774" s="208">
        <v>333824</v>
      </c>
      <c r="D7774" s="309">
        <v>18360.32</v>
      </c>
      <c r="E7774" s="206">
        <v>26705.919999999998</v>
      </c>
      <c r="F7774" s="206">
        <v>30044.16</v>
      </c>
      <c r="G7774" s="205">
        <f t="shared" si="616"/>
        <v>0.42519933766399187</v>
      </c>
      <c r="H7774" s="207">
        <f t="shared" si="617"/>
        <v>0.45</v>
      </c>
      <c r="I7774" s="213">
        <v>314354</v>
      </c>
      <c r="J7774" s="213">
        <v>17289.47</v>
      </c>
      <c r="K7774" s="212">
        <v>25148.32</v>
      </c>
      <c r="L7774" s="212">
        <v>28291.86</v>
      </c>
      <c r="M7774" s="239">
        <f t="shared" si="614"/>
        <v>0.51529999999980647</v>
      </c>
      <c r="N7774" s="239"/>
      <c r="O7774" s="178"/>
      <c r="P7774" s="178"/>
      <c r="Q7774" s="178"/>
      <c r="R7774" s="178"/>
      <c r="S7774" s="178"/>
      <c r="T7774" s="178"/>
      <c r="U7774" s="178"/>
      <c r="V7774" s="178"/>
      <c r="W7774" s="178"/>
      <c r="X7774" s="178"/>
      <c r="Y7774" s="210">
        <f t="shared" si="613"/>
        <v>0.40039994905107629</v>
      </c>
      <c r="Z7774" s="211">
        <f t="shared" si="615"/>
        <v>0.46</v>
      </c>
      <c r="AA7774" s="178"/>
      <c r="AB7774" s="178"/>
      <c r="AC7774" s="178"/>
    </row>
    <row r="7775" spans="2:29" x14ac:dyDescent="0.35">
      <c r="B7775" s="222">
        <v>785200</v>
      </c>
      <c r="C7775" s="208">
        <v>333869</v>
      </c>
      <c r="D7775" s="309">
        <v>18362.79</v>
      </c>
      <c r="E7775" s="206">
        <v>26709.52</v>
      </c>
      <c r="F7775" s="206">
        <v>30048.21</v>
      </c>
      <c r="G7775" s="205">
        <f t="shared" si="616"/>
        <v>0.42520249617931738</v>
      </c>
      <c r="H7775" s="207">
        <f t="shared" si="617"/>
        <v>0.45</v>
      </c>
      <c r="I7775" s="213">
        <v>314398</v>
      </c>
      <c r="J7775" s="213">
        <v>17291.89</v>
      </c>
      <c r="K7775" s="212">
        <v>25151.84</v>
      </c>
      <c r="L7775" s="212">
        <v>28295.82</v>
      </c>
      <c r="M7775" s="239">
        <f t="shared" si="614"/>
        <v>0.51520000000000432</v>
      </c>
      <c r="N7775" s="239"/>
      <c r="O7775" s="178"/>
      <c r="P7775" s="178"/>
      <c r="Q7775" s="178"/>
      <c r="R7775" s="178"/>
      <c r="S7775" s="178"/>
      <c r="T7775" s="178"/>
      <c r="U7775" s="178"/>
      <c r="V7775" s="178"/>
      <c r="W7775" s="178"/>
      <c r="X7775" s="178"/>
      <c r="Y7775" s="210">
        <f t="shared" si="613"/>
        <v>0.40040499235863475</v>
      </c>
      <c r="Z7775" s="211">
        <f t="shared" si="615"/>
        <v>0.44</v>
      </c>
      <c r="AA7775" s="178"/>
      <c r="AB7775" s="178"/>
      <c r="AC7775" s="178"/>
    </row>
    <row r="7776" spans="2:29" x14ac:dyDescent="0.35">
      <c r="B7776" s="222">
        <v>785300</v>
      </c>
      <c r="C7776" s="208">
        <v>333914</v>
      </c>
      <c r="D7776" s="309">
        <v>18365.27</v>
      </c>
      <c r="E7776" s="206">
        <v>26713.119999999999</v>
      </c>
      <c r="F7776" s="206">
        <v>30052.26</v>
      </c>
      <c r="G7776" s="205">
        <f t="shared" si="616"/>
        <v>0.42520565389023302</v>
      </c>
      <c r="H7776" s="207">
        <f t="shared" si="617"/>
        <v>0.45</v>
      </c>
      <c r="I7776" s="213">
        <v>314444</v>
      </c>
      <c r="J7776" s="213">
        <v>17294.419999999998</v>
      </c>
      <c r="K7776" s="212">
        <v>25155.52</v>
      </c>
      <c r="L7776" s="212">
        <v>28299.96</v>
      </c>
      <c r="M7776" s="239">
        <f t="shared" si="614"/>
        <v>0.51530000000027942</v>
      </c>
      <c r="N7776" s="239"/>
      <c r="O7776" s="178"/>
      <c r="P7776" s="178"/>
      <c r="Q7776" s="178"/>
      <c r="R7776" s="178"/>
      <c r="S7776" s="178"/>
      <c r="T7776" s="178"/>
      <c r="U7776" s="178"/>
      <c r="V7776" s="178"/>
      <c r="W7776" s="178"/>
      <c r="X7776" s="178"/>
      <c r="Y7776" s="210">
        <f t="shared" si="613"/>
        <v>0.40041258117916717</v>
      </c>
      <c r="Z7776" s="211">
        <f t="shared" si="615"/>
        <v>0.46</v>
      </c>
      <c r="AA7776" s="178"/>
      <c r="AB7776" s="178"/>
      <c r="AC7776" s="178"/>
    </row>
    <row r="7777" spans="2:29" x14ac:dyDescent="0.35">
      <c r="B7777" s="222">
        <v>785400</v>
      </c>
      <c r="C7777" s="208">
        <v>333959</v>
      </c>
      <c r="D7777" s="309">
        <v>18367.740000000002</v>
      </c>
      <c r="E7777" s="206">
        <v>26716.720000000001</v>
      </c>
      <c r="F7777" s="206">
        <v>30056.31</v>
      </c>
      <c r="G7777" s="205">
        <f t="shared" si="616"/>
        <v>0.42520881079704609</v>
      </c>
      <c r="H7777" s="207">
        <f t="shared" si="617"/>
        <v>0.45</v>
      </c>
      <c r="I7777" s="213">
        <v>314488</v>
      </c>
      <c r="J7777" s="213">
        <v>17296.84</v>
      </c>
      <c r="K7777" s="212">
        <v>25159.040000000001</v>
      </c>
      <c r="L7777" s="212">
        <v>28303.919999999998</v>
      </c>
      <c r="M7777" s="239">
        <f t="shared" si="614"/>
        <v>0.51519999999989519</v>
      </c>
      <c r="N7777" s="239"/>
      <c r="O7777" s="178"/>
      <c r="P7777" s="178"/>
      <c r="Q7777" s="178"/>
      <c r="R7777" s="178"/>
      <c r="S7777" s="178"/>
      <c r="T7777" s="178"/>
      <c r="U7777" s="178"/>
      <c r="V7777" s="178"/>
      <c r="W7777" s="178"/>
      <c r="X7777" s="178"/>
      <c r="Y7777" s="210">
        <f t="shared" si="613"/>
        <v>0.40041762159409217</v>
      </c>
      <c r="Z7777" s="211">
        <f t="shared" si="615"/>
        <v>0.44</v>
      </c>
      <c r="AA7777" s="178"/>
      <c r="AB7777" s="178"/>
      <c r="AC7777" s="178"/>
    </row>
    <row r="7778" spans="2:29" x14ac:dyDescent="0.35">
      <c r="B7778" s="222">
        <v>785500</v>
      </c>
      <c r="C7778" s="208">
        <v>334004</v>
      </c>
      <c r="D7778" s="309">
        <v>18370.22</v>
      </c>
      <c r="E7778" s="206">
        <v>26720.32</v>
      </c>
      <c r="F7778" s="206">
        <v>30060.36</v>
      </c>
      <c r="G7778" s="205">
        <f t="shared" si="616"/>
        <v>0.42521196690006363</v>
      </c>
      <c r="H7778" s="207">
        <f t="shared" si="617"/>
        <v>0.45</v>
      </c>
      <c r="I7778" s="213">
        <v>314534</v>
      </c>
      <c r="J7778" s="213">
        <v>17299.37</v>
      </c>
      <c r="K7778" s="212">
        <v>25162.720000000001</v>
      </c>
      <c r="L7778" s="212">
        <v>28308.06</v>
      </c>
      <c r="M7778" s="239">
        <f t="shared" si="614"/>
        <v>0.51529999999955178</v>
      </c>
      <c r="N7778" s="239"/>
      <c r="O7778" s="178"/>
      <c r="P7778" s="178"/>
      <c r="Q7778" s="178"/>
      <c r="R7778" s="178"/>
      <c r="S7778" s="178"/>
      <c r="T7778" s="178"/>
      <c r="U7778" s="178"/>
      <c r="V7778" s="178"/>
      <c r="W7778" s="178"/>
      <c r="X7778" s="178"/>
      <c r="Y7778" s="210">
        <f t="shared" si="613"/>
        <v>0.40042520687460215</v>
      </c>
      <c r="Z7778" s="211">
        <f t="shared" si="615"/>
        <v>0.46</v>
      </c>
      <c r="AA7778" s="178"/>
      <c r="AB7778" s="178"/>
      <c r="AC7778" s="178"/>
    </row>
    <row r="7779" spans="2:29" x14ac:dyDescent="0.35">
      <c r="B7779" s="222">
        <v>785600</v>
      </c>
      <c r="C7779" s="208">
        <v>334049</v>
      </c>
      <c r="D7779" s="309">
        <v>18372.689999999999</v>
      </c>
      <c r="E7779" s="206">
        <v>26723.919999999998</v>
      </c>
      <c r="F7779" s="206">
        <v>30064.41</v>
      </c>
      <c r="G7779" s="205">
        <f t="shared" si="616"/>
        <v>0.42521512219959268</v>
      </c>
      <c r="H7779" s="207">
        <f t="shared" si="617"/>
        <v>0.45</v>
      </c>
      <c r="I7779" s="213">
        <v>314578</v>
      </c>
      <c r="J7779" s="213">
        <v>17301.79</v>
      </c>
      <c r="K7779" s="212">
        <v>25166.240000000002</v>
      </c>
      <c r="L7779" s="212">
        <v>28312.02</v>
      </c>
      <c r="M7779" s="239">
        <f t="shared" si="614"/>
        <v>0.51519999999974975</v>
      </c>
      <c r="N7779" s="239"/>
      <c r="O7779" s="178"/>
      <c r="P7779" s="178"/>
      <c r="Q7779" s="178"/>
      <c r="R7779" s="178"/>
      <c r="S7779" s="178"/>
      <c r="T7779" s="178"/>
      <c r="U7779" s="178"/>
      <c r="V7779" s="178"/>
      <c r="W7779" s="178"/>
      <c r="X7779" s="178"/>
      <c r="Y7779" s="210">
        <f t="shared" si="613"/>
        <v>0.40043024439918534</v>
      </c>
      <c r="Z7779" s="211">
        <f t="shared" si="615"/>
        <v>0.44</v>
      </c>
      <c r="AA7779" s="178"/>
      <c r="AB7779" s="178"/>
      <c r="AC7779" s="178"/>
    </row>
    <row r="7780" spans="2:29" x14ac:dyDescent="0.35">
      <c r="B7780" s="222">
        <v>785700</v>
      </c>
      <c r="C7780" s="208">
        <v>334094</v>
      </c>
      <c r="D7780" s="309">
        <v>18375.169999999998</v>
      </c>
      <c r="E7780" s="206">
        <v>26727.52</v>
      </c>
      <c r="F7780" s="206">
        <v>30068.46</v>
      </c>
      <c r="G7780" s="205">
        <f t="shared" si="616"/>
        <v>0.42521827669593992</v>
      </c>
      <c r="H7780" s="207">
        <f t="shared" si="617"/>
        <v>0.45</v>
      </c>
      <c r="I7780" s="213">
        <v>314624</v>
      </c>
      <c r="J7780" s="213">
        <v>17304.32</v>
      </c>
      <c r="K7780" s="212">
        <v>25169.919999999998</v>
      </c>
      <c r="L7780" s="212">
        <v>28316.16</v>
      </c>
      <c r="M7780" s="239">
        <f t="shared" si="614"/>
        <v>0.51530000000006115</v>
      </c>
      <c r="N7780" s="239"/>
      <c r="O7780" s="178"/>
      <c r="P7780" s="178"/>
      <c r="Q7780" s="178"/>
      <c r="R7780" s="178"/>
      <c r="S7780" s="178"/>
      <c r="T7780" s="178"/>
      <c r="U7780" s="178"/>
      <c r="V7780" s="178"/>
      <c r="W7780" s="178"/>
      <c r="X7780" s="178"/>
      <c r="Y7780" s="210">
        <f t="shared" si="613"/>
        <v>0.40043782614229351</v>
      </c>
      <c r="Z7780" s="211">
        <f t="shared" si="615"/>
        <v>0.46</v>
      </c>
      <c r="AA7780" s="178"/>
      <c r="AB7780" s="178"/>
      <c r="AC7780" s="178"/>
    </row>
    <row r="7781" spans="2:29" x14ac:dyDescent="0.35">
      <c r="B7781" s="222">
        <v>785800</v>
      </c>
      <c r="C7781" s="208">
        <v>334139</v>
      </c>
      <c r="D7781" s="309">
        <v>18377.64</v>
      </c>
      <c r="E7781" s="206">
        <v>26731.119999999999</v>
      </c>
      <c r="F7781" s="206">
        <v>30072.51</v>
      </c>
      <c r="G7781" s="205">
        <f t="shared" si="616"/>
        <v>0.42522143038941207</v>
      </c>
      <c r="H7781" s="207">
        <f t="shared" si="617"/>
        <v>0.45</v>
      </c>
      <c r="I7781" s="213">
        <v>314668</v>
      </c>
      <c r="J7781" s="213">
        <v>17306.740000000002</v>
      </c>
      <c r="K7781" s="212">
        <v>25173.439999999999</v>
      </c>
      <c r="L7781" s="212">
        <v>28320.12</v>
      </c>
      <c r="M7781" s="239">
        <f t="shared" si="614"/>
        <v>0.51520000000025901</v>
      </c>
      <c r="N7781" s="239"/>
      <c r="O7781" s="178"/>
      <c r="P7781" s="178"/>
      <c r="Q7781" s="178"/>
      <c r="R7781" s="178"/>
      <c r="S7781" s="178"/>
      <c r="T7781" s="178"/>
      <c r="U7781" s="178"/>
      <c r="V7781" s="178"/>
      <c r="W7781" s="178"/>
      <c r="X7781" s="178"/>
      <c r="Y7781" s="210">
        <f t="shared" si="613"/>
        <v>0.40044286077882413</v>
      </c>
      <c r="Z7781" s="211">
        <f t="shared" si="615"/>
        <v>0.44</v>
      </c>
      <c r="AA7781" s="178"/>
      <c r="AB7781" s="178"/>
      <c r="AC7781" s="178"/>
    </row>
    <row r="7782" spans="2:29" x14ac:dyDescent="0.35">
      <c r="B7782" s="222">
        <v>785900</v>
      </c>
      <c r="C7782" s="208">
        <v>334184</v>
      </c>
      <c r="D7782" s="309">
        <v>18380.12</v>
      </c>
      <c r="E7782" s="206">
        <v>26734.720000000001</v>
      </c>
      <c r="F7782" s="206">
        <v>30076.560000000001</v>
      </c>
      <c r="G7782" s="205">
        <f t="shared" si="616"/>
        <v>0.42522458328031554</v>
      </c>
      <c r="H7782" s="207">
        <f t="shared" si="617"/>
        <v>0.45</v>
      </c>
      <c r="I7782" s="213">
        <v>314714</v>
      </c>
      <c r="J7782" s="213">
        <v>17309.27</v>
      </c>
      <c r="K7782" s="212">
        <v>25177.119999999999</v>
      </c>
      <c r="L7782" s="212">
        <v>28324.26</v>
      </c>
      <c r="M7782" s="239">
        <f t="shared" si="614"/>
        <v>0.51529999999995202</v>
      </c>
      <c r="N7782" s="239"/>
      <c r="O7782" s="178"/>
      <c r="P7782" s="178"/>
      <c r="Q7782" s="178"/>
      <c r="R7782" s="178"/>
      <c r="S7782" s="178"/>
      <c r="T7782" s="178"/>
      <c r="U7782" s="178"/>
      <c r="V7782" s="178"/>
      <c r="W7782" s="178"/>
      <c r="X7782" s="178"/>
      <c r="Y7782" s="210">
        <f t="shared" si="613"/>
        <v>0.40045043898714849</v>
      </c>
      <c r="Z7782" s="211">
        <f t="shared" si="615"/>
        <v>0.46</v>
      </c>
      <c r="AA7782" s="178"/>
      <c r="AB7782" s="178"/>
      <c r="AC7782" s="178"/>
    </row>
    <row r="7783" spans="2:29" x14ac:dyDescent="0.35">
      <c r="B7783" s="222">
        <v>786000</v>
      </c>
      <c r="C7783" s="208">
        <v>334229</v>
      </c>
      <c r="D7783" s="309">
        <v>18382.59</v>
      </c>
      <c r="E7783" s="206">
        <v>26738.32</v>
      </c>
      <c r="F7783" s="206">
        <v>30080.61</v>
      </c>
      <c r="G7783" s="205">
        <f t="shared" si="616"/>
        <v>0.42522773536895675</v>
      </c>
      <c r="H7783" s="207">
        <f t="shared" si="617"/>
        <v>0.45</v>
      </c>
      <c r="I7783" s="213">
        <v>314758</v>
      </c>
      <c r="J7783" s="213">
        <v>17311.689999999999</v>
      </c>
      <c r="K7783" s="212">
        <v>25180.639999999999</v>
      </c>
      <c r="L7783" s="212">
        <v>28328.22</v>
      </c>
      <c r="M7783" s="239">
        <f t="shared" si="614"/>
        <v>0.51520000000011346</v>
      </c>
      <c r="N7783" s="239"/>
      <c r="O7783" s="178"/>
      <c r="P7783" s="178"/>
      <c r="Q7783" s="178"/>
      <c r="R7783" s="178"/>
      <c r="S7783" s="178"/>
      <c r="T7783" s="178"/>
      <c r="U7783" s="178"/>
      <c r="V7783" s="178"/>
      <c r="W7783" s="178"/>
      <c r="X7783" s="178"/>
      <c r="Y7783" s="210">
        <f t="shared" si="613"/>
        <v>0.40045547073791349</v>
      </c>
      <c r="Z7783" s="211">
        <f t="shared" si="615"/>
        <v>0.44</v>
      </c>
      <c r="AA7783" s="178"/>
      <c r="AB7783" s="178"/>
      <c r="AC7783" s="178"/>
    </row>
    <row r="7784" spans="2:29" x14ac:dyDescent="0.35">
      <c r="B7784" s="222">
        <v>786100</v>
      </c>
      <c r="C7784" s="208">
        <v>334274</v>
      </c>
      <c r="D7784" s="309">
        <v>18385.07</v>
      </c>
      <c r="E7784" s="206">
        <v>26741.919999999998</v>
      </c>
      <c r="F7784" s="206">
        <v>30084.66</v>
      </c>
      <c r="G7784" s="205">
        <f t="shared" si="616"/>
        <v>0.42523088665564179</v>
      </c>
      <c r="H7784" s="207">
        <f t="shared" si="617"/>
        <v>0.45</v>
      </c>
      <c r="I7784" s="213">
        <v>314804</v>
      </c>
      <c r="J7784" s="213">
        <v>17314.22</v>
      </c>
      <c r="K7784" s="212">
        <v>25184.32</v>
      </c>
      <c r="L7784" s="212">
        <v>28332.36</v>
      </c>
      <c r="M7784" s="239">
        <f t="shared" si="614"/>
        <v>0.51529999999980647</v>
      </c>
      <c r="N7784" s="239"/>
      <c r="O7784" s="178"/>
      <c r="P7784" s="178"/>
      <c r="Q7784" s="178"/>
      <c r="R7784" s="178"/>
      <c r="S7784" s="178"/>
      <c r="T7784" s="178"/>
      <c r="U7784" s="178"/>
      <c r="V7784" s="178"/>
      <c r="W7784" s="178"/>
      <c r="X7784" s="178"/>
      <c r="Y7784" s="210">
        <f t="shared" si="613"/>
        <v>0.40046304541406946</v>
      </c>
      <c r="Z7784" s="211">
        <f t="shared" si="615"/>
        <v>0.46</v>
      </c>
      <c r="AA7784" s="178"/>
      <c r="AB7784" s="178"/>
      <c r="AC7784" s="178"/>
    </row>
    <row r="7785" spans="2:29" x14ac:dyDescent="0.35">
      <c r="B7785" s="222">
        <v>786200</v>
      </c>
      <c r="C7785" s="208">
        <v>334319</v>
      </c>
      <c r="D7785" s="309">
        <v>18387.54</v>
      </c>
      <c r="E7785" s="206">
        <v>26745.52</v>
      </c>
      <c r="F7785" s="206">
        <v>30088.71</v>
      </c>
      <c r="G7785" s="205">
        <f t="shared" si="616"/>
        <v>0.42523403714067665</v>
      </c>
      <c r="H7785" s="207">
        <f t="shared" si="617"/>
        <v>0.45</v>
      </c>
      <c r="I7785" s="213">
        <v>314848</v>
      </c>
      <c r="J7785" s="213">
        <v>17316.64</v>
      </c>
      <c r="K7785" s="212">
        <v>25187.84</v>
      </c>
      <c r="L7785" s="212">
        <v>28336.32</v>
      </c>
      <c r="M7785" s="239">
        <f t="shared" si="614"/>
        <v>0.51520000000000432</v>
      </c>
      <c r="N7785" s="239"/>
      <c r="O7785" s="178"/>
      <c r="P7785" s="178"/>
      <c r="Q7785" s="178"/>
      <c r="R7785" s="178"/>
      <c r="S7785" s="178"/>
      <c r="T7785" s="178"/>
      <c r="U7785" s="178"/>
      <c r="V7785" s="178"/>
      <c r="W7785" s="178"/>
      <c r="X7785" s="178"/>
      <c r="Y7785" s="210">
        <f t="shared" si="613"/>
        <v>0.40046807428135334</v>
      </c>
      <c r="Z7785" s="211">
        <f t="shared" si="615"/>
        <v>0.44</v>
      </c>
      <c r="AA7785" s="178"/>
      <c r="AB7785" s="178"/>
      <c r="AC7785" s="178"/>
    </row>
    <row r="7786" spans="2:29" x14ac:dyDescent="0.35">
      <c r="B7786" s="222">
        <v>786300</v>
      </c>
      <c r="C7786" s="208">
        <v>334364</v>
      </c>
      <c r="D7786" s="309">
        <v>18390.02</v>
      </c>
      <c r="E7786" s="206">
        <v>26749.119999999999</v>
      </c>
      <c r="F7786" s="206">
        <v>30092.76</v>
      </c>
      <c r="G7786" s="205">
        <f t="shared" si="616"/>
        <v>0.42523718682436729</v>
      </c>
      <c r="H7786" s="207">
        <f t="shared" si="617"/>
        <v>0.45</v>
      </c>
      <c r="I7786" s="213">
        <v>314894</v>
      </c>
      <c r="J7786" s="213">
        <v>17319.169999999998</v>
      </c>
      <c r="K7786" s="212">
        <v>25191.52</v>
      </c>
      <c r="L7786" s="212">
        <v>28340.46</v>
      </c>
      <c r="M7786" s="239">
        <f t="shared" si="614"/>
        <v>0.51530000000027942</v>
      </c>
      <c r="N7786" s="239"/>
      <c r="O7786" s="178"/>
      <c r="P7786" s="178"/>
      <c r="Q7786" s="178"/>
      <c r="R7786" s="178"/>
      <c r="S7786" s="178"/>
      <c r="T7786" s="178"/>
      <c r="U7786" s="178"/>
      <c r="V7786" s="178"/>
      <c r="W7786" s="178"/>
      <c r="X7786" s="178"/>
      <c r="Y7786" s="210">
        <f t="shared" si="613"/>
        <v>0.40047564542795372</v>
      </c>
      <c r="Z7786" s="211">
        <f t="shared" si="615"/>
        <v>0.46</v>
      </c>
      <c r="AA7786" s="178"/>
      <c r="AB7786" s="178"/>
      <c r="AC7786" s="178"/>
    </row>
    <row r="7787" spans="2:29" x14ac:dyDescent="0.35">
      <c r="B7787" s="222">
        <v>786400</v>
      </c>
      <c r="C7787" s="208">
        <v>334409</v>
      </c>
      <c r="D7787" s="309">
        <v>18392.490000000002</v>
      </c>
      <c r="E7787" s="206">
        <v>26752.720000000001</v>
      </c>
      <c r="F7787" s="206">
        <v>30096.81</v>
      </c>
      <c r="G7787" s="205">
        <f t="shared" si="616"/>
        <v>0.4252403357070193</v>
      </c>
      <c r="H7787" s="207">
        <f t="shared" si="617"/>
        <v>0.45</v>
      </c>
      <c r="I7787" s="213">
        <v>314938</v>
      </c>
      <c r="J7787" s="213">
        <v>17321.59</v>
      </c>
      <c r="K7787" s="212">
        <v>25195.040000000001</v>
      </c>
      <c r="L7787" s="212">
        <v>28344.42</v>
      </c>
      <c r="M7787" s="239">
        <f t="shared" si="614"/>
        <v>0.51519999999989519</v>
      </c>
      <c r="N7787" s="239"/>
      <c r="O7787" s="178"/>
      <c r="P7787" s="178"/>
      <c r="Q7787" s="178"/>
      <c r="R7787" s="178"/>
      <c r="S7787" s="178"/>
      <c r="T7787" s="178"/>
      <c r="U7787" s="178"/>
      <c r="V7787" s="178"/>
      <c r="W7787" s="178"/>
      <c r="X7787" s="178"/>
      <c r="Y7787" s="210">
        <f t="shared" si="613"/>
        <v>0.40048067141403865</v>
      </c>
      <c r="Z7787" s="211">
        <f t="shared" si="615"/>
        <v>0.44</v>
      </c>
      <c r="AA7787" s="178"/>
      <c r="AB7787" s="178"/>
      <c r="AC7787" s="178"/>
    </row>
    <row r="7788" spans="2:29" x14ac:dyDescent="0.35">
      <c r="B7788" s="222">
        <v>786500</v>
      </c>
      <c r="C7788" s="208">
        <v>334454</v>
      </c>
      <c r="D7788" s="309">
        <v>18394.97</v>
      </c>
      <c r="E7788" s="206">
        <v>26756.32</v>
      </c>
      <c r="F7788" s="206">
        <v>30100.86</v>
      </c>
      <c r="G7788" s="205">
        <f t="shared" si="616"/>
        <v>0.42524348378893834</v>
      </c>
      <c r="H7788" s="207">
        <f t="shared" si="617"/>
        <v>0.45</v>
      </c>
      <c r="I7788" s="213">
        <v>314984</v>
      </c>
      <c r="J7788" s="213">
        <v>17324.12</v>
      </c>
      <c r="K7788" s="212">
        <v>25198.720000000001</v>
      </c>
      <c r="L7788" s="212">
        <v>28348.560000000001</v>
      </c>
      <c r="M7788" s="239">
        <f t="shared" si="614"/>
        <v>0.51529999999955178</v>
      </c>
      <c r="N7788" s="239"/>
      <c r="O7788" s="178"/>
      <c r="P7788" s="178"/>
      <c r="Q7788" s="178"/>
      <c r="R7788" s="178"/>
      <c r="S7788" s="178"/>
      <c r="T7788" s="178"/>
      <c r="U7788" s="178"/>
      <c r="V7788" s="178"/>
      <c r="W7788" s="178"/>
      <c r="X7788" s="178"/>
      <c r="Y7788" s="210">
        <f t="shared" si="613"/>
        <v>0.40048823903369357</v>
      </c>
      <c r="Z7788" s="211">
        <f t="shared" si="615"/>
        <v>0.46</v>
      </c>
      <c r="AA7788" s="178"/>
      <c r="AB7788" s="178"/>
      <c r="AC7788" s="178"/>
    </row>
    <row r="7789" spans="2:29" x14ac:dyDescent="0.35">
      <c r="B7789" s="222">
        <v>786600</v>
      </c>
      <c r="C7789" s="208">
        <v>334499</v>
      </c>
      <c r="D7789" s="309">
        <v>18397.439999999999</v>
      </c>
      <c r="E7789" s="206">
        <v>26759.919999999998</v>
      </c>
      <c r="F7789" s="206">
        <v>30104.91</v>
      </c>
      <c r="G7789" s="205">
        <f t="shared" si="616"/>
        <v>0.4252466310704297</v>
      </c>
      <c r="H7789" s="207">
        <f t="shared" si="617"/>
        <v>0.45</v>
      </c>
      <c r="I7789" s="213">
        <v>315028</v>
      </c>
      <c r="J7789" s="213">
        <v>17326.54</v>
      </c>
      <c r="K7789" s="212">
        <v>25202.240000000002</v>
      </c>
      <c r="L7789" s="212">
        <v>28352.52</v>
      </c>
      <c r="M7789" s="239">
        <f t="shared" si="614"/>
        <v>0.51519999999974975</v>
      </c>
      <c r="N7789" s="239"/>
      <c r="O7789" s="178"/>
      <c r="P7789" s="178"/>
      <c r="Q7789" s="178"/>
      <c r="R7789" s="178"/>
      <c r="S7789" s="178"/>
      <c r="T7789" s="178"/>
      <c r="U7789" s="178"/>
      <c r="V7789" s="178"/>
      <c r="W7789" s="178"/>
      <c r="X7789" s="178"/>
      <c r="Y7789" s="210">
        <f t="shared" si="613"/>
        <v>0.4004932621408594</v>
      </c>
      <c r="Z7789" s="211">
        <f t="shared" si="615"/>
        <v>0.44</v>
      </c>
      <c r="AA7789" s="178"/>
      <c r="AB7789" s="178"/>
      <c r="AC7789" s="178"/>
    </row>
    <row r="7790" spans="2:29" x14ac:dyDescent="0.35">
      <c r="B7790" s="222">
        <v>786700</v>
      </c>
      <c r="C7790" s="208">
        <v>334544</v>
      </c>
      <c r="D7790" s="309">
        <v>18399.919999999998</v>
      </c>
      <c r="E7790" s="206">
        <v>26763.52</v>
      </c>
      <c r="F7790" s="206">
        <v>30108.959999999999</v>
      </c>
      <c r="G7790" s="205">
        <f t="shared" si="616"/>
        <v>0.42524977755179866</v>
      </c>
      <c r="H7790" s="207">
        <f t="shared" si="617"/>
        <v>0.45</v>
      </c>
      <c r="I7790" s="213">
        <v>315074</v>
      </c>
      <c r="J7790" s="213">
        <v>17329.07</v>
      </c>
      <c r="K7790" s="212">
        <v>25205.919999999998</v>
      </c>
      <c r="L7790" s="212">
        <v>28356.66</v>
      </c>
      <c r="M7790" s="239">
        <f t="shared" si="614"/>
        <v>0.51530000000006115</v>
      </c>
      <c r="N7790" s="239"/>
      <c r="O7790" s="178"/>
      <c r="P7790" s="178"/>
      <c r="Q7790" s="178"/>
      <c r="R7790" s="178"/>
      <c r="S7790" s="178"/>
      <c r="T7790" s="178"/>
      <c r="U7790" s="178"/>
      <c r="V7790" s="178"/>
      <c r="W7790" s="178"/>
      <c r="X7790" s="178"/>
      <c r="Y7790" s="210">
        <f t="shared" si="613"/>
        <v>0.40050082623617644</v>
      </c>
      <c r="Z7790" s="211">
        <f t="shared" si="615"/>
        <v>0.46</v>
      </c>
      <c r="AA7790" s="178"/>
      <c r="AB7790" s="178"/>
      <c r="AC7790" s="178"/>
    </row>
    <row r="7791" spans="2:29" x14ac:dyDescent="0.35">
      <c r="B7791" s="222">
        <v>786800</v>
      </c>
      <c r="C7791" s="208">
        <v>334589</v>
      </c>
      <c r="D7791" s="309">
        <v>18402.39</v>
      </c>
      <c r="E7791" s="206">
        <v>26767.119999999999</v>
      </c>
      <c r="F7791" s="206">
        <v>30113.01</v>
      </c>
      <c r="G7791" s="205">
        <f t="shared" si="616"/>
        <v>0.42525292323335029</v>
      </c>
      <c r="H7791" s="207">
        <f t="shared" si="617"/>
        <v>0.45</v>
      </c>
      <c r="I7791" s="213">
        <v>315118</v>
      </c>
      <c r="J7791" s="213">
        <v>17331.490000000002</v>
      </c>
      <c r="K7791" s="212">
        <v>25209.439999999999</v>
      </c>
      <c r="L7791" s="212">
        <v>28360.62</v>
      </c>
      <c r="M7791" s="239">
        <f t="shared" si="614"/>
        <v>0.51520000000025901</v>
      </c>
      <c r="N7791" s="239"/>
      <c r="O7791" s="178"/>
      <c r="P7791" s="178"/>
      <c r="Q7791" s="178"/>
      <c r="R7791" s="178"/>
      <c r="S7791" s="178"/>
      <c r="T7791" s="178"/>
      <c r="U7791" s="178"/>
      <c r="V7791" s="178"/>
      <c r="W7791" s="178"/>
      <c r="X7791" s="178"/>
      <c r="Y7791" s="210">
        <f t="shared" si="613"/>
        <v>0.40050584646670057</v>
      </c>
      <c r="Z7791" s="211">
        <f t="shared" si="615"/>
        <v>0.44</v>
      </c>
      <c r="AA7791" s="178"/>
      <c r="AB7791" s="178"/>
      <c r="AC7791" s="178"/>
    </row>
    <row r="7792" spans="2:29" x14ac:dyDescent="0.35">
      <c r="B7792" s="222">
        <v>786900</v>
      </c>
      <c r="C7792" s="208">
        <v>334634</v>
      </c>
      <c r="D7792" s="309">
        <v>18404.87</v>
      </c>
      <c r="E7792" s="206">
        <v>26770.720000000001</v>
      </c>
      <c r="F7792" s="206">
        <v>30117.06</v>
      </c>
      <c r="G7792" s="205">
        <f t="shared" si="616"/>
        <v>0.42525606811538952</v>
      </c>
      <c r="H7792" s="207">
        <f t="shared" si="617"/>
        <v>0.45</v>
      </c>
      <c r="I7792" s="213">
        <v>315164</v>
      </c>
      <c r="J7792" s="213">
        <v>17334.02</v>
      </c>
      <c r="K7792" s="212">
        <v>25213.119999999999</v>
      </c>
      <c r="L7792" s="212">
        <v>28364.76</v>
      </c>
      <c r="M7792" s="239">
        <f t="shared" si="614"/>
        <v>0.51529999999995202</v>
      </c>
      <c r="N7792" s="239"/>
      <c r="O7792" s="178"/>
      <c r="P7792" s="178"/>
      <c r="Q7792" s="178"/>
      <c r="R7792" s="178"/>
      <c r="S7792" s="178"/>
      <c r="T7792" s="178"/>
      <c r="U7792" s="178"/>
      <c r="V7792" s="178"/>
      <c r="W7792" s="178"/>
      <c r="X7792" s="178"/>
      <c r="Y7792" s="210">
        <f t="shared" si="613"/>
        <v>0.40051340704028465</v>
      </c>
      <c r="Z7792" s="211">
        <f t="shared" si="615"/>
        <v>0.46</v>
      </c>
      <c r="AA7792" s="178"/>
      <c r="AB7792" s="178"/>
      <c r="AC7792" s="178"/>
    </row>
    <row r="7793" spans="2:29" x14ac:dyDescent="0.35">
      <c r="B7793" s="222">
        <v>787000</v>
      </c>
      <c r="C7793" s="208">
        <v>334679</v>
      </c>
      <c r="D7793" s="309">
        <v>18407.34</v>
      </c>
      <c r="E7793" s="206">
        <v>26774.32</v>
      </c>
      <c r="F7793" s="206">
        <v>30121.11</v>
      </c>
      <c r="G7793" s="205">
        <f t="shared" si="616"/>
        <v>0.4252592121982211</v>
      </c>
      <c r="H7793" s="207">
        <f t="shared" si="617"/>
        <v>0.45</v>
      </c>
      <c r="I7793" s="213">
        <v>315208</v>
      </c>
      <c r="J7793" s="213">
        <v>17336.439999999999</v>
      </c>
      <c r="K7793" s="212">
        <v>25216.639999999999</v>
      </c>
      <c r="L7793" s="212">
        <v>28368.720000000001</v>
      </c>
      <c r="M7793" s="239">
        <f t="shared" si="614"/>
        <v>0.51520000000011346</v>
      </c>
      <c r="N7793" s="239"/>
      <c r="O7793" s="178"/>
      <c r="P7793" s="178"/>
      <c r="Q7793" s="178"/>
      <c r="R7793" s="178"/>
      <c r="S7793" s="178"/>
      <c r="T7793" s="178"/>
      <c r="U7793" s="178"/>
      <c r="V7793" s="178"/>
      <c r="W7793" s="178"/>
      <c r="X7793" s="178"/>
      <c r="Y7793" s="210">
        <f t="shared" si="613"/>
        <v>0.4005184243964422</v>
      </c>
      <c r="Z7793" s="211">
        <f t="shared" si="615"/>
        <v>0.44</v>
      </c>
      <c r="AA7793" s="178"/>
      <c r="AB7793" s="178"/>
      <c r="AC7793" s="178"/>
    </row>
    <row r="7794" spans="2:29" x14ac:dyDescent="0.35">
      <c r="B7794" s="222">
        <v>787100</v>
      </c>
      <c r="C7794" s="208">
        <v>334724</v>
      </c>
      <c r="D7794" s="309">
        <v>18409.82</v>
      </c>
      <c r="E7794" s="206">
        <v>26777.919999999998</v>
      </c>
      <c r="F7794" s="206">
        <v>30125.16</v>
      </c>
      <c r="G7794" s="205">
        <f t="shared" si="616"/>
        <v>0.42526235548214969</v>
      </c>
      <c r="H7794" s="207">
        <f t="shared" si="617"/>
        <v>0.45</v>
      </c>
      <c r="I7794" s="213">
        <v>315254</v>
      </c>
      <c r="J7794" s="213">
        <v>17338.97</v>
      </c>
      <c r="K7794" s="212">
        <v>25220.32</v>
      </c>
      <c r="L7794" s="212">
        <v>28372.86</v>
      </c>
      <c r="M7794" s="239">
        <f t="shared" si="614"/>
        <v>0.51529999999980647</v>
      </c>
      <c r="N7794" s="239"/>
      <c r="O7794" s="178"/>
      <c r="P7794" s="178"/>
      <c r="Q7794" s="178"/>
      <c r="R7794" s="178"/>
      <c r="S7794" s="178"/>
      <c r="T7794" s="178"/>
      <c r="U7794" s="178"/>
      <c r="V7794" s="178"/>
      <c r="W7794" s="178"/>
      <c r="X7794" s="178"/>
      <c r="Y7794" s="210">
        <f t="shared" si="613"/>
        <v>0.40052598145089569</v>
      </c>
      <c r="Z7794" s="211">
        <f t="shared" si="615"/>
        <v>0.46</v>
      </c>
      <c r="AA7794" s="178"/>
      <c r="AB7794" s="178"/>
      <c r="AC7794" s="178"/>
    </row>
    <row r="7795" spans="2:29" x14ac:dyDescent="0.35">
      <c r="B7795" s="222">
        <v>787200</v>
      </c>
      <c r="C7795" s="208">
        <v>334769</v>
      </c>
      <c r="D7795" s="309">
        <v>18412.29</v>
      </c>
      <c r="E7795" s="206">
        <v>26781.52</v>
      </c>
      <c r="F7795" s="206">
        <v>30129.21</v>
      </c>
      <c r="G7795" s="205">
        <f t="shared" si="616"/>
        <v>0.4252654979674797</v>
      </c>
      <c r="H7795" s="207">
        <f t="shared" si="617"/>
        <v>0.45</v>
      </c>
      <c r="I7795" s="213">
        <v>315298</v>
      </c>
      <c r="J7795" s="213">
        <v>17341.39</v>
      </c>
      <c r="K7795" s="212">
        <v>25223.84</v>
      </c>
      <c r="L7795" s="212">
        <v>28376.82</v>
      </c>
      <c r="M7795" s="239">
        <f t="shared" si="614"/>
        <v>0.51520000000000432</v>
      </c>
      <c r="N7795" s="239"/>
      <c r="O7795" s="178"/>
      <c r="P7795" s="178"/>
      <c r="Q7795" s="178"/>
      <c r="R7795" s="178"/>
      <c r="S7795" s="178"/>
      <c r="T7795" s="178"/>
      <c r="U7795" s="178"/>
      <c r="V7795" s="178"/>
      <c r="W7795" s="178"/>
      <c r="X7795" s="178"/>
      <c r="Y7795" s="210">
        <f t="shared" si="613"/>
        <v>0.40053099593495933</v>
      </c>
      <c r="Z7795" s="211">
        <f t="shared" si="615"/>
        <v>0.44</v>
      </c>
      <c r="AA7795" s="178"/>
      <c r="AB7795" s="178"/>
      <c r="AC7795" s="178"/>
    </row>
    <row r="7796" spans="2:29" x14ac:dyDescent="0.35">
      <c r="B7796" s="222">
        <v>787300</v>
      </c>
      <c r="C7796" s="208">
        <v>334814</v>
      </c>
      <c r="D7796" s="309">
        <v>18414.77</v>
      </c>
      <c r="E7796" s="206">
        <v>26785.119999999999</v>
      </c>
      <c r="F7796" s="206">
        <v>30133.26</v>
      </c>
      <c r="G7796" s="205">
        <f t="shared" si="616"/>
        <v>0.42526863965451545</v>
      </c>
      <c r="H7796" s="207">
        <f t="shared" si="617"/>
        <v>0.45</v>
      </c>
      <c r="I7796" s="213">
        <v>315344</v>
      </c>
      <c r="J7796" s="213">
        <v>17343.919999999998</v>
      </c>
      <c r="K7796" s="212">
        <v>25227.52</v>
      </c>
      <c r="L7796" s="212">
        <v>28380.959999999999</v>
      </c>
      <c r="M7796" s="239">
        <f t="shared" si="614"/>
        <v>0.51530000000027942</v>
      </c>
      <c r="N7796" s="239"/>
      <c r="O7796" s="178"/>
      <c r="P7796" s="178"/>
      <c r="Q7796" s="178"/>
      <c r="R7796" s="178"/>
      <c r="S7796" s="178"/>
      <c r="T7796" s="178"/>
      <c r="U7796" s="178"/>
      <c r="V7796" s="178"/>
      <c r="W7796" s="178"/>
      <c r="X7796" s="178"/>
      <c r="Y7796" s="210">
        <f t="shared" si="613"/>
        <v>0.40053854947288198</v>
      </c>
      <c r="Z7796" s="211">
        <f t="shared" si="615"/>
        <v>0.46</v>
      </c>
      <c r="AA7796" s="178"/>
      <c r="AB7796" s="178"/>
      <c r="AC7796" s="178"/>
    </row>
    <row r="7797" spans="2:29" x14ac:dyDescent="0.35">
      <c r="B7797" s="222">
        <v>787400</v>
      </c>
      <c r="C7797" s="208">
        <v>334859</v>
      </c>
      <c r="D7797" s="309">
        <v>18417.240000000002</v>
      </c>
      <c r="E7797" s="206">
        <v>26788.720000000001</v>
      </c>
      <c r="F7797" s="206">
        <v>30137.31</v>
      </c>
      <c r="G7797" s="205">
        <f t="shared" si="616"/>
        <v>0.42527178054356107</v>
      </c>
      <c r="H7797" s="207">
        <f t="shared" si="617"/>
        <v>0.45</v>
      </c>
      <c r="I7797" s="213">
        <v>315388</v>
      </c>
      <c r="J7797" s="213">
        <v>17346.34</v>
      </c>
      <c r="K7797" s="212">
        <v>25231.040000000001</v>
      </c>
      <c r="L7797" s="212">
        <v>28384.92</v>
      </c>
      <c r="M7797" s="239">
        <f t="shared" si="614"/>
        <v>0.51519999999989519</v>
      </c>
      <c r="N7797" s="239"/>
      <c r="O7797" s="178"/>
      <c r="P7797" s="178"/>
      <c r="Q7797" s="178"/>
      <c r="R7797" s="178"/>
      <c r="S7797" s="178"/>
      <c r="T7797" s="178"/>
      <c r="U7797" s="178"/>
      <c r="V7797" s="178"/>
      <c r="W7797" s="178"/>
      <c r="X7797" s="178"/>
      <c r="Y7797" s="210">
        <f t="shared" si="613"/>
        <v>0.40054356108712219</v>
      </c>
      <c r="Z7797" s="211">
        <f t="shared" si="615"/>
        <v>0.44</v>
      </c>
      <c r="AA7797" s="178"/>
      <c r="AB7797" s="178"/>
      <c r="AC7797" s="178"/>
    </row>
    <row r="7798" spans="2:29" x14ac:dyDescent="0.35">
      <c r="B7798" s="222">
        <v>787500</v>
      </c>
      <c r="C7798" s="208">
        <v>334904</v>
      </c>
      <c r="D7798" s="309">
        <v>18419.72</v>
      </c>
      <c r="E7798" s="206">
        <v>26792.32</v>
      </c>
      <c r="F7798" s="206">
        <v>30141.360000000001</v>
      </c>
      <c r="G7798" s="205">
        <f t="shared" si="616"/>
        <v>0.42527492063492062</v>
      </c>
      <c r="H7798" s="207">
        <f t="shared" si="617"/>
        <v>0.45</v>
      </c>
      <c r="I7798" s="213">
        <v>315434</v>
      </c>
      <c r="J7798" s="213">
        <v>17348.87</v>
      </c>
      <c r="K7798" s="212">
        <v>25234.720000000001</v>
      </c>
      <c r="L7798" s="212">
        <v>28389.06</v>
      </c>
      <c r="M7798" s="239">
        <f t="shared" si="614"/>
        <v>0.51529999999955178</v>
      </c>
      <c r="N7798" s="239"/>
      <c r="O7798" s="178"/>
      <c r="P7798" s="178"/>
      <c r="Q7798" s="178"/>
      <c r="R7798" s="178"/>
      <c r="S7798" s="178"/>
      <c r="T7798" s="178"/>
      <c r="U7798" s="178"/>
      <c r="V7798" s="178"/>
      <c r="W7798" s="178"/>
      <c r="X7798" s="178"/>
      <c r="Y7798" s="210">
        <f t="shared" si="613"/>
        <v>0.40055111111111114</v>
      </c>
      <c r="Z7798" s="211">
        <f t="shared" si="615"/>
        <v>0.46</v>
      </c>
      <c r="AA7798" s="178"/>
      <c r="AB7798" s="178"/>
      <c r="AC7798" s="178"/>
    </row>
    <row r="7799" spans="2:29" x14ac:dyDescent="0.35">
      <c r="B7799" s="222">
        <v>787600</v>
      </c>
      <c r="C7799" s="208">
        <v>334949</v>
      </c>
      <c r="D7799" s="309">
        <v>18422.189999999999</v>
      </c>
      <c r="E7799" s="206">
        <v>26795.919999999998</v>
      </c>
      <c r="F7799" s="206">
        <v>30145.41</v>
      </c>
      <c r="G7799" s="205">
        <f t="shared" si="616"/>
        <v>0.42527805992889794</v>
      </c>
      <c r="H7799" s="207">
        <f t="shared" si="617"/>
        <v>0.45</v>
      </c>
      <c r="I7799" s="213">
        <v>315478</v>
      </c>
      <c r="J7799" s="213">
        <v>17351.29</v>
      </c>
      <c r="K7799" s="212">
        <v>25238.240000000002</v>
      </c>
      <c r="L7799" s="212">
        <v>28393.02</v>
      </c>
      <c r="M7799" s="239">
        <f t="shared" si="614"/>
        <v>0.51519999999974975</v>
      </c>
      <c r="N7799" s="239"/>
      <c r="O7799" s="178"/>
      <c r="P7799" s="178"/>
      <c r="Q7799" s="178"/>
      <c r="R7799" s="178"/>
      <c r="S7799" s="178"/>
      <c r="T7799" s="178"/>
      <c r="U7799" s="178"/>
      <c r="V7799" s="178"/>
      <c r="W7799" s="178"/>
      <c r="X7799" s="178"/>
      <c r="Y7799" s="210">
        <f t="shared" si="613"/>
        <v>0.40055611985779582</v>
      </c>
      <c r="Z7799" s="211">
        <f t="shared" si="615"/>
        <v>0.44</v>
      </c>
      <c r="AA7799" s="178"/>
      <c r="AB7799" s="178"/>
      <c r="AC7799" s="178"/>
    </row>
    <row r="7800" spans="2:29" x14ac:dyDescent="0.35">
      <c r="B7800" s="222">
        <v>787700</v>
      </c>
      <c r="C7800" s="208">
        <v>334994</v>
      </c>
      <c r="D7800" s="309">
        <v>18424.669999999998</v>
      </c>
      <c r="E7800" s="206">
        <v>26799.52</v>
      </c>
      <c r="F7800" s="206">
        <v>30149.46</v>
      </c>
      <c r="G7800" s="205">
        <f t="shared" si="616"/>
        <v>0.42528119842579665</v>
      </c>
      <c r="H7800" s="207">
        <f t="shared" si="617"/>
        <v>0.45</v>
      </c>
      <c r="I7800" s="213">
        <v>315524</v>
      </c>
      <c r="J7800" s="213">
        <v>17353.82</v>
      </c>
      <c r="K7800" s="212">
        <v>25241.919999999998</v>
      </c>
      <c r="L7800" s="212">
        <v>28397.16</v>
      </c>
      <c r="M7800" s="239">
        <f t="shared" si="614"/>
        <v>0.51530000000006115</v>
      </c>
      <c r="N7800" s="239"/>
      <c r="O7800" s="178"/>
      <c r="P7800" s="178"/>
      <c r="Q7800" s="178"/>
      <c r="R7800" s="178"/>
      <c r="S7800" s="178"/>
      <c r="T7800" s="178"/>
      <c r="U7800" s="178"/>
      <c r="V7800" s="178"/>
      <c r="W7800" s="178"/>
      <c r="X7800" s="178"/>
      <c r="Y7800" s="210">
        <f t="shared" si="613"/>
        <v>0.4005636663704456</v>
      </c>
      <c r="Z7800" s="211">
        <f t="shared" si="615"/>
        <v>0.46</v>
      </c>
      <c r="AA7800" s="178"/>
      <c r="AB7800" s="178"/>
      <c r="AC7800" s="178"/>
    </row>
    <row r="7801" spans="2:29" x14ac:dyDescent="0.35">
      <c r="B7801" s="222">
        <v>787800</v>
      </c>
      <c r="C7801" s="208">
        <v>335039</v>
      </c>
      <c r="D7801" s="309">
        <v>18427.14</v>
      </c>
      <c r="E7801" s="206">
        <v>26803.119999999999</v>
      </c>
      <c r="F7801" s="206">
        <v>30153.51</v>
      </c>
      <c r="G7801" s="205">
        <f t="shared" si="616"/>
        <v>0.42528433612592026</v>
      </c>
      <c r="H7801" s="207">
        <f t="shared" si="617"/>
        <v>0.45</v>
      </c>
      <c r="I7801" s="213">
        <v>315568</v>
      </c>
      <c r="J7801" s="213">
        <v>17356.240000000002</v>
      </c>
      <c r="K7801" s="212">
        <v>25245.439999999999</v>
      </c>
      <c r="L7801" s="212">
        <v>28401.119999999999</v>
      </c>
      <c r="M7801" s="239">
        <f t="shared" si="614"/>
        <v>0.51520000000025901</v>
      </c>
      <c r="N7801" s="239"/>
      <c r="O7801" s="178"/>
      <c r="P7801" s="178"/>
      <c r="Q7801" s="178"/>
      <c r="R7801" s="178"/>
      <c r="S7801" s="178"/>
      <c r="T7801" s="178"/>
      <c r="U7801" s="178"/>
      <c r="V7801" s="178"/>
      <c r="W7801" s="178"/>
      <c r="X7801" s="178"/>
      <c r="Y7801" s="210">
        <f t="shared" si="613"/>
        <v>0.40056867225184056</v>
      </c>
      <c r="Z7801" s="211">
        <f t="shared" si="615"/>
        <v>0.44</v>
      </c>
      <c r="AA7801" s="178"/>
      <c r="AB7801" s="178"/>
      <c r="AC7801" s="178"/>
    </row>
    <row r="7802" spans="2:29" x14ac:dyDescent="0.35">
      <c r="B7802" s="222">
        <v>787900</v>
      </c>
      <c r="C7802" s="208">
        <v>335084</v>
      </c>
      <c r="D7802" s="309">
        <v>18429.62</v>
      </c>
      <c r="E7802" s="206">
        <v>26806.720000000001</v>
      </c>
      <c r="F7802" s="206">
        <v>30157.56</v>
      </c>
      <c r="G7802" s="205">
        <f t="shared" si="616"/>
        <v>0.42528747302957226</v>
      </c>
      <c r="H7802" s="207">
        <f t="shared" si="617"/>
        <v>0.45</v>
      </c>
      <c r="I7802" s="213">
        <v>315614</v>
      </c>
      <c r="J7802" s="213">
        <v>17358.77</v>
      </c>
      <c r="K7802" s="212">
        <v>25249.119999999999</v>
      </c>
      <c r="L7802" s="212">
        <v>28405.26</v>
      </c>
      <c r="M7802" s="239">
        <f t="shared" si="614"/>
        <v>0.51529999999995202</v>
      </c>
      <c r="N7802" s="239"/>
      <c r="O7802" s="178"/>
      <c r="P7802" s="178"/>
      <c r="Q7802" s="178"/>
      <c r="R7802" s="178"/>
      <c r="S7802" s="178"/>
      <c r="T7802" s="178"/>
      <c r="U7802" s="178"/>
      <c r="V7802" s="178"/>
      <c r="W7802" s="178"/>
      <c r="X7802" s="178"/>
      <c r="Y7802" s="210">
        <f t="shared" si="613"/>
        <v>0.40057621525574311</v>
      </c>
      <c r="Z7802" s="211">
        <f t="shared" si="615"/>
        <v>0.46</v>
      </c>
      <c r="AA7802" s="178"/>
      <c r="AB7802" s="178"/>
      <c r="AC7802" s="178"/>
    </row>
    <row r="7803" spans="2:29" x14ac:dyDescent="0.35">
      <c r="B7803" s="222">
        <v>788000</v>
      </c>
      <c r="C7803" s="208">
        <v>335129</v>
      </c>
      <c r="D7803" s="309">
        <v>18432.09</v>
      </c>
      <c r="E7803" s="206">
        <v>26810.32</v>
      </c>
      <c r="F7803" s="206">
        <v>30161.61</v>
      </c>
      <c r="G7803" s="205">
        <f t="shared" si="616"/>
        <v>0.42529060913705585</v>
      </c>
      <c r="H7803" s="207">
        <f t="shared" si="617"/>
        <v>0.45</v>
      </c>
      <c r="I7803" s="213">
        <v>315658</v>
      </c>
      <c r="J7803" s="213">
        <v>17361.189999999999</v>
      </c>
      <c r="K7803" s="212">
        <v>25252.639999999999</v>
      </c>
      <c r="L7803" s="212">
        <v>28409.22</v>
      </c>
      <c r="M7803" s="239">
        <f t="shared" si="614"/>
        <v>0.51520000000011346</v>
      </c>
      <c r="N7803" s="239"/>
      <c r="O7803" s="178"/>
      <c r="P7803" s="178"/>
      <c r="Q7803" s="178"/>
      <c r="R7803" s="178"/>
      <c r="S7803" s="178"/>
      <c r="T7803" s="178"/>
      <c r="U7803" s="178"/>
      <c r="V7803" s="178"/>
      <c r="W7803" s="178"/>
      <c r="X7803" s="178"/>
      <c r="Y7803" s="210">
        <f t="shared" si="613"/>
        <v>0.40058121827411169</v>
      </c>
      <c r="Z7803" s="211">
        <f t="shared" si="615"/>
        <v>0.44</v>
      </c>
      <c r="AA7803" s="178"/>
      <c r="AB7803" s="178"/>
      <c r="AC7803" s="178"/>
    </row>
    <row r="7804" spans="2:29" x14ac:dyDescent="0.35">
      <c r="B7804" s="222">
        <v>788100</v>
      </c>
      <c r="C7804" s="208">
        <v>335174</v>
      </c>
      <c r="D7804" s="309">
        <v>18434.57</v>
      </c>
      <c r="E7804" s="206">
        <v>26813.919999999998</v>
      </c>
      <c r="F7804" s="206">
        <v>30165.66</v>
      </c>
      <c r="G7804" s="205">
        <f t="shared" si="616"/>
        <v>0.42529374444867402</v>
      </c>
      <c r="H7804" s="207">
        <f t="shared" si="617"/>
        <v>0.45</v>
      </c>
      <c r="I7804" s="213">
        <v>315704</v>
      </c>
      <c r="J7804" s="213">
        <v>17363.72</v>
      </c>
      <c r="K7804" s="212">
        <v>25256.32</v>
      </c>
      <c r="L7804" s="212">
        <v>28413.360000000001</v>
      </c>
      <c r="M7804" s="239">
        <f t="shared" si="614"/>
        <v>0.51529999999980647</v>
      </c>
      <c r="N7804" s="239"/>
      <c r="O7804" s="178"/>
      <c r="P7804" s="178"/>
      <c r="Q7804" s="178"/>
      <c r="R7804" s="178"/>
      <c r="S7804" s="178"/>
      <c r="T7804" s="178"/>
      <c r="U7804" s="178"/>
      <c r="V7804" s="178"/>
      <c r="W7804" s="178"/>
      <c r="X7804" s="178"/>
      <c r="Y7804" s="210">
        <f t="shared" si="613"/>
        <v>0.40058875777185637</v>
      </c>
      <c r="Z7804" s="211">
        <f t="shared" si="615"/>
        <v>0.46</v>
      </c>
      <c r="AA7804" s="178"/>
      <c r="AB7804" s="178"/>
      <c r="AC7804" s="178"/>
    </row>
    <row r="7805" spans="2:29" x14ac:dyDescent="0.35">
      <c r="B7805" s="222">
        <v>788200</v>
      </c>
      <c r="C7805" s="208">
        <v>335219</v>
      </c>
      <c r="D7805" s="309">
        <v>18437.04</v>
      </c>
      <c r="E7805" s="206">
        <v>26817.52</v>
      </c>
      <c r="F7805" s="206">
        <v>30169.71</v>
      </c>
      <c r="G7805" s="205">
        <f t="shared" si="616"/>
        <v>0.42529687896472979</v>
      </c>
      <c r="H7805" s="207">
        <f t="shared" si="617"/>
        <v>0.45</v>
      </c>
      <c r="I7805" s="213">
        <v>315748</v>
      </c>
      <c r="J7805" s="213">
        <v>17366.14</v>
      </c>
      <c r="K7805" s="212">
        <v>25259.84</v>
      </c>
      <c r="L7805" s="212">
        <v>28417.32</v>
      </c>
      <c r="M7805" s="239">
        <f t="shared" si="614"/>
        <v>0.51520000000000432</v>
      </c>
      <c r="N7805" s="239"/>
      <c r="O7805" s="178"/>
      <c r="P7805" s="178"/>
      <c r="Q7805" s="178"/>
      <c r="R7805" s="178"/>
      <c r="S7805" s="178"/>
      <c r="T7805" s="178"/>
      <c r="U7805" s="178"/>
      <c r="V7805" s="178"/>
      <c r="W7805" s="178"/>
      <c r="X7805" s="178"/>
      <c r="Y7805" s="210">
        <f t="shared" si="613"/>
        <v>0.4005937579294595</v>
      </c>
      <c r="Z7805" s="211">
        <f t="shared" si="615"/>
        <v>0.44</v>
      </c>
      <c r="AA7805" s="178"/>
      <c r="AB7805" s="178"/>
      <c r="AC7805" s="178"/>
    </row>
    <row r="7806" spans="2:29" x14ac:dyDescent="0.35">
      <c r="B7806" s="222">
        <v>788300</v>
      </c>
      <c r="C7806" s="208">
        <v>335264</v>
      </c>
      <c r="D7806" s="309">
        <v>18439.52</v>
      </c>
      <c r="E7806" s="206">
        <v>26821.119999999999</v>
      </c>
      <c r="F7806" s="206">
        <v>30173.759999999998</v>
      </c>
      <c r="G7806" s="205">
        <f t="shared" si="616"/>
        <v>0.42530001268552581</v>
      </c>
      <c r="H7806" s="207">
        <f t="shared" si="617"/>
        <v>0.45</v>
      </c>
      <c r="I7806" s="213">
        <v>315794</v>
      </c>
      <c r="J7806" s="213">
        <v>17368.669999999998</v>
      </c>
      <c r="K7806" s="212">
        <v>25263.52</v>
      </c>
      <c r="L7806" s="212">
        <v>28421.46</v>
      </c>
      <c r="M7806" s="239">
        <f t="shared" si="614"/>
        <v>0.51530000000027942</v>
      </c>
      <c r="N7806" s="239"/>
      <c r="O7806" s="178"/>
      <c r="P7806" s="178"/>
      <c r="Q7806" s="178"/>
      <c r="R7806" s="178"/>
      <c r="S7806" s="178"/>
      <c r="T7806" s="178"/>
      <c r="U7806" s="178"/>
      <c r="V7806" s="178"/>
      <c r="W7806" s="178"/>
      <c r="X7806" s="178"/>
      <c r="Y7806" s="210">
        <f t="shared" si="613"/>
        <v>0.40060129392363314</v>
      </c>
      <c r="Z7806" s="211">
        <f t="shared" si="615"/>
        <v>0.46</v>
      </c>
      <c r="AA7806" s="178"/>
      <c r="AB7806" s="178"/>
      <c r="AC7806" s="178"/>
    </row>
    <row r="7807" spans="2:29" x14ac:dyDescent="0.35">
      <c r="B7807" s="222">
        <v>788400</v>
      </c>
      <c r="C7807" s="208">
        <v>335309</v>
      </c>
      <c r="D7807" s="309">
        <v>18441.990000000002</v>
      </c>
      <c r="E7807" s="206">
        <v>26824.720000000001</v>
      </c>
      <c r="F7807" s="206">
        <v>30177.81</v>
      </c>
      <c r="G7807" s="205">
        <f t="shared" si="616"/>
        <v>0.42530314561136479</v>
      </c>
      <c r="H7807" s="207">
        <f t="shared" si="617"/>
        <v>0.45</v>
      </c>
      <c r="I7807" s="213">
        <v>315838</v>
      </c>
      <c r="J7807" s="213">
        <v>17371.09</v>
      </c>
      <c r="K7807" s="212">
        <v>25267.040000000001</v>
      </c>
      <c r="L7807" s="212">
        <v>28425.42</v>
      </c>
      <c r="M7807" s="239">
        <f t="shared" si="614"/>
        <v>0.51519999999989519</v>
      </c>
      <c r="N7807" s="239"/>
      <c r="O7807" s="178"/>
      <c r="P7807" s="178"/>
      <c r="Q7807" s="178"/>
      <c r="R7807" s="178"/>
      <c r="S7807" s="178"/>
      <c r="T7807" s="178"/>
      <c r="U7807" s="178"/>
      <c r="V7807" s="178"/>
      <c r="W7807" s="178"/>
      <c r="X7807" s="178"/>
      <c r="Y7807" s="210">
        <f t="shared" si="613"/>
        <v>0.40060629122272956</v>
      </c>
      <c r="Z7807" s="211">
        <f t="shared" si="615"/>
        <v>0.44</v>
      </c>
      <c r="AA7807" s="178"/>
      <c r="AB7807" s="178"/>
      <c r="AC7807" s="178"/>
    </row>
    <row r="7808" spans="2:29" x14ac:dyDescent="0.35">
      <c r="B7808" s="222">
        <v>788500</v>
      </c>
      <c r="C7808" s="208">
        <v>335354</v>
      </c>
      <c r="D7808" s="309">
        <v>18444.47</v>
      </c>
      <c r="E7808" s="206">
        <v>26828.32</v>
      </c>
      <c r="F7808" s="206">
        <v>30181.86</v>
      </c>
      <c r="G7808" s="205">
        <f t="shared" si="616"/>
        <v>0.42530627774254914</v>
      </c>
      <c r="H7808" s="207">
        <f t="shared" si="617"/>
        <v>0.45</v>
      </c>
      <c r="I7808" s="213">
        <v>315884</v>
      </c>
      <c r="J7808" s="213">
        <v>17373.62</v>
      </c>
      <c r="K7808" s="212">
        <v>25270.720000000001</v>
      </c>
      <c r="L7808" s="212">
        <v>28429.56</v>
      </c>
      <c r="M7808" s="239">
        <f t="shared" si="614"/>
        <v>0.51529999999955178</v>
      </c>
      <c r="N7808" s="239"/>
      <c r="O7808" s="178"/>
      <c r="P7808" s="178"/>
      <c r="Q7808" s="178"/>
      <c r="R7808" s="178"/>
      <c r="S7808" s="178"/>
      <c r="T7808" s="178"/>
      <c r="U7808" s="178"/>
      <c r="V7808" s="178"/>
      <c r="W7808" s="178"/>
      <c r="X7808" s="178"/>
      <c r="Y7808" s="210">
        <f t="shared" si="613"/>
        <v>0.40061382371591631</v>
      </c>
      <c r="Z7808" s="211">
        <f t="shared" si="615"/>
        <v>0.46</v>
      </c>
      <c r="AA7808" s="178"/>
      <c r="AB7808" s="178"/>
      <c r="AC7808" s="178"/>
    </row>
    <row r="7809" spans="2:29" x14ac:dyDescent="0.35">
      <c r="B7809" s="222">
        <v>788600</v>
      </c>
      <c r="C7809" s="208">
        <v>335399</v>
      </c>
      <c r="D7809" s="309">
        <v>18446.939999999999</v>
      </c>
      <c r="E7809" s="206">
        <v>26831.919999999998</v>
      </c>
      <c r="F7809" s="206">
        <v>30185.91</v>
      </c>
      <c r="G7809" s="205">
        <f t="shared" si="616"/>
        <v>0.4253094090793812</v>
      </c>
      <c r="H7809" s="207">
        <f t="shared" si="617"/>
        <v>0.45</v>
      </c>
      <c r="I7809" s="213">
        <v>315928</v>
      </c>
      <c r="J7809" s="213">
        <v>17376.04</v>
      </c>
      <c r="K7809" s="212">
        <v>25274.240000000002</v>
      </c>
      <c r="L7809" s="212">
        <v>28433.52</v>
      </c>
      <c r="M7809" s="239">
        <f t="shared" si="614"/>
        <v>0.51519999999974975</v>
      </c>
      <c r="N7809" s="239"/>
      <c r="O7809" s="178"/>
      <c r="P7809" s="178"/>
      <c r="Q7809" s="178"/>
      <c r="R7809" s="178"/>
      <c r="S7809" s="178"/>
      <c r="T7809" s="178"/>
      <c r="U7809" s="178"/>
      <c r="V7809" s="178"/>
      <c r="W7809" s="178"/>
      <c r="X7809" s="178"/>
      <c r="Y7809" s="210">
        <f t="shared" si="613"/>
        <v>0.40061881815876238</v>
      </c>
      <c r="Z7809" s="211">
        <f t="shared" si="615"/>
        <v>0.44</v>
      </c>
      <c r="AA7809" s="178"/>
      <c r="AB7809" s="178"/>
      <c r="AC7809" s="178"/>
    </row>
    <row r="7810" spans="2:29" x14ac:dyDescent="0.35">
      <c r="B7810" s="222">
        <v>788700</v>
      </c>
      <c r="C7810" s="208">
        <v>335444</v>
      </c>
      <c r="D7810" s="309">
        <v>18449.419999999998</v>
      </c>
      <c r="E7810" s="206">
        <v>26835.52</v>
      </c>
      <c r="F7810" s="206">
        <v>30189.96</v>
      </c>
      <c r="G7810" s="205">
        <f t="shared" si="616"/>
        <v>0.42531253962216303</v>
      </c>
      <c r="H7810" s="207">
        <f t="shared" si="617"/>
        <v>0.45</v>
      </c>
      <c r="I7810" s="213">
        <v>315974</v>
      </c>
      <c r="J7810" s="213">
        <v>17378.57</v>
      </c>
      <c r="K7810" s="212">
        <v>25277.919999999998</v>
      </c>
      <c r="L7810" s="212">
        <v>28437.66</v>
      </c>
      <c r="M7810" s="239">
        <f t="shared" si="614"/>
        <v>0.51530000000006115</v>
      </c>
      <c r="N7810" s="239"/>
      <c r="O7810" s="178"/>
      <c r="P7810" s="178"/>
      <c r="Q7810" s="178"/>
      <c r="R7810" s="178"/>
      <c r="S7810" s="178"/>
      <c r="T7810" s="178"/>
      <c r="U7810" s="178"/>
      <c r="V7810" s="178"/>
      <c r="W7810" s="178"/>
      <c r="X7810" s="178"/>
      <c r="Y7810" s="210">
        <f t="shared" si="613"/>
        <v>0.40062634715354378</v>
      </c>
      <c r="Z7810" s="211">
        <f t="shared" si="615"/>
        <v>0.46</v>
      </c>
      <c r="AA7810" s="178"/>
      <c r="AB7810" s="178"/>
      <c r="AC7810" s="178"/>
    </row>
    <row r="7811" spans="2:29" x14ac:dyDescent="0.35">
      <c r="B7811" s="222">
        <v>788800</v>
      </c>
      <c r="C7811" s="208">
        <v>335489</v>
      </c>
      <c r="D7811" s="309">
        <v>18451.89</v>
      </c>
      <c r="E7811" s="206">
        <v>26839.119999999999</v>
      </c>
      <c r="F7811" s="206">
        <v>30194.01</v>
      </c>
      <c r="G7811" s="205">
        <f t="shared" si="616"/>
        <v>0.42531566937119675</v>
      </c>
      <c r="H7811" s="207">
        <f t="shared" si="617"/>
        <v>0.45</v>
      </c>
      <c r="I7811" s="213">
        <v>316018</v>
      </c>
      <c r="J7811" s="213">
        <v>17380.990000000002</v>
      </c>
      <c r="K7811" s="212">
        <v>25281.439999999999</v>
      </c>
      <c r="L7811" s="212">
        <v>28441.62</v>
      </c>
      <c r="M7811" s="239">
        <f t="shared" si="614"/>
        <v>0.51520000000025901</v>
      </c>
      <c r="N7811" s="239"/>
      <c r="O7811" s="178"/>
      <c r="P7811" s="178"/>
      <c r="Q7811" s="178"/>
      <c r="R7811" s="178"/>
      <c r="S7811" s="178"/>
      <c r="T7811" s="178"/>
      <c r="U7811" s="178"/>
      <c r="V7811" s="178"/>
      <c r="W7811" s="178"/>
      <c r="X7811" s="178"/>
      <c r="Y7811" s="210">
        <f t="shared" ref="Y7811:Y7874" si="618">I7811/$B7811</f>
        <v>0.40063133874239348</v>
      </c>
      <c r="Z7811" s="211">
        <f t="shared" si="615"/>
        <v>0.44</v>
      </c>
      <c r="AA7811" s="178"/>
      <c r="AB7811" s="178"/>
      <c r="AC7811" s="178"/>
    </row>
    <row r="7812" spans="2:29" x14ac:dyDescent="0.35">
      <c r="B7812" s="222">
        <v>788900</v>
      </c>
      <c r="C7812" s="208">
        <v>335534</v>
      </c>
      <c r="D7812" s="309">
        <v>18454.37</v>
      </c>
      <c r="E7812" s="206">
        <v>26842.720000000001</v>
      </c>
      <c r="F7812" s="206">
        <v>30198.06</v>
      </c>
      <c r="G7812" s="205">
        <f t="shared" si="616"/>
        <v>0.42531879832678415</v>
      </c>
      <c r="H7812" s="207">
        <f t="shared" si="617"/>
        <v>0.45</v>
      </c>
      <c r="I7812" s="213">
        <v>316064</v>
      </c>
      <c r="J7812" s="213">
        <v>17383.52</v>
      </c>
      <c r="K7812" s="212">
        <v>25285.119999999999</v>
      </c>
      <c r="L7812" s="212">
        <v>28445.759999999998</v>
      </c>
      <c r="M7812" s="239">
        <f t="shared" ref="M7812:M7875" si="619">(C7812+D7812+F7812-C7811-D7811-F7811)/100</f>
        <v>0.51529999999995202</v>
      </c>
      <c r="N7812" s="239"/>
      <c r="O7812" s="178"/>
      <c r="P7812" s="178"/>
      <c r="Q7812" s="178"/>
      <c r="R7812" s="178"/>
      <c r="S7812" s="178"/>
      <c r="T7812" s="178"/>
      <c r="U7812" s="178"/>
      <c r="V7812" s="178"/>
      <c r="W7812" s="178"/>
      <c r="X7812" s="178"/>
      <c r="Y7812" s="210">
        <f t="shared" si="618"/>
        <v>0.4006388642413487</v>
      </c>
      <c r="Z7812" s="211">
        <f t="shared" ref="Z7812:Z7875" si="620">(I7812-I7811)/($B7812-$B7811)</f>
        <v>0.46</v>
      </c>
      <c r="AA7812" s="178"/>
      <c r="AB7812" s="178"/>
      <c r="AC7812" s="178"/>
    </row>
    <row r="7813" spans="2:29" x14ac:dyDescent="0.35">
      <c r="B7813" s="222">
        <v>789000</v>
      </c>
      <c r="C7813" s="208">
        <v>335579</v>
      </c>
      <c r="D7813" s="309">
        <v>18456.84</v>
      </c>
      <c r="E7813" s="206">
        <v>26846.32</v>
      </c>
      <c r="F7813" s="206">
        <v>30202.11</v>
      </c>
      <c r="G7813" s="205">
        <f t="shared" ref="G7813:G7876" si="621">C7813/B7813</f>
        <v>0.42532192648922684</v>
      </c>
      <c r="H7813" s="207">
        <f t="shared" ref="H7813:H7876" si="622">(C7813-C7812)/(B7813-B7812)</f>
        <v>0.45</v>
      </c>
      <c r="I7813" s="213">
        <v>316108</v>
      </c>
      <c r="J7813" s="213">
        <v>17385.939999999999</v>
      </c>
      <c r="K7813" s="212">
        <v>25288.639999999999</v>
      </c>
      <c r="L7813" s="212">
        <v>28449.72</v>
      </c>
      <c r="M7813" s="239">
        <f t="shared" si="619"/>
        <v>0.51520000000011346</v>
      </c>
      <c r="N7813" s="239"/>
      <c r="O7813" s="178"/>
      <c r="P7813" s="178"/>
      <c r="Q7813" s="178"/>
      <c r="R7813" s="178"/>
      <c r="S7813" s="178"/>
      <c r="T7813" s="178"/>
      <c r="U7813" s="178"/>
      <c r="V7813" s="178"/>
      <c r="W7813" s="178"/>
      <c r="X7813" s="178"/>
      <c r="Y7813" s="210">
        <f t="shared" si="618"/>
        <v>0.40064385297845373</v>
      </c>
      <c r="Z7813" s="211">
        <f t="shared" si="620"/>
        <v>0.44</v>
      </c>
      <c r="AA7813" s="178"/>
      <c r="AB7813" s="178"/>
      <c r="AC7813" s="178"/>
    </row>
    <row r="7814" spans="2:29" x14ac:dyDescent="0.35">
      <c r="B7814" s="222">
        <v>789100</v>
      </c>
      <c r="C7814" s="208">
        <v>335624</v>
      </c>
      <c r="D7814" s="309">
        <v>18459.32</v>
      </c>
      <c r="E7814" s="206">
        <v>26849.919999999998</v>
      </c>
      <c r="F7814" s="206">
        <v>30206.16</v>
      </c>
      <c r="G7814" s="205">
        <f t="shared" si="621"/>
        <v>0.42532505385882652</v>
      </c>
      <c r="H7814" s="207">
        <f t="shared" si="622"/>
        <v>0.45</v>
      </c>
      <c r="I7814" s="213">
        <v>316154</v>
      </c>
      <c r="J7814" s="213">
        <v>17388.47</v>
      </c>
      <c r="K7814" s="212">
        <v>25292.32</v>
      </c>
      <c r="L7814" s="212">
        <v>28453.86</v>
      </c>
      <c r="M7814" s="239">
        <f t="shared" si="619"/>
        <v>0.51529999999980647</v>
      </c>
      <c r="N7814" s="239"/>
      <c r="O7814" s="178"/>
      <c r="P7814" s="178"/>
      <c r="Q7814" s="178"/>
      <c r="R7814" s="178"/>
      <c r="S7814" s="178"/>
      <c r="T7814" s="178"/>
      <c r="U7814" s="178"/>
      <c r="V7814" s="178"/>
      <c r="W7814" s="178"/>
      <c r="X7814" s="178"/>
      <c r="Y7814" s="210">
        <f t="shared" si="618"/>
        <v>0.40065137498415915</v>
      </c>
      <c r="Z7814" s="211">
        <f t="shared" si="620"/>
        <v>0.46</v>
      </c>
      <c r="AA7814" s="178"/>
      <c r="AB7814" s="178"/>
      <c r="AC7814" s="178"/>
    </row>
    <row r="7815" spans="2:29" x14ac:dyDescent="0.35">
      <c r="B7815" s="222">
        <v>789200</v>
      </c>
      <c r="C7815" s="208">
        <v>335669</v>
      </c>
      <c r="D7815" s="309">
        <v>18461.79</v>
      </c>
      <c r="E7815" s="206">
        <v>26853.52</v>
      </c>
      <c r="F7815" s="206">
        <v>30210.21</v>
      </c>
      <c r="G7815" s="205">
        <f t="shared" si="621"/>
        <v>0.42532818043588444</v>
      </c>
      <c r="H7815" s="207">
        <f t="shared" si="622"/>
        <v>0.45</v>
      </c>
      <c r="I7815" s="213">
        <v>316198</v>
      </c>
      <c r="J7815" s="213">
        <v>17390.89</v>
      </c>
      <c r="K7815" s="212">
        <v>25295.84</v>
      </c>
      <c r="L7815" s="212">
        <v>28457.82</v>
      </c>
      <c r="M7815" s="239">
        <f t="shared" si="619"/>
        <v>0.51520000000000432</v>
      </c>
      <c r="N7815" s="239"/>
      <c r="O7815" s="178"/>
      <c r="P7815" s="178"/>
      <c r="Q7815" s="178"/>
      <c r="R7815" s="178"/>
      <c r="S7815" s="178"/>
      <c r="T7815" s="178"/>
      <c r="U7815" s="178"/>
      <c r="V7815" s="178"/>
      <c r="W7815" s="178"/>
      <c r="X7815" s="178"/>
      <c r="Y7815" s="210">
        <f t="shared" si="618"/>
        <v>0.40065636087176887</v>
      </c>
      <c r="Z7815" s="211">
        <f t="shared" si="620"/>
        <v>0.44</v>
      </c>
      <c r="AA7815" s="178"/>
      <c r="AB7815" s="178"/>
      <c r="AC7815" s="178"/>
    </row>
    <row r="7816" spans="2:29" x14ac:dyDescent="0.35">
      <c r="B7816" s="222">
        <v>789300</v>
      </c>
      <c r="C7816" s="208">
        <v>335714</v>
      </c>
      <c r="D7816" s="309">
        <v>18464.27</v>
      </c>
      <c r="E7816" s="206">
        <v>26857.119999999999</v>
      </c>
      <c r="F7816" s="206">
        <v>30214.26</v>
      </c>
      <c r="G7816" s="205">
        <f t="shared" si="621"/>
        <v>0.42533130622070187</v>
      </c>
      <c r="H7816" s="207">
        <f t="shared" si="622"/>
        <v>0.45</v>
      </c>
      <c r="I7816" s="213">
        <v>316244</v>
      </c>
      <c r="J7816" s="213">
        <v>17393.419999999998</v>
      </c>
      <c r="K7816" s="212">
        <v>25299.52</v>
      </c>
      <c r="L7816" s="212">
        <v>28461.96</v>
      </c>
      <c r="M7816" s="239">
        <f t="shared" si="619"/>
        <v>0.51530000000027942</v>
      </c>
      <c r="N7816" s="239"/>
      <c r="O7816" s="178"/>
      <c r="P7816" s="178"/>
      <c r="Q7816" s="178"/>
      <c r="R7816" s="178"/>
      <c r="S7816" s="178"/>
      <c r="T7816" s="178"/>
      <c r="U7816" s="178"/>
      <c r="V7816" s="178"/>
      <c r="W7816" s="178"/>
      <c r="X7816" s="178"/>
      <c r="Y7816" s="210">
        <f t="shared" si="618"/>
        <v>0.40066387938679843</v>
      </c>
      <c r="Z7816" s="211">
        <f t="shared" si="620"/>
        <v>0.46</v>
      </c>
      <c r="AA7816" s="178"/>
      <c r="AB7816" s="178"/>
      <c r="AC7816" s="178"/>
    </row>
    <row r="7817" spans="2:29" x14ac:dyDescent="0.35">
      <c r="B7817" s="222">
        <v>789400</v>
      </c>
      <c r="C7817" s="208">
        <v>335759</v>
      </c>
      <c r="D7817" s="309">
        <v>18466.740000000002</v>
      </c>
      <c r="E7817" s="206">
        <v>26860.720000000001</v>
      </c>
      <c r="F7817" s="206">
        <v>30218.31</v>
      </c>
      <c r="G7817" s="205">
        <f t="shared" si="621"/>
        <v>0.42533443121357994</v>
      </c>
      <c r="H7817" s="207">
        <f t="shared" si="622"/>
        <v>0.45</v>
      </c>
      <c r="I7817" s="213">
        <v>316288</v>
      </c>
      <c r="J7817" s="213">
        <v>17395.84</v>
      </c>
      <c r="K7817" s="212">
        <v>25303.040000000001</v>
      </c>
      <c r="L7817" s="212">
        <v>28465.919999999998</v>
      </c>
      <c r="M7817" s="239">
        <f t="shared" si="619"/>
        <v>0.51519999999989519</v>
      </c>
      <c r="N7817" s="239"/>
      <c r="O7817" s="178"/>
      <c r="P7817" s="178"/>
      <c r="Q7817" s="178"/>
      <c r="R7817" s="178"/>
      <c r="S7817" s="178"/>
      <c r="T7817" s="178"/>
      <c r="U7817" s="178"/>
      <c r="V7817" s="178"/>
      <c r="W7817" s="178"/>
      <c r="X7817" s="178"/>
      <c r="Y7817" s="210">
        <f t="shared" si="618"/>
        <v>0.40066886242715988</v>
      </c>
      <c r="Z7817" s="211">
        <f t="shared" si="620"/>
        <v>0.44</v>
      </c>
      <c r="AA7817" s="178"/>
      <c r="AB7817" s="178"/>
      <c r="AC7817" s="178"/>
    </row>
    <row r="7818" spans="2:29" x14ac:dyDescent="0.35">
      <c r="B7818" s="222">
        <v>789500</v>
      </c>
      <c r="C7818" s="208">
        <v>335804</v>
      </c>
      <c r="D7818" s="309">
        <v>18469.22</v>
      </c>
      <c r="E7818" s="206">
        <v>26864.32</v>
      </c>
      <c r="F7818" s="206">
        <v>30222.36</v>
      </c>
      <c r="G7818" s="205">
        <f t="shared" si="621"/>
        <v>0.42533755541481949</v>
      </c>
      <c r="H7818" s="207">
        <f t="shared" si="622"/>
        <v>0.45</v>
      </c>
      <c r="I7818" s="213">
        <v>316334</v>
      </c>
      <c r="J7818" s="213">
        <v>17398.37</v>
      </c>
      <c r="K7818" s="212">
        <v>25306.720000000001</v>
      </c>
      <c r="L7818" s="212">
        <v>28470.06</v>
      </c>
      <c r="M7818" s="239">
        <f t="shared" si="619"/>
        <v>0.51529999999955178</v>
      </c>
      <c r="N7818" s="239"/>
      <c r="O7818" s="178"/>
      <c r="P7818" s="178"/>
      <c r="Q7818" s="178"/>
      <c r="R7818" s="178"/>
      <c r="S7818" s="178"/>
      <c r="T7818" s="178"/>
      <c r="U7818" s="178"/>
      <c r="V7818" s="178"/>
      <c r="W7818" s="178"/>
      <c r="X7818" s="178"/>
      <c r="Y7818" s="210">
        <f t="shared" si="618"/>
        <v>0.40067637745408485</v>
      </c>
      <c r="Z7818" s="211">
        <f t="shared" si="620"/>
        <v>0.46</v>
      </c>
      <c r="AA7818" s="178"/>
      <c r="AB7818" s="178"/>
      <c r="AC7818" s="178"/>
    </row>
    <row r="7819" spans="2:29" x14ac:dyDescent="0.35">
      <c r="B7819" s="222">
        <v>789600</v>
      </c>
      <c r="C7819" s="208">
        <v>335849</v>
      </c>
      <c r="D7819" s="309">
        <v>18471.689999999999</v>
      </c>
      <c r="E7819" s="206">
        <v>26867.919999999998</v>
      </c>
      <c r="F7819" s="206">
        <v>30226.41</v>
      </c>
      <c r="G7819" s="205">
        <f t="shared" si="621"/>
        <v>0.42534067882472137</v>
      </c>
      <c r="H7819" s="207">
        <f t="shared" si="622"/>
        <v>0.45</v>
      </c>
      <c r="I7819" s="213">
        <v>316378</v>
      </c>
      <c r="J7819" s="213">
        <v>17400.79</v>
      </c>
      <c r="K7819" s="212">
        <v>25310.240000000002</v>
      </c>
      <c r="L7819" s="212">
        <v>28474.02</v>
      </c>
      <c r="M7819" s="239">
        <f t="shared" si="619"/>
        <v>0.51519999999974975</v>
      </c>
      <c r="N7819" s="239"/>
      <c r="O7819" s="178"/>
      <c r="P7819" s="178"/>
      <c r="Q7819" s="178"/>
      <c r="R7819" s="178"/>
      <c r="S7819" s="178"/>
      <c r="T7819" s="178"/>
      <c r="U7819" s="178"/>
      <c r="V7819" s="178"/>
      <c r="W7819" s="178"/>
      <c r="X7819" s="178"/>
      <c r="Y7819" s="210">
        <f t="shared" si="618"/>
        <v>0.40068135764944274</v>
      </c>
      <c r="Z7819" s="211">
        <f t="shared" si="620"/>
        <v>0.44</v>
      </c>
      <c r="AA7819" s="178"/>
      <c r="AB7819" s="178"/>
      <c r="AC7819" s="178"/>
    </row>
    <row r="7820" spans="2:29" x14ac:dyDescent="0.35">
      <c r="B7820" s="222">
        <v>789700</v>
      </c>
      <c r="C7820" s="208">
        <v>335894</v>
      </c>
      <c r="D7820" s="309">
        <v>18474.169999999998</v>
      </c>
      <c r="E7820" s="206">
        <v>26871.52</v>
      </c>
      <c r="F7820" s="206">
        <v>30230.46</v>
      </c>
      <c r="G7820" s="205">
        <f t="shared" si="621"/>
        <v>0.42534380144358619</v>
      </c>
      <c r="H7820" s="207">
        <f t="shared" si="622"/>
        <v>0.45</v>
      </c>
      <c r="I7820" s="213">
        <v>316424</v>
      </c>
      <c r="J7820" s="213">
        <v>17403.32</v>
      </c>
      <c r="K7820" s="212">
        <v>25313.919999999998</v>
      </c>
      <c r="L7820" s="212">
        <v>28478.16</v>
      </c>
      <c r="M7820" s="239">
        <f t="shared" si="619"/>
        <v>0.51530000000006115</v>
      </c>
      <c r="N7820" s="239"/>
      <c r="O7820" s="178"/>
      <c r="P7820" s="178"/>
      <c r="Q7820" s="178"/>
      <c r="R7820" s="178"/>
      <c r="S7820" s="178"/>
      <c r="T7820" s="178"/>
      <c r="U7820" s="178"/>
      <c r="V7820" s="178"/>
      <c r="W7820" s="178"/>
      <c r="X7820" s="178"/>
      <c r="Y7820" s="210">
        <f t="shared" si="618"/>
        <v>0.40068886919083196</v>
      </c>
      <c r="Z7820" s="211">
        <f t="shared" si="620"/>
        <v>0.46</v>
      </c>
      <c r="AA7820" s="178"/>
      <c r="AB7820" s="178"/>
      <c r="AC7820" s="178"/>
    </row>
    <row r="7821" spans="2:29" x14ac:dyDescent="0.35">
      <c r="B7821" s="222">
        <v>789800</v>
      </c>
      <c r="C7821" s="208">
        <v>335939</v>
      </c>
      <c r="D7821" s="309">
        <v>18476.64</v>
      </c>
      <c r="E7821" s="206">
        <v>26875.119999999999</v>
      </c>
      <c r="F7821" s="206">
        <v>30234.51</v>
      </c>
      <c r="G7821" s="205">
        <f t="shared" si="621"/>
        <v>0.42534692327171436</v>
      </c>
      <c r="H7821" s="207">
        <f t="shared" si="622"/>
        <v>0.45</v>
      </c>
      <c r="I7821" s="213">
        <v>316468</v>
      </c>
      <c r="J7821" s="213">
        <v>17405.740000000002</v>
      </c>
      <c r="K7821" s="212">
        <v>25317.439999999999</v>
      </c>
      <c r="L7821" s="212">
        <v>28482.12</v>
      </c>
      <c r="M7821" s="239">
        <f t="shared" si="619"/>
        <v>0.51520000000025901</v>
      </c>
      <c r="N7821" s="239"/>
      <c r="O7821" s="178"/>
      <c r="P7821" s="178"/>
      <c r="Q7821" s="178"/>
      <c r="R7821" s="178"/>
      <c r="S7821" s="178"/>
      <c r="T7821" s="178"/>
      <c r="U7821" s="178"/>
      <c r="V7821" s="178"/>
      <c r="W7821" s="178"/>
      <c r="X7821" s="178"/>
      <c r="Y7821" s="210">
        <f t="shared" si="618"/>
        <v>0.40069384654342871</v>
      </c>
      <c r="Z7821" s="211">
        <f t="shared" si="620"/>
        <v>0.44</v>
      </c>
      <c r="AA7821" s="178"/>
      <c r="AB7821" s="178"/>
      <c r="AC7821" s="178"/>
    </row>
    <row r="7822" spans="2:29" x14ac:dyDescent="0.35">
      <c r="B7822" s="222">
        <v>789900</v>
      </c>
      <c r="C7822" s="208">
        <v>335984</v>
      </c>
      <c r="D7822" s="309">
        <v>18479.12</v>
      </c>
      <c r="E7822" s="206">
        <v>26878.720000000001</v>
      </c>
      <c r="F7822" s="206">
        <v>30238.560000000001</v>
      </c>
      <c r="G7822" s="205">
        <f t="shared" si="621"/>
        <v>0.42535004430940626</v>
      </c>
      <c r="H7822" s="207">
        <f t="shared" si="622"/>
        <v>0.45</v>
      </c>
      <c r="I7822" s="213">
        <v>316514</v>
      </c>
      <c r="J7822" s="213">
        <v>17408.27</v>
      </c>
      <c r="K7822" s="212">
        <v>25321.119999999999</v>
      </c>
      <c r="L7822" s="212">
        <v>28486.26</v>
      </c>
      <c r="M7822" s="239">
        <f t="shared" si="619"/>
        <v>0.51529999999995202</v>
      </c>
      <c r="N7822" s="239"/>
      <c r="O7822" s="178"/>
      <c r="P7822" s="178"/>
      <c r="Q7822" s="178"/>
      <c r="R7822" s="178"/>
      <c r="S7822" s="178"/>
      <c r="T7822" s="178"/>
      <c r="U7822" s="178"/>
      <c r="V7822" s="178"/>
      <c r="W7822" s="178"/>
      <c r="X7822" s="178"/>
      <c r="Y7822" s="210">
        <f t="shared" si="618"/>
        <v>0.40070135460184836</v>
      </c>
      <c r="Z7822" s="211">
        <f t="shared" si="620"/>
        <v>0.46</v>
      </c>
      <c r="AA7822" s="178"/>
      <c r="AB7822" s="178"/>
      <c r="AC7822" s="178"/>
    </row>
    <row r="7823" spans="2:29" x14ac:dyDescent="0.35">
      <c r="B7823" s="222">
        <v>790000</v>
      </c>
      <c r="C7823" s="208">
        <v>336029</v>
      </c>
      <c r="D7823" s="309">
        <v>18481.59</v>
      </c>
      <c r="E7823" s="206">
        <v>26882.32</v>
      </c>
      <c r="F7823" s="206">
        <v>30242.61</v>
      </c>
      <c r="G7823" s="205">
        <f t="shared" si="621"/>
        <v>0.42535316455696204</v>
      </c>
      <c r="H7823" s="207">
        <f t="shared" si="622"/>
        <v>0.45</v>
      </c>
      <c r="I7823" s="213">
        <v>316558</v>
      </c>
      <c r="J7823" s="213">
        <v>17410.689999999999</v>
      </c>
      <c r="K7823" s="212">
        <v>25324.639999999999</v>
      </c>
      <c r="L7823" s="212">
        <v>28490.22</v>
      </c>
      <c r="M7823" s="239">
        <f t="shared" si="619"/>
        <v>0.51520000000011346</v>
      </c>
      <c r="N7823" s="239"/>
      <c r="O7823" s="178"/>
      <c r="P7823" s="178"/>
      <c r="Q7823" s="178"/>
      <c r="R7823" s="178"/>
      <c r="S7823" s="178"/>
      <c r="T7823" s="178"/>
      <c r="U7823" s="178"/>
      <c r="V7823" s="178"/>
      <c r="W7823" s="178"/>
      <c r="X7823" s="178"/>
      <c r="Y7823" s="210">
        <f t="shared" si="618"/>
        <v>0.40070632911392406</v>
      </c>
      <c r="Z7823" s="211">
        <f t="shared" si="620"/>
        <v>0.44</v>
      </c>
      <c r="AA7823" s="178"/>
      <c r="AB7823" s="178"/>
      <c r="AC7823" s="178"/>
    </row>
    <row r="7824" spans="2:29" x14ac:dyDescent="0.35">
      <c r="B7824" s="222">
        <v>790100</v>
      </c>
      <c r="C7824" s="208">
        <v>336074</v>
      </c>
      <c r="D7824" s="309">
        <v>18484.07</v>
      </c>
      <c r="E7824" s="206">
        <v>26885.919999999998</v>
      </c>
      <c r="F7824" s="206">
        <v>30246.66</v>
      </c>
      <c r="G7824" s="205">
        <f t="shared" si="621"/>
        <v>0.42535628401468167</v>
      </c>
      <c r="H7824" s="207">
        <f t="shared" si="622"/>
        <v>0.45</v>
      </c>
      <c r="I7824" s="213">
        <v>316604</v>
      </c>
      <c r="J7824" s="213">
        <v>17413.22</v>
      </c>
      <c r="K7824" s="212">
        <v>25328.32</v>
      </c>
      <c r="L7824" s="212">
        <v>28494.36</v>
      </c>
      <c r="M7824" s="239">
        <f t="shared" si="619"/>
        <v>0.51529999999980647</v>
      </c>
      <c r="N7824" s="239"/>
      <c r="O7824" s="178"/>
      <c r="P7824" s="178"/>
      <c r="Q7824" s="178"/>
      <c r="R7824" s="178"/>
      <c r="S7824" s="178"/>
      <c r="T7824" s="178"/>
      <c r="U7824" s="178"/>
      <c r="V7824" s="178"/>
      <c r="W7824" s="178"/>
      <c r="X7824" s="178"/>
      <c r="Y7824" s="210">
        <f t="shared" si="618"/>
        <v>0.40071383369193775</v>
      </c>
      <c r="Z7824" s="211">
        <f t="shared" si="620"/>
        <v>0.46</v>
      </c>
      <c r="AA7824" s="178"/>
      <c r="AB7824" s="178"/>
      <c r="AC7824" s="178"/>
    </row>
    <row r="7825" spans="2:29" x14ac:dyDescent="0.35">
      <c r="B7825" s="222">
        <v>790200</v>
      </c>
      <c r="C7825" s="208">
        <v>336119</v>
      </c>
      <c r="D7825" s="309">
        <v>18486.54</v>
      </c>
      <c r="E7825" s="206">
        <v>26889.52</v>
      </c>
      <c r="F7825" s="206">
        <v>30250.71</v>
      </c>
      <c r="G7825" s="205">
        <f t="shared" si="621"/>
        <v>0.4253594026828651</v>
      </c>
      <c r="H7825" s="207">
        <f t="shared" si="622"/>
        <v>0.45</v>
      </c>
      <c r="I7825" s="213">
        <v>316648</v>
      </c>
      <c r="J7825" s="213">
        <v>17415.64</v>
      </c>
      <c r="K7825" s="212">
        <v>25331.84</v>
      </c>
      <c r="L7825" s="212">
        <v>28498.32</v>
      </c>
      <c r="M7825" s="239">
        <f t="shared" si="619"/>
        <v>0.51520000000000432</v>
      </c>
      <c r="N7825" s="239"/>
      <c r="O7825" s="178"/>
      <c r="P7825" s="178"/>
      <c r="Q7825" s="178"/>
      <c r="R7825" s="178"/>
      <c r="S7825" s="178"/>
      <c r="T7825" s="178"/>
      <c r="U7825" s="178"/>
      <c r="V7825" s="178"/>
      <c r="W7825" s="178"/>
      <c r="X7825" s="178"/>
      <c r="Y7825" s="210">
        <f t="shared" si="618"/>
        <v>0.40071880536573018</v>
      </c>
      <c r="Z7825" s="211">
        <f t="shared" si="620"/>
        <v>0.44</v>
      </c>
      <c r="AA7825" s="178"/>
      <c r="AB7825" s="178"/>
      <c r="AC7825" s="178"/>
    </row>
    <row r="7826" spans="2:29" x14ac:dyDescent="0.35">
      <c r="B7826" s="222">
        <v>790300</v>
      </c>
      <c r="C7826" s="208">
        <v>336164</v>
      </c>
      <c r="D7826" s="309">
        <v>18489.02</v>
      </c>
      <c r="E7826" s="206">
        <v>26893.119999999999</v>
      </c>
      <c r="F7826" s="206">
        <v>30254.76</v>
      </c>
      <c r="G7826" s="205">
        <f t="shared" si="621"/>
        <v>0.42536252056181195</v>
      </c>
      <c r="H7826" s="207">
        <f t="shared" si="622"/>
        <v>0.45</v>
      </c>
      <c r="I7826" s="213">
        <v>316694</v>
      </c>
      <c r="J7826" s="213">
        <v>17418.169999999998</v>
      </c>
      <c r="K7826" s="212">
        <v>25335.52</v>
      </c>
      <c r="L7826" s="212">
        <v>28502.46</v>
      </c>
      <c r="M7826" s="239">
        <f t="shared" si="619"/>
        <v>0.51530000000027942</v>
      </c>
      <c r="N7826" s="239"/>
      <c r="O7826" s="178"/>
      <c r="P7826" s="178"/>
      <c r="Q7826" s="178"/>
      <c r="R7826" s="178"/>
      <c r="S7826" s="178"/>
      <c r="T7826" s="178"/>
      <c r="U7826" s="178"/>
      <c r="V7826" s="178"/>
      <c r="W7826" s="178"/>
      <c r="X7826" s="178"/>
      <c r="Y7826" s="210">
        <f t="shared" si="618"/>
        <v>0.40072630646589902</v>
      </c>
      <c r="Z7826" s="211">
        <f t="shared" si="620"/>
        <v>0.46</v>
      </c>
      <c r="AA7826" s="178"/>
      <c r="AB7826" s="178"/>
      <c r="AC7826" s="178"/>
    </row>
    <row r="7827" spans="2:29" x14ac:dyDescent="0.35">
      <c r="B7827" s="222">
        <v>790400</v>
      </c>
      <c r="C7827" s="208">
        <v>336209</v>
      </c>
      <c r="D7827" s="309">
        <v>18491.490000000002</v>
      </c>
      <c r="E7827" s="206">
        <v>26896.720000000001</v>
      </c>
      <c r="F7827" s="206">
        <v>30258.81</v>
      </c>
      <c r="G7827" s="205">
        <f t="shared" si="621"/>
        <v>0.42536563765182184</v>
      </c>
      <c r="H7827" s="207">
        <f t="shared" si="622"/>
        <v>0.45</v>
      </c>
      <c r="I7827" s="213">
        <v>316738</v>
      </c>
      <c r="J7827" s="213">
        <v>17420.59</v>
      </c>
      <c r="K7827" s="212">
        <v>25339.040000000001</v>
      </c>
      <c r="L7827" s="212">
        <v>28506.42</v>
      </c>
      <c r="M7827" s="239">
        <f t="shared" si="619"/>
        <v>0.51519999999989519</v>
      </c>
      <c r="N7827" s="239"/>
      <c r="O7827" s="178"/>
      <c r="P7827" s="178"/>
      <c r="Q7827" s="178"/>
      <c r="R7827" s="178"/>
      <c r="S7827" s="178"/>
      <c r="T7827" s="178"/>
      <c r="U7827" s="178"/>
      <c r="V7827" s="178"/>
      <c r="W7827" s="178"/>
      <c r="X7827" s="178"/>
      <c r="Y7827" s="210">
        <f t="shared" si="618"/>
        <v>0.40073127530364372</v>
      </c>
      <c r="Z7827" s="211">
        <f t="shared" si="620"/>
        <v>0.44</v>
      </c>
      <c r="AA7827" s="178"/>
      <c r="AB7827" s="178"/>
      <c r="AC7827" s="178"/>
    </row>
    <row r="7828" spans="2:29" x14ac:dyDescent="0.35">
      <c r="B7828" s="222">
        <v>790500</v>
      </c>
      <c r="C7828" s="208">
        <v>336254</v>
      </c>
      <c r="D7828" s="309">
        <v>18493.97</v>
      </c>
      <c r="E7828" s="206">
        <v>26900.32</v>
      </c>
      <c r="F7828" s="206">
        <v>30262.86</v>
      </c>
      <c r="G7828" s="205">
        <f t="shared" si="621"/>
        <v>0.42536875395319418</v>
      </c>
      <c r="H7828" s="207">
        <f t="shared" si="622"/>
        <v>0.45</v>
      </c>
      <c r="I7828" s="213">
        <v>316784</v>
      </c>
      <c r="J7828" s="213">
        <v>17423.12</v>
      </c>
      <c r="K7828" s="212">
        <v>25342.720000000001</v>
      </c>
      <c r="L7828" s="212">
        <v>28510.560000000001</v>
      </c>
      <c r="M7828" s="239">
        <f t="shared" si="619"/>
        <v>0.51529999999955178</v>
      </c>
      <c r="N7828" s="239"/>
      <c r="O7828" s="178"/>
      <c r="P7828" s="178"/>
      <c r="Q7828" s="178"/>
      <c r="R7828" s="178"/>
      <c r="S7828" s="178"/>
      <c r="T7828" s="178"/>
      <c r="U7828" s="178"/>
      <c r="V7828" s="178"/>
      <c r="W7828" s="178"/>
      <c r="X7828" s="178"/>
      <c r="Y7828" s="210">
        <f t="shared" si="618"/>
        <v>0.40073877292852628</v>
      </c>
      <c r="Z7828" s="211">
        <f t="shared" si="620"/>
        <v>0.46</v>
      </c>
      <c r="AA7828" s="178"/>
      <c r="AB7828" s="178"/>
      <c r="AC7828" s="178"/>
    </row>
    <row r="7829" spans="2:29" x14ac:dyDescent="0.35">
      <c r="B7829" s="222">
        <v>790600</v>
      </c>
      <c r="C7829" s="208">
        <v>336299</v>
      </c>
      <c r="D7829" s="309">
        <v>18496.439999999999</v>
      </c>
      <c r="E7829" s="206">
        <v>26903.919999999998</v>
      </c>
      <c r="F7829" s="206">
        <v>30266.91</v>
      </c>
      <c r="G7829" s="205">
        <f t="shared" si="621"/>
        <v>0.42537186946622818</v>
      </c>
      <c r="H7829" s="207">
        <f t="shared" si="622"/>
        <v>0.45</v>
      </c>
      <c r="I7829" s="213">
        <v>316828</v>
      </c>
      <c r="J7829" s="213">
        <v>17425.54</v>
      </c>
      <c r="K7829" s="212">
        <v>25346.240000000002</v>
      </c>
      <c r="L7829" s="212">
        <v>28514.52</v>
      </c>
      <c r="M7829" s="239">
        <f t="shared" si="619"/>
        <v>0.51519999999974975</v>
      </c>
      <c r="N7829" s="239"/>
      <c r="O7829" s="178"/>
      <c r="P7829" s="178"/>
      <c r="Q7829" s="178"/>
      <c r="R7829" s="178"/>
      <c r="S7829" s="178"/>
      <c r="T7829" s="178"/>
      <c r="U7829" s="178"/>
      <c r="V7829" s="178"/>
      <c r="W7829" s="178"/>
      <c r="X7829" s="178"/>
      <c r="Y7829" s="210">
        <f t="shared" si="618"/>
        <v>0.40074373893245635</v>
      </c>
      <c r="Z7829" s="211">
        <f t="shared" si="620"/>
        <v>0.44</v>
      </c>
      <c r="AA7829" s="178"/>
      <c r="AB7829" s="178"/>
      <c r="AC7829" s="178"/>
    </row>
    <row r="7830" spans="2:29" x14ac:dyDescent="0.35">
      <c r="B7830" s="222">
        <v>790700</v>
      </c>
      <c r="C7830" s="208">
        <v>336344</v>
      </c>
      <c r="D7830" s="309">
        <v>18498.919999999998</v>
      </c>
      <c r="E7830" s="206">
        <v>26907.52</v>
      </c>
      <c r="F7830" s="206">
        <v>30270.959999999999</v>
      </c>
      <c r="G7830" s="205">
        <f t="shared" si="621"/>
        <v>0.42537498419122299</v>
      </c>
      <c r="H7830" s="207">
        <f t="shared" si="622"/>
        <v>0.45</v>
      </c>
      <c r="I7830" s="213">
        <v>316874</v>
      </c>
      <c r="J7830" s="213">
        <v>17428.07</v>
      </c>
      <c r="K7830" s="212">
        <v>25349.919999999998</v>
      </c>
      <c r="L7830" s="212">
        <v>28518.66</v>
      </c>
      <c r="M7830" s="239">
        <f t="shared" si="619"/>
        <v>0.51530000000006115</v>
      </c>
      <c r="N7830" s="239"/>
      <c r="O7830" s="178"/>
      <c r="P7830" s="178"/>
      <c r="Q7830" s="178"/>
      <c r="R7830" s="178"/>
      <c r="S7830" s="178"/>
      <c r="T7830" s="178"/>
      <c r="U7830" s="178"/>
      <c r="V7830" s="178"/>
      <c r="W7830" s="178"/>
      <c r="X7830" s="178"/>
      <c r="Y7830" s="210">
        <f t="shared" si="618"/>
        <v>0.40075123308460858</v>
      </c>
      <c r="Z7830" s="211">
        <f t="shared" si="620"/>
        <v>0.46</v>
      </c>
      <c r="AA7830" s="178"/>
      <c r="AB7830" s="178"/>
      <c r="AC7830" s="178"/>
    </row>
    <row r="7831" spans="2:29" x14ac:dyDescent="0.35">
      <c r="B7831" s="222">
        <v>790800</v>
      </c>
      <c r="C7831" s="208">
        <v>336389</v>
      </c>
      <c r="D7831" s="309">
        <v>18501.39</v>
      </c>
      <c r="E7831" s="206">
        <v>26911.119999999999</v>
      </c>
      <c r="F7831" s="206">
        <v>30275.01</v>
      </c>
      <c r="G7831" s="205">
        <f t="shared" si="621"/>
        <v>0.42537809812847749</v>
      </c>
      <c r="H7831" s="207">
        <f t="shared" si="622"/>
        <v>0.45</v>
      </c>
      <c r="I7831" s="213">
        <v>316918</v>
      </c>
      <c r="J7831" s="213">
        <v>17430.490000000002</v>
      </c>
      <c r="K7831" s="212">
        <v>25353.439999999999</v>
      </c>
      <c r="L7831" s="212">
        <v>28522.62</v>
      </c>
      <c r="M7831" s="239">
        <f t="shared" si="619"/>
        <v>0.51520000000025901</v>
      </c>
      <c r="N7831" s="239"/>
      <c r="O7831" s="178"/>
      <c r="P7831" s="178"/>
      <c r="Q7831" s="178"/>
      <c r="R7831" s="178"/>
      <c r="S7831" s="178"/>
      <c r="T7831" s="178"/>
      <c r="U7831" s="178"/>
      <c r="V7831" s="178"/>
      <c r="W7831" s="178"/>
      <c r="X7831" s="178"/>
      <c r="Y7831" s="210">
        <f t="shared" si="618"/>
        <v>0.40075619625695497</v>
      </c>
      <c r="Z7831" s="211">
        <f t="shared" si="620"/>
        <v>0.44</v>
      </c>
      <c r="AA7831" s="178"/>
      <c r="AB7831" s="178"/>
      <c r="AC7831" s="178"/>
    </row>
    <row r="7832" spans="2:29" x14ac:dyDescent="0.35">
      <c r="B7832" s="222">
        <v>790900</v>
      </c>
      <c r="C7832" s="208">
        <v>336434</v>
      </c>
      <c r="D7832" s="309">
        <v>18503.87</v>
      </c>
      <c r="E7832" s="206">
        <v>26914.720000000001</v>
      </c>
      <c r="F7832" s="206">
        <v>30279.06</v>
      </c>
      <c r="G7832" s="205">
        <f t="shared" si="621"/>
        <v>0.42538121127829054</v>
      </c>
      <c r="H7832" s="207">
        <f t="shared" si="622"/>
        <v>0.45</v>
      </c>
      <c r="I7832" s="213">
        <v>316964</v>
      </c>
      <c r="J7832" s="213">
        <v>17433.02</v>
      </c>
      <c r="K7832" s="212">
        <v>25357.119999999999</v>
      </c>
      <c r="L7832" s="212">
        <v>28526.76</v>
      </c>
      <c r="M7832" s="239">
        <f t="shared" si="619"/>
        <v>0.51529999999995202</v>
      </c>
      <c r="N7832" s="239"/>
      <c r="O7832" s="178"/>
      <c r="P7832" s="178"/>
      <c r="Q7832" s="178"/>
      <c r="R7832" s="178"/>
      <c r="S7832" s="178"/>
      <c r="T7832" s="178"/>
      <c r="U7832" s="178"/>
      <c r="V7832" s="178"/>
      <c r="W7832" s="178"/>
      <c r="X7832" s="178"/>
      <c r="Y7832" s="210">
        <f t="shared" si="618"/>
        <v>0.40076368693893033</v>
      </c>
      <c r="Z7832" s="211">
        <f t="shared" si="620"/>
        <v>0.46</v>
      </c>
      <c r="AA7832" s="178"/>
      <c r="AB7832" s="178"/>
      <c r="AC7832" s="178"/>
    </row>
    <row r="7833" spans="2:29" x14ac:dyDescent="0.35">
      <c r="B7833" s="222">
        <v>791000</v>
      </c>
      <c r="C7833" s="208">
        <v>336479</v>
      </c>
      <c r="D7833" s="309">
        <v>18506.34</v>
      </c>
      <c r="E7833" s="206">
        <v>26918.32</v>
      </c>
      <c r="F7833" s="206">
        <v>30283.11</v>
      </c>
      <c r="G7833" s="205">
        <f t="shared" si="621"/>
        <v>0.42538432364096079</v>
      </c>
      <c r="H7833" s="207">
        <f t="shared" si="622"/>
        <v>0.45</v>
      </c>
      <c r="I7833" s="213">
        <v>317008</v>
      </c>
      <c r="J7833" s="213">
        <v>17435.439999999999</v>
      </c>
      <c r="K7833" s="212">
        <v>25360.639999999999</v>
      </c>
      <c r="L7833" s="212">
        <v>28530.720000000001</v>
      </c>
      <c r="M7833" s="239">
        <f t="shared" si="619"/>
        <v>0.51520000000011346</v>
      </c>
      <c r="N7833" s="239"/>
      <c r="O7833" s="178"/>
      <c r="P7833" s="178"/>
      <c r="Q7833" s="178"/>
      <c r="R7833" s="178"/>
      <c r="S7833" s="178"/>
      <c r="T7833" s="178"/>
      <c r="U7833" s="178"/>
      <c r="V7833" s="178"/>
      <c r="W7833" s="178"/>
      <c r="X7833" s="178"/>
      <c r="Y7833" s="210">
        <f t="shared" si="618"/>
        <v>0.40076864728192163</v>
      </c>
      <c r="Z7833" s="211">
        <f t="shared" si="620"/>
        <v>0.44</v>
      </c>
      <c r="AA7833" s="178"/>
      <c r="AB7833" s="178"/>
      <c r="AC7833" s="178"/>
    </row>
    <row r="7834" spans="2:29" x14ac:dyDescent="0.35">
      <c r="B7834" s="222">
        <v>791100</v>
      </c>
      <c r="C7834" s="208">
        <v>336524</v>
      </c>
      <c r="D7834" s="309">
        <v>18508.82</v>
      </c>
      <c r="E7834" s="206">
        <v>26921.919999999998</v>
      </c>
      <c r="F7834" s="206">
        <v>30287.16</v>
      </c>
      <c r="G7834" s="205">
        <f t="shared" si="621"/>
        <v>0.42538743521678674</v>
      </c>
      <c r="H7834" s="207">
        <f t="shared" si="622"/>
        <v>0.45</v>
      </c>
      <c r="I7834" s="213">
        <v>317054</v>
      </c>
      <c r="J7834" s="213">
        <v>17437.97</v>
      </c>
      <c r="K7834" s="212">
        <v>25364.32</v>
      </c>
      <c r="L7834" s="212">
        <v>28534.86</v>
      </c>
      <c r="M7834" s="239">
        <f t="shared" si="619"/>
        <v>0.51529999999980647</v>
      </c>
      <c r="N7834" s="239"/>
      <c r="O7834" s="178"/>
      <c r="P7834" s="178"/>
      <c r="Q7834" s="178"/>
      <c r="R7834" s="178"/>
      <c r="S7834" s="178"/>
      <c r="T7834" s="178"/>
      <c r="U7834" s="178"/>
      <c r="V7834" s="178"/>
      <c r="W7834" s="178"/>
      <c r="X7834" s="178"/>
      <c r="Y7834" s="210">
        <f t="shared" si="618"/>
        <v>0.40077613449627103</v>
      </c>
      <c r="Z7834" s="211">
        <f t="shared" si="620"/>
        <v>0.46</v>
      </c>
      <c r="AA7834" s="178"/>
      <c r="AB7834" s="178"/>
      <c r="AC7834" s="178"/>
    </row>
    <row r="7835" spans="2:29" x14ac:dyDescent="0.35">
      <c r="B7835" s="222">
        <v>791200</v>
      </c>
      <c r="C7835" s="208">
        <v>336569</v>
      </c>
      <c r="D7835" s="309">
        <v>18511.29</v>
      </c>
      <c r="E7835" s="206">
        <v>26925.52</v>
      </c>
      <c r="F7835" s="206">
        <v>30291.21</v>
      </c>
      <c r="G7835" s="205">
        <f t="shared" si="621"/>
        <v>0.42539054600606674</v>
      </c>
      <c r="H7835" s="207">
        <f t="shared" si="622"/>
        <v>0.45</v>
      </c>
      <c r="I7835" s="213">
        <v>317098</v>
      </c>
      <c r="J7835" s="213">
        <v>17440.39</v>
      </c>
      <c r="K7835" s="212">
        <v>25367.84</v>
      </c>
      <c r="L7835" s="212">
        <v>28538.82</v>
      </c>
      <c r="M7835" s="239">
        <f t="shared" si="619"/>
        <v>0.51520000000000432</v>
      </c>
      <c r="N7835" s="239"/>
      <c r="O7835" s="178"/>
      <c r="P7835" s="178"/>
      <c r="Q7835" s="178"/>
      <c r="R7835" s="178"/>
      <c r="S7835" s="178"/>
      <c r="T7835" s="178"/>
      <c r="U7835" s="178"/>
      <c r="V7835" s="178"/>
      <c r="W7835" s="178"/>
      <c r="X7835" s="178"/>
      <c r="Y7835" s="210">
        <f t="shared" si="618"/>
        <v>0.40078109201213347</v>
      </c>
      <c r="Z7835" s="211">
        <f t="shared" si="620"/>
        <v>0.44</v>
      </c>
      <c r="AA7835" s="178"/>
      <c r="AB7835" s="178"/>
      <c r="AC7835" s="178"/>
    </row>
    <row r="7836" spans="2:29" x14ac:dyDescent="0.35">
      <c r="B7836" s="222">
        <v>791300</v>
      </c>
      <c r="C7836" s="208">
        <v>336614</v>
      </c>
      <c r="D7836" s="309">
        <v>18513.77</v>
      </c>
      <c r="E7836" s="206">
        <v>26929.119999999999</v>
      </c>
      <c r="F7836" s="206">
        <v>30295.26</v>
      </c>
      <c r="G7836" s="205">
        <f t="shared" si="621"/>
        <v>0.42539365600909895</v>
      </c>
      <c r="H7836" s="207">
        <f t="shared" si="622"/>
        <v>0.45</v>
      </c>
      <c r="I7836" s="213">
        <v>317144</v>
      </c>
      <c r="J7836" s="213">
        <v>17442.919999999998</v>
      </c>
      <c r="K7836" s="212">
        <v>25371.52</v>
      </c>
      <c r="L7836" s="212">
        <v>28542.959999999999</v>
      </c>
      <c r="M7836" s="239">
        <f t="shared" si="619"/>
        <v>0.51530000000027942</v>
      </c>
      <c r="N7836" s="239"/>
      <c r="O7836" s="178"/>
      <c r="P7836" s="178"/>
      <c r="Q7836" s="178"/>
      <c r="R7836" s="178"/>
      <c r="S7836" s="178"/>
      <c r="T7836" s="178"/>
      <c r="U7836" s="178"/>
      <c r="V7836" s="178"/>
      <c r="W7836" s="178"/>
      <c r="X7836" s="178"/>
      <c r="Y7836" s="210">
        <f t="shared" si="618"/>
        <v>0.40078857576140531</v>
      </c>
      <c r="Z7836" s="211">
        <f t="shared" si="620"/>
        <v>0.46</v>
      </c>
      <c r="AA7836" s="178"/>
      <c r="AB7836" s="178"/>
      <c r="AC7836" s="178"/>
    </row>
    <row r="7837" spans="2:29" x14ac:dyDescent="0.35">
      <c r="B7837" s="222">
        <v>791400</v>
      </c>
      <c r="C7837" s="208">
        <v>336659</v>
      </c>
      <c r="D7837" s="309">
        <v>18516.240000000002</v>
      </c>
      <c r="E7837" s="206">
        <v>26932.720000000001</v>
      </c>
      <c r="F7837" s="206">
        <v>30299.31</v>
      </c>
      <c r="G7837" s="205">
        <f t="shared" si="621"/>
        <v>0.42539676522618147</v>
      </c>
      <c r="H7837" s="207">
        <f t="shared" si="622"/>
        <v>0.45</v>
      </c>
      <c r="I7837" s="213">
        <v>317188</v>
      </c>
      <c r="J7837" s="213">
        <v>17445.34</v>
      </c>
      <c r="K7837" s="212">
        <v>25375.040000000001</v>
      </c>
      <c r="L7837" s="212">
        <v>28546.92</v>
      </c>
      <c r="M7837" s="239">
        <f t="shared" si="619"/>
        <v>0.51519999999989519</v>
      </c>
      <c r="N7837" s="239"/>
      <c r="O7837" s="178"/>
      <c r="P7837" s="178"/>
      <c r="Q7837" s="178"/>
      <c r="R7837" s="178"/>
      <c r="S7837" s="178"/>
      <c r="T7837" s="178"/>
      <c r="U7837" s="178"/>
      <c r="V7837" s="178"/>
      <c r="W7837" s="178"/>
      <c r="X7837" s="178"/>
      <c r="Y7837" s="210">
        <f t="shared" si="618"/>
        <v>0.40079353045236288</v>
      </c>
      <c r="Z7837" s="211">
        <f t="shared" si="620"/>
        <v>0.44</v>
      </c>
      <c r="AA7837" s="178"/>
      <c r="AB7837" s="178"/>
      <c r="AC7837" s="178"/>
    </row>
    <row r="7838" spans="2:29" x14ac:dyDescent="0.35">
      <c r="B7838" s="222">
        <v>791500</v>
      </c>
      <c r="C7838" s="208">
        <v>336704</v>
      </c>
      <c r="D7838" s="309">
        <v>18518.72</v>
      </c>
      <c r="E7838" s="206">
        <v>26936.32</v>
      </c>
      <c r="F7838" s="206">
        <v>30303.360000000001</v>
      </c>
      <c r="G7838" s="205">
        <f t="shared" si="621"/>
        <v>0.42539987365761212</v>
      </c>
      <c r="H7838" s="207">
        <f t="shared" si="622"/>
        <v>0.45</v>
      </c>
      <c r="I7838" s="213">
        <v>317234</v>
      </c>
      <c r="J7838" s="213">
        <v>17447.87</v>
      </c>
      <c r="K7838" s="212">
        <v>25378.720000000001</v>
      </c>
      <c r="L7838" s="212">
        <v>28551.06</v>
      </c>
      <c r="M7838" s="239">
        <f t="shared" si="619"/>
        <v>0.51529999999955178</v>
      </c>
      <c r="N7838" s="239"/>
      <c r="O7838" s="178"/>
      <c r="P7838" s="178"/>
      <c r="Q7838" s="178"/>
      <c r="R7838" s="178"/>
      <c r="S7838" s="178"/>
      <c r="T7838" s="178"/>
      <c r="U7838" s="178"/>
      <c r="V7838" s="178"/>
      <c r="W7838" s="178"/>
      <c r="X7838" s="178"/>
      <c r="Y7838" s="210">
        <f t="shared" si="618"/>
        <v>0.40080101073910296</v>
      </c>
      <c r="Z7838" s="211">
        <f t="shared" si="620"/>
        <v>0.46</v>
      </c>
      <c r="AA7838" s="178"/>
      <c r="AB7838" s="178"/>
      <c r="AC7838" s="178"/>
    </row>
    <row r="7839" spans="2:29" x14ac:dyDescent="0.35">
      <c r="B7839" s="222">
        <v>791600</v>
      </c>
      <c r="C7839" s="208">
        <v>336749</v>
      </c>
      <c r="D7839" s="309">
        <v>18521.189999999999</v>
      </c>
      <c r="E7839" s="206">
        <v>26939.919999999998</v>
      </c>
      <c r="F7839" s="206">
        <v>30307.41</v>
      </c>
      <c r="G7839" s="205">
        <f t="shared" si="621"/>
        <v>0.42540298130368875</v>
      </c>
      <c r="H7839" s="207">
        <f t="shared" si="622"/>
        <v>0.45</v>
      </c>
      <c r="I7839" s="213">
        <v>317278</v>
      </c>
      <c r="J7839" s="213">
        <v>17450.29</v>
      </c>
      <c r="K7839" s="212">
        <v>25382.240000000002</v>
      </c>
      <c r="L7839" s="212">
        <v>28555.02</v>
      </c>
      <c r="M7839" s="239">
        <f t="shared" si="619"/>
        <v>0.51519999999974975</v>
      </c>
      <c r="N7839" s="239"/>
      <c r="O7839" s="178"/>
      <c r="P7839" s="178"/>
      <c r="Q7839" s="178"/>
      <c r="R7839" s="178"/>
      <c r="S7839" s="178"/>
      <c r="T7839" s="178"/>
      <c r="U7839" s="178"/>
      <c r="V7839" s="178"/>
      <c r="W7839" s="178"/>
      <c r="X7839" s="178"/>
      <c r="Y7839" s="210">
        <f t="shared" si="618"/>
        <v>0.40080596260737744</v>
      </c>
      <c r="Z7839" s="211">
        <f t="shared" si="620"/>
        <v>0.44</v>
      </c>
      <c r="AA7839" s="178"/>
      <c r="AB7839" s="178"/>
      <c r="AC7839" s="178"/>
    </row>
    <row r="7840" spans="2:29" x14ac:dyDescent="0.35">
      <c r="B7840" s="222">
        <v>791700</v>
      </c>
      <c r="C7840" s="208">
        <v>336794</v>
      </c>
      <c r="D7840" s="309">
        <v>18523.669999999998</v>
      </c>
      <c r="E7840" s="206">
        <v>26943.52</v>
      </c>
      <c r="F7840" s="206">
        <v>30311.46</v>
      </c>
      <c r="G7840" s="205">
        <f t="shared" si="621"/>
        <v>0.42540608816470887</v>
      </c>
      <c r="H7840" s="207">
        <f t="shared" si="622"/>
        <v>0.45</v>
      </c>
      <c r="I7840" s="213">
        <v>317324</v>
      </c>
      <c r="J7840" s="213">
        <v>17452.82</v>
      </c>
      <c r="K7840" s="212">
        <v>25385.919999999998</v>
      </c>
      <c r="L7840" s="212">
        <v>28559.16</v>
      </c>
      <c r="M7840" s="239">
        <f t="shared" si="619"/>
        <v>0.51530000000006115</v>
      </c>
      <c r="N7840" s="239"/>
      <c r="O7840" s="178"/>
      <c r="P7840" s="178"/>
      <c r="Q7840" s="178"/>
      <c r="R7840" s="178"/>
      <c r="S7840" s="178"/>
      <c r="T7840" s="178"/>
      <c r="U7840" s="178"/>
      <c r="V7840" s="178"/>
      <c r="W7840" s="178"/>
      <c r="X7840" s="178"/>
      <c r="Y7840" s="210">
        <f t="shared" si="618"/>
        <v>0.40081343943412912</v>
      </c>
      <c r="Z7840" s="211">
        <f t="shared" si="620"/>
        <v>0.46</v>
      </c>
      <c r="AA7840" s="178"/>
      <c r="AB7840" s="178"/>
      <c r="AC7840" s="178"/>
    </row>
    <row r="7841" spans="2:29" x14ac:dyDescent="0.35">
      <c r="B7841" s="222">
        <v>791800</v>
      </c>
      <c r="C7841" s="208">
        <v>336839</v>
      </c>
      <c r="D7841" s="309">
        <v>18526.14</v>
      </c>
      <c r="E7841" s="206">
        <v>26947.119999999999</v>
      </c>
      <c r="F7841" s="206">
        <v>30315.51</v>
      </c>
      <c r="G7841" s="205">
        <f t="shared" si="621"/>
        <v>0.42540919424096996</v>
      </c>
      <c r="H7841" s="207">
        <f t="shared" si="622"/>
        <v>0.45</v>
      </c>
      <c r="I7841" s="213">
        <v>317368</v>
      </c>
      <c r="J7841" s="213">
        <v>17455.240000000002</v>
      </c>
      <c r="K7841" s="212">
        <v>25389.439999999999</v>
      </c>
      <c r="L7841" s="212">
        <v>28563.119999999999</v>
      </c>
      <c r="M7841" s="239">
        <f t="shared" si="619"/>
        <v>0.51520000000025901</v>
      </c>
      <c r="N7841" s="239"/>
      <c r="O7841" s="178"/>
      <c r="P7841" s="178"/>
      <c r="Q7841" s="178"/>
      <c r="R7841" s="178"/>
      <c r="S7841" s="178"/>
      <c r="T7841" s="178"/>
      <c r="U7841" s="178"/>
      <c r="V7841" s="178"/>
      <c r="W7841" s="178"/>
      <c r="X7841" s="178"/>
      <c r="Y7841" s="210">
        <f t="shared" si="618"/>
        <v>0.4008183884819399</v>
      </c>
      <c r="Z7841" s="211">
        <f t="shared" si="620"/>
        <v>0.44</v>
      </c>
      <c r="AA7841" s="178"/>
      <c r="AB7841" s="178"/>
      <c r="AC7841" s="178"/>
    </row>
    <row r="7842" spans="2:29" x14ac:dyDescent="0.35">
      <c r="B7842" s="222">
        <v>791900</v>
      </c>
      <c r="C7842" s="208">
        <v>336884</v>
      </c>
      <c r="D7842" s="309">
        <v>18528.62</v>
      </c>
      <c r="E7842" s="206">
        <v>26950.720000000001</v>
      </c>
      <c r="F7842" s="206">
        <v>30319.56</v>
      </c>
      <c r="G7842" s="205">
        <f t="shared" si="621"/>
        <v>0.42541229953276927</v>
      </c>
      <c r="H7842" s="207">
        <f t="shared" si="622"/>
        <v>0.45</v>
      </c>
      <c r="I7842" s="213">
        <v>317414</v>
      </c>
      <c r="J7842" s="213">
        <v>17457.77</v>
      </c>
      <c r="K7842" s="212">
        <v>25393.119999999999</v>
      </c>
      <c r="L7842" s="212">
        <v>28567.26</v>
      </c>
      <c r="M7842" s="239">
        <f t="shared" si="619"/>
        <v>0.51529999999995202</v>
      </c>
      <c r="N7842" s="239"/>
      <c r="O7842" s="178"/>
      <c r="P7842" s="178"/>
      <c r="Q7842" s="178"/>
      <c r="R7842" s="178"/>
      <c r="S7842" s="178"/>
      <c r="T7842" s="178"/>
      <c r="U7842" s="178"/>
      <c r="V7842" s="178"/>
      <c r="W7842" s="178"/>
      <c r="X7842" s="178"/>
      <c r="Y7842" s="210">
        <f t="shared" si="618"/>
        <v>0.40082586185124386</v>
      </c>
      <c r="Z7842" s="211">
        <f t="shared" si="620"/>
        <v>0.46</v>
      </c>
      <c r="AA7842" s="178"/>
      <c r="AB7842" s="178"/>
      <c r="AC7842" s="178"/>
    </row>
    <row r="7843" spans="2:29" x14ac:dyDescent="0.35">
      <c r="B7843" s="222">
        <v>792000</v>
      </c>
      <c r="C7843" s="208">
        <v>336929</v>
      </c>
      <c r="D7843" s="309">
        <v>18531.09</v>
      </c>
      <c r="E7843" s="206">
        <v>26954.32</v>
      </c>
      <c r="F7843" s="206">
        <v>30323.61</v>
      </c>
      <c r="G7843" s="205">
        <f t="shared" si="621"/>
        <v>0.42541540404040407</v>
      </c>
      <c r="H7843" s="207">
        <f t="shared" si="622"/>
        <v>0.45</v>
      </c>
      <c r="I7843" s="213">
        <v>317458</v>
      </c>
      <c r="J7843" s="213">
        <v>17460.189999999999</v>
      </c>
      <c r="K7843" s="212">
        <v>25396.639999999999</v>
      </c>
      <c r="L7843" s="212">
        <v>28571.22</v>
      </c>
      <c r="M7843" s="239">
        <f t="shared" si="619"/>
        <v>0.51520000000011346</v>
      </c>
      <c r="N7843" s="239"/>
      <c r="O7843" s="178"/>
      <c r="P7843" s="178"/>
      <c r="Q7843" s="178"/>
      <c r="R7843" s="178"/>
      <c r="S7843" s="178"/>
      <c r="T7843" s="178"/>
      <c r="U7843" s="178"/>
      <c r="V7843" s="178"/>
      <c r="W7843" s="178"/>
      <c r="X7843" s="178"/>
      <c r="Y7843" s="210">
        <f t="shared" si="618"/>
        <v>0.40083080808080807</v>
      </c>
      <c r="Z7843" s="211">
        <f t="shared" si="620"/>
        <v>0.44</v>
      </c>
      <c r="AA7843" s="178"/>
      <c r="AB7843" s="178"/>
      <c r="AC7843" s="178"/>
    </row>
    <row r="7844" spans="2:29" x14ac:dyDescent="0.35">
      <c r="B7844" s="222">
        <v>792100</v>
      </c>
      <c r="C7844" s="208">
        <v>336974</v>
      </c>
      <c r="D7844" s="309">
        <v>18533.57</v>
      </c>
      <c r="E7844" s="206">
        <v>26957.919999999998</v>
      </c>
      <c r="F7844" s="206">
        <v>30327.66</v>
      </c>
      <c r="G7844" s="205">
        <f t="shared" si="621"/>
        <v>0.42541850776417117</v>
      </c>
      <c r="H7844" s="207">
        <f t="shared" si="622"/>
        <v>0.45</v>
      </c>
      <c r="I7844" s="213">
        <v>317504</v>
      </c>
      <c r="J7844" s="213">
        <v>17462.72</v>
      </c>
      <c r="K7844" s="212">
        <v>25400.32</v>
      </c>
      <c r="L7844" s="212">
        <v>28575.360000000001</v>
      </c>
      <c r="M7844" s="239">
        <f t="shared" si="619"/>
        <v>0.51529999999980647</v>
      </c>
      <c r="N7844" s="239"/>
      <c r="O7844" s="178"/>
      <c r="P7844" s="178"/>
      <c r="Q7844" s="178"/>
      <c r="R7844" s="178"/>
      <c r="S7844" s="178"/>
      <c r="T7844" s="178"/>
      <c r="U7844" s="178"/>
      <c r="V7844" s="178"/>
      <c r="W7844" s="178"/>
      <c r="X7844" s="178"/>
      <c r="Y7844" s="210">
        <f t="shared" si="618"/>
        <v>0.40083827799520261</v>
      </c>
      <c r="Z7844" s="211">
        <f t="shared" si="620"/>
        <v>0.46</v>
      </c>
      <c r="AA7844" s="178"/>
      <c r="AB7844" s="178"/>
      <c r="AC7844" s="178"/>
    </row>
    <row r="7845" spans="2:29" x14ac:dyDescent="0.35">
      <c r="B7845" s="222">
        <v>792200</v>
      </c>
      <c r="C7845" s="208">
        <v>337019</v>
      </c>
      <c r="D7845" s="309">
        <v>18536.04</v>
      </c>
      <c r="E7845" s="206">
        <v>26961.52</v>
      </c>
      <c r="F7845" s="206">
        <v>30331.71</v>
      </c>
      <c r="G7845" s="205">
        <f t="shared" si="621"/>
        <v>0.42542161070436757</v>
      </c>
      <c r="H7845" s="207">
        <f t="shared" si="622"/>
        <v>0.45</v>
      </c>
      <c r="I7845" s="213">
        <v>317548</v>
      </c>
      <c r="J7845" s="213">
        <v>17465.14</v>
      </c>
      <c r="K7845" s="212">
        <v>25403.84</v>
      </c>
      <c r="L7845" s="212">
        <v>28579.32</v>
      </c>
      <c r="M7845" s="239">
        <f t="shared" si="619"/>
        <v>0.51520000000000432</v>
      </c>
      <c r="N7845" s="239"/>
      <c r="O7845" s="178"/>
      <c r="P7845" s="178"/>
      <c r="Q7845" s="178"/>
      <c r="R7845" s="178"/>
      <c r="S7845" s="178"/>
      <c r="T7845" s="178"/>
      <c r="U7845" s="178"/>
      <c r="V7845" s="178"/>
      <c r="W7845" s="178"/>
      <c r="X7845" s="178"/>
      <c r="Y7845" s="210">
        <f t="shared" si="618"/>
        <v>0.40084322140873518</v>
      </c>
      <c r="Z7845" s="211">
        <f t="shared" si="620"/>
        <v>0.44</v>
      </c>
      <c r="AA7845" s="178"/>
      <c r="AB7845" s="178"/>
      <c r="AC7845" s="178"/>
    </row>
    <row r="7846" spans="2:29" x14ac:dyDescent="0.35">
      <c r="B7846" s="222">
        <v>792300</v>
      </c>
      <c r="C7846" s="208">
        <v>337064</v>
      </c>
      <c r="D7846" s="309">
        <v>18538.52</v>
      </c>
      <c r="E7846" s="206">
        <v>26965.119999999999</v>
      </c>
      <c r="F7846" s="206">
        <v>30335.759999999998</v>
      </c>
      <c r="G7846" s="205">
        <f t="shared" si="621"/>
        <v>0.42542471286128991</v>
      </c>
      <c r="H7846" s="207">
        <f t="shared" si="622"/>
        <v>0.45</v>
      </c>
      <c r="I7846" s="213">
        <v>317594</v>
      </c>
      <c r="J7846" s="213">
        <v>17467.669999999998</v>
      </c>
      <c r="K7846" s="212">
        <v>25407.52</v>
      </c>
      <c r="L7846" s="212">
        <v>28583.46</v>
      </c>
      <c r="M7846" s="239">
        <f t="shared" si="619"/>
        <v>0.51530000000027942</v>
      </c>
      <c r="N7846" s="239"/>
      <c r="O7846" s="178"/>
      <c r="P7846" s="178"/>
      <c r="Q7846" s="178"/>
      <c r="R7846" s="178"/>
      <c r="S7846" s="178"/>
      <c r="T7846" s="178"/>
      <c r="U7846" s="178"/>
      <c r="V7846" s="178"/>
      <c r="W7846" s="178"/>
      <c r="X7846" s="178"/>
      <c r="Y7846" s="210">
        <f t="shared" si="618"/>
        <v>0.40085068787075601</v>
      </c>
      <c r="Z7846" s="211">
        <f t="shared" si="620"/>
        <v>0.46</v>
      </c>
      <c r="AA7846" s="178"/>
      <c r="AB7846" s="178"/>
      <c r="AC7846" s="178"/>
    </row>
    <row r="7847" spans="2:29" x14ac:dyDescent="0.35">
      <c r="B7847" s="222">
        <v>792400</v>
      </c>
      <c r="C7847" s="208">
        <v>337109</v>
      </c>
      <c r="D7847" s="309">
        <v>18540.990000000002</v>
      </c>
      <c r="E7847" s="206">
        <v>26968.720000000001</v>
      </c>
      <c r="F7847" s="206">
        <v>30339.81</v>
      </c>
      <c r="G7847" s="205">
        <f t="shared" si="621"/>
        <v>0.42542781423523474</v>
      </c>
      <c r="H7847" s="207">
        <f t="shared" si="622"/>
        <v>0.45</v>
      </c>
      <c r="I7847" s="213">
        <v>317638</v>
      </c>
      <c r="J7847" s="213">
        <v>17470.09</v>
      </c>
      <c r="K7847" s="212">
        <v>25411.040000000001</v>
      </c>
      <c r="L7847" s="212">
        <v>28587.42</v>
      </c>
      <c r="M7847" s="239">
        <f t="shared" si="619"/>
        <v>0.51519999999989519</v>
      </c>
      <c r="N7847" s="239"/>
      <c r="O7847" s="178"/>
      <c r="P7847" s="178"/>
      <c r="Q7847" s="178"/>
      <c r="R7847" s="178"/>
      <c r="S7847" s="178"/>
      <c r="T7847" s="178"/>
      <c r="U7847" s="178"/>
      <c r="V7847" s="178"/>
      <c r="W7847" s="178"/>
      <c r="X7847" s="178"/>
      <c r="Y7847" s="210">
        <f t="shared" si="618"/>
        <v>0.40085562847046946</v>
      </c>
      <c r="Z7847" s="211">
        <f t="shared" si="620"/>
        <v>0.44</v>
      </c>
      <c r="AA7847" s="178"/>
      <c r="AB7847" s="178"/>
      <c r="AC7847" s="178"/>
    </row>
    <row r="7848" spans="2:29" x14ac:dyDescent="0.35">
      <c r="B7848" s="222">
        <v>792500</v>
      </c>
      <c r="C7848" s="208">
        <v>337154</v>
      </c>
      <c r="D7848" s="309">
        <v>18543.47</v>
      </c>
      <c r="E7848" s="206">
        <v>26972.32</v>
      </c>
      <c r="F7848" s="206">
        <v>30343.86</v>
      </c>
      <c r="G7848" s="205">
        <f t="shared" si="621"/>
        <v>0.42543091482649842</v>
      </c>
      <c r="H7848" s="207">
        <f t="shared" si="622"/>
        <v>0.45</v>
      </c>
      <c r="I7848" s="213">
        <v>317684</v>
      </c>
      <c r="J7848" s="213">
        <v>17472.62</v>
      </c>
      <c r="K7848" s="212">
        <v>25414.720000000001</v>
      </c>
      <c r="L7848" s="212">
        <v>28591.56</v>
      </c>
      <c r="M7848" s="239">
        <f t="shared" si="619"/>
        <v>0.51529999999955178</v>
      </c>
      <c r="N7848" s="239"/>
      <c r="O7848" s="178"/>
      <c r="P7848" s="178"/>
      <c r="Q7848" s="178"/>
      <c r="R7848" s="178"/>
      <c r="S7848" s="178"/>
      <c r="T7848" s="178"/>
      <c r="U7848" s="178"/>
      <c r="V7848" s="178"/>
      <c r="W7848" s="178"/>
      <c r="X7848" s="178"/>
      <c r="Y7848" s="210">
        <f t="shared" si="618"/>
        <v>0.40086309148264987</v>
      </c>
      <c r="Z7848" s="211">
        <f t="shared" si="620"/>
        <v>0.46</v>
      </c>
      <c r="AA7848" s="178"/>
      <c r="AB7848" s="178"/>
      <c r="AC7848" s="178"/>
    </row>
    <row r="7849" spans="2:29" x14ac:dyDescent="0.35">
      <c r="B7849" s="222">
        <v>792600</v>
      </c>
      <c r="C7849" s="208">
        <v>337199</v>
      </c>
      <c r="D7849" s="309">
        <v>18545.939999999999</v>
      </c>
      <c r="E7849" s="206">
        <v>26975.919999999998</v>
      </c>
      <c r="F7849" s="206">
        <v>30347.91</v>
      </c>
      <c r="G7849" s="205">
        <f t="shared" si="621"/>
        <v>0.42543401463537722</v>
      </c>
      <c r="H7849" s="207">
        <f t="shared" si="622"/>
        <v>0.45</v>
      </c>
      <c r="I7849" s="213">
        <v>317728</v>
      </c>
      <c r="J7849" s="213">
        <v>17475.04</v>
      </c>
      <c r="K7849" s="212">
        <v>25418.240000000002</v>
      </c>
      <c r="L7849" s="212">
        <v>28595.52</v>
      </c>
      <c r="M7849" s="239">
        <f t="shared" si="619"/>
        <v>0.51519999999974975</v>
      </c>
      <c r="N7849" s="239"/>
      <c r="O7849" s="178"/>
      <c r="P7849" s="178"/>
      <c r="Q7849" s="178"/>
      <c r="R7849" s="178"/>
      <c r="S7849" s="178"/>
      <c r="T7849" s="178"/>
      <c r="U7849" s="178"/>
      <c r="V7849" s="178"/>
      <c r="W7849" s="178"/>
      <c r="X7849" s="178"/>
      <c r="Y7849" s="210">
        <f t="shared" si="618"/>
        <v>0.40086802927075449</v>
      </c>
      <c r="Z7849" s="211">
        <f t="shared" si="620"/>
        <v>0.44</v>
      </c>
      <c r="AA7849" s="178"/>
      <c r="AB7849" s="178"/>
      <c r="AC7849" s="178"/>
    </row>
    <row r="7850" spans="2:29" x14ac:dyDescent="0.35">
      <c r="B7850" s="222">
        <v>792700</v>
      </c>
      <c r="C7850" s="208">
        <v>337244</v>
      </c>
      <c r="D7850" s="309">
        <v>18548.419999999998</v>
      </c>
      <c r="E7850" s="206">
        <v>26979.52</v>
      </c>
      <c r="F7850" s="206">
        <v>30351.96</v>
      </c>
      <c r="G7850" s="205">
        <f t="shared" si="621"/>
        <v>0.4254371136621673</v>
      </c>
      <c r="H7850" s="207">
        <f t="shared" si="622"/>
        <v>0.45</v>
      </c>
      <c r="I7850" s="213">
        <v>317774</v>
      </c>
      <c r="J7850" s="213">
        <v>17477.57</v>
      </c>
      <c r="K7850" s="212">
        <v>25421.919999999998</v>
      </c>
      <c r="L7850" s="212">
        <v>28599.66</v>
      </c>
      <c r="M7850" s="239">
        <f t="shared" si="619"/>
        <v>0.51530000000006115</v>
      </c>
      <c r="N7850" s="239"/>
      <c r="O7850" s="178"/>
      <c r="P7850" s="178"/>
      <c r="Q7850" s="178"/>
      <c r="R7850" s="178"/>
      <c r="S7850" s="178"/>
      <c r="T7850" s="178"/>
      <c r="U7850" s="178"/>
      <c r="V7850" s="178"/>
      <c r="W7850" s="178"/>
      <c r="X7850" s="178"/>
      <c r="Y7850" s="210">
        <f t="shared" si="618"/>
        <v>0.40087548883562507</v>
      </c>
      <c r="Z7850" s="211">
        <f t="shared" si="620"/>
        <v>0.46</v>
      </c>
      <c r="AA7850" s="178"/>
      <c r="AB7850" s="178"/>
      <c r="AC7850" s="178"/>
    </row>
    <row r="7851" spans="2:29" x14ac:dyDescent="0.35">
      <c r="B7851" s="222">
        <v>792800</v>
      </c>
      <c r="C7851" s="208">
        <v>337289</v>
      </c>
      <c r="D7851" s="309">
        <v>18550.89</v>
      </c>
      <c r="E7851" s="206">
        <v>26983.119999999999</v>
      </c>
      <c r="F7851" s="206">
        <v>30356.01</v>
      </c>
      <c r="G7851" s="205">
        <f t="shared" si="621"/>
        <v>0.42544021190716447</v>
      </c>
      <c r="H7851" s="207">
        <f t="shared" si="622"/>
        <v>0.45</v>
      </c>
      <c r="I7851" s="213">
        <v>317818</v>
      </c>
      <c r="J7851" s="213">
        <v>17479.990000000002</v>
      </c>
      <c r="K7851" s="212">
        <v>25425.439999999999</v>
      </c>
      <c r="L7851" s="212">
        <v>28603.62</v>
      </c>
      <c r="M7851" s="239">
        <f t="shared" si="619"/>
        <v>0.51520000000025901</v>
      </c>
      <c r="N7851" s="239"/>
      <c r="O7851" s="178"/>
      <c r="P7851" s="178"/>
      <c r="Q7851" s="178"/>
      <c r="R7851" s="178"/>
      <c r="S7851" s="178"/>
      <c r="T7851" s="178"/>
      <c r="U7851" s="178"/>
      <c r="V7851" s="178"/>
      <c r="W7851" s="178"/>
      <c r="X7851" s="178"/>
      <c r="Y7851" s="210">
        <f t="shared" si="618"/>
        <v>0.40088042381432898</v>
      </c>
      <c r="Z7851" s="211">
        <f t="shared" si="620"/>
        <v>0.44</v>
      </c>
      <c r="AA7851" s="178"/>
      <c r="AB7851" s="178"/>
      <c r="AC7851" s="178"/>
    </row>
    <row r="7852" spans="2:29" x14ac:dyDescent="0.35">
      <c r="B7852" s="222">
        <v>792900</v>
      </c>
      <c r="C7852" s="208">
        <v>337334</v>
      </c>
      <c r="D7852" s="309">
        <v>18553.37</v>
      </c>
      <c r="E7852" s="206">
        <v>26986.720000000001</v>
      </c>
      <c r="F7852" s="206">
        <v>30360.06</v>
      </c>
      <c r="G7852" s="205">
        <f t="shared" si="621"/>
        <v>0.42544330937066466</v>
      </c>
      <c r="H7852" s="207">
        <f t="shared" si="622"/>
        <v>0.45</v>
      </c>
      <c r="I7852" s="213">
        <v>317864</v>
      </c>
      <c r="J7852" s="213">
        <v>17482.52</v>
      </c>
      <c r="K7852" s="212">
        <v>25429.119999999999</v>
      </c>
      <c r="L7852" s="212">
        <v>28607.759999999998</v>
      </c>
      <c r="M7852" s="239">
        <f t="shared" si="619"/>
        <v>0.51529999999995202</v>
      </c>
      <c r="N7852" s="239"/>
      <c r="O7852" s="178"/>
      <c r="P7852" s="178"/>
      <c r="Q7852" s="178"/>
      <c r="R7852" s="178"/>
      <c r="S7852" s="178"/>
      <c r="T7852" s="178"/>
      <c r="U7852" s="178"/>
      <c r="V7852" s="178"/>
      <c r="W7852" s="178"/>
      <c r="X7852" s="178"/>
      <c r="Y7852" s="210">
        <f t="shared" si="618"/>
        <v>0.40088787993441793</v>
      </c>
      <c r="Z7852" s="211">
        <f t="shared" si="620"/>
        <v>0.46</v>
      </c>
      <c r="AA7852" s="178"/>
      <c r="AB7852" s="178"/>
      <c r="AC7852" s="178"/>
    </row>
    <row r="7853" spans="2:29" x14ac:dyDescent="0.35">
      <c r="B7853" s="222">
        <v>793000</v>
      </c>
      <c r="C7853" s="208">
        <v>337379</v>
      </c>
      <c r="D7853" s="309">
        <v>18555.84</v>
      </c>
      <c r="E7853" s="206">
        <v>26990.32</v>
      </c>
      <c r="F7853" s="206">
        <v>30364.11</v>
      </c>
      <c r="G7853" s="205">
        <f t="shared" si="621"/>
        <v>0.42544640605296341</v>
      </c>
      <c r="H7853" s="207">
        <f t="shared" si="622"/>
        <v>0.45</v>
      </c>
      <c r="I7853" s="213">
        <v>317908</v>
      </c>
      <c r="J7853" s="213">
        <v>17484.939999999999</v>
      </c>
      <c r="K7853" s="212">
        <v>25432.639999999999</v>
      </c>
      <c r="L7853" s="212">
        <v>28611.72</v>
      </c>
      <c r="M7853" s="239">
        <f t="shared" si="619"/>
        <v>0.51520000000011346</v>
      </c>
      <c r="N7853" s="239"/>
      <c r="O7853" s="178"/>
      <c r="P7853" s="178"/>
      <c r="Q7853" s="178"/>
      <c r="R7853" s="178"/>
      <c r="S7853" s="178"/>
      <c r="T7853" s="178"/>
      <c r="U7853" s="178"/>
      <c r="V7853" s="178"/>
      <c r="W7853" s="178"/>
      <c r="X7853" s="178"/>
      <c r="Y7853" s="210">
        <f t="shared" si="618"/>
        <v>0.40089281210592687</v>
      </c>
      <c r="Z7853" s="211">
        <f t="shared" si="620"/>
        <v>0.44</v>
      </c>
      <c r="AA7853" s="178"/>
      <c r="AB7853" s="178"/>
      <c r="AC7853" s="178"/>
    </row>
    <row r="7854" spans="2:29" x14ac:dyDescent="0.35">
      <c r="B7854" s="222">
        <v>793100</v>
      </c>
      <c r="C7854" s="208">
        <v>337424</v>
      </c>
      <c r="D7854" s="309">
        <v>18558.32</v>
      </c>
      <c r="E7854" s="206">
        <v>26993.919999999998</v>
      </c>
      <c r="F7854" s="206">
        <v>30368.16</v>
      </c>
      <c r="G7854" s="205">
        <f t="shared" si="621"/>
        <v>0.42544950195435632</v>
      </c>
      <c r="H7854" s="207">
        <f t="shared" si="622"/>
        <v>0.45</v>
      </c>
      <c r="I7854" s="213">
        <v>317954</v>
      </c>
      <c r="J7854" s="213">
        <v>17487.47</v>
      </c>
      <c r="K7854" s="212">
        <v>25436.32</v>
      </c>
      <c r="L7854" s="212">
        <v>28615.86</v>
      </c>
      <c r="M7854" s="239">
        <f t="shared" si="619"/>
        <v>0.51529999999980647</v>
      </c>
      <c r="N7854" s="239"/>
      <c r="O7854" s="178"/>
      <c r="P7854" s="178"/>
      <c r="Q7854" s="178"/>
      <c r="R7854" s="178"/>
      <c r="S7854" s="178"/>
      <c r="T7854" s="178"/>
      <c r="U7854" s="178"/>
      <c r="V7854" s="178"/>
      <c r="W7854" s="178"/>
      <c r="X7854" s="178"/>
      <c r="Y7854" s="210">
        <f t="shared" si="618"/>
        <v>0.40090026478375995</v>
      </c>
      <c r="Z7854" s="211">
        <f t="shared" si="620"/>
        <v>0.46</v>
      </c>
      <c r="AA7854" s="178"/>
      <c r="AB7854" s="178"/>
      <c r="AC7854" s="178"/>
    </row>
    <row r="7855" spans="2:29" x14ac:dyDescent="0.35">
      <c r="B7855" s="222">
        <v>793200</v>
      </c>
      <c r="C7855" s="208">
        <v>337469</v>
      </c>
      <c r="D7855" s="309">
        <v>18560.79</v>
      </c>
      <c r="E7855" s="206">
        <v>26997.52</v>
      </c>
      <c r="F7855" s="206">
        <v>30372.21</v>
      </c>
      <c r="G7855" s="205">
        <f t="shared" si="621"/>
        <v>0.42545259707513866</v>
      </c>
      <c r="H7855" s="207">
        <f t="shared" si="622"/>
        <v>0.45</v>
      </c>
      <c r="I7855" s="213">
        <v>317998</v>
      </c>
      <c r="J7855" s="213">
        <v>17489.89</v>
      </c>
      <c r="K7855" s="212">
        <v>25439.84</v>
      </c>
      <c r="L7855" s="212">
        <v>28619.82</v>
      </c>
      <c r="M7855" s="239">
        <f t="shared" si="619"/>
        <v>0.51520000000000432</v>
      </c>
      <c r="N7855" s="239"/>
      <c r="O7855" s="178"/>
      <c r="P7855" s="178"/>
      <c r="Q7855" s="178"/>
      <c r="R7855" s="178"/>
      <c r="S7855" s="178"/>
      <c r="T7855" s="178"/>
      <c r="U7855" s="178"/>
      <c r="V7855" s="178"/>
      <c r="W7855" s="178"/>
      <c r="X7855" s="178"/>
      <c r="Y7855" s="210">
        <f t="shared" si="618"/>
        <v>0.40090519415027737</v>
      </c>
      <c r="Z7855" s="211">
        <f t="shared" si="620"/>
        <v>0.44</v>
      </c>
      <c r="AA7855" s="178"/>
      <c r="AB7855" s="178"/>
      <c r="AC7855" s="178"/>
    </row>
    <row r="7856" spans="2:29" x14ac:dyDescent="0.35">
      <c r="B7856" s="222">
        <v>793300</v>
      </c>
      <c r="C7856" s="208">
        <v>337514</v>
      </c>
      <c r="D7856" s="309">
        <v>18563.27</v>
      </c>
      <c r="E7856" s="206">
        <v>27001.119999999999</v>
      </c>
      <c r="F7856" s="206">
        <v>30376.26</v>
      </c>
      <c r="G7856" s="205">
        <f t="shared" si="621"/>
        <v>0.42545569141560569</v>
      </c>
      <c r="H7856" s="207">
        <f t="shared" si="622"/>
        <v>0.45</v>
      </c>
      <c r="I7856" s="213">
        <v>318044</v>
      </c>
      <c r="J7856" s="213">
        <v>17492.419999999998</v>
      </c>
      <c r="K7856" s="212">
        <v>25443.52</v>
      </c>
      <c r="L7856" s="212">
        <v>28623.96</v>
      </c>
      <c r="M7856" s="239">
        <f t="shared" si="619"/>
        <v>0.51530000000027942</v>
      </c>
      <c r="N7856" s="239"/>
      <c r="O7856" s="178"/>
      <c r="P7856" s="178"/>
      <c r="Q7856" s="178"/>
      <c r="R7856" s="178"/>
      <c r="S7856" s="178"/>
      <c r="T7856" s="178"/>
      <c r="U7856" s="178"/>
      <c r="V7856" s="178"/>
      <c r="W7856" s="178"/>
      <c r="X7856" s="178"/>
      <c r="Y7856" s="210">
        <f t="shared" si="618"/>
        <v>0.40091264338837768</v>
      </c>
      <c r="Z7856" s="211">
        <f t="shared" si="620"/>
        <v>0.46</v>
      </c>
      <c r="AA7856" s="178"/>
      <c r="AB7856" s="178"/>
      <c r="AC7856" s="178"/>
    </row>
    <row r="7857" spans="2:29" x14ac:dyDescent="0.35">
      <c r="B7857" s="222">
        <v>793400</v>
      </c>
      <c r="C7857" s="208">
        <v>337559</v>
      </c>
      <c r="D7857" s="309">
        <v>18565.740000000002</v>
      </c>
      <c r="E7857" s="206">
        <v>27004.720000000001</v>
      </c>
      <c r="F7857" s="206">
        <v>30380.31</v>
      </c>
      <c r="G7857" s="205">
        <f t="shared" si="621"/>
        <v>0.42545878497605244</v>
      </c>
      <c r="H7857" s="207">
        <f t="shared" si="622"/>
        <v>0.45</v>
      </c>
      <c r="I7857" s="213">
        <v>318088</v>
      </c>
      <c r="J7857" s="213">
        <v>17494.84</v>
      </c>
      <c r="K7857" s="212">
        <v>25447.040000000001</v>
      </c>
      <c r="L7857" s="212">
        <v>28627.919999999998</v>
      </c>
      <c r="M7857" s="239">
        <f t="shared" si="619"/>
        <v>0.51519999999989519</v>
      </c>
      <c r="N7857" s="239"/>
      <c r="O7857" s="178"/>
      <c r="P7857" s="178"/>
      <c r="Q7857" s="178"/>
      <c r="R7857" s="178"/>
      <c r="S7857" s="178"/>
      <c r="T7857" s="178"/>
      <c r="U7857" s="178"/>
      <c r="V7857" s="178"/>
      <c r="W7857" s="178"/>
      <c r="X7857" s="178"/>
      <c r="Y7857" s="210">
        <f t="shared" si="618"/>
        <v>0.40091756995210487</v>
      </c>
      <c r="Z7857" s="211">
        <f t="shared" si="620"/>
        <v>0.44</v>
      </c>
      <c r="AA7857" s="178"/>
      <c r="AB7857" s="178"/>
      <c r="AC7857" s="178"/>
    </row>
    <row r="7858" spans="2:29" x14ac:dyDescent="0.35">
      <c r="B7858" s="222">
        <v>793500</v>
      </c>
      <c r="C7858" s="208">
        <v>337604</v>
      </c>
      <c r="D7858" s="309">
        <v>18568.22</v>
      </c>
      <c r="E7858" s="206">
        <v>27008.32</v>
      </c>
      <c r="F7858" s="206">
        <v>30384.36</v>
      </c>
      <c r="G7858" s="205">
        <f t="shared" si="621"/>
        <v>0.4254618777567738</v>
      </c>
      <c r="H7858" s="207">
        <f t="shared" si="622"/>
        <v>0.45</v>
      </c>
      <c r="I7858" s="213">
        <v>318134</v>
      </c>
      <c r="J7858" s="213">
        <v>17497.37</v>
      </c>
      <c r="K7858" s="212">
        <v>25450.720000000001</v>
      </c>
      <c r="L7858" s="212">
        <v>28632.06</v>
      </c>
      <c r="M7858" s="239">
        <f t="shared" si="619"/>
        <v>0.51529999999955178</v>
      </c>
      <c r="N7858" s="239"/>
      <c r="O7858" s="178"/>
      <c r="P7858" s="178"/>
      <c r="Q7858" s="178"/>
      <c r="R7858" s="178"/>
      <c r="S7858" s="178"/>
      <c r="T7858" s="178"/>
      <c r="U7858" s="178"/>
      <c r="V7858" s="178"/>
      <c r="W7858" s="178"/>
      <c r="X7858" s="178"/>
      <c r="Y7858" s="210">
        <f t="shared" si="618"/>
        <v>0.40092501575299305</v>
      </c>
      <c r="Z7858" s="211">
        <f t="shared" si="620"/>
        <v>0.46</v>
      </c>
      <c r="AA7858" s="178"/>
      <c r="AB7858" s="178"/>
      <c r="AC7858" s="178"/>
    </row>
    <row r="7859" spans="2:29" x14ac:dyDescent="0.35">
      <c r="B7859" s="222">
        <v>793600</v>
      </c>
      <c r="C7859" s="208">
        <v>337649</v>
      </c>
      <c r="D7859" s="309">
        <v>18570.689999999999</v>
      </c>
      <c r="E7859" s="206">
        <v>27011.919999999998</v>
      </c>
      <c r="F7859" s="206">
        <v>30388.41</v>
      </c>
      <c r="G7859" s="205">
        <f t="shared" si="621"/>
        <v>0.42546496975806453</v>
      </c>
      <c r="H7859" s="207">
        <f t="shared" si="622"/>
        <v>0.45</v>
      </c>
      <c r="I7859" s="213">
        <v>318178</v>
      </c>
      <c r="J7859" s="213">
        <v>17499.79</v>
      </c>
      <c r="K7859" s="212">
        <v>25454.240000000002</v>
      </c>
      <c r="L7859" s="212">
        <v>28636.02</v>
      </c>
      <c r="M7859" s="239">
        <f t="shared" si="619"/>
        <v>0.51519999999974975</v>
      </c>
      <c r="N7859" s="239"/>
      <c r="O7859" s="178"/>
      <c r="P7859" s="178"/>
      <c r="Q7859" s="178"/>
      <c r="R7859" s="178"/>
      <c r="S7859" s="178"/>
      <c r="T7859" s="178"/>
      <c r="U7859" s="178"/>
      <c r="V7859" s="178"/>
      <c r="W7859" s="178"/>
      <c r="X7859" s="178"/>
      <c r="Y7859" s="210">
        <f t="shared" si="618"/>
        <v>0.40092993951612904</v>
      </c>
      <c r="Z7859" s="211">
        <f t="shared" si="620"/>
        <v>0.44</v>
      </c>
      <c r="AA7859" s="178"/>
      <c r="AB7859" s="178"/>
      <c r="AC7859" s="178"/>
    </row>
    <row r="7860" spans="2:29" x14ac:dyDescent="0.35">
      <c r="B7860" s="222">
        <v>793700</v>
      </c>
      <c r="C7860" s="208">
        <v>337694</v>
      </c>
      <c r="D7860" s="309">
        <v>18573.169999999998</v>
      </c>
      <c r="E7860" s="206">
        <v>27015.52</v>
      </c>
      <c r="F7860" s="206">
        <v>30392.46</v>
      </c>
      <c r="G7860" s="205">
        <f t="shared" si="621"/>
        <v>0.42546806098021922</v>
      </c>
      <c r="H7860" s="207">
        <f t="shared" si="622"/>
        <v>0.45</v>
      </c>
      <c r="I7860" s="213">
        <v>318224</v>
      </c>
      <c r="J7860" s="213">
        <v>17502.32</v>
      </c>
      <c r="K7860" s="212">
        <v>25457.919999999998</v>
      </c>
      <c r="L7860" s="212">
        <v>28640.16</v>
      </c>
      <c r="M7860" s="239">
        <f t="shared" si="619"/>
        <v>0.51530000000006115</v>
      </c>
      <c r="N7860" s="239"/>
      <c r="O7860" s="178"/>
      <c r="P7860" s="178"/>
      <c r="Q7860" s="178"/>
      <c r="R7860" s="178"/>
      <c r="S7860" s="178"/>
      <c r="T7860" s="178"/>
      <c r="U7860" s="178"/>
      <c r="V7860" s="178"/>
      <c r="W7860" s="178"/>
      <c r="X7860" s="178"/>
      <c r="Y7860" s="210">
        <f t="shared" si="618"/>
        <v>0.40093738188232331</v>
      </c>
      <c r="Z7860" s="211">
        <f t="shared" si="620"/>
        <v>0.46</v>
      </c>
      <c r="AA7860" s="178"/>
      <c r="AB7860" s="178"/>
      <c r="AC7860" s="178"/>
    </row>
    <row r="7861" spans="2:29" x14ac:dyDescent="0.35">
      <c r="B7861" s="222">
        <v>793800</v>
      </c>
      <c r="C7861" s="208">
        <v>337739</v>
      </c>
      <c r="D7861" s="309">
        <v>18575.64</v>
      </c>
      <c r="E7861" s="206">
        <v>27019.119999999999</v>
      </c>
      <c r="F7861" s="206">
        <v>30396.51</v>
      </c>
      <c r="G7861" s="205">
        <f t="shared" si="621"/>
        <v>0.42547115142353237</v>
      </c>
      <c r="H7861" s="207">
        <f t="shared" si="622"/>
        <v>0.45</v>
      </c>
      <c r="I7861" s="213">
        <v>318268</v>
      </c>
      <c r="J7861" s="213">
        <v>17504.740000000002</v>
      </c>
      <c r="K7861" s="212">
        <v>25461.439999999999</v>
      </c>
      <c r="L7861" s="212">
        <v>28644.12</v>
      </c>
      <c r="M7861" s="239">
        <f t="shared" si="619"/>
        <v>0.51520000000025901</v>
      </c>
      <c r="N7861" s="239"/>
      <c r="O7861" s="178"/>
      <c r="P7861" s="178"/>
      <c r="Q7861" s="178"/>
      <c r="R7861" s="178"/>
      <c r="S7861" s="178"/>
      <c r="T7861" s="178"/>
      <c r="U7861" s="178"/>
      <c r="V7861" s="178"/>
      <c r="W7861" s="178"/>
      <c r="X7861" s="178"/>
      <c r="Y7861" s="210">
        <f t="shared" si="618"/>
        <v>0.40094230284706472</v>
      </c>
      <c r="Z7861" s="211">
        <f t="shared" si="620"/>
        <v>0.44</v>
      </c>
      <c r="AA7861" s="178"/>
      <c r="AB7861" s="178"/>
      <c r="AC7861" s="178"/>
    </row>
    <row r="7862" spans="2:29" x14ac:dyDescent="0.35">
      <c r="B7862" s="222">
        <v>793900</v>
      </c>
      <c r="C7862" s="208">
        <v>337784</v>
      </c>
      <c r="D7862" s="309">
        <v>18578.12</v>
      </c>
      <c r="E7862" s="206">
        <v>27022.720000000001</v>
      </c>
      <c r="F7862" s="206">
        <v>30400.560000000001</v>
      </c>
      <c r="G7862" s="205">
        <f t="shared" si="621"/>
        <v>0.42547424108829829</v>
      </c>
      <c r="H7862" s="207">
        <f t="shared" si="622"/>
        <v>0.45</v>
      </c>
      <c r="I7862" s="213">
        <v>318314</v>
      </c>
      <c r="J7862" s="213">
        <v>17507.27</v>
      </c>
      <c r="K7862" s="212">
        <v>25465.119999999999</v>
      </c>
      <c r="L7862" s="212">
        <v>28648.26</v>
      </c>
      <c r="M7862" s="239">
        <f t="shared" si="619"/>
        <v>0.51529999999995202</v>
      </c>
      <c r="N7862" s="239"/>
      <c r="O7862" s="178"/>
      <c r="P7862" s="178"/>
      <c r="Q7862" s="178"/>
      <c r="R7862" s="178"/>
      <c r="S7862" s="178"/>
      <c r="T7862" s="178"/>
      <c r="U7862" s="178"/>
      <c r="V7862" s="178"/>
      <c r="W7862" s="178"/>
      <c r="X7862" s="178"/>
      <c r="Y7862" s="210">
        <f t="shared" si="618"/>
        <v>0.40094974178108073</v>
      </c>
      <c r="Z7862" s="211">
        <f t="shared" si="620"/>
        <v>0.46</v>
      </c>
      <c r="AA7862" s="178"/>
      <c r="AB7862" s="178"/>
      <c r="AC7862" s="178"/>
    </row>
    <row r="7863" spans="2:29" x14ac:dyDescent="0.35">
      <c r="B7863" s="222">
        <v>794000</v>
      </c>
      <c r="C7863" s="208">
        <v>337829</v>
      </c>
      <c r="D7863" s="309">
        <v>18580.59</v>
      </c>
      <c r="E7863" s="206">
        <v>27026.32</v>
      </c>
      <c r="F7863" s="206">
        <v>30404.61</v>
      </c>
      <c r="G7863" s="205">
        <f t="shared" si="621"/>
        <v>0.42547732997481108</v>
      </c>
      <c r="H7863" s="207">
        <f t="shared" si="622"/>
        <v>0.45</v>
      </c>
      <c r="I7863" s="213">
        <v>318358</v>
      </c>
      <c r="J7863" s="213">
        <v>17509.689999999999</v>
      </c>
      <c r="K7863" s="212">
        <v>25468.639999999999</v>
      </c>
      <c r="L7863" s="212">
        <v>28652.22</v>
      </c>
      <c r="M7863" s="239">
        <f t="shared" si="619"/>
        <v>0.51520000000011346</v>
      </c>
      <c r="N7863" s="239"/>
      <c r="O7863" s="178"/>
      <c r="P7863" s="178"/>
      <c r="Q7863" s="178"/>
      <c r="R7863" s="178"/>
      <c r="S7863" s="178"/>
      <c r="T7863" s="178"/>
      <c r="U7863" s="178"/>
      <c r="V7863" s="178"/>
      <c r="W7863" s="178"/>
      <c r="X7863" s="178"/>
      <c r="Y7863" s="210">
        <f t="shared" si="618"/>
        <v>0.40095465994962215</v>
      </c>
      <c r="Z7863" s="211">
        <f t="shared" si="620"/>
        <v>0.44</v>
      </c>
      <c r="AA7863" s="178"/>
      <c r="AB7863" s="178"/>
      <c r="AC7863" s="178"/>
    </row>
    <row r="7864" spans="2:29" x14ac:dyDescent="0.35">
      <c r="B7864" s="222">
        <v>794100</v>
      </c>
      <c r="C7864" s="208">
        <v>337874</v>
      </c>
      <c r="D7864" s="309">
        <v>18583.07</v>
      </c>
      <c r="E7864" s="206">
        <v>27029.919999999998</v>
      </c>
      <c r="F7864" s="206">
        <v>30408.66</v>
      </c>
      <c r="G7864" s="205">
        <f t="shared" si="621"/>
        <v>0.42548041808336484</v>
      </c>
      <c r="H7864" s="207">
        <f t="shared" si="622"/>
        <v>0.45</v>
      </c>
      <c r="I7864" s="213">
        <v>318404</v>
      </c>
      <c r="J7864" s="213">
        <v>17512.22</v>
      </c>
      <c r="K7864" s="212">
        <v>25472.32</v>
      </c>
      <c r="L7864" s="212">
        <v>28656.36</v>
      </c>
      <c r="M7864" s="239">
        <f t="shared" si="619"/>
        <v>0.51529999999980647</v>
      </c>
      <c r="N7864" s="239"/>
      <c r="O7864" s="178"/>
      <c r="P7864" s="178"/>
      <c r="Q7864" s="178"/>
      <c r="R7864" s="178"/>
      <c r="S7864" s="178"/>
      <c r="T7864" s="178"/>
      <c r="U7864" s="178"/>
      <c r="V7864" s="178"/>
      <c r="W7864" s="178"/>
      <c r="X7864" s="178"/>
      <c r="Y7864" s="210">
        <f t="shared" si="618"/>
        <v>0.40096209545397304</v>
      </c>
      <c r="Z7864" s="211">
        <f t="shared" si="620"/>
        <v>0.46</v>
      </c>
      <c r="AA7864" s="178"/>
      <c r="AB7864" s="178"/>
      <c r="AC7864" s="178"/>
    </row>
    <row r="7865" spans="2:29" x14ac:dyDescent="0.35">
      <c r="B7865" s="222">
        <v>794200</v>
      </c>
      <c r="C7865" s="208">
        <v>337919</v>
      </c>
      <c r="D7865" s="309">
        <v>18585.54</v>
      </c>
      <c r="E7865" s="206">
        <v>27033.52</v>
      </c>
      <c r="F7865" s="206">
        <v>30412.71</v>
      </c>
      <c r="G7865" s="205">
        <f t="shared" si="621"/>
        <v>0.42548350541425334</v>
      </c>
      <c r="H7865" s="207">
        <f t="shared" si="622"/>
        <v>0.45</v>
      </c>
      <c r="I7865" s="213">
        <v>318448</v>
      </c>
      <c r="J7865" s="213">
        <v>17514.64</v>
      </c>
      <c r="K7865" s="212">
        <v>25475.84</v>
      </c>
      <c r="L7865" s="212">
        <v>28660.32</v>
      </c>
      <c r="M7865" s="239">
        <f t="shared" si="619"/>
        <v>0.51520000000000432</v>
      </c>
      <c r="N7865" s="239"/>
      <c r="O7865" s="178"/>
      <c r="P7865" s="178"/>
      <c r="Q7865" s="178"/>
      <c r="R7865" s="178"/>
      <c r="S7865" s="178"/>
      <c r="T7865" s="178"/>
      <c r="U7865" s="178"/>
      <c r="V7865" s="178"/>
      <c r="W7865" s="178"/>
      <c r="X7865" s="178"/>
      <c r="Y7865" s="210">
        <f t="shared" si="618"/>
        <v>0.40096701082850666</v>
      </c>
      <c r="Z7865" s="211">
        <f t="shared" si="620"/>
        <v>0.44</v>
      </c>
      <c r="AA7865" s="178"/>
      <c r="AB7865" s="178"/>
      <c r="AC7865" s="178"/>
    </row>
    <row r="7866" spans="2:29" x14ac:dyDescent="0.35">
      <c r="B7866" s="222">
        <v>794300</v>
      </c>
      <c r="C7866" s="208">
        <v>337964</v>
      </c>
      <c r="D7866" s="309">
        <v>18588.02</v>
      </c>
      <c r="E7866" s="206">
        <v>27037.119999999999</v>
      </c>
      <c r="F7866" s="206">
        <v>30416.76</v>
      </c>
      <c r="G7866" s="205">
        <f t="shared" si="621"/>
        <v>0.42548659196777039</v>
      </c>
      <c r="H7866" s="207">
        <f t="shared" si="622"/>
        <v>0.45</v>
      </c>
      <c r="I7866" s="213">
        <v>318494</v>
      </c>
      <c r="J7866" s="213">
        <v>17517.169999999998</v>
      </c>
      <c r="K7866" s="212">
        <v>25479.52</v>
      </c>
      <c r="L7866" s="212">
        <v>28664.46</v>
      </c>
      <c r="M7866" s="239">
        <f t="shared" si="619"/>
        <v>0.51530000000027942</v>
      </c>
      <c r="N7866" s="239"/>
      <c r="O7866" s="178"/>
      <c r="P7866" s="178"/>
      <c r="Q7866" s="178"/>
      <c r="R7866" s="178"/>
      <c r="S7866" s="178"/>
      <c r="T7866" s="178"/>
      <c r="U7866" s="178"/>
      <c r="V7866" s="178"/>
      <c r="W7866" s="178"/>
      <c r="X7866" s="178"/>
      <c r="Y7866" s="210">
        <f t="shared" si="618"/>
        <v>0.40097444290570311</v>
      </c>
      <c r="Z7866" s="211">
        <f t="shared" si="620"/>
        <v>0.46</v>
      </c>
      <c r="AA7866" s="178"/>
      <c r="AB7866" s="178"/>
      <c r="AC7866" s="178"/>
    </row>
    <row r="7867" spans="2:29" x14ac:dyDescent="0.35">
      <c r="B7867" s="222">
        <v>794400</v>
      </c>
      <c r="C7867" s="208">
        <v>338009</v>
      </c>
      <c r="D7867" s="309">
        <v>18590.490000000002</v>
      </c>
      <c r="E7867" s="206">
        <v>27040.720000000001</v>
      </c>
      <c r="F7867" s="206">
        <v>30420.81</v>
      </c>
      <c r="G7867" s="205">
        <f t="shared" si="621"/>
        <v>0.42548967774420948</v>
      </c>
      <c r="H7867" s="207">
        <f t="shared" si="622"/>
        <v>0.45</v>
      </c>
      <c r="I7867" s="213">
        <v>318538</v>
      </c>
      <c r="J7867" s="213">
        <v>17519.59</v>
      </c>
      <c r="K7867" s="212">
        <v>25483.040000000001</v>
      </c>
      <c r="L7867" s="212">
        <v>28668.42</v>
      </c>
      <c r="M7867" s="239">
        <f t="shared" si="619"/>
        <v>0.51519999999989519</v>
      </c>
      <c r="N7867" s="239"/>
      <c r="O7867" s="178"/>
      <c r="P7867" s="178"/>
      <c r="Q7867" s="178"/>
      <c r="R7867" s="178"/>
      <c r="S7867" s="178"/>
      <c r="T7867" s="178"/>
      <c r="U7867" s="178"/>
      <c r="V7867" s="178"/>
      <c r="W7867" s="178"/>
      <c r="X7867" s="178"/>
      <c r="Y7867" s="210">
        <f t="shared" si="618"/>
        <v>0.40097935548841895</v>
      </c>
      <c r="Z7867" s="211">
        <f t="shared" si="620"/>
        <v>0.44</v>
      </c>
      <c r="AA7867" s="178"/>
      <c r="AB7867" s="178"/>
      <c r="AC7867" s="178"/>
    </row>
    <row r="7868" spans="2:29" x14ac:dyDescent="0.35">
      <c r="B7868" s="222">
        <v>794500</v>
      </c>
      <c r="C7868" s="208">
        <v>338054</v>
      </c>
      <c r="D7868" s="309">
        <v>18592.97</v>
      </c>
      <c r="E7868" s="206">
        <v>27044.32</v>
      </c>
      <c r="F7868" s="206">
        <v>30424.86</v>
      </c>
      <c r="G7868" s="205">
        <f t="shared" si="621"/>
        <v>0.42549276274386405</v>
      </c>
      <c r="H7868" s="207">
        <f t="shared" si="622"/>
        <v>0.45</v>
      </c>
      <c r="I7868" s="213">
        <v>318584</v>
      </c>
      <c r="J7868" s="213">
        <v>17522.12</v>
      </c>
      <c r="K7868" s="212">
        <v>25486.720000000001</v>
      </c>
      <c r="L7868" s="212">
        <v>28672.560000000001</v>
      </c>
      <c r="M7868" s="239">
        <f t="shared" si="619"/>
        <v>0.51529999999955178</v>
      </c>
      <c r="N7868" s="239"/>
      <c r="O7868" s="178"/>
      <c r="P7868" s="178"/>
      <c r="Q7868" s="178"/>
      <c r="R7868" s="178"/>
      <c r="S7868" s="178"/>
      <c r="T7868" s="178"/>
      <c r="U7868" s="178"/>
      <c r="V7868" s="178"/>
      <c r="W7868" s="178"/>
      <c r="X7868" s="178"/>
      <c r="Y7868" s="210">
        <f t="shared" si="618"/>
        <v>0.40098678414096917</v>
      </c>
      <c r="Z7868" s="211">
        <f t="shared" si="620"/>
        <v>0.46</v>
      </c>
      <c r="AA7868" s="178"/>
      <c r="AB7868" s="178"/>
      <c r="AC7868" s="178"/>
    </row>
    <row r="7869" spans="2:29" x14ac:dyDescent="0.35">
      <c r="B7869" s="222">
        <v>794600</v>
      </c>
      <c r="C7869" s="208">
        <v>338099</v>
      </c>
      <c r="D7869" s="309">
        <v>18595.439999999999</v>
      </c>
      <c r="E7869" s="206">
        <v>27047.919999999998</v>
      </c>
      <c r="F7869" s="206">
        <v>30428.91</v>
      </c>
      <c r="G7869" s="205">
        <f t="shared" si="621"/>
        <v>0.42549584696702741</v>
      </c>
      <c r="H7869" s="207">
        <f t="shared" si="622"/>
        <v>0.45</v>
      </c>
      <c r="I7869" s="213">
        <v>318628</v>
      </c>
      <c r="J7869" s="213">
        <v>17524.54</v>
      </c>
      <c r="K7869" s="212">
        <v>25490.240000000002</v>
      </c>
      <c r="L7869" s="212">
        <v>28676.52</v>
      </c>
      <c r="M7869" s="239">
        <f t="shared" si="619"/>
        <v>0.51519999999974975</v>
      </c>
      <c r="N7869" s="239"/>
      <c r="O7869" s="178"/>
      <c r="P7869" s="178"/>
      <c r="Q7869" s="178"/>
      <c r="R7869" s="178"/>
      <c r="S7869" s="178"/>
      <c r="T7869" s="178"/>
      <c r="U7869" s="178"/>
      <c r="V7869" s="178"/>
      <c r="W7869" s="178"/>
      <c r="X7869" s="178"/>
      <c r="Y7869" s="210">
        <f t="shared" si="618"/>
        <v>0.40099169393405487</v>
      </c>
      <c r="Z7869" s="211">
        <f t="shared" si="620"/>
        <v>0.44</v>
      </c>
      <c r="AA7869" s="178"/>
      <c r="AB7869" s="178"/>
      <c r="AC7869" s="178"/>
    </row>
    <row r="7870" spans="2:29" x14ac:dyDescent="0.35">
      <c r="B7870" s="222">
        <v>794700</v>
      </c>
      <c r="C7870" s="208">
        <v>338144</v>
      </c>
      <c r="D7870" s="309">
        <v>18597.919999999998</v>
      </c>
      <c r="E7870" s="206">
        <v>27051.52</v>
      </c>
      <c r="F7870" s="206">
        <v>30432.959999999999</v>
      </c>
      <c r="G7870" s="205">
        <f t="shared" si="621"/>
        <v>0.42549893041399273</v>
      </c>
      <c r="H7870" s="207">
        <f t="shared" si="622"/>
        <v>0.45</v>
      </c>
      <c r="I7870" s="213">
        <v>318674</v>
      </c>
      <c r="J7870" s="213">
        <v>17527.07</v>
      </c>
      <c r="K7870" s="212">
        <v>25493.919999999998</v>
      </c>
      <c r="L7870" s="212">
        <v>28680.66</v>
      </c>
      <c r="M7870" s="239">
        <f t="shared" si="619"/>
        <v>0.51530000000006115</v>
      </c>
      <c r="N7870" s="239"/>
      <c r="O7870" s="178"/>
      <c r="P7870" s="178"/>
      <c r="Q7870" s="178"/>
      <c r="R7870" s="178"/>
      <c r="S7870" s="178"/>
      <c r="T7870" s="178"/>
      <c r="U7870" s="178"/>
      <c r="V7870" s="178"/>
      <c r="W7870" s="178"/>
      <c r="X7870" s="178"/>
      <c r="Y7870" s="210">
        <f t="shared" si="618"/>
        <v>0.40099911916446457</v>
      </c>
      <c r="Z7870" s="211">
        <f t="shared" si="620"/>
        <v>0.46</v>
      </c>
      <c r="AA7870" s="178"/>
      <c r="AB7870" s="178"/>
      <c r="AC7870" s="178"/>
    </row>
    <row r="7871" spans="2:29" x14ac:dyDescent="0.35">
      <c r="B7871" s="222">
        <v>794800</v>
      </c>
      <c r="C7871" s="208">
        <v>338189</v>
      </c>
      <c r="D7871" s="309">
        <v>18600.39</v>
      </c>
      <c r="E7871" s="206">
        <v>27055.119999999999</v>
      </c>
      <c r="F7871" s="206">
        <v>30437.01</v>
      </c>
      <c r="G7871" s="205">
        <f t="shared" si="621"/>
        <v>0.42550201308505287</v>
      </c>
      <c r="H7871" s="207">
        <f t="shared" si="622"/>
        <v>0.45</v>
      </c>
      <c r="I7871" s="213">
        <v>318718</v>
      </c>
      <c r="J7871" s="213">
        <v>17529.490000000002</v>
      </c>
      <c r="K7871" s="212">
        <v>25497.439999999999</v>
      </c>
      <c r="L7871" s="212">
        <v>28684.62</v>
      </c>
      <c r="M7871" s="239">
        <f t="shared" si="619"/>
        <v>0.51520000000025901</v>
      </c>
      <c r="N7871" s="239"/>
      <c r="O7871" s="178"/>
      <c r="P7871" s="178"/>
      <c r="Q7871" s="178"/>
      <c r="R7871" s="178"/>
      <c r="S7871" s="178"/>
      <c r="T7871" s="178"/>
      <c r="U7871" s="178"/>
      <c r="V7871" s="178"/>
      <c r="W7871" s="178"/>
      <c r="X7871" s="178"/>
      <c r="Y7871" s="210">
        <f t="shared" si="618"/>
        <v>0.40100402617010567</v>
      </c>
      <c r="Z7871" s="211">
        <f t="shared" si="620"/>
        <v>0.44</v>
      </c>
      <c r="AA7871" s="178"/>
      <c r="AB7871" s="178"/>
      <c r="AC7871" s="178"/>
    </row>
    <row r="7872" spans="2:29" x14ac:dyDescent="0.35">
      <c r="B7872" s="222">
        <v>794900</v>
      </c>
      <c r="C7872" s="208">
        <v>338234</v>
      </c>
      <c r="D7872" s="309">
        <v>18602.87</v>
      </c>
      <c r="E7872" s="206">
        <v>27058.720000000001</v>
      </c>
      <c r="F7872" s="206">
        <v>30441.06</v>
      </c>
      <c r="G7872" s="205">
        <f t="shared" si="621"/>
        <v>0.42550509498050071</v>
      </c>
      <c r="H7872" s="207">
        <f t="shared" si="622"/>
        <v>0.45</v>
      </c>
      <c r="I7872" s="213">
        <v>318764</v>
      </c>
      <c r="J7872" s="213">
        <v>17532.02</v>
      </c>
      <c r="K7872" s="212">
        <v>25501.119999999999</v>
      </c>
      <c r="L7872" s="212">
        <v>28688.76</v>
      </c>
      <c r="M7872" s="239">
        <f t="shared" si="619"/>
        <v>0.51529999999995202</v>
      </c>
      <c r="N7872" s="239"/>
      <c r="O7872" s="178"/>
      <c r="P7872" s="178"/>
      <c r="Q7872" s="178"/>
      <c r="R7872" s="178"/>
      <c r="S7872" s="178"/>
      <c r="T7872" s="178"/>
      <c r="U7872" s="178"/>
      <c r="V7872" s="178"/>
      <c r="W7872" s="178"/>
      <c r="X7872" s="178"/>
      <c r="Y7872" s="210">
        <f t="shared" si="618"/>
        <v>0.40101144798087812</v>
      </c>
      <c r="Z7872" s="211">
        <f t="shared" si="620"/>
        <v>0.46</v>
      </c>
      <c r="AA7872" s="178"/>
      <c r="AB7872" s="178"/>
      <c r="AC7872" s="178"/>
    </row>
    <row r="7873" spans="2:29" x14ac:dyDescent="0.35">
      <c r="B7873" s="222">
        <v>795000</v>
      </c>
      <c r="C7873" s="208">
        <v>338279</v>
      </c>
      <c r="D7873" s="309">
        <v>18605.34</v>
      </c>
      <c r="E7873" s="206">
        <v>27062.32</v>
      </c>
      <c r="F7873" s="206">
        <v>30445.11</v>
      </c>
      <c r="G7873" s="205">
        <f t="shared" si="621"/>
        <v>0.42550817610062891</v>
      </c>
      <c r="H7873" s="207">
        <f t="shared" si="622"/>
        <v>0.45</v>
      </c>
      <c r="I7873" s="213">
        <v>318808</v>
      </c>
      <c r="J7873" s="213">
        <v>17534.439999999999</v>
      </c>
      <c r="K7873" s="212">
        <v>25504.639999999999</v>
      </c>
      <c r="L7873" s="212">
        <v>28692.720000000001</v>
      </c>
      <c r="M7873" s="239">
        <f t="shared" si="619"/>
        <v>0.51520000000011346</v>
      </c>
      <c r="N7873" s="239"/>
      <c r="O7873" s="178"/>
      <c r="P7873" s="178"/>
      <c r="Q7873" s="178"/>
      <c r="R7873" s="178"/>
      <c r="S7873" s="178"/>
      <c r="T7873" s="178"/>
      <c r="U7873" s="178"/>
      <c r="V7873" s="178"/>
      <c r="W7873" s="178"/>
      <c r="X7873" s="178"/>
      <c r="Y7873" s="210">
        <f t="shared" si="618"/>
        <v>0.40101635220125786</v>
      </c>
      <c r="Z7873" s="211">
        <f t="shared" si="620"/>
        <v>0.44</v>
      </c>
      <c r="AA7873" s="178"/>
      <c r="AB7873" s="178"/>
      <c r="AC7873" s="178"/>
    </row>
    <row r="7874" spans="2:29" x14ac:dyDescent="0.35">
      <c r="B7874" s="222">
        <v>795100</v>
      </c>
      <c r="C7874" s="208">
        <v>338324</v>
      </c>
      <c r="D7874" s="309">
        <v>18607.82</v>
      </c>
      <c r="E7874" s="206">
        <v>27065.919999999998</v>
      </c>
      <c r="F7874" s="206">
        <v>30449.16</v>
      </c>
      <c r="G7874" s="205">
        <f t="shared" si="621"/>
        <v>0.42551125644573012</v>
      </c>
      <c r="H7874" s="207">
        <f t="shared" si="622"/>
        <v>0.45</v>
      </c>
      <c r="I7874" s="213">
        <v>318854</v>
      </c>
      <c r="J7874" s="213">
        <v>17536.97</v>
      </c>
      <c r="K7874" s="212">
        <v>25508.32</v>
      </c>
      <c r="L7874" s="212">
        <v>28696.86</v>
      </c>
      <c r="M7874" s="239">
        <f t="shared" si="619"/>
        <v>0.51529999999980647</v>
      </c>
      <c r="N7874" s="239"/>
      <c r="O7874" s="178"/>
      <c r="P7874" s="178"/>
      <c r="Q7874" s="178"/>
      <c r="R7874" s="178"/>
      <c r="S7874" s="178"/>
      <c r="T7874" s="178"/>
      <c r="U7874" s="178"/>
      <c r="V7874" s="178"/>
      <c r="W7874" s="178"/>
      <c r="X7874" s="178"/>
      <c r="Y7874" s="210">
        <f t="shared" si="618"/>
        <v>0.40102377059489375</v>
      </c>
      <c r="Z7874" s="211">
        <f t="shared" si="620"/>
        <v>0.46</v>
      </c>
      <c r="AA7874" s="178"/>
      <c r="AB7874" s="178"/>
      <c r="AC7874" s="178"/>
    </row>
    <row r="7875" spans="2:29" x14ac:dyDescent="0.35">
      <c r="B7875" s="222">
        <v>795200</v>
      </c>
      <c r="C7875" s="208">
        <v>338369</v>
      </c>
      <c r="D7875" s="309">
        <v>18610.29</v>
      </c>
      <c r="E7875" s="206">
        <v>27069.52</v>
      </c>
      <c r="F7875" s="206">
        <v>30453.21</v>
      </c>
      <c r="G7875" s="205">
        <f t="shared" si="621"/>
        <v>0.42551433601609656</v>
      </c>
      <c r="H7875" s="207">
        <f t="shared" si="622"/>
        <v>0.45</v>
      </c>
      <c r="I7875" s="213">
        <v>318898</v>
      </c>
      <c r="J7875" s="213">
        <v>17539.39</v>
      </c>
      <c r="K7875" s="212">
        <v>25511.84</v>
      </c>
      <c r="L7875" s="212">
        <v>28700.82</v>
      </c>
      <c r="M7875" s="239">
        <f t="shared" si="619"/>
        <v>0.51520000000000432</v>
      </c>
      <c r="N7875" s="239"/>
      <c r="O7875" s="178"/>
      <c r="P7875" s="178"/>
      <c r="Q7875" s="178"/>
      <c r="R7875" s="178"/>
      <c r="S7875" s="178"/>
      <c r="T7875" s="178"/>
      <c r="U7875" s="178"/>
      <c r="V7875" s="178"/>
      <c r="W7875" s="178"/>
      <c r="X7875" s="178"/>
      <c r="Y7875" s="210">
        <f t="shared" ref="Y7875:Y7938" si="623">I7875/$B7875</f>
        <v>0.40102867203219317</v>
      </c>
      <c r="Z7875" s="211">
        <f t="shared" si="620"/>
        <v>0.44</v>
      </c>
      <c r="AA7875" s="178"/>
      <c r="AB7875" s="178"/>
      <c r="AC7875" s="178"/>
    </row>
    <row r="7876" spans="2:29" x14ac:dyDescent="0.35">
      <c r="B7876" s="222">
        <v>795300</v>
      </c>
      <c r="C7876" s="208">
        <v>338414</v>
      </c>
      <c r="D7876" s="309">
        <v>18612.77</v>
      </c>
      <c r="E7876" s="206">
        <v>27073.119999999999</v>
      </c>
      <c r="F7876" s="206">
        <v>30457.26</v>
      </c>
      <c r="G7876" s="205">
        <f t="shared" si="621"/>
        <v>0.4255174148120206</v>
      </c>
      <c r="H7876" s="207">
        <f t="shared" si="622"/>
        <v>0.45</v>
      </c>
      <c r="I7876" s="213">
        <v>318944</v>
      </c>
      <c r="J7876" s="213">
        <v>17541.919999999998</v>
      </c>
      <c r="K7876" s="212">
        <v>25515.52</v>
      </c>
      <c r="L7876" s="212">
        <v>28704.959999999999</v>
      </c>
      <c r="M7876" s="239">
        <f t="shared" ref="M7876:M7939" si="624">(C7876+D7876+F7876-C7875-D7875-F7875)/100</f>
        <v>0.51530000000027942</v>
      </c>
      <c r="N7876" s="239"/>
      <c r="O7876" s="178"/>
      <c r="P7876" s="178"/>
      <c r="Q7876" s="178"/>
      <c r="R7876" s="178"/>
      <c r="S7876" s="178"/>
      <c r="T7876" s="178"/>
      <c r="U7876" s="178"/>
      <c r="V7876" s="178"/>
      <c r="W7876" s="178"/>
      <c r="X7876" s="178"/>
      <c r="Y7876" s="210">
        <f t="shared" si="623"/>
        <v>0.40103608701119076</v>
      </c>
      <c r="Z7876" s="211">
        <f t="shared" ref="Z7876:Z7939" si="625">(I7876-I7875)/($B7876-$B7875)</f>
        <v>0.46</v>
      </c>
      <c r="AA7876" s="178"/>
      <c r="AB7876" s="178"/>
      <c r="AC7876" s="178"/>
    </row>
    <row r="7877" spans="2:29" x14ac:dyDescent="0.35">
      <c r="B7877" s="222">
        <v>795400</v>
      </c>
      <c r="C7877" s="208">
        <v>338459</v>
      </c>
      <c r="D7877" s="309">
        <v>18615.240000000002</v>
      </c>
      <c r="E7877" s="206">
        <v>27076.720000000001</v>
      </c>
      <c r="F7877" s="206">
        <v>30461.31</v>
      </c>
      <c r="G7877" s="205">
        <f t="shared" ref="G7877:G7940" si="626">C7877/B7877</f>
        <v>0.42552049283379434</v>
      </c>
      <c r="H7877" s="207">
        <f t="shared" ref="H7877:H7940" si="627">(C7877-C7876)/(B7877-B7876)</f>
        <v>0.45</v>
      </c>
      <c r="I7877" s="213">
        <v>318988</v>
      </c>
      <c r="J7877" s="213">
        <v>17544.34</v>
      </c>
      <c r="K7877" s="212">
        <v>25519.040000000001</v>
      </c>
      <c r="L7877" s="212">
        <v>28708.92</v>
      </c>
      <c r="M7877" s="239">
        <f t="shared" si="624"/>
        <v>0.51519999999989519</v>
      </c>
      <c r="N7877" s="239"/>
      <c r="O7877" s="178"/>
      <c r="P7877" s="178"/>
      <c r="Q7877" s="178"/>
      <c r="R7877" s="178"/>
      <c r="S7877" s="178"/>
      <c r="T7877" s="178"/>
      <c r="U7877" s="178"/>
      <c r="V7877" s="178"/>
      <c r="W7877" s="178"/>
      <c r="X7877" s="178"/>
      <c r="Y7877" s="210">
        <f t="shared" si="623"/>
        <v>0.40104098566758861</v>
      </c>
      <c r="Z7877" s="211">
        <f t="shared" si="625"/>
        <v>0.44</v>
      </c>
      <c r="AA7877" s="178"/>
      <c r="AB7877" s="178"/>
      <c r="AC7877" s="178"/>
    </row>
    <row r="7878" spans="2:29" x14ac:dyDescent="0.35">
      <c r="B7878" s="222">
        <v>795500</v>
      </c>
      <c r="C7878" s="208">
        <v>338504</v>
      </c>
      <c r="D7878" s="309">
        <v>18617.72</v>
      </c>
      <c r="E7878" s="206">
        <v>27080.32</v>
      </c>
      <c r="F7878" s="206">
        <v>30465.360000000001</v>
      </c>
      <c r="G7878" s="205">
        <f t="shared" si="626"/>
        <v>0.4255235700817096</v>
      </c>
      <c r="H7878" s="207">
        <f t="shared" si="627"/>
        <v>0.45</v>
      </c>
      <c r="I7878" s="213">
        <v>319034</v>
      </c>
      <c r="J7878" s="213">
        <v>17546.87</v>
      </c>
      <c r="K7878" s="212">
        <v>25522.720000000001</v>
      </c>
      <c r="L7878" s="212">
        <v>28713.06</v>
      </c>
      <c r="M7878" s="239">
        <f t="shared" si="624"/>
        <v>0.51529999999955178</v>
      </c>
      <c r="N7878" s="239"/>
      <c r="O7878" s="178"/>
      <c r="P7878" s="178"/>
      <c r="Q7878" s="178"/>
      <c r="R7878" s="178"/>
      <c r="S7878" s="178"/>
      <c r="T7878" s="178"/>
      <c r="U7878" s="178"/>
      <c r="V7878" s="178"/>
      <c r="W7878" s="178"/>
      <c r="X7878" s="178"/>
      <c r="Y7878" s="210">
        <f t="shared" si="623"/>
        <v>0.40104839723444374</v>
      </c>
      <c r="Z7878" s="211">
        <f t="shared" si="625"/>
        <v>0.46</v>
      </c>
      <c r="AA7878" s="178"/>
      <c r="AB7878" s="178"/>
      <c r="AC7878" s="178"/>
    </row>
    <row r="7879" spans="2:29" x14ac:dyDescent="0.35">
      <c r="B7879" s="222">
        <v>795600</v>
      </c>
      <c r="C7879" s="208">
        <v>338549</v>
      </c>
      <c r="D7879" s="309">
        <v>18620.189999999999</v>
      </c>
      <c r="E7879" s="206">
        <v>27083.919999999998</v>
      </c>
      <c r="F7879" s="206">
        <v>30469.41</v>
      </c>
      <c r="G7879" s="205">
        <f t="shared" si="626"/>
        <v>0.42552664655605832</v>
      </c>
      <c r="H7879" s="207">
        <f t="shared" si="627"/>
        <v>0.45</v>
      </c>
      <c r="I7879" s="213">
        <v>319078</v>
      </c>
      <c r="J7879" s="213">
        <v>17549.29</v>
      </c>
      <c r="K7879" s="212">
        <v>25526.240000000002</v>
      </c>
      <c r="L7879" s="212">
        <v>28717.02</v>
      </c>
      <c r="M7879" s="239">
        <f t="shared" si="624"/>
        <v>0.51519999999974975</v>
      </c>
      <c r="N7879" s="239"/>
      <c r="O7879" s="178"/>
      <c r="P7879" s="178"/>
      <c r="Q7879" s="178"/>
      <c r="R7879" s="178"/>
      <c r="S7879" s="178"/>
      <c r="T7879" s="178"/>
      <c r="U7879" s="178"/>
      <c r="V7879" s="178"/>
      <c r="W7879" s="178"/>
      <c r="X7879" s="178"/>
      <c r="Y7879" s="210">
        <f t="shared" si="623"/>
        <v>0.40105329311211663</v>
      </c>
      <c r="Z7879" s="211">
        <f t="shared" si="625"/>
        <v>0.44</v>
      </c>
      <c r="AA7879" s="178"/>
      <c r="AB7879" s="178"/>
      <c r="AC7879" s="178"/>
    </row>
    <row r="7880" spans="2:29" x14ac:dyDescent="0.35">
      <c r="B7880" s="222">
        <v>795700</v>
      </c>
      <c r="C7880" s="208">
        <v>338594</v>
      </c>
      <c r="D7880" s="309">
        <v>18622.669999999998</v>
      </c>
      <c r="E7880" s="206">
        <v>27087.52</v>
      </c>
      <c r="F7880" s="206">
        <v>30473.46</v>
      </c>
      <c r="G7880" s="205">
        <f t="shared" si="626"/>
        <v>0.42552972225713209</v>
      </c>
      <c r="H7880" s="207">
        <f t="shared" si="627"/>
        <v>0.45</v>
      </c>
      <c r="I7880" s="213">
        <v>319124</v>
      </c>
      <c r="J7880" s="213">
        <v>17551.82</v>
      </c>
      <c r="K7880" s="212">
        <v>25529.919999999998</v>
      </c>
      <c r="L7880" s="212">
        <v>28721.16</v>
      </c>
      <c r="M7880" s="239">
        <f t="shared" si="624"/>
        <v>0.51530000000006115</v>
      </c>
      <c r="N7880" s="239"/>
      <c r="O7880" s="178"/>
      <c r="P7880" s="178"/>
      <c r="Q7880" s="178"/>
      <c r="R7880" s="178"/>
      <c r="S7880" s="178"/>
      <c r="T7880" s="178"/>
      <c r="U7880" s="178"/>
      <c r="V7880" s="178"/>
      <c r="W7880" s="178"/>
      <c r="X7880" s="178"/>
      <c r="Y7880" s="210">
        <f t="shared" si="623"/>
        <v>0.40106070126932258</v>
      </c>
      <c r="Z7880" s="211">
        <f t="shared" si="625"/>
        <v>0.46</v>
      </c>
      <c r="AA7880" s="178"/>
      <c r="AB7880" s="178"/>
      <c r="AC7880" s="178"/>
    </row>
    <row r="7881" spans="2:29" x14ac:dyDescent="0.35">
      <c r="B7881" s="222">
        <v>795800</v>
      </c>
      <c r="C7881" s="208">
        <v>338639</v>
      </c>
      <c r="D7881" s="309">
        <v>18625.14</v>
      </c>
      <c r="E7881" s="206">
        <v>27091.119999999999</v>
      </c>
      <c r="F7881" s="206">
        <v>30477.51</v>
      </c>
      <c r="G7881" s="205">
        <f t="shared" si="626"/>
        <v>0.42553279718522241</v>
      </c>
      <c r="H7881" s="207">
        <f t="shared" si="627"/>
        <v>0.45</v>
      </c>
      <c r="I7881" s="213">
        <v>319168</v>
      </c>
      <c r="J7881" s="213">
        <v>17554.240000000002</v>
      </c>
      <c r="K7881" s="212">
        <v>25533.439999999999</v>
      </c>
      <c r="L7881" s="212">
        <v>28725.119999999999</v>
      </c>
      <c r="M7881" s="239">
        <f t="shared" si="624"/>
        <v>0.51520000000025901</v>
      </c>
      <c r="N7881" s="239"/>
      <c r="O7881" s="178"/>
      <c r="P7881" s="178"/>
      <c r="Q7881" s="178"/>
      <c r="R7881" s="178"/>
      <c r="S7881" s="178"/>
      <c r="T7881" s="178"/>
      <c r="U7881" s="178"/>
      <c r="V7881" s="178"/>
      <c r="W7881" s="178"/>
      <c r="X7881" s="178"/>
      <c r="Y7881" s="210">
        <f t="shared" si="623"/>
        <v>0.40106559437044481</v>
      </c>
      <c r="Z7881" s="211">
        <f t="shared" si="625"/>
        <v>0.44</v>
      </c>
      <c r="AA7881" s="178"/>
      <c r="AB7881" s="178"/>
      <c r="AC7881" s="178"/>
    </row>
    <row r="7882" spans="2:29" x14ac:dyDescent="0.35">
      <c r="B7882" s="222">
        <v>795900</v>
      </c>
      <c r="C7882" s="208">
        <v>338684</v>
      </c>
      <c r="D7882" s="309">
        <v>18627.62</v>
      </c>
      <c r="E7882" s="206">
        <v>27094.720000000001</v>
      </c>
      <c r="F7882" s="206">
        <v>30481.56</v>
      </c>
      <c r="G7882" s="205">
        <f t="shared" si="626"/>
        <v>0.42553587134062071</v>
      </c>
      <c r="H7882" s="207">
        <f t="shared" si="627"/>
        <v>0.45</v>
      </c>
      <c r="I7882" s="213">
        <v>319214</v>
      </c>
      <c r="J7882" s="213">
        <v>17556.77</v>
      </c>
      <c r="K7882" s="212">
        <v>25537.119999999999</v>
      </c>
      <c r="L7882" s="212">
        <v>28729.26</v>
      </c>
      <c r="M7882" s="239">
        <f t="shared" si="624"/>
        <v>0.51529999999995202</v>
      </c>
      <c r="N7882" s="239"/>
      <c r="O7882" s="178"/>
      <c r="P7882" s="178"/>
      <c r="Q7882" s="178"/>
      <c r="R7882" s="178"/>
      <c r="S7882" s="178"/>
      <c r="T7882" s="178"/>
      <c r="U7882" s="178"/>
      <c r="V7882" s="178"/>
      <c r="W7882" s="178"/>
      <c r="X7882" s="178"/>
      <c r="Y7882" s="210">
        <f t="shared" si="623"/>
        <v>0.40107299912049255</v>
      </c>
      <c r="Z7882" s="211">
        <f t="shared" si="625"/>
        <v>0.46</v>
      </c>
      <c r="AA7882" s="178"/>
      <c r="AB7882" s="178"/>
      <c r="AC7882" s="178"/>
    </row>
    <row r="7883" spans="2:29" x14ac:dyDescent="0.35">
      <c r="B7883" s="222">
        <v>796000</v>
      </c>
      <c r="C7883" s="208">
        <v>338729</v>
      </c>
      <c r="D7883" s="309">
        <v>18630.09</v>
      </c>
      <c r="E7883" s="206">
        <v>27098.32</v>
      </c>
      <c r="F7883" s="206">
        <v>30485.61</v>
      </c>
      <c r="G7883" s="205">
        <f t="shared" si="626"/>
        <v>0.42553894472361808</v>
      </c>
      <c r="H7883" s="207">
        <f t="shared" si="627"/>
        <v>0.45</v>
      </c>
      <c r="I7883" s="213">
        <v>319258</v>
      </c>
      <c r="J7883" s="213">
        <v>17559.189999999999</v>
      </c>
      <c r="K7883" s="212">
        <v>25540.639999999999</v>
      </c>
      <c r="L7883" s="212">
        <v>28733.22</v>
      </c>
      <c r="M7883" s="239">
        <f t="shared" si="624"/>
        <v>0.51520000000011346</v>
      </c>
      <c r="N7883" s="239"/>
      <c r="O7883" s="178"/>
      <c r="P7883" s="178"/>
      <c r="Q7883" s="178"/>
      <c r="R7883" s="178"/>
      <c r="S7883" s="178"/>
      <c r="T7883" s="178"/>
      <c r="U7883" s="178"/>
      <c r="V7883" s="178"/>
      <c r="W7883" s="178"/>
      <c r="X7883" s="178"/>
      <c r="Y7883" s="210">
        <f t="shared" si="623"/>
        <v>0.40107788944723616</v>
      </c>
      <c r="Z7883" s="211">
        <f t="shared" si="625"/>
        <v>0.44</v>
      </c>
      <c r="AA7883" s="178"/>
      <c r="AB7883" s="178"/>
      <c r="AC7883" s="178"/>
    </row>
    <row r="7884" spans="2:29" x14ac:dyDescent="0.35">
      <c r="B7884" s="222">
        <v>796100</v>
      </c>
      <c r="C7884" s="208">
        <v>338774</v>
      </c>
      <c r="D7884" s="309">
        <v>18632.57</v>
      </c>
      <c r="E7884" s="206">
        <v>27101.919999999998</v>
      </c>
      <c r="F7884" s="206">
        <v>30489.66</v>
      </c>
      <c r="G7884" s="205">
        <f t="shared" si="626"/>
        <v>0.4255420173345057</v>
      </c>
      <c r="H7884" s="207">
        <f t="shared" si="627"/>
        <v>0.45</v>
      </c>
      <c r="I7884" s="213">
        <v>319304</v>
      </c>
      <c r="J7884" s="213">
        <v>17561.72</v>
      </c>
      <c r="K7884" s="212">
        <v>25544.32</v>
      </c>
      <c r="L7884" s="212">
        <v>28737.360000000001</v>
      </c>
      <c r="M7884" s="239">
        <f t="shared" si="624"/>
        <v>0.51529999999980647</v>
      </c>
      <c r="N7884" s="239"/>
      <c r="O7884" s="178"/>
      <c r="P7884" s="178"/>
      <c r="Q7884" s="178"/>
      <c r="R7884" s="178"/>
      <c r="S7884" s="178"/>
      <c r="T7884" s="178"/>
      <c r="U7884" s="178"/>
      <c r="V7884" s="178"/>
      <c r="W7884" s="178"/>
      <c r="X7884" s="178"/>
      <c r="Y7884" s="210">
        <f t="shared" si="623"/>
        <v>0.40108529079261401</v>
      </c>
      <c r="Z7884" s="211">
        <f t="shared" si="625"/>
        <v>0.46</v>
      </c>
      <c r="AA7884" s="178"/>
      <c r="AB7884" s="178"/>
      <c r="AC7884" s="178"/>
    </row>
    <row r="7885" spans="2:29" x14ac:dyDescent="0.35">
      <c r="B7885" s="222">
        <v>796200</v>
      </c>
      <c r="C7885" s="208">
        <v>338819</v>
      </c>
      <c r="D7885" s="309">
        <v>18635.04</v>
      </c>
      <c r="E7885" s="206">
        <v>27105.52</v>
      </c>
      <c r="F7885" s="206">
        <v>30493.71</v>
      </c>
      <c r="G7885" s="205">
        <f t="shared" si="626"/>
        <v>0.42554508917357448</v>
      </c>
      <c r="H7885" s="207">
        <f t="shared" si="627"/>
        <v>0.45</v>
      </c>
      <c r="I7885" s="213">
        <v>319348</v>
      </c>
      <c r="J7885" s="213">
        <v>17564.14</v>
      </c>
      <c r="K7885" s="212">
        <v>25547.84</v>
      </c>
      <c r="L7885" s="212">
        <v>28741.32</v>
      </c>
      <c r="M7885" s="239">
        <f t="shared" si="624"/>
        <v>0.51520000000000432</v>
      </c>
      <c r="N7885" s="239"/>
      <c r="O7885" s="178"/>
      <c r="P7885" s="178"/>
      <c r="Q7885" s="178"/>
      <c r="R7885" s="178"/>
      <c r="S7885" s="178"/>
      <c r="T7885" s="178"/>
      <c r="U7885" s="178"/>
      <c r="V7885" s="178"/>
      <c r="W7885" s="178"/>
      <c r="X7885" s="178"/>
      <c r="Y7885" s="210">
        <f t="shared" si="623"/>
        <v>0.40109017834714894</v>
      </c>
      <c r="Z7885" s="211">
        <f t="shared" si="625"/>
        <v>0.44</v>
      </c>
      <c r="AA7885" s="178"/>
      <c r="AB7885" s="178"/>
      <c r="AC7885" s="178"/>
    </row>
    <row r="7886" spans="2:29" x14ac:dyDescent="0.35">
      <c r="B7886" s="222">
        <v>796300</v>
      </c>
      <c r="C7886" s="208">
        <v>338864</v>
      </c>
      <c r="D7886" s="309">
        <v>18637.52</v>
      </c>
      <c r="E7886" s="206">
        <v>27109.119999999999</v>
      </c>
      <c r="F7886" s="206">
        <v>30497.759999999998</v>
      </c>
      <c r="G7886" s="205">
        <f t="shared" si="626"/>
        <v>0.42554816024111514</v>
      </c>
      <c r="H7886" s="207">
        <f t="shared" si="627"/>
        <v>0.45</v>
      </c>
      <c r="I7886" s="213">
        <v>319394</v>
      </c>
      <c r="J7886" s="213">
        <v>17566.669999999998</v>
      </c>
      <c r="K7886" s="212">
        <v>25551.52</v>
      </c>
      <c r="L7886" s="212">
        <v>28745.46</v>
      </c>
      <c r="M7886" s="239">
        <f t="shared" si="624"/>
        <v>0.51530000000027942</v>
      </c>
      <c r="N7886" s="239"/>
      <c r="O7886" s="178"/>
      <c r="P7886" s="178"/>
      <c r="Q7886" s="178"/>
      <c r="R7886" s="178"/>
      <c r="S7886" s="178"/>
      <c r="T7886" s="178"/>
      <c r="U7886" s="178"/>
      <c r="V7886" s="178"/>
      <c r="W7886" s="178"/>
      <c r="X7886" s="178"/>
      <c r="Y7886" s="210">
        <f t="shared" si="623"/>
        <v>0.40109757629034282</v>
      </c>
      <c r="Z7886" s="211">
        <f t="shared" si="625"/>
        <v>0.46</v>
      </c>
      <c r="AA7886" s="178"/>
      <c r="AB7886" s="178"/>
      <c r="AC7886" s="178"/>
    </row>
    <row r="7887" spans="2:29" x14ac:dyDescent="0.35">
      <c r="B7887" s="222">
        <v>796400</v>
      </c>
      <c r="C7887" s="208">
        <v>338909</v>
      </c>
      <c r="D7887" s="309">
        <v>18639.990000000002</v>
      </c>
      <c r="E7887" s="206">
        <v>27112.720000000001</v>
      </c>
      <c r="F7887" s="206">
        <v>30501.81</v>
      </c>
      <c r="G7887" s="205">
        <f t="shared" si="626"/>
        <v>0.42555123053741839</v>
      </c>
      <c r="H7887" s="207">
        <f t="shared" si="627"/>
        <v>0.45</v>
      </c>
      <c r="I7887" s="213">
        <v>319438</v>
      </c>
      <c r="J7887" s="213">
        <v>17569.09</v>
      </c>
      <c r="K7887" s="212">
        <v>25555.040000000001</v>
      </c>
      <c r="L7887" s="212">
        <v>28749.42</v>
      </c>
      <c r="M7887" s="239">
        <f t="shared" si="624"/>
        <v>0.51519999999989519</v>
      </c>
      <c r="N7887" s="239"/>
      <c r="O7887" s="178"/>
      <c r="P7887" s="178"/>
      <c r="Q7887" s="178"/>
      <c r="R7887" s="178"/>
      <c r="S7887" s="178"/>
      <c r="T7887" s="178"/>
      <c r="U7887" s="178"/>
      <c r="V7887" s="178"/>
      <c r="W7887" s="178"/>
      <c r="X7887" s="178"/>
      <c r="Y7887" s="210">
        <f t="shared" si="623"/>
        <v>0.40110246107483677</v>
      </c>
      <c r="Z7887" s="211">
        <f t="shared" si="625"/>
        <v>0.44</v>
      </c>
      <c r="AA7887" s="178"/>
      <c r="AB7887" s="178"/>
      <c r="AC7887" s="178"/>
    </row>
    <row r="7888" spans="2:29" x14ac:dyDescent="0.35">
      <c r="B7888" s="222">
        <v>796500</v>
      </c>
      <c r="C7888" s="208">
        <v>338954</v>
      </c>
      <c r="D7888" s="309">
        <v>18642.47</v>
      </c>
      <c r="E7888" s="206">
        <v>27116.32</v>
      </c>
      <c r="F7888" s="206">
        <v>30505.86</v>
      </c>
      <c r="G7888" s="205">
        <f t="shared" si="626"/>
        <v>0.42555430006277462</v>
      </c>
      <c r="H7888" s="207">
        <f t="shared" si="627"/>
        <v>0.45</v>
      </c>
      <c r="I7888" s="213">
        <v>319484</v>
      </c>
      <c r="J7888" s="213">
        <v>17571.62</v>
      </c>
      <c r="K7888" s="212">
        <v>25558.720000000001</v>
      </c>
      <c r="L7888" s="212">
        <v>28753.56</v>
      </c>
      <c r="M7888" s="239">
        <f t="shared" si="624"/>
        <v>0.51529999999955178</v>
      </c>
      <c r="N7888" s="239"/>
      <c r="O7888" s="178"/>
      <c r="P7888" s="178"/>
      <c r="Q7888" s="178"/>
      <c r="R7888" s="178"/>
      <c r="S7888" s="178"/>
      <c r="T7888" s="178"/>
      <c r="U7888" s="178"/>
      <c r="V7888" s="178"/>
      <c r="W7888" s="178"/>
      <c r="X7888" s="178"/>
      <c r="Y7888" s="210">
        <f t="shared" si="623"/>
        <v>0.40110985561833018</v>
      </c>
      <c r="Z7888" s="211">
        <f t="shared" si="625"/>
        <v>0.46</v>
      </c>
      <c r="AA7888" s="178"/>
      <c r="AB7888" s="178"/>
      <c r="AC7888" s="178"/>
    </row>
    <row r="7889" spans="2:29" x14ac:dyDescent="0.35">
      <c r="B7889" s="222">
        <v>796600</v>
      </c>
      <c r="C7889" s="208">
        <v>338999</v>
      </c>
      <c r="D7889" s="309">
        <v>18644.939999999999</v>
      </c>
      <c r="E7889" s="206">
        <v>27119.919999999998</v>
      </c>
      <c r="F7889" s="206">
        <v>30509.91</v>
      </c>
      <c r="G7889" s="205">
        <f t="shared" si="626"/>
        <v>0.42555736881747425</v>
      </c>
      <c r="H7889" s="207">
        <f t="shared" si="627"/>
        <v>0.45</v>
      </c>
      <c r="I7889" s="213">
        <v>319528</v>
      </c>
      <c r="J7889" s="213">
        <v>17574.04</v>
      </c>
      <c r="K7889" s="212">
        <v>25562.240000000002</v>
      </c>
      <c r="L7889" s="212">
        <v>28757.52</v>
      </c>
      <c r="M7889" s="239">
        <f t="shared" si="624"/>
        <v>0.51519999999974975</v>
      </c>
      <c r="N7889" s="239"/>
      <c r="O7889" s="178"/>
      <c r="P7889" s="178"/>
      <c r="Q7889" s="178"/>
      <c r="R7889" s="178"/>
      <c r="S7889" s="178"/>
      <c r="T7889" s="178"/>
      <c r="U7889" s="178"/>
      <c r="V7889" s="178"/>
      <c r="W7889" s="178"/>
      <c r="X7889" s="178"/>
      <c r="Y7889" s="210">
        <f t="shared" si="623"/>
        <v>0.40111473763494854</v>
      </c>
      <c r="Z7889" s="211">
        <f t="shared" si="625"/>
        <v>0.44</v>
      </c>
      <c r="AA7889" s="178"/>
      <c r="AB7889" s="178"/>
      <c r="AC7889" s="178"/>
    </row>
    <row r="7890" spans="2:29" x14ac:dyDescent="0.35">
      <c r="B7890" s="222">
        <v>796700</v>
      </c>
      <c r="C7890" s="208">
        <v>339044</v>
      </c>
      <c r="D7890" s="309">
        <v>18647.419999999998</v>
      </c>
      <c r="E7890" s="206">
        <v>27123.52</v>
      </c>
      <c r="F7890" s="206">
        <v>30513.96</v>
      </c>
      <c r="G7890" s="205">
        <f t="shared" si="626"/>
        <v>0.42556043680180744</v>
      </c>
      <c r="H7890" s="207">
        <f t="shared" si="627"/>
        <v>0.45</v>
      </c>
      <c r="I7890" s="213">
        <v>319574</v>
      </c>
      <c r="J7890" s="213">
        <v>17576.57</v>
      </c>
      <c r="K7890" s="212">
        <v>25565.919999999998</v>
      </c>
      <c r="L7890" s="212">
        <v>28761.66</v>
      </c>
      <c r="M7890" s="239">
        <f t="shared" si="624"/>
        <v>0.51530000000006115</v>
      </c>
      <c r="N7890" s="239"/>
      <c r="O7890" s="178"/>
      <c r="P7890" s="178"/>
      <c r="Q7890" s="178"/>
      <c r="R7890" s="178"/>
      <c r="S7890" s="178"/>
      <c r="T7890" s="178"/>
      <c r="U7890" s="178"/>
      <c r="V7890" s="178"/>
      <c r="W7890" s="178"/>
      <c r="X7890" s="178"/>
      <c r="Y7890" s="210">
        <f t="shared" si="623"/>
        <v>0.40112212878122255</v>
      </c>
      <c r="Z7890" s="211">
        <f t="shared" si="625"/>
        <v>0.46</v>
      </c>
      <c r="AA7890" s="178"/>
      <c r="AB7890" s="178"/>
      <c r="AC7890" s="178"/>
    </row>
    <row r="7891" spans="2:29" x14ac:dyDescent="0.35">
      <c r="B7891" s="222">
        <v>796800</v>
      </c>
      <c r="C7891" s="208">
        <v>339089</v>
      </c>
      <c r="D7891" s="309">
        <v>18649.89</v>
      </c>
      <c r="E7891" s="206">
        <v>27127.119999999999</v>
      </c>
      <c r="F7891" s="206">
        <v>30518.01</v>
      </c>
      <c r="G7891" s="205">
        <f t="shared" si="626"/>
        <v>0.42556350401606424</v>
      </c>
      <c r="H7891" s="207">
        <f t="shared" si="627"/>
        <v>0.45</v>
      </c>
      <c r="I7891" s="213">
        <v>319618</v>
      </c>
      <c r="J7891" s="213">
        <v>17578.990000000002</v>
      </c>
      <c r="K7891" s="212">
        <v>25569.439999999999</v>
      </c>
      <c r="L7891" s="212">
        <v>28765.62</v>
      </c>
      <c r="M7891" s="239">
        <f t="shared" si="624"/>
        <v>0.51520000000025901</v>
      </c>
      <c r="N7891" s="239"/>
      <c r="O7891" s="178"/>
      <c r="P7891" s="178"/>
      <c r="Q7891" s="178"/>
      <c r="R7891" s="178"/>
      <c r="S7891" s="178"/>
      <c r="T7891" s="178"/>
      <c r="U7891" s="178"/>
      <c r="V7891" s="178"/>
      <c r="W7891" s="178"/>
      <c r="X7891" s="178"/>
      <c r="Y7891" s="210">
        <f t="shared" si="623"/>
        <v>0.40112700803212853</v>
      </c>
      <c r="Z7891" s="211">
        <f t="shared" si="625"/>
        <v>0.44</v>
      </c>
      <c r="AA7891" s="178"/>
      <c r="AB7891" s="178"/>
      <c r="AC7891" s="178"/>
    </row>
    <row r="7892" spans="2:29" x14ac:dyDescent="0.35">
      <c r="B7892" s="222">
        <v>796900</v>
      </c>
      <c r="C7892" s="208">
        <v>339134</v>
      </c>
      <c r="D7892" s="309">
        <v>18652.37</v>
      </c>
      <c r="E7892" s="206">
        <v>27130.720000000001</v>
      </c>
      <c r="F7892" s="206">
        <v>30522.06</v>
      </c>
      <c r="G7892" s="205">
        <f t="shared" si="626"/>
        <v>0.42556657046053459</v>
      </c>
      <c r="H7892" s="207">
        <f t="shared" si="627"/>
        <v>0.45</v>
      </c>
      <c r="I7892" s="213">
        <v>319664</v>
      </c>
      <c r="J7892" s="213">
        <v>17581.52</v>
      </c>
      <c r="K7892" s="212">
        <v>25573.119999999999</v>
      </c>
      <c r="L7892" s="212">
        <v>28769.759999999998</v>
      </c>
      <c r="M7892" s="239">
        <f t="shared" si="624"/>
        <v>0.51529999999995202</v>
      </c>
      <c r="N7892" s="239"/>
      <c r="O7892" s="178"/>
      <c r="P7892" s="178"/>
      <c r="Q7892" s="178"/>
      <c r="R7892" s="178"/>
      <c r="S7892" s="178"/>
      <c r="T7892" s="178"/>
      <c r="U7892" s="178"/>
      <c r="V7892" s="178"/>
      <c r="W7892" s="178"/>
      <c r="X7892" s="178"/>
      <c r="Y7892" s="210">
        <f t="shared" si="623"/>
        <v>0.40113439578366167</v>
      </c>
      <c r="Z7892" s="211">
        <f t="shared" si="625"/>
        <v>0.46</v>
      </c>
      <c r="AA7892" s="178"/>
      <c r="AB7892" s="178"/>
      <c r="AC7892" s="178"/>
    </row>
    <row r="7893" spans="2:29" x14ac:dyDescent="0.35">
      <c r="B7893" s="222">
        <v>797000</v>
      </c>
      <c r="C7893" s="208">
        <v>339179</v>
      </c>
      <c r="D7893" s="309">
        <v>18654.84</v>
      </c>
      <c r="E7893" s="206">
        <v>27134.32</v>
      </c>
      <c r="F7893" s="206">
        <v>30526.11</v>
      </c>
      <c r="G7893" s="205">
        <f t="shared" si="626"/>
        <v>0.42556963613550813</v>
      </c>
      <c r="H7893" s="207">
        <f t="shared" si="627"/>
        <v>0.45</v>
      </c>
      <c r="I7893" s="213">
        <v>319708</v>
      </c>
      <c r="J7893" s="213">
        <v>17583.939999999999</v>
      </c>
      <c r="K7893" s="212">
        <v>25576.639999999999</v>
      </c>
      <c r="L7893" s="212">
        <v>28773.72</v>
      </c>
      <c r="M7893" s="239">
        <f t="shared" si="624"/>
        <v>0.51520000000011346</v>
      </c>
      <c r="N7893" s="239"/>
      <c r="O7893" s="178"/>
      <c r="P7893" s="178"/>
      <c r="Q7893" s="178"/>
      <c r="R7893" s="178"/>
      <c r="S7893" s="178"/>
      <c r="T7893" s="178"/>
      <c r="U7893" s="178"/>
      <c r="V7893" s="178"/>
      <c r="W7893" s="178"/>
      <c r="X7893" s="178"/>
      <c r="Y7893" s="210">
        <f t="shared" si="623"/>
        <v>0.40113927227101631</v>
      </c>
      <c r="Z7893" s="211">
        <f t="shared" si="625"/>
        <v>0.44</v>
      </c>
      <c r="AA7893" s="178"/>
      <c r="AB7893" s="178"/>
      <c r="AC7893" s="178"/>
    </row>
    <row r="7894" spans="2:29" x14ac:dyDescent="0.35">
      <c r="B7894" s="222">
        <v>797100</v>
      </c>
      <c r="C7894" s="208">
        <v>339224</v>
      </c>
      <c r="D7894" s="309">
        <v>18657.32</v>
      </c>
      <c r="E7894" s="206">
        <v>27137.919999999998</v>
      </c>
      <c r="F7894" s="206">
        <v>30530.16</v>
      </c>
      <c r="G7894" s="205">
        <f t="shared" si="626"/>
        <v>0.42557270104127465</v>
      </c>
      <c r="H7894" s="207">
        <f t="shared" si="627"/>
        <v>0.45</v>
      </c>
      <c r="I7894" s="213">
        <v>319754</v>
      </c>
      <c r="J7894" s="213">
        <v>17586.47</v>
      </c>
      <c r="K7894" s="212">
        <v>25580.32</v>
      </c>
      <c r="L7894" s="212">
        <v>28777.86</v>
      </c>
      <c r="M7894" s="239">
        <f t="shared" si="624"/>
        <v>0.51529999999980647</v>
      </c>
      <c r="N7894" s="239"/>
      <c r="O7894" s="178"/>
      <c r="P7894" s="178"/>
      <c r="Q7894" s="178"/>
      <c r="R7894" s="178"/>
      <c r="S7894" s="178"/>
      <c r="T7894" s="178"/>
      <c r="U7894" s="178"/>
      <c r="V7894" s="178"/>
      <c r="W7894" s="178"/>
      <c r="X7894" s="178"/>
      <c r="Y7894" s="210">
        <f t="shared" si="623"/>
        <v>0.40114665663028476</v>
      </c>
      <c r="Z7894" s="211">
        <f t="shared" si="625"/>
        <v>0.46</v>
      </c>
      <c r="AA7894" s="178"/>
      <c r="AB7894" s="178"/>
      <c r="AC7894" s="178"/>
    </row>
    <row r="7895" spans="2:29" x14ac:dyDescent="0.35">
      <c r="B7895" s="222">
        <v>797200</v>
      </c>
      <c r="C7895" s="208">
        <v>339269</v>
      </c>
      <c r="D7895" s="309">
        <v>18659.79</v>
      </c>
      <c r="E7895" s="206">
        <v>27141.52</v>
      </c>
      <c r="F7895" s="206">
        <v>30534.21</v>
      </c>
      <c r="G7895" s="205">
        <f t="shared" si="626"/>
        <v>0.42557576517812346</v>
      </c>
      <c r="H7895" s="207">
        <f t="shared" si="627"/>
        <v>0.45</v>
      </c>
      <c r="I7895" s="213">
        <v>319798</v>
      </c>
      <c r="J7895" s="213">
        <v>17588.89</v>
      </c>
      <c r="K7895" s="212">
        <v>25583.84</v>
      </c>
      <c r="L7895" s="212">
        <v>28781.82</v>
      </c>
      <c r="M7895" s="239">
        <f t="shared" si="624"/>
        <v>0.51520000000000432</v>
      </c>
      <c r="N7895" s="239"/>
      <c r="O7895" s="178"/>
      <c r="P7895" s="178"/>
      <c r="Q7895" s="178"/>
      <c r="R7895" s="178"/>
      <c r="S7895" s="178"/>
      <c r="T7895" s="178"/>
      <c r="U7895" s="178"/>
      <c r="V7895" s="178"/>
      <c r="W7895" s="178"/>
      <c r="X7895" s="178"/>
      <c r="Y7895" s="210">
        <f t="shared" si="623"/>
        <v>0.40115153035624684</v>
      </c>
      <c r="Z7895" s="211">
        <f t="shared" si="625"/>
        <v>0.44</v>
      </c>
      <c r="AA7895" s="178"/>
      <c r="AB7895" s="178"/>
      <c r="AC7895" s="178"/>
    </row>
    <row r="7896" spans="2:29" x14ac:dyDescent="0.35">
      <c r="B7896" s="222">
        <v>797300</v>
      </c>
      <c r="C7896" s="208">
        <v>339314</v>
      </c>
      <c r="D7896" s="309">
        <v>18662.27</v>
      </c>
      <c r="E7896" s="206">
        <v>27145.119999999999</v>
      </c>
      <c r="F7896" s="206">
        <v>30538.26</v>
      </c>
      <c r="G7896" s="205">
        <f t="shared" si="626"/>
        <v>0.42557882854634393</v>
      </c>
      <c r="H7896" s="207">
        <f t="shared" si="627"/>
        <v>0.45</v>
      </c>
      <c r="I7896" s="213">
        <v>319844</v>
      </c>
      <c r="J7896" s="213">
        <v>17591.419999999998</v>
      </c>
      <c r="K7896" s="212">
        <v>25587.52</v>
      </c>
      <c r="L7896" s="212">
        <v>28785.96</v>
      </c>
      <c r="M7896" s="239">
        <f t="shared" si="624"/>
        <v>0.51530000000027942</v>
      </c>
      <c r="N7896" s="239"/>
      <c r="O7896" s="178"/>
      <c r="P7896" s="178"/>
      <c r="Q7896" s="178"/>
      <c r="R7896" s="178"/>
      <c r="S7896" s="178"/>
      <c r="T7896" s="178"/>
      <c r="U7896" s="178"/>
      <c r="V7896" s="178"/>
      <c r="W7896" s="178"/>
      <c r="X7896" s="178"/>
      <c r="Y7896" s="210">
        <f t="shared" si="623"/>
        <v>0.40115891132572434</v>
      </c>
      <c r="Z7896" s="211">
        <f t="shared" si="625"/>
        <v>0.46</v>
      </c>
      <c r="AA7896" s="178"/>
      <c r="AB7896" s="178"/>
      <c r="AC7896" s="178"/>
    </row>
    <row r="7897" spans="2:29" x14ac:dyDescent="0.35">
      <c r="B7897" s="222">
        <v>797400</v>
      </c>
      <c r="C7897" s="208">
        <v>339359</v>
      </c>
      <c r="D7897" s="309">
        <v>18664.740000000002</v>
      </c>
      <c r="E7897" s="206">
        <v>27148.720000000001</v>
      </c>
      <c r="F7897" s="206">
        <v>30542.31</v>
      </c>
      <c r="G7897" s="205">
        <f t="shared" si="626"/>
        <v>0.42558189114622524</v>
      </c>
      <c r="H7897" s="207">
        <f t="shared" si="627"/>
        <v>0.45</v>
      </c>
      <c r="I7897" s="213">
        <v>319888</v>
      </c>
      <c r="J7897" s="213">
        <v>17593.84</v>
      </c>
      <c r="K7897" s="212">
        <v>25591.040000000001</v>
      </c>
      <c r="L7897" s="212">
        <v>28789.919999999998</v>
      </c>
      <c r="M7897" s="239">
        <f t="shared" si="624"/>
        <v>0.51519999999989519</v>
      </c>
      <c r="N7897" s="239"/>
      <c r="O7897" s="178"/>
      <c r="P7897" s="178"/>
      <c r="Q7897" s="178"/>
      <c r="R7897" s="178"/>
      <c r="S7897" s="178"/>
      <c r="T7897" s="178"/>
      <c r="U7897" s="178"/>
      <c r="V7897" s="178"/>
      <c r="W7897" s="178"/>
      <c r="X7897" s="178"/>
      <c r="Y7897" s="210">
        <f t="shared" si="623"/>
        <v>0.40116378229245048</v>
      </c>
      <c r="Z7897" s="211">
        <f t="shared" si="625"/>
        <v>0.44</v>
      </c>
      <c r="AA7897" s="178"/>
      <c r="AB7897" s="178"/>
      <c r="AC7897" s="178"/>
    </row>
    <row r="7898" spans="2:29" x14ac:dyDescent="0.35">
      <c r="B7898" s="222">
        <v>797500</v>
      </c>
      <c r="C7898" s="208">
        <v>339404</v>
      </c>
      <c r="D7898" s="309">
        <v>18667.22</v>
      </c>
      <c r="E7898" s="206">
        <v>27152.32</v>
      </c>
      <c r="F7898" s="206">
        <v>30546.36</v>
      </c>
      <c r="G7898" s="205">
        <f t="shared" si="626"/>
        <v>0.42558495297805643</v>
      </c>
      <c r="H7898" s="207">
        <f t="shared" si="627"/>
        <v>0.45</v>
      </c>
      <c r="I7898" s="213">
        <v>319934</v>
      </c>
      <c r="J7898" s="213">
        <v>17596.37</v>
      </c>
      <c r="K7898" s="212">
        <v>25594.720000000001</v>
      </c>
      <c r="L7898" s="212">
        <v>28794.06</v>
      </c>
      <c r="M7898" s="239">
        <f t="shared" si="624"/>
        <v>0.51529999999955178</v>
      </c>
      <c r="N7898" s="239"/>
      <c r="O7898" s="178"/>
      <c r="P7898" s="178"/>
      <c r="Q7898" s="178"/>
      <c r="R7898" s="178"/>
      <c r="S7898" s="178"/>
      <c r="T7898" s="178"/>
      <c r="U7898" s="178"/>
      <c r="V7898" s="178"/>
      <c r="W7898" s="178"/>
      <c r="X7898" s="178"/>
      <c r="Y7898" s="210">
        <f t="shared" si="623"/>
        <v>0.40117115987460816</v>
      </c>
      <c r="Z7898" s="211">
        <f t="shared" si="625"/>
        <v>0.46</v>
      </c>
      <c r="AA7898" s="178"/>
      <c r="AB7898" s="178"/>
      <c r="AC7898" s="178"/>
    </row>
    <row r="7899" spans="2:29" x14ac:dyDescent="0.35">
      <c r="B7899" s="222">
        <v>797600</v>
      </c>
      <c r="C7899" s="208">
        <v>339449</v>
      </c>
      <c r="D7899" s="309">
        <v>18669.689999999999</v>
      </c>
      <c r="E7899" s="206">
        <v>27155.919999999998</v>
      </c>
      <c r="F7899" s="206">
        <v>30550.41</v>
      </c>
      <c r="G7899" s="205">
        <f t="shared" si="626"/>
        <v>0.42558801404212637</v>
      </c>
      <c r="H7899" s="207">
        <f t="shared" si="627"/>
        <v>0.45</v>
      </c>
      <c r="I7899" s="213">
        <v>319978</v>
      </c>
      <c r="J7899" s="213">
        <v>17598.79</v>
      </c>
      <c r="K7899" s="212">
        <v>25598.240000000002</v>
      </c>
      <c r="L7899" s="212">
        <v>28798.02</v>
      </c>
      <c r="M7899" s="239">
        <f t="shared" si="624"/>
        <v>0.51519999999974975</v>
      </c>
      <c r="N7899" s="239"/>
      <c r="O7899" s="178"/>
      <c r="P7899" s="178"/>
      <c r="Q7899" s="178"/>
      <c r="R7899" s="178"/>
      <c r="S7899" s="178"/>
      <c r="T7899" s="178"/>
      <c r="U7899" s="178"/>
      <c r="V7899" s="178"/>
      <c r="W7899" s="178"/>
      <c r="X7899" s="178"/>
      <c r="Y7899" s="210">
        <f t="shared" si="623"/>
        <v>0.40117602808425273</v>
      </c>
      <c r="Z7899" s="211">
        <f t="shared" si="625"/>
        <v>0.44</v>
      </c>
      <c r="AA7899" s="178"/>
      <c r="AB7899" s="178"/>
      <c r="AC7899" s="178"/>
    </row>
    <row r="7900" spans="2:29" x14ac:dyDescent="0.35">
      <c r="B7900" s="222">
        <v>797700</v>
      </c>
      <c r="C7900" s="208">
        <v>339494</v>
      </c>
      <c r="D7900" s="309">
        <v>18672.169999999998</v>
      </c>
      <c r="E7900" s="206">
        <v>27159.52</v>
      </c>
      <c r="F7900" s="206">
        <v>30554.46</v>
      </c>
      <c r="G7900" s="205">
        <f t="shared" si="626"/>
        <v>0.42559107433872384</v>
      </c>
      <c r="H7900" s="207">
        <f t="shared" si="627"/>
        <v>0.45</v>
      </c>
      <c r="I7900" s="213">
        <v>320024</v>
      </c>
      <c r="J7900" s="213">
        <v>17601.32</v>
      </c>
      <c r="K7900" s="212">
        <v>25601.919999999998</v>
      </c>
      <c r="L7900" s="212">
        <v>28802.16</v>
      </c>
      <c r="M7900" s="239">
        <f t="shared" si="624"/>
        <v>0.51530000000006115</v>
      </c>
      <c r="N7900" s="239"/>
      <c r="O7900" s="178"/>
      <c r="P7900" s="178"/>
      <c r="Q7900" s="178"/>
      <c r="R7900" s="178"/>
      <c r="S7900" s="178"/>
      <c r="T7900" s="178"/>
      <c r="U7900" s="178"/>
      <c r="V7900" s="178"/>
      <c r="W7900" s="178"/>
      <c r="X7900" s="178"/>
      <c r="Y7900" s="210">
        <f t="shared" si="623"/>
        <v>0.40118340228155946</v>
      </c>
      <c r="Z7900" s="211">
        <f t="shared" si="625"/>
        <v>0.46</v>
      </c>
      <c r="AA7900" s="178"/>
      <c r="AB7900" s="178"/>
      <c r="AC7900" s="178"/>
    </row>
    <row r="7901" spans="2:29" x14ac:dyDescent="0.35">
      <c r="B7901" s="222">
        <v>797800</v>
      </c>
      <c r="C7901" s="208">
        <v>339539</v>
      </c>
      <c r="D7901" s="309">
        <v>18674.64</v>
      </c>
      <c r="E7901" s="206">
        <v>27163.119999999999</v>
      </c>
      <c r="F7901" s="206">
        <v>30558.51</v>
      </c>
      <c r="G7901" s="205">
        <f t="shared" si="626"/>
        <v>0.42559413386813738</v>
      </c>
      <c r="H7901" s="207">
        <f t="shared" si="627"/>
        <v>0.45</v>
      </c>
      <c r="I7901" s="213">
        <v>320068</v>
      </c>
      <c r="J7901" s="213">
        <v>17603.740000000002</v>
      </c>
      <c r="K7901" s="212">
        <v>25605.439999999999</v>
      </c>
      <c r="L7901" s="212">
        <v>28806.12</v>
      </c>
      <c r="M7901" s="239">
        <f t="shared" si="624"/>
        <v>0.51520000000025901</v>
      </c>
      <c r="N7901" s="239"/>
      <c r="O7901" s="178"/>
      <c r="P7901" s="178"/>
      <c r="Q7901" s="178"/>
      <c r="R7901" s="178"/>
      <c r="S7901" s="178"/>
      <c r="T7901" s="178"/>
      <c r="U7901" s="178"/>
      <c r="V7901" s="178"/>
      <c r="W7901" s="178"/>
      <c r="X7901" s="178"/>
      <c r="Y7901" s="210">
        <f t="shared" si="623"/>
        <v>0.40118826773627475</v>
      </c>
      <c r="Z7901" s="211">
        <f t="shared" si="625"/>
        <v>0.44</v>
      </c>
      <c r="AA7901" s="178"/>
      <c r="AB7901" s="178"/>
      <c r="AC7901" s="178"/>
    </row>
    <row r="7902" spans="2:29" x14ac:dyDescent="0.35">
      <c r="B7902" s="222">
        <v>797900</v>
      </c>
      <c r="C7902" s="208">
        <v>339584</v>
      </c>
      <c r="D7902" s="309">
        <v>18677.12</v>
      </c>
      <c r="E7902" s="206">
        <v>27166.720000000001</v>
      </c>
      <c r="F7902" s="206">
        <v>30562.560000000001</v>
      </c>
      <c r="G7902" s="205">
        <f t="shared" si="626"/>
        <v>0.42559719263065549</v>
      </c>
      <c r="H7902" s="207">
        <f t="shared" si="627"/>
        <v>0.45</v>
      </c>
      <c r="I7902" s="213">
        <v>320114</v>
      </c>
      <c r="J7902" s="213">
        <v>17606.27</v>
      </c>
      <c r="K7902" s="212">
        <v>25609.119999999999</v>
      </c>
      <c r="L7902" s="212">
        <v>28810.26</v>
      </c>
      <c r="M7902" s="239">
        <f t="shared" si="624"/>
        <v>0.51529999999995202</v>
      </c>
      <c r="N7902" s="239"/>
      <c r="O7902" s="178"/>
      <c r="P7902" s="178"/>
      <c r="Q7902" s="178"/>
      <c r="R7902" s="178"/>
      <c r="S7902" s="178"/>
      <c r="T7902" s="178"/>
      <c r="U7902" s="178"/>
      <c r="V7902" s="178"/>
      <c r="W7902" s="178"/>
      <c r="X7902" s="178"/>
      <c r="Y7902" s="210">
        <f t="shared" si="623"/>
        <v>0.40119563855119689</v>
      </c>
      <c r="Z7902" s="211">
        <f t="shared" si="625"/>
        <v>0.46</v>
      </c>
      <c r="AA7902" s="178"/>
      <c r="AB7902" s="178"/>
      <c r="AC7902" s="178"/>
    </row>
    <row r="7903" spans="2:29" x14ac:dyDescent="0.35">
      <c r="B7903" s="222">
        <v>798000</v>
      </c>
      <c r="C7903" s="208">
        <v>339629</v>
      </c>
      <c r="D7903" s="309">
        <v>18679.59</v>
      </c>
      <c r="E7903" s="206">
        <v>27170.32</v>
      </c>
      <c r="F7903" s="206">
        <v>30566.61</v>
      </c>
      <c r="G7903" s="205">
        <f t="shared" si="626"/>
        <v>0.42560025062656642</v>
      </c>
      <c r="H7903" s="207">
        <f t="shared" si="627"/>
        <v>0.45</v>
      </c>
      <c r="I7903" s="213">
        <v>320158</v>
      </c>
      <c r="J7903" s="213">
        <v>17608.689999999999</v>
      </c>
      <c r="K7903" s="212">
        <v>25612.639999999999</v>
      </c>
      <c r="L7903" s="212">
        <v>28814.22</v>
      </c>
      <c r="M7903" s="239">
        <f t="shared" si="624"/>
        <v>0.51520000000011346</v>
      </c>
      <c r="N7903" s="239"/>
      <c r="O7903" s="178"/>
      <c r="P7903" s="178"/>
      <c r="Q7903" s="178"/>
      <c r="R7903" s="178"/>
      <c r="S7903" s="178"/>
      <c r="T7903" s="178"/>
      <c r="U7903" s="178"/>
      <c r="V7903" s="178"/>
      <c r="W7903" s="178"/>
      <c r="X7903" s="178"/>
      <c r="Y7903" s="210">
        <f t="shared" si="623"/>
        <v>0.40120050125313284</v>
      </c>
      <c r="Z7903" s="211">
        <f t="shared" si="625"/>
        <v>0.44</v>
      </c>
      <c r="AA7903" s="178"/>
      <c r="AB7903" s="178"/>
      <c r="AC7903" s="178"/>
    </row>
    <row r="7904" spans="2:29" x14ac:dyDescent="0.35">
      <c r="B7904" s="222">
        <v>798100</v>
      </c>
      <c r="C7904" s="208">
        <v>339674</v>
      </c>
      <c r="D7904" s="309">
        <v>18682.07</v>
      </c>
      <c r="E7904" s="206">
        <v>27173.919999999998</v>
      </c>
      <c r="F7904" s="206">
        <v>30570.66</v>
      </c>
      <c r="G7904" s="205">
        <f t="shared" si="626"/>
        <v>0.42560330785615835</v>
      </c>
      <c r="H7904" s="207">
        <f t="shared" si="627"/>
        <v>0.45</v>
      </c>
      <c r="I7904" s="213">
        <v>320204</v>
      </c>
      <c r="J7904" s="213">
        <v>17611.22</v>
      </c>
      <c r="K7904" s="212">
        <v>25616.32</v>
      </c>
      <c r="L7904" s="212">
        <v>28818.36</v>
      </c>
      <c r="M7904" s="239">
        <f t="shared" si="624"/>
        <v>0.51529999999980647</v>
      </c>
      <c r="N7904" s="239"/>
      <c r="O7904" s="178"/>
      <c r="P7904" s="178"/>
      <c r="Q7904" s="178"/>
      <c r="R7904" s="178"/>
      <c r="S7904" s="178"/>
      <c r="T7904" s="178"/>
      <c r="U7904" s="178"/>
      <c r="V7904" s="178"/>
      <c r="W7904" s="178"/>
      <c r="X7904" s="178"/>
      <c r="Y7904" s="210">
        <f t="shared" si="623"/>
        <v>0.40120786868813429</v>
      </c>
      <c r="Z7904" s="211">
        <f t="shared" si="625"/>
        <v>0.46</v>
      </c>
      <c r="AA7904" s="178"/>
      <c r="AB7904" s="178"/>
      <c r="AC7904" s="178"/>
    </row>
    <row r="7905" spans="2:29" x14ac:dyDescent="0.35">
      <c r="B7905" s="222">
        <v>798200</v>
      </c>
      <c r="C7905" s="208">
        <v>339719</v>
      </c>
      <c r="D7905" s="309">
        <v>18684.54</v>
      </c>
      <c r="E7905" s="206">
        <v>27177.52</v>
      </c>
      <c r="F7905" s="206">
        <v>30574.71</v>
      </c>
      <c r="G7905" s="205">
        <f t="shared" si="626"/>
        <v>0.42560636431971938</v>
      </c>
      <c r="H7905" s="207">
        <f t="shared" si="627"/>
        <v>0.45</v>
      </c>
      <c r="I7905" s="213">
        <v>320248</v>
      </c>
      <c r="J7905" s="213">
        <v>17613.64</v>
      </c>
      <c r="K7905" s="212">
        <v>25619.84</v>
      </c>
      <c r="L7905" s="212">
        <v>28822.32</v>
      </c>
      <c r="M7905" s="239">
        <f t="shared" si="624"/>
        <v>0.51520000000000432</v>
      </c>
      <c r="N7905" s="239"/>
      <c r="O7905" s="178"/>
      <c r="P7905" s="178"/>
      <c r="Q7905" s="178"/>
      <c r="R7905" s="178"/>
      <c r="S7905" s="178"/>
      <c r="T7905" s="178"/>
      <c r="U7905" s="178"/>
      <c r="V7905" s="178"/>
      <c r="W7905" s="178"/>
      <c r="X7905" s="178"/>
      <c r="Y7905" s="210">
        <f t="shared" si="623"/>
        <v>0.40121272863943874</v>
      </c>
      <c r="Z7905" s="211">
        <f t="shared" si="625"/>
        <v>0.44</v>
      </c>
      <c r="AA7905" s="178"/>
      <c r="AB7905" s="178"/>
      <c r="AC7905" s="178"/>
    </row>
    <row r="7906" spans="2:29" x14ac:dyDescent="0.35">
      <c r="B7906" s="222">
        <v>798300</v>
      </c>
      <c r="C7906" s="208">
        <v>339764</v>
      </c>
      <c r="D7906" s="309">
        <v>18687.02</v>
      </c>
      <c r="E7906" s="206">
        <v>27181.119999999999</v>
      </c>
      <c r="F7906" s="206">
        <v>30578.76</v>
      </c>
      <c r="G7906" s="205">
        <f t="shared" si="626"/>
        <v>0.42560942001753727</v>
      </c>
      <c r="H7906" s="207">
        <f t="shared" si="627"/>
        <v>0.45</v>
      </c>
      <c r="I7906" s="213">
        <v>320294</v>
      </c>
      <c r="J7906" s="213">
        <v>17616.169999999998</v>
      </c>
      <c r="K7906" s="212">
        <v>25623.52</v>
      </c>
      <c r="L7906" s="212">
        <v>28826.46</v>
      </c>
      <c r="M7906" s="239">
        <f t="shared" si="624"/>
        <v>0.51530000000027942</v>
      </c>
      <c r="N7906" s="239"/>
      <c r="O7906" s="178"/>
      <c r="P7906" s="178"/>
      <c r="Q7906" s="178"/>
      <c r="R7906" s="178"/>
      <c r="S7906" s="178"/>
      <c r="T7906" s="178"/>
      <c r="U7906" s="178"/>
      <c r="V7906" s="178"/>
      <c r="W7906" s="178"/>
      <c r="X7906" s="178"/>
      <c r="Y7906" s="210">
        <f t="shared" si="623"/>
        <v>0.40122009269698111</v>
      </c>
      <c r="Z7906" s="211">
        <f t="shared" si="625"/>
        <v>0.46</v>
      </c>
      <c r="AA7906" s="178"/>
      <c r="AB7906" s="178"/>
      <c r="AC7906" s="178"/>
    </row>
    <row r="7907" spans="2:29" x14ac:dyDescent="0.35">
      <c r="B7907" s="222">
        <v>798400</v>
      </c>
      <c r="C7907" s="208">
        <v>339809</v>
      </c>
      <c r="D7907" s="309">
        <v>18689.490000000002</v>
      </c>
      <c r="E7907" s="206">
        <v>27184.720000000001</v>
      </c>
      <c r="F7907" s="206">
        <v>30582.81</v>
      </c>
      <c r="G7907" s="205">
        <f t="shared" si="626"/>
        <v>0.42561247494989979</v>
      </c>
      <c r="H7907" s="207">
        <f t="shared" si="627"/>
        <v>0.45</v>
      </c>
      <c r="I7907" s="213">
        <v>320338</v>
      </c>
      <c r="J7907" s="213">
        <v>17618.59</v>
      </c>
      <c r="K7907" s="212">
        <v>25627.040000000001</v>
      </c>
      <c r="L7907" s="212">
        <v>28830.42</v>
      </c>
      <c r="M7907" s="239">
        <f t="shared" si="624"/>
        <v>0.51519999999989519</v>
      </c>
      <c r="N7907" s="239"/>
      <c r="O7907" s="178"/>
      <c r="P7907" s="178"/>
      <c r="Q7907" s="178"/>
      <c r="R7907" s="178"/>
      <c r="S7907" s="178"/>
      <c r="T7907" s="178"/>
      <c r="U7907" s="178"/>
      <c r="V7907" s="178"/>
      <c r="W7907" s="178"/>
      <c r="X7907" s="178"/>
      <c r="Y7907" s="210">
        <f t="shared" si="623"/>
        <v>0.40122494989979962</v>
      </c>
      <c r="Z7907" s="211">
        <f t="shared" si="625"/>
        <v>0.44</v>
      </c>
      <c r="AA7907" s="178"/>
      <c r="AB7907" s="178"/>
      <c r="AC7907" s="178"/>
    </row>
    <row r="7908" spans="2:29" x14ac:dyDescent="0.35">
      <c r="B7908" s="222">
        <v>798500</v>
      </c>
      <c r="C7908" s="208">
        <v>339854</v>
      </c>
      <c r="D7908" s="309">
        <v>18691.97</v>
      </c>
      <c r="E7908" s="206">
        <v>27188.32</v>
      </c>
      <c r="F7908" s="206">
        <v>30586.86</v>
      </c>
      <c r="G7908" s="205">
        <f t="shared" si="626"/>
        <v>0.42561552911709455</v>
      </c>
      <c r="H7908" s="207">
        <f t="shared" si="627"/>
        <v>0.45</v>
      </c>
      <c r="I7908" s="213">
        <v>320384</v>
      </c>
      <c r="J7908" s="213">
        <v>17621.12</v>
      </c>
      <c r="K7908" s="212">
        <v>25630.720000000001</v>
      </c>
      <c r="L7908" s="212">
        <v>28834.560000000001</v>
      </c>
      <c r="M7908" s="239">
        <f t="shared" si="624"/>
        <v>0.51529999999955178</v>
      </c>
      <c r="N7908" s="239"/>
      <c r="O7908" s="178"/>
      <c r="P7908" s="178"/>
      <c r="Q7908" s="178"/>
      <c r="R7908" s="178"/>
      <c r="S7908" s="178"/>
      <c r="T7908" s="178"/>
      <c r="U7908" s="178"/>
      <c r="V7908" s="178"/>
      <c r="W7908" s="178"/>
      <c r="X7908" s="178"/>
      <c r="Y7908" s="210">
        <f t="shared" si="623"/>
        <v>0.40123231058234188</v>
      </c>
      <c r="Z7908" s="211">
        <f t="shared" si="625"/>
        <v>0.46</v>
      </c>
      <c r="AA7908" s="178"/>
      <c r="AB7908" s="178"/>
      <c r="AC7908" s="178"/>
    </row>
    <row r="7909" spans="2:29" x14ac:dyDescent="0.35">
      <c r="B7909" s="222">
        <v>798600</v>
      </c>
      <c r="C7909" s="208">
        <v>339899</v>
      </c>
      <c r="D7909" s="309">
        <v>18694.439999999999</v>
      </c>
      <c r="E7909" s="206">
        <v>27191.919999999998</v>
      </c>
      <c r="F7909" s="206">
        <v>30590.91</v>
      </c>
      <c r="G7909" s="205">
        <f t="shared" si="626"/>
        <v>0.42561858251940898</v>
      </c>
      <c r="H7909" s="207">
        <f t="shared" si="627"/>
        <v>0.45</v>
      </c>
      <c r="I7909" s="213">
        <v>320428</v>
      </c>
      <c r="J7909" s="213">
        <v>17623.54</v>
      </c>
      <c r="K7909" s="212">
        <v>25634.240000000002</v>
      </c>
      <c r="L7909" s="212">
        <v>28838.52</v>
      </c>
      <c r="M7909" s="239">
        <f t="shared" si="624"/>
        <v>0.51519999999974975</v>
      </c>
      <c r="N7909" s="239"/>
      <c r="O7909" s="178"/>
      <c r="P7909" s="178"/>
      <c r="Q7909" s="178"/>
      <c r="R7909" s="178"/>
      <c r="S7909" s="178"/>
      <c r="T7909" s="178"/>
      <c r="U7909" s="178"/>
      <c r="V7909" s="178"/>
      <c r="W7909" s="178"/>
      <c r="X7909" s="178"/>
      <c r="Y7909" s="210">
        <f t="shared" si="623"/>
        <v>0.40123716503881796</v>
      </c>
      <c r="Z7909" s="211">
        <f t="shared" si="625"/>
        <v>0.44</v>
      </c>
      <c r="AA7909" s="178"/>
      <c r="AB7909" s="178"/>
      <c r="AC7909" s="178"/>
    </row>
    <row r="7910" spans="2:29" x14ac:dyDescent="0.35">
      <c r="B7910" s="222">
        <v>798700</v>
      </c>
      <c r="C7910" s="208">
        <v>339944</v>
      </c>
      <c r="D7910" s="309">
        <v>18696.919999999998</v>
      </c>
      <c r="E7910" s="206">
        <v>27195.52</v>
      </c>
      <c r="F7910" s="206">
        <v>30594.959999999999</v>
      </c>
      <c r="G7910" s="205">
        <f t="shared" si="626"/>
        <v>0.42562163515713036</v>
      </c>
      <c r="H7910" s="207">
        <f t="shared" si="627"/>
        <v>0.45</v>
      </c>
      <c r="I7910" s="213">
        <v>320474</v>
      </c>
      <c r="J7910" s="213">
        <v>17626.07</v>
      </c>
      <c r="K7910" s="212">
        <v>25637.919999999998</v>
      </c>
      <c r="L7910" s="212">
        <v>28842.66</v>
      </c>
      <c r="M7910" s="239">
        <f t="shared" si="624"/>
        <v>0.51530000000006115</v>
      </c>
      <c r="N7910" s="239"/>
      <c r="O7910" s="178"/>
      <c r="P7910" s="178"/>
      <c r="Q7910" s="178"/>
      <c r="R7910" s="178"/>
      <c r="S7910" s="178"/>
      <c r="T7910" s="178"/>
      <c r="U7910" s="178"/>
      <c r="V7910" s="178"/>
      <c r="W7910" s="178"/>
      <c r="X7910" s="178"/>
      <c r="Y7910" s="210">
        <f t="shared" si="623"/>
        <v>0.4012445223488168</v>
      </c>
      <c r="Z7910" s="211">
        <f t="shared" si="625"/>
        <v>0.46</v>
      </c>
      <c r="AA7910" s="178"/>
      <c r="AB7910" s="178"/>
      <c r="AC7910" s="178"/>
    </row>
    <row r="7911" spans="2:29" x14ac:dyDescent="0.35">
      <c r="B7911" s="222">
        <v>798800</v>
      </c>
      <c r="C7911" s="208">
        <v>339989</v>
      </c>
      <c r="D7911" s="309">
        <v>18699.39</v>
      </c>
      <c r="E7911" s="206">
        <v>27199.119999999999</v>
      </c>
      <c r="F7911" s="206">
        <v>30599.01</v>
      </c>
      <c r="G7911" s="205">
        <f t="shared" si="626"/>
        <v>0.42562468703054585</v>
      </c>
      <c r="H7911" s="207">
        <f t="shared" si="627"/>
        <v>0.45</v>
      </c>
      <c r="I7911" s="213">
        <v>320518</v>
      </c>
      <c r="J7911" s="213">
        <v>17628.490000000002</v>
      </c>
      <c r="K7911" s="212">
        <v>25641.439999999999</v>
      </c>
      <c r="L7911" s="212">
        <v>28846.62</v>
      </c>
      <c r="M7911" s="239">
        <f t="shared" si="624"/>
        <v>0.51520000000025901</v>
      </c>
      <c r="N7911" s="239"/>
      <c r="O7911" s="178"/>
      <c r="P7911" s="178"/>
      <c r="Q7911" s="178"/>
      <c r="R7911" s="178"/>
      <c r="S7911" s="178"/>
      <c r="T7911" s="178"/>
      <c r="U7911" s="178"/>
      <c r="V7911" s="178"/>
      <c r="W7911" s="178"/>
      <c r="X7911" s="178"/>
      <c r="Y7911" s="210">
        <f t="shared" si="623"/>
        <v>0.40124937406109162</v>
      </c>
      <c r="Z7911" s="211">
        <f t="shared" si="625"/>
        <v>0.44</v>
      </c>
      <c r="AA7911" s="178"/>
      <c r="AB7911" s="178"/>
      <c r="AC7911" s="178"/>
    </row>
    <row r="7912" spans="2:29" x14ac:dyDescent="0.35">
      <c r="B7912" s="222">
        <v>798900</v>
      </c>
      <c r="C7912" s="208">
        <v>340034</v>
      </c>
      <c r="D7912" s="309">
        <v>18701.87</v>
      </c>
      <c r="E7912" s="206">
        <v>27202.720000000001</v>
      </c>
      <c r="F7912" s="206">
        <v>30603.06</v>
      </c>
      <c r="G7912" s="205">
        <f t="shared" si="626"/>
        <v>0.42562773813994242</v>
      </c>
      <c r="H7912" s="207">
        <f t="shared" si="627"/>
        <v>0.45</v>
      </c>
      <c r="I7912" s="213">
        <v>320564</v>
      </c>
      <c r="J7912" s="213">
        <v>17631.02</v>
      </c>
      <c r="K7912" s="212">
        <v>25645.119999999999</v>
      </c>
      <c r="L7912" s="212">
        <v>28850.76</v>
      </c>
      <c r="M7912" s="239">
        <f t="shared" si="624"/>
        <v>0.51529999999995202</v>
      </c>
      <c r="N7912" s="239"/>
      <c r="O7912" s="178"/>
      <c r="P7912" s="178"/>
      <c r="Q7912" s="178"/>
      <c r="R7912" s="178"/>
      <c r="S7912" s="178"/>
      <c r="T7912" s="178"/>
      <c r="U7912" s="178"/>
      <c r="V7912" s="178"/>
      <c r="W7912" s="178"/>
      <c r="X7912" s="178"/>
      <c r="Y7912" s="210">
        <f t="shared" si="623"/>
        <v>0.40125672800100137</v>
      </c>
      <c r="Z7912" s="211">
        <f t="shared" si="625"/>
        <v>0.46</v>
      </c>
      <c r="AA7912" s="178"/>
      <c r="AB7912" s="178"/>
      <c r="AC7912" s="178"/>
    </row>
    <row r="7913" spans="2:29" x14ac:dyDescent="0.35">
      <c r="B7913" s="222">
        <v>799000</v>
      </c>
      <c r="C7913" s="208">
        <v>340079</v>
      </c>
      <c r="D7913" s="309">
        <v>18704.34</v>
      </c>
      <c r="E7913" s="206">
        <v>27206.32</v>
      </c>
      <c r="F7913" s="206">
        <v>30607.11</v>
      </c>
      <c r="G7913" s="205">
        <f t="shared" si="626"/>
        <v>0.42563078848560698</v>
      </c>
      <c r="H7913" s="207">
        <f t="shared" si="627"/>
        <v>0.45</v>
      </c>
      <c r="I7913" s="213">
        <v>320608</v>
      </c>
      <c r="J7913" s="213">
        <v>17633.439999999999</v>
      </c>
      <c r="K7913" s="212">
        <v>25648.639999999999</v>
      </c>
      <c r="L7913" s="212">
        <v>28854.720000000001</v>
      </c>
      <c r="M7913" s="239">
        <f t="shared" si="624"/>
        <v>0.51520000000011346</v>
      </c>
      <c r="N7913" s="239"/>
      <c r="O7913" s="178"/>
      <c r="P7913" s="178"/>
      <c r="Q7913" s="178"/>
      <c r="R7913" s="178"/>
      <c r="S7913" s="178"/>
      <c r="T7913" s="178"/>
      <c r="U7913" s="178"/>
      <c r="V7913" s="178"/>
      <c r="W7913" s="178"/>
      <c r="X7913" s="178"/>
      <c r="Y7913" s="210">
        <f t="shared" si="623"/>
        <v>0.40126157697121401</v>
      </c>
      <c r="Z7913" s="211">
        <f t="shared" si="625"/>
        <v>0.44</v>
      </c>
      <c r="AA7913" s="178"/>
      <c r="AB7913" s="178"/>
      <c r="AC7913" s="178"/>
    </row>
    <row r="7914" spans="2:29" x14ac:dyDescent="0.35">
      <c r="B7914" s="222">
        <v>799100</v>
      </c>
      <c r="C7914" s="208">
        <v>340124</v>
      </c>
      <c r="D7914" s="309">
        <v>18706.82</v>
      </c>
      <c r="E7914" s="206">
        <v>27209.919999999998</v>
      </c>
      <c r="F7914" s="206">
        <v>30611.16</v>
      </c>
      <c r="G7914" s="205">
        <f t="shared" si="626"/>
        <v>0.42563383806782629</v>
      </c>
      <c r="H7914" s="207">
        <f t="shared" si="627"/>
        <v>0.45</v>
      </c>
      <c r="I7914" s="213">
        <v>320654</v>
      </c>
      <c r="J7914" s="213">
        <v>17635.97</v>
      </c>
      <c r="K7914" s="212">
        <v>25652.32</v>
      </c>
      <c r="L7914" s="212">
        <v>28858.86</v>
      </c>
      <c r="M7914" s="239">
        <f t="shared" si="624"/>
        <v>0.51529999999980647</v>
      </c>
      <c r="N7914" s="239"/>
      <c r="O7914" s="178"/>
      <c r="P7914" s="178"/>
      <c r="Q7914" s="178"/>
      <c r="R7914" s="178"/>
      <c r="S7914" s="178"/>
      <c r="T7914" s="178"/>
      <c r="U7914" s="178"/>
      <c r="V7914" s="178"/>
      <c r="W7914" s="178"/>
      <c r="X7914" s="178"/>
      <c r="Y7914" s="210">
        <f t="shared" si="623"/>
        <v>0.40126892754348642</v>
      </c>
      <c r="Z7914" s="211">
        <f t="shared" si="625"/>
        <v>0.46</v>
      </c>
      <c r="AA7914" s="178"/>
      <c r="AB7914" s="178"/>
      <c r="AC7914" s="178"/>
    </row>
    <row r="7915" spans="2:29" x14ac:dyDescent="0.35">
      <c r="B7915" s="222">
        <v>799200</v>
      </c>
      <c r="C7915" s="208">
        <v>340169</v>
      </c>
      <c r="D7915" s="309">
        <v>18709.29</v>
      </c>
      <c r="E7915" s="206">
        <v>27213.52</v>
      </c>
      <c r="F7915" s="206">
        <v>30615.21</v>
      </c>
      <c r="G7915" s="205">
        <f t="shared" si="626"/>
        <v>0.42563688688688689</v>
      </c>
      <c r="H7915" s="207">
        <f t="shared" si="627"/>
        <v>0.45</v>
      </c>
      <c r="I7915" s="213">
        <v>320698</v>
      </c>
      <c r="J7915" s="213">
        <v>17638.39</v>
      </c>
      <c r="K7915" s="212">
        <v>25655.84</v>
      </c>
      <c r="L7915" s="212">
        <v>28862.82</v>
      </c>
      <c r="M7915" s="239">
        <f t="shared" si="624"/>
        <v>0.51520000000000432</v>
      </c>
      <c r="N7915" s="239"/>
      <c r="O7915" s="178"/>
      <c r="P7915" s="178"/>
      <c r="Q7915" s="178"/>
      <c r="R7915" s="178"/>
      <c r="S7915" s="178"/>
      <c r="T7915" s="178"/>
      <c r="U7915" s="178"/>
      <c r="V7915" s="178"/>
      <c r="W7915" s="178"/>
      <c r="X7915" s="178"/>
      <c r="Y7915" s="210">
        <f t="shared" si="623"/>
        <v>0.40127377377377377</v>
      </c>
      <c r="Z7915" s="211">
        <f t="shared" si="625"/>
        <v>0.44</v>
      </c>
      <c r="AA7915" s="178"/>
      <c r="AB7915" s="178"/>
      <c r="AC7915" s="178"/>
    </row>
    <row r="7916" spans="2:29" x14ac:dyDescent="0.35">
      <c r="B7916" s="222">
        <v>799300</v>
      </c>
      <c r="C7916" s="208">
        <v>340214</v>
      </c>
      <c r="D7916" s="309">
        <v>18711.77</v>
      </c>
      <c r="E7916" s="206">
        <v>27217.119999999999</v>
      </c>
      <c r="F7916" s="206">
        <v>30619.26</v>
      </c>
      <c r="G7916" s="205">
        <f t="shared" si="626"/>
        <v>0.42563993494307517</v>
      </c>
      <c r="H7916" s="207">
        <f t="shared" si="627"/>
        <v>0.45</v>
      </c>
      <c r="I7916" s="213">
        <v>320744</v>
      </c>
      <c r="J7916" s="213">
        <v>17640.919999999998</v>
      </c>
      <c r="K7916" s="212">
        <v>25659.52</v>
      </c>
      <c r="L7916" s="212">
        <v>28866.959999999999</v>
      </c>
      <c r="M7916" s="239">
        <f t="shared" si="624"/>
        <v>0.51530000000027942</v>
      </c>
      <c r="N7916" s="239"/>
      <c r="O7916" s="178"/>
      <c r="P7916" s="178"/>
      <c r="Q7916" s="178"/>
      <c r="R7916" s="178"/>
      <c r="S7916" s="178"/>
      <c r="T7916" s="178"/>
      <c r="U7916" s="178"/>
      <c r="V7916" s="178"/>
      <c r="W7916" s="178"/>
      <c r="X7916" s="178"/>
      <c r="Y7916" s="210">
        <f t="shared" si="623"/>
        <v>0.40128112098085827</v>
      </c>
      <c r="Z7916" s="211">
        <f t="shared" si="625"/>
        <v>0.46</v>
      </c>
      <c r="AA7916" s="178"/>
      <c r="AB7916" s="178"/>
      <c r="AC7916" s="178"/>
    </row>
    <row r="7917" spans="2:29" x14ac:dyDescent="0.35">
      <c r="B7917" s="222">
        <v>799400</v>
      </c>
      <c r="C7917" s="208">
        <v>340259</v>
      </c>
      <c r="D7917" s="309">
        <v>18714.240000000002</v>
      </c>
      <c r="E7917" s="206">
        <v>27220.720000000001</v>
      </c>
      <c r="F7917" s="206">
        <v>30623.31</v>
      </c>
      <c r="G7917" s="205">
        <f t="shared" si="626"/>
        <v>0.42564298223667751</v>
      </c>
      <c r="H7917" s="207">
        <f t="shared" si="627"/>
        <v>0.45</v>
      </c>
      <c r="I7917" s="213">
        <v>320788</v>
      </c>
      <c r="J7917" s="213">
        <v>17643.34</v>
      </c>
      <c r="K7917" s="212">
        <v>25663.040000000001</v>
      </c>
      <c r="L7917" s="212">
        <v>28870.92</v>
      </c>
      <c r="M7917" s="239">
        <f t="shared" si="624"/>
        <v>0.51519999999989519</v>
      </c>
      <c r="N7917" s="239"/>
      <c r="O7917" s="178"/>
      <c r="P7917" s="178"/>
      <c r="Q7917" s="178"/>
      <c r="R7917" s="178"/>
      <c r="S7917" s="178"/>
      <c r="T7917" s="178"/>
      <c r="U7917" s="178"/>
      <c r="V7917" s="178"/>
      <c r="W7917" s="178"/>
      <c r="X7917" s="178"/>
      <c r="Y7917" s="210">
        <f t="shared" si="623"/>
        <v>0.40128596447335502</v>
      </c>
      <c r="Z7917" s="211">
        <f t="shared" si="625"/>
        <v>0.44</v>
      </c>
      <c r="AA7917" s="178"/>
      <c r="AB7917" s="178"/>
      <c r="AC7917" s="178"/>
    </row>
    <row r="7918" spans="2:29" x14ac:dyDescent="0.35">
      <c r="B7918" s="222">
        <v>799500</v>
      </c>
      <c r="C7918" s="208">
        <v>340304</v>
      </c>
      <c r="D7918" s="309">
        <v>18716.72</v>
      </c>
      <c r="E7918" s="206">
        <v>27224.32</v>
      </c>
      <c r="F7918" s="206">
        <v>30627.360000000001</v>
      </c>
      <c r="G7918" s="205">
        <f t="shared" si="626"/>
        <v>0.42564602876797997</v>
      </c>
      <c r="H7918" s="207">
        <f t="shared" si="627"/>
        <v>0.45</v>
      </c>
      <c r="I7918" s="213">
        <v>320834</v>
      </c>
      <c r="J7918" s="213">
        <v>17645.87</v>
      </c>
      <c r="K7918" s="212">
        <v>25666.720000000001</v>
      </c>
      <c r="L7918" s="212">
        <v>28875.06</v>
      </c>
      <c r="M7918" s="239">
        <f t="shared" si="624"/>
        <v>0.51529999999955178</v>
      </c>
      <c r="N7918" s="239"/>
      <c r="O7918" s="178"/>
      <c r="P7918" s="178"/>
      <c r="Q7918" s="178"/>
      <c r="R7918" s="178"/>
      <c r="S7918" s="178"/>
      <c r="T7918" s="178"/>
      <c r="U7918" s="178"/>
      <c r="V7918" s="178"/>
      <c r="W7918" s="178"/>
      <c r="X7918" s="178"/>
      <c r="Y7918" s="210">
        <f t="shared" si="623"/>
        <v>0.40129330831769855</v>
      </c>
      <c r="Z7918" s="211">
        <f t="shared" si="625"/>
        <v>0.46</v>
      </c>
      <c r="AA7918" s="178"/>
      <c r="AB7918" s="178"/>
      <c r="AC7918" s="178"/>
    </row>
    <row r="7919" spans="2:29" x14ac:dyDescent="0.35">
      <c r="B7919" s="222">
        <v>799600</v>
      </c>
      <c r="C7919" s="208">
        <v>340349</v>
      </c>
      <c r="D7919" s="309">
        <v>18719.189999999999</v>
      </c>
      <c r="E7919" s="206">
        <v>27227.919999999998</v>
      </c>
      <c r="F7919" s="206">
        <v>30631.41</v>
      </c>
      <c r="G7919" s="205">
        <f t="shared" si="626"/>
        <v>0.42564907453726863</v>
      </c>
      <c r="H7919" s="207">
        <f t="shared" si="627"/>
        <v>0.45</v>
      </c>
      <c r="I7919" s="213">
        <v>320878</v>
      </c>
      <c r="J7919" s="213">
        <v>17648.29</v>
      </c>
      <c r="K7919" s="212">
        <v>25670.240000000002</v>
      </c>
      <c r="L7919" s="212">
        <v>28879.02</v>
      </c>
      <c r="M7919" s="239">
        <f t="shared" si="624"/>
        <v>0.51519999999974975</v>
      </c>
      <c r="N7919" s="239"/>
      <c r="O7919" s="178"/>
      <c r="P7919" s="178"/>
      <c r="Q7919" s="178"/>
      <c r="R7919" s="178"/>
      <c r="S7919" s="178"/>
      <c r="T7919" s="178"/>
      <c r="U7919" s="178"/>
      <c r="V7919" s="178"/>
      <c r="W7919" s="178"/>
      <c r="X7919" s="178"/>
      <c r="Y7919" s="210">
        <f t="shared" si="623"/>
        <v>0.40129814907453726</v>
      </c>
      <c r="Z7919" s="211">
        <f t="shared" si="625"/>
        <v>0.44</v>
      </c>
      <c r="AA7919" s="178"/>
      <c r="AB7919" s="178"/>
      <c r="AC7919" s="178"/>
    </row>
    <row r="7920" spans="2:29" x14ac:dyDescent="0.35">
      <c r="B7920" s="222">
        <v>799700</v>
      </c>
      <c r="C7920" s="208">
        <v>340394</v>
      </c>
      <c r="D7920" s="309">
        <v>18721.669999999998</v>
      </c>
      <c r="E7920" s="206">
        <v>27231.52</v>
      </c>
      <c r="F7920" s="206">
        <v>30635.46</v>
      </c>
      <c r="G7920" s="205">
        <f t="shared" si="626"/>
        <v>0.42565211954482929</v>
      </c>
      <c r="H7920" s="207">
        <f t="shared" si="627"/>
        <v>0.45</v>
      </c>
      <c r="I7920" s="213">
        <v>320924</v>
      </c>
      <c r="J7920" s="213">
        <v>17650.82</v>
      </c>
      <c r="K7920" s="212">
        <v>25673.919999999998</v>
      </c>
      <c r="L7920" s="212">
        <v>28883.16</v>
      </c>
      <c r="M7920" s="239">
        <f t="shared" si="624"/>
        <v>0.51530000000006115</v>
      </c>
      <c r="N7920" s="239"/>
      <c r="O7920" s="178"/>
      <c r="P7920" s="178"/>
      <c r="Q7920" s="178"/>
      <c r="R7920" s="178"/>
      <c r="S7920" s="178"/>
      <c r="T7920" s="178"/>
      <c r="U7920" s="178"/>
      <c r="V7920" s="178"/>
      <c r="W7920" s="178"/>
      <c r="X7920" s="178"/>
      <c r="Y7920" s="210">
        <f t="shared" si="623"/>
        <v>0.40130548955858447</v>
      </c>
      <c r="Z7920" s="211">
        <f t="shared" si="625"/>
        <v>0.46</v>
      </c>
      <c r="AA7920" s="178"/>
      <c r="AB7920" s="178"/>
      <c r="AC7920" s="178"/>
    </row>
    <row r="7921" spans="2:29" x14ac:dyDescent="0.35">
      <c r="B7921" s="222">
        <v>799800</v>
      </c>
      <c r="C7921" s="208">
        <v>340439</v>
      </c>
      <c r="D7921" s="309">
        <v>18724.14</v>
      </c>
      <c r="E7921" s="206">
        <v>27235.119999999999</v>
      </c>
      <c r="F7921" s="206">
        <v>30639.51</v>
      </c>
      <c r="G7921" s="205">
        <f t="shared" si="626"/>
        <v>0.42565516379094775</v>
      </c>
      <c r="H7921" s="207">
        <f t="shared" si="627"/>
        <v>0.45</v>
      </c>
      <c r="I7921" s="213">
        <v>320968</v>
      </c>
      <c r="J7921" s="213">
        <v>17653.240000000002</v>
      </c>
      <c r="K7921" s="212">
        <v>25677.439999999999</v>
      </c>
      <c r="L7921" s="212">
        <v>28887.119999999999</v>
      </c>
      <c r="M7921" s="239">
        <f t="shared" si="624"/>
        <v>0.51520000000025901</v>
      </c>
      <c r="N7921" s="239"/>
      <c r="O7921" s="178"/>
      <c r="P7921" s="178"/>
      <c r="Q7921" s="178"/>
      <c r="R7921" s="178"/>
      <c r="S7921" s="178"/>
      <c r="T7921" s="178"/>
      <c r="U7921" s="178"/>
      <c r="V7921" s="178"/>
      <c r="W7921" s="178"/>
      <c r="X7921" s="178"/>
      <c r="Y7921" s="210">
        <f t="shared" si="623"/>
        <v>0.4013103275818955</v>
      </c>
      <c r="Z7921" s="211">
        <f t="shared" si="625"/>
        <v>0.44</v>
      </c>
      <c r="AA7921" s="178"/>
      <c r="AB7921" s="178"/>
      <c r="AC7921" s="178"/>
    </row>
    <row r="7922" spans="2:29" x14ac:dyDescent="0.35">
      <c r="B7922" s="222">
        <v>799900</v>
      </c>
      <c r="C7922" s="208">
        <v>340484</v>
      </c>
      <c r="D7922" s="309">
        <v>18726.62</v>
      </c>
      <c r="E7922" s="206">
        <v>27238.720000000001</v>
      </c>
      <c r="F7922" s="206">
        <v>30643.56</v>
      </c>
      <c r="G7922" s="205">
        <f t="shared" si="626"/>
        <v>0.42565820727590947</v>
      </c>
      <c r="H7922" s="207">
        <f t="shared" si="627"/>
        <v>0.45</v>
      </c>
      <c r="I7922" s="213">
        <v>321014</v>
      </c>
      <c r="J7922" s="213">
        <v>17655.77</v>
      </c>
      <c r="K7922" s="212">
        <v>25681.119999999999</v>
      </c>
      <c r="L7922" s="212">
        <v>28891.26</v>
      </c>
      <c r="M7922" s="239">
        <f t="shared" si="624"/>
        <v>0.51529999999995202</v>
      </c>
      <c r="N7922" s="239"/>
      <c r="O7922" s="178"/>
      <c r="P7922" s="178"/>
      <c r="Q7922" s="178"/>
      <c r="R7922" s="178"/>
      <c r="S7922" s="178"/>
      <c r="T7922" s="178"/>
      <c r="U7922" s="178"/>
      <c r="V7922" s="178"/>
      <c r="W7922" s="178"/>
      <c r="X7922" s="178"/>
      <c r="Y7922" s="210">
        <f t="shared" si="623"/>
        <v>0.4013176647080885</v>
      </c>
      <c r="Z7922" s="211">
        <f t="shared" si="625"/>
        <v>0.46</v>
      </c>
      <c r="AA7922" s="178"/>
      <c r="AB7922" s="178"/>
      <c r="AC7922" s="178"/>
    </row>
    <row r="7923" spans="2:29" x14ac:dyDescent="0.35">
      <c r="B7923" s="222">
        <v>800000</v>
      </c>
      <c r="C7923" s="208">
        <v>340529</v>
      </c>
      <c r="D7923" s="309">
        <v>18729.09</v>
      </c>
      <c r="E7923" s="206">
        <v>27242.32</v>
      </c>
      <c r="F7923" s="206">
        <v>30647.61</v>
      </c>
      <c r="G7923" s="205">
        <f t="shared" si="626"/>
        <v>0.42566124999999999</v>
      </c>
      <c r="H7923" s="207">
        <f t="shared" si="627"/>
        <v>0.45</v>
      </c>
      <c r="I7923" s="213">
        <v>321058</v>
      </c>
      <c r="J7923" s="213">
        <v>17658.189999999999</v>
      </c>
      <c r="K7923" s="212">
        <v>25684.639999999999</v>
      </c>
      <c r="L7923" s="212">
        <v>28895.22</v>
      </c>
      <c r="M7923" s="239">
        <f t="shared" si="624"/>
        <v>0.51520000000011346</v>
      </c>
      <c r="N7923" s="239"/>
      <c r="O7923" s="178"/>
      <c r="P7923" s="178"/>
      <c r="Q7923" s="178"/>
      <c r="R7923" s="178"/>
      <c r="S7923" s="178"/>
      <c r="T7923" s="178"/>
      <c r="U7923" s="178"/>
      <c r="V7923" s="178"/>
      <c r="W7923" s="178"/>
      <c r="X7923" s="178"/>
      <c r="Y7923" s="210">
        <f t="shared" si="623"/>
        <v>0.40132250000000003</v>
      </c>
      <c r="Z7923" s="211">
        <f t="shared" si="625"/>
        <v>0.44</v>
      </c>
      <c r="AA7923" s="178"/>
      <c r="AB7923" s="178"/>
      <c r="AC7923" s="178"/>
    </row>
    <row r="7924" spans="2:29" x14ac:dyDescent="0.35">
      <c r="B7924" s="222">
        <v>800100</v>
      </c>
      <c r="C7924" s="208">
        <v>340574</v>
      </c>
      <c r="D7924" s="309">
        <v>18731.57</v>
      </c>
      <c r="E7924" s="206">
        <v>27245.919999999998</v>
      </c>
      <c r="F7924" s="206">
        <v>30651.66</v>
      </c>
      <c r="G7924" s="205">
        <f t="shared" si="626"/>
        <v>0.42566429196350458</v>
      </c>
      <c r="H7924" s="207">
        <f t="shared" si="627"/>
        <v>0.45</v>
      </c>
      <c r="I7924" s="213">
        <v>321104</v>
      </c>
      <c r="J7924" s="213">
        <v>17660.72</v>
      </c>
      <c r="K7924" s="212">
        <v>25688.32</v>
      </c>
      <c r="L7924" s="212">
        <v>28899.360000000001</v>
      </c>
      <c r="M7924" s="239">
        <f t="shared" si="624"/>
        <v>0.51529999999980647</v>
      </c>
      <c r="N7924" s="239"/>
      <c r="O7924" s="178"/>
      <c r="P7924" s="178"/>
      <c r="Q7924" s="178"/>
      <c r="R7924" s="178"/>
      <c r="S7924" s="178"/>
      <c r="T7924" s="178"/>
      <c r="U7924" s="178"/>
      <c r="V7924" s="178"/>
      <c r="W7924" s="178"/>
      <c r="X7924" s="178"/>
      <c r="Y7924" s="210">
        <f t="shared" si="623"/>
        <v>0.40132983377077863</v>
      </c>
      <c r="Z7924" s="211">
        <f t="shared" si="625"/>
        <v>0.46</v>
      </c>
      <c r="AA7924" s="178"/>
      <c r="AB7924" s="178"/>
      <c r="AC7924" s="178"/>
    </row>
    <row r="7925" spans="2:29" x14ac:dyDescent="0.35">
      <c r="B7925" s="222">
        <v>800200</v>
      </c>
      <c r="C7925" s="208">
        <v>340619</v>
      </c>
      <c r="D7925" s="309">
        <v>18734.04</v>
      </c>
      <c r="E7925" s="206">
        <v>27249.52</v>
      </c>
      <c r="F7925" s="206">
        <v>30655.71</v>
      </c>
      <c r="G7925" s="205">
        <f t="shared" si="626"/>
        <v>0.42566733316670835</v>
      </c>
      <c r="H7925" s="207">
        <f t="shared" si="627"/>
        <v>0.45</v>
      </c>
      <c r="I7925" s="213">
        <v>321148</v>
      </c>
      <c r="J7925" s="213">
        <v>17663.14</v>
      </c>
      <c r="K7925" s="212">
        <v>25691.84</v>
      </c>
      <c r="L7925" s="212">
        <v>28903.32</v>
      </c>
      <c r="M7925" s="239">
        <f t="shared" si="624"/>
        <v>0.51520000000000432</v>
      </c>
      <c r="N7925" s="239"/>
      <c r="O7925" s="178"/>
      <c r="P7925" s="178"/>
      <c r="Q7925" s="178"/>
      <c r="R7925" s="178"/>
      <c r="S7925" s="178"/>
      <c r="T7925" s="178"/>
      <c r="U7925" s="178"/>
      <c r="V7925" s="178"/>
      <c r="W7925" s="178"/>
      <c r="X7925" s="178"/>
      <c r="Y7925" s="210">
        <f t="shared" si="623"/>
        <v>0.40133466633341663</v>
      </c>
      <c r="Z7925" s="211">
        <f t="shared" si="625"/>
        <v>0.44</v>
      </c>
      <c r="AA7925" s="178"/>
      <c r="AB7925" s="178"/>
      <c r="AC7925" s="178"/>
    </row>
    <row r="7926" spans="2:29" x14ac:dyDescent="0.35">
      <c r="B7926" s="222">
        <v>800300</v>
      </c>
      <c r="C7926" s="208">
        <v>340664</v>
      </c>
      <c r="D7926" s="309">
        <v>18736.52</v>
      </c>
      <c r="E7926" s="206">
        <v>27253.119999999999</v>
      </c>
      <c r="F7926" s="206">
        <v>30659.759999999998</v>
      </c>
      <c r="G7926" s="205">
        <f t="shared" si="626"/>
        <v>0.42567037360989629</v>
      </c>
      <c r="H7926" s="207">
        <f t="shared" si="627"/>
        <v>0.45</v>
      </c>
      <c r="I7926" s="213">
        <v>321194</v>
      </c>
      <c r="J7926" s="213">
        <v>17665.669999999998</v>
      </c>
      <c r="K7926" s="212">
        <v>25695.52</v>
      </c>
      <c r="L7926" s="212">
        <v>28907.46</v>
      </c>
      <c r="M7926" s="239">
        <f t="shared" si="624"/>
        <v>0.51530000000027942</v>
      </c>
      <c r="N7926" s="239"/>
      <c r="O7926" s="178"/>
      <c r="P7926" s="178"/>
      <c r="Q7926" s="178"/>
      <c r="R7926" s="178"/>
      <c r="S7926" s="178"/>
      <c r="T7926" s="178"/>
      <c r="U7926" s="178"/>
      <c r="V7926" s="178"/>
      <c r="W7926" s="178"/>
      <c r="X7926" s="178"/>
      <c r="Y7926" s="210">
        <f t="shared" si="623"/>
        <v>0.40134199675121829</v>
      </c>
      <c r="Z7926" s="211">
        <f t="shared" si="625"/>
        <v>0.46</v>
      </c>
      <c r="AA7926" s="178"/>
      <c r="AB7926" s="178"/>
      <c r="AC7926" s="178"/>
    </row>
    <row r="7927" spans="2:29" x14ac:dyDescent="0.35">
      <c r="B7927" s="222">
        <v>800400</v>
      </c>
      <c r="C7927" s="208">
        <v>340709</v>
      </c>
      <c r="D7927" s="309">
        <v>18738.990000000002</v>
      </c>
      <c r="E7927" s="206">
        <v>27256.720000000001</v>
      </c>
      <c r="F7927" s="206">
        <v>30663.81</v>
      </c>
      <c r="G7927" s="205">
        <f t="shared" si="626"/>
        <v>0.42567341329335334</v>
      </c>
      <c r="H7927" s="207">
        <f t="shared" si="627"/>
        <v>0.45</v>
      </c>
      <c r="I7927" s="213">
        <v>321238</v>
      </c>
      <c r="J7927" s="213">
        <v>17668.09</v>
      </c>
      <c r="K7927" s="212">
        <v>25699.040000000001</v>
      </c>
      <c r="L7927" s="212">
        <v>28911.42</v>
      </c>
      <c r="M7927" s="239">
        <f t="shared" si="624"/>
        <v>0.51519999999989519</v>
      </c>
      <c r="N7927" s="239"/>
      <c r="O7927" s="178"/>
      <c r="P7927" s="178"/>
      <c r="Q7927" s="178"/>
      <c r="R7927" s="178"/>
      <c r="S7927" s="178"/>
      <c r="T7927" s="178"/>
      <c r="U7927" s="178"/>
      <c r="V7927" s="178"/>
      <c r="W7927" s="178"/>
      <c r="X7927" s="178"/>
      <c r="Y7927" s="210">
        <f t="shared" si="623"/>
        <v>0.40134682658670667</v>
      </c>
      <c r="Z7927" s="211">
        <f t="shared" si="625"/>
        <v>0.44</v>
      </c>
      <c r="AA7927" s="178"/>
      <c r="AB7927" s="178"/>
      <c r="AC7927" s="178"/>
    </row>
    <row r="7928" spans="2:29" x14ac:dyDescent="0.35">
      <c r="B7928" s="222">
        <v>800500</v>
      </c>
      <c r="C7928" s="208">
        <v>340754</v>
      </c>
      <c r="D7928" s="309">
        <v>18741.47</v>
      </c>
      <c r="E7928" s="206">
        <v>27260.32</v>
      </c>
      <c r="F7928" s="206">
        <v>30667.86</v>
      </c>
      <c r="G7928" s="205">
        <f t="shared" si="626"/>
        <v>0.42567645221736417</v>
      </c>
      <c r="H7928" s="207">
        <f t="shared" si="627"/>
        <v>0.45</v>
      </c>
      <c r="I7928" s="213">
        <v>321284</v>
      </c>
      <c r="J7928" s="213">
        <v>17670.62</v>
      </c>
      <c r="K7928" s="212">
        <v>25702.720000000001</v>
      </c>
      <c r="L7928" s="212">
        <v>28915.56</v>
      </c>
      <c r="M7928" s="239">
        <f t="shared" si="624"/>
        <v>0.51529999999955178</v>
      </c>
      <c r="N7928" s="239"/>
      <c r="O7928" s="178"/>
      <c r="P7928" s="178"/>
      <c r="Q7928" s="178"/>
      <c r="R7928" s="178"/>
      <c r="S7928" s="178"/>
      <c r="T7928" s="178"/>
      <c r="U7928" s="178"/>
      <c r="V7928" s="178"/>
      <c r="W7928" s="178"/>
      <c r="X7928" s="178"/>
      <c r="Y7928" s="210">
        <f t="shared" si="623"/>
        <v>0.40135415365396626</v>
      </c>
      <c r="Z7928" s="211">
        <f t="shared" si="625"/>
        <v>0.46</v>
      </c>
      <c r="AA7928" s="178"/>
      <c r="AB7928" s="178"/>
      <c r="AC7928" s="178"/>
    </row>
    <row r="7929" spans="2:29" x14ac:dyDescent="0.35">
      <c r="B7929" s="222">
        <v>800600</v>
      </c>
      <c r="C7929" s="208">
        <v>340799</v>
      </c>
      <c r="D7929" s="309">
        <v>18743.939999999999</v>
      </c>
      <c r="E7929" s="206">
        <v>27263.919999999998</v>
      </c>
      <c r="F7929" s="206">
        <v>30671.91</v>
      </c>
      <c r="G7929" s="205">
        <f t="shared" si="626"/>
        <v>0.42567949038221337</v>
      </c>
      <c r="H7929" s="207">
        <f t="shared" si="627"/>
        <v>0.45</v>
      </c>
      <c r="I7929" s="213">
        <v>321328</v>
      </c>
      <c r="J7929" s="213">
        <v>17673.04</v>
      </c>
      <c r="K7929" s="212">
        <v>25706.240000000002</v>
      </c>
      <c r="L7929" s="212">
        <v>28919.52</v>
      </c>
      <c r="M7929" s="239">
        <f t="shared" si="624"/>
        <v>0.51519999999974975</v>
      </c>
      <c r="N7929" s="239"/>
      <c r="O7929" s="178"/>
      <c r="P7929" s="178"/>
      <c r="Q7929" s="178"/>
      <c r="R7929" s="178"/>
      <c r="S7929" s="178"/>
      <c r="T7929" s="178"/>
      <c r="U7929" s="178"/>
      <c r="V7929" s="178"/>
      <c r="W7929" s="178"/>
      <c r="X7929" s="178"/>
      <c r="Y7929" s="210">
        <f t="shared" si="623"/>
        <v>0.40135898076442666</v>
      </c>
      <c r="Z7929" s="211">
        <f t="shared" si="625"/>
        <v>0.44</v>
      </c>
      <c r="AA7929" s="178"/>
      <c r="AB7929" s="178"/>
      <c r="AC7929" s="178"/>
    </row>
    <row r="7930" spans="2:29" x14ac:dyDescent="0.35">
      <c r="B7930" s="222">
        <v>800700</v>
      </c>
      <c r="C7930" s="208">
        <v>340844</v>
      </c>
      <c r="D7930" s="309">
        <v>18746.419999999998</v>
      </c>
      <c r="E7930" s="206">
        <v>27267.52</v>
      </c>
      <c r="F7930" s="206">
        <v>30675.96</v>
      </c>
      <c r="G7930" s="205">
        <f t="shared" si="626"/>
        <v>0.42568252778818533</v>
      </c>
      <c r="H7930" s="207">
        <f t="shared" si="627"/>
        <v>0.45</v>
      </c>
      <c r="I7930" s="213">
        <v>321374</v>
      </c>
      <c r="J7930" s="213">
        <v>17675.57</v>
      </c>
      <c r="K7930" s="212">
        <v>25709.919999999998</v>
      </c>
      <c r="L7930" s="212">
        <v>28923.66</v>
      </c>
      <c r="M7930" s="239">
        <f t="shared" si="624"/>
        <v>0.51530000000006115</v>
      </c>
      <c r="N7930" s="239"/>
      <c r="O7930" s="178"/>
      <c r="P7930" s="178"/>
      <c r="Q7930" s="178"/>
      <c r="R7930" s="178"/>
      <c r="S7930" s="178"/>
      <c r="T7930" s="178"/>
      <c r="U7930" s="178"/>
      <c r="V7930" s="178"/>
      <c r="W7930" s="178"/>
      <c r="X7930" s="178"/>
      <c r="Y7930" s="210">
        <f t="shared" si="623"/>
        <v>0.40136630448357685</v>
      </c>
      <c r="Z7930" s="211">
        <f t="shared" si="625"/>
        <v>0.46</v>
      </c>
      <c r="AA7930" s="178"/>
      <c r="AB7930" s="178"/>
      <c r="AC7930" s="178"/>
    </row>
    <row r="7931" spans="2:29" x14ac:dyDescent="0.35">
      <c r="B7931" s="222">
        <v>800800</v>
      </c>
      <c r="C7931" s="208">
        <v>340889</v>
      </c>
      <c r="D7931" s="309">
        <v>18748.89</v>
      </c>
      <c r="E7931" s="206">
        <v>27271.119999999999</v>
      </c>
      <c r="F7931" s="206">
        <v>30680.01</v>
      </c>
      <c r="G7931" s="205">
        <f t="shared" si="626"/>
        <v>0.42568556443556443</v>
      </c>
      <c r="H7931" s="207">
        <f t="shared" si="627"/>
        <v>0.45</v>
      </c>
      <c r="I7931" s="213">
        <v>321418</v>
      </c>
      <c r="J7931" s="213">
        <v>17677.990000000002</v>
      </c>
      <c r="K7931" s="212">
        <v>25713.439999999999</v>
      </c>
      <c r="L7931" s="212">
        <v>28927.62</v>
      </c>
      <c r="M7931" s="239">
        <f t="shared" si="624"/>
        <v>0.51520000000025901</v>
      </c>
      <c r="N7931" s="239"/>
      <c r="O7931" s="178"/>
      <c r="P7931" s="178"/>
      <c r="Q7931" s="178"/>
      <c r="R7931" s="178"/>
      <c r="S7931" s="178"/>
      <c r="T7931" s="178"/>
      <c r="U7931" s="178"/>
      <c r="V7931" s="178"/>
      <c r="W7931" s="178"/>
      <c r="X7931" s="178"/>
      <c r="Y7931" s="210">
        <f t="shared" si="623"/>
        <v>0.40137112887112886</v>
      </c>
      <c r="Z7931" s="211">
        <f t="shared" si="625"/>
        <v>0.44</v>
      </c>
      <c r="AA7931" s="178"/>
      <c r="AB7931" s="178"/>
      <c r="AC7931" s="178"/>
    </row>
    <row r="7932" spans="2:29" x14ac:dyDescent="0.35">
      <c r="B7932" s="222">
        <v>800900</v>
      </c>
      <c r="C7932" s="208">
        <v>340934</v>
      </c>
      <c r="D7932" s="309">
        <v>18751.37</v>
      </c>
      <c r="E7932" s="206">
        <v>27274.720000000001</v>
      </c>
      <c r="F7932" s="206">
        <v>30684.06</v>
      </c>
      <c r="G7932" s="205">
        <f t="shared" si="626"/>
        <v>0.42568860032463479</v>
      </c>
      <c r="H7932" s="207">
        <f t="shared" si="627"/>
        <v>0.45</v>
      </c>
      <c r="I7932" s="213">
        <v>321464</v>
      </c>
      <c r="J7932" s="213">
        <v>17680.52</v>
      </c>
      <c r="K7932" s="212">
        <v>25717.119999999999</v>
      </c>
      <c r="L7932" s="212">
        <v>28931.759999999998</v>
      </c>
      <c r="M7932" s="239">
        <f t="shared" si="624"/>
        <v>0.51529999999995202</v>
      </c>
      <c r="N7932" s="239"/>
      <c r="O7932" s="178"/>
      <c r="P7932" s="178"/>
      <c r="Q7932" s="178"/>
      <c r="R7932" s="178"/>
      <c r="S7932" s="178"/>
      <c r="T7932" s="178"/>
      <c r="U7932" s="178"/>
      <c r="V7932" s="178"/>
      <c r="W7932" s="178"/>
      <c r="X7932" s="178"/>
      <c r="Y7932" s="210">
        <f t="shared" si="623"/>
        <v>0.40137844924459981</v>
      </c>
      <c r="Z7932" s="211">
        <f t="shared" si="625"/>
        <v>0.46</v>
      </c>
      <c r="AA7932" s="178"/>
      <c r="AB7932" s="178"/>
      <c r="AC7932" s="178"/>
    </row>
    <row r="7933" spans="2:29" x14ac:dyDescent="0.35">
      <c r="B7933" s="222">
        <v>801000</v>
      </c>
      <c r="C7933" s="208">
        <v>340979</v>
      </c>
      <c r="D7933" s="309">
        <v>18753.84</v>
      </c>
      <c r="E7933" s="206">
        <v>27278.32</v>
      </c>
      <c r="F7933" s="206">
        <v>30688.11</v>
      </c>
      <c r="G7933" s="205">
        <f t="shared" si="626"/>
        <v>0.42569163545568039</v>
      </c>
      <c r="H7933" s="207">
        <f t="shared" si="627"/>
        <v>0.45</v>
      </c>
      <c r="I7933" s="213">
        <v>321508</v>
      </c>
      <c r="J7933" s="213">
        <v>17682.939999999999</v>
      </c>
      <c r="K7933" s="212">
        <v>25720.639999999999</v>
      </c>
      <c r="L7933" s="212">
        <v>28935.72</v>
      </c>
      <c r="M7933" s="239">
        <f t="shared" si="624"/>
        <v>0.51520000000011346</v>
      </c>
      <c r="N7933" s="239"/>
      <c r="O7933" s="178"/>
      <c r="P7933" s="178"/>
      <c r="Q7933" s="178"/>
      <c r="R7933" s="178"/>
      <c r="S7933" s="178"/>
      <c r="T7933" s="178"/>
      <c r="U7933" s="178"/>
      <c r="V7933" s="178"/>
      <c r="W7933" s="178"/>
      <c r="X7933" s="178"/>
      <c r="Y7933" s="210">
        <f t="shared" si="623"/>
        <v>0.40138327091136078</v>
      </c>
      <c r="Z7933" s="211">
        <f t="shared" si="625"/>
        <v>0.44</v>
      </c>
      <c r="AA7933" s="178"/>
      <c r="AB7933" s="178"/>
      <c r="AC7933" s="178"/>
    </row>
    <row r="7934" spans="2:29" x14ac:dyDescent="0.35">
      <c r="B7934" s="222">
        <v>801100</v>
      </c>
      <c r="C7934" s="208">
        <v>341024</v>
      </c>
      <c r="D7934" s="309">
        <v>18756.32</v>
      </c>
      <c r="E7934" s="206">
        <v>27281.919999999998</v>
      </c>
      <c r="F7934" s="206">
        <v>30692.16</v>
      </c>
      <c r="G7934" s="205">
        <f t="shared" si="626"/>
        <v>0.42569466982898513</v>
      </c>
      <c r="H7934" s="207">
        <f t="shared" si="627"/>
        <v>0.45</v>
      </c>
      <c r="I7934" s="213">
        <v>321554</v>
      </c>
      <c r="J7934" s="213">
        <v>17685.47</v>
      </c>
      <c r="K7934" s="212">
        <v>25724.32</v>
      </c>
      <c r="L7934" s="212">
        <v>28939.86</v>
      </c>
      <c r="M7934" s="239">
        <f t="shared" si="624"/>
        <v>0.51529999999980647</v>
      </c>
      <c r="N7934" s="239"/>
      <c r="O7934" s="178"/>
      <c r="P7934" s="178"/>
      <c r="Q7934" s="178"/>
      <c r="R7934" s="178"/>
      <c r="S7934" s="178"/>
      <c r="T7934" s="178"/>
      <c r="U7934" s="178"/>
      <c r="V7934" s="178"/>
      <c r="W7934" s="178"/>
      <c r="X7934" s="178"/>
      <c r="Y7934" s="210">
        <f t="shared" si="623"/>
        <v>0.40139058794158033</v>
      </c>
      <c r="Z7934" s="211">
        <f t="shared" si="625"/>
        <v>0.46</v>
      </c>
      <c r="AA7934" s="178"/>
      <c r="AB7934" s="178"/>
      <c r="AC7934" s="178"/>
    </row>
    <row r="7935" spans="2:29" x14ac:dyDescent="0.35">
      <c r="B7935" s="222">
        <v>801200</v>
      </c>
      <c r="C7935" s="208">
        <v>341069</v>
      </c>
      <c r="D7935" s="309">
        <v>18758.79</v>
      </c>
      <c r="E7935" s="206">
        <v>27285.52</v>
      </c>
      <c r="F7935" s="206">
        <v>30696.21</v>
      </c>
      <c r="G7935" s="205">
        <f t="shared" si="626"/>
        <v>0.42569770344483276</v>
      </c>
      <c r="H7935" s="207">
        <f t="shared" si="627"/>
        <v>0.45</v>
      </c>
      <c r="I7935" s="213">
        <v>321598</v>
      </c>
      <c r="J7935" s="213">
        <v>17687.89</v>
      </c>
      <c r="K7935" s="212">
        <v>25727.84</v>
      </c>
      <c r="L7935" s="212">
        <v>28943.82</v>
      </c>
      <c r="M7935" s="239">
        <f t="shared" si="624"/>
        <v>0.51520000000000432</v>
      </c>
      <c r="N7935" s="239"/>
      <c r="O7935" s="178"/>
      <c r="P7935" s="178"/>
      <c r="Q7935" s="178"/>
      <c r="R7935" s="178"/>
      <c r="S7935" s="178"/>
      <c r="T7935" s="178"/>
      <c r="U7935" s="178"/>
      <c r="V7935" s="178"/>
      <c r="W7935" s="178"/>
      <c r="X7935" s="178"/>
      <c r="Y7935" s="210">
        <f t="shared" si="623"/>
        <v>0.40139540688966552</v>
      </c>
      <c r="Z7935" s="211">
        <f t="shared" si="625"/>
        <v>0.44</v>
      </c>
      <c r="AA7935" s="178"/>
      <c r="AB7935" s="178"/>
      <c r="AC7935" s="178"/>
    </row>
    <row r="7936" spans="2:29" x14ac:dyDescent="0.35">
      <c r="B7936" s="222">
        <v>801300</v>
      </c>
      <c r="C7936" s="208">
        <v>341114</v>
      </c>
      <c r="D7936" s="309">
        <v>18761.27</v>
      </c>
      <c r="E7936" s="206">
        <v>27289.119999999999</v>
      </c>
      <c r="F7936" s="206">
        <v>30700.26</v>
      </c>
      <c r="G7936" s="205">
        <f t="shared" si="626"/>
        <v>0.4257007363035068</v>
      </c>
      <c r="H7936" s="207">
        <f t="shared" si="627"/>
        <v>0.45</v>
      </c>
      <c r="I7936" s="213">
        <v>321644</v>
      </c>
      <c r="J7936" s="213">
        <v>17690.419999999998</v>
      </c>
      <c r="K7936" s="212">
        <v>25731.52</v>
      </c>
      <c r="L7936" s="212">
        <v>28947.96</v>
      </c>
      <c r="M7936" s="239">
        <f t="shared" si="624"/>
        <v>0.51530000000027942</v>
      </c>
      <c r="N7936" s="239"/>
      <c r="O7936" s="178"/>
      <c r="P7936" s="178"/>
      <c r="Q7936" s="178"/>
      <c r="R7936" s="178"/>
      <c r="S7936" s="178"/>
      <c r="T7936" s="178"/>
      <c r="U7936" s="178"/>
      <c r="V7936" s="178"/>
      <c r="W7936" s="178"/>
      <c r="X7936" s="178"/>
      <c r="Y7936" s="210">
        <f t="shared" si="623"/>
        <v>0.40140272057905901</v>
      </c>
      <c r="Z7936" s="211">
        <f t="shared" si="625"/>
        <v>0.46</v>
      </c>
      <c r="AA7936" s="178"/>
      <c r="AB7936" s="178"/>
      <c r="AC7936" s="178"/>
    </row>
    <row r="7937" spans="2:29" x14ac:dyDescent="0.35">
      <c r="B7937" s="222">
        <v>801400</v>
      </c>
      <c r="C7937" s="208">
        <v>341159</v>
      </c>
      <c r="D7937" s="309">
        <v>18763.740000000002</v>
      </c>
      <c r="E7937" s="206">
        <v>27292.720000000001</v>
      </c>
      <c r="F7937" s="206">
        <v>30704.31</v>
      </c>
      <c r="G7937" s="205">
        <f t="shared" si="626"/>
        <v>0.42570376840529073</v>
      </c>
      <c r="H7937" s="207">
        <f t="shared" si="627"/>
        <v>0.45</v>
      </c>
      <c r="I7937" s="213">
        <v>321688</v>
      </c>
      <c r="J7937" s="213">
        <v>17692.84</v>
      </c>
      <c r="K7937" s="212">
        <v>25735.040000000001</v>
      </c>
      <c r="L7937" s="212">
        <v>28951.919999999998</v>
      </c>
      <c r="M7937" s="239">
        <f t="shared" si="624"/>
        <v>0.51519999999989519</v>
      </c>
      <c r="N7937" s="239"/>
      <c r="O7937" s="178"/>
      <c r="P7937" s="178"/>
      <c r="Q7937" s="178"/>
      <c r="R7937" s="178"/>
      <c r="S7937" s="178"/>
      <c r="T7937" s="178"/>
      <c r="U7937" s="178"/>
      <c r="V7937" s="178"/>
      <c r="W7937" s="178"/>
      <c r="X7937" s="178"/>
      <c r="Y7937" s="210">
        <f t="shared" si="623"/>
        <v>0.4014075368105815</v>
      </c>
      <c r="Z7937" s="211">
        <f t="shared" si="625"/>
        <v>0.44</v>
      </c>
      <c r="AA7937" s="178"/>
      <c r="AB7937" s="178"/>
      <c r="AC7937" s="178"/>
    </row>
    <row r="7938" spans="2:29" x14ac:dyDescent="0.35">
      <c r="B7938" s="222">
        <v>801500</v>
      </c>
      <c r="C7938" s="208">
        <v>341204</v>
      </c>
      <c r="D7938" s="309">
        <v>18766.22</v>
      </c>
      <c r="E7938" s="206">
        <v>27296.32</v>
      </c>
      <c r="F7938" s="206">
        <v>30708.36</v>
      </c>
      <c r="G7938" s="205">
        <f t="shared" si="626"/>
        <v>0.42570679975046788</v>
      </c>
      <c r="H7938" s="207">
        <f t="shared" si="627"/>
        <v>0.45</v>
      </c>
      <c r="I7938" s="213">
        <v>321734</v>
      </c>
      <c r="J7938" s="213">
        <v>17695.37</v>
      </c>
      <c r="K7938" s="212">
        <v>25738.720000000001</v>
      </c>
      <c r="L7938" s="212">
        <v>28956.06</v>
      </c>
      <c r="M7938" s="239">
        <f t="shared" si="624"/>
        <v>0.51529999999955178</v>
      </c>
      <c r="N7938" s="239"/>
      <c r="O7938" s="178"/>
      <c r="P7938" s="178"/>
      <c r="Q7938" s="178"/>
      <c r="R7938" s="178"/>
      <c r="S7938" s="178"/>
      <c r="T7938" s="178"/>
      <c r="U7938" s="178"/>
      <c r="V7938" s="178"/>
      <c r="W7938" s="178"/>
      <c r="X7938" s="178"/>
      <c r="Y7938" s="210">
        <f t="shared" si="623"/>
        <v>0.40141484716157205</v>
      </c>
      <c r="Z7938" s="211">
        <f t="shared" si="625"/>
        <v>0.46</v>
      </c>
      <c r="AA7938" s="178"/>
      <c r="AB7938" s="178"/>
      <c r="AC7938" s="178"/>
    </row>
    <row r="7939" spans="2:29" x14ac:dyDescent="0.35">
      <c r="B7939" s="222">
        <v>801600</v>
      </c>
      <c r="C7939" s="208">
        <v>341249</v>
      </c>
      <c r="D7939" s="309">
        <v>18768.689999999999</v>
      </c>
      <c r="E7939" s="206">
        <v>27299.919999999998</v>
      </c>
      <c r="F7939" s="206">
        <v>30712.41</v>
      </c>
      <c r="G7939" s="205">
        <f t="shared" si="626"/>
        <v>0.42570983033932136</v>
      </c>
      <c r="H7939" s="207">
        <f t="shared" si="627"/>
        <v>0.45</v>
      </c>
      <c r="I7939" s="213">
        <v>321778</v>
      </c>
      <c r="J7939" s="213">
        <v>17697.79</v>
      </c>
      <c r="K7939" s="212">
        <v>25742.240000000002</v>
      </c>
      <c r="L7939" s="212">
        <v>28960.02</v>
      </c>
      <c r="M7939" s="239">
        <f t="shared" si="624"/>
        <v>0.51519999999974975</v>
      </c>
      <c r="N7939" s="239"/>
      <c r="O7939" s="178"/>
      <c r="P7939" s="178"/>
      <c r="Q7939" s="178"/>
      <c r="R7939" s="178"/>
      <c r="S7939" s="178"/>
      <c r="T7939" s="178"/>
      <c r="U7939" s="178"/>
      <c r="V7939" s="178"/>
      <c r="W7939" s="178"/>
      <c r="X7939" s="178"/>
      <c r="Y7939" s="210">
        <f t="shared" ref="Y7939:Y8002" si="628">I7939/$B7939</f>
        <v>0.40141966067864271</v>
      </c>
      <c r="Z7939" s="211">
        <f t="shared" si="625"/>
        <v>0.44</v>
      </c>
      <c r="AA7939" s="178"/>
      <c r="AB7939" s="178"/>
      <c r="AC7939" s="178"/>
    </row>
    <row r="7940" spans="2:29" x14ac:dyDescent="0.35">
      <c r="B7940" s="222">
        <v>801700</v>
      </c>
      <c r="C7940" s="208">
        <v>341294</v>
      </c>
      <c r="D7940" s="309">
        <v>18771.169999999998</v>
      </c>
      <c r="E7940" s="206">
        <v>27303.52</v>
      </c>
      <c r="F7940" s="206">
        <v>30716.46</v>
      </c>
      <c r="G7940" s="205">
        <f t="shared" si="626"/>
        <v>0.42571286017213422</v>
      </c>
      <c r="H7940" s="207">
        <f t="shared" si="627"/>
        <v>0.45</v>
      </c>
      <c r="I7940" s="213">
        <v>321824</v>
      </c>
      <c r="J7940" s="213">
        <v>17700.32</v>
      </c>
      <c r="K7940" s="212">
        <v>25745.919999999998</v>
      </c>
      <c r="L7940" s="212">
        <v>28964.16</v>
      </c>
      <c r="M7940" s="239">
        <f t="shared" ref="M7940:M8003" si="629">(C7940+D7940+F7940-C7939-D7939-F7939)/100</f>
        <v>0.51530000000006115</v>
      </c>
      <c r="N7940" s="239"/>
      <c r="O7940" s="178"/>
      <c r="P7940" s="178"/>
      <c r="Q7940" s="178"/>
      <c r="R7940" s="178"/>
      <c r="S7940" s="178"/>
      <c r="T7940" s="178"/>
      <c r="U7940" s="178"/>
      <c r="V7940" s="178"/>
      <c r="W7940" s="178"/>
      <c r="X7940" s="178"/>
      <c r="Y7940" s="210">
        <f t="shared" si="628"/>
        <v>0.40142696769365099</v>
      </c>
      <c r="Z7940" s="211">
        <f t="shared" ref="Z7940:Z8003" si="630">(I7940-I7939)/($B7940-$B7939)</f>
        <v>0.46</v>
      </c>
      <c r="AA7940" s="178"/>
      <c r="AB7940" s="178"/>
      <c r="AC7940" s="178"/>
    </row>
    <row r="7941" spans="2:29" x14ac:dyDescent="0.35">
      <c r="B7941" s="222">
        <v>801800</v>
      </c>
      <c r="C7941" s="208">
        <v>341339</v>
      </c>
      <c r="D7941" s="309">
        <v>18773.64</v>
      </c>
      <c r="E7941" s="206">
        <v>27307.119999999999</v>
      </c>
      <c r="F7941" s="206">
        <v>30720.51</v>
      </c>
      <c r="G7941" s="205">
        <f t="shared" ref="G7941:G8004" si="631">C7941/B7941</f>
        <v>0.42571588924918935</v>
      </c>
      <c r="H7941" s="207">
        <f t="shared" ref="H7941:H8004" si="632">(C7941-C7940)/(B7941-B7940)</f>
        <v>0.45</v>
      </c>
      <c r="I7941" s="213">
        <v>321868</v>
      </c>
      <c r="J7941" s="213">
        <v>17702.740000000002</v>
      </c>
      <c r="K7941" s="212">
        <v>25749.439999999999</v>
      </c>
      <c r="L7941" s="212">
        <v>28968.12</v>
      </c>
      <c r="M7941" s="239">
        <f t="shared" si="629"/>
        <v>0.51520000000025901</v>
      </c>
      <c r="N7941" s="239"/>
      <c r="O7941" s="178"/>
      <c r="P7941" s="178"/>
      <c r="Q7941" s="178"/>
      <c r="R7941" s="178"/>
      <c r="S7941" s="178"/>
      <c r="T7941" s="178"/>
      <c r="U7941" s="178"/>
      <c r="V7941" s="178"/>
      <c r="W7941" s="178"/>
      <c r="X7941" s="178"/>
      <c r="Y7941" s="210">
        <f t="shared" si="628"/>
        <v>0.40143177849837863</v>
      </c>
      <c r="Z7941" s="211">
        <f t="shared" si="630"/>
        <v>0.44</v>
      </c>
      <c r="AA7941" s="178"/>
      <c r="AB7941" s="178"/>
      <c r="AC7941" s="178"/>
    </row>
    <row r="7942" spans="2:29" x14ac:dyDescent="0.35">
      <c r="B7942" s="222">
        <v>801900</v>
      </c>
      <c r="C7942" s="208">
        <v>341384</v>
      </c>
      <c r="D7942" s="309">
        <v>18776.12</v>
      </c>
      <c r="E7942" s="206">
        <v>27310.720000000001</v>
      </c>
      <c r="F7942" s="206">
        <v>30724.560000000001</v>
      </c>
      <c r="G7942" s="205">
        <f t="shared" si="631"/>
        <v>0.42571891757076941</v>
      </c>
      <c r="H7942" s="207">
        <f t="shared" si="632"/>
        <v>0.45</v>
      </c>
      <c r="I7942" s="213">
        <v>321914</v>
      </c>
      <c r="J7942" s="213">
        <v>17705.27</v>
      </c>
      <c r="K7942" s="212">
        <v>25753.119999999999</v>
      </c>
      <c r="L7942" s="212">
        <v>28972.26</v>
      </c>
      <c r="M7942" s="239">
        <f t="shared" si="629"/>
        <v>0.51529999999995202</v>
      </c>
      <c r="N7942" s="239"/>
      <c r="O7942" s="178"/>
      <c r="P7942" s="178"/>
      <c r="Q7942" s="178"/>
      <c r="R7942" s="178"/>
      <c r="S7942" s="178"/>
      <c r="T7942" s="178"/>
      <c r="U7942" s="178"/>
      <c r="V7942" s="178"/>
      <c r="W7942" s="178"/>
      <c r="X7942" s="178"/>
      <c r="Y7942" s="210">
        <f t="shared" si="628"/>
        <v>0.40143908217982294</v>
      </c>
      <c r="Z7942" s="211">
        <f t="shared" si="630"/>
        <v>0.46</v>
      </c>
      <c r="AA7942" s="178"/>
      <c r="AB7942" s="178"/>
      <c r="AC7942" s="178"/>
    </row>
    <row r="7943" spans="2:29" x14ac:dyDescent="0.35">
      <c r="B7943" s="222">
        <v>802000</v>
      </c>
      <c r="C7943" s="208">
        <v>341429</v>
      </c>
      <c r="D7943" s="309">
        <v>18778.59</v>
      </c>
      <c r="E7943" s="206">
        <v>27314.32</v>
      </c>
      <c r="F7943" s="206">
        <v>30728.61</v>
      </c>
      <c r="G7943" s="205">
        <f t="shared" si="631"/>
        <v>0.42572194513715711</v>
      </c>
      <c r="H7943" s="207">
        <f t="shared" si="632"/>
        <v>0.45</v>
      </c>
      <c r="I7943" s="213">
        <v>321958</v>
      </c>
      <c r="J7943" s="213">
        <v>17707.689999999999</v>
      </c>
      <c r="K7943" s="212">
        <v>25756.639999999999</v>
      </c>
      <c r="L7943" s="212">
        <v>28976.22</v>
      </c>
      <c r="M7943" s="239">
        <f t="shared" si="629"/>
        <v>0.51520000000011346</v>
      </c>
      <c r="N7943" s="239"/>
      <c r="O7943" s="178"/>
      <c r="P7943" s="178"/>
      <c r="Q7943" s="178"/>
      <c r="R7943" s="178"/>
      <c r="S7943" s="178"/>
      <c r="T7943" s="178"/>
      <c r="U7943" s="178"/>
      <c r="V7943" s="178"/>
      <c r="W7943" s="178"/>
      <c r="X7943" s="178"/>
      <c r="Y7943" s="210">
        <f t="shared" si="628"/>
        <v>0.40144389027431421</v>
      </c>
      <c r="Z7943" s="211">
        <f t="shared" si="630"/>
        <v>0.44</v>
      </c>
      <c r="AA7943" s="178"/>
      <c r="AB7943" s="178"/>
      <c r="AC7943" s="178"/>
    </row>
    <row r="7944" spans="2:29" x14ac:dyDescent="0.35">
      <c r="B7944" s="222">
        <v>802100</v>
      </c>
      <c r="C7944" s="208">
        <v>341474</v>
      </c>
      <c r="D7944" s="309">
        <v>18781.07</v>
      </c>
      <c r="E7944" s="206">
        <v>27317.919999999998</v>
      </c>
      <c r="F7944" s="206">
        <v>30732.66</v>
      </c>
      <c r="G7944" s="205">
        <f t="shared" si="631"/>
        <v>0.42572497194863484</v>
      </c>
      <c r="H7944" s="207">
        <f t="shared" si="632"/>
        <v>0.45</v>
      </c>
      <c r="I7944" s="213">
        <v>322004</v>
      </c>
      <c r="J7944" s="213">
        <v>17710.22</v>
      </c>
      <c r="K7944" s="212">
        <v>25760.32</v>
      </c>
      <c r="L7944" s="212">
        <v>28980.36</v>
      </c>
      <c r="M7944" s="239">
        <f t="shared" si="629"/>
        <v>0.51529999999980647</v>
      </c>
      <c r="N7944" s="239"/>
      <c r="O7944" s="178"/>
      <c r="P7944" s="178"/>
      <c r="Q7944" s="178"/>
      <c r="R7944" s="178"/>
      <c r="S7944" s="178"/>
      <c r="T7944" s="178"/>
      <c r="U7944" s="178"/>
      <c r="V7944" s="178"/>
      <c r="W7944" s="178"/>
      <c r="X7944" s="178"/>
      <c r="Y7944" s="210">
        <f t="shared" si="628"/>
        <v>0.40145119062461038</v>
      </c>
      <c r="Z7944" s="211">
        <f t="shared" si="630"/>
        <v>0.46</v>
      </c>
      <c r="AA7944" s="178"/>
      <c r="AB7944" s="178"/>
      <c r="AC7944" s="178"/>
    </row>
    <row r="7945" spans="2:29" x14ac:dyDescent="0.35">
      <c r="B7945" s="222">
        <v>802200</v>
      </c>
      <c r="C7945" s="208">
        <v>341519</v>
      </c>
      <c r="D7945" s="309">
        <v>18783.54</v>
      </c>
      <c r="E7945" s="206">
        <v>27321.52</v>
      </c>
      <c r="F7945" s="206">
        <v>30736.71</v>
      </c>
      <c r="G7945" s="205">
        <f t="shared" si="631"/>
        <v>0.42572799800548494</v>
      </c>
      <c r="H7945" s="207">
        <f t="shared" si="632"/>
        <v>0.45</v>
      </c>
      <c r="I7945" s="213">
        <v>322048</v>
      </c>
      <c r="J7945" s="213">
        <v>17712.64</v>
      </c>
      <c r="K7945" s="212">
        <v>25763.84</v>
      </c>
      <c r="L7945" s="212">
        <v>28984.32</v>
      </c>
      <c r="M7945" s="239">
        <f t="shared" si="629"/>
        <v>0.51520000000000432</v>
      </c>
      <c r="N7945" s="239"/>
      <c r="O7945" s="178"/>
      <c r="P7945" s="178"/>
      <c r="Q7945" s="178"/>
      <c r="R7945" s="178"/>
      <c r="S7945" s="178"/>
      <c r="T7945" s="178"/>
      <c r="U7945" s="178"/>
      <c r="V7945" s="178"/>
      <c r="W7945" s="178"/>
      <c r="X7945" s="178"/>
      <c r="Y7945" s="210">
        <f t="shared" si="628"/>
        <v>0.40145599601096982</v>
      </c>
      <c r="Z7945" s="211">
        <f t="shared" si="630"/>
        <v>0.44</v>
      </c>
      <c r="AA7945" s="178"/>
      <c r="AB7945" s="178"/>
      <c r="AC7945" s="178"/>
    </row>
    <row r="7946" spans="2:29" x14ac:dyDescent="0.35">
      <c r="B7946" s="222">
        <v>802300</v>
      </c>
      <c r="C7946" s="208">
        <v>341564</v>
      </c>
      <c r="D7946" s="309">
        <v>18786.02</v>
      </c>
      <c r="E7946" s="206">
        <v>27325.119999999999</v>
      </c>
      <c r="F7946" s="206">
        <v>30740.76</v>
      </c>
      <c r="G7946" s="205">
        <f t="shared" si="631"/>
        <v>0.42573102330798951</v>
      </c>
      <c r="H7946" s="207">
        <f t="shared" si="632"/>
        <v>0.45</v>
      </c>
      <c r="I7946" s="213">
        <v>322094</v>
      </c>
      <c r="J7946" s="213">
        <v>17715.169999999998</v>
      </c>
      <c r="K7946" s="212">
        <v>25767.52</v>
      </c>
      <c r="L7946" s="212">
        <v>28988.46</v>
      </c>
      <c r="M7946" s="239">
        <f t="shared" si="629"/>
        <v>0.51530000000027942</v>
      </c>
      <c r="N7946" s="239"/>
      <c r="O7946" s="178"/>
      <c r="P7946" s="178"/>
      <c r="Q7946" s="178"/>
      <c r="R7946" s="178"/>
      <c r="S7946" s="178"/>
      <c r="T7946" s="178"/>
      <c r="U7946" s="178"/>
      <c r="V7946" s="178"/>
      <c r="W7946" s="178"/>
      <c r="X7946" s="178"/>
      <c r="Y7946" s="210">
        <f t="shared" si="628"/>
        <v>0.40146329303253148</v>
      </c>
      <c r="Z7946" s="211">
        <f t="shared" si="630"/>
        <v>0.46</v>
      </c>
      <c r="AA7946" s="178"/>
      <c r="AB7946" s="178"/>
      <c r="AC7946" s="178"/>
    </row>
    <row r="7947" spans="2:29" x14ac:dyDescent="0.35">
      <c r="B7947" s="222">
        <v>802400</v>
      </c>
      <c r="C7947" s="208">
        <v>341609</v>
      </c>
      <c r="D7947" s="309">
        <v>18788.490000000002</v>
      </c>
      <c r="E7947" s="206">
        <v>27328.720000000001</v>
      </c>
      <c r="F7947" s="206">
        <v>30744.81</v>
      </c>
      <c r="G7947" s="205">
        <f t="shared" si="631"/>
        <v>0.42573404785643071</v>
      </c>
      <c r="H7947" s="207">
        <f t="shared" si="632"/>
        <v>0.45</v>
      </c>
      <c r="I7947" s="213">
        <v>322138</v>
      </c>
      <c r="J7947" s="213">
        <v>17717.59</v>
      </c>
      <c r="K7947" s="212">
        <v>25771.040000000001</v>
      </c>
      <c r="L7947" s="212">
        <v>28992.42</v>
      </c>
      <c r="M7947" s="239">
        <f t="shared" si="629"/>
        <v>0.51519999999989519</v>
      </c>
      <c r="N7947" s="239"/>
      <c r="O7947" s="178"/>
      <c r="P7947" s="178"/>
      <c r="Q7947" s="178"/>
      <c r="R7947" s="178"/>
      <c r="S7947" s="178"/>
      <c r="T7947" s="178"/>
      <c r="U7947" s="178"/>
      <c r="V7947" s="178"/>
      <c r="W7947" s="178"/>
      <c r="X7947" s="178"/>
      <c r="Y7947" s="210">
        <f t="shared" si="628"/>
        <v>0.40146809571286141</v>
      </c>
      <c r="Z7947" s="211">
        <f t="shared" si="630"/>
        <v>0.44</v>
      </c>
      <c r="AA7947" s="178"/>
      <c r="AB7947" s="178"/>
      <c r="AC7947" s="178"/>
    </row>
    <row r="7948" spans="2:29" x14ac:dyDescent="0.35">
      <c r="B7948" s="222">
        <v>802500</v>
      </c>
      <c r="C7948" s="208">
        <v>341654</v>
      </c>
      <c r="D7948" s="309">
        <v>18790.97</v>
      </c>
      <c r="E7948" s="206">
        <v>27332.32</v>
      </c>
      <c r="F7948" s="206">
        <v>30748.86</v>
      </c>
      <c r="G7948" s="205">
        <f t="shared" si="631"/>
        <v>0.42573707165109032</v>
      </c>
      <c r="H7948" s="207">
        <f t="shared" si="632"/>
        <v>0.45</v>
      </c>
      <c r="I7948" s="213">
        <v>322184</v>
      </c>
      <c r="J7948" s="213">
        <v>17720.12</v>
      </c>
      <c r="K7948" s="212">
        <v>25774.720000000001</v>
      </c>
      <c r="L7948" s="212">
        <v>28996.560000000001</v>
      </c>
      <c r="M7948" s="239">
        <f t="shared" si="629"/>
        <v>0.51529999999955178</v>
      </c>
      <c r="N7948" s="239"/>
      <c r="O7948" s="178"/>
      <c r="P7948" s="178"/>
      <c r="Q7948" s="178"/>
      <c r="R7948" s="178"/>
      <c r="S7948" s="178"/>
      <c r="T7948" s="178"/>
      <c r="U7948" s="178"/>
      <c r="V7948" s="178"/>
      <c r="W7948" s="178"/>
      <c r="X7948" s="178"/>
      <c r="Y7948" s="210">
        <f t="shared" si="628"/>
        <v>0.40147538940809968</v>
      </c>
      <c r="Z7948" s="211">
        <f t="shared" si="630"/>
        <v>0.46</v>
      </c>
      <c r="AA7948" s="178"/>
      <c r="AB7948" s="178"/>
      <c r="AC7948" s="178"/>
    </row>
    <row r="7949" spans="2:29" x14ac:dyDescent="0.35">
      <c r="B7949" s="222">
        <v>802600</v>
      </c>
      <c r="C7949" s="208">
        <v>341699</v>
      </c>
      <c r="D7949" s="309">
        <v>18793.439999999999</v>
      </c>
      <c r="E7949" s="206">
        <v>27335.919999999998</v>
      </c>
      <c r="F7949" s="206">
        <v>30752.91</v>
      </c>
      <c r="G7949" s="205">
        <f t="shared" si="631"/>
        <v>0.42574009469225016</v>
      </c>
      <c r="H7949" s="207">
        <f t="shared" si="632"/>
        <v>0.45</v>
      </c>
      <c r="I7949" s="213">
        <v>322228</v>
      </c>
      <c r="J7949" s="213">
        <v>17722.54</v>
      </c>
      <c r="K7949" s="212">
        <v>25778.240000000002</v>
      </c>
      <c r="L7949" s="212">
        <v>29000.52</v>
      </c>
      <c r="M7949" s="239">
        <f t="shared" si="629"/>
        <v>0.51519999999974975</v>
      </c>
      <c r="N7949" s="239"/>
      <c r="O7949" s="178"/>
      <c r="P7949" s="178"/>
      <c r="Q7949" s="178"/>
      <c r="R7949" s="178"/>
      <c r="S7949" s="178"/>
      <c r="T7949" s="178"/>
      <c r="U7949" s="178"/>
      <c r="V7949" s="178"/>
      <c r="W7949" s="178"/>
      <c r="X7949" s="178"/>
      <c r="Y7949" s="210">
        <f t="shared" si="628"/>
        <v>0.40148018938450036</v>
      </c>
      <c r="Z7949" s="211">
        <f t="shared" si="630"/>
        <v>0.44</v>
      </c>
      <c r="AA7949" s="178"/>
      <c r="AB7949" s="178"/>
      <c r="AC7949" s="178"/>
    </row>
    <row r="7950" spans="2:29" x14ac:dyDescent="0.35">
      <c r="B7950" s="222">
        <v>802700</v>
      </c>
      <c r="C7950" s="208">
        <v>341744</v>
      </c>
      <c r="D7950" s="309">
        <v>18795.919999999998</v>
      </c>
      <c r="E7950" s="206">
        <v>27339.52</v>
      </c>
      <c r="F7950" s="206">
        <v>30756.959999999999</v>
      </c>
      <c r="G7950" s="205">
        <f t="shared" si="631"/>
        <v>0.42574311698019185</v>
      </c>
      <c r="H7950" s="207">
        <f t="shared" si="632"/>
        <v>0.45</v>
      </c>
      <c r="I7950" s="213">
        <v>322274</v>
      </c>
      <c r="J7950" s="213">
        <v>17725.07</v>
      </c>
      <c r="K7950" s="212">
        <v>25781.919999999998</v>
      </c>
      <c r="L7950" s="212">
        <v>29004.66</v>
      </c>
      <c r="M7950" s="239">
        <f t="shared" si="629"/>
        <v>0.51530000000006115</v>
      </c>
      <c r="N7950" s="239"/>
      <c r="O7950" s="178"/>
      <c r="P7950" s="178"/>
      <c r="Q7950" s="178"/>
      <c r="R7950" s="178"/>
      <c r="S7950" s="178"/>
      <c r="T7950" s="178"/>
      <c r="U7950" s="178"/>
      <c r="V7950" s="178"/>
      <c r="W7950" s="178"/>
      <c r="X7950" s="178"/>
      <c r="Y7950" s="210">
        <f t="shared" si="628"/>
        <v>0.40148747975582411</v>
      </c>
      <c r="Z7950" s="211">
        <f t="shared" si="630"/>
        <v>0.46</v>
      </c>
      <c r="AA7950" s="178"/>
      <c r="AB7950" s="178"/>
      <c r="AC7950" s="178"/>
    </row>
    <row r="7951" spans="2:29" x14ac:dyDescent="0.35">
      <c r="B7951" s="222">
        <v>802800</v>
      </c>
      <c r="C7951" s="208">
        <v>341789</v>
      </c>
      <c r="D7951" s="309">
        <v>18798.39</v>
      </c>
      <c r="E7951" s="206">
        <v>27343.119999999999</v>
      </c>
      <c r="F7951" s="206">
        <v>30761.01</v>
      </c>
      <c r="G7951" s="205">
        <f t="shared" si="631"/>
        <v>0.42574613851519683</v>
      </c>
      <c r="H7951" s="207">
        <f t="shared" si="632"/>
        <v>0.45</v>
      </c>
      <c r="I7951" s="213">
        <v>322318</v>
      </c>
      <c r="J7951" s="213">
        <v>17727.490000000002</v>
      </c>
      <c r="K7951" s="212">
        <v>25785.439999999999</v>
      </c>
      <c r="L7951" s="212">
        <v>29008.62</v>
      </c>
      <c r="M7951" s="239">
        <f t="shared" si="629"/>
        <v>0.51520000000025901</v>
      </c>
      <c r="N7951" s="239"/>
      <c r="O7951" s="178"/>
      <c r="P7951" s="178"/>
      <c r="Q7951" s="178"/>
      <c r="R7951" s="178"/>
      <c r="S7951" s="178"/>
      <c r="T7951" s="178"/>
      <c r="U7951" s="178"/>
      <c r="V7951" s="178"/>
      <c r="W7951" s="178"/>
      <c r="X7951" s="178"/>
      <c r="Y7951" s="210">
        <f t="shared" si="628"/>
        <v>0.40149227703039364</v>
      </c>
      <c r="Z7951" s="211">
        <f t="shared" si="630"/>
        <v>0.44</v>
      </c>
      <c r="AA7951" s="178"/>
      <c r="AB7951" s="178"/>
      <c r="AC7951" s="178"/>
    </row>
    <row r="7952" spans="2:29" x14ac:dyDescent="0.35">
      <c r="B7952" s="222">
        <v>802900</v>
      </c>
      <c r="C7952" s="208">
        <v>341834</v>
      </c>
      <c r="D7952" s="309">
        <v>18800.87</v>
      </c>
      <c r="E7952" s="206">
        <v>27346.720000000001</v>
      </c>
      <c r="F7952" s="206">
        <v>30765.06</v>
      </c>
      <c r="G7952" s="205">
        <f t="shared" si="631"/>
        <v>0.42574915929754642</v>
      </c>
      <c r="H7952" s="207">
        <f t="shared" si="632"/>
        <v>0.45</v>
      </c>
      <c r="I7952" s="213">
        <v>322364</v>
      </c>
      <c r="J7952" s="213">
        <v>17730.02</v>
      </c>
      <c r="K7952" s="212">
        <v>25789.119999999999</v>
      </c>
      <c r="L7952" s="212">
        <v>29012.76</v>
      </c>
      <c r="M7952" s="239">
        <f t="shared" si="629"/>
        <v>0.51529999999995202</v>
      </c>
      <c r="N7952" s="239"/>
      <c r="O7952" s="178"/>
      <c r="P7952" s="178"/>
      <c r="Q7952" s="178"/>
      <c r="R7952" s="178"/>
      <c r="S7952" s="178"/>
      <c r="T7952" s="178"/>
      <c r="U7952" s="178"/>
      <c r="V7952" s="178"/>
      <c r="W7952" s="178"/>
      <c r="X7952" s="178"/>
      <c r="Y7952" s="210">
        <f t="shared" si="628"/>
        <v>0.40149956408020926</v>
      </c>
      <c r="Z7952" s="211">
        <f t="shared" si="630"/>
        <v>0.46</v>
      </c>
      <c r="AA7952" s="178"/>
      <c r="AB7952" s="178"/>
      <c r="AC7952" s="178"/>
    </row>
    <row r="7953" spans="2:29" x14ac:dyDescent="0.35">
      <c r="B7953" s="222">
        <v>803000</v>
      </c>
      <c r="C7953" s="208">
        <v>341879</v>
      </c>
      <c r="D7953" s="309">
        <v>18803.34</v>
      </c>
      <c r="E7953" s="206">
        <v>27350.32</v>
      </c>
      <c r="F7953" s="206">
        <v>30769.11</v>
      </c>
      <c r="G7953" s="205">
        <f t="shared" si="631"/>
        <v>0.4257521793275218</v>
      </c>
      <c r="H7953" s="207">
        <f t="shared" si="632"/>
        <v>0.45</v>
      </c>
      <c r="I7953" s="213">
        <v>322408</v>
      </c>
      <c r="J7953" s="213">
        <v>17732.439999999999</v>
      </c>
      <c r="K7953" s="212">
        <v>25792.639999999999</v>
      </c>
      <c r="L7953" s="212">
        <v>29016.720000000001</v>
      </c>
      <c r="M7953" s="239">
        <f t="shared" si="629"/>
        <v>0.51520000000011346</v>
      </c>
      <c r="N7953" s="239"/>
      <c r="O7953" s="178"/>
      <c r="P7953" s="178"/>
      <c r="Q7953" s="178"/>
      <c r="R7953" s="178"/>
      <c r="S7953" s="178"/>
      <c r="T7953" s="178"/>
      <c r="U7953" s="178"/>
      <c r="V7953" s="178"/>
      <c r="W7953" s="178"/>
      <c r="X7953" s="178"/>
      <c r="Y7953" s="210">
        <f t="shared" si="628"/>
        <v>0.40150435865504358</v>
      </c>
      <c r="Z7953" s="211">
        <f t="shared" si="630"/>
        <v>0.44</v>
      </c>
      <c r="AA7953" s="178"/>
      <c r="AB7953" s="178"/>
      <c r="AC7953" s="178"/>
    </row>
    <row r="7954" spans="2:29" x14ac:dyDescent="0.35">
      <c r="B7954" s="222">
        <v>803100</v>
      </c>
      <c r="C7954" s="208">
        <v>341924</v>
      </c>
      <c r="D7954" s="309">
        <v>18805.82</v>
      </c>
      <c r="E7954" s="206">
        <v>27353.919999999998</v>
      </c>
      <c r="F7954" s="206">
        <v>30773.16</v>
      </c>
      <c r="G7954" s="205">
        <f t="shared" si="631"/>
        <v>0.42575519860540406</v>
      </c>
      <c r="H7954" s="207">
        <f t="shared" si="632"/>
        <v>0.45</v>
      </c>
      <c r="I7954" s="213">
        <v>322454</v>
      </c>
      <c r="J7954" s="213">
        <v>17734.97</v>
      </c>
      <c r="K7954" s="212">
        <v>25796.32</v>
      </c>
      <c r="L7954" s="212">
        <v>29020.86</v>
      </c>
      <c r="M7954" s="239">
        <f t="shared" si="629"/>
        <v>0.51529999999980647</v>
      </c>
      <c r="N7954" s="239"/>
      <c r="O7954" s="178"/>
      <c r="P7954" s="178"/>
      <c r="Q7954" s="178"/>
      <c r="R7954" s="178"/>
      <c r="S7954" s="178"/>
      <c r="T7954" s="178"/>
      <c r="U7954" s="178"/>
      <c r="V7954" s="178"/>
      <c r="W7954" s="178"/>
      <c r="X7954" s="178"/>
      <c r="Y7954" s="210">
        <f t="shared" si="628"/>
        <v>0.40151164238575521</v>
      </c>
      <c r="Z7954" s="211">
        <f t="shared" si="630"/>
        <v>0.46</v>
      </c>
      <c r="AA7954" s="178"/>
      <c r="AB7954" s="178"/>
      <c r="AC7954" s="178"/>
    </row>
    <row r="7955" spans="2:29" x14ac:dyDescent="0.35">
      <c r="B7955" s="222">
        <v>803200</v>
      </c>
      <c r="C7955" s="208">
        <v>341969</v>
      </c>
      <c r="D7955" s="309">
        <v>18808.29</v>
      </c>
      <c r="E7955" s="206">
        <v>27357.52</v>
      </c>
      <c r="F7955" s="206">
        <v>30777.21</v>
      </c>
      <c r="G7955" s="205">
        <f t="shared" si="631"/>
        <v>0.4257582171314741</v>
      </c>
      <c r="H7955" s="207">
        <f t="shared" si="632"/>
        <v>0.45</v>
      </c>
      <c r="I7955" s="213">
        <v>322498</v>
      </c>
      <c r="J7955" s="213">
        <v>17737.39</v>
      </c>
      <c r="K7955" s="212">
        <v>25799.84</v>
      </c>
      <c r="L7955" s="212">
        <v>29024.82</v>
      </c>
      <c r="M7955" s="239">
        <f t="shared" si="629"/>
        <v>0.51520000000000432</v>
      </c>
      <c r="N7955" s="239"/>
      <c r="O7955" s="178"/>
      <c r="P7955" s="178"/>
      <c r="Q7955" s="178"/>
      <c r="R7955" s="178"/>
      <c r="S7955" s="178"/>
      <c r="T7955" s="178"/>
      <c r="U7955" s="178"/>
      <c r="V7955" s="178"/>
      <c r="W7955" s="178"/>
      <c r="X7955" s="178"/>
      <c r="Y7955" s="210">
        <f t="shared" si="628"/>
        <v>0.4015164342629482</v>
      </c>
      <c r="Z7955" s="211">
        <f t="shared" si="630"/>
        <v>0.44</v>
      </c>
      <c r="AA7955" s="178"/>
      <c r="AB7955" s="178"/>
      <c r="AC7955" s="178"/>
    </row>
    <row r="7956" spans="2:29" x14ac:dyDescent="0.35">
      <c r="B7956" s="222">
        <v>803300</v>
      </c>
      <c r="C7956" s="208">
        <v>342014</v>
      </c>
      <c r="D7956" s="309">
        <v>18810.77</v>
      </c>
      <c r="E7956" s="206">
        <v>27361.119999999999</v>
      </c>
      <c r="F7956" s="206">
        <v>30781.26</v>
      </c>
      <c r="G7956" s="205">
        <f t="shared" si="631"/>
        <v>0.4257612349060127</v>
      </c>
      <c r="H7956" s="207">
        <f t="shared" si="632"/>
        <v>0.45</v>
      </c>
      <c r="I7956" s="213">
        <v>322544</v>
      </c>
      <c r="J7956" s="213">
        <v>17739.919999999998</v>
      </c>
      <c r="K7956" s="212">
        <v>25803.52</v>
      </c>
      <c r="L7956" s="212">
        <v>29028.959999999999</v>
      </c>
      <c r="M7956" s="239">
        <f t="shared" si="629"/>
        <v>0.51530000000027942</v>
      </c>
      <c r="N7956" s="239"/>
      <c r="O7956" s="178"/>
      <c r="P7956" s="178"/>
      <c r="Q7956" s="178"/>
      <c r="R7956" s="178"/>
      <c r="S7956" s="178"/>
      <c r="T7956" s="178"/>
      <c r="U7956" s="178"/>
      <c r="V7956" s="178"/>
      <c r="W7956" s="178"/>
      <c r="X7956" s="178"/>
      <c r="Y7956" s="210">
        <f t="shared" si="628"/>
        <v>0.40152371467695758</v>
      </c>
      <c r="Z7956" s="211">
        <f t="shared" si="630"/>
        <v>0.46</v>
      </c>
      <c r="AA7956" s="178"/>
      <c r="AB7956" s="178"/>
      <c r="AC7956" s="178"/>
    </row>
    <row r="7957" spans="2:29" x14ac:dyDescent="0.35">
      <c r="B7957" s="222">
        <v>803400</v>
      </c>
      <c r="C7957" s="208">
        <v>342059</v>
      </c>
      <c r="D7957" s="309">
        <v>18813.240000000002</v>
      </c>
      <c r="E7957" s="206">
        <v>27364.720000000001</v>
      </c>
      <c r="F7957" s="206">
        <v>30785.31</v>
      </c>
      <c r="G7957" s="205">
        <f t="shared" si="631"/>
        <v>0.42576425192930045</v>
      </c>
      <c r="H7957" s="207">
        <f t="shared" si="632"/>
        <v>0.45</v>
      </c>
      <c r="I7957" s="213">
        <v>322588</v>
      </c>
      <c r="J7957" s="213">
        <v>17742.34</v>
      </c>
      <c r="K7957" s="212">
        <v>25807.040000000001</v>
      </c>
      <c r="L7957" s="212">
        <v>29032.92</v>
      </c>
      <c r="M7957" s="239">
        <f t="shared" si="629"/>
        <v>0.51519999999989519</v>
      </c>
      <c r="N7957" s="239"/>
      <c r="O7957" s="178"/>
      <c r="P7957" s="178"/>
      <c r="Q7957" s="178"/>
      <c r="R7957" s="178"/>
      <c r="S7957" s="178"/>
      <c r="T7957" s="178"/>
      <c r="U7957" s="178"/>
      <c r="V7957" s="178"/>
      <c r="W7957" s="178"/>
      <c r="X7957" s="178"/>
      <c r="Y7957" s="210">
        <f t="shared" si="628"/>
        <v>0.40152850385860095</v>
      </c>
      <c r="Z7957" s="211">
        <f t="shared" si="630"/>
        <v>0.44</v>
      </c>
      <c r="AA7957" s="178"/>
      <c r="AB7957" s="178"/>
      <c r="AC7957" s="178"/>
    </row>
    <row r="7958" spans="2:29" x14ac:dyDescent="0.35">
      <c r="B7958" s="222">
        <v>803500</v>
      </c>
      <c r="C7958" s="208">
        <v>342104</v>
      </c>
      <c r="D7958" s="309">
        <v>18815.72</v>
      </c>
      <c r="E7958" s="206">
        <v>27368.32</v>
      </c>
      <c r="F7958" s="206">
        <v>30789.360000000001</v>
      </c>
      <c r="G7958" s="205">
        <f t="shared" si="631"/>
        <v>0.42576726820161792</v>
      </c>
      <c r="H7958" s="207">
        <f t="shared" si="632"/>
        <v>0.45</v>
      </c>
      <c r="I7958" s="213">
        <v>322634</v>
      </c>
      <c r="J7958" s="213">
        <v>17744.87</v>
      </c>
      <c r="K7958" s="212">
        <v>25810.720000000001</v>
      </c>
      <c r="L7958" s="212">
        <v>29037.06</v>
      </c>
      <c r="M7958" s="239">
        <f t="shared" si="629"/>
        <v>0.51529999999955178</v>
      </c>
      <c r="N7958" s="239"/>
      <c r="O7958" s="178"/>
      <c r="P7958" s="178"/>
      <c r="Q7958" s="178"/>
      <c r="R7958" s="178"/>
      <c r="S7958" s="178"/>
      <c r="T7958" s="178"/>
      <c r="U7958" s="178"/>
      <c r="V7958" s="178"/>
      <c r="W7958" s="178"/>
      <c r="X7958" s="178"/>
      <c r="Y7958" s="210">
        <f t="shared" si="628"/>
        <v>0.40153578095830739</v>
      </c>
      <c r="Z7958" s="211">
        <f t="shared" si="630"/>
        <v>0.46</v>
      </c>
      <c r="AA7958" s="178"/>
      <c r="AB7958" s="178"/>
      <c r="AC7958" s="178"/>
    </row>
    <row r="7959" spans="2:29" x14ac:dyDescent="0.35">
      <c r="B7959" s="222">
        <v>803600</v>
      </c>
      <c r="C7959" s="208">
        <v>342149</v>
      </c>
      <c r="D7959" s="309">
        <v>18818.189999999999</v>
      </c>
      <c r="E7959" s="206">
        <v>27371.919999999998</v>
      </c>
      <c r="F7959" s="206">
        <v>30793.41</v>
      </c>
      <c r="G7959" s="205">
        <f t="shared" si="631"/>
        <v>0.42577028372324538</v>
      </c>
      <c r="H7959" s="207">
        <f t="shared" si="632"/>
        <v>0.45</v>
      </c>
      <c r="I7959" s="213">
        <v>322678</v>
      </c>
      <c r="J7959" s="213">
        <v>17747.29</v>
      </c>
      <c r="K7959" s="212">
        <v>25814.240000000002</v>
      </c>
      <c r="L7959" s="212">
        <v>29041.02</v>
      </c>
      <c r="M7959" s="239">
        <f t="shared" si="629"/>
        <v>0.51519999999974975</v>
      </c>
      <c r="N7959" s="239"/>
      <c r="O7959" s="178"/>
      <c r="P7959" s="178"/>
      <c r="Q7959" s="178"/>
      <c r="R7959" s="178"/>
      <c r="S7959" s="178"/>
      <c r="T7959" s="178"/>
      <c r="U7959" s="178"/>
      <c r="V7959" s="178"/>
      <c r="W7959" s="178"/>
      <c r="X7959" s="178"/>
      <c r="Y7959" s="210">
        <f t="shared" si="628"/>
        <v>0.4015405674464908</v>
      </c>
      <c r="Z7959" s="211">
        <f t="shared" si="630"/>
        <v>0.44</v>
      </c>
      <c r="AA7959" s="178"/>
      <c r="AB7959" s="178"/>
      <c r="AC7959" s="178"/>
    </row>
    <row r="7960" spans="2:29" x14ac:dyDescent="0.35">
      <c r="B7960" s="222">
        <v>803700</v>
      </c>
      <c r="C7960" s="208">
        <v>342194</v>
      </c>
      <c r="D7960" s="309">
        <v>18820.669999999998</v>
      </c>
      <c r="E7960" s="206">
        <v>27375.52</v>
      </c>
      <c r="F7960" s="206">
        <v>30797.46</v>
      </c>
      <c r="G7960" s="205">
        <f t="shared" si="631"/>
        <v>0.4257732984944631</v>
      </c>
      <c r="H7960" s="207">
        <f t="shared" si="632"/>
        <v>0.45</v>
      </c>
      <c r="I7960" s="213">
        <v>322724</v>
      </c>
      <c r="J7960" s="213">
        <v>17749.82</v>
      </c>
      <c r="K7960" s="212">
        <v>25817.919999999998</v>
      </c>
      <c r="L7960" s="212">
        <v>29045.16</v>
      </c>
      <c r="M7960" s="239">
        <f t="shared" si="629"/>
        <v>0.51530000000006115</v>
      </c>
      <c r="N7960" s="239"/>
      <c r="O7960" s="178"/>
      <c r="P7960" s="178"/>
      <c r="Q7960" s="178"/>
      <c r="R7960" s="178"/>
      <c r="S7960" s="178"/>
      <c r="T7960" s="178"/>
      <c r="U7960" s="178"/>
      <c r="V7960" s="178"/>
      <c r="W7960" s="178"/>
      <c r="X7960" s="178"/>
      <c r="Y7960" s="210">
        <f t="shared" si="628"/>
        <v>0.40154784123429138</v>
      </c>
      <c r="Z7960" s="211">
        <f t="shared" si="630"/>
        <v>0.46</v>
      </c>
      <c r="AA7960" s="178"/>
      <c r="AB7960" s="178"/>
      <c r="AC7960" s="178"/>
    </row>
    <row r="7961" spans="2:29" x14ac:dyDescent="0.35">
      <c r="B7961" s="222">
        <v>803800</v>
      </c>
      <c r="C7961" s="208">
        <v>342239</v>
      </c>
      <c r="D7961" s="309">
        <v>18823.14</v>
      </c>
      <c r="E7961" s="206">
        <v>27379.119999999999</v>
      </c>
      <c r="F7961" s="206">
        <v>30801.51</v>
      </c>
      <c r="G7961" s="205">
        <f t="shared" si="631"/>
        <v>0.42577631251555115</v>
      </c>
      <c r="H7961" s="207">
        <f t="shared" si="632"/>
        <v>0.45</v>
      </c>
      <c r="I7961" s="213">
        <v>322768</v>
      </c>
      <c r="J7961" s="213">
        <v>17752.240000000002</v>
      </c>
      <c r="K7961" s="212">
        <v>25821.439999999999</v>
      </c>
      <c r="L7961" s="212">
        <v>29049.119999999999</v>
      </c>
      <c r="M7961" s="239">
        <f t="shared" si="629"/>
        <v>0.51520000000025901</v>
      </c>
      <c r="N7961" s="239"/>
      <c r="O7961" s="178"/>
      <c r="P7961" s="178"/>
      <c r="Q7961" s="178"/>
      <c r="R7961" s="178"/>
      <c r="S7961" s="178"/>
      <c r="T7961" s="178"/>
      <c r="U7961" s="178"/>
      <c r="V7961" s="178"/>
      <c r="W7961" s="178"/>
      <c r="X7961" s="178"/>
      <c r="Y7961" s="210">
        <f t="shared" si="628"/>
        <v>0.40155262503110228</v>
      </c>
      <c r="Z7961" s="211">
        <f t="shared" si="630"/>
        <v>0.44</v>
      </c>
      <c r="AA7961" s="178"/>
      <c r="AB7961" s="178"/>
      <c r="AC7961" s="178"/>
    </row>
    <row r="7962" spans="2:29" x14ac:dyDescent="0.35">
      <c r="B7962" s="222">
        <v>803900</v>
      </c>
      <c r="C7962" s="208">
        <v>342284</v>
      </c>
      <c r="D7962" s="309">
        <v>18825.62</v>
      </c>
      <c r="E7962" s="206">
        <v>27382.720000000001</v>
      </c>
      <c r="F7962" s="206">
        <v>30805.56</v>
      </c>
      <c r="G7962" s="205">
        <f t="shared" si="631"/>
        <v>0.4257793257867894</v>
      </c>
      <c r="H7962" s="207">
        <f t="shared" si="632"/>
        <v>0.45</v>
      </c>
      <c r="I7962" s="213">
        <v>322814</v>
      </c>
      <c r="J7962" s="213">
        <v>17754.77</v>
      </c>
      <c r="K7962" s="212">
        <v>25825.119999999999</v>
      </c>
      <c r="L7962" s="212">
        <v>29053.26</v>
      </c>
      <c r="M7962" s="239">
        <f t="shared" si="629"/>
        <v>0.51529999999995202</v>
      </c>
      <c r="N7962" s="239"/>
      <c r="O7962" s="178"/>
      <c r="P7962" s="178"/>
      <c r="Q7962" s="178"/>
      <c r="R7962" s="178"/>
      <c r="S7962" s="178"/>
      <c r="T7962" s="178"/>
      <c r="U7962" s="178"/>
      <c r="V7962" s="178"/>
      <c r="W7962" s="178"/>
      <c r="X7962" s="178"/>
      <c r="Y7962" s="210">
        <f t="shared" si="628"/>
        <v>0.4015598955093917</v>
      </c>
      <c r="Z7962" s="211">
        <f t="shared" si="630"/>
        <v>0.46</v>
      </c>
      <c r="AA7962" s="178"/>
      <c r="AB7962" s="178"/>
      <c r="AC7962" s="178"/>
    </row>
    <row r="7963" spans="2:29" x14ac:dyDescent="0.35">
      <c r="B7963" s="222">
        <v>804000</v>
      </c>
      <c r="C7963" s="208">
        <v>342329</v>
      </c>
      <c r="D7963" s="309">
        <v>18828.09</v>
      </c>
      <c r="E7963" s="206">
        <v>27386.32</v>
      </c>
      <c r="F7963" s="206">
        <v>30809.61</v>
      </c>
      <c r="G7963" s="205">
        <f t="shared" si="631"/>
        <v>0.42578233830845769</v>
      </c>
      <c r="H7963" s="207">
        <f t="shared" si="632"/>
        <v>0.45</v>
      </c>
      <c r="I7963" s="213">
        <v>322858</v>
      </c>
      <c r="J7963" s="213">
        <v>17757.189999999999</v>
      </c>
      <c r="K7963" s="212">
        <v>25828.639999999999</v>
      </c>
      <c r="L7963" s="212">
        <v>29057.22</v>
      </c>
      <c r="M7963" s="239">
        <f t="shared" si="629"/>
        <v>0.51520000000011346</v>
      </c>
      <c r="N7963" s="239"/>
      <c r="O7963" s="178"/>
      <c r="P7963" s="178"/>
      <c r="Q7963" s="178"/>
      <c r="R7963" s="178"/>
      <c r="S7963" s="178"/>
      <c r="T7963" s="178"/>
      <c r="U7963" s="178"/>
      <c r="V7963" s="178"/>
      <c r="W7963" s="178"/>
      <c r="X7963" s="178"/>
      <c r="Y7963" s="210">
        <f t="shared" si="628"/>
        <v>0.40156467661691542</v>
      </c>
      <c r="Z7963" s="211">
        <f t="shared" si="630"/>
        <v>0.44</v>
      </c>
      <c r="AA7963" s="178"/>
      <c r="AB7963" s="178"/>
      <c r="AC7963" s="178"/>
    </row>
    <row r="7964" spans="2:29" x14ac:dyDescent="0.35">
      <c r="B7964" s="222">
        <v>804100</v>
      </c>
      <c r="C7964" s="208">
        <v>342374</v>
      </c>
      <c r="D7964" s="309">
        <v>18830.57</v>
      </c>
      <c r="E7964" s="206">
        <v>27389.919999999998</v>
      </c>
      <c r="F7964" s="206">
        <v>30813.66</v>
      </c>
      <c r="G7964" s="205">
        <f t="shared" si="631"/>
        <v>0.42578535008083573</v>
      </c>
      <c r="H7964" s="207">
        <f t="shared" si="632"/>
        <v>0.45</v>
      </c>
      <c r="I7964" s="213">
        <v>322904</v>
      </c>
      <c r="J7964" s="213">
        <v>17759.72</v>
      </c>
      <c r="K7964" s="212">
        <v>25832.32</v>
      </c>
      <c r="L7964" s="212">
        <v>29061.360000000001</v>
      </c>
      <c r="M7964" s="239">
        <f t="shared" si="629"/>
        <v>0.51529999999980647</v>
      </c>
      <c r="N7964" s="239"/>
      <c r="O7964" s="178"/>
      <c r="P7964" s="178"/>
      <c r="Q7964" s="178"/>
      <c r="R7964" s="178"/>
      <c r="S7964" s="178"/>
      <c r="T7964" s="178"/>
      <c r="U7964" s="178"/>
      <c r="V7964" s="178"/>
      <c r="W7964" s="178"/>
      <c r="X7964" s="178"/>
      <c r="Y7964" s="210">
        <f t="shared" si="628"/>
        <v>0.40157194378808608</v>
      </c>
      <c r="Z7964" s="211">
        <f t="shared" si="630"/>
        <v>0.46</v>
      </c>
      <c r="AA7964" s="178"/>
      <c r="AB7964" s="178"/>
      <c r="AC7964" s="178"/>
    </row>
    <row r="7965" spans="2:29" x14ac:dyDescent="0.35">
      <c r="B7965" s="222">
        <v>804200</v>
      </c>
      <c r="C7965" s="208">
        <v>342419</v>
      </c>
      <c r="D7965" s="309">
        <v>18833.04</v>
      </c>
      <c r="E7965" s="206">
        <v>27393.52</v>
      </c>
      <c r="F7965" s="206">
        <v>30817.71</v>
      </c>
      <c r="G7965" s="205">
        <f t="shared" si="631"/>
        <v>0.42578836110420293</v>
      </c>
      <c r="H7965" s="207">
        <f t="shared" si="632"/>
        <v>0.45</v>
      </c>
      <c r="I7965" s="213">
        <v>322948</v>
      </c>
      <c r="J7965" s="213">
        <v>17762.14</v>
      </c>
      <c r="K7965" s="212">
        <v>25835.84</v>
      </c>
      <c r="L7965" s="212">
        <v>29065.32</v>
      </c>
      <c r="M7965" s="239">
        <f t="shared" si="629"/>
        <v>0.51520000000000432</v>
      </c>
      <c r="N7965" s="239"/>
      <c r="O7965" s="178"/>
      <c r="P7965" s="178"/>
      <c r="Q7965" s="178"/>
      <c r="R7965" s="178"/>
      <c r="S7965" s="178"/>
      <c r="T7965" s="178"/>
      <c r="U7965" s="178"/>
      <c r="V7965" s="178"/>
      <c r="W7965" s="178"/>
      <c r="X7965" s="178"/>
      <c r="Y7965" s="210">
        <f t="shared" si="628"/>
        <v>0.40157672220840585</v>
      </c>
      <c r="Z7965" s="211">
        <f t="shared" si="630"/>
        <v>0.44</v>
      </c>
      <c r="AA7965" s="178"/>
      <c r="AB7965" s="178"/>
      <c r="AC7965" s="178"/>
    </row>
    <row r="7966" spans="2:29" x14ac:dyDescent="0.35">
      <c r="B7966" s="222">
        <v>804300</v>
      </c>
      <c r="C7966" s="208">
        <v>342464</v>
      </c>
      <c r="D7966" s="309">
        <v>18835.52</v>
      </c>
      <c r="E7966" s="206">
        <v>27397.119999999999</v>
      </c>
      <c r="F7966" s="206">
        <v>30821.759999999998</v>
      </c>
      <c r="G7966" s="205">
        <f t="shared" si="631"/>
        <v>0.42579137137883877</v>
      </c>
      <c r="H7966" s="207">
        <f t="shared" si="632"/>
        <v>0.45</v>
      </c>
      <c r="I7966" s="213">
        <v>322994</v>
      </c>
      <c r="J7966" s="213">
        <v>17764.669999999998</v>
      </c>
      <c r="K7966" s="212">
        <v>25839.52</v>
      </c>
      <c r="L7966" s="212">
        <v>29069.46</v>
      </c>
      <c r="M7966" s="239">
        <f t="shared" si="629"/>
        <v>0.51530000000027942</v>
      </c>
      <c r="N7966" s="239"/>
      <c r="O7966" s="178"/>
      <c r="P7966" s="178"/>
      <c r="Q7966" s="178"/>
      <c r="R7966" s="178"/>
      <c r="S7966" s="178"/>
      <c r="T7966" s="178"/>
      <c r="U7966" s="178"/>
      <c r="V7966" s="178"/>
      <c r="W7966" s="178"/>
      <c r="X7966" s="178"/>
      <c r="Y7966" s="210">
        <f t="shared" si="628"/>
        <v>0.40158398607484769</v>
      </c>
      <c r="Z7966" s="211">
        <f t="shared" si="630"/>
        <v>0.46</v>
      </c>
      <c r="AA7966" s="178"/>
      <c r="AB7966" s="178"/>
      <c r="AC7966" s="178"/>
    </row>
    <row r="7967" spans="2:29" x14ac:dyDescent="0.35">
      <c r="B7967" s="222">
        <v>804400</v>
      </c>
      <c r="C7967" s="208">
        <v>342509</v>
      </c>
      <c r="D7967" s="309">
        <v>18837.990000000002</v>
      </c>
      <c r="E7967" s="206">
        <v>27400.720000000001</v>
      </c>
      <c r="F7967" s="206">
        <v>30825.81</v>
      </c>
      <c r="G7967" s="205">
        <f t="shared" si="631"/>
        <v>0.42579438090502236</v>
      </c>
      <c r="H7967" s="207">
        <f t="shared" si="632"/>
        <v>0.45</v>
      </c>
      <c r="I7967" s="213">
        <v>323038</v>
      </c>
      <c r="J7967" s="213">
        <v>17767.09</v>
      </c>
      <c r="K7967" s="212">
        <v>25843.040000000001</v>
      </c>
      <c r="L7967" s="212">
        <v>29073.42</v>
      </c>
      <c r="M7967" s="239">
        <f t="shared" si="629"/>
        <v>0.51519999999989519</v>
      </c>
      <c r="N7967" s="239"/>
      <c r="O7967" s="178"/>
      <c r="P7967" s="178"/>
      <c r="Q7967" s="178"/>
      <c r="R7967" s="178"/>
      <c r="S7967" s="178"/>
      <c r="T7967" s="178"/>
      <c r="U7967" s="178"/>
      <c r="V7967" s="178"/>
      <c r="W7967" s="178"/>
      <c r="X7967" s="178"/>
      <c r="Y7967" s="210">
        <f t="shared" si="628"/>
        <v>0.40158876181004477</v>
      </c>
      <c r="Z7967" s="211">
        <f t="shared" si="630"/>
        <v>0.44</v>
      </c>
      <c r="AA7967" s="178"/>
      <c r="AB7967" s="178"/>
      <c r="AC7967" s="178"/>
    </row>
    <row r="7968" spans="2:29" x14ac:dyDescent="0.35">
      <c r="B7968" s="222">
        <v>804500</v>
      </c>
      <c r="C7968" s="208">
        <v>342554</v>
      </c>
      <c r="D7968" s="309">
        <v>18840.47</v>
      </c>
      <c r="E7968" s="206">
        <v>27404.32</v>
      </c>
      <c r="F7968" s="206">
        <v>30829.86</v>
      </c>
      <c r="G7968" s="205">
        <f t="shared" si="631"/>
        <v>0.42579738968303293</v>
      </c>
      <c r="H7968" s="207">
        <f t="shared" si="632"/>
        <v>0.45</v>
      </c>
      <c r="I7968" s="213">
        <v>323084</v>
      </c>
      <c r="J7968" s="213">
        <v>17769.62</v>
      </c>
      <c r="K7968" s="212">
        <v>25846.720000000001</v>
      </c>
      <c r="L7968" s="212">
        <v>29077.56</v>
      </c>
      <c r="M7968" s="239">
        <f t="shared" si="629"/>
        <v>0.51529999999955178</v>
      </c>
      <c r="N7968" s="239"/>
      <c r="O7968" s="178"/>
      <c r="P7968" s="178"/>
      <c r="Q7968" s="178"/>
      <c r="R7968" s="178"/>
      <c r="S7968" s="178"/>
      <c r="T7968" s="178"/>
      <c r="U7968" s="178"/>
      <c r="V7968" s="178"/>
      <c r="W7968" s="178"/>
      <c r="X7968" s="178"/>
      <c r="Y7968" s="210">
        <f t="shared" si="628"/>
        <v>0.40159602237414543</v>
      </c>
      <c r="Z7968" s="211">
        <f t="shared" si="630"/>
        <v>0.46</v>
      </c>
      <c r="AA7968" s="178"/>
      <c r="AB7968" s="178"/>
      <c r="AC7968" s="178"/>
    </row>
    <row r="7969" spans="2:29" x14ac:dyDescent="0.35">
      <c r="B7969" s="222">
        <v>804600</v>
      </c>
      <c r="C7969" s="208">
        <v>342599</v>
      </c>
      <c r="D7969" s="309">
        <v>18842.939999999999</v>
      </c>
      <c r="E7969" s="206">
        <v>27407.919999999998</v>
      </c>
      <c r="F7969" s="206">
        <v>30833.91</v>
      </c>
      <c r="G7969" s="205">
        <f t="shared" si="631"/>
        <v>0.42580039771314937</v>
      </c>
      <c r="H7969" s="207">
        <f t="shared" si="632"/>
        <v>0.45</v>
      </c>
      <c r="I7969" s="213">
        <v>323128</v>
      </c>
      <c r="J7969" s="213">
        <v>17772.04</v>
      </c>
      <c r="K7969" s="212">
        <v>25850.240000000002</v>
      </c>
      <c r="L7969" s="212">
        <v>29081.52</v>
      </c>
      <c r="M7969" s="239">
        <f t="shared" si="629"/>
        <v>0.51519999999974975</v>
      </c>
      <c r="N7969" s="239"/>
      <c r="O7969" s="178"/>
      <c r="P7969" s="178"/>
      <c r="Q7969" s="178"/>
      <c r="R7969" s="178"/>
      <c r="S7969" s="178"/>
      <c r="T7969" s="178"/>
      <c r="U7969" s="178"/>
      <c r="V7969" s="178"/>
      <c r="W7969" s="178"/>
      <c r="X7969" s="178"/>
      <c r="Y7969" s="210">
        <f t="shared" si="628"/>
        <v>0.40160079542629878</v>
      </c>
      <c r="Z7969" s="211">
        <f t="shared" si="630"/>
        <v>0.44</v>
      </c>
      <c r="AA7969" s="178"/>
      <c r="AB7969" s="178"/>
      <c r="AC7969" s="178"/>
    </row>
    <row r="7970" spans="2:29" x14ac:dyDescent="0.35">
      <c r="B7970" s="222">
        <v>804700</v>
      </c>
      <c r="C7970" s="208">
        <v>342644</v>
      </c>
      <c r="D7970" s="309">
        <v>18845.419999999998</v>
      </c>
      <c r="E7970" s="206">
        <v>27411.52</v>
      </c>
      <c r="F7970" s="206">
        <v>30837.96</v>
      </c>
      <c r="G7970" s="205">
        <f t="shared" si="631"/>
        <v>0.42580340499565056</v>
      </c>
      <c r="H7970" s="207">
        <f t="shared" si="632"/>
        <v>0.45</v>
      </c>
      <c r="I7970" s="213">
        <v>323174</v>
      </c>
      <c r="J7970" s="213">
        <v>17774.57</v>
      </c>
      <c r="K7970" s="212">
        <v>25853.919999999998</v>
      </c>
      <c r="L7970" s="212">
        <v>29085.66</v>
      </c>
      <c r="M7970" s="239">
        <f t="shared" si="629"/>
        <v>0.51530000000006115</v>
      </c>
      <c r="N7970" s="239"/>
      <c r="O7970" s="178"/>
      <c r="P7970" s="178"/>
      <c r="Q7970" s="178"/>
      <c r="R7970" s="178"/>
      <c r="S7970" s="178"/>
      <c r="T7970" s="178"/>
      <c r="U7970" s="178"/>
      <c r="V7970" s="178"/>
      <c r="W7970" s="178"/>
      <c r="X7970" s="178"/>
      <c r="Y7970" s="210">
        <f t="shared" si="628"/>
        <v>0.40160805269044364</v>
      </c>
      <c r="Z7970" s="211">
        <f t="shared" si="630"/>
        <v>0.46</v>
      </c>
      <c r="AA7970" s="178"/>
      <c r="AB7970" s="178"/>
      <c r="AC7970" s="178"/>
    </row>
    <row r="7971" spans="2:29" x14ac:dyDescent="0.35">
      <c r="B7971" s="222">
        <v>804800</v>
      </c>
      <c r="C7971" s="208">
        <v>342689</v>
      </c>
      <c r="D7971" s="309">
        <v>18847.89</v>
      </c>
      <c r="E7971" s="206">
        <v>27415.119999999999</v>
      </c>
      <c r="F7971" s="206">
        <v>30842.01</v>
      </c>
      <c r="G7971" s="205">
        <f t="shared" si="631"/>
        <v>0.42580641153081511</v>
      </c>
      <c r="H7971" s="207">
        <f t="shared" si="632"/>
        <v>0.45</v>
      </c>
      <c r="I7971" s="213">
        <v>323218</v>
      </c>
      <c r="J7971" s="213">
        <v>17776.990000000002</v>
      </c>
      <c r="K7971" s="212">
        <v>25857.439999999999</v>
      </c>
      <c r="L7971" s="212">
        <v>29089.62</v>
      </c>
      <c r="M7971" s="239">
        <f t="shared" si="629"/>
        <v>0.51520000000025901</v>
      </c>
      <c r="N7971" s="239"/>
      <c r="O7971" s="178"/>
      <c r="P7971" s="178"/>
      <c r="Q7971" s="178"/>
      <c r="R7971" s="178"/>
      <c r="S7971" s="178"/>
      <c r="T7971" s="178"/>
      <c r="U7971" s="178"/>
      <c r="V7971" s="178"/>
      <c r="W7971" s="178"/>
      <c r="X7971" s="178"/>
      <c r="Y7971" s="210">
        <f t="shared" si="628"/>
        <v>0.40161282306163021</v>
      </c>
      <c r="Z7971" s="211">
        <f t="shared" si="630"/>
        <v>0.44</v>
      </c>
      <c r="AA7971" s="178"/>
      <c r="AB7971" s="178"/>
      <c r="AC7971" s="178"/>
    </row>
    <row r="7972" spans="2:29" x14ac:dyDescent="0.35">
      <c r="B7972" s="222">
        <v>804900</v>
      </c>
      <c r="C7972" s="208">
        <v>342734</v>
      </c>
      <c r="D7972" s="309">
        <v>18850.37</v>
      </c>
      <c r="E7972" s="206">
        <v>27418.720000000001</v>
      </c>
      <c r="F7972" s="206">
        <v>30846.06</v>
      </c>
      <c r="G7972" s="205">
        <f t="shared" si="631"/>
        <v>0.42580941731892158</v>
      </c>
      <c r="H7972" s="207">
        <f t="shared" si="632"/>
        <v>0.45</v>
      </c>
      <c r="I7972" s="213">
        <v>323264</v>
      </c>
      <c r="J7972" s="213">
        <v>17779.52</v>
      </c>
      <c r="K7972" s="212">
        <v>25861.119999999999</v>
      </c>
      <c r="L7972" s="212">
        <v>29093.759999999998</v>
      </c>
      <c r="M7972" s="239">
        <f t="shared" si="629"/>
        <v>0.51529999999995202</v>
      </c>
      <c r="N7972" s="239"/>
      <c r="O7972" s="178"/>
      <c r="P7972" s="178"/>
      <c r="Q7972" s="178"/>
      <c r="R7972" s="178"/>
      <c r="S7972" s="178"/>
      <c r="T7972" s="178"/>
      <c r="U7972" s="178"/>
      <c r="V7972" s="178"/>
      <c r="W7972" s="178"/>
      <c r="X7972" s="178"/>
      <c r="Y7972" s="210">
        <f t="shared" si="628"/>
        <v>0.40162007702820224</v>
      </c>
      <c r="Z7972" s="211">
        <f t="shared" si="630"/>
        <v>0.46</v>
      </c>
      <c r="AA7972" s="178"/>
      <c r="AB7972" s="178"/>
      <c r="AC7972" s="178"/>
    </row>
    <row r="7973" spans="2:29" x14ac:dyDescent="0.35">
      <c r="B7973" s="222">
        <v>805000</v>
      </c>
      <c r="C7973" s="208">
        <v>342779</v>
      </c>
      <c r="D7973" s="309">
        <v>18852.84</v>
      </c>
      <c r="E7973" s="206">
        <v>27422.32</v>
      </c>
      <c r="F7973" s="206">
        <v>30850.11</v>
      </c>
      <c r="G7973" s="205">
        <f t="shared" si="631"/>
        <v>0.42581242236024847</v>
      </c>
      <c r="H7973" s="207">
        <f t="shared" si="632"/>
        <v>0.45</v>
      </c>
      <c r="I7973" s="213">
        <v>323308</v>
      </c>
      <c r="J7973" s="213">
        <v>17781.939999999999</v>
      </c>
      <c r="K7973" s="212">
        <v>25864.639999999999</v>
      </c>
      <c r="L7973" s="212">
        <v>29097.72</v>
      </c>
      <c r="M7973" s="239">
        <f t="shared" si="629"/>
        <v>0.51520000000011346</v>
      </c>
      <c r="N7973" s="239"/>
      <c r="O7973" s="178"/>
      <c r="P7973" s="178"/>
      <c r="Q7973" s="178"/>
      <c r="R7973" s="178"/>
      <c r="S7973" s="178"/>
      <c r="T7973" s="178"/>
      <c r="U7973" s="178"/>
      <c r="V7973" s="178"/>
      <c r="W7973" s="178"/>
      <c r="X7973" s="178"/>
      <c r="Y7973" s="210">
        <f t="shared" si="628"/>
        <v>0.40162484472049692</v>
      </c>
      <c r="Z7973" s="211">
        <f t="shared" si="630"/>
        <v>0.44</v>
      </c>
      <c r="AA7973" s="178"/>
      <c r="AB7973" s="178"/>
      <c r="AC7973" s="178"/>
    </row>
    <row r="7974" spans="2:29" x14ac:dyDescent="0.35">
      <c r="B7974" s="222">
        <v>805100</v>
      </c>
      <c r="C7974" s="208">
        <v>342824</v>
      </c>
      <c r="D7974" s="309">
        <v>18855.32</v>
      </c>
      <c r="E7974" s="206">
        <v>27425.919999999998</v>
      </c>
      <c r="F7974" s="206">
        <v>30854.16</v>
      </c>
      <c r="G7974" s="205">
        <f t="shared" si="631"/>
        <v>0.42581542665507388</v>
      </c>
      <c r="H7974" s="207">
        <f t="shared" si="632"/>
        <v>0.45</v>
      </c>
      <c r="I7974" s="213">
        <v>323354</v>
      </c>
      <c r="J7974" s="213">
        <v>17784.47</v>
      </c>
      <c r="K7974" s="212">
        <v>25868.32</v>
      </c>
      <c r="L7974" s="212">
        <v>29101.86</v>
      </c>
      <c r="M7974" s="239">
        <f t="shared" si="629"/>
        <v>0.51529999999980647</v>
      </c>
      <c r="N7974" s="239"/>
      <c r="O7974" s="178"/>
      <c r="P7974" s="178"/>
      <c r="Q7974" s="178"/>
      <c r="R7974" s="178"/>
      <c r="S7974" s="178"/>
      <c r="T7974" s="178"/>
      <c r="U7974" s="178"/>
      <c r="V7974" s="178"/>
      <c r="W7974" s="178"/>
      <c r="X7974" s="178"/>
      <c r="Y7974" s="210">
        <f t="shared" si="628"/>
        <v>0.40163209539187678</v>
      </c>
      <c r="Z7974" s="211">
        <f t="shared" si="630"/>
        <v>0.46</v>
      </c>
      <c r="AA7974" s="178"/>
      <c r="AB7974" s="178"/>
      <c r="AC7974" s="178"/>
    </row>
    <row r="7975" spans="2:29" x14ac:dyDescent="0.35">
      <c r="B7975" s="222">
        <v>805200</v>
      </c>
      <c r="C7975" s="208">
        <v>342869</v>
      </c>
      <c r="D7975" s="309">
        <v>18857.79</v>
      </c>
      <c r="E7975" s="206">
        <v>27429.52</v>
      </c>
      <c r="F7975" s="206">
        <v>30858.21</v>
      </c>
      <c r="G7975" s="205">
        <f t="shared" si="631"/>
        <v>0.4258184302036761</v>
      </c>
      <c r="H7975" s="207">
        <f t="shared" si="632"/>
        <v>0.45</v>
      </c>
      <c r="I7975" s="213">
        <v>323398</v>
      </c>
      <c r="J7975" s="213">
        <v>17786.89</v>
      </c>
      <c r="K7975" s="212">
        <v>25871.84</v>
      </c>
      <c r="L7975" s="212">
        <v>29105.82</v>
      </c>
      <c r="M7975" s="239">
        <f t="shared" si="629"/>
        <v>0.51520000000000432</v>
      </c>
      <c r="N7975" s="239"/>
      <c r="O7975" s="178"/>
      <c r="P7975" s="178"/>
      <c r="Q7975" s="178"/>
      <c r="R7975" s="178"/>
      <c r="S7975" s="178"/>
      <c r="T7975" s="178"/>
      <c r="U7975" s="178"/>
      <c r="V7975" s="178"/>
      <c r="W7975" s="178"/>
      <c r="X7975" s="178"/>
      <c r="Y7975" s="210">
        <f t="shared" si="628"/>
        <v>0.40163686040735219</v>
      </c>
      <c r="Z7975" s="211">
        <f t="shared" si="630"/>
        <v>0.44</v>
      </c>
      <c r="AA7975" s="178"/>
      <c r="AB7975" s="178"/>
      <c r="AC7975" s="178"/>
    </row>
    <row r="7976" spans="2:29" x14ac:dyDescent="0.35">
      <c r="B7976" s="222">
        <v>805300</v>
      </c>
      <c r="C7976" s="208">
        <v>342914</v>
      </c>
      <c r="D7976" s="309">
        <v>18860.27</v>
      </c>
      <c r="E7976" s="206">
        <v>27433.119999999999</v>
      </c>
      <c r="F7976" s="206">
        <v>30862.26</v>
      </c>
      <c r="G7976" s="205">
        <f t="shared" si="631"/>
        <v>0.42582143300633302</v>
      </c>
      <c r="H7976" s="207">
        <f t="shared" si="632"/>
        <v>0.45</v>
      </c>
      <c r="I7976" s="213">
        <v>323444</v>
      </c>
      <c r="J7976" s="213">
        <v>17789.419999999998</v>
      </c>
      <c r="K7976" s="212">
        <v>25875.52</v>
      </c>
      <c r="L7976" s="212">
        <v>29109.96</v>
      </c>
      <c r="M7976" s="239">
        <f t="shared" si="629"/>
        <v>0.51530000000027942</v>
      </c>
      <c r="N7976" s="239"/>
      <c r="O7976" s="178"/>
      <c r="P7976" s="178"/>
      <c r="Q7976" s="178"/>
      <c r="R7976" s="178"/>
      <c r="S7976" s="178"/>
      <c r="T7976" s="178"/>
      <c r="U7976" s="178"/>
      <c r="V7976" s="178"/>
      <c r="W7976" s="178"/>
      <c r="X7976" s="178"/>
      <c r="Y7976" s="210">
        <f t="shared" si="628"/>
        <v>0.4016441077859183</v>
      </c>
      <c r="Z7976" s="211">
        <f t="shared" si="630"/>
        <v>0.46</v>
      </c>
      <c r="AA7976" s="178"/>
      <c r="AB7976" s="178"/>
      <c r="AC7976" s="178"/>
    </row>
    <row r="7977" spans="2:29" x14ac:dyDescent="0.35">
      <c r="B7977" s="222">
        <v>805400</v>
      </c>
      <c r="C7977" s="208">
        <v>342959</v>
      </c>
      <c r="D7977" s="309">
        <v>18862.740000000002</v>
      </c>
      <c r="E7977" s="206">
        <v>27436.720000000001</v>
      </c>
      <c r="F7977" s="206">
        <v>30866.31</v>
      </c>
      <c r="G7977" s="205">
        <f t="shared" si="631"/>
        <v>0.42582443506332257</v>
      </c>
      <c r="H7977" s="207">
        <f t="shared" si="632"/>
        <v>0.45</v>
      </c>
      <c r="I7977" s="213">
        <v>323488</v>
      </c>
      <c r="J7977" s="213">
        <v>17791.84</v>
      </c>
      <c r="K7977" s="212">
        <v>25879.040000000001</v>
      </c>
      <c r="L7977" s="212">
        <v>29113.919999999998</v>
      </c>
      <c r="M7977" s="239">
        <f t="shared" si="629"/>
        <v>0.51519999999989519</v>
      </c>
      <c r="N7977" s="239"/>
      <c r="O7977" s="178"/>
      <c r="P7977" s="178"/>
      <c r="Q7977" s="178"/>
      <c r="R7977" s="178"/>
      <c r="S7977" s="178"/>
      <c r="T7977" s="178"/>
      <c r="U7977" s="178"/>
      <c r="V7977" s="178"/>
      <c r="W7977" s="178"/>
      <c r="X7977" s="178"/>
      <c r="Y7977" s="210">
        <f t="shared" si="628"/>
        <v>0.40164887012664513</v>
      </c>
      <c r="Z7977" s="211">
        <f t="shared" si="630"/>
        <v>0.44</v>
      </c>
      <c r="AA7977" s="178"/>
      <c r="AB7977" s="178"/>
      <c r="AC7977" s="178"/>
    </row>
    <row r="7978" spans="2:29" x14ac:dyDescent="0.35">
      <c r="B7978" s="222">
        <v>805500</v>
      </c>
      <c r="C7978" s="208">
        <v>343004</v>
      </c>
      <c r="D7978" s="309">
        <v>18865.22</v>
      </c>
      <c r="E7978" s="206">
        <v>27440.32</v>
      </c>
      <c r="F7978" s="206">
        <v>30870.36</v>
      </c>
      <c r="G7978" s="205">
        <f t="shared" si="631"/>
        <v>0.42582743637492243</v>
      </c>
      <c r="H7978" s="207">
        <f t="shared" si="632"/>
        <v>0.45</v>
      </c>
      <c r="I7978" s="213">
        <v>323534</v>
      </c>
      <c r="J7978" s="213">
        <v>17794.37</v>
      </c>
      <c r="K7978" s="212">
        <v>25882.720000000001</v>
      </c>
      <c r="L7978" s="212">
        <v>29118.06</v>
      </c>
      <c r="M7978" s="239">
        <f t="shared" si="629"/>
        <v>0.51529999999955178</v>
      </c>
      <c r="N7978" s="239"/>
      <c r="O7978" s="178"/>
      <c r="P7978" s="178"/>
      <c r="Q7978" s="178"/>
      <c r="R7978" s="178"/>
      <c r="S7978" s="178"/>
      <c r="T7978" s="178"/>
      <c r="U7978" s="178"/>
      <c r="V7978" s="178"/>
      <c r="W7978" s="178"/>
      <c r="X7978" s="178"/>
      <c r="Y7978" s="210">
        <f t="shared" si="628"/>
        <v>0.40165611421477343</v>
      </c>
      <c r="Z7978" s="211">
        <f t="shared" si="630"/>
        <v>0.46</v>
      </c>
      <c r="AA7978" s="178"/>
      <c r="AB7978" s="178"/>
      <c r="AC7978" s="178"/>
    </row>
    <row r="7979" spans="2:29" x14ac:dyDescent="0.35">
      <c r="B7979" s="222">
        <v>805600</v>
      </c>
      <c r="C7979" s="208">
        <v>343049</v>
      </c>
      <c r="D7979" s="309">
        <v>18867.689999999999</v>
      </c>
      <c r="E7979" s="206">
        <v>27443.919999999998</v>
      </c>
      <c r="F7979" s="206">
        <v>30874.41</v>
      </c>
      <c r="G7979" s="205">
        <f t="shared" si="631"/>
        <v>0.42583043694141015</v>
      </c>
      <c r="H7979" s="207">
        <f t="shared" si="632"/>
        <v>0.45</v>
      </c>
      <c r="I7979" s="213">
        <v>323578</v>
      </c>
      <c r="J7979" s="213">
        <v>17796.79</v>
      </c>
      <c r="K7979" s="212">
        <v>25886.240000000002</v>
      </c>
      <c r="L7979" s="212">
        <v>29122.02</v>
      </c>
      <c r="M7979" s="239">
        <f t="shared" si="629"/>
        <v>0.51519999999974975</v>
      </c>
      <c r="N7979" s="239"/>
      <c r="O7979" s="178"/>
      <c r="P7979" s="178"/>
      <c r="Q7979" s="178"/>
      <c r="R7979" s="178"/>
      <c r="S7979" s="178"/>
      <c r="T7979" s="178"/>
      <c r="U7979" s="178"/>
      <c r="V7979" s="178"/>
      <c r="W7979" s="178"/>
      <c r="X7979" s="178"/>
      <c r="Y7979" s="210">
        <f t="shared" si="628"/>
        <v>0.40166087388282024</v>
      </c>
      <c r="Z7979" s="211">
        <f t="shared" si="630"/>
        <v>0.44</v>
      </c>
      <c r="AA7979" s="178"/>
      <c r="AB7979" s="178"/>
      <c r="AC7979" s="178"/>
    </row>
    <row r="7980" spans="2:29" x14ac:dyDescent="0.35">
      <c r="B7980" s="222">
        <v>805700</v>
      </c>
      <c r="C7980" s="208">
        <v>343094</v>
      </c>
      <c r="D7980" s="309">
        <v>18870.169999999998</v>
      </c>
      <c r="E7980" s="206">
        <v>27447.52</v>
      </c>
      <c r="F7980" s="206">
        <v>30878.46</v>
      </c>
      <c r="G7980" s="205">
        <f t="shared" si="631"/>
        <v>0.42583343676306318</v>
      </c>
      <c r="H7980" s="207">
        <f t="shared" si="632"/>
        <v>0.45</v>
      </c>
      <c r="I7980" s="213">
        <v>323624</v>
      </c>
      <c r="J7980" s="213">
        <v>17799.32</v>
      </c>
      <c r="K7980" s="212">
        <v>25889.919999999998</v>
      </c>
      <c r="L7980" s="212">
        <v>29126.16</v>
      </c>
      <c r="M7980" s="239">
        <f t="shared" si="629"/>
        <v>0.51530000000006115</v>
      </c>
      <c r="N7980" s="239"/>
      <c r="O7980" s="178"/>
      <c r="P7980" s="178"/>
      <c r="Q7980" s="178"/>
      <c r="R7980" s="178"/>
      <c r="S7980" s="178"/>
      <c r="T7980" s="178"/>
      <c r="U7980" s="178"/>
      <c r="V7980" s="178"/>
      <c r="W7980" s="178"/>
      <c r="X7980" s="178"/>
      <c r="Y7980" s="210">
        <f t="shared" si="628"/>
        <v>0.40166811468288444</v>
      </c>
      <c r="Z7980" s="211">
        <f t="shared" si="630"/>
        <v>0.46</v>
      </c>
      <c r="AA7980" s="178"/>
      <c r="AB7980" s="178"/>
      <c r="AC7980" s="178"/>
    </row>
    <row r="7981" spans="2:29" x14ac:dyDescent="0.35">
      <c r="B7981" s="222">
        <v>805800</v>
      </c>
      <c r="C7981" s="208">
        <v>343139</v>
      </c>
      <c r="D7981" s="309">
        <v>18872.64</v>
      </c>
      <c r="E7981" s="206">
        <v>27451.119999999999</v>
      </c>
      <c r="F7981" s="206">
        <v>30882.51</v>
      </c>
      <c r="G7981" s="205">
        <f t="shared" si="631"/>
        <v>0.42583643584015884</v>
      </c>
      <c r="H7981" s="207">
        <f t="shared" si="632"/>
        <v>0.45</v>
      </c>
      <c r="I7981" s="213">
        <v>323668</v>
      </c>
      <c r="J7981" s="213">
        <v>17801.740000000002</v>
      </c>
      <c r="K7981" s="212">
        <v>25893.439999999999</v>
      </c>
      <c r="L7981" s="212">
        <v>29130.12</v>
      </c>
      <c r="M7981" s="239">
        <f t="shared" si="629"/>
        <v>0.51520000000025901</v>
      </c>
      <c r="N7981" s="239"/>
      <c r="O7981" s="178"/>
      <c r="P7981" s="178"/>
      <c r="Q7981" s="178"/>
      <c r="R7981" s="178"/>
      <c r="S7981" s="178"/>
      <c r="T7981" s="178"/>
      <c r="U7981" s="178"/>
      <c r="V7981" s="178"/>
      <c r="W7981" s="178"/>
      <c r="X7981" s="178"/>
      <c r="Y7981" s="210">
        <f t="shared" si="628"/>
        <v>0.40167287168031768</v>
      </c>
      <c r="Z7981" s="211">
        <f t="shared" si="630"/>
        <v>0.44</v>
      </c>
      <c r="AA7981" s="178"/>
      <c r="AB7981" s="178"/>
      <c r="AC7981" s="178"/>
    </row>
    <row r="7982" spans="2:29" x14ac:dyDescent="0.35">
      <c r="B7982" s="222">
        <v>805900</v>
      </c>
      <c r="C7982" s="208">
        <v>343184</v>
      </c>
      <c r="D7982" s="309">
        <v>18875.12</v>
      </c>
      <c r="E7982" s="206">
        <v>27454.720000000001</v>
      </c>
      <c r="F7982" s="206">
        <v>30886.560000000001</v>
      </c>
      <c r="G7982" s="205">
        <f t="shared" si="631"/>
        <v>0.42583943417297432</v>
      </c>
      <c r="H7982" s="207">
        <f t="shared" si="632"/>
        <v>0.45</v>
      </c>
      <c r="I7982" s="213">
        <v>323714</v>
      </c>
      <c r="J7982" s="213">
        <v>17804.27</v>
      </c>
      <c r="K7982" s="212">
        <v>25897.119999999999</v>
      </c>
      <c r="L7982" s="212">
        <v>29134.26</v>
      </c>
      <c r="M7982" s="239">
        <f t="shared" si="629"/>
        <v>0.51529999999995202</v>
      </c>
      <c r="N7982" s="239"/>
      <c r="O7982" s="178"/>
      <c r="P7982" s="178"/>
      <c r="Q7982" s="178"/>
      <c r="R7982" s="178"/>
      <c r="S7982" s="178"/>
      <c r="T7982" s="178"/>
      <c r="U7982" s="178"/>
      <c r="V7982" s="178"/>
      <c r="W7982" s="178"/>
      <c r="X7982" s="178"/>
      <c r="Y7982" s="210">
        <f t="shared" si="628"/>
        <v>0.40168010919468916</v>
      </c>
      <c r="Z7982" s="211">
        <f t="shared" si="630"/>
        <v>0.46</v>
      </c>
      <c r="AA7982" s="178"/>
      <c r="AB7982" s="178"/>
      <c r="AC7982" s="178"/>
    </row>
    <row r="7983" spans="2:29" x14ac:dyDescent="0.35">
      <c r="B7983" s="222">
        <v>806000</v>
      </c>
      <c r="C7983" s="208">
        <v>343229</v>
      </c>
      <c r="D7983" s="309">
        <v>18877.59</v>
      </c>
      <c r="E7983" s="206">
        <v>27458.32</v>
      </c>
      <c r="F7983" s="206">
        <v>30890.61</v>
      </c>
      <c r="G7983" s="205">
        <f t="shared" si="631"/>
        <v>0.4258424317617866</v>
      </c>
      <c r="H7983" s="207">
        <f t="shared" si="632"/>
        <v>0.45</v>
      </c>
      <c r="I7983" s="213">
        <v>323758</v>
      </c>
      <c r="J7983" s="213">
        <v>17806.689999999999</v>
      </c>
      <c r="K7983" s="212">
        <v>25900.639999999999</v>
      </c>
      <c r="L7983" s="212">
        <v>29138.22</v>
      </c>
      <c r="M7983" s="239">
        <f t="shared" si="629"/>
        <v>0.51520000000011346</v>
      </c>
      <c r="N7983" s="239"/>
      <c r="O7983" s="178"/>
      <c r="P7983" s="178"/>
      <c r="Q7983" s="178"/>
      <c r="R7983" s="178"/>
      <c r="S7983" s="178"/>
      <c r="T7983" s="178"/>
      <c r="U7983" s="178"/>
      <c r="V7983" s="178"/>
      <c r="W7983" s="178"/>
      <c r="X7983" s="178"/>
      <c r="Y7983" s="210">
        <f t="shared" si="628"/>
        <v>0.40168486352357319</v>
      </c>
      <c r="Z7983" s="211">
        <f t="shared" si="630"/>
        <v>0.44</v>
      </c>
      <c r="AA7983" s="178"/>
      <c r="AB7983" s="178"/>
      <c r="AC7983" s="178"/>
    </row>
    <row r="7984" spans="2:29" x14ac:dyDescent="0.35">
      <c r="B7984" s="222">
        <v>806100</v>
      </c>
      <c r="C7984" s="208">
        <v>343274</v>
      </c>
      <c r="D7984" s="309">
        <v>18880.07</v>
      </c>
      <c r="E7984" s="206">
        <v>27461.919999999998</v>
      </c>
      <c r="F7984" s="206">
        <v>30894.66</v>
      </c>
      <c r="G7984" s="205">
        <f t="shared" si="631"/>
        <v>0.42584542860687258</v>
      </c>
      <c r="H7984" s="207">
        <f t="shared" si="632"/>
        <v>0.45</v>
      </c>
      <c r="I7984" s="213">
        <v>323804</v>
      </c>
      <c r="J7984" s="213">
        <v>17809.22</v>
      </c>
      <c r="K7984" s="212">
        <v>25904.32</v>
      </c>
      <c r="L7984" s="212">
        <v>29142.36</v>
      </c>
      <c r="M7984" s="239">
        <f t="shared" si="629"/>
        <v>0.51529999999980647</v>
      </c>
      <c r="N7984" s="239"/>
      <c r="O7984" s="178"/>
      <c r="P7984" s="178"/>
      <c r="Q7984" s="178"/>
      <c r="R7984" s="178"/>
      <c r="S7984" s="178"/>
      <c r="T7984" s="178"/>
      <c r="U7984" s="178"/>
      <c r="V7984" s="178"/>
      <c r="W7984" s="178"/>
      <c r="X7984" s="178"/>
      <c r="Y7984" s="210">
        <f t="shared" si="628"/>
        <v>0.401692097754621</v>
      </c>
      <c r="Z7984" s="211">
        <f t="shared" si="630"/>
        <v>0.46</v>
      </c>
      <c r="AA7984" s="178"/>
      <c r="AB7984" s="178"/>
      <c r="AC7984" s="178"/>
    </row>
    <row r="7985" spans="2:29" x14ac:dyDescent="0.35">
      <c r="B7985" s="222">
        <v>806200</v>
      </c>
      <c r="C7985" s="208">
        <v>343319</v>
      </c>
      <c r="D7985" s="309">
        <v>18882.54</v>
      </c>
      <c r="E7985" s="206">
        <v>27465.52</v>
      </c>
      <c r="F7985" s="206">
        <v>30898.71</v>
      </c>
      <c r="G7985" s="205">
        <f t="shared" si="631"/>
        <v>0.42584842470850903</v>
      </c>
      <c r="H7985" s="207">
        <f t="shared" si="632"/>
        <v>0.45</v>
      </c>
      <c r="I7985" s="213">
        <v>323848</v>
      </c>
      <c r="J7985" s="213">
        <v>17811.64</v>
      </c>
      <c r="K7985" s="212">
        <v>25907.84</v>
      </c>
      <c r="L7985" s="212">
        <v>29146.32</v>
      </c>
      <c r="M7985" s="239">
        <f t="shared" si="629"/>
        <v>0.51520000000000432</v>
      </c>
      <c r="N7985" s="239"/>
      <c r="O7985" s="178"/>
      <c r="P7985" s="178"/>
      <c r="Q7985" s="178"/>
      <c r="R7985" s="178"/>
      <c r="S7985" s="178"/>
      <c r="T7985" s="178"/>
      <c r="U7985" s="178"/>
      <c r="V7985" s="178"/>
      <c r="W7985" s="178"/>
      <c r="X7985" s="178"/>
      <c r="Y7985" s="210">
        <f t="shared" si="628"/>
        <v>0.40169684941701811</v>
      </c>
      <c r="Z7985" s="211">
        <f t="shared" si="630"/>
        <v>0.44</v>
      </c>
      <c r="AA7985" s="178"/>
      <c r="AB7985" s="178"/>
      <c r="AC7985" s="178"/>
    </row>
    <row r="7986" spans="2:29" x14ac:dyDescent="0.35">
      <c r="B7986" s="222">
        <v>806300</v>
      </c>
      <c r="C7986" s="208">
        <v>343364</v>
      </c>
      <c r="D7986" s="309">
        <v>18885.02</v>
      </c>
      <c r="E7986" s="206">
        <v>27469.119999999999</v>
      </c>
      <c r="F7986" s="206">
        <v>30902.76</v>
      </c>
      <c r="G7986" s="205">
        <f t="shared" si="631"/>
        <v>0.42585142006697257</v>
      </c>
      <c r="H7986" s="207">
        <f t="shared" si="632"/>
        <v>0.45</v>
      </c>
      <c r="I7986" s="213">
        <v>323894</v>
      </c>
      <c r="J7986" s="213">
        <v>17814.169999999998</v>
      </c>
      <c r="K7986" s="212">
        <v>25911.52</v>
      </c>
      <c r="L7986" s="212">
        <v>29150.46</v>
      </c>
      <c r="M7986" s="239">
        <f t="shared" si="629"/>
        <v>0.51530000000027942</v>
      </c>
      <c r="N7986" s="239"/>
      <c r="O7986" s="178"/>
      <c r="P7986" s="178"/>
      <c r="Q7986" s="178"/>
      <c r="R7986" s="178"/>
      <c r="S7986" s="178"/>
      <c r="T7986" s="178"/>
      <c r="U7986" s="178"/>
      <c r="V7986" s="178"/>
      <c r="W7986" s="178"/>
      <c r="X7986" s="178"/>
      <c r="Y7986" s="210">
        <f t="shared" si="628"/>
        <v>0.40170408036710903</v>
      </c>
      <c r="Z7986" s="211">
        <f t="shared" si="630"/>
        <v>0.46</v>
      </c>
      <c r="AA7986" s="178"/>
      <c r="AB7986" s="178"/>
      <c r="AC7986" s="178"/>
    </row>
    <row r="7987" spans="2:29" x14ac:dyDescent="0.35">
      <c r="B7987" s="222">
        <v>806400</v>
      </c>
      <c r="C7987" s="208">
        <v>343409</v>
      </c>
      <c r="D7987" s="309">
        <v>18887.490000000002</v>
      </c>
      <c r="E7987" s="206">
        <v>27472.720000000001</v>
      </c>
      <c r="F7987" s="206">
        <v>30906.81</v>
      </c>
      <c r="G7987" s="205">
        <f t="shared" si="631"/>
        <v>0.42585441468253971</v>
      </c>
      <c r="H7987" s="207">
        <f t="shared" si="632"/>
        <v>0.45</v>
      </c>
      <c r="I7987" s="213">
        <v>323938</v>
      </c>
      <c r="J7987" s="213">
        <v>17816.59</v>
      </c>
      <c r="K7987" s="212">
        <v>25915.040000000001</v>
      </c>
      <c r="L7987" s="212">
        <v>29154.42</v>
      </c>
      <c r="M7987" s="239">
        <f t="shared" si="629"/>
        <v>0.51519999999989519</v>
      </c>
      <c r="N7987" s="239"/>
      <c r="O7987" s="178"/>
      <c r="P7987" s="178"/>
      <c r="Q7987" s="178"/>
      <c r="R7987" s="178"/>
      <c r="S7987" s="178"/>
      <c r="T7987" s="178"/>
      <c r="U7987" s="178"/>
      <c r="V7987" s="178"/>
      <c r="W7987" s="178"/>
      <c r="X7987" s="178"/>
      <c r="Y7987" s="210">
        <f t="shared" si="628"/>
        <v>0.40170882936507935</v>
      </c>
      <c r="Z7987" s="211">
        <f t="shared" si="630"/>
        <v>0.44</v>
      </c>
      <c r="AA7987" s="178"/>
      <c r="AB7987" s="178"/>
      <c r="AC7987" s="178"/>
    </row>
    <row r="7988" spans="2:29" x14ac:dyDescent="0.35">
      <c r="B7988" s="222">
        <v>806500</v>
      </c>
      <c r="C7988" s="208">
        <v>343454</v>
      </c>
      <c r="D7988" s="309">
        <v>18889.97</v>
      </c>
      <c r="E7988" s="206">
        <v>27476.32</v>
      </c>
      <c r="F7988" s="206">
        <v>30910.86</v>
      </c>
      <c r="G7988" s="205">
        <f t="shared" si="631"/>
        <v>0.42585740855548665</v>
      </c>
      <c r="H7988" s="207">
        <f t="shared" si="632"/>
        <v>0.45</v>
      </c>
      <c r="I7988" s="213">
        <v>323984</v>
      </c>
      <c r="J7988" s="213">
        <v>17819.12</v>
      </c>
      <c r="K7988" s="212">
        <v>25918.720000000001</v>
      </c>
      <c r="L7988" s="212">
        <v>29158.560000000001</v>
      </c>
      <c r="M7988" s="239">
        <f t="shared" si="629"/>
        <v>0.51529999999955178</v>
      </c>
      <c r="N7988" s="239"/>
      <c r="O7988" s="178"/>
      <c r="P7988" s="178"/>
      <c r="Q7988" s="178"/>
      <c r="R7988" s="178"/>
      <c r="S7988" s="178"/>
      <c r="T7988" s="178"/>
      <c r="U7988" s="178"/>
      <c r="V7988" s="178"/>
      <c r="W7988" s="178"/>
      <c r="X7988" s="178"/>
      <c r="Y7988" s="210">
        <f t="shared" si="628"/>
        <v>0.40171605703657781</v>
      </c>
      <c r="Z7988" s="211">
        <f t="shared" si="630"/>
        <v>0.46</v>
      </c>
      <c r="AA7988" s="178"/>
      <c r="AB7988" s="178"/>
      <c r="AC7988" s="178"/>
    </row>
    <row r="7989" spans="2:29" x14ac:dyDescent="0.35">
      <c r="B7989" s="222">
        <v>806600</v>
      </c>
      <c r="C7989" s="208">
        <v>343499</v>
      </c>
      <c r="D7989" s="309">
        <v>18892.439999999999</v>
      </c>
      <c r="E7989" s="206">
        <v>27479.919999999998</v>
      </c>
      <c r="F7989" s="206">
        <v>30914.91</v>
      </c>
      <c r="G7989" s="205">
        <f t="shared" si="631"/>
        <v>0.42586040168608974</v>
      </c>
      <c r="H7989" s="207">
        <f t="shared" si="632"/>
        <v>0.45</v>
      </c>
      <c r="I7989" s="213">
        <v>324028</v>
      </c>
      <c r="J7989" s="213">
        <v>17821.54</v>
      </c>
      <c r="K7989" s="212">
        <v>25922.240000000002</v>
      </c>
      <c r="L7989" s="212">
        <v>29162.52</v>
      </c>
      <c r="M7989" s="239">
        <f t="shared" si="629"/>
        <v>0.51519999999974975</v>
      </c>
      <c r="N7989" s="239"/>
      <c r="O7989" s="178"/>
      <c r="P7989" s="178"/>
      <c r="Q7989" s="178"/>
      <c r="R7989" s="178"/>
      <c r="S7989" s="178"/>
      <c r="T7989" s="178"/>
      <c r="U7989" s="178"/>
      <c r="V7989" s="178"/>
      <c r="W7989" s="178"/>
      <c r="X7989" s="178"/>
      <c r="Y7989" s="210">
        <f t="shared" si="628"/>
        <v>0.40172080337217952</v>
      </c>
      <c r="Z7989" s="211">
        <f t="shared" si="630"/>
        <v>0.44</v>
      </c>
      <c r="AA7989" s="178"/>
      <c r="AB7989" s="178"/>
      <c r="AC7989" s="178"/>
    </row>
    <row r="7990" spans="2:29" x14ac:dyDescent="0.35">
      <c r="B7990" s="222">
        <v>806700</v>
      </c>
      <c r="C7990" s="208">
        <v>343544</v>
      </c>
      <c r="D7990" s="309">
        <v>18894.919999999998</v>
      </c>
      <c r="E7990" s="206">
        <v>27483.52</v>
      </c>
      <c r="F7990" s="206">
        <v>30918.959999999999</v>
      </c>
      <c r="G7990" s="205">
        <f t="shared" si="631"/>
        <v>0.42586339407462503</v>
      </c>
      <c r="H7990" s="207">
        <f t="shared" si="632"/>
        <v>0.45</v>
      </c>
      <c r="I7990" s="213">
        <v>324074</v>
      </c>
      <c r="J7990" s="213">
        <v>17824.07</v>
      </c>
      <c r="K7990" s="212">
        <v>25925.919999999998</v>
      </c>
      <c r="L7990" s="212">
        <v>29166.66</v>
      </c>
      <c r="M7990" s="239">
        <f t="shared" si="629"/>
        <v>0.51530000000006115</v>
      </c>
      <c r="N7990" s="239"/>
      <c r="O7990" s="178"/>
      <c r="P7990" s="178"/>
      <c r="Q7990" s="178"/>
      <c r="R7990" s="178"/>
      <c r="S7990" s="178"/>
      <c r="T7990" s="178"/>
      <c r="U7990" s="178"/>
      <c r="V7990" s="178"/>
      <c r="W7990" s="178"/>
      <c r="X7990" s="178"/>
      <c r="Y7990" s="210">
        <f t="shared" si="628"/>
        <v>0.40172802776744765</v>
      </c>
      <c r="Z7990" s="211">
        <f t="shared" si="630"/>
        <v>0.46</v>
      </c>
      <c r="AA7990" s="178"/>
      <c r="AB7990" s="178"/>
      <c r="AC7990" s="178"/>
    </row>
    <row r="7991" spans="2:29" x14ac:dyDescent="0.35">
      <c r="B7991" s="222">
        <v>806800</v>
      </c>
      <c r="C7991" s="208">
        <v>343589</v>
      </c>
      <c r="D7991" s="309">
        <v>18897.39</v>
      </c>
      <c r="E7991" s="206">
        <v>27487.119999999999</v>
      </c>
      <c r="F7991" s="206">
        <v>30923.01</v>
      </c>
      <c r="G7991" s="205">
        <f t="shared" si="631"/>
        <v>0.42586638572136837</v>
      </c>
      <c r="H7991" s="207">
        <f t="shared" si="632"/>
        <v>0.45</v>
      </c>
      <c r="I7991" s="213">
        <v>324118</v>
      </c>
      <c r="J7991" s="213">
        <v>17826.490000000002</v>
      </c>
      <c r="K7991" s="212">
        <v>25929.439999999999</v>
      </c>
      <c r="L7991" s="212">
        <v>29170.62</v>
      </c>
      <c r="M7991" s="239">
        <f t="shared" si="629"/>
        <v>0.51520000000025901</v>
      </c>
      <c r="N7991" s="239"/>
      <c r="O7991" s="178"/>
      <c r="P7991" s="178"/>
      <c r="Q7991" s="178"/>
      <c r="R7991" s="178"/>
      <c r="S7991" s="178"/>
      <c r="T7991" s="178"/>
      <c r="U7991" s="178"/>
      <c r="V7991" s="178"/>
      <c r="W7991" s="178"/>
      <c r="X7991" s="178"/>
      <c r="Y7991" s="210">
        <f t="shared" si="628"/>
        <v>0.40173277144273672</v>
      </c>
      <c r="Z7991" s="211">
        <f t="shared" si="630"/>
        <v>0.44</v>
      </c>
      <c r="AA7991" s="178"/>
      <c r="AB7991" s="178"/>
      <c r="AC7991" s="178"/>
    </row>
    <row r="7992" spans="2:29" x14ac:dyDescent="0.35">
      <c r="B7992" s="222">
        <v>806900</v>
      </c>
      <c r="C7992" s="208">
        <v>343634</v>
      </c>
      <c r="D7992" s="309">
        <v>18899.87</v>
      </c>
      <c r="E7992" s="206">
        <v>27490.720000000001</v>
      </c>
      <c r="F7992" s="206">
        <v>30927.06</v>
      </c>
      <c r="G7992" s="205">
        <f t="shared" si="631"/>
        <v>0.42586937662659563</v>
      </c>
      <c r="H7992" s="207">
        <f t="shared" si="632"/>
        <v>0.45</v>
      </c>
      <c r="I7992" s="213">
        <v>324164</v>
      </c>
      <c r="J7992" s="213">
        <v>17829.02</v>
      </c>
      <c r="K7992" s="212">
        <v>25933.119999999999</v>
      </c>
      <c r="L7992" s="212">
        <v>29174.76</v>
      </c>
      <c r="M7992" s="239">
        <f t="shared" si="629"/>
        <v>0.51529999999995202</v>
      </c>
      <c r="N7992" s="239"/>
      <c r="O7992" s="178"/>
      <c r="P7992" s="178"/>
      <c r="Q7992" s="178"/>
      <c r="R7992" s="178"/>
      <c r="S7992" s="178"/>
      <c r="T7992" s="178"/>
      <c r="U7992" s="178"/>
      <c r="V7992" s="178"/>
      <c r="W7992" s="178"/>
      <c r="X7992" s="178"/>
      <c r="Y7992" s="210">
        <f t="shared" si="628"/>
        <v>0.40173999256413434</v>
      </c>
      <c r="Z7992" s="211">
        <f t="shared" si="630"/>
        <v>0.46</v>
      </c>
      <c r="AA7992" s="178"/>
      <c r="AB7992" s="178"/>
      <c r="AC7992" s="178"/>
    </row>
    <row r="7993" spans="2:29" x14ac:dyDescent="0.35">
      <c r="B7993" s="222">
        <v>807000</v>
      </c>
      <c r="C7993" s="208">
        <v>343679</v>
      </c>
      <c r="D7993" s="309">
        <v>18902.34</v>
      </c>
      <c r="E7993" s="206">
        <v>27494.32</v>
      </c>
      <c r="F7993" s="206">
        <v>30931.11</v>
      </c>
      <c r="G7993" s="205">
        <f t="shared" si="631"/>
        <v>0.42587236679058238</v>
      </c>
      <c r="H7993" s="207">
        <f t="shared" si="632"/>
        <v>0.45</v>
      </c>
      <c r="I7993" s="213">
        <v>324208</v>
      </c>
      <c r="J7993" s="213">
        <v>17831.439999999999</v>
      </c>
      <c r="K7993" s="212">
        <v>25936.639999999999</v>
      </c>
      <c r="L7993" s="212">
        <v>29178.720000000001</v>
      </c>
      <c r="M7993" s="239">
        <f t="shared" si="629"/>
        <v>0.51520000000011346</v>
      </c>
      <c r="N7993" s="239"/>
      <c r="O7993" s="178"/>
      <c r="P7993" s="178"/>
      <c r="Q7993" s="178"/>
      <c r="R7993" s="178"/>
      <c r="S7993" s="178"/>
      <c r="T7993" s="178"/>
      <c r="U7993" s="178"/>
      <c r="V7993" s="178"/>
      <c r="W7993" s="178"/>
      <c r="X7993" s="178"/>
      <c r="Y7993" s="210">
        <f t="shared" si="628"/>
        <v>0.4017447335811648</v>
      </c>
      <c r="Z7993" s="211">
        <f t="shared" si="630"/>
        <v>0.44</v>
      </c>
      <c r="AA7993" s="178"/>
      <c r="AB7993" s="178"/>
      <c r="AC7993" s="178"/>
    </row>
    <row r="7994" spans="2:29" x14ac:dyDescent="0.35">
      <c r="B7994" s="222">
        <v>807100</v>
      </c>
      <c r="C7994" s="208">
        <v>343724</v>
      </c>
      <c r="D7994" s="309">
        <v>18904.82</v>
      </c>
      <c r="E7994" s="206">
        <v>27497.919999999998</v>
      </c>
      <c r="F7994" s="206">
        <v>30935.16</v>
      </c>
      <c r="G7994" s="205">
        <f t="shared" si="631"/>
        <v>0.42587535621360428</v>
      </c>
      <c r="H7994" s="207">
        <f t="shared" si="632"/>
        <v>0.45</v>
      </c>
      <c r="I7994" s="213">
        <v>324254</v>
      </c>
      <c r="J7994" s="213">
        <v>17833.97</v>
      </c>
      <c r="K7994" s="212">
        <v>25940.32</v>
      </c>
      <c r="L7994" s="212">
        <v>29182.86</v>
      </c>
      <c r="M7994" s="239">
        <f t="shared" si="629"/>
        <v>0.51529999999980647</v>
      </c>
      <c r="N7994" s="239"/>
      <c r="O7994" s="178"/>
      <c r="P7994" s="178"/>
      <c r="Q7994" s="178"/>
      <c r="R7994" s="178"/>
      <c r="S7994" s="178"/>
      <c r="T7994" s="178"/>
      <c r="U7994" s="178"/>
      <c r="V7994" s="178"/>
      <c r="W7994" s="178"/>
      <c r="X7994" s="178"/>
      <c r="Y7994" s="210">
        <f t="shared" si="628"/>
        <v>0.40175195143104941</v>
      </c>
      <c r="Z7994" s="211">
        <f t="shared" si="630"/>
        <v>0.46</v>
      </c>
      <c r="AA7994" s="178"/>
      <c r="AB7994" s="178"/>
      <c r="AC7994" s="178"/>
    </row>
    <row r="7995" spans="2:29" x14ac:dyDescent="0.35">
      <c r="B7995" s="222">
        <v>807200</v>
      </c>
      <c r="C7995" s="208">
        <v>343769</v>
      </c>
      <c r="D7995" s="309">
        <v>18907.29</v>
      </c>
      <c r="E7995" s="206">
        <v>27501.52</v>
      </c>
      <c r="F7995" s="206">
        <v>30939.21</v>
      </c>
      <c r="G7995" s="205">
        <f t="shared" si="631"/>
        <v>0.42587834489593657</v>
      </c>
      <c r="H7995" s="207">
        <f t="shared" si="632"/>
        <v>0.45</v>
      </c>
      <c r="I7995" s="213">
        <v>324298</v>
      </c>
      <c r="J7995" s="213">
        <v>17836.39</v>
      </c>
      <c r="K7995" s="212">
        <v>25943.84</v>
      </c>
      <c r="L7995" s="212">
        <v>29186.82</v>
      </c>
      <c r="M7995" s="239">
        <f t="shared" si="629"/>
        <v>0.51520000000000432</v>
      </c>
      <c r="N7995" s="239"/>
      <c r="O7995" s="178"/>
      <c r="P7995" s="178"/>
      <c r="Q7995" s="178"/>
      <c r="R7995" s="178"/>
      <c r="S7995" s="178"/>
      <c r="T7995" s="178"/>
      <c r="U7995" s="178"/>
      <c r="V7995" s="178"/>
      <c r="W7995" s="178"/>
      <c r="X7995" s="178"/>
      <c r="Y7995" s="210">
        <f t="shared" si="628"/>
        <v>0.40175668979187312</v>
      </c>
      <c r="Z7995" s="211">
        <f t="shared" si="630"/>
        <v>0.44</v>
      </c>
      <c r="AA7995" s="178"/>
      <c r="AB7995" s="178"/>
      <c r="AC7995" s="178"/>
    </row>
    <row r="7996" spans="2:29" x14ac:dyDescent="0.35">
      <c r="B7996" s="222">
        <v>807300</v>
      </c>
      <c r="C7996" s="208">
        <v>343814</v>
      </c>
      <c r="D7996" s="309">
        <v>18909.77</v>
      </c>
      <c r="E7996" s="206">
        <v>27505.119999999999</v>
      </c>
      <c r="F7996" s="206">
        <v>30943.26</v>
      </c>
      <c r="G7996" s="205">
        <f t="shared" si="631"/>
        <v>0.42588133283785456</v>
      </c>
      <c r="H7996" s="207">
        <f t="shared" si="632"/>
        <v>0.45</v>
      </c>
      <c r="I7996" s="213">
        <v>324344</v>
      </c>
      <c r="J7996" s="213">
        <v>17838.919999999998</v>
      </c>
      <c r="K7996" s="212">
        <v>25947.52</v>
      </c>
      <c r="L7996" s="212">
        <v>29190.959999999999</v>
      </c>
      <c r="M7996" s="239">
        <f t="shared" si="629"/>
        <v>0.51530000000027942</v>
      </c>
      <c r="N7996" s="239"/>
      <c r="O7996" s="178"/>
      <c r="P7996" s="178"/>
      <c r="Q7996" s="178"/>
      <c r="R7996" s="178"/>
      <c r="S7996" s="178"/>
      <c r="T7996" s="178"/>
      <c r="U7996" s="178"/>
      <c r="V7996" s="178"/>
      <c r="W7996" s="178"/>
      <c r="X7996" s="178"/>
      <c r="Y7996" s="210">
        <f t="shared" si="628"/>
        <v>0.40176390437260001</v>
      </c>
      <c r="Z7996" s="211">
        <f t="shared" si="630"/>
        <v>0.46</v>
      </c>
      <c r="AA7996" s="178"/>
      <c r="AB7996" s="178"/>
      <c r="AC7996" s="178"/>
    </row>
    <row r="7997" spans="2:29" x14ac:dyDescent="0.35">
      <c r="B7997" s="222">
        <v>807400</v>
      </c>
      <c r="C7997" s="208">
        <v>343859</v>
      </c>
      <c r="D7997" s="309">
        <v>18912.240000000002</v>
      </c>
      <c r="E7997" s="206">
        <v>27508.720000000001</v>
      </c>
      <c r="F7997" s="206">
        <v>30947.31</v>
      </c>
      <c r="G7997" s="205">
        <f t="shared" si="631"/>
        <v>0.42588432003963339</v>
      </c>
      <c r="H7997" s="207">
        <f t="shared" si="632"/>
        <v>0.45</v>
      </c>
      <c r="I7997" s="213">
        <v>324388</v>
      </c>
      <c r="J7997" s="213">
        <v>17841.34</v>
      </c>
      <c r="K7997" s="212">
        <v>25951.040000000001</v>
      </c>
      <c r="L7997" s="212">
        <v>29194.92</v>
      </c>
      <c r="M7997" s="239">
        <f t="shared" si="629"/>
        <v>0.51519999999989519</v>
      </c>
      <c r="N7997" s="239"/>
      <c r="O7997" s="178"/>
      <c r="P7997" s="178"/>
      <c r="Q7997" s="178"/>
      <c r="R7997" s="178"/>
      <c r="S7997" s="178"/>
      <c r="T7997" s="178"/>
      <c r="U7997" s="178"/>
      <c r="V7997" s="178"/>
      <c r="W7997" s="178"/>
      <c r="X7997" s="178"/>
      <c r="Y7997" s="210">
        <f t="shared" si="628"/>
        <v>0.40176864007926677</v>
      </c>
      <c r="Z7997" s="211">
        <f t="shared" si="630"/>
        <v>0.44</v>
      </c>
      <c r="AA7997" s="178"/>
      <c r="AB7997" s="178"/>
      <c r="AC7997" s="178"/>
    </row>
    <row r="7998" spans="2:29" x14ac:dyDescent="0.35">
      <c r="B7998" s="222">
        <v>807500</v>
      </c>
      <c r="C7998" s="208">
        <v>343904</v>
      </c>
      <c r="D7998" s="309">
        <v>18914.72</v>
      </c>
      <c r="E7998" s="206">
        <v>27512.32</v>
      </c>
      <c r="F7998" s="206">
        <v>30951.360000000001</v>
      </c>
      <c r="G7998" s="205">
        <f t="shared" si="631"/>
        <v>0.42588730650154799</v>
      </c>
      <c r="H7998" s="207">
        <f t="shared" si="632"/>
        <v>0.45</v>
      </c>
      <c r="I7998" s="213">
        <v>324434</v>
      </c>
      <c r="J7998" s="213">
        <v>17843.87</v>
      </c>
      <c r="K7998" s="212">
        <v>25954.720000000001</v>
      </c>
      <c r="L7998" s="212">
        <v>29199.06</v>
      </c>
      <c r="M7998" s="239">
        <f t="shared" si="629"/>
        <v>0.51529999999955178</v>
      </c>
      <c r="N7998" s="239"/>
      <c r="O7998" s="178"/>
      <c r="P7998" s="178"/>
      <c r="Q7998" s="178"/>
      <c r="R7998" s="178"/>
      <c r="S7998" s="178"/>
      <c r="T7998" s="178"/>
      <c r="U7998" s="178"/>
      <c r="V7998" s="178"/>
      <c r="W7998" s="178"/>
      <c r="X7998" s="178"/>
      <c r="Y7998" s="210">
        <f t="shared" si="628"/>
        <v>0.40177585139318883</v>
      </c>
      <c r="Z7998" s="211">
        <f t="shared" si="630"/>
        <v>0.46</v>
      </c>
      <c r="AA7998" s="178"/>
      <c r="AB7998" s="178"/>
      <c r="AC7998" s="178"/>
    </row>
    <row r="7999" spans="2:29" x14ac:dyDescent="0.35">
      <c r="B7999" s="222">
        <v>807600</v>
      </c>
      <c r="C7999" s="208">
        <v>343949</v>
      </c>
      <c r="D7999" s="309">
        <v>18917.189999999999</v>
      </c>
      <c r="E7999" s="206">
        <v>27515.919999999998</v>
      </c>
      <c r="F7999" s="206">
        <v>30955.41</v>
      </c>
      <c r="G7999" s="205">
        <f t="shared" si="631"/>
        <v>0.4258902922238732</v>
      </c>
      <c r="H7999" s="207">
        <f t="shared" si="632"/>
        <v>0.45</v>
      </c>
      <c r="I7999" s="213">
        <v>324478</v>
      </c>
      <c r="J7999" s="213">
        <v>17846.29</v>
      </c>
      <c r="K7999" s="212">
        <v>25958.240000000002</v>
      </c>
      <c r="L7999" s="212">
        <v>29203.02</v>
      </c>
      <c r="M7999" s="239">
        <f t="shared" si="629"/>
        <v>0.51519999999974975</v>
      </c>
      <c r="N7999" s="239"/>
      <c r="O7999" s="178"/>
      <c r="P7999" s="178"/>
      <c r="Q7999" s="178"/>
      <c r="R7999" s="178"/>
      <c r="S7999" s="178"/>
      <c r="T7999" s="178"/>
      <c r="U7999" s="178"/>
      <c r="V7999" s="178"/>
      <c r="W7999" s="178"/>
      <c r="X7999" s="178"/>
      <c r="Y7999" s="210">
        <f t="shared" si="628"/>
        <v>0.40178058444774639</v>
      </c>
      <c r="Z7999" s="211">
        <f t="shared" si="630"/>
        <v>0.44</v>
      </c>
      <c r="AA7999" s="178"/>
      <c r="AB7999" s="178"/>
      <c r="AC7999" s="178"/>
    </row>
    <row r="8000" spans="2:29" x14ac:dyDescent="0.35">
      <c r="B8000" s="222">
        <v>807700</v>
      </c>
      <c r="C8000" s="208">
        <v>343994</v>
      </c>
      <c r="D8000" s="309">
        <v>18919.669999999998</v>
      </c>
      <c r="E8000" s="206">
        <v>27519.52</v>
      </c>
      <c r="F8000" s="206">
        <v>30959.46</v>
      </c>
      <c r="G8000" s="205">
        <f t="shared" si="631"/>
        <v>0.42589327720688375</v>
      </c>
      <c r="H8000" s="207">
        <f t="shared" si="632"/>
        <v>0.45</v>
      </c>
      <c r="I8000" s="213">
        <v>324524</v>
      </c>
      <c r="J8000" s="213">
        <v>17848.82</v>
      </c>
      <c r="K8000" s="212">
        <v>25961.919999999998</v>
      </c>
      <c r="L8000" s="212">
        <v>29207.16</v>
      </c>
      <c r="M8000" s="239">
        <f t="shared" si="629"/>
        <v>0.51530000000006115</v>
      </c>
      <c r="N8000" s="239"/>
      <c r="O8000" s="178"/>
      <c r="P8000" s="178"/>
      <c r="Q8000" s="178"/>
      <c r="R8000" s="178"/>
      <c r="S8000" s="178"/>
      <c r="T8000" s="178"/>
      <c r="U8000" s="178"/>
      <c r="V8000" s="178"/>
      <c r="W8000" s="178"/>
      <c r="X8000" s="178"/>
      <c r="Y8000" s="210">
        <f t="shared" si="628"/>
        <v>0.4017877924972143</v>
      </c>
      <c r="Z8000" s="211">
        <f t="shared" si="630"/>
        <v>0.46</v>
      </c>
      <c r="AA8000" s="178"/>
      <c r="AB8000" s="178"/>
      <c r="AC8000" s="178"/>
    </row>
    <row r="8001" spans="2:29" x14ac:dyDescent="0.35">
      <c r="B8001" s="222">
        <v>807800</v>
      </c>
      <c r="C8001" s="208">
        <v>344039</v>
      </c>
      <c r="D8001" s="309">
        <v>18922.14</v>
      </c>
      <c r="E8001" s="206">
        <v>27523.119999999999</v>
      </c>
      <c r="F8001" s="206">
        <v>30963.51</v>
      </c>
      <c r="G8001" s="205">
        <f t="shared" si="631"/>
        <v>0.42589626145085419</v>
      </c>
      <c r="H8001" s="207">
        <f t="shared" si="632"/>
        <v>0.45</v>
      </c>
      <c r="I8001" s="213">
        <v>324568</v>
      </c>
      <c r="J8001" s="213">
        <v>17851.240000000002</v>
      </c>
      <c r="K8001" s="212">
        <v>25965.439999999999</v>
      </c>
      <c r="L8001" s="212">
        <v>29211.119999999999</v>
      </c>
      <c r="M8001" s="239">
        <f t="shared" si="629"/>
        <v>0.51520000000025901</v>
      </c>
      <c r="N8001" s="239"/>
      <c r="O8001" s="178"/>
      <c r="P8001" s="178"/>
      <c r="Q8001" s="178"/>
      <c r="R8001" s="178"/>
      <c r="S8001" s="178"/>
      <c r="T8001" s="178"/>
      <c r="U8001" s="178"/>
      <c r="V8001" s="178"/>
      <c r="W8001" s="178"/>
      <c r="X8001" s="178"/>
      <c r="Y8001" s="210">
        <f t="shared" si="628"/>
        <v>0.40179252290170836</v>
      </c>
      <c r="Z8001" s="211">
        <f t="shared" si="630"/>
        <v>0.44</v>
      </c>
      <c r="AA8001" s="178"/>
      <c r="AB8001" s="178"/>
      <c r="AC8001" s="178"/>
    </row>
    <row r="8002" spans="2:29" x14ac:dyDescent="0.35">
      <c r="B8002" s="222">
        <v>807900</v>
      </c>
      <c r="C8002" s="208">
        <v>344084</v>
      </c>
      <c r="D8002" s="309">
        <v>18924.62</v>
      </c>
      <c r="E8002" s="206">
        <v>27526.720000000001</v>
      </c>
      <c r="F8002" s="206">
        <v>30967.56</v>
      </c>
      <c r="G8002" s="205">
        <f t="shared" si="631"/>
        <v>0.42589924495605891</v>
      </c>
      <c r="H8002" s="207">
        <f t="shared" si="632"/>
        <v>0.45</v>
      </c>
      <c r="I8002" s="213">
        <v>324614</v>
      </c>
      <c r="J8002" s="213">
        <v>17853.77</v>
      </c>
      <c r="K8002" s="212">
        <v>25969.119999999999</v>
      </c>
      <c r="L8002" s="212">
        <v>29215.26</v>
      </c>
      <c r="M8002" s="239">
        <f t="shared" si="629"/>
        <v>0.51529999999995202</v>
      </c>
      <c r="N8002" s="239"/>
      <c r="O8002" s="178"/>
      <c r="P8002" s="178"/>
      <c r="Q8002" s="178"/>
      <c r="R8002" s="178"/>
      <c r="S8002" s="178"/>
      <c r="T8002" s="178"/>
      <c r="U8002" s="178"/>
      <c r="V8002" s="178"/>
      <c r="W8002" s="178"/>
      <c r="X8002" s="178"/>
      <c r="Y8002" s="210">
        <f t="shared" si="628"/>
        <v>0.40179972768907041</v>
      </c>
      <c r="Z8002" s="211">
        <f t="shared" si="630"/>
        <v>0.46</v>
      </c>
      <c r="AA8002" s="178"/>
      <c r="AB8002" s="178"/>
      <c r="AC8002" s="178"/>
    </row>
    <row r="8003" spans="2:29" x14ac:dyDescent="0.35">
      <c r="B8003" s="222">
        <v>808000</v>
      </c>
      <c r="C8003" s="208">
        <v>344129</v>
      </c>
      <c r="D8003" s="309">
        <v>18927.09</v>
      </c>
      <c r="E8003" s="206">
        <v>27530.32</v>
      </c>
      <c r="F8003" s="206">
        <v>30971.61</v>
      </c>
      <c r="G8003" s="205">
        <f t="shared" si="631"/>
        <v>0.42590222772277225</v>
      </c>
      <c r="H8003" s="207">
        <f t="shared" si="632"/>
        <v>0.45</v>
      </c>
      <c r="I8003" s="213">
        <v>324658</v>
      </c>
      <c r="J8003" s="213">
        <v>17856.189999999999</v>
      </c>
      <c r="K8003" s="212">
        <v>25972.639999999999</v>
      </c>
      <c r="L8003" s="212">
        <v>29219.22</v>
      </c>
      <c r="M8003" s="239">
        <f t="shared" si="629"/>
        <v>0.51520000000011346</v>
      </c>
      <c r="N8003" s="239"/>
      <c r="O8003" s="178"/>
      <c r="P8003" s="178"/>
      <c r="Q8003" s="178"/>
      <c r="R8003" s="178"/>
      <c r="S8003" s="178"/>
      <c r="T8003" s="178"/>
      <c r="U8003" s="178"/>
      <c r="V8003" s="178"/>
      <c r="W8003" s="178"/>
      <c r="X8003" s="178"/>
      <c r="Y8003" s="210">
        <f t="shared" ref="Y8003:Y8066" si="633">I8003/$B8003</f>
        <v>0.40180445544554455</v>
      </c>
      <c r="Z8003" s="211">
        <f t="shared" si="630"/>
        <v>0.44</v>
      </c>
      <c r="AA8003" s="178"/>
      <c r="AB8003" s="178"/>
      <c r="AC8003" s="178"/>
    </row>
    <row r="8004" spans="2:29" x14ac:dyDescent="0.35">
      <c r="B8004" s="222">
        <v>808100</v>
      </c>
      <c r="C8004" s="208">
        <v>344174</v>
      </c>
      <c r="D8004" s="309">
        <v>18929.57</v>
      </c>
      <c r="E8004" s="206">
        <v>27533.919999999998</v>
      </c>
      <c r="F8004" s="206">
        <v>30975.66</v>
      </c>
      <c r="G8004" s="205">
        <f t="shared" si="631"/>
        <v>0.42590520975126839</v>
      </c>
      <c r="H8004" s="207">
        <f t="shared" si="632"/>
        <v>0.45</v>
      </c>
      <c r="I8004" s="213">
        <v>324704</v>
      </c>
      <c r="J8004" s="213">
        <v>17858.72</v>
      </c>
      <c r="K8004" s="212">
        <v>25976.32</v>
      </c>
      <c r="L8004" s="212">
        <v>29223.360000000001</v>
      </c>
      <c r="M8004" s="239">
        <f t="shared" ref="M8004:M8067" si="634">(C8004+D8004+F8004-C8003-D8003-F8003)/100</f>
        <v>0.51529999999980647</v>
      </c>
      <c r="N8004" s="239"/>
      <c r="O8004" s="178"/>
      <c r="P8004" s="178"/>
      <c r="Q8004" s="178"/>
      <c r="R8004" s="178"/>
      <c r="S8004" s="178"/>
      <c r="T8004" s="178"/>
      <c r="U8004" s="178"/>
      <c r="V8004" s="178"/>
      <c r="W8004" s="178"/>
      <c r="X8004" s="178"/>
      <c r="Y8004" s="210">
        <f t="shared" si="633"/>
        <v>0.40181165697314691</v>
      </c>
      <c r="Z8004" s="211">
        <f t="shared" ref="Z8004:Z8067" si="635">(I8004-I8003)/($B8004-$B8003)</f>
        <v>0.46</v>
      </c>
      <c r="AA8004" s="178"/>
      <c r="AB8004" s="178"/>
      <c r="AC8004" s="178"/>
    </row>
    <row r="8005" spans="2:29" x14ac:dyDescent="0.35">
      <c r="B8005" s="222">
        <v>808200</v>
      </c>
      <c r="C8005" s="208">
        <v>344219</v>
      </c>
      <c r="D8005" s="309">
        <v>18932.04</v>
      </c>
      <c r="E8005" s="206">
        <v>27537.52</v>
      </c>
      <c r="F8005" s="206">
        <v>30979.71</v>
      </c>
      <c r="G8005" s="205">
        <f t="shared" ref="G8005:G8068" si="636">C8005/B8005</f>
        <v>0.42590819104182132</v>
      </c>
      <c r="H8005" s="207">
        <f t="shared" ref="H8005:H8068" si="637">(C8005-C8004)/(B8005-B8004)</f>
        <v>0.45</v>
      </c>
      <c r="I8005" s="213">
        <v>324748</v>
      </c>
      <c r="J8005" s="213">
        <v>17861.14</v>
      </c>
      <c r="K8005" s="212">
        <v>25979.84</v>
      </c>
      <c r="L8005" s="212">
        <v>29227.32</v>
      </c>
      <c r="M8005" s="239">
        <f t="shared" si="634"/>
        <v>0.51520000000000432</v>
      </c>
      <c r="N8005" s="239"/>
      <c r="O8005" s="178"/>
      <c r="P8005" s="178"/>
      <c r="Q8005" s="178"/>
      <c r="R8005" s="178"/>
      <c r="S8005" s="178"/>
      <c r="T8005" s="178"/>
      <c r="U8005" s="178"/>
      <c r="V8005" s="178"/>
      <c r="W8005" s="178"/>
      <c r="X8005" s="178"/>
      <c r="Y8005" s="210">
        <f t="shared" si="633"/>
        <v>0.40181638208364268</v>
      </c>
      <c r="Z8005" s="211">
        <f t="shared" si="635"/>
        <v>0.44</v>
      </c>
      <c r="AA8005" s="178"/>
      <c r="AB8005" s="178"/>
      <c r="AC8005" s="178"/>
    </row>
    <row r="8006" spans="2:29" x14ac:dyDescent="0.35">
      <c r="B8006" s="222">
        <v>808300</v>
      </c>
      <c r="C8006" s="208">
        <v>344264</v>
      </c>
      <c r="D8006" s="309">
        <v>18934.52</v>
      </c>
      <c r="E8006" s="206">
        <v>27541.119999999999</v>
      </c>
      <c r="F8006" s="206">
        <v>30983.759999999998</v>
      </c>
      <c r="G8006" s="205">
        <f t="shared" si="636"/>
        <v>0.42591117159470493</v>
      </c>
      <c r="H8006" s="207">
        <f t="shared" si="637"/>
        <v>0.45</v>
      </c>
      <c r="I8006" s="213">
        <v>324794</v>
      </c>
      <c r="J8006" s="213">
        <v>17863.669999999998</v>
      </c>
      <c r="K8006" s="212">
        <v>25983.52</v>
      </c>
      <c r="L8006" s="212">
        <v>29231.46</v>
      </c>
      <c r="M8006" s="239">
        <f t="shared" si="634"/>
        <v>0.51530000000027942</v>
      </c>
      <c r="N8006" s="239"/>
      <c r="O8006" s="178"/>
      <c r="P8006" s="178"/>
      <c r="Q8006" s="178"/>
      <c r="R8006" s="178"/>
      <c r="S8006" s="178"/>
      <c r="T8006" s="178"/>
      <c r="U8006" s="178"/>
      <c r="V8006" s="178"/>
      <c r="W8006" s="178"/>
      <c r="X8006" s="178"/>
      <c r="Y8006" s="210">
        <f t="shared" si="633"/>
        <v>0.40182358035382904</v>
      </c>
      <c r="Z8006" s="211">
        <f t="shared" si="635"/>
        <v>0.46</v>
      </c>
      <c r="AA8006" s="178"/>
      <c r="AB8006" s="178"/>
      <c r="AC8006" s="178"/>
    </row>
    <row r="8007" spans="2:29" x14ac:dyDescent="0.35">
      <c r="B8007" s="222">
        <v>808400</v>
      </c>
      <c r="C8007" s="208">
        <v>344309</v>
      </c>
      <c r="D8007" s="309">
        <v>18936.990000000002</v>
      </c>
      <c r="E8007" s="206">
        <v>27544.720000000001</v>
      </c>
      <c r="F8007" s="206">
        <v>30987.81</v>
      </c>
      <c r="G8007" s="205">
        <f t="shared" si="636"/>
        <v>0.42591415141019295</v>
      </c>
      <c r="H8007" s="207">
        <f t="shared" si="637"/>
        <v>0.45</v>
      </c>
      <c r="I8007" s="213">
        <v>324838</v>
      </c>
      <c r="J8007" s="213">
        <v>17866.09</v>
      </c>
      <c r="K8007" s="212">
        <v>25987.040000000001</v>
      </c>
      <c r="L8007" s="212">
        <v>29235.42</v>
      </c>
      <c r="M8007" s="239">
        <f t="shared" si="634"/>
        <v>0.51519999999989519</v>
      </c>
      <c r="N8007" s="239"/>
      <c r="O8007" s="178"/>
      <c r="P8007" s="178"/>
      <c r="Q8007" s="178"/>
      <c r="R8007" s="178"/>
      <c r="S8007" s="178"/>
      <c r="T8007" s="178"/>
      <c r="U8007" s="178"/>
      <c r="V8007" s="178"/>
      <c r="W8007" s="178"/>
      <c r="X8007" s="178"/>
      <c r="Y8007" s="210">
        <f t="shared" si="633"/>
        <v>0.40182830282038595</v>
      </c>
      <c r="Z8007" s="211">
        <f t="shared" si="635"/>
        <v>0.44</v>
      </c>
      <c r="AA8007" s="178"/>
      <c r="AB8007" s="178"/>
      <c r="AC8007" s="178"/>
    </row>
    <row r="8008" spans="2:29" x14ac:dyDescent="0.35">
      <c r="B8008" s="222">
        <v>808500</v>
      </c>
      <c r="C8008" s="208">
        <v>344354</v>
      </c>
      <c r="D8008" s="309">
        <v>18939.47</v>
      </c>
      <c r="E8008" s="206">
        <v>27548.32</v>
      </c>
      <c r="F8008" s="206">
        <v>30991.86</v>
      </c>
      <c r="G8008" s="205">
        <f t="shared" si="636"/>
        <v>0.42591713048855906</v>
      </c>
      <c r="H8008" s="207">
        <f t="shared" si="637"/>
        <v>0.45</v>
      </c>
      <c r="I8008" s="213">
        <v>324884</v>
      </c>
      <c r="J8008" s="213">
        <v>17868.62</v>
      </c>
      <c r="K8008" s="212">
        <v>25990.720000000001</v>
      </c>
      <c r="L8008" s="212">
        <v>29239.56</v>
      </c>
      <c r="M8008" s="239">
        <f t="shared" si="634"/>
        <v>0.51529999999955178</v>
      </c>
      <c r="N8008" s="239"/>
      <c r="O8008" s="178"/>
      <c r="P8008" s="178"/>
      <c r="Q8008" s="178"/>
      <c r="R8008" s="178"/>
      <c r="S8008" s="178"/>
      <c r="T8008" s="178"/>
      <c r="U8008" s="178"/>
      <c r="V8008" s="178"/>
      <c r="W8008" s="178"/>
      <c r="X8008" s="178"/>
      <c r="Y8008" s="210">
        <f t="shared" si="633"/>
        <v>0.40183549783549782</v>
      </c>
      <c r="Z8008" s="211">
        <f t="shared" si="635"/>
        <v>0.46</v>
      </c>
      <c r="AA8008" s="178"/>
      <c r="AB8008" s="178"/>
      <c r="AC8008" s="178"/>
    </row>
    <row r="8009" spans="2:29" x14ac:dyDescent="0.35">
      <c r="B8009" s="222">
        <v>808600</v>
      </c>
      <c r="C8009" s="208">
        <v>344399</v>
      </c>
      <c r="D8009" s="309">
        <v>18941.939999999999</v>
      </c>
      <c r="E8009" s="206">
        <v>27551.919999999998</v>
      </c>
      <c r="F8009" s="206">
        <v>30995.91</v>
      </c>
      <c r="G8009" s="205">
        <f t="shared" si="636"/>
        <v>0.42592010883007669</v>
      </c>
      <c r="H8009" s="207">
        <f t="shared" si="637"/>
        <v>0.45</v>
      </c>
      <c r="I8009" s="213">
        <v>324928</v>
      </c>
      <c r="J8009" s="213">
        <v>17871.04</v>
      </c>
      <c r="K8009" s="212">
        <v>25994.240000000002</v>
      </c>
      <c r="L8009" s="212">
        <v>29243.52</v>
      </c>
      <c r="M8009" s="239">
        <f t="shared" si="634"/>
        <v>0.51519999999974975</v>
      </c>
      <c r="N8009" s="239"/>
      <c r="O8009" s="178"/>
      <c r="P8009" s="178"/>
      <c r="Q8009" s="178"/>
      <c r="R8009" s="178"/>
      <c r="S8009" s="178"/>
      <c r="T8009" s="178"/>
      <c r="U8009" s="178"/>
      <c r="V8009" s="178"/>
      <c r="W8009" s="178"/>
      <c r="X8009" s="178"/>
      <c r="Y8009" s="210">
        <f t="shared" si="633"/>
        <v>0.40184021766015338</v>
      </c>
      <c r="Z8009" s="211">
        <f t="shared" si="635"/>
        <v>0.44</v>
      </c>
      <c r="AA8009" s="178"/>
      <c r="AB8009" s="178"/>
      <c r="AC8009" s="178"/>
    </row>
    <row r="8010" spans="2:29" x14ac:dyDescent="0.35">
      <c r="B8010" s="222">
        <v>808700</v>
      </c>
      <c r="C8010" s="208">
        <v>344444</v>
      </c>
      <c r="D8010" s="309">
        <v>18944.419999999998</v>
      </c>
      <c r="E8010" s="206">
        <v>27555.52</v>
      </c>
      <c r="F8010" s="206">
        <v>30999.96</v>
      </c>
      <c r="G8010" s="205">
        <f t="shared" si="636"/>
        <v>0.42592308643501919</v>
      </c>
      <c r="H8010" s="207">
        <f t="shared" si="637"/>
        <v>0.45</v>
      </c>
      <c r="I8010" s="213">
        <v>324974</v>
      </c>
      <c r="J8010" s="213">
        <v>17873.57</v>
      </c>
      <c r="K8010" s="212">
        <v>25997.919999999998</v>
      </c>
      <c r="L8010" s="212">
        <v>29247.66</v>
      </c>
      <c r="M8010" s="239">
        <f t="shared" si="634"/>
        <v>0.51530000000006115</v>
      </c>
      <c r="N8010" s="239"/>
      <c r="O8010" s="178"/>
      <c r="P8010" s="178"/>
      <c r="Q8010" s="178"/>
      <c r="R8010" s="178"/>
      <c r="S8010" s="178"/>
      <c r="T8010" s="178"/>
      <c r="U8010" s="178"/>
      <c r="V8010" s="178"/>
      <c r="W8010" s="178"/>
      <c r="X8010" s="178"/>
      <c r="Y8010" s="210">
        <f t="shared" si="633"/>
        <v>0.40184740942253</v>
      </c>
      <c r="Z8010" s="211">
        <f t="shared" si="635"/>
        <v>0.46</v>
      </c>
      <c r="AA8010" s="178"/>
      <c r="AB8010" s="178"/>
      <c r="AC8010" s="178"/>
    </row>
    <row r="8011" spans="2:29" x14ac:dyDescent="0.35">
      <c r="B8011" s="222">
        <v>808800</v>
      </c>
      <c r="C8011" s="208">
        <v>344489</v>
      </c>
      <c r="D8011" s="309">
        <v>18946.89</v>
      </c>
      <c r="E8011" s="206">
        <v>27559.119999999999</v>
      </c>
      <c r="F8011" s="206">
        <v>31004.01</v>
      </c>
      <c r="G8011" s="205">
        <f t="shared" si="636"/>
        <v>0.42592606330365973</v>
      </c>
      <c r="H8011" s="207">
        <f t="shared" si="637"/>
        <v>0.45</v>
      </c>
      <c r="I8011" s="213">
        <v>325018</v>
      </c>
      <c r="J8011" s="213">
        <v>17875.990000000002</v>
      </c>
      <c r="K8011" s="212">
        <v>26001.439999999999</v>
      </c>
      <c r="L8011" s="212">
        <v>29251.62</v>
      </c>
      <c r="M8011" s="239">
        <f t="shared" si="634"/>
        <v>0.51520000000025901</v>
      </c>
      <c r="N8011" s="239"/>
      <c r="O8011" s="178"/>
      <c r="P8011" s="178"/>
      <c r="Q8011" s="178"/>
      <c r="R8011" s="178"/>
      <c r="S8011" s="178"/>
      <c r="T8011" s="178"/>
      <c r="U8011" s="178"/>
      <c r="V8011" s="178"/>
      <c r="W8011" s="178"/>
      <c r="X8011" s="178"/>
      <c r="Y8011" s="210">
        <f t="shared" si="633"/>
        <v>0.4018521266073195</v>
      </c>
      <c r="Z8011" s="211">
        <f t="shared" si="635"/>
        <v>0.44</v>
      </c>
      <c r="AA8011" s="178"/>
      <c r="AB8011" s="178"/>
      <c r="AC8011" s="178"/>
    </row>
    <row r="8012" spans="2:29" x14ac:dyDescent="0.35">
      <c r="B8012" s="222">
        <v>808900</v>
      </c>
      <c r="C8012" s="208">
        <v>344534</v>
      </c>
      <c r="D8012" s="309">
        <v>18949.37</v>
      </c>
      <c r="E8012" s="206">
        <v>27562.720000000001</v>
      </c>
      <c r="F8012" s="206">
        <v>31008.06</v>
      </c>
      <c r="G8012" s="205">
        <f t="shared" si="636"/>
        <v>0.42592903943627147</v>
      </c>
      <c r="H8012" s="207">
        <f t="shared" si="637"/>
        <v>0.45</v>
      </c>
      <c r="I8012" s="213">
        <v>325064</v>
      </c>
      <c r="J8012" s="213">
        <v>17878.52</v>
      </c>
      <c r="K8012" s="212">
        <v>26005.119999999999</v>
      </c>
      <c r="L8012" s="212">
        <v>29255.759999999998</v>
      </c>
      <c r="M8012" s="239">
        <f t="shared" si="634"/>
        <v>0.51529999999995202</v>
      </c>
      <c r="N8012" s="239"/>
      <c r="O8012" s="178"/>
      <c r="P8012" s="178"/>
      <c r="Q8012" s="178"/>
      <c r="R8012" s="178"/>
      <c r="S8012" s="178"/>
      <c r="T8012" s="178"/>
      <c r="U8012" s="178"/>
      <c r="V8012" s="178"/>
      <c r="W8012" s="178"/>
      <c r="X8012" s="178"/>
      <c r="Y8012" s="210">
        <f t="shared" si="633"/>
        <v>0.40185931511929779</v>
      </c>
      <c r="Z8012" s="211">
        <f t="shared" si="635"/>
        <v>0.46</v>
      </c>
      <c r="AA8012" s="178"/>
      <c r="AB8012" s="178"/>
      <c r="AC8012" s="178"/>
    </row>
    <row r="8013" spans="2:29" x14ac:dyDescent="0.35">
      <c r="B8013" s="222">
        <v>809000</v>
      </c>
      <c r="C8013" s="208">
        <v>344579</v>
      </c>
      <c r="D8013" s="309">
        <v>18951.84</v>
      </c>
      <c r="E8013" s="206">
        <v>27566.32</v>
      </c>
      <c r="F8013" s="206">
        <v>31012.11</v>
      </c>
      <c r="G8013" s="205">
        <f t="shared" si="636"/>
        <v>0.42593201483312731</v>
      </c>
      <c r="H8013" s="207">
        <f t="shared" si="637"/>
        <v>0.45</v>
      </c>
      <c r="I8013" s="213">
        <v>325108</v>
      </c>
      <c r="J8013" s="213">
        <v>17880.939999999999</v>
      </c>
      <c r="K8013" s="212">
        <v>26008.639999999999</v>
      </c>
      <c r="L8013" s="212">
        <v>29259.72</v>
      </c>
      <c r="M8013" s="239">
        <f t="shared" si="634"/>
        <v>0.51520000000011346</v>
      </c>
      <c r="N8013" s="239"/>
      <c r="O8013" s="178"/>
      <c r="P8013" s="178"/>
      <c r="Q8013" s="178"/>
      <c r="R8013" s="178"/>
      <c r="S8013" s="178"/>
      <c r="T8013" s="178"/>
      <c r="U8013" s="178"/>
      <c r="V8013" s="178"/>
      <c r="W8013" s="178"/>
      <c r="X8013" s="178"/>
      <c r="Y8013" s="210">
        <f t="shared" si="633"/>
        <v>0.40186402966625462</v>
      </c>
      <c r="Z8013" s="211">
        <f t="shared" si="635"/>
        <v>0.44</v>
      </c>
      <c r="AA8013" s="178"/>
      <c r="AB8013" s="178"/>
      <c r="AC8013" s="178"/>
    </row>
    <row r="8014" spans="2:29" x14ac:dyDescent="0.35">
      <c r="B8014" s="222">
        <v>809100</v>
      </c>
      <c r="C8014" s="208">
        <v>344624</v>
      </c>
      <c r="D8014" s="309">
        <v>18954.32</v>
      </c>
      <c r="E8014" s="206">
        <v>27569.919999999998</v>
      </c>
      <c r="F8014" s="206">
        <v>31016.16</v>
      </c>
      <c r="G8014" s="205">
        <f t="shared" si="636"/>
        <v>0.42593498949450004</v>
      </c>
      <c r="H8014" s="207">
        <f t="shared" si="637"/>
        <v>0.45</v>
      </c>
      <c r="I8014" s="213">
        <v>325154</v>
      </c>
      <c r="J8014" s="213">
        <v>17883.47</v>
      </c>
      <c r="K8014" s="212">
        <v>26012.32</v>
      </c>
      <c r="L8014" s="212">
        <v>29263.86</v>
      </c>
      <c r="M8014" s="239">
        <f t="shared" si="634"/>
        <v>0.51529999999980647</v>
      </c>
      <c r="N8014" s="239"/>
      <c r="O8014" s="178"/>
      <c r="P8014" s="178"/>
      <c r="Q8014" s="178"/>
      <c r="R8014" s="178"/>
      <c r="S8014" s="178"/>
      <c r="T8014" s="178"/>
      <c r="U8014" s="178"/>
      <c r="V8014" s="178"/>
      <c r="W8014" s="178"/>
      <c r="X8014" s="178"/>
      <c r="Y8014" s="210">
        <f t="shared" si="633"/>
        <v>0.40187121493016931</v>
      </c>
      <c r="Z8014" s="211">
        <f t="shared" si="635"/>
        <v>0.46</v>
      </c>
      <c r="AA8014" s="178"/>
      <c r="AB8014" s="178"/>
      <c r="AC8014" s="178"/>
    </row>
    <row r="8015" spans="2:29" x14ac:dyDescent="0.35">
      <c r="B8015" s="222">
        <v>809200</v>
      </c>
      <c r="C8015" s="208">
        <v>344669</v>
      </c>
      <c r="D8015" s="309">
        <v>18956.79</v>
      </c>
      <c r="E8015" s="206">
        <v>27573.52</v>
      </c>
      <c r="F8015" s="206">
        <v>31020.21</v>
      </c>
      <c r="G8015" s="205">
        <f t="shared" si="636"/>
        <v>0.42593796342066237</v>
      </c>
      <c r="H8015" s="207">
        <f t="shared" si="637"/>
        <v>0.45</v>
      </c>
      <c r="I8015" s="213">
        <v>325198</v>
      </c>
      <c r="J8015" s="213">
        <v>17885.89</v>
      </c>
      <c r="K8015" s="212">
        <v>26015.84</v>
      </c>
      <c r="L8015" s="212">
        <v>29267.82</v>
      </c>
      <c r="M8015" s="239">
        <f t="shared" si="634"/>
        <v>0.51520000000000432</v>
      </c>
      <c r="N8015" s="239"/>
      <c r="O8015" s="178"/>
      <c r="P8015" s="178"/>
      <c r="Q8015" s="178"/>
      <c r="R8015" s="178"/>
      <c r="S8015" s="178"/>
      <c r="T8015" s="178"/>
      <c r="U8015" s="178"/>
      <c r="V8015" s="178"/>
      <c r="W8015" s="178"/>
      <c r="X8015" s="178"/>
      <c r="Y8015" s="210">
        <f t="shared" si="633"/>
        <v>0.40187592684132478</v>
      </c>
      <c r="Z8015" s="211">
        <f t="shared" si="635"/>
        <v>0.44</v>
      </c>
      <c r="AA8015" s="178"/>
      <c r="AB8015" s="178"/>
      <c r="AC8015" s="178"/>
    </row>
    <row r="8016" spans="2:29" x14ac:dyDescent="0.35">
      <c r="B8016" s="222">
        <v>809300</v>
      </c>
      <c r="C8016" s="208">
        <v>344714</v>
      </c>
      <c r="D8016" s="309">
        <v>18959.27</v>
      </c>
      <c r="E8016" s="206">
        <v>27577.119999999999</v>
      </c>
      <c r="F8016" s="206">
        <v>31024.26</v>
      </c>
      <c r="G8016" s="205">
        <f t="shared" si="636"/>
        <v>0.42594093661188681</v>
      </c>
      <c r="H8016" s="207">
        <f t="shared" si="637"/>
        <v>0.45</v>
      </c>
      <c r="I8016" s="213">
        <v>325244</v>
      </c>
      <c r="J8016" s="213">
        <v>17888.419999999998</v>
      </c>
      <c r="K8016" s="212">
        <v>26019.52</v>
      </c>
      <c r="L8016" s="212">
        <v>29271.96</v>
      </c>
      <c r="M8016" s="239">
        <f t="shared" si="634"/>
        <v>0.51530000000027942</v>
      </c>
      <c r="N8016" s="239"/>
      <c r="O8016" s="178"/>
      <c r="P8016" s="178"/>
      <c r="Q8016" s="178"/>
      <c r="R8016" s="178"/>
      <c r="S8016" s="178"/>
      <c r="T8016" s="178"/>
      <c r="U8016" s="178"/>
      <c r="V8016" s="178"/>
      <c r="W8016" s="178"/>
      <c r="X8016" s="178"/>
      <c r="Y8016" s="210">
        <f t="shared" si="633"/>
        <v>0.40188310885950823</v>
      </c>
      <c r="Z8016" s="211">
        <f t="shared" si="635"/>
        <v>0.46</v>
      </c>
      <c r="AA8016" s="178"/>
      <c r="AB8016" s="178"/>
      <c r="AC8016" s="178"/>
    </row>
    <row r="8017" spans="2:29" x14ac:dyDescent="0.35">
      <c r="B8017" s="222">
        <v>809400</v>
      </c>
      <c r="C8017" s="208">
        <v>344759</v>
      </c>
      <c r="D8017" s="309">
        <v>18961.740000000002</v>
      </c>
      <c r="E8017" s="206">
        <v>27580.720000000001</v>
      </c>
      <c r="F8017" s="206">
        <v>31028.31</v>
      </c>
      <c r="G8017" s="205">
        <f t="shared" si="636"/>
        <v>0.42594390906844576</v>
      </c>
      <c r="H8017" s="207">
        <f t="shared" si="637"/>
        <v>0.45</v>
      </c>
      <c r="I8017" s="213">
        <v>325288</v>
      </c>
      <c r="J8017" s="213">
        <v>17890.84</v>
      </c>
      <c r="K8017" s="212">
        <v>26023.040000000001</v>
      </c>
      <c r="L8017" s="212">
        <v>29275.919999999998</v>
      </c>
      <c r="M8017" s="239">
        <f t="shared" si="634"/>
        <v>0.51519999999989519</v>
      </c>
      <c r="N8017" s="239"/>
      <c r="O8017" s="178"/>
      <c r="P8017" s="178"/>
      <c r="Q8017" s="178"/>
      <c r="R8017" s="178"/>
      <c r="S8017" s="178"/>
      <c r="T8017" s="178"/>
      <c r="U8017" s="178"/>
      <c r="V8017" s="178"/>
      <c r="W8017" s="178"/>
      <c r="X8017" s="178"/>
      <c r="Y8017" s="210">
        <f t="shared" si="633"/>
        <v>0.40188781813689151</v>
      </c>
      <c r="Z8017" s="211">
        <f t="shared" si="635"/>
        <v>0.44</v>
      </c>
      <c r="AA8017" s="178"/>
      <c r="AB8017" s="178"/>
      <c r="AC8017" s="178"/>
    </row>
    <row r="8018" spans="2:29" x14ac:dyDescent="0.35">
      <c r="B8018" s="222">
        <v>809500</v>
      </c>
      <c r="C8018" s="208">
        <v>344804</v>
      </c>
      <c r="D8018" s="309">
        <v>18964.22</v>
      </c>
      <c r="E8018" s="206">
        <v>27584.32</v>
      </c>
      <c r="F8018" s="206">
        <v>31032.36</v>
      </c>
      <c r="G8018" s="205">
        <f t="shared" si="636"/>
        <v>0.42594688079061149</v>
      </c>
      <c r="H8018" s="207">
        <f t="shared" si="637"/>
        <v>0.45</v>
      </c>
      <c r="I8018" s="213">
        <v>325334</v>
      </c>
      <c r="J8018" s="213">
        <v>17893.37</v>
      </c>
      <c r="K8018" s="212">
        <v>26026.720000000001</v>
      </c>
      <c r="L8018" s="212">
        <v>29280.06</v>
      </c>
      <c r="M8018" s="239">
        <f t="shared" si="634"/>
        <v>0.51529999999955178</v>
      </c>
      <c r="N8018" s="239"/>
      <c r="O8018" s="178"/>
      <c r="P8018" s="178"/>
      <c r="Q8018" s="178"/>
      <c r="R8018" s="178"/>
      <c r="S8018" s="178"/>
      <c r="T8018" s="178"/>
      <c r="U8018" s="178"/>
      <c r="V8018" s="178"/>
      <c r="W8018" s="178"/>
      <c r="X8018" s="178"/>
      <c r="Y8018" s="210">
        <f t="shared" si="633"/>
        <v>0.40189499691167385</v>
      </c>
      <c r="Z8018" s="211">
        <f t="shared" si="635"/>
        <v>0.46</v>
      </c>
      <c r="AA8018" s="178"/>
      <c r="AB8018" s="178"/>
      <c r="AC8018" s="178"/>
    </row>
    <row r="8019" spans="2:29" x14ac:dyDescent="0.35">
      <c r="B8019" s="222">
        <v>809600</v>
      </c>
      <c r="C8019" s="208">
        <v>344849</v>
      </c>
      <c r="D8019" s="309">
        <v>18966.689999999999</v>
      </c>
      <c r="E8019" s="206">
        <v>27587.919999999998</v>
      </c>
      <c r="F8019" s="206">
        <v>31036.41</v>
      </c>
      <c r="G8019" s="205">
        <f t="shared" si="636"/>
        <v>0.42594985177865613</v>
      </c>
      <c r="H8019" s="207">
        <f t="shared" si="637"/>
        <v>0.45</v>
      </c>
      <c r="I8019" s="213">
        <v>325378</v>
      </c>
      <c r="J8019" s="213">
        <v>17895.79</v>
      </c>
      <c r="K8019" s="212">
        <v>26030.240000000002</v>
      </c>
      <c r="L8019" s="212">
        <v>29284.02</v>
      </c>
      <c r="M8019" s="239">
        <f t="shared" si="634"/>
        <v>0.51519999999974975</v>
      </c>
      <c r="N8019" s="239"/>
      <c r="O8019" s="178"/>
      <c r="P8019" s="178"/>
      <c r="Q8019" s="178"/>
      <c r="R8019" s="178"/>
      <c r="S8019" s="178"/>
      <c r="T8019" s="178"/>
      <c r="U8019" s="178"/>
      <c r="V8019" s="178"/>
      <c r="W8019" s="178"/>
      <c r="X8019" s="178"/>
      <c r="Y8019" s="210">
        <f t="shared" si="633"/>
        <v>0.40189970355731225</v>
      </c>
      <c r="Z8019" s="211">
        <f t="shared" si="635"/>
        <v>0.44</v>
      </c>
      <c r="AA8019" s="178"/>
      <c r="AB8019" s="178"/>
      <c r="AC8019" s="178"/>
    </row>
    <row r="8020" spans="2:29" x14ac:dyDescent="0.35">
      <c r="B8020" s="222">
        <v>809700</v>
      </c>
      <c r="C8020" s="208">
        <v>344894</v>
      </c>
      <c r="D8020" s="309">
        <v>18969.169999999998</v>
      </c>
      <c r="E8020" s="206">
        <v>27591.52</v>
      </c>
      <c r="F8020" s="206">
        <v>31040.46</v>
      </c>
      <c r="G8020" s="205">
        <f t="shared" si="636"/>
        <v>0.42595282203285167</v>
      </c>
      <c r="H8020" s="207">
        <f t="shared" si="637"/>
        <v>0.45</v>
      </c>
      <c r="I8020" s="213">
        <v>325424</v>
      </c>
      <c r="J8020" s="213">
        <v>17898.32</v>
      </c>
      <c r="K8020" s="212">
        <v>26033.919999999998</v>
      </c>
      <c r="L8020" s="212">
        <v>29288.16</v>
      </c>
      <c r="M8020" s="239">
        <f t="shared" si="634"/>
        <v>0.51530000000006115</v>
      </c>
      <c r="N8020" s="239"/>
      <c r="O8020" s="178"/>
      <c r="P8020" s="178"/>
      <c r="Q8020" s="178"/>
      <c r="R8020" s="178"/>
      <c r="S8020" s="178"/>
      <c r="T8020" s="178"/>
      <c r="U8020" s="178"/>
      <c r="V8020" s="178"/>
      <c r="W8020" s="178"/>
      <c r="X8020" s="178"/>
      <c r="Y8020" s="210">
        <f t="shared" si="633"/>
        <v>0.40190687909102135</v>
      </c>
      <c r="Z8020" s="211">
        <f t="shared" si="635"/>
        <v>0.46</v>
      </c>
      <c r="AA8020" s="178"/>
      <c r="AB8020" s="178"/>
      <c r="AC8020" s="178"/>
    </row>
    <row r="8021" spans="2:29" x14ac:dyDescent="0.35">
      <c r="B8021" s="222">
        <v>809800</v>
      </c>
      <c r="C8021" s="208">
        <v>344939</v>
      </c>
      <c r="D8021" s="309">
        <v>18971.64</v>
      </c>
      <c r="E8021" s="206">
        <v>27595.119999999999</v>
      </c>
      <c r="F8021" s="206">
        <v>31044.51</v>
      </c>
      <c r="G8021" s="205">
        <f t="shared" si="636"/>
        <v>0.42595579155347002</v>
      </c>
      <c r="H8021" s="207">
        <f t="shared" si="637"/>
        <v>0.45</v>
      </c>
      <c r="I8021" s="213">
        <v>325468</v>
      </c>
      <c r="J8021" s="213">
        <v>17900.740000000002</v>
      </c>
      <c r="K8021" s="212">
        <v>26037.439999999999</v>
      </c>
      <c r="L8021" s="212">
        <v>29292.12</v>
      </c>
      <c r="M8021" s="239">
        <f t="shared" si="634"/>
        <v>0.51520000000025901</v>
      </c>
      <c r="N8021" s="239"/>
      <c r="O8021" s="178"/>
      <c r="P8021" s="178"/>
      <c r="Q8021" s="178"/>
      <c r="R8021" s="178"/>
      <c r="S8021" s="178"/>
      <c r="T8021" s="178"/>
      <c r="U8021" s="178"/>
      <c r="V8021" s="178"/>
      <c r="W8021" s="178"/>
      <c r="X8021" s="178"/>
      <c r="Y8021" s="210">
        <f t="shared" si="633"/>
        <v>0.40191158310693997</v>
      </c>
      <c r="Z8021" s="211">
        <f t="shared" si="635"/>
        <v>0.44</v>
      </c>
      <c r="AA8021" s="178"/>
      <c r="AB8021" s="178"/>
      <c r="AC8021" s="178"/>
    </row>
    <row r="8022" spans="2:29" x14ac:dyDescent="0.35">
      <c r="B8022" s="222">
        <v>809900</v>
      </c>
      <c r="C8022" s="208">
        <v>344984</v>
      </c>
      <c r="D8022" s="309">
        <v>18974.12</v>
      </c>
      <c r="E8022" s="206">
        <v>27598.720000000001</v>
      </c>
      <c r="F8022" s="206">
        <v>31048.560000000001</v>
      </c>
      <c r="G8022" s="205">
        <f t="shared" si="636"/>
        <v>0.42595876034078284</v>
      </c>
      <c r="H8022" s="207">
        <f t="shared" si="637"/>
        <v>0.45</v>
      </c>
      <c r="I8022" s="213">
        <v>325514</v>
      </c>
      <c r="J8022" s="213">
        <v>17903.27</v>
      </c>
      <c r="K8022" s="212">
        <v>26041.119999999999</v>
      </c>
      <c r="L8022" s="212">
        <v>29296.26</v>
      </c>
      <c r="M8022" s="239">
        <f t="shared" si="634"/>
        <v>0.51529999999995202</v>
      </c>
      <c r="N8022" s="239"/>
      <c r="O8022" s="178"/>
      <c r="P8022" s="178"/>
      <c r="Q8022" s="178"/>
      <c r="R8022" s="178"/>
      <c r="S8022" s="178"/>
      <c r="T8022" s="178"/>
      <c r="U8022" s="178"/>
      <c r="V8022" s="178"/>
      <c r="W8022" s="178"/>
      <c r="X8022" s="178"/>
      <c r="Y8022" s="210">
        <f t="shared" si="633"/>
        <v>0.40191875540190147</v>
      </c>
      <c r="Z8022" s="211">
        <f t="shared" si="635"/>
        <v>0.46</v>
      </c>
      <c r="AA8022" s="178"/>
      <c r="AB8022" s="178"/>
      <c r="AC8022" s="178"/>
    </row>
    <row r="8023" spans="2:29" x14ac:dyDescent="0.35">
      <c r="B8023" s="222">
        <v>810000</v>
      </c>
      <c r="C8023" s="208">
        <v>345029</v>
      </c>
      <c r="D8023" s="309">
        <v>18976.59</v>
      </c>
      <c r="E8023" s="206">
        <v>27602.32</v>
      </c>
      <c r="F8023" s="206">
        <v>31052.61</v>
      </c>
      <c r="G8023" s="205">
        <f t="shared" si="636"/>
        <v>0.42596172839506175</v>
      </c>
      <c r="H8023" s="207">
        <f t="shared" si="637"/>
        <v>0.45</v>
      </c>
      <c r="I8023" s="213">
        <v>325558</v>
      </c>
      <c r="J8023" s="213">
        <v>17905.689999999999</v>
      </c>
      <c r="K8023" s="212">
        <v>26044.639999999999</v>
      </c>
      <c r="L8023" s="212">
        <v>29300.22</v>
      </c>
      <c r="M8023" s="239">
        <f t="shared" si="634"/>
        <v>0.51520000000011346</v>
      </c>
      <c r="N8023" s="239"/>
      <c r="O8023" s="178"/>
      <c r="P8023" s="178"/>
      <c r="Q8023" s="178"/>
      <c r="R8023" s="178"/>
      <c r="S8023" s="178"/>
      <c r="T8023" s="178"/>
      <c r="U8023" s="178"/>
      <c r="V8023" s="178"/>
      <c r="W8023" s="178"/>
      <c r="X8023" s="178"/>
      <c r="Y8023" s="210">
        <f t="shared" si="633"/>
        <v>0.40192345679012348</v>
      </c>
      <c r="Z8023" s="211">
        <f t="shared" si="635"/>
        <v>0.44</v>
      </c>
      <c r="AA8023" s="178"/>
      <c r="AB8023" s="178"/>
      <c r="AC8023" s="178"/>
    </row>
    <row r="8024" spans="2:29" x14ac:dyDescent="0.35">
      <c r="B8024" s="222">
        <v>810100</v>
      </c>
      <c r="C8024" s="208">
        <v>345074</v>
      </c>
      <c r="D8024" s="309">
        <v>18979.07</v>
      </c>
      <c r="E8024" s="206">
        <v>27605.919999999998</v>
      </c>
      <c r="F8024" s="206">
        <v>31056.66</v>
      </c>
      <c r="G8024" s="205">
        <f t="shared" si="636"/>
        <v>0.42596469571657819</v>
      </c>
      <c r="H8024" s="207">
        <f t="shared" si="637"/>
        <v>0.45</v>
      </c>
      <c r="I8024" s="213">
        <v>325604</v>
      </c>
      <c r="J8024" s="213">
        <v>17908.22</v>
      </c>
      <c r="K8024" s="212">
        <v>26048.32</v>
      </c>
      <c r="L8024" s="212">
        <v>29304.36</v>
      </c>
      <c r="M8024" s="239">
        <f t="shared" si="634"/>
        <v>0.51529999999980647</v>
      </c>
      <c r="N8024" s="239"/>
      <c r="O8024" s="178"/>
      <c r="P8024" s="178"/>
      <c r="Q8024" s="178"/>
      <c r="R8024" s="178"/>
      <c r="S8024" s="178"/>
      <c r="T8024" s="178"/>
      <c r="U8024" s="178"/>
      <c r="V8024" s="178"/>
      <c r="W8024" s="178"/>
      <c r="X8024" s="178"/>
      <c r="Y8024" s="210">
        <f t="shared" si="633"/>
        <v>0.40193062584866068</v>
      </c>
      <c r="Z8024" s="211">
        <f t="shared" si="635"/>
        <v>0.46</v>
      </c>
      <c r="AA8024" s="178"/>
      <c r="AB8024" s="178"/>
      <c r="AC8024" s="178"/>
    </row>
    <row r="8025" spans="2:29" x14ac:dyDescent="0.35">
      <c r="B8025" s="222">
        <v>810200</v>
      </c>
      <c r="C8025" s="208">
        <v>345119</v>
      </c>
      <c r="D8025" s="309">
        <v>18981.54</v>
      </c>
      <c r="E8025" s="206">
        <v>27609.52</v>
      </c>
      <c r="F8025" s="206">
        <v>31060.71</v>
      </c>
      <c r="G8025" s="205">
        <f t="shared" si="636"/>
        <v>0.42596766230560357</v>
      </c>
      <c r="H8025" s="207">
        <f t="shared" si="637"/>
        <v>0.45</v>
      </c>
      <c r="I8025" s="213">
        <v>325648</v>
      </c>
      <c r="J8025" s="213">
        <v>17910.64</v>
      </c>
      <c r="K8025" s="212">
        <v>26051.84</v>
      </c>
      <c r="L8025" s="212">
        <v>29308.32</v>
      </c>
      <c r="M8025" s="239">
        <f t="shared" si="634"/>
        <v>0.51520000000000432</v>
      </c>
      <c r="N8025" s="239"/>
      <c r="O8025" s="178"/>
      <c r="P8025" s="178"/>
      <c r="Q8025" s="178"/>
      <c r="R8025" s="178"/>
      <c r="S8025" s="178"/>
      <c r="T8025" s="178"/>
      <c r="U8025" s="178"/>
      <c r="V8025" s="178"/>
      <c r="W8025" s="178"/>
      <c r="X8025" s="178"/>
      <c r="Y8025" s="210">
        <f t="shared" si="633"/>
        <v>0.40193532461120712</v>
      </c>
      <c r="Z8025" s="211">
        <f t="shared" si="635"/>
        <v>0.44</v>
      </c>
      <c r="AA8025" s="178"/>
      <c r="AB8025" s="178"/>
      <c r="AC8025" s="178"/>
    </row>
    <row r="8026" spans="2:29" x14ac:dyDescent="0.35">
      <c r="B8026" s="222">
        <v>810300</v>
      </c>
      <c r="C8026" s="208">
        <v>345164</v>
      </c>
      <c r="D8026" s="309">
        <v>18984.02</v>
      </c>
      <c r="E8026" s="206">
        <v>27613.119999999999</v>
      </c>
      <c r="F8026" s="206">
        <v>31064.76</v>
      </c>
      <c r="G8026" s="205">
        <f t="shared" si="636"/>
        <v>0.42597062816240899</v>
      </c>
      <c r="H8026" s="207">
        <f t="shared" si="637"/>
        <v>0.45</v>
      </c>
      <c r="I8026" s="213">
        <v>325694</v>
      </c>
      <c r="J8026" s="213">
        <v>17913.169999999998</v>
      </c>
      <c r="K8026" s="212">
        <v>26055.52</v>
      </c>
      <c r="L8026" s="212">
        <v>29312.46</v>
      </c>
      <c r="M8026" s="239">
        <f t="shared" si="634"/>
        <v>0.51530000000027942</v>
      </c>
      <c r="N8026" s="239"/>
      <c r="O8026" s="178"/>
      <c r="P8026" s="178"/>
      <c r="Q8026" s="178"/>
      <c r="R8026" s="178"/>
      <c r="S8026" s="178"/>
      <c r="T8026" s="178"/>
      <c r="U8026" s="178"/>
      <c r="V8026" s="178"/>
      <c r="W8026" s="178"/>
      <c r="X8026" s="178"/>
      <c r="Y8026" s="210">
        <f t="shared" si="633"/>
        <v>0.40194249043564112</v>
      </c>
      <c r="Z8026" s="211">
        <f t="shared" si="635"/>
        <v>0.46</v>
      </c>
      <c r="AA8026" s="178"/>
      <c r="AB8026" s="178"/>
      <c r="AC8026" s="178"/>
    </row>
    <row r="8027" spans="2:29" x14ac:dyDescent="0.35">
      <c r="B8027" s="222">
        <v>810400</v>
      </c>
      <c r="C8027" s="208">
        <v>345209</v>
      </c>
      <c r="D8027" s="309">
        <v>18986.490000000002</v>
      </c>
      <c r="E8027" s="206">
        <v>27616.720000000001</v>
      </c>
      <c r="F8027" s="206">
        <v>31068.81</v>
      </c>
      <c r="G8027" s="205">
        <f t="shared" si="636"/>
        <v>0.42597359328726553</v>
      </c>
      <c r="H8027" s="207">
        <f t="shared" si="637"/>
        <v>0.45</v>
      </c>
      <c r="I8027" s="213">
        <v>325738</v>
      </c>
      <c r="J8027" s="213">
        <v>17915.59</v>
      </c>
      <c r="K8027" s="212">
        <v>26059.040000000001</v>
      </c>
      <c r="L8027" s="212">
        <v>29316.42</v>
      </c>
      <c r="M8027" s="239">
        <f t="shared" si="634"/>
        <v>0.51519999999989519</v>
      </c>
      <c r="N8027" s="239"/>
      <c r="O8027" s="178"/>
      <c r="P8027" s="178"/>
      <c r="Q8027" s="178"/>
      <c r="R8027" s="178"/>
      <c r="S8027" s="178"/>
      <c r="T8027" s="178"/>
      <c r="U8027" s="178"/>
      <c r="V8027" s="178"/>
      <c r="W8027" s="178"/>
      <c r="X8027" s="178"/>
      <c r="Y8027" s="210">
        <f t="shared" si="633"/>
        <v>0.4019471865745311</v>
      </c>
      <c r="Z8027" s="211">
        <f t="shared" si="635"/>
        <v>0.44</v>
      </c>
      <c r="AA8027" s="178"/>
      <c r="AB8027" s="178"/>
      <c r="AC8027" s="178"/>
    </row>
    <row r="8028" spans="2:29" x14ac:dyDescent="0.35">
      <c r="B8028" s="222">
        <v>810500</v>
      </c>
      <c r="C8028" s="208">
        <v>345254</v>
      </c>
      <c r="D8028" s="309">
        <v>18988.97</v>
      </c>
      <c r="E8028" s="206">
        <v>27620.32</v>
      </c>
      <c r="F8028" s="206">
        <v>31072.86</v>
      </c>
      <c r="G8028" s="205">
        <f t="shared" si="636"/>
        <v>0.42597655768044418</v>
      </c>
      <c r="H8028" s="207">
        <f t="shared" si="637"/>
        <v>0.45</v>
      </c>
      <c r="I8028" s="213">
        <v>325784</v>
      </c>
      <c r="J8028" s="213">
        <v>17918.12</v>
      </c>
      <c r="K8028" s="212">
        <v>26062.720000000001</v>
      </c>
      <c r="L8028" s="212">
        <v>29320.560000000001</v>
      </c>
      <c r="M8028" s="239">
        <f t="shared" si="634"/>
        <v>0.51529999999955178</v>
      </c>
      <c r="N8028" s="239"/>
      <c r="O8028" s="178"/>
      <c r="P8028" s="178"/>
      <c r="Q8028" s="178"/>
      <c r="R8028" s="178"/>
      <c r="S8028" s="178"/>
      <c r="T8028" s="178"/>
      <c r="U8028" s="178"/>
      <c r="V8028" s="178"/>
      <c r="W8028" s="178"/>
      <c r="X8028" s="178"/>
      <c r="Y8028" s="210">
        <f t="shared" si="633"/>
        <v>0.40195434916718076</v>
      </c>
      <c r="Z8028" s="211">
        <f t="shared" si="635"/>
        <v>0.46</v>
      </c>
      <c r="AA8028" s="178"/>
      <c r="AB8028" s="178"/>
      <c r="AC8028" s="178"/>
    </row>
    <row r="8029" spans="2:29" x14ac:dyDescent="0.35">
      <c r="B8029" s="222">
        <v>810600</v>
      </c>
      <c r="C8029" s="208">
        <v>345299</v>
      </c>
      <c r="D8029" s="309">
        <v>18991.439999999999</v>
      </c>
      <c r="E8029" s="206">
        <v>27623.919999999998</v>
      </c>
      <c r="F8029" s="206">
        <v>31076.91</v>
      </c>
      <c r="G8029" s="205">
        <f t="shared" si="636"/>
        <v>0.42597952134221562</v>
      </c>
      <c r="H8029" s="207">
        <f t="shared" si="637"/>
        <v>0.45</v>
      </c>
      <c r="I8029" s="213">
        <v>325828</v>
      </c>
      <c r="J8029" s="213">
        <v>17920.54</v>
      </c>
      <c r="K8029" s="212">
        <v>26066.240000000002</v>
      </c>
      <c r="L8029" s="212">
        <v>29324.52</v>
      </c>
      <c r="M8029" s="239">
        <f t="shared" si="634"/>
        <v>0.51519999999974975</v>
      </c>
      <c r="N8029" s="239"/>
      <c r="O8029" s="178"/>
      <c r="P8029" s="178"/>
      <c r="Q8029" s="178"/>
      <c r="R8029" s="178"/>
      <c r="S8029" s="178"/>
      <c r="T8029" s="178"/>
      <c r="U8029" s="178"/>
      <c r="V8029" s="178"/>
      <c r="W8029" s="178"/>
      <c r="X8029" s="178"/>
      <c r="Y8029" s="210">
        <f t="shared" si="633"/>
        <v>0.40195904268443128</v>
      </c>
      <c r="Z8029" s="211">
        <f t="shared" si="635"/>
        <v>0.44</v>
      </c>
      <c r="AA8029" s="178"/>
      <c r="AB8029" s="178"/>
      <c r="AC8029" s="178"/>
    </row>
    <row r="8030" spans="2:29" x14ac:dyDescent="0.35">
      <c r="B8030" s="222">
        <v>810700</v>
      </c>
      <c r="C8030" s="208">
        <v>345344</v>
      </c>
      <c r="D8030" s="309">
        <v>18993.919999999998</v>
      </c>
      <c r="E8030" s="206">
        <v>27627.52</v>
      </c>
      <c r="F8030" s="206">
        <v>31080.959999999999</v>
      </c>
      <c r="G8030" s="205">
        <f t="shared" si="636"/>
        <v>0.42598248427285063</v>
      </c>
      <c r="H8030" s="207">
        <f t="shared" si="637"/>
        <v>0.45</v>
      </c>
      <c r="I8030" s="213">
        <v>325874</v>
      </c>
      <c r="J8030" s="213">
        <v>17923.07</v>
      </c>
      <c r="K8030" s="212">
        <v>26069.919999999998</v>
      </c>
      <c r="L8030" s="212">
        <v>29328.66</v>
      </c>
      <c r="M8030" s="239">
        <f t="shared" si="634"/>
        <v>0.51530000000006115</v>
      </c>
      <c r="N8030" s="239"/>
      <c r="O8030" s="178"/>
      <c r="P8030" s="178"/>
      <c r="Q8030" s="178"/>
      <c r="R8030" s="178"/>
      <c r="S8030" s="178"/>
      <c r="T8030" s="178"/>
      <c r="U8030" s="178"/>
      <c r="V8030" s="178"/>
      <c r="W8030" s="178"/>
      <c r="X8030" s="178"/>
      <c r="Y8030" s="210">
        <f t="shared" si="633"/>
        <v>0.40196620204761319</v>
      </c>
      <c r="Z8030" s="211">
        <f t="shared" si="635"/>
        <v>0.46</v>
      </c>
      <c r="AA8030" s="178"/>
      <c r="AB8030" s="178"/>
      <c r="AC8030" s="178"/>
    </row>
    <row r="8031" spans="2:29" x14ac:dyDescent="0.35">
      <c r="B8031" s="222">
        <v>810800</v>
      </c>
      <c r="C8031" s="208">
        <v>345389</v>
      </c>
      <c r="D8031" s="309">
        <v>18996.39</v>
      </c>
      <c r="E8031" s="206">
        <v>27631.119999999999</v>
      </c>
      <c r="F8031" s="206">
        <v>31085.01</v>
      </c>
      <c r="G8031" s="205">
        <f t="shared" si="636"/>
        <v>0.42598544647261966</v>
      </c>
      <c r="H8031" s="207">
        <f t="shared" si="637"/>
        <v>0.45</v>
      </c>
      <c r="I8031" s="213">
        <v>325918</v>
      </c>
      <c r="J8031" s="213">
        <v>17925.490000000002</v>
      </c>
      <c r="K8031" s="212">
        <v>26073.439999999999</v>
      </c>
      <c r="L8031" s="212">
        <v>29332.62</v>
      </c>
      <c r="M8031" s="239">
        <f t="shared" si="634"/>
        <v>0.51520000000025901</v>
      </c>
      <c r="N8031" s="239"/>
      <c r="O8031" s="178"/>
      <c r="P8031" s="178"/>
      <c r="Q8031" s="178"/>
      <c r="R8031" s="178"/>
      <c r="S8031" s="178"/>
      <c r="T8031" s="178"/>
      <c r="U8031" s="178"/>
      <c r="V8031" s="178"/>
      <c r="W8031" s="178"/>
      <c r="X8031" s="178"/>
      <c r="Y8031" s="210">
        <f t="shared" si="633"/>
        <v>0.40197089294523924</v>
      </c>
      <c r="Z8031" s="211">
        <f t="shared" si="635"/>
        <v>0.44</v>
      </c>
      <c r="AA8031" s="178"/>
      <c r="AB8031" s="178"/>
      <c r="AC8031" s="178"/>
    </row>
    <row r="8032" spans="2:29" x14ac:dyDescent="0.35">
      <c r="B8032" s="222">
        <v>810900</v>
      </c>
      <c r="C8032" s="208">
        <v>345434</v>
      </c>
      <c r="D8032" s="309">
        <v>18998.87</v>
      </c>
      <c r="E8032" s="206">
        <v>27634.720000000001</v>
      </c>
      <c r="F8032" s="206">
        <v>31089.06</v>
      </c>
      <c r="G8032" s="205">
        <f t="shared" si="636"/>
        <v>0.42598840794179305</v>
      </c>
      <c r="H8032" s="207">
        <f t="shared" si="637"/>
        <v>0.45</v>
      </c>
      <c r="I8032" s="213">
        <v>325964</v>
      </c>
      <c r="J8032" s="213">
        <v>17928.02</v>
      </c>
      <c r="K8032" s="212">
        <v>26077.119999999999</v>
      </c>
      <c r="L8032" s="212">
        <v>29336.76</v>
      </c>
      <c r="M8032" s="239">
        <f t="shared" si="634"/>
        <v>0.51529999999995202</v>
      </c>
      <c r="N8032" s="239"/>
      <c r="O8032" s="178"/>
      <c r="P8032" s="178"/>
      <c r="Q8032" s="178"/>
      <c r="R8032" s="178"/>
      <c r="S8032" s="178"/>
      <c r="T8032" s="178"/>
      <c r="U8032" s="178"/>
      <c r="V8032" s="178"/>
      <c r="W8032" s="178"/>
      <c r="X8032" s="178"/>
      <c r="Y8032" s="210">
        <f t="shared" si="633"/>
        <v>0.40197804908126772</v>
      </c>
      <c r="Z8032" s="211">
        <f t="shared" si="635"/>
        <v>0.46</v>
      </c>
      <c r="AA8032" s="178"/>
      <c r="AB8032" s="178"/>
      <c r="AC8032" s="178"/>
    </row>
    <row r="8033" spans="2:29" x14ac:dyDescent="0.35">
      <c r="B8033" s="222">
        <v>811000</v>
      </c>
      <c r="C8033" s="208">
        <v>345479</v>
      </c>
      <c r="D8033" s="309">
        <v>19001.34</v>
      </c>
      <c r="E8033" s="206">
        <v>27638.32</v>
      </c>
      <c r="F8033" s="206">
        <v>31093.11</v>
      </c>
      <c r="G8033" s="205">
        <f t="shared" si="636"/>
        <v>0.42599136868064119</v>
      </c>
      <c r="H8033" s="207">
        <f t="shared" si="637"/>
        <v>0.45</v>
      </c>
      <c r="I8033" s="213">
        <v>326008</v>
      </c>
      <c r="J8033" s="213">
        <v>17930.439999999999</v>
      </c>
      <c r="K8033" s="212">
        <v>26080.639999999999</v>
      </c>
      <c r="L8033" s="212">
        <v>29340.720000000001</v>
      </c>
      <c r="M8033" s="239">
        <f t="shared" si="634"/>
        <v>0.51520000000011346</v>
      </c>
      <c r="N8033" s="239"/>
      <c r="O8033" s="178"/>
      <c r="P8033" s="178"/>
      <c r="Q8033" s="178"/>
      <c r="R8033" s="178"/>
      <c r="S8033" s="178"/>
      <c r="T8033" s="178"/>
      <c r="U8033" s="178"/>
      <c r="V8033" s="178"/>
      <c r="W8033" s="178"/>
      <c r="X8033" s="178"/>
      <c r="Y8033" s="210">
        <f t="shared" si="633"/>
        <v>0.40198273736128237</v>
      </c>
      <c r="Z8033" s="211">
        <f t="shared" si="635"/>
        <v>0.44</v>
      </c>
      <c r="AA8033" s="178"/>
      <c r="AB8033" s="178"/>
      <c r="AC8033" s="178"/>
    </row>
    <row r="8034" spans="2:29" x14ac:dyDescent="0.35">
      <c r="B8034" s="222">
        <v>811100</v>
      </c>
      <c r="C8034" s="208">
        <v>345524</v>
      </c>
      <c r="D8034" s="309">
        <v>19003.82</v>
      </c>
      <c r="E8034" s="206">
        <v>27641.919999999998</v>
      </c>
      <c r="F8034" s="206">
        <v>31097.16</v>
      </c>
      <c r="G8034" s="205">
        <f t="shared" si="636"/>
        <v>0.4259943286894341</v>
      </c>
      <c r="H8034" s="207">
        <f t="shared" si="637"/>
        <v>0.45</v>
      </c>
      <c r="I8034" s="213">
        <v>326054</v>
      </c>
      <c r="J8034" s="213">
        <v>17932.97</v>
      </c>
      <c r="K8034" s="212">
        <v>26084.32</v>
      </c>
      <c r="L8034" s="212">
        <v>29344.86</v>
      </c>
      <c r="M8034" s="239">
        <f t="shared" si="634"/>
        <v>0.51529999999980647</v>
      </c>
      <c r="N8034" s="239"/>
      <c r="O8034" s="178"/>
      <c r="P8034" s="178"/>
      <c r="Q8034" s="178"/>
      <c r="R8034" s="178"/>
      <c r="S8034" s="178"/>
      <c r="T8034" s="178"/>
      <c r="U8034" s="178"/>
      <c r="V8034" s="178"/>
      <c r="W8034" s="178"/>
      <c r="X8034" s="178"/>
      <c r="Y8034" s="210">
        <f t="shared" si="633"/>
        <v>0.40198989027246951</v>
      </c>
      <c r="Z8034" s="211">
        <f t="shared" si="635"/>
        <v>0.46</v>
      </c>
      <c r="AA8034" s="178"/>
      <c r="AB8034" s="178"/>
      <c r="AC8034" s="178"/>
    </row>
    <row r="8035" spans="2:29" x14ac:dyDescent="0.35">
      <c r="B8035" s="222">
        <v>811200</v>
      </c>
      <c r="C8035" s="208">
        <v>345569</v>
      </c>
      <c r="D8035" s="309">
        <v>19006.29</v>
      </c>
      <c r="E8035" s="206">
        <v>27645.52</v>
      </c>
      <c r="F8035" s="206">
        <v>31101.21</v>
      </c>
      <c r="G8035" s="205">
        <f t="shared" si="636"/>
        <v>0.42599728796844183</v>
      </c>
      <c r="H8035" s="207">
        <f t="shared" si="637"/>
        <v>0.45</v>
      </c>
      <c r="I8035" s="213">
        <v>326098</v>
      </c>
      <c r="J8035" s="213">
        <v>17935.39</v>
      </c>
      <c r="K8035" s="212">
        <v>26087.84</v>
      </c>
      <c r="L8035" s="212">
        <v>29348.82</v>
      </c>
      <c r="M8035" s="239">
        <f t="shared" si="634"/>
        <v>0.51520000000000432</v>
      </c>
      <c r="N8035" s="239"/>
      <c r="O8035" s="178"/>
      <c r="P8035" s="178"/>
      <c r="Q8035" s="178"/>
      <c r="R8035" s="178"/>
      <c r="S8035" s="178"/>
      <c r="T8035" s="178"/>
      <c r="U8035" s="178"/>
      <c r="V8035" s="178"/>
      <c r="W8035" s="178"/>
      <c r="X8035" s="178"/>
      <c r="Y8035" s="210">
        <f t="shared" si="633"/>
        <v>0.40199457593688365</v>
      </c>
      <c r="Z8035" s="211">
        <f t="shared" si="635"/>
        <v>0.44</v>
      </c>
      <c r="AA8035" s="178"/>
      <c r="AB8035" s="178"/>
      <c r="AC8035" s="178"/>
    </row>
    <row r="8036" spans="2:29" x14ac:dyDescent="0.35">
      <c r="B8036" s="222">
        <v>811300</v>
      </c>
      <c r="C8036" s="208">
        <v>345614</v>
      </c>
      <c r="D8036" s="309">
        <v>19008.77</v>
      </c>
      <c r="E8036" s="206">
        <v>27649.119999999999</v>
      </c>
      <c r="F8036" s="206">
        <v>31105.26</v>
      </c>
      <c r="G8036" s="205">
        <f t="shared" si="636"/>
        <v>0.42600024651793417</v>
      </c>
      <c r="H8036" s="207">
        <f t="shared" si="637"/>
        <v>0.45</v>
      </c>
      <c r="I8036" s="213">
        <v>326144</v>
      </c>
      <c r="J8036" s="213">
        <v>17937.919999999998</v>
      </c>
      <c r="K8036" s="212">
        <v>26091.52</v>
      </c>
      <c r="L8036" s="212">
        <v>29352.959999999999</v>
      </c>
      <c r="M8036" s="239">
        <f t="shared" si="634"/>
        <v>0.51530000000027942</v>
      </c>
      <c r="N8036" s="239"/>
      <c r="O8036" s="178"/>
      <c r="P8036" s="178"/>
      <c r="Q8036" s="178"/>
      <c r="R8036" s="178"/>
      <c r="S8036" s="178"/>
      <c r="T8036" s="178"/>
      <c r="U8036" s="178"/>
      <c r="V8036" s="178"/>
      <c r="W8036" s="178"/>
      <c r="X8036" s="178"/>
      <c r="Y8036" s="210">
        <f t="shared" si="633"/>
        <v>0.40200172562553926</v>
      </c>
      <c r="Z8036" s="211">
        <f t="shared" si="635"/>
        <v>0.46</v>
      </c>
      <c r="AA8036" s="178"/>
      <c r="AB8036" s="178"/>
      <c r="AC8036" s="178"/>
    </row>
    <row r="8037" spans="2:29" x14ac:dyDescent="0.35">
      <c r="B8037" s="222">
        <v>811400</v>
      </c>
      <c r="C8037" s="208">
        <v>345659</v>
      </c>
      <c r="D8037" s="309">
        <v>19011.240000000002</v>
      </c>
      <c r="E8037" s="206">
        <v>27652.720000000001</v>
      </c>
      <c r="F8037" s="206">
        <v>31109.31</v>
      </c>
      <c r="G8037" s="205">
        <f t="shared" si="636"/>
        <v>0.4260032043381809</v>
      </c>
      <c r="H8037" s="207">
        <f t="shared" si="637"/>
        <v>0.45</v>
      </c>
      <c r="I8037" s="213">
        <v>326188</v>
      </c>
      <c r="J8037" s="213">
        <v>17940.34</v>
      </c>
      <c r="K8037" s="212">
        <v>26095.040000000001</v>
      </c>
      <c r="L8037" s="212">
        <v>29356.92</v>
      </c>
      <c r="M8037" s="239">
        <f t="shared" si="634"/>
        <v>0.51519999999989519</v>
      </c>
      <c r="N8037" s="239"/>
      <c r="O8037" s="178"/>
      <c r="P8037" s="178"/>
      <c r="Q8037" s="178"/>
      <c r="R8037" s="178"/>
      <c r="S8037" s="178"/>
      <c r="T8037" s="178"/>
      <c r="U8037" s="178"/>
      <c r="V8037" s="178"/>
      <c r="W8037" s="178"/>
      <c r="X8037" s="178"/>
      <c r="Y8037" s="210">
        <f t="shared" si="633"/>
        <v>0.40200640867636184</v>
      </c>
      <c r="Z8037" s="211">
        <f t="shared" si="635"/>
        <v>0.44</v>
      </c>
      <c r="AA8037" s="178"/>
      <c r="AB8037" s="178"/>
      <c r="AC8037" s="178"/>
    </row>
    <row r="8038" spans="2:29" x14ac:dyDescent="0.35">
      <c r="B8038" s="222">
        <v>811500</v>
      </c>
      <c r="C8038" s="208">
        <v>345704</v>
      </c>
      <c r="D8038" s="309">
        <v>19013.72</v>
      </c>
      <c r="E8038" s="206">
        <v>27656.32</v>
      </c>
      <c r="F8038" s="206">
        <v>31113.360000000001</v>
      </c>
      <c r="G8038" s="205">
        <f t="shared" si="636"/>
        <v>0.42600616142945164</v>
      </c>
      <c r="H8038" s="207">
        <f t="shared" si="637"/>
        <v>0.45</v>
      </c>
      <c r="I8038" s="213">
        <v>326234</v>
      </c>
      <c r="J8038" s="213">
        <v>17942.87</v>
      </c>
      <c r="K8038" s="212">
        <v>26098.720000000001</v>
      </c>
      <c r="L8038" s="212">
        <v>29361.06</v>
      </c>
      <c r="M8038" s="239">
        <f t="shared" si="634"/>
        <v>0.51529999999955178</v>
      </c>
      <c r="N8038" s="239"/>
      <c r="O8038" s="178"/>
      <c r="P8038" s="178"/>
      <c r="Q8038" s="178"/>
      <c r="R8038" s="178"/>
      <c r="S8038" s="178"/>
      <c r="T8038" s="178"/>
      <c r="U8038" s="178"/>
      <c r="V8038" s="178"/>
      <c r="W8038" s="178"/>
      <c r="X8038" s="178"/>
      <c r="Y8038" s="210">
        <f t="shared" si="633"/>
        <v>0.40201355514479359</v>
      </c>
      <c r="Z8038" s="211">
        <f t="shared" si="635"/>
        <v>0.46</v>
      </c>
      <c r="AA8038" s="178"/>
      <c r="AB8038" s="178"/>
      <c r="AC8038" s="178"/>
    </row>
    <row r="8039" spans="2:29" x14ac:dyDescent="0.35">
      <c r="B8039" s="222">
        <v>811600</v>
      </c>
      <c r="C8039" s="208">
        <v>345749</v>
      </c>
      <c r="D8039" s="309">
        <v>19016.189999999999</v>
      </c>
      <c r="E8039" s="206">
        <v>27659.919999999998</v>
      </c>
      <c r="F8039" s="206">
        <v>31117.41</v>
      </c>
      <c r="G8039" s="205">
        <f t="shared" si="636"/>
        <v>0.42600911779201578</v>
      </c>
      <c r="H8039" s="207">
        <f t="shared" si="637"/>
        <v>0.45</v>
      </c>
      <c r="I8039" s="213">
        <v>326278</v>
      </c>
      <c r="J8039" s="213">
        <v>17945.29</v>
      </c>
      <c r="K8039" s="212">
        <v>26102.240000000002</v>
      </c>
      <c r="L8039" s="212">
        <v>29365.02</v>
      </c>
      <c r="M8039" s="239">
        <f t="shared" si="634"/>
        <v>0.51519999999974975</v>
      </c>
      <c r="N8039" s="239"/>
      <c r="O8039" s="178"/>
      <c r="P8039" s="178"/>
      <c r="Q8039" s="178"/>
      <c r="R8039" s="178"/>
      <c r="S8039" s="178"/>
      <c r="T8039" s="178"/>
      <c r="U8039" s="178"/>
      <c r="V8039" s="178"/>
      <c r="W8039" s="178"/>
      <c r="X8039" s="178"/>
      <c r="Y8039" s="210">
        <f t="shared" si="633"/>
        <v>0.40201823558403155</v>
      </c>
      <c r="Z8039" s="211">
        <f t="shared" si="635"/>
        <v>0.44</v>
      </c>
      <c r="AA8039" s="178"/>
      <c r="AB8039" s="178"/>
      <c r="AC8039" s="178"/>
    </row>
    <row r="8040" spans="2:29" x14ac:dyDescent="0.35">
      <c r="B8040" s="222">
        <v>811700</v>
      </c>
      <c r="C8040" s="208">
        <v>345794</v>
      </c>
      <c r="D8040" s="309">
        <v>19018.669999999998</v>
      </c>
      <c r="E8040" s="206">
        <v>27663.52</v>
      </c>
      <c r="F8040" s="206">
        <v>31121.46</v>
      </c>
      <c r="G8040" s="205">
        <f t="shared" si="636"/>
        <v>0.42601207342614267</v>
      </c>
      <c r="H8040" s="207">
        <f t="shared" si="637"/>
        <v>0.45</v>
      </c>
      <c r="I8040" s="213">
        <v>326324</v>
      </c>
      <c r="J8040" s="213">
        <v>17947.82</v>
      </c>
      <c r="K8040" s="212">
        <v>26105.919999999998</v>
      </c>
      <c r="L8040" s="212">
        <v>29369.16</v>
      </c>
      <c r="M8040" s="239">
        <f t="shared" si="634"/>
        <v>0.51530000000006115</v>
      </c>
      <c r="N8040" s="239"/>
      <c r="O8040" s="178"/>
      <c r="P8040" s="178"/>
      <c r="Q8040" s="178"/>
      <c r="R8040" s="178"/>
      <c r="S8040" s="178"/>
      <c r="T8040" s="178"/>
      <c r="U8040" s="178"/>
      <c r="V8040" s="178"/>
      <c r="W8040" s="178"/>
      <c r="X8040" s="178"/>
      <c r="Y8040" s="210">
        <f t="shared" si="633"/>
        <v>0.40202537883454476</v>
      </c>
      <c r="Z8040" s="211">
        <f t="shared" si="635"/>
        <v>0.46</v>
      </c>
      <c r="AA8040" s="178"/>
      <c r="AB8040" s="178"/>
      <c r="AC8040" s="178"/>
    </row>
    <row r="8041" spans="2:29" x14ac:dyDescent="0.35">
      <c r="B8041" s="222">
        <v>811800</v>
      </c>
      <c r="C8041" s="208">
        <v>345839</v>
      </c>
      <c r="D8041" s="309">
        <v>19021.14</v>
      </c>
      <c r="E8041" s="206">
        <v>27667.119999999999</v>
      </c>
      <c r="F8041" s="206">
        <v>31125.51</v>
      </c>
      <c r="G8041" s="205">
        <f t="shared" si="636"/>
        <v>0.42601502833210148</v>
      </c>
      <c r="H8041" s="207">
        <f t="shared" si="637"/>
        <v>0.45</v>
      </c>
      <c r="I8041" s="213">
        <v>326368</v>
      </c>
      <c r="J8041" s="213">
        <v>17950.240000000002</v>
      </c>
      <c r="K8041" s="212">
        <v>26109.439999999999</v>
      </c>
      <c r="L8041" s="212">
        <v>29373.119999999999</v>
      </c>
      <c r="M8041" s="239">
        <f t="shared" si="634"/>
        <v>0.51520000000025901</v>
      </c>
      <c r="N8041" s="239"/>
      <c r="O8041" s="178"/>
      <c r="P8041" s="178"/>
      <c r="Q8041" s="178"/>
      <c r="R8041" s="178"/>
      <c r="S8041" s="178"/>
      <c r="T8041" s="178"/>
      <c r="U8041" s="178"/>
      <c r="V8041" s="178"/>
      <c r="W8041" s="178"/>
      <c r="X8041" s="178"/>
      <c r="Y8041" s="210">
        <f t="shared" si="633"/>
        <v>0.40203005666420299</v>
      </c>
      <c r="Z8041" s="211">
        <f t="shared" si="635"/>
        <v>0.44</v>
      </c>
      <c r="AA8041" s="178"/>
      <c r="AB8041" s="178"/>
      <c r="AC8041" s="178"/>
    </row>
    <row r="8042" spans="2:29" x14ac:dyDescent="0.35">
      <c r="B8042" s="222">
        <v>811900</v>
      </c>
      <c r="C8042" s="208">
        <v>345884</v>
      </c>
      <c r="D8042" s="309">
        <v>19023.62</v>
      </c>
      <c r="E8042" s="206">
        <v>27670.720000000001</v>
      </c>
      <c r="F8042" s="206">
        <v>31129.56</v>
      </c>
      <c r="G8042" s="205">
        <f t="shared" si="636"/>
        <v>0.42601798251016137</v>
      </c>
      <c r="H8042" s="207">
        <f t="shared" si="637"/>
        <v>0.45</v>
      </c>
      <c r="I8042" s="213">
        <v>326414</v>
      </c>
      <c r="J8042" s="213">
        <v>17952.77</v>
      </c>
      <c r="K8042" s="212">
        <v>26113.119999999999</v>
      </c>
      <c r="L8042" s="212">
        <v>29377.26</v>
      </c>
      <c r="M8042" s="239">
        <f t="shared" si="634"/>
        <v>0.51529999999995202</v>
      </c>
      <c r="N8042" s="239"/>
      <c r="O8042" s="178"/>
      <c r="P8042" s="178"/>
      <c r="Q8042" s="178"/>
      <c r="R8042" s="178"/>
      <c r="S8042" s="178"/>
      <c r="T8042" s="178"/>
      <c r="U8042" s="178"/>
      <c r="V8042" s="178"/>
      <c r="W8042" s="178"/>
      <c r="X8042" s="178"/>
      <c r="Y8042" s="210">
        <f t="shared" si="633"/>
        <v>0.40203719669910087</v>
      </c>
      <c r="Z8042" s="211">
        <f t="shared" si="635"/>
        <v>0.46</v>
      </c>
      <c r="AA8042" s="178"/>
      <c r="AB8042" s="178"/>
      <c r="AC8042" s="178"/>
    </row>
    <row r="8043" spans="2:29" x14ac:dyDescent="0.35">
      <c r="B8043" s="222">
        <v>812000</v>
      </c>
      <c r="C8043" s="208">
        <v>345929</v>
      </c>
      <c r="D8043" s="309">
        <v>19026.09</v>
      </c>
      <c r="E8043" s="206">
        <v>27674.32</v>
      </c>
      <c r="F8043" s="206">
        <v>31133.61</v>
      </c>
      <c r="G8043" s="205">
        <f t="shared" si="636"/>
        <v>0.42602093596059115</v>
      </c>
      <c r="H8043" s="207">
        <f t="shared" si="637"/>
        <v>0.45</v>
      </c>
      <c r="I8043" s="213">
        <v>326458</v>
      </c>
      <c r="J8043" s="213">
        <v>17955.189999999999</v>
      </c>
      <c r="K8043" s="212">
        <v>26116.639999999999</v>
      </c>
      <c r="L8043" s="212">
        <v>29381.22</v>
      </c>
      <c r="M8043" s="239">
        <f t="shared" si="634"/>
        <v>0.51520000000011346</v>
      </c>
      <c r="N8043" s="239"/>
      <c r="O8043" s="178"/>
      <c r="P8043" s="178"/>
      <c r="Q8043" s="178"/>
      <c r="R8043" s="178"/>
      <c r="S8043" s="178"/>
      <c r="T8043" s="178"/>
      <c r="U8043" s="178"/>
      <c r="V8043" s="178"/>
      <c r="W8043" s="178"/>
      <c r="X8043" s="178"/>
      <c r="Y8043" s="210">
        <f t="shared" si="633"/>
        <v>0.40204187192118229</v>
      </c>
      <c r="Z8043" s="211">
        <f t="shared" si="635"/>
        <v>0.44</v>
      </c>
      <c r="AA8043" s="178"/>
      <c r="AB8043" s="178"/>
      <c r="AC8043" s="178"/>
    </row>
    <row r="8044" spans="2:29" x14ac:dyDescent="0.35">
      <c r="B8044" s="222">
        <v>812100</v>
      </c>
      <c r="C8044" s="208">
        <v>345974</v>
      </c>
      <c r="D8044" s="309">
        <v>19028.57</v>
      </c>
      <c r="E8044" s="206">
        <v>27677.919999999998</v>
      </c>
      <c r="F8044" s="206">
        <v>31137.66</v>
      </c>
      <c r="G8044" s="205">
        <f t="shared" si="636"/>
        <v>0.42602388868365965</v>
      </c>
      <c r="H8044" s="207">
        <f t="shared" si="637"/>
        <v>0.45</v>
      </c>
      <c r="I8044" s="213">
        <v>326504</v>
      </c>
      <c r="J8044" s="213">
        <v>17957.72</v>
      </c>
      <c r="K8044" s="212">
        <v>26120.32</v>
      </c>
      <c r="L8044" s="212">
        <v>29385.360000000001</v>
      </c>
      <c r="M8044" s="239">
        <f t="shared" si="634"/>
        <v>0.51529999999980647</v>
      </c>
      <c r="N8044" s="239"/>
      <c r="O8044" s="178"/>
      <c r="P8044" s="178"/>
      <c r="Q8044" s="178"/>
      <c r="R8044" s="178"/>
      <c r="S8044" s="178"/>
      <c r="T8044" s="178"/>
      <c r="U8044" s="178"/>
      <c r="V8044" s="178"/>
      <c r="W8044" s="178"/>
      <c r="X8044" s="178"/>
      <c r="Y8044" s="210">
        <f t="shared" si="633"/>
        <v>0.40204900874276567</v>
      </c>
      <c r="Z8044" s="211">
        <f t="shared" si="635"/>
        <v>0.46</v>
      </c>
      <c r="AA8044" s="178"/>
      <c r="AB8044" s="178"/>
      <c r="AC8044" s="178"/>
    </row>
    <row r="8045" spans="2:29" x14ac:dyDescent="0.35">
      <c r="B8045" s="222">
        <v>812200</v>
      </c>
      <c r="C8045" s="208">
        <v>346019</v>
      </c>
      <c r="D8045" s="309">
        <v>19031.04</v>
      </c>
      <c r="E8045" s="206">
        <v>27681.52</v>
      </c>
      <c r="F8045" s="206">
        <v>31141.71</v>
      </c>
      <c r="G8045" s="205">
        <f t="shared" si="636"/>
        <v>0.42602684067963553</v>
      </c>
      <c r="H8045" s="207">
        <f t="shared" si="637"/>
        <v>0.45</v>
      </c>
      <c r="I8045" s="213">
        <v>326548</v>
      </c>
      <c r="J8045" s="213">
        <v>17960.14</v>
      </c>
      <c r="K8045" s="212">
        <v>26123.84</v>
      </c>
      <c r="L8045" s="212">
        <v>29389.32</v>
      </c>
      <c r="M8045" s="239">
        <f t="shared" si="634"/>
        <v>0.51520000000000432</v>
      </c>
      <c r="N8045" s="239"/>
      <c r="O8045" s="178"/>
      <c r="P8045" s="178"/>
      <c r="Q8045" s="178"/>
      <c r="R8045" s="178"/>
      <c r="S8045" s="178"/>
      <c r="T8045" s="178"/>
      <c r="U8045" s="178"/>
      <c r="V8045" s="178"/>
      <c r="W8045" s="178"/>
      <c r="X8045" s="178"/>
      <c r="Y8045" s="210">
        <f t="shared" si="633"/>
        <v>0.40205368135927111</v>
      </c>
      <c r="Z8045" s="211">
        <f t="shared" si="635"/>
        <v>0.44</v>
      </c>
      <c r="AA8045" s="178"/>
      <c r="AB8045" s="178"/>
      <c r="AC8045" s="178"/>
    </row>
    <row r="8046" spans="2:29" x14ac:dyDescent="0.35">
      <c r="B8046" s="222">
        <v>812300</v>
      </c>
      <c r="C8046" s="208">
        <v>346064</v>
      </c>
      <c r="D8046" s="309">
        <v>19033.52</v>
      </c>
      <c r="E8046" s="206">
        <v>27685.119999999999</v>
      </c>
      <c r="F8046" s="206">
        <v>31145.759999999998</v>
      </c>
      <c r="G8046" s="205">
        <f t="shared" si="636"/>
        <v>0.42602979194878737</v>
      </c>
      <c r="H8046" s="207">
        <f t="shared" si="637"/>
        <v>0.45</v>
      </c>
      <c r="I8046" s="213">
        <v>326594</v>
      </c>
      <c r="J8046" s="213">
        <v>17962.669999999998</v>
      </c>
      <c r="K8046" s="212">
        <v>26127.52</v>
      </c>
      <c r="L8046" s="212">
        <v>29393.46</v>
      </c>
      <c r="M8046" s="239">
        <f t="shared" si="634"/>
        <v>0.51530000000027942</v>
      </c>
      <c r="N8046" s="239"/>
      <c r="O8046" s="178"/>
      <c r="P8046" s="178"/>
      <c r="Q8046" s="178"/>
      <c r="R8046" s="178"/>
      <c r="S8046" s="178"/>
      <c r="T8046" s="178"/>
      <c r="U8046" s="178"/>
      <c r="V8046" s="178"/>
      <c r="W8046" s="178"/>
      <c r="X8046" s="178"/>
      <c r="Y8046" s="210">
        <f t="shared" si="633"/>
        <v>0.40206081496983875</v>
      </c>
      <c r="Z8046" s="211">
        <f t="shared" si="635"/>
        <v>0.46</v>
      </c>
      <c r="AA8046" s="178"/>
      <c r="AB8046" s="178"/>
      <c r="AC8046" s="178"/>
    </row>
    <row r="8047" spans="2:29" x14ac:dyDescent="0.35">
      <c r="B8047" s="222">
        <v>812400</v>
      </c>
      <c r="C8047" s="208">
        <v>346109</v>
      </c>
      <c r="D8047" s="309">
        <v>19035.990000000002</v>
      </c>
      <c r="E8047" s="206">
        <v>27688.720000000001</v>
      </c>
      <c r="F8047" s="206">
        <v>31149.81</v>
      </c>
      <c r="G8047" s="205">
        <f t="shared" si="636"/>
        <v>0.42603274249138356</v>
      </c>
      <c r="H8047" s="207">
        <f t="shared" si="637"/>
        <v>0.45</v>
      </c>
      <c r="I8047" s="213">
        <v>326638</v>
      </c>
      <c r="J8047" s="213">
        <v>17965.09</v>
      </c>
      <c r="K8047" s="212">
        <v>26131.040000000001</v>
      </c>
      <c r="L8047" s="212">
        <v>29397.42</v>
      </c>
      <c r="M8047" s="239">
        <f t="shared" si="634"/>
        <v>0.51519999999989519</v>
      </c>
      <c r="N8047" s="239"/>
      <c r="O8047" s="178"/>
      <c r="P8047" s="178"/>
      <c r="Q8047" s="178"/>
      <c r="R8047" s="178"/>
      <c r="S8047" s="178"/>
      <c r="T8047" s="178"/>
      <c r="U8047" s="178"/>
      <c r="V8047" s="178"/>
      <c r="W8047" s="178"/>
      <c r="X8047" s="178"/>
      <c r="Y8047" s="210">
        <f t="shared" si="633"/>
        <v>0.40206548498276712</v>
      </c>
      <c r="Z8047" s="211">
        <f t="shared" si="635"/>
        <v>0.44</v>
      </c>
      <c r="AA8047" s="178"/>
      <c r="AB8047" s="178"/>
      <c r="AC8047" s="178"/>
    </row>
    <row r="8048" spans="2:29" x14ac:dyDescent="0.35">
      <c r="B8048" s="222">
        <v>812500</v>
      </c>
      <c r="C8048" s="208">
        <v>346154</v>
      </c>
      <c r="D8048" s="309">
        <v>19038.47</v>
      </c>
      <c r="E8048" s="206">
        <v>27692.32</v>
      </c>
      <c r="F8048" s="206">
        <v>31153.86</v>
      </c>
      <c r="G8048" s="205">
        <f t="shared" si="636"/>
        <v>0.42603569230769228</v>
      </c>
      <c r="H8048" s="207">
        <f t="shared" si="637"/>
        <v>0.45</v>
      </c>
      <c r="I8048" s="213">
        <v>326684</v>
      </c>
      <c r="J8048" s="213">
        <v>17967.62</v>
      </c>
      <c r="K8048" s="212">
        <v>26134.720000000001</v>
      </c>
      <c r="L8048" s="212">
        <v>29401.56</v>
      </c>
      <c r="M8048" s="239">
        <f t="shared" si="634"/>
        <v>0.51529999999955178</v>
      </c>
      <c r="N8048" s="239"/>
      <c r="O8048" s="178"/>
      <c r="P8048" s="178"/>
      <c r="Q8048" s="178"/>
      <c r="R8048" s="178"/>
      <c r="S8048" s="178"/>
      <c r="T8048" s="178"/>
      <c r="U8048" s="178"/>
      <c r="V8048" s="178"/>
      <c r="W8048" s="178"/>
      <c r="X8048" s="178"/>
      <c r="Y8048" s="210">
        <f t="shared" si="633"/>
        <v>0.40207261538461536</v>
      </c>
      <c r="Z8048" s="211">
        <f t="shared" si="635"/>
        <v>0.46</v>
      </c>
      <c r="AA8048" s="178"/>
      <c r="AB8048" s="178"/>
      <c r="AC8048" s="178"/>
    </row>
    <row r="8049" spans="2:29" x14ac:dyDescent="0.35">
      <c r="B8049" s="222">
        <v>812600</v>
      </c>
      <c r="C8049" s="208">
        <v>346199</v>
      </c>
      <c r="D8049" s="309">
        <v>19040.939999999999</v>
      </c>
      <c r="E8049" s="206">
        <v>27695.919999999998</v>
      </c>
      <c r="F8049" s="206">
        <v>31157.91</v>
      </c>
      <c r="G8049" s="205">
        <f t="shared" si="636"/>
        <v>0.42603864139798181</v>
      </c>
      <c r="H8049" s="207">
        <f t="shared" si="637"/>
        <v>0.45</v>
      </c>
      <c r="I8049" s="213">
        <v>326728</v>
      </c>
      <c r="J8049" s="213">
        <v>17970.04</v>
      </c>
      <c r="K8049" s="212">
        <v>26138.240000000002</v>
      </c>
      <c r="L8049" s="212">
        <v>29405.52</v>
      </c>
      <c r="M8049" s="239">
        <f t="shared" si="634"/>
        <v>0.51519999999974975</v>
      </c>
      <c r="N8049" s="239"/>
      <c r="O8049" s="178"/>
      <c r="P8049" s="178"/>
      <c r="Q8049" s="178"/>
      <c r="R8049" s="178"/>
      <c r="S8049" s="178"/>
      <c r="T8049" s="178"/>
      <c r="U8049" s="178"/>
      <c r="V8049" s="178"/>
      <c r="W8049" s="178"/>
      <c r="X8049" s="178"/>
      <c r="Y8049" s="210">
        <f t="shared" si="633"/>
        <v>0.40207728279596355</v>
      </c>
      <c r="Z8049" s="211">
        <f t="shared" si="635"/>
        <v>0.44</v>
      </c>
      <c r="AA8049" s="178"/>
      <c r="AB8049" s="178"/>
      <c r="AC8049" s="178"/>
    </row>
    <row r="8050" spans="2:29" x14ac:dyDescent="0.35">
      <c r="B8050" s="222">
        <v>812700</v>
      </c>
      <c r="C8050" s="208">
        <v>346244</v>
      </c>
      <c r="D8050" s="309">
        <v>19043.419999999998</v>
      </c>
      <c r="E8050" s="206">
        <v>27699.52</v>
      </c>
      <c r="F8050" s="206">
        <v>31161.96</v>
      </c>
      <c r="G8050" s="205">
        <f t="shared" si="636"/>
        <v>0.42604158976251999</v>
      </c>
      <c r="H8050" s="207">
        <f t="shared" si="637"/>
        <v>0.45</v>
      </c>
      <c r="I8050" s="213">
        <v>326774</v>
      </c>
      <c r="J8050" s="213">
        <v>17972.57</v>
      </c>
      <c r="K8050" s="212">
        <v>26141.919999999998</v>
      </c>
      <c r="L8050" s="212">
        <v>29409.66</v>
      </c>
      <c r="M8050" s="239">
        <f t="shared" si="634"/>
        <v>0.51530000000006115</v>
      </c>
      <c r="N8050" s="239"/>
      <c r="O8050" s="178"/>
      <c r="P8050" s="178"/>
      <c r="Q8050" s="178"/>
      <c r="R8050" s="178"/>
      <c r="S8050" s="178"/>
      <c r="T8050" s="178"/>
      <c r="U8050" s="178"/>
      <c r="V8050" s="178"/>
      <c r="W8050" s="178"/>
      <c r="X8050" s="178"/>
      <c r="Y8050" s="210">
        <f t="shared" si="633"/>
        <v>0.40208440999138673</v>
      </c>
      <c r="Z8050" s="211">
        <f t="shared" si="635"/>
        <v>0.46</v>
      </c>
      <c r="AA8050" s="178"/>
      <c r="AB8050" s="178"/>
      <c r="AC8050" s="178"/>
    </row>
    <row r="8051" spans="2:29" x14ac:dyDescent="0.35">
      <c r="B8051" s="222">
        <v>812800</v>
      </c>
      <c r="C8051" s="208">
        <v>346289</v>
      </c>
      <c r="D8051" s="309">
        <v>19045.89</v>
      </c>
      <c r="E8051" s="206">
        <v>27703.119999999999</v>
      </c>
      <c r="F8051" s="206">
        <v>31166.01</v>
      </c>
      <c r="G8051" s="205">
        <f t="shared" si="636"/>
        <v>0.42604453740157483</v>
      </c>
      <c r="H8051" s="207">
        <f t="shared" si="637"/>
        <v>0.45</v>
      </c>
      <c r="I8051" s="213">
        <v>326818</v>
      </c>
      <c r="J8051" s="213">
        <v>17974.990000000002</v>
      </c>
      <c r="K8051" s="212">
        <v>26145.439999999999</v>
      </c>
      <c r="L8051" s="212">
        <v>29413.62</v>
      </c>
      <c r="M8051" s="239">
        <f t="shared" si="634"/>
        <v>0.51520000000025901</v>
      </c>
      <c r="N8051" s="239"/>
      <c r="O8051" s="178"/>
      <c r="P8051" s="178"/>
      <c r="Q8051" s="178"/>
      <c r="R8051" s="178"/>
      <c r="S8051" s="178"/>
      <c r="T8051" s="178"/>
      <c r="U8051" s="178"/>
      <c r="V8051" s="178"/>
      <c r="W8051" s="178"/>
      <c r="X8051" s="178"/>
      <c r="Y8051" s="210">
        <f t="shared" si="633"/>
        <v>0.40208907480314959</v>
      </c>
      <c r="Z8051" s="211">
        <f t="shared" si="635"/>
        <v>0.44</v>
      </c>
      <c r="AA8051" s="178"/>
      <c r="AB8051" s="178"/>
      <c r="AC8051" s="178"/>
    </row>
    <row r="8052" spans="2:29" x14ac:dyDescent="0.35">
      <c r="B8052" s="222">
        <v>812900</v>
      </c>
      <c r="C8052" s="208">
        <v>346334</v>
      </c>
      <c r="D8052" s="309">
        <v>19048.37</v>
      </c>
      <c r="E8052" s="206">
        <v>27706.720000000001</v>
      </c>
      <c r="F8052" s="206">
        <v>31170.06</v>
      </c>
      <c r="G8052" s="205">
        <f t="shared" si="636"/>
        <v>0.42604748431541395</v>
      </c>
      <c r="H8052" s="207">
        <f t="shared" si="637"/>
        <v>0.45</v>
      </c>
      <c r="I8052" s="213">
        <v>326864</v>
      </c>
      <c r="J8052" s="213">
        <v>17977.52</v>
      </c>
      <c r="K8052" s="212">
        <v>26149.119999999999</v>
      </c>
      <c r="L8052" s="212">
        <v>29417.759999999998</v>
      </c>
      <c r="M8052" s="239">
        <f t="shared" si="634"/>
        <v>0.51529999999995202</v>
      </c>
      <c r="N8052" s="239"/>
      <c r="O8052" s="178"/>
      <c r="P8052" s="178"/>
      <c r="Q8052" s="178"/>
      <c r="R8052" s="178"/>
      <c r="S8052" s="178"/>
      <c r="T8052" s="178"/>
      <c r="U8052" s="178"/>
      <c r="V8052" s="178"/>
      <c r="W8052" s="178"/>
      <c r="X8052" s="178"/>
      <c r="Y8052" s="210">
        <f t="shared" si="633"/>
        <v>0.40209619879443964</v>
      </c>
      <c r="Z8052" s="211">
        <f t="shared" si="635"/>
        <v>0.46</v>
      </c>
      <c r="AA8052" s="178"/>
      <c r="AB8052" s="178"/>
      <c r="AC8052" s="178"/>
    </row>
    <row r="8053" spans="2:29" x14ac:dyDescent="0.35">
      <c r="B8053" s="222">
        <v>813000</v>
      </c>
      <c r="C8053" s="208">
        <v>346379</v>
      </c>
      <c r="D8053" s="309">
        <v>19050.84</v>
      </c>
      <c r="E8053" s="206">
        <v>27710.32</v>
      </c>
      <c r="F8053" s="206">
        <v>31174.11</v>
      </c>
      <c r="G8053" s="205">
        <f t="shared" si="636"/>
        <v>0.42605043050430502</v>
      </c>
      <c r="H8053" s="207">
        <f t="shared" si="637"/>
        <v>0.45</v>
      </c>
      <c r="I8053" s="213">
        <v>326908</v>
      </c>
      <c r="J8053" s="213">
        <v>17979.939999999999</v>
      </c>
      <c r="K8053" s="212">
        <v>26152.639999999999</v>
      </c>
      <c r="L8053" s="212">
        <v>29421.72</v>
      </c>
      <c r="M8053" s="239">
        <f t="shared" si="634"/>
        <v>0.51520000000011346</v>
      </c>
      <c r="N8053" s="239"/>
      <c r="O8053" s="178"/>
      <c r="P8053" s="178"/>
      <c r="Q8053" s="178"/>
      <c r="R8053" s="178"/>
      <c r="S8053" s="178"/>
      <c r="T8053" s="178"/>
      <c r="U8053" s="178"/>
      <c r="V8053" s="178"/>
      <c r="W8053" s="178"/>
      <c r="X8053" s="178"/>
      <c r="Y8053" s="210">
        <f t="shared" si="633"/>
        <v>0.40210086100861009</v>
      </c>
      <c r="Z8053" s="211">
        <f t="shared" si="635"/>
        <v>0.44</v>
      </c>
      <c r="AA8053" s="178"/>
      <c r="AB8053" s="178"/>
      <c r="AC8053" s="178"/>
    </row>
    <row r="8054" spans="2:29" x14ac:dyDescent="0.35">
      <c r="B8054" s="222">
        <v>813100</v>
      </c>
      <c r="C8054" s="208">
        <v>346424</v>
      </c>
      <c r="D8054" s="309">
        <v>19053.32</v>
      </c>
      <c r="E8054" s="206">
        <v>27713.919999999998</v>
      </c>
      <c r="F8054" s="206">
        <v>31178.16</v>
      </c>
      <c r="G8054" s="205">
        <f t="shared" si="636"/>
        <v>0.42605337596851556</v>
      </c>
      <c r="H8054" s="207">
        <f t="shared" si="637"/>
        <v>0.45</v>
      </c>
      <c r="I8054" s="213">
        <v>326954</v>
      </c>
      <c r="J8054" s="213">
        <v>17982.47</v>
      </c>
      <c r="K8054" s="212">
        <v>26156.32</v>
      </c>
      <c r="L8054" s="212">
        <v>29425.86</v>
      </c>
      <c r="M8054" s="239">
        <f t="shared" si="634"/>
        <v>0.51529999999980647</v>
      </c>
      <c r="N8054" s="239"/>
      <c r="O8054" s="178"/>
      <c r="P8054" s="178"/>
      <c r="Q8054" s="178"/>
      <c r="R8054" s="178"/>
      <c r="S8054" s="178"/>
      <c r="T8054" s="178"/>
      <c r="U8054" s="178"/>
      <c r="V8054" s="178"/>
      <c r="W8054" s="178"/>
      <c r="X8054" s="178"/>
      <c r="Y8054" s="210">
        <f t="shared" si="633"/>
        <v>0.40210798179805685</v>
      </c>
      <c r="Z8054" s="211">
        <f t="shared" si="635"/>
        <v>0.46</v>
      </c>
      <c r="AA8054" s="178"/>
      <c r="AB8054" s="178"/>
      <c r="AC8054" s="178"/>
    </row>
    <row r="8055" spans="2:29" x14ac:dyDescent="0.35">
      <c r="B8055" s="222">
        <v>813200</v>
      </c>
      <c r="C8055" s="208">
        <v>346469</v>
      </c>
      <c r="D8055" s="309">
        <v>19055.79</v>
      </c>
      <c r="E8055" s="206">
        <v>27717.52</v>
      </c>
      <c r="F8055" s="206">
        <v>31182.21</v>
      </c>
      <c r="G8055" s="205">
        <f t="shared" si="636"/>
        <v>0.42605632070831284</v>
      </c>
      <c r="H8055" s="207">
        <f t="shared" si="637"/>
        <v>0.45</v>
      </c>
      <c r="I8055" s="213">
        <v>326998</v>
      </c>
      <c r="J8055" s="213">
        <v>17984.89</v>
      </c>
      <c r="K8055" s="212">
        <v>26159.84</v>
      </c>
      <c r="L8055" s="212">
        <v>29429.82</v>
      </c>
      <c r="M8055" s="239">
        <f t="shared" si="634"/>
        <v>0.51520000000000432</v>
      </c>
      <c r="N8055" s="239"/>
      <c r="O8055" s="178"/>
      <c r="P8055" s="178"/>
      <c r="Q8055" s="178"/>
      <c r="R8055" s="178"/>
      <c r="S8055" s="178"/>
      <c r="T8055" s="178"/>
      <c r="U8055" s="178"/>
      <c r="V8055" s="178"/>
      <c r="W8055" s="178"/>
      <c r="X8055" s="178"/>
      <c r="Y8055" s="210">
        <f t="shared" si="633"/>
        <v>0.40211264141662567</v>
      </c>
      <c r="Z8055" s="211">
        <f t="shared" si="635"/>
        <v>0.44</v>
      </c>
      <c r="AA8055" s="178"/>
      <c r="AB8055" s="178"/>
      <c r="AC8055" s="178"/>
    </row>
    <row r="8056" spans="2:29" x14ac:dyDescent="0.35">
      <c r="B8056" s="222">
        <v>813300</v>
      </c>
      <c r="C8056" s="208">
        <v>346514</v>
      </c>
      <c r="D8056" s="309">
        <v>19058.27</v>
      </c>
      <c r="E8056" s="206">
        <v>27721.119999999999</v>
      </c>
      <c r="F8056" s="206">
        <v>31186.26</v>
      </c>
      <c r="G8056" s="205">
        <f t="shared" si="636"/>
        <v>0.4260592647239641</v>
      </c>
      <c r="H8056" s="207">
        <f t="shared" si="637"/>
        <v>0.45</v>
      </c>
      <c r="I8056" s="213">
        <v>327044</v>
      </c>
      <c r="J8056" s="213">
        <v>17987.419999999998</v>
      </c>
      <c r="K8056" s="212">
        <v>26163.52</v>
      </c>
      <c r="L8056" s="212">
        <v>29433.96</v>
      </c>
      <c r="M8056" s="239">
        <f t="shared" si="634"/>
        <v>0.51530000000027942</v>
      </c>
      <c r="N8056" s="239"/>
      <c r="O8056" s="178"/>
      <c r="P8056" s="178"/>
      <c r="Q8056" s="178"/>
      <c r="R8056" s="178"/>
      <c r="S8056" s="178"/>
      <c r="T8056" s="178"/>
      <c r="U8056" s="178"/>
      <c r="V8056" s="178"/>
      <c r="W8056" s="178"/>
      <c r="X8056" s="178"/>
      <c r="Y8056" s="210">
        <f t="shared" si="633"/>
        <v>0.40211975900651664</v>
      </c>
      <c r="Z8056" s="211">
        <f t="shared" si="635"/>
        <v>0.46</v>
      </c>
      <c r="AA8056" s="178"/>
      <c r="AB8056" s="178"/>
      <c r="AC8056" s="178"/>
    </row>
    <row r="8057" spans="2:29" x14ac:dyDescent="0.35">
      <c r="B8057" s="222">
        <v>813400</v>
      </c>
      <c r="C8057" s="208">
        <v>346559</v>
      </c>
      <c r="D8057" s="309">
        <v>19060.740000000002</v>
      </c>
      <c r="E8057" s="206">
        <v>27724.720000000001</v>
      </c>
      <c r="F8057" s="206">
        <v>31190.31</v>
      </c>
      <c r="G8057" s="205">
        <f t="shared" si="636"/>
        <v>0.42606220801573641</v>
      </c>
      <c r="H8057" s="207">
        <f t="shared" si="637"/>
        <v>0.45</v>
      </c>
      <c r="I8057" s="213">
        <v>327088</v>
      </c>
      <c r="J8057" s="213">
        <v>17989.84</v>
      </c>
      <c r="K8057" s="212">
        <v>26167.040000000001</v>
      </c>
      <c r="L8057" s="212">
        <v>29437.919999999998</v>
      </c>
      <c r="M8057" s="239">
        <f t="shared" si="634"/>
        <v>0.51519999999989519</v>
      </c>
      <c r="N8057" s="239"/>
      <c r="O8057" s="178"/>
      <c r="P8057" s="178"/>
      <c r="Q8057" s="178"/>
      <c r="R8057" s="178"/>
      <c r="S8057" s="178"/>
      <c r="T8057" s="178"/>
      <c r="U8057" s="178"/>
      <c r="V8057" s="178"/>
      <c r="W8057" s="178"/>
      <c r="X8057" s="178"/>
      <c r="Y8057" s="210">
        <f t="shared" si="633"/>
        <v>0.40212441603147281</v>
      </c>
      <c r="Z8057" s="211">
        <f t="shared" si="635"/>
        <v>0.44</v>
      </c>
      <c r="AA8057" s="178"/>
      <c r="AB8057" s="178"/>
      <c r="AC8057" s="178"/>
    </row>
    <row r="8058" spans="2:29" x14ac:dyDescent="0.35">
      <c r="B8058" s="222">
        <v>813500</v>
      </c>
      <c r="C8058" s="208">
        <v>346604</v>
      </c>
      <c r="D8058" s="309">
        <v>19063.22</v>
      </c>
      <c r="E8058" s="206">
        <v>27728.32</v>
      </c>
      <c r="F8058" s="206">
        <v>31194.36</v>
      </c>
      <c r="G8058" s="205">
        <f t="shared" si="636"/>
        <v>0.42606515058389677</v>
      </c>
      <c r="H8058" s="207">
        <f t="shared" si="637"/>
        <v>0.45</v>
      </c>
      <c r="I8058" s="213">
        <v>327134</v>
      </c>
      <c r="J8058" s="213">
        <v>17992.37</v>
      </c>
      <c r="K8058" s="212">
        <v>26170.720000000001</v>
      </c>
      <c r="L8058" s="212">
        <v>29442.06</v>
      </c>
      <c r="M8058" s="239">
        <f t="shared" si="634"/>
        <v>0.51529999999955178</v>
      </c>
      <c r="N8058" s="239"/>
      <c r="O8058" s="178"/>
      <c r="P8058" s="178"/>
      <c r="Q8058" s="178"/>
      <c r="R8058" s="178"/>
      <c r="S8058" s="178"/>
      <c r="T8058" s="178"/>
      <c r="U8058" s="178"/>
      <c r="V8058" s="178"/>
      <c r="W8058" s="178"/>
      <c r="X8058" s="178"/>
      <c r="Y8058" s="210">
        <f t="shared" si="633"/>
        <v>0.40213153042409344</v>
      </c>
      <c r="Z8058" s="211">
        <f t="shared" si="635"/>
        <v>0.46</v>
      </c>
      <c r="AA8058" s="178"/>
      <c r="AB8058" s="178"/>
      <c r="AC8058" s="178"/>
    </row>
    <row r="8059" spans="2:29" x14ac:dyDescent="0.35">
      <c r="B8059" s="222">
        <v>813600</v>
      </c>
      <c r="C8059" s="208">
        <v>346649</v>
      </c>
      <c r="D8059" s="309">
        <v>19065.689999999999</v>
      </c>
      <c r="E8059" s="206">
        <v>27731.919999999998</v>
      </c>
      <c r="F8059" s="206">
        <v>31198.41</v>
      </c>
      <c r="G8059" s="205">
        <f t="shared" si="636"/>
        <v>0.42606809242871191</v>
      </c>
      <c r="H8059" s="207">
        <f t="shared" si="637"/>
        <v>0.45</v>
      </c>
      <c r="I8059" s="213">
        <v>327178</v>
      </c>
      <c r="J8059" s="213">
        <v>17994.79</v>
      </c>
      <c r="K8059" s="212">
        <v>26174.240000000002</v>
      </c>
      <c r="L8059" s="212">
        <v>29446.02</v>
      </c>
      <c r="M8059" s="239">
        <f t="shared" si="634"/>
        <v>0.51519999999974975</v>
      </c>
      <c r="N8059" s="239"/>
      <c r="O8059" s="178"/>
      <c r="P8059" s="178"/>
      <c r="Q8059" s="178"/>
      <c r="R8059" s="178"/>
      <c r="S8059" s="178"/>
      <c r="T8059" s="178"/>
      <c r="U8059" s="178"/>
      <c r="V8059" s="178"/>
      <c r="W8059" s="178"/>
      <c r="X8059" s="178"/>
      <c r="Y8059" s="210">
        <f t="shared" si="633"/>
        <v>0.40213618485742381</v>
      </c>
      <c r="Z8059" s="211">
        <f t="shared" si="635"/>
        <v>0.44</v>
      </c>
      <c r="AA8059" s="178"/>
      <c r="AB8059" s="178"/>
      <c r="AC8059" s="178"/>
    </row>
    <row r="8060" spans="2:29" x14ac:dyDescent="0.35">
      <c r="B8060" s="222">
        <v>813700</v>
      </c>
      <c r="C8060" s="208">
        <v>346694</v>
      </c>
      <c r="D8060" s="309">
        <v>19068.169999999998</v>
      </c>
      <c r="E8060" s="206">
        <v>27735.52</v>
      </c>
      <c r="F8060" s="206">
        <v>31202.46</v>
      </c>
      <c r="G8060" s="205">
        <f t="shared" si="636"/>
        <v>0.42607103355044856</v>
      </c>
      <c r="H8060" s="207">
        <f t="shared" si="637"/>
        <v>0.45</v>
      </c>
      <c r="I8060" s="213">
        <v>327224</v>
      </c>
      <c r="J8060" s="213">
        <v>17997.32</v>
      </c>
      <c r="K8060" s="212">
        <v>26177.919999999998</v>
      </c>
      <c r="L8060" s="212">
        <v>29450.16</v>
      </c>
      <c r="M8060" s="239">
        <f t="shared" si="634"/>
        <v>0.51530000000006115</v>
      </c>
      <c r="N8060" s="239"/>
      <c r="O8060" s="178"/>
      <c r="P8060" s="178"/>
      <c r="Q8060" s="178"/>
      <c r="R8060" s="178"/>
      <c r="S8060" s="178"/>
      <c r="T8060" s="178"/>
      <c r="U8060" s="178"/>
      <c r="V8060" s="178"/>
      <c r="W8060" s="178"/>
      <c r="X8060" s="178"/>
      <c r="Y8060" s="210">
        <f t="shared" si="633"/>
        <v>0.40214329605505716</v>
      </c>
      <c r="Z8060" s="211">
        <f t="shared" si="635"/>
        <v>0.46</v>
      </c>
      <c r="AA8060" s="178"/>
      <c r="AB8060" s="178"/>
      <c r="AC8060" s="178"/>
    </row>
    <row r="8061" spans="2:29" x14ac:dyDescent="0.35">
      <c r="B8061" s="222">
        <v>813800</v>
      </c>
      <c r="C8061" s="208">
        <v>346739</v>
      </c>
      <c r="D8061" s="309">
        <v>19070.64</v>
      </c>
      <c r="E8061" s="206">
        <v>27739.119999999999</v>
      </c>
      <c r="F8061" s="206">
        <v>31206.51</v>
      </c>
      <c r="G8061" s="205">
        <f t="shared" si="636"/>
        <v>0.4260739739493733</v>
      </c>
      <c r="H8061" s="207">
        <f t="shared" si="637"/>
        <v>0.45</v>
      </c>
      <c r="I8061" s="213">
        <v>327268</v>
      </c>
      <c r="J8061" s="213">
        <v>17999.740000000002</v>
      </c>
      <c r="K8061" s="212">
        <v>26181.439999999999</v>
      </c>
      <c r="L8061" s="212">
        <v>29454.12</v>
      </c>
      <c r="M8061" s="239">
        <f t="shared" si="634"/>
        <v>0.51520000000025901</v>
      </c>
      <c r="N8061" s="239"/>
      <c r="O8061" s="178"/>
      <c r="P8061" s="178"/>
      <c r="Q8061" s="178"/>
      <c r="R8061" s="178"/>
      <c r="S8061" s="178"/>
      <c r="T8061" s="178"/>
      <c r="U8061" s="178"/>
      <c r="V8061" s="178"/>
      <c r="W8061" s="178"/>
      <c r="X8061" s="178"/>
      <c r="Y8061" s="210">
        <f t="shared" si="633"/>
        <v>0.40214794789874664</v>
      </c>
      <c r="Z8061" s="211">
        <f t="shared" si="635"/>
        <v>0.44</v>
      </c>
      <c r="AA8061" s="178"/>
      <c r="AB8061" s="178"/>
      <c r="AC8061" s="178"/>
    </row>
    <row r="8062" spans="2:29" x14ac:dyDescent="0.35">
      <c r="B8062" s="222">
        <v>813900</v>
      </c>
      <c r="C8062" s="208">
        <v>346784</v>
      </c>
      <c r="D8062" s="309">
        <v>19073.12</v>
      </c>
      <c r="E8062" s="206">
        <v>27742.720000000001</v>
      </c>
      <c r="F8062" s="206">
        <v>31210.560000000001</v>
      </c>
      <c r="G8062" s="205">
        <f t="shared" si="636"/>
        <v>0.42607691362575256</v>
      </c>
      <c r="H8062" s="207">
        <f t="shared" si="637"/>
        <v>0.45</v>
      </c>
      <c r="I8062" s="213">
        <v>327314</v>
      </c>
      <c r="J8062" s="213">
        <v>18002.27</v>
      </c>
      <c r="K8062" s="212">
        <v>26185.119999999999</v>
      </c>
      <c r="L8062" s="212">
        <v>29458.26</v>
      </c>
      <c r="M8062" s="239">
        <f t="shared" si="634"/>
        <v>0.51529999999995202</v>
      </c>
      <c r="N8062" s="239"/>
      <c r="O8062" s="178"/>
      <c r="P8062" s="178"/>
      <c r="Q8062" s="178"/>
      <c r="R8062" s="178"/>
      <c r="S8062" s="178"/>
      <c r="T8062" s="178"/>
      <c r="U8062" s="178"/>
      <c r="V8062" s="178"/>
      <c r="W8062" s="178"/>
      <c r="X8062" s="178"/>
      <c r="Y8062" s="210">
        <f t="shared" si="633"/>
        <v>0.40215505590367367</v>
      </c>
      <c r="Z8062" s="211">
        <f t="shared" si="635"/>
        <v>0.46</v>
      </c>
      <c r="AA8062" s="178"/>
      <c r="AB8062" s="178"/>
      <c r="AC8062" s="178"/>
    </row>
    <row r="8063" spans="2:29" x14ac:dyDescent="0.35">
      <c r="B8063" s="222">
        <v>814000</v>
      </c>
      <c r="C8063" s="208">
        <v>346829</v>
      </c>
      <c r="D8063" s="309">
        <v>19075.59</v>
      </c>
      <c r="E8063" s="206">
        <v>27746.32</v>
      </c>
      <c r="F8063" s="206">
        <v>31214.61</v>
      </c>
      <c r="G8063" s="205">
        <f t="shared" si="636"/>
        <v>0.42607985257985259</v>
      </c>
      <c r="H8063" s="207">
        <f t="shared" si="637"/>
        <v>0.45</v>
      </c>
      <c r="I8063" s="213">
        <v>327358</v>
      </c>
      <c r="J8063" s="213">
        <v>18004.689999999999</v>
      </c>
      <c r="K8063" s="212">
        <v>26188.639999999999</v>
      </c>
      <c r="L8063" s="212">
        <v>29462.22</v>
      </c>
      <c r="M8063" s="239">
        <f t="shared" si="634"/>
        <v>0.51520000000011346</v>
      </c>
      <c r="N8063" s="239"/>
      <c r="O8063" s="178"/>
      <c r="P8063" s="178"/>
      <c r="Q8063" s="178"/>
      <c r="R8063" s="178"/>
      <c r="S8063" s="178"/>
      <c r="T8063" s="178"/>
      <c r="U8063" s="178"/>
      <c r="V8063" s="178"/>
      <c r="W8063" s="178"/>
      <c r="X8063" s="178"/>
      <c r="Y8063" s="210">
        <f t="shared" si="633"/>
        <v>0.40215970515970517</v>
      </c>
      <c r="Z8063" s="211">
        <f t="shared" si="635"/>
        <v>0.44</v>
      </c>
      <c r="AA8063" s="178"/>
      <c r="AB8063" s="178"/>
      <c r="AC8063" s="178"/>
    </row>
    <row r="8064" spans="2:29" x14ac:dyDescent="0.35">
      <c r="B8064" s="222">
        <v>814100</v>
      </c>
      <c r="C8064" s="208">
        <v>346874</v>
      </c>
      <c r="D8064" s="309">
        <v>19078.07</v>
      </c>
      <c r="E8064" s="206">
        <v>27749.919999999998</v>
      </c>
      <c r="F8064" s="206">
        <v>31218.66</v>
      </c>
      <c r="G8064" s="205">
        <f t="shared" si="636"/>
        <v>0.42608279081193956</v>
      </c>
      <c r="H8064" s="207">
        <f t="shared" si="637"/>
        <v>0.45</v>
      </c>
      <c r="I8064" s="213">
        <v>327404</v>
      </c>
      <c r="J8064" s="213">
        <v>18007.22</v>
      </c>
      <c r="K8064" s="212">
        <v>26192.32</v>
      </c>
      <c r="L8064" s="212">
        <v>29466.36</v>
      </c>
      <c r="M8064" s="239">
        <f t="shared" si="634"/>
        <v>0.51529999999980647</v>
      </c>
      <c r="N8064" s="239"/>
      <c r="O8064" s="178"/>
      <c r="P8064" s="178"/>
      <c r="Q8064" s="178"/>
      <c r="R8064" s="178"/>
      <c r="S8064" s="178"/>
      <c r="T8064" s="178"/>
      <c r="U8064" s="178"/>
      <c r="V8064" s="178"/>
      <c r="W8064" s="178"/>
      <c r="X8064" s="178"/>
      <c r="Y8064" s="210">
        <f t="shared" si="633"/>
        <v>0.40216680997420462</v>
      </c>
      <c r="Z8064" s="211">
        <f t="shared" si="635"/>
        <v>0.46</v>
      </c>
      <c r="AA8064" s="178"/>
      <c r="AB8064" s="178"/>
      <c r="AC8064" s="178"/>
    </row>
    <row r="8065" spans="2:29" x14ac:dyDescent="0.35">
      <c r="B8065" s="222">
        <v>814200</v>
      </c>
      <c r="C8065" s="208">
        <v>346919</v>
      </c>
      <c r="D8065" s="309">
        <v>19080.54</v>
      </c>
      <c r="E8065" s="206">
        <v>27753.52</v>
      </c>
      <c r="F8065" s="206">
        <v>31222.71</v>
      </c>
      <c r="G8065" s="205">
        <f t="shared" si="636"/>
        <v>0.42608572832227953</v>
      </c>
      <c r="H8065" s="207">
        <f t="shared" si="637"/>
        <v>0.45</v>
      </c>
      <c r="I8065" s="213">
        <v>327448</v>
      </c>
      <c r="J8065" s="213">
        <v>18009.64</v>
      </c>
      <c r="K8065" s="212">
        <v>26195.84</v>
      </c>
      <c r="L8065" s="212">
        <v>29470.32</v>
      </c>
      <c r="M8065" s="239">
        <f t="shared" si="634"/>
        <v>0.51520000000000432</v>
      </c>
      <c r="N8065" s="239"/>
      <c r="O8065" s="178"/>
      <c r="P8065" s="178"/>
      <c r="Q8065" s="178"/>
      <c r="R8065" s="178"/>
      <c r="S8065" s="178"/>
      <c r="T8065" s="178"/>
      <c r="U8065" s="178"/>
      <c r="V8065" s="178"/>
      <c r="W8065" s="178"/>
      <c r="X8065" s="178"/>
      <c r="Y8065" s="210">
        <f t="shared" si="633"/>
        <v>0.40217145664455906</v>
      </c>
      <c r="Z8065" s="211">
        <f t="shared" si="635"/>
        <v>0.44</v>
      </c>
      <c r="AA8065" s="178"/>
      <c r="AB8065" s="178"/>
      <c r="AC8065" s="178"/>
    </row>
    <row r="8066" spans="2:29" x14ac:dyDescent="0.35">
      <c r="B8066" s="222">
        <v>814300</v>
      </c>
      <c r="C8066" s="208">
        <v>346964</v>
      </c>
      <c r="D8066" s="309">
        <v>19083.02</v>
      </c>
      <c r="E8066" s="206">
        <v>27757.119999999999</v>
      </c>
      <c r="F8066" s="206">
        <v>31226.76</v>
      </c>
      <c r="G8066" s="205">
        <f t="shared" si="636"/>
        <v>0.42608866511113841</v>
      </c>
      <c r="H8066" s="207">
        <f t="shared" si="637"/>
        <v>0.45</v>
      </c>
      <c r="I8066" s="213">
        <v>327494</v>
      </c>
      <c r="J8066" s="213">
        <v>18012.169999999998</v>
      </c>
      <c r="K8066" s="212">
        <v>26199.52</v>
      </c>
      <c r="L8066" s="212">
        <v>29474.46</v>
      </c>
      <c r="M8066" s="239">
        <f t="shared" si="634"/>
        <v>0.51530000000027942</v>
      </c>
      <c r="N8066" s="239"/>
      <c r="O8066" s="178"/>
      <c r="P8066" s="178"/>
      <c r="Q8066" s="178"/>
      <c r="R8066" s="178"/>
      <c r="S8066" s="178"/>
      <c r="T8066" s="178"/>
      <c r="U8066" s="178"/>
      <c r="V8066" s="178"/>
      <c r="W8066" s="178"/>
      <c r="X8066" s="178"/>
      <c r="Y8066" s="210">
        <f t="shared" si="633"/>
        <v>0.40217855827090754</v>
      </c>
      <c r="Z8066" s="211">
        <f t="shared" si="635"/>
        <v>0.46</v>
      </c>
      <c r="AA8066" s="178"/>
      <c r="AB8066" s="178"/>
      <c r="AC8066" s="178"/>
    </row>
    <row r="8067" spans="2:29" x14ac:dyDescent="0.35">
      <c r="B8067" s="222">
        <v>814400</v>
      </c>
      <c r="C8067" s="208">
        <v>347009</v>
      </c>
      <c r="D8067" s="309">
        <v>19085.490000000002</v>
      </c>
      <c r="E8067" s="206">
        <v>27760.720000000001</v>
      </c>
      <c r="F8067" s="206">
        <v>31230.81</v>
      </c>
      <c r="G8067" s="205">
        <f t="shared" si="636"/>
        <v>0.42609160117878192</v>
      </c>
      <c r="H8067" s="207">
        <f t="shared" si="637"/>
        <v>0.45</v>
      </c>
      <c r="I8067" s="213">
        <v>327538</v>
      </c>
      <c r="J8067" s="213">
        <v>18014.59</v>
      </c>
      <c r="K8067" s="212">
        <v>26203.040000000001</v>
      </c>
      <c r="L8067" s="212">
        <v>29478.42</v>
      </c>
      <c r="M8067" s="239">
        <f t="shared" si="634"/>
        <v>0.51519999999989519</v>
      </c>
      <c r="N8067" s="239"/>
      <c r="O8067" s="178"/>
      <c r="P8067" s="178"/>
      <c r="Q8067" s="178"/>
      <c r="R8067" s="178"/>
      <c r="S8067" s="178"/>
      <c r="T8067" s="178"/>
      <c r="U8067" s="178"/>
      <c r="V8067" s="178"/>
      <c r="W8067" s="178"/>
      <c r="X8067" s="178"/>
      <c r="Y8067" s="210">
        <f t="shared" ref="Y8067:Y8130" si="638">I8067/$B8067</f>
        <v>0.40218320235756383</v>
      </c>
      <c r="Z8067" s="211">
        <f t="shared" si="635"/>
        <v>0.44</v>
      </c>
      <c r="AA8067" s="178"/>
      <c r="AB8067" s="178"/>
      <c r="AC8067" s="178"/>
    </row>
    <row r="8068" spans="2:29" x14ac:dyDescent="0.35">
      <c r="B8068" s="222">
        <v>814500</v>
      </c>
      <c r="C8068" s="208">
        <v>347054</v>
      </c>
      <c r="D8068" s="309">
        <v>19087.97</v>
      </c>
      <c r="E8068" s="206">
        <v>27764.32</v>
      </c>
      <c r="F8068" s="206">
        <v>31234.86</v>
      </c>
      <c r="G8068" s="205">
        <f t="shared" si="636"/>
        <v>0.42609453652547574</v>
      </c>
      <c r="H8068" s="207">
        <f t="shared" si="637"/>
        <v>0.45</v>
      </c>
      <c r="I8068" s="213">
        <v>327584</v>
      </c>
      <c r="J8068" s="213">
        <v>18017.12</v>
      </c>
      <c r="K8068" s="212">
        <v>26206.720000000001</v>
      </c>
      <c r="L8068" s="212">
        <v>29482.560000000001</v>
      </c>
      <c r="M8068" s="239">
        <f t="shared" ref="M8068:M8131" si="639">(C8068+D8068+F8068-C8067-D8067-F8067)/100</f>
        <v>0.51529999999955178</v>
      </c>
      <c r="N8068" s="239"/>
      <c r="O8068" s="178"/>
      <c r="P8068" s="178"/>
      <c r="Q8068" s="178"/>
      <c r="R8068" s="178"/>
      <c r="S8068" s="178"/>
      <c r="T8068" s="178"/>
      <c r="U8068" s="178"/>
      <c r="V8068" s="178"/>
      <c r="W8068" s="178"/>
      <c r="X8068" s="178"/>
      <c r="Y8068" s="210">
        <f t="shared" si="638"/>
        <v>0.40219030079803558</v>
      </c>
      <c r="Z8068" s="211">
        <f t="shared" ref="Z8068:Z8131" si="640">(I8068-I8067)/($B8068-$B8067)</f>
        <v>0.46</v>
      </c>
      <c r="AA8068" s="178"/>
      <c r="AB8068" s="178"/>
      <c r="AC8068" s="178"/>
    </row>
    <row r="8069" spans="2:29" x14ac:dyDescent="0.35">
      <c r="B8069" s="222">
        <v>814600</v>
      </c>
      <c r="C8069" s="208">
        <v>347099</v>
      </c>
      <c r="D8069" s="309">
        <v>19090.439999999999</v>
      </c>
      <c r="E8069" s="206">
        <v>27767.919999999998</v>
      </c>
      <c r="F8069" s="206">
        <v>31238.91</v>
      </c>
      <c r="G8069" s="205">
        <f t="shared" ref="G8069:G8132" si="641">C8069/B8069</f>
        <v>0.42609747115148539</v>
      </c>
      <c r="H8069" s="207">
        <f t="shared" ref="H8069:H8132" si="642">(C8069-C8068)/(B8069-B8068)</f>
        <v>0.45</v>
      </c>
      <c r="I8069" s="213">
        <v>327628</v>
      </c>
      <c r="J8069" s="213">
        <v>18019.54</v>
      </c>
      <c r="K8069" s="212">
        <v>26210.240000000002</v>
      </c>
      <c r="L8069" s="212">
        <v>29486.52</v>
      </c>
      <c r="M8069" s="239">
        <f t="shared" si="639"/>
        <v>0.51519999999974975</v>
      </c>
      <c r="N8069" s="239"/>
      <c r="O8069" s="178"/>
      <c r="P8069" s="178"/>
      <c r="Q8069" s="178"/>
      <c r="R8069" s="178"/>
      <c r="S8069" s="178"/>
      <c r="T8069" s="178"/>
      <c r="U8069" s="178"/>
      <c r="V8069" s="178"/>
      <c r="W8069" s="178"/>
      <c r="X8069" s="178"/>
      <c r="Y8069" s="210">
        <f t="shared" si="638"/>
        <v>0.40219494230297076</v>
      </c>
      <c r="Z8069" s="211">
        <f t="shared" si="640"/>
        <v>0.44</v>
      </c>
      <c r="AA8069" s="178"/>
      <c r="AB8069" s="178"/>
      <c r="AC8069" s="178"/>
    </row>
    <row r="8070" spans="2:29" x14ac:dyDescent="0.35">
      <c r="B8070" s="222">
        <v>814700</v>
      </c>
      <c r="C8070" s="208">
        <v>347144</v>
      </c>
      <c r="D8070" s="309">
        <v>19092.919999999998</v>
      </c>
      <c r="E8070" s="206">
        <v>27771.52</v>
      </c>
      <c r="F8070" s="206">
        <v>31242.959999999999</v>
      </c>
      <c r="G8070" s="205">
        <f t="shared" si="641"/>
        <v>0.42610040505707625</v>
      </c>
      <c r="H8070" s="207">
        <f t="shared" si="642"/>
        <v>0.45</v>
      </c>
      <c r="I8070" s="213">
        <v>327674</v>
      </c>
      <c r="J8070" s="213">
        <v>18022.07</v>
      </c>
      <c r="K8070" s="212">
        <v>26213.919999999998</v>
      </c>
      <c r="L8070" s="212">
        <v>29490.66</v>
      </c>
      <c r="M8070" s="239">
        <f t="shared" si="639"/>
        <v>0.51530000000006115</v>
      </c>
      <c r="N8070" s="239"/>
      <c r="O8070" s="178"/>
      <c r="P8070" s="178"/>
      <c r="Q8070" s="178"/>
      <c r="R8070" s="178"/>
      <c r="S8070" s="178"/>
      <c r="T8070" s="178"/>
      <c r="U8070" s="178"/>
      <c r="V8070" s="178"/>
      <c r="W8070" s="178"/>
      <c r="X8070" s="178"/>
      <c r="Y8070" s="210">
        <f t="shared" si="638"/>
        <v>0.40220203755983797</v>
      </c>
      <c r="Z8070" s="211">
        <f t="shared" si="640"/>
        <v>0.46</v>
      </c>
      <c r="AA8070" s="178"/>
      <c r="AB8070" s="178"/>
      <c r="AC8070" s="178"/>
    </row>
    <row r="8071" spans="2:29" x14ac:dyDescent="0.35">
      <c r="B8071" s="222">
        <v>814800</v>
      </c>
      <c r="C8071" s="208">
        <v>347189</v>
      </c>
      <c r="D8071" s="309">
        <v>19095.39</v>
      </c>
      <c r="E8071" s="206">
        <v>27775.119999999999</v>
      </c>
      <c r="F8071" s="206">
        <v>31247.01</v>
      </c>
      <c r="G8071" s="205">
        <f t="shared" si="641"/>
        <v>0.42610333824251351</v>
      </c>
      <c r="H8071" s="207">
        <f t="shared" si="642"/>
        <v>0.45</v>
      </c>
      <c r="I8071" s="213">
        <v>327718</v>
      </c>
      <c r="J8071" s="213">
        <v>18024.490000000002</v>
      </c>
      <c r="K8071" s="212">
        <v>26217.439999999999</v>
      </c>
      <c r="L8071" s="212">
        <v>29494.62</v>
      </c>
      <c r="M8071" s="239">
        <f t="shared" si="639"/>
        <v>0.51520000000025901</v>
      </c>
      <c r="N8071" s="239"/>
      <c r="O8071" s="178"/>
      <c r="P8071" s="178"/>
      <c r="Q8071" s="178"/>
      <c r="R8071" s="178"/>
      <c r="S8071" s="178"/>
      <c r="T8071" s="178"/>
      <c r="U8071" s="178"/>
      <c r="V8071" s="178"/>
      <c r="W8071" s="178"/>
      <c r="X8071" s="178"/>
      <c r="Y8071" s="210">
        <f t="shared" si="638"/>
        <v>0.402206676485027</v>
      </c>
      <c r="Z8071" s="211">
        <f t="shared" si="640"/>
        <v>0.44</v>
      </c>
      <c r="AA8071" s="178"/>
      <c r="AB8071" s="178"/>
      <c r="AC8071" s="178"/>
    </row>
    <row r="8072" spans="2:29" x14ac:dyDescent="0.35">
      <c r="B8072" s="222">
        <v>814900</v>
      </c>
      <c r="C8072" s="208">
        <v>347234</v>
      </c>
      <c r="D8072" s="309">
        <v>19097.87</v>
      </c>
      <c r="E8072" s="206">
        <v>27778.720000000001</v>
      </c>
      <c r="F8072" s="206">
        <v>31251.06</v>
      </c>
      <c r="G8072" s="205">
        <f t="shared" si="641"/>
        <v>0.42610627070806234</v>
      </c>
      <c r="H8072" s="207">
        <f t="shared" si="642"/>
        <v>0.45</v>
      </c>
      <c r="I8072" s="213">
        <v>327764</v>
      </c>
      <c r="J8072" s="213">
        <v>18027.02</v>
      </c>
      <c r="K8072" s="212">
        <v>26221.119999999999</v>
      </c>
      <c r="L8072" s="212">
        <v>29498.76</v>
      </c>
      <c r="M8072" s="239">
        <f t="shared" si="639"/>
        <v>0.51529999999995202</v>
      </c>
      <c r="N8072" s="239"/>
      <c r="O8072" s="178"/>
      <c r="P8072" s="178"/>
      <c r="Q8072" s="178"/>
      <c r="R8072" s="178"/>
      <c r="S8072" s="178"/>
      <c r="T8072" s="178"/>
      <c r="U8072" s="178"/>
      <c r="V8072" s="178"/>
      <c r="W8072" s="178"/>
      <c r="X8072" s="178"/>
      <c r="Y8072" s="210">
        <f t="shared" si="638"/>
        <v>0.40221376856055957</v>
      </c>
      <c r="Z8072" s="211">
        <f t="shared" si="640"/>
        <v>0.46</v>
      </c>
      <c r="AA8072" s="178"/>
      <c r="AB8072" s="178"/>
      <c r="AC8072" s="178"/>
    </row>
    <row r="8073" spans="2:29" x14ac:dyDescent="0.35">
      <c r="B8073" s="222">
        <v>815000</v>
      </c>
      <c r="C8073" s="208">
        <v>347279</v>
      </c>
      <c r="D8073" s="309">
        <v>19100.34</v>
      </c>
      <c r="E8073" s="206">
        <v>27782.32</v>
      </c>
      <c r="F8073" s="206">
        <v>31255.11</v>
      </c>
      <c r="G8073" s="205">
        <f t="shared" si="641"/>
        <v>0.42610920245398776</v>
      </c>
      <c r="H8073" s="207">
        <f t="shared" si="642"/>
        <v>0.45</v>
      </c>
      <c r="I8073" s="213">
        <v>327808</v>
      </c>
      <c r="J8073" s="213">
        <v>18029.439999999999</v>
      </c>
      <c r="K8073" s="212">
        <v>26224.639999999999</v>
      </c>
      <c r="L8073" s="212">
        <v>29502.720000000001</v>
      </c>
      <c r="M8073" s="239">
        <f t="shared" si="639"/>
        <v>0.51520000000011346</v>
      </c>
      <c r="N8073" s="239"/>
      <c r="O8073" s="178"/>
      <c r="P8073" s="178"/>
      <c r="Q8073" s="178"/>
      <c r="R8073" s="178"/>
      <c r="S8073" s="178"/>
      <c r="T8073" s="178"/>
      <c r="U8073" s="178"/>
      <c r="V8073" s="178"/>
      <c r="W8073" s="178"/>
      <c r="X8073" s="178"/>
      <c r="Y8073" s="210">
        <f t="shared" si="638"/>
        <v>0.40221840490797545</v>
      </c>
      <c r="Z8073" s="211">
        <f t="shared" si="640"/>
        <v>0.44</v>
      </c>
      <c r="AA8073" s="178"/>
      <c r="AB8073" s="178"/>
      <c r="AC8073" s="178"/>
    </row>
    <row r="8074" spans="2:29" x14ac:dyDescent="0.35">
      <c r="B8074" s="222">
        <v>815100</v>
      </c>
      <c r="C8074" s="208">
        <v>347324</v>
      </c>
      <c r="D8074" s="309">
        <v>19102.82</v>
      </c>
      <c r="E8074" s="206">
        <v>27785.919999999998</v>
      </c>
      <c r="F8074" s="206">
        <v>31259.16</v>
      </c>
      <c r="G8074" s="205">
        <f t="shared" si="641"/>
        <v>0.42611213348055454</v>
      </c>
      <c r="H8074" s="207">
        <f t="shared" si="642"/>
        <v>0.45</v>
      </c>
      <c r="I8074" s="213">
        <v>327854</v>
      </c>
      <c r="J8074" s="213">
        <v>18031.97</v>
      </c>
      <c r="K8074" s="212">
        <v>26228.32</v>
      </c>
      <c r="L8074" s="212">
        <v>29506.86</v>
      </c>
      <c r="M8074" s="239">
        <f t="shared" si="639"/>
        <v>0.51529999999980647</v>
      </c>
      <c r="N8074" s="239"/>
      <c r="O8074" s="178"/>
      <c r="P8074" s="178"/>
      <c r="Q8074" s="178"/>
      <c r="R8074" s="178"/>
      <c r="S8074" s="178"/>
      <c r="T8074" s="178"/>
      <c r="U8074" s="178"/>
      <c r="V8074" s="178"/>
      <c r="W8074" s="178"/>
      <c r="X8074" s="178"/>
      <c r="Y8074" s="210">
        <f t="shared" si="638"/>
        <v>0.40222549380444117</v>
      </c>
      <c r="Z8074" s="211">
        <f t="shared" si="640"/>
        <v>0.46</v>
      </c>
      <c r="AA8074" s="178"/>
      <c r="AB8074" s="178"/>
      <c r="AC8074" s="178"/>
    </row>
    <row r="8075" spans="2:29" x14ac:dyDescent="0.35">
      <c r="B8075" s="222">
        <v>815200</v>
      </c>
      <c r="C8075" s="208">
        <v>347369</v>
      </c>
      <c r="D8075" s="309">
        <v>19105.29</v>
      </c>
      <c r="E8075" s="206">
        <v>27789.52</v>
      </c>
      <c r="F8075" s="206">
        <v>31263.21</v>
      </c>
      <c r="G8075" s="205">
        <f t="shared" si="641"/>
        <v>0.42611506378802749</v>
      </c>
      <c r="H8075" s="207">
        <f t="shared" si="642"/>
        <v>0.45</v>
      </c>
      <c r="I8075" s="213">
        <v>327898</v>
      </c>
      <c r="J8075" s="213">
        <v>18034.39</v>
      </c>
      <c r="K8075" s="212">
        <v>26231.84</v>
      </c>
      <c r="L8075" s="212">
        <v>29510.82</v>
      </c>
      <c r="M8075" s="239">
        <f t="shared" si="639"/>
        <v>0.51520000000000432</v>
      </c>
      <c r="N8075" s="239"/>
      <c r="O8075" s="178"/>
      <c r="P8075" s="178"/>
      <c r="Q8075" s="178"/>
      <c r="R8075" s="178"/>
      <c r="S8075" s="178"/>
      <c r="T8075" s="178"/>
      <c r="U8075" s="178"/>
      <c r="V8075" s="178"/>
      <c r="W8075" s="178"/>
      <c r="X8075" s="178"/>
      <c r="Y8075" s="210">
        <f t="shared" si="638"/>
        <v>0.40223012757605497</v>
      </c>
      <c r="Z8075" s="211">
        <f t="shared" si="640"/>
        <v>0.44</v>
      </c>
      <c r="AA8075" s="178"/>
      <c r="AB8075" s="178"/>
      <c r="AC8075" s="178"/>
    </row>
    <row r="8076" spans="2:29" x14ac:dyDescent="0.35">
      <c r="B8076" s="222">
        <v>815300</v>
      </c>
      <c r="C8076" s="208">
        <v>347414</v>
      </c>
      <c r="D8076" s="309">
        <v>19107.77</v>
      </c>
      <c r="E8076" s="206">
        <v>27793.119999999999</v>
      </c>
      <c r="F8076" s="206">
        <v>31267.26</v>
      </c>
      <c r="G8076" s="205">
        <f t="shared" si="641"/>
        <v>0.42611799337667117</v>
      </c>
      <c r="H8076" s="207">
        <f t="shared" si="642"/>
        <v>0.45</v>
      </c>
      <c r="I8076" s="213">
        <v>327944</v>
      </c>
      <c r="J8076" s="213">
        <v>18036.919999999998</v>
      </c>
      <c r="K8076" s="212">
        <v>26235.52</v>
      </c>
      <c r="L8076" s="212">
        <v>29514.959999999999</v>
      </c>
      <c r="M8076" s="239">
        <f t="shared" si="639"/>
        <v>0.51530000000027942</v>
      </c>
      <c r="N8076" s="239"/>
      <c r="O8076" s="178"/>
      <c r="P8076" s="178"/>
      <c r="Q8076" s="178"/>
      <c r="R8076" s="178"/>
      <c r="S8076" s="178"/>
      <c r="T8076" s="178"/>
      <c r="U8076" s="178"/>
      <c r="V8076" s="178"/>
      <c r="W8076" s="178"/>
      <c r="X8076" s="178"/>
      <c r="Y8076" s="210">
        <f t="shared" si="638"/>
        <v>0.40223721329571938</v>
      </c>
      <c r="Z8076" s="211">
        <f t="shared" si="640"/>
        <v>0.46</v>
      </c>
      <c r="AA8076" s="178"/>
      <c r="AB8076" s="178"/>
      <c r="AC8076" s="178"/>
    </row>
    <row r="8077" spans="2:29" x14ac:dyDescent="0.35">
      <c r="B8077" s="222">
        <v>815400</v>
      </c>
      <c r="C8077" s="208">
        <v>347459</v>
      </c>
      <c r="D8077" s="309">
        <v>19110.240000000002</v>
      </c>
      <c r="E8077" s="206">
        <v>27796.720000000001</v>
      </c>
      <c r="F8077" s="206">
        <v>31271.31</v>
      </c>
      <c r="G8077" s="205">
        <f t="shared" si="641"/>
        <v>0.42612092224675008</v>
      </c>
      <c r="H8077" s="207">
        <f t="shared" si="642"/>
        <v>0.45</v>
      </c>
      <c r="I8077" s="213">
        <v>327988</v>
      </c>
      <c r="J8077" s="213">
        <v>18039.34</v>
      </c>
      <c r="K8077" s="212">
        <v>26239.040000000001</v>
      </c>
      <c r="L8077" s="212">
        <v>29518.92</v>
      </c>
      <c r="M8077" s="239">
        <f t="shared" si="639"/>
        <v>0.51519999999989519</v>
      </c>
      <c r="N8077" s="239"/>
      <c r="O8077" s="178"/>
      <c r="P8077" s="178"/>
      <c r="Q8077" s="178"/>
      <c r="R8077" s="178"/>
      <c r="S8077" s="178"/>
      <c r="T8077" s="178"/>
      <c r="U8077" s="178"/>
      <c r="V8077" s="178"/>
      <c r="W8077" s="178"/>
      <c r="X8077" s="178"/>
      <c r="Y8077" s="210">
        <f t="shared" si="638"/>
        <v>0.40224184449350014</v>
      </c>
      <c r="Z8077" s="211">
        <f t="shared" si="640"/>
        <v>0.44</v>
      </c>
      <c r="AA8077" s="178"/>
      <c r="AB8077" s="178"/>
      <c r="AC8077" s="178"/>
    </row>
    <row r="8078" spans="2:29" x14ac:dyDescent="0.35">
      <c r="B8078" s="222">
        <v>815500</v>
      </c>
      <c r="C8078" s="208">
        <v>347504</v>
      </c>
      <c r="D8078" s="309">
        <v>19112.72</v>
      </c>
      <c r="E8078" s="206">
        <v>27800.32</v>
      </c>
      <c r="F8078" s="206">
        <v>31275.360000000001</v>
      </c>
      <c r="G8078" s="205">
        <f t="shared" si="641"/>
        <v>0.42612385039852851</v>
      </c>
      <c r="H8078" s="207">
        <f t="shared" si="642"/>
        <v>0.45</v>
      </c>
      <c r="I8078" s="213">
        <v>328034</v>
      </c>
      <c r="J8078" s="213">
        <v>18041.87</v>
      </c>
      <c r="K8078" s="212">
        <v>26242.720000000001</v>
      </c>
      <c r="L8078" s="212">
        <v>29523.06</v>
      </c>
      <c r="M8078" s="239">
        <f t="shared" si="639"/>
        <v>0.51529999999955178</v>
      </c>
      <c r="N8078" s="239"/>
      <c r="O8078" s="178"/>
      <c r="P8078" s="178"/>
      <c r="Q8078" s="178"/>
      <c r="R8078" s="178"/>
      <c r="S8078" s="178"/>
      <c r="T8078" s="178"/>
      <c r="U8078" s="178"/>
      <c r="V8078" s="178"/>
      <c r="W8078" s="178"/>
      <c r="X8078" s="178"/>
      <c r="Y8078" s="210">
        <f t="shared" si="638"/>
        <v>0.40224892703862664</v>
      </c>
      <c r="Z8078" s="211">
        <f t="shared" si="640"/>
        <v>0.46</v>
      </c>
      <c r="AA8078" s="178"/>
      <c r="AB8078" s="178"/>
      <c r="AC8078" s="178"/>
    </row>
    <row r="8079" spans="2:29" x14ac:dyDescent="0.35">
      <c r="B8079" s="222">
        <v>815600</v>
      </c>
      <c r="C8079" s="208">
        <v>347549</v>
      </c>
      <c r="D8079" s="309">
        <v>19115.189999999999</v>
      </c>
      <c r="E8079" s="206">
        <v>27803.919999999998</v>
      </c>
      <c r="F8079" s="206">
        <v>31279.41</v>
      </c>
      <c r="G8079" s="205">
        <f t="shared" si="641"/>
        <v>0.42612677783227071</v>
      </c>
      <c r="H8079" s="207">
        <f t="shared" si="642"/>
        <v>0.45</v>
      </c>
      <c r="I8079" s="213">
        <v>328078</v>
      </c>
      <c r="J8079" s="213">
        <v>18044.29</v>
      </c>
      <c r="K8079" s="212">
        <v>26246.240000000002</v>
      </c>
      <c r="L8079" s="212">
        <v>29527.02</v>
      </c>
      <c r="M8079" s="239">
        <f t="shared" si="639"/>
        <v>0.51519999999974975</v>
      </c>
      <c r="N8079" s="239"/>
      <c r="O8079" s="178"/>
      <c r="P8079" s="178"/>
      <c r="Q8079" s="178"/>
      <c r="R8079" s="178"/>
      <c r="S8079" s="178"/>
      <c r="T8079" s="178"/>
      <c r="U8079" s="178"/>
      <c r="V8079" s="178"/>
      <c r="W8079" s="178"/>
      <c r="X8079" s="178"/>
      <c r="Y8079" s="210">
        <f t="shared" si="638"/>
        <v>0.40225355566454146</v>
      </c>
      <c r="Z8079" s="211">
        <f t="shared" si="640"/>
        <v>0.44</v>
      </c>
      <c r="AA8079" s="178"/>
      <c r="AB8079" s="178"/>
      <c r="AC8079" s="178"/>
    </row>
    <row r="8080" spans="2:29" x14ac:dyDescent="0.35">
      <c r="B8080" s="222">
        <v>815700</v>
      </c>
      <c r="C8080" s="208">
        <v>347594</v>
      </c>
      <c r="D8080" s="309">
        <v>19117.669999999998</v>
      </c>
      <c r="E8080" s="206">
        <v>27807.52</v>
      </c>
      <c r="F8080" s="206">
        <v>31283.46</v>
      </c>
      <c r="G8080" s="205">
        <f t="shared" si="641"/>
        <v>0.42612970454824078</v>
      </c>
      <c r="H8080" s="207">
        <f t="shared" si="642"/>
        <v>0.45</v>
      </c>
      <c r="I8080" s="213">
        <v>328124</v>
      </c>
      <c r="J8080" s="213">
        <v>18046.82</v>
      </c>
      <c r="K8080" s="212">
        <v>26249.919999999998</v>
      </c>
      <c r="L8080" s="212">
        <v>29531.16</v>
      </c>
      <c r="M8080" s="239">
        <f t="shared" si="639"/>
        <v>0.51530000000006115</v>
      </c>
      <c r="N8080" s="239"/>
      <c r="O8080" s="178"/>
      <c r="P8080" s="178"/>
      <c r="Q8080" s="178"/>
      <c r="R8080" s="178"/>
      <c r="S8080" s="178"/>
      <c r="T8080" s="178"/>
      <c r="U8080" s="178"/>
      <c r="V8080" s="178"/>
      <c r="W8080" s="178"/>
      <c r="X8080" s="178"/>
      <c r="Y8080" s="210">
        <f t="shared" si="638"/>
        <v>0.40226063503739118</v>
      </c>
      <c r="Z8080" s="211">
        <f t="shared" si="640"/>
        <v>0.46</v>
      </c>
      <c r="AA8080" s="178"/>
      <c r="AB8080" s="178"/>
      <c r="AC8080" s="178"/>
    </row>
    <row r="8081" spans="2:29" x14ac:dyDescent="0.35">
      <c r="B8081" s="222">
        <v>815800</v>
      </c>
      <c r="C8081" s="208">
        <v>347639</v>
      </c>
      <c r="D8081" s="309">
        <v>19120.14</v>
      </c>
      <c r="E8081" s="206">
        <v>27811.119999999999</v>
      </c>
      <c r="F8081" s="206">
        <v>31287.51</v>
      </c>
      <c r="G8081" s="205">
        <f t="shared" si="641"/>
        <v>0.42613263054670264</v>
      </c>
      <c r="H8081" s="207">
        <f t="shared" si="642"/>
        <v>0.45</v>
      </c>
      <c r="I8081" s="213">
        <v>328168</v>
      </c>
      <c r="J8081" s="213">
        <v>18049.240000000002</v>
      </c>
      <c r="K8081" s="212">
        <v>26253.439999999999</v>
      </c>
      <c r="L8081" s="212">
        <v>29535.119999999999</v>
      </c>
      <c r="M8081" s="239">
        <f t="shared" si="639"/>
        <v>0.51520000000025901</v>
      </c>
      <c r="N8081" s="239"/>
      <c r="O8081" s="178"/>
      <c r="P8081" s="178"/>
      <c r="Q8081" s="178"/>
      <c r="R8081" s="178"/>
      <c r="S8081" s="178"/>
      <c r="T8081" s="178"/>
      <c r="U8081" s="178"/>
      <c r="V8081" s="178"/>
      <c r="W8081" s="178"/>
      <c r="X8081" s="178"/>
      <c r="Y8081" s="210">
        <f t="shared" si="638"/>
        <v>0.40226526109340527</v>
      </c>
      <c r="Z8081" s="211">
        <f t="shared" si="640"/>
        <v>0.44</v>
      </c>
      <c r="AA8081" s="178"/>
      <c r="AB8081" s="178"/>
      <c r="AC8081" s="178"/>
    </row>
    <row r="8082" spans="2:29" x14ac:dyDescent="0.35">
      <c r="B8082" s="222">
        <v>815900</v>
      </c>
      <c r="C8082" s="208">
        <v>347684</v>
      </c>
      <c r="D8082" s="309">
        <v>19122.62</v>
      </c>
      <c r="E8082" s="206">
        <v>27814.720000000001</v>
      </c>
      <c r="F8082" s="206">
        <v>31291.56</v>
      </c>
      <c r="G8082" s="205">
        <f t="shared" si="641"/>
        <v>0.42613555582792007</v>
      </c>
      <c r="H8082" s="207">
        <f t="shared" si="642"/>
        <v>0.45</v>
      </c>
      <c r="I8082" s="213">
        <v>328214</v>
      </c>
      <c r="J8082" s="213">
        <v>18051.77</v>
      </c>
      <c r="K8082" s="212">
        <v>26257.119999999999</v>
      </c>
      <c r="L8082" s="212">
        <v>29539.26</v>
      </c>
      <c r="M8082" s="239">
        <f t="shared" si="639"/>
        <v>0.51529999999995202</v>
      </c>
      <c r="N8082" s="239"/>
      <c r="O8082" s="178"/>
      <c r="P8082" s="178"/>
      <c r="Q8082" s="178"/>
      <c r="R8082" s="178"/>
      <c r="S8082" s="178"/>
      <c r="T8082" s="178"/>
      <c r="U8082" s="178"/>
      <c r="V8082" s="178"/>
      <c r="W8082" s="178"/>
      <c r="X8082" s="178"/>
      <c r="Y8082" s="210">
        <f t="shared" si="638"/>
        <v>0.40227233729623729</v>
      </c>
      <c r="Z8082" s="211">
        <f t="shared" si="640"/>
        <v>0.46</v>
      </c>
      <c r="AA8082" s="178"/>
      <c r="AB8082" s="178"/>
      <c r="AC8082" s="178"/>
    </row>
    <row r="8083" spans="2:29" x14ac:dyDescent="0.35">
      <c r="B8083" s="222">
        <v>816000</v>
      </c>
      <c r="C8083" s="208">
        <v>347729</v>
      </c>
      <c r="D8083" s="309">
        <v>19125.09</v>
      </c>
      <c r="E8083" s="206">
        <v>27818.32</v>
      </c>
      <c r="F8083" s="206">
        <v>31295.61</v>
      </c>
      <c r="G8083" s="205">
        <f t="shared" si="641"/>
        <v>0.42613848039215685</v>
      </c>
      <c r="H8083" s="207">
        <f t="shared" si="642"/>
        <v>0.45</v>
      </c>
      <c r="I8083" s="213">
        <v>328258</v>
      </c>
      <c r="J8083" s="213">
        <v>18054.189999999999</v>
      </c>
      <c r="K8083" s="212">
        <v>26260.639999999999</v>
      </c>
      <c r="L8083" s="212">
        <v>29543.22</v>
      </c>
      <c r="M8083" s="239">
        <f t="shared" si="639"/>
        <v>0.51520000000011346</v>
      </c>
      <c r="N8083" s="239"/>
      <c r="O8083" s="178"/>
      <c r="P8083" s="178"/>
      <c r="Q8083" s="178"/>
      <c r="R8083" s="178"/>
      <c r="S8083" s="178"/>
      <c r="T8083" s="178"/>
      <c r="U8083" s="178"/>
      <c r="V8083" s="178"/>
      <c r="W8083" s="178"/>
      <c r="X8083" s="178"/>
      <c r="Y8083" s="210">
        <f t="shared" si="638"/>
        <v>0.40227696078431374</v>
      </c>
      <c r="Z8083" s="211">
        <f t="shared" si="640"/>
        <v>0.44</v>
      </c>
      <c r="AA8083" s="178"/>
      <c r="AB8083" s="178"/>
      <c r="AC8083" s="178"/>
    </row>
    <row r="8084" spans="2:29" x14ac:dyDescent="0.35">
      <c r="B8084" s="222">
        <v>816100</v>
      </c>
      <c r="C8084" s="208">
        <v>347774</v>
      </c>
      <c r="D8084" s="309">
        <v>19127.57</v>
      </c>
      <c r="E8084" s="206">
        <v>27821.919999999998</v>
      </c>
      <c r="F8084" s="206">
        <v>31299.66</v>
      </c>
      <c r="G8084" s="205">
        <f t="shared" si="641"/>
        <v>0.4261414042396765</v>
      </c>
      <c r="H8084" s="207">
        <f t="shared" si="642"/>
        <v>0.45</v>
      </c>
      <c r="I8084" s="213">
        <v>328304</v>
      </c>
      <c r="J8084" s="213">
        <v>18056.72</v>
      </c>
      <c r="K8084" s="212">
        <v>26264.32</v>
      </c>
      <c r="L8084" s="212">
        <v>29547.360000000001</v>
      </c>
      <c r="M8084" s="239">
        <f t="shared" si="639"/>
        <v>0.51529999999980647</v>
      </c>
      <c r="N8084" s="239"/>
      <c r="O8084" s="178"/>
      <c r="P8084" s="178"/>
      <c r="Q8084" s="178"/>
      <c r="R8084" s="178"/>
      <c r="S8084" s="178"/>
      <c r="T8084" s="178"/>
      <c r="U8084" s="178"/>
      <c r="V8084" s="178"/>
      <c r="W8084" s="178"/>
      <c r="X8084" s="178"/>
      <c r="Y8084" s="210">
        <f t="shared" si="638"/>
        <v>0.40228403381938488</v>
      </c>
      <c r="Z8084" s="211">
        <f t="shared" si="640"/>
        <v>0.46</v>
      </c>
      <c r="AA8084" s="178"/>
      <c r="AB8084" s="178"/>
      <c r="AC8084" s="178"/>
    </row>
    <row r="8085" spans="2:29" x14ac:dyDescent="0.35">
      <c r="B8085" s="222">
        <v>816200</v>
      </c>
      <c r="C8085" s="208">
        <v>347819</v>
      </c>
      <c r="D8085" s="309">
        <v>19130.04</v>
      </c>
      <c r="E8085" s="206">
        <v>27825.52</v>
      </c>
      <c r="F8085" s="206">
        <v>31303.71</v>
      </c>
      <c r="G8085" s="205">
        <f t="shared" si="641"/>
        <v>0.42614432737074248</v>
      </c>
      <c r="H8085" s="207">
        <f t="shared" si="642"/>
        <v>0.45</v>
      </c>
      <c r="I8085" s="213">
        <v>328348</v>
      </c>
      <c r="J8085" s="213">
        <v>18059.14</v>
      </c>
      <c r="K8085" s="212">
        <v>26267.84</v>
      </c>
      <c r="L8085" s="212">
        <v>29551.32</v>
      </c>
      <c r="M8085" s="239">
        <f t="shared" si="639"/>
        <v>0.51520000000000432</v>
      </c>
      <c r="N8085" s="239"/>
      <c r="O8085" s="178"/>
      <c r="P8085" s="178"/>
      <c r="Q8085" s="178"/>
      <c r="R8085" s="178"/>
      <c r="S8085" s="178"/>
      <c r="T8085" s="178"/>
      <c r="U8085" s="178"/>
      <c r="V8085" s="178"/>
      <c r="W8085" s="178"/>
      <c r="X8085" s="178"/>
      <c r="Y8085" s="210">
        <f t="shared" si="638"/>
        <v>0.40228865474148495</v>
      </c>
      <c r="Z8085" s="211">
        <f t="shared" si="640"/>
        <v>0.44</v>
      </c>
      <c r="AA8085" s="178"/>
      <c r="AB8085" s="178"/>
      <c r="AC8085" s="178"/>
    </row>
    <row r="8086" spans="2:29" x14ac:dyDescent="0.35">
      <c r="B8086" s="222">
        <v>816300</v>
      </c>
      <c r="C8086" s="208">
        <v>347864</v>
      </c>
      <c r="D8086" s="309">
        <v>19132.52</v>
      </c>
      <c r="E8086" s="206">
        <v>27829.119999999999</v>
      </c>
      <c r="F8086" s="206">
        <v>31307.759999999998</v>
      </c>
      <c r="G8086" s="205">
        <f t="shared" si="641"/>
        <v>0.42614724978561802</v>
      </c>
      <c r="H8086" s="207">
        <f t="shared" si="642"/>
        <v>0.45</v>
      </c>
      <c r="I8086" s="213">
        <v>328394</v>
      </c>
      <c r="J8086" s="213">
        <v>18061.669999999998</v>
      </c>
      <c r="K8086" s="212">
        <v>26271.52</v>
      </c>
      <c r="L8086" s="212">
        <v>29555.46</v>
      </c>
      <c r="M8086" s="239">
        <f t="shared" si="639"/>
        <v>0.51530000000027942</v>
      </c>
      <c r="N8086" s="239"/>
      <c r="O8086" s="178"/>
      <c r="P8086" s="178"/>
      <c r="Q8086" s="178"/>
      <c r="R8086" s="178"/>
      <c r="S8086" s="178"/>
      <c r="T8086" s="178"/>
      <c r="U8086" s="178"/>
      <c r="V8086" s="178"/>
      <c r="W8086" s="178"/>
      <c r="X8086" s="178"/>
      <c r="Y8086" s="210">
        <f t="shared" si="638"/>
        <v>0.40229572461104984</v>
      </c>
      <c r="Z8086" s="211">
        <f t="shared" si="640"/>
        <v>0.46</v>
      </c>
      <c r="AA8086" s="178"/>
      <c r="AB8086" s="178"/>
      <c r="AC8086" s="178"/>
    </row>
    <row r="8087" spans="2:29" x14ac:dyDescent="0.35">
      <c r="B8087" s="222">
        <v>816400</v>
      </c>
      <c r="C8087" s="208">
        <v>347909</v>
      </c>
      <c r="D8087" s="309">
        <v>19134.990000000002</v>
      </c>
      <c r="E8087" s="206">
        <v>27832.720000000001</v>
      </c>
      <c r="F8087" s="206">
        <v>31311.81</v>
      </c>
      <c r="G8087" s="205">
        <f t="shared" si="641"/>
        <v>0.42615017148456641</v>
      </c>
      <c r="H8087" s="207">
        <f t="shared" si="642"/>
        <v>0.45</v>
      </c>
      <c r="I8087" s="213">
        <v>328438</v>
      </c>
      <c r="J8087" s="213">
        <v>18064.09</v>
      </c>
      <c r="K8087" s="212">
        <v>26275.040000000001</v>
      </c>
      <c r="L8087" s="212">
        <v>29559.42</v>
      </c>
      <c r="M8087" s="239">
        <f t="shared" si="639"/>
        <v>0.51519999999989519</v>
      </c>
      <c r="N8087" s="239"/>
      <c r="O8087" s="178"/>
      <c r="P8087" s="178"/>
      <c r="Q8087" s="178"/>
      <c r="R8087" s="178"/>
      <c r="S8087" s="178"/>
      <c r="T8087" s="178"/>
      <c r="U8087" s="178"/>
      <c r="V8087" s="178"/>
      <c r="W8087" s="178"/>
      <c r="X8087" s="178"/>
      <c r="Y8087" s="210">
        <f t="shared" si="638"/>
        <v>0.40230034296913275</v>
      </c>
      <c r="Z8087" s="211">
        <f t="shared" si="640"/>
        <v>0.44</v>
      </c>
      <c r="AA8087" s="178"/>
      <c r="AB8087" s="178"/>
      <c r="AC8087" s="178"/>
    </row>
    <row r="8088" spans="2:29" x14ac:dyDescent="0.35">
      <c r="B8088" s="222">
        <v>816500</v>
      </c>
      <c r="C8088" s="208">
        <v>347954</v>
      </c>
      <c r="D8088" s="309">
        <v>19137.47</v>
      </c>
      <c r="E8088" s="206">
        <v>27836.32</v>
      </c>
      <c r="F8088" s="206">
        <v>31315.86</v>
      </c>
      <c r="G8088" s="205">
        <f t="shared" si="641"/>
        <v>0.4261530924678506</v>
      </c>
      <c r="H8088" s="207">
        <f t="shared" si="642"/>
        <v>0.45</v>
      </c>
      <c r="I8088" s="213">
        <v>328484</v>
      </c>
      <c r="J8088" s="213">
        <v>18066.62</v>
      </c>
      <c r="K8088" s="212">
        <v>26278.720000000001</v>
      </c>
      <c r="L8088" s="212">
        <v>29563.56</v>
      </c>
      <c r="M8088" s="239">
        <f t="shared" si="639"/>
        <v>0.51529999999955178</v>
      </c>
      <c r="N8088" s="239"/>
      <c r="O8088" s="178"/>
      <c r="P8088" s="178"/>
      <c r="Q8088" s="178"/>
      <c r="R8088" s="178"/>
      <c r="S8088" s="178"/>
      <c r="T8088" s="178"/>
      <c r="U8088" s="178"/>
      <c r="V8088" s="178"/>
      <c r="W8088" s="178"/>
      <c r="X8088" s="178"/>
      <c r="Y8088" s="210">
        <f t="shared" si="638"/>
        <v>0.40230740967544398</v>
      </c>
      <c r="Z8088" s="211">
        <f t="shared" si="640"/>
        <v>0.46</v>
      </c>
      <c r="AA8088" s="178"/>
      <c r="AB8088" s="178"/>
      <c r="AC8088" s="178"/>
    </row>
    <row r="8089" spans="2:29" x14ac:dyDescent="0.35">
      <c r="B8089" s="222">
        <v>816600</v>
      </c>
      <c r="C8089" s="208">
        <v>347999</v>
      </c>
      <c r="D8089" s="309">
        <v>19139.939999999999</v>
      </c>
      <c r="E8089" s="206">
        <v>27839.919999999998</v>
      </c>
      <c r="F8089" s="206">
        <v>31319.91</v>
      </c>
      <c r="G8089" s="205">
        <f t="shared" si="641"/>
        <v>0.4261560127357335</v>
      </c>
      <c r="H8089" s="207">
        <f t="shared" si="642"/>
        <v>0.45</v>
      </c>
      <c r="I8089" s="213">
        <v>328528</v>
      </c>
      <c r="J8089" s="213">
        <v>18069.04</v>
      </c>
      <c r="K8089" s="212">
        <v>26282.240000000002</v>
      </c>
      <c r="L8089" s="212">
        <v>29567.52</v>
      </c>
      <c r="M8089" s="239">
        <f t="shared" si="639"/>
        <v>0.51519999999974975</v>
      </c>
      <c r="N8089" s="239"/>
      <c r="O8089" s="178"/>
      <c r="P8089" s="178"/>
      <c r="Q8089" s="178"/>
      <c r="R8089" s="178"/>
      <c r="S8089" s="178"/>
      <c r="T8089" s="178"/>
      <c r="U8089" s="178"/>
      <c r="V8089" s="178"/>
      <c r="W8089" s="178"/>
      <c r="X8089" s="178"/>
      <c r="Y8089" s="210">
        <f t="shared" si="638"/>
        <v>0.40231202547146705</v>
      </c>
      <c r="Z8089" s="211">
        <f t="shared" si="640"/>
        <v>0.44</v>
      </c>
      <c r="AA8089" s="178"/>
      <c r="AB8089" s="178"/>
      <c r="AC8089" s="178"/>
    </row>
    <row r="8090" spans="2:29" x14ac:dyDescent="0.35">
      <c r="B8090" s="222">
        <v>816700</v>
      </c>
      <c r="C8090" s="208">
        <v>348044</v>
      </c>
      <c r="D8090" s="309">
        <v>19142.419999999998</v>
      </c>
      <c r="E8090" s="206">
        <v>27843.52</v>
      </c>
      <c r="F8090" s="206">
        <v>31323.96</v>
      </c>
      <c r="G8090" s="205">
        <f t="shared" si="641"/>
        <v>0.42615893228847801</v>
      </c>
      <c r="H8090" s="207">
        <f t="shared" si="642"/>
        <v>0.45</v>
      </c>
      <c r="I8090" s="213">
        <v>328574</v>
      </c>
      <c r="J8090" s="213">
        <v>18071.57</v>
      </c>
      <c r="K8090" s="212">
        <v>26285.919999999998</v>
      </c>
      <c r="L8090" s="212">
        <v>29571.66</v>
      </c>
      <c r="M8090" s="239">
        <f t="shared" si="639"/>
        <v>0.51530000000006115</v>
      </c>
      <c r="N8090" s="239"/>
      <c r="O8090" s="178"/>
      <c r="P8090" s="178"/>
      <c r="Q8090" s="178"/>
      <c r="R8090" s="178"/>
      <c r="S8090" s="178"/>
      <c r="T8090" s="178"/>
      <c r="U8090" s="178"/>
      <c r="V8090" s="178"/>
      <c r="W8090" s="178"/>
      <c r="X8090" s="178"/>
      <c r="Y8090" s="210">
        <f t="shared" si="638"/>
        <v>0.40231908901677482</v>
      </c>
      <c r="Z8090" s="211">
        <f t="shared" si="640"/>
        <v>0.46</v>
      </c>
      <c r="AA8090" s="178"/>
      <c r="AB8090" s="178"/>
      <c r="AC8090" s="178"/>
    </row>
    <row r="8091" spans="2:29" x14ac:dyDescent="0.35">
      <c r="B8091" s="222">
        <v>816800</v>
      </c>
      <c r="C8091" s="208">
        <v>348089</v>
      </c>
      <c r="D8091" s="309">
        <v>19144.89</v>
      </c>
      <c r="E8091" s="206">
        <v>27847.119999999999</v>
      </c>
      <c r="F8091" s="206">
        <v>31328.01</v>
      </c>
      <c r="G8091" s="205">
        <f t="shared" si="641"/>
        <v>0.42616185112634669</v>
      </c>
      <c r="H8091" s="207">
        <f t="shared" si="642"/>
        <v>0.45</v>
      </c>
      <c r="I8091" s="213">
        <v>328618</v>
      </c>
      <c r="J8091" s="213">
        <v>18073.990000000002</v>
      </c>
      <c r="K8091" s="212">
        <v>26289.439999999999</v>
      </c>
      <c r="L8091" s="212">
        <v>29575.62</v>
      </c>
      <c r="M8091" s="239">
        <f t="shared" si="639"/>
        <v>0.51520000000025901</v>
      </c>
      <c r="N8091" s="239"/>
      <c r="O8091" s="178"/>
      <c r="P8091" s="178"/>
      <c r="Q8091" s="178"/>
      <c r="R8091" s="178"/>
      <c r="S8091" s="178"/>
      <c r="T8091" s="178"/>
      <c r="U8091" s="178"/>
      <c r="V8091" s="178"/>
      <c r="W8091" s="178"/>
      <c r="X8091" s="178"/>
      <c r="Y8091" s="210">
        <f t="shared" si="638"/>
        <v>0.40232370225269343</v>
      </c>
      <c r="Z8091" s="211">
        <f t="shared" si="640"/>
        <v>0.44</v>
      </c>
      <c r="AA8091" s="178"/>
      <c r="AB8091" s="178"/>
      <c r="AC8091" s="178"/>
    </row>
    <row r="8092" spans="2:29" x14ac:dyDescent="0.35">
      <c r="B8092" s="222">
        <v>816900</v>
      </c>
      <c r="C8092" s="208">
        <v>348134</v>
      </c>
      <c r="D8092" s="309">
        <v>19147.37</v>
      </c>
      <c r="E8092" s="206">
        <v>27850.720000000001</v>
      </c>
      <c r="F8092" s="206">
        <v>31332.06</v>
      </c>
      <c r="G8092" s="205">
        <f t="shared" si="641"/>
        <v>0.42616476924960217</v>
      </c>
      <c r="H8092" s="207">
        <f t="shared" si="642"/>
        <v>0.45</v>
      </c>
      <c r="I8092" s="213">
        <v>328664</v>
      </c>
      <c r="J8092" s="213">
        <v>18076.52</v>
      </c>
      <c r="K8092" s="212">
        <v>26293.119999999999</v>
      </c>
      <c r="L8092" s="212">
        <v>29579.759999999998</v>
      </c>
      <c r="M8092" s="239">
        <f t="shared" si="639"/>
        <v>0.51529999999995202</v>
      </c>
      <c r="N8092" s="239"/>
      <c r="O8092" s="178"/>
      <c r="P8092" s="178"/>
      <c r="Q8092" s="178"/>
      <c r="R8092" s="178"/>
      <c r="S8092" s="178"/>
      <c r="T8092" s="178"/>
      <c r="U8092" s="178"/>
      <c r="V8092" s="178"/>
      <c r="W8092" s="178"/>
      <c r="X8092" s="178"/>
      <c r="Y8092" s="210">
        <f t="shared" si="638"/>
        <v>0.40233076263924594</v>
      </c>
      <c r="Z8092" s="211">
        <f t="shared" si="640"/>
        <v>0.46</v>
      </c>
      <c r="AA8092" s="178"/>
      <c r="AB8092" s="178"/>
      <c r="AC8092" s="178"/>
    </row>
    <row r="8093" spans="2:29" x14ac:dyDescent="0.35">
      <c r="B8093" s="222">
        <v>817000</v>
      </c>
      <c r="C8093" s="208">
        <v>348179</v>
      </c>
      <c r="D8093" s="309">
        <v>19149.84</v>
      </c>
      <c r="E8093" s="206">
        <v>27854.32</v>
      </c>
      <c r="F8093" s="206">
        <v>31336.11</v>
      </c>
      <c r="G8093" s="205">
        <f t="shared" si="641"/>
        <v>0.42616768665850674</v>
      </c>
      <c r="H8093" s="207">
        <f t="shared" si="642"/>
        <v>0.45</v>
      </c>
      <c r="I8093" s="213">
        <v>328708</v>
      </c>
      <c r="J8093" s="213">
        <v>18078.939999999999</v>
      </c>
      <c r="K8093" s="212">
        <v>26296.639999999999</v>
      </c>
      <c r="L8093" s="212">
        <v>29583.72</v>
      </c>
      <c r="M8093" s="239">
        <f t="shared" si="639"/>
        <v>0.51520000000011346</v>
      </c>
      <c r="N8093" s="239"/>
      <c r="O8093" s="178"/>
      <c r="P8093" s="178"/>
      <c r="Q8093" s="178"/>
      <c r="R8093" s="178"/>
      <c r="S8093" s="178"/>
      <c r="T8093" s="178"/>
      <c r="U8093" s="178"/>
      <c r="V8093" s="178"/>
      <c r="W8093" s="178"/>
      <c r="X8093" s="178"/>
      <c r="Y8093" s="210">
        <f t="shared" si="638"/>
        <v>0.40233537331701347</v>
      </c>
      <c r="Z8093" s="211">
        <f t="shared" si="640"/>
        <v>0.44</v>
      </c>
      <c r="AA8093" s="178"/>
      <c r="AB8093" s="178"/>
      <c r="AC8093" s="178"/>
    </row>
    <row r="8094" spans="2:29" x14ac:dyDescent="0.35">
      <c r="B8094" s="222">
        <v>817100</v>
      </c>
      <c r="C8094" s="208">
        <v>348224</v>
      </c>
      <c r="D8094" s="309">
        <v>19152.32</v>
      </c>
      <c r="E8094" s="206">
        <v>27857.919999999998</v>
      </c>
      <c r="F8094" s="206">
        <v>31340.16</v>
      </c>
      <c r="G8094" s="205">
        <f t="shared" si="641"/>
        <v>0.42617060335332274</v>
      </c>
      <c r="H8094" s="207">
        <f t="shared" si="642"/>
        <v>0.45</v>
      </c>
      <c r="I8094" s="213">
        <v>328754</v>
      </c>
      <c r="J8094" s="213">
        <v>18081.47</v>
      </c>
      <c r="K8094" s="212">
        <v>26300.32</v>
      </c>
      <c r="L8094" s="212">
        <v>29587.86</v>
      </c>
      <c r="M8094" s="239">
        <f t="shared" si="639"/>
        <v>0.51529999999980647</v>
      </c>
      <c r="N8094" s="239"/>
      <c r="O8094" s="178"/>
      <c r="P8094" s="178"/>
      <c r="Q8094" s="178"/>
      <c r="R8094" s="178"/>
      <c r="S8094" s="178"/>
      <c r="T8094" s="178"/>
      <c r="U8094" s="178"/>
      <c r="V8094" s="178"/>
      <c r="W8094" s="178"/>
      <c r="X8094" s="178"/>
      <c r="Y8094" s="210">
        <f t="shared" si="638"/>
        <v>0.40234243054705665</v>
      </c>
      <c r="Z8094" s="211">
        <f t="shared" si="640"/>
        <v>0.46</v>
      </c>
      <c r="AA8094" s="178"/>
      <c r="AB8094" s="178"/>
      <c r="AC8094" s="178"/>
    </row>
    <row r="8095" spans="2:29" x14ac:dyDescent="0.35">
      <c r="B8095" s="222">
        <v>817200</v>
      </c>
      <c r="C8095" s="208">
        <v>348269</v>
      </c>
      <c r="D8095" s="309">
        <v>19154.79</v>
      </c>
      <c r="E8095" s="206">
        <v>27861.52</v>
      </c>
      <c r="F8095" s="206">
        <v>31344.21</v>
      </c>
      <c r="G8095" s="205">
        <f t="shared" si="641"/>
        <v>0.4261735193343123</v>
      </c>
      <c r="H8095" s="207">
        <f t="shared" si="642"/>
        <v>0.45</v>
      </c>
      <c r="I8095" s="213">
        <v>328798</v>
      </c>
      <c r="J8095" s="213">
        <v>18083.89</v>
      </c>
      <c r="K8095" s="212">
        <v>26303.84</v>
      </c>
      <c r="L8095" s="212">
        <v>29591.82</v>
      </c>
      <c r="M8095" s="239">
        <f t="shared" si="639"/>
        <v>0.51520000000000432</v>
      </c>
      <c r="N8095" s="239"/>
      <c r="O8095" s="178"/>
      <c r="P8095" s="178"/>
      <c r="Q8095" s="178"/>
      <c r="R8095" s="178"/>
      <c r="S8095" s="178"/>
      <c r="T8095" s="178"/>
      <c r="U8095" s="178"/>
      <c r="V8095" s="178"/>
      <c r="W8095" s="178"/>
      <c r="X8095" s="178"/>
      <c r="Y8095" s="210">
        <f t="shared" si="638"/>
        <v>0.40234703866862459</v>
      </c>
      <c r="Z8095" s="211">
        <f t="shared" si="640"/>
        <v>0.44</v>
      </c>
      <c r="AA8095" s="178"/>
      <c r="AB8095" s="178"/>
      <c r="AC8095" s="178"/>
    </row>
    <row r="8096" spans="2:29" x14ac:dyDescent="0.35">
      <c r="B8096" s="222">
        <v>817300</v>
      </c>
      <c r="C8096" s="208">
        <v>348314</v>
      </c>
      <c r="D8096" s="309">
        <v>19157.27</v>
      </c>
      <c r="E8096" s="206">
        <v>27865.119999999999</v>
      </c>
      <c r="F8096" s="206">
        <v>31348.26</v>
      </c>
      <c r="G8096" s="205">
        <f t="shared" si="641"/>
        <v>0.42617643460173743</v>
      </c>
      <c r="H8096" s="207">
        <f t="shared" si="642"/>
        <v>0.45</v>
      </c>
      <c r="I8096" s="213">
        <v>328844</v>
      </c>
      <c r="J8096" s="213">
        <v>18086.419999999998</v>
      </c>
      <c r="K8096" s="212">
        <v>26307.52</v>
      </c>
      <c r="L8096" s="212">
        <v>29595.96</v>
      </c>
      <c r="M8096" s="239">
        <f t="shared" si="639"/>
        <v>0.51530000000027942</v>
      </c>
      <c r="N8096" s="239"/>
      <c r="O8096" s="178"/>
      <c r="P8096" s="178"/>
      <c r="Q8096" s="178"/>
      <c r="R8096" s="178"/>
      <c r="S8096" s="178"/>
      <c r="T8096" s="178"/>
      <c r="U8096" s="178"/>
      <c r="V8096" s="178"/>
      <c r="W8096" s="178"/>
      <c r="X8096" s="178"/>
      <c r="Y8096" s="210">
        <f t="shared" si="638"/>
        <v>0.40235409274440231</v>
      </c>
      <c r="Z8096" s="211">
        <f t="shared" si="640"/>
        <v>0.46</v>
      </c>
      <c r="AA8096" s="178"/>
      <c r="AB8096" s="178"/>
      <c r="AC8096" s="178"/>
    </row>
    <row r="8097" spans="2:29" x14ac:dyDescent="0.35">
      <c r="B8097" s="222">
        <v>817400</v>
      </c>
      <c r="C8097" s="208">
        <v>348359</v>
      </c>
      <c r="D8097" s="309">
        <v>19159.740000000002</v>
      </c>
      <c r="E8097" s="206">
        <v>27868.720000000001</v>
      </c>
      <c r="F8097" s="206">
        <v>31352.31</v>
      </c>
      <c r="G8097" s="205">
        <f t="shared" si="641"/>
        <v>0.42617934915586003</v>
      </c>
      <c r="H8097" s="207">
        <f t="shared" si="642"/>
        <v>0.45</v>
      </c>
      <c r="I8097" s="213">
        <v>328888</v>
      </c>
      <c r="J8097" s="213">
        <v>18088.84</v>
      </c>
      <c r="K8097" s="212">
        <v>26311.040000000001</v>
      </c>
      <c r="L8097" s="212">
        <v>29599.919999999998</v>
      </c>
      <c r="M8097" s="239">
        <f t="shared" si="639"/>
        <v>0.51519999999989519</v>
      </c>
      <c r="N8097" s="239"/>
      <c r="O8097" s="178"/>
      <c r="P8097" s="178"/>
      <c r="Q8097" s="178"/>
      <c r="R8097" s="178"/>
      <c r="S8097" s="178"/>
      <c r="T8097" s="178"/>
      <c r="U8097" s="178"/>
      <c r="V8097" s="178"/>
      <c r="W8097" s="178"/>
      <c r="X8097" s="178"/>
      <c r="Y8097" s="210">
        <f t="shared" si="638"/>
        <v>0.40235869831172011</v>
      </c>
      <c r="Z8097" s="211">
        <f t="shared" si="640"/>
        <v>0.44</v>
      </c>
      <c r="AA8097" s="178"/>
      <c r="AB8097" s="178"/>
      <c r="AC8097" s="178"/>
    </row>
    <row r="8098" spans="2:29" x14ac:dyDescent="0.35">
      <c r="B8098" s="222">
        <v>817500</v>
      </c>
      <c r="C8098" s="208">
        <v>348404</v>
      </c>
      <c r="D8098" s="309">
        <v>19162.22</v>
      </c>
      <c r="E8098" s="206">
        <v>27872.32</v>
      </c>
      <c r="F8098" s="206">
        <v>31356.36</v>
      </c>
      <c r="G8098" s="205">
        <f t="shared" si="641"/>
        <v>0.4261822629969419</v>
      </c>
      <c r="H8098" s="207">
        <f t="shared" si="642"/>
        <v>0.45</v>
      </c>
      <c r="I8098" s="213">
        <v>328934</v>
      </c>
      <c r="J8098" s="213">
        <v>18091.37</v>
      </c>
      <c r="K8098" s="212">
        <v>26314.720000000001</v>
      </c>
      <c r="L8098" s="212">
        <v>29604.06</v>
      </c>
      <c r="M8098" s="239">
        <f t="shared" si="639"/>
        <v>0.51529999999955178</v>
      </c>
      <c r="N8098" s="239"/>
      <c r="O8098" s="178"/>
      <c r="P8098" s="178"/>
      <c r="Q8098" s="178"/>
      <c r="R8098" s="178"/>
      <c r="S8098" s="178"/>
      <c r="T8098" s="178"/>
      <c r="U8098" s="178"/>
      <c r="V8098" s="178"/>
      <c r="W8098" s="178"/>
      <c r="X8098" s="178"/>
      <c r="Y8098" s="210">
        <f t="shared" si="638"/>
        <v>0.40236574923547402</v>
      </c>
      <c r="Z8098" s="211">
        <f t="shared" si="640"/>
        <v>0.46</v>
      </c>
      <c r="AA8098" s="178"/>
      <c r="AB8098" s="178"/>
      <c r="AC8098" s="178"/>
    </row>
    <row r="8099" spans="2:29" x14ac:dyDescent="0.35">
      <c r="B8099" s="222">
        <v>817600</v>
      </c>
      <c r="C8099" s="208">
        <v>348449</v>
      </c>
      <c r="D8099" s="309">
        <v>19164.689999999999</v>
      </c>
      <c r="E8099" s="206">
        <v>27875.919999999998</v>
      </c>
      <c r="F8099" s="206">
        <v>31360.41</v>
      </c>
      <c r="G8099" s="205">
        <f t="shared" si="641"/>
        <v>0.42618517612524459</v>
      </c>
      <c r="H8099" s="207">
        <f t="shared" si="642"/>
        <v>0.45</v>
      </c>
      <c r="I8099" s="213">
        <v>328978</v>
      </c>
      <c r="J8099" s="213">
        <v>18093.79</v>
      </c>
      <c r="K8099" s="212">
        <v>26318.240000000002</v>
      </c>
      <c r="L8099" s="212">
        <v>29608.02</v>
      </c>
      <c r="M8099" s="239">
        <f t="shared" si="639"/>
        <v>0.51519999999974975</v>
      </c>
      <c r="N8099" s="239"/>
      <c r="O8099" s="178"/>
      <c r="P8099" s="178"/>
      <c r="Q8099" s="178"/>
      <c r="R8099" s="178"/>
      <c r="S8099" s="178"/>
      <c r="T8099" s="178"/>
      <c r="U8099" s="178"/>
      <c r="V8099" s="178"/>
      <c r="W8099" s="178"/>
      <c r="X8099" s="178"/>
      <c r="Y8099" s="210">
        <f t="shared" si="638"/>
        <v>0.40237035225048923</v>
      </c>
      <c r="Z8099" s="211">
        <f t="shared" si="640"/>
        <v>0.44</v>
      </c>
      <c r="AA8099" s="178"/>
      <c r="AB8099" s="178"/>
      <c r="AC8099" s="178"/>
    </row>
    <row r="8100" spans="2:29" x14ac:dyDescent="0.35">
      <c r="B8100" s="222">
        <v>817700</v>
      </c>
      <c r="C8100" s="208">
        <v>348494</v>
      </c>
      <c r="D8100" s="309">
        <v>19167.169999999998</v>
      </c>
      <c r="E8100" s="206">
        <v>27879.52</v>
      </c>
      <c r="F8100" s="206">
        <v>31364.46</v>
      </c>
      <c r="G8100" s="205">
        <f t="shared" si="641"/>
        <v>0.42618808854102974</v>
      </c>
      <c r="H8100" s="207">
        <f t="shared" si="642"/>
        <v>0.45</v>
      </c>
      <c r="I8100" s="213">
        <v>329024</v>
      </c>
      <c r="J8100" s="213">
        <v>18096.32</v>
      </c>
      <c r="K8100" s="212">
        <v>26321.919999999998</v>
      </c>
      <c r="L8100" s="212">
        <v>29612.16</v>
      </c>
      <c r="M8100" s="239">
        <f t="shared" si="639"/>
        <v>0.51530000000006115</v>
      </c>
      <c r="N8100" s="239"/>
      <c r="O8100" s="178"/>
      <c r="P8100" s="178"/>
      <c r="Q8100" s="178"/>
      <c r="R8100" s="178"/>
      <c r="S8100" s="178"/>
      <c r="T8100" s="178"/>
      <c r="U8100" s="178"/>
      <c r="V8100" s="178"/>
      <c r="W8100" s="178"/>
      <c r="X8100" s="178"/>
      <c r="Y8100" s="210">
        <f t="shared" si="638"/>
        <v>0.40237740002445888</v>
      </c>
      <c r="Z8100" s="211">
        <f t="shared" si="640"/>
        <v>0.46</v>
      </c>
      <c r="AA8100" s="178"/>
      <c r="AB8100" s="178"/>
      <c r="AC8100" s="178"/>
    </row>
    <row r="8101" spans="2:29" x14ac:dyDescent="0.35">
      <c r="B8101" s="222">
        <v>817800</v>
      </c>
      <c r="C8101" s="208">
        <v>348539</v>
      </c>
      <c r="D8101" s="309">
        <v>19169.64</v>
      </c>
      <c r="E8101" s="206">
        <v>27883.119999999999</v>
      </c>
      <c r="F8101" s="206">
        <v>31368.51</v>
      </c>
      <c r="G8101" s="205">
        <f t="shared" si="641"/>
        <v>0.42619100024455858</v>
      </c>
      <c r="H8101" s="207">
        <f t="shared" si="642"/>
        <v>0.45</v>
      </c>
      <c r="I8101" s="213">
        <v>329068</v>
      </c>
      <c r="J8101" s="213">
        <v>18098.740000000002</v>
      </c>
      <c r="K8101" s="212">
        <v>26325.439999999999</v>
      </c>
      <c r="L8101" s="212">
        <v>29616.12</v>
      </c>
      <c r="M8101" s="239">
        <f t="shared" si="639"/>
        <v>0.51520000000025901</v>
      </c>
      <c r="N8101" s="239"/>
      <c r="O8101" s="178"/>
      <c r="P8101" s="178"/>
      <c r="Q8101" s="178"/>
      <c r="R8101" s="178"/>
      <c r="S8101" s="178"/>
      <c r="T8101" s="178"/>
      <c r="U8101" s="178"/>
      <c r="V8101" s="178"/>
      <c r="W8101" s="178"/>
      <c r="X8101" s="178"/>
      <c r="Y8101" s="210">
        <f t="shared" si="638"/>
        <v>0.40238200048911715</v>
      </c>
      <c r="Z8101" s="211">
        <f t="shared" si="640"/>
        <v>0.44</v>
      </c>
      <c r="AA8101" s="178"/>
      <c r="AB8101" s="178"/>
      <c r="AC8101" s="178"/>
    </row>
    <row r="8102" spans="2:29" x14ac:dyDescent="0.35">
      <c r="B8102" s="222">
        <v>817900</v>
      </c>
      <c r="C8102" s="208">
        <v>348584</v>
      </c>
      <c r="D8102" s="309">
        <v>19172.12</v>
      </c>
      <c r="E8102" s="206">
        <v>27886.720000000001</v>
      </c>
      <c r="F8102" s="206">
        <v>31372.560000000001</v>
      </c>
      <c r="G8102" s="205">
        <f t="shared" si="641"/>
        <v>0.4261939112360924</v>
      </c>
      <c r="H8102" s="207">
        <f t="shared" si="642"/>
        <v>0.45</v>
      </c>
      <c r="I8102" s="213">
        <v>329114</v>
      </c>
      <c r="J8102" s="213">
        <v>18101.27</v>
      </c>
      <c r="K8102" s="212">
        <v>26329.119999999999</v>
      </c>
      <c r="L8102" s="212">
        <v>29620.26</v>
      </c>
      <c r="M8102" s="239">
        <f t="shared" si="639"/>
        <v>0.51529999999995202</v>
      </c>
      <c r="N8102" s="239"/>
      <c r="O8102" s="178"/>
      <c r="P8102" s="178"/>
      <c r="Q8102" s="178"/>
      <c r="R8102" s="178"/>
      <c r="S8102" s="178"/>
      <c r="T8102" s="178"/>
      <c r="U8102" s="178"/>
      <c r="V8102" s="178"/>
      <c r="W8102" s="178"/>
      <c r="X8102" s="178"/>
      <c r="Y8102" s="210">
        <f t="shared" si="638"/>
        <v>0.4023890451155398</v>
      </c>
      <c r="Z8102" s="211">
        <f t="shared" si="640"/>
        <v>0.46</v>
      </c>
      <c r="AA8102" s="178"/>
      <c r="AB8102" s="178"/>
      <c r="AC8102" s="178"/>
    </row>
    <row r="8103" spans="2:29" x14ac:dyDescent="0.35">
      <c r="B8103" s="222">
        <v>818000</v>
      </c>
      <c r="C8103" s="208">
        <v>348629</v>
      </c>
      <c r="D8103" s="309">
        <v>19174.59</v>
      </c>
      <c r="E8103" s="206">
        <v>27890.32</v>
      </c>
      <c r="F8103" s="206">
        <v>31376.61</v>
      </c>
      <c r="G8103" s="205">
        <f t="shared" si="641"/>
        <v>0.42619682151589244</v>
      </c>
      <c r="H8103" s="207">
        <f t="shared" si="642"/>
        <v>0.45</v>
      </c>
      <c r="I8103" s="213">
        <v>329158</v>
      </c>
      <c r="J8103" s="213">
        <v>18103.689999999999</v>
      </c>
      <c r="K8103" s="212">
        <v>26332.639999999999</v>
      </c>
      <c r="L8103" s="212">
        <v>29624.22</v>
      </c>
      <c r="M8103" s="239">
        <f t="shared" si="639"/>
        <v>0.51520000000011346</v>
      </c>
      <c r="N8103" s="239"/>
      <c r="O8103" s="178"/>
      <c r="P8103" s="178"/>
      <c r="Q8103" s="178"/>
      <c r="R8103" s="178"/>
      <c r="S8103" s="178"/>
      <c r="T8103" s="178"/>
      <c r="U8103" s="178"/>
      <c r="V8103" s="178"/>
      <c r="W8103" s="178"/>
      <c r="X8103" s="178"/>
      <c r="Y8103" s="210">
        <f t="shared" si="638"/>
        <v>0.40239364303178482</v>
      </c>
      <c r="Z8103" s="211">
        <f t="shared" si="640"/>
        <v>0.44</v>
      </c>
      <c r="AA8103" s="178"/>
      <c r="AB8103" s="178"/>
      <c r="AC8103" s="178"/>
    </row>
    <row r="8104" spans="2:29" x14ac:dyDescent="0.35">
      <c r="B8104" s="222">
        <v>818100</v>
      </c>
      <c r="C8104" s="208">
        <v>348674</v>
      </c>
      <c r="D8104" s="309">
        <v>19177.07</v>
      </c>
      <c r="E8104" s="206">
        <v>27893.919999999998</v>
      </c>
      <c r="F8104" s="206">
        <v>31380.66</v>
      </c>
      <c r="G8104" s="205">
        <f t="shared" si="641"/>
        <v>0.42619973108421955</v>
      </c>
      <c r="H8104" s="207">
        <f t="shared" si="642"/>
        <v>0.45</v>
      </c>
      <c r="I8104" s="213">
        <v>329204</v>
      </c>
      <c r="J8104" s="213">
        <v>18106.22</v>
      </c>
      <c r="K8104" s="212">
        <v>26336.32</v>
      </c>
      <c r="L8104" s="212">
        <v>29628.36</v>
      </c>
      <c r="M8104" s="239">
        <f t="shared" si="639"/>
        <v>0.51529999999980647</v>
      </c>
      <c r="N8104" s="239"/>
      <c r="O8104" s="178"/>
      <c r="P8104" s="178"/>
      <c r="Q8104" s="178"/>
      <c r="R8104" s="178"/>
      <c r="S8104" s="178"/>
      <c r="T8104" s="178"/>
      <c r="U8104" s="178"/>
      <c r="V8104" s="178"/>
      <c r="W8104" s="178"/>
      <c r="X8104" s="178"/>
      <c r="Y8104" s="210">
        <f t="shared" si="638"/>
        <v>0.40240068451289573</v>
      </c>
      <c r="Z8104" s="211">
        <f t="shared" si="640"/>
        <v>0.46</v>
      </c>
      <c r="AA8104" s="178"/>
      <c r="AB8104" s="178"/>
      <c r="AC8104" s="178"/>
    </row>
    <row r="8105" spans="2:29" x14ac:dyDescent="0.35">
      <c r="B8105" s="222">
        <v>818200</v>
      </c>
      <c r="C8105" s="208">
        <v>348719</v>
      </c>
      <c r="D8105" s="309">
        <v>19179.54</v>
      </c>
      <c r="E8105" s="206">
        <v>27897.52</v>
      </c>
      <c r="F8105" s="206">
        <v>31384.71</v>
      </c>
      <c r="G8105" s="205">
        <f t="shared" si="641"/>
        <v>0.42620263994133462</v>
      </c>
      <c r="H8105" s="207">
        <f t="shared" si="642"/>
        <v>0.45</v>
      </c>
      <c r="I8105" s="213">
        <v>329248</v>
      </c>
      <c r="J8105" s="213">
        <v>18108.64</v>
      </c>
      <c r="K8105" s="212">
        <v>26339.84</v>
      </c>
      <c r="L8105" s="212">
        <v>29632.32</v>
      </c>
      <c r="M8105" s="239">
        <f t="shared" si="639"/>
        <v>0.51520000000000432</v>
      </c>
      <c r="N8105" s="239"/>
      <c r="O8105" s="178"/>
      <c r="P8105" s="178"/>
      <c r="Q8105" s="178"/>
      <c r="R8105" s="178"/>
      <c r="S8105" s="178"/>
      <c r="T8105" s="178"/>
      <c r="U8105" s="178"/>
      <c r="V8105" s="178"/>
      <c r="W8105" s="178"/>
      <c r="X8105" s="178"/>
      <c r="Y8105" s="210">
        <f t="shared" si="638"/>
        <v>0.40240527988266928</v>
      </c>
      <c r="Z8105" s="211">
        <f t="shared" si="640"/>
        <v>0.44</v>
      </c>
      <c r="AA8105" s="178"/>
      <c r="AB8105" s="178"/>
      <c r="AC8105" s="178"/>
    </row>
    <row r="8106" spans="2:29" x14ac:dyDescent="0.35">
      <c r="B8106" s="222">
        <v>818300</v>
      </c>
      <c r="C8106" s="208">
        <v>348764</v>
      </c>
      <c r="D8106" s="309">
        <v>19182.02</v>
      </c>
      <c r="E8106" s="206">
        <v>27901.119999999999</v>
      </c>
      <c r="F8106" s="206">
        <v>31388.76</v>
      </c>
      <c r="G8106" s="205">
        <f t="shared" si="641"/>
        <v>0.4262055480874985</v>
      </c>
      <c r="H8106" s="207">
        <f t="shared" si="642"/>
        <v>0.45</v>
      </c>
      <c r="I8106" s="213">
        <v>329294</v>
      </c>
      <c r="J8106" s="213">
        <v>18111.169999999998</v>
      </c>
      <c r="K8106" s="212">
        <v>26343.52</v>
      </c>
      <c r="L8106" s="212">
        <v>29636.46</v>
      </c>
      <c r="M8106" s="239">
        <f t="shared" si="639"/>
        <v>0.51530000000027942</v>
      </c>
      <c r="N8106" s="239"/>
      <c r="O8106" s="178"/>
      <c r="P8106" s="178"/>
      <c r="Q8106" s="178"/>
      <c r="R8106" s="178"/>
      <c r="S8106" s="178"/>
      <c r="T8106" s="178"/>
      <c r="U8106" s="178"/>
      <c r="V8106" s="178"/>
      <c r="W8106" s="178"/>
      <c r="X8106" s="178"/>
      <c r="Y8106" s="210">
        <f t="shared" si="638"/>
        <v>0.40241231822070145</v>
      </c>
      <c r="Z8106" s="211">
        <f t="shared" si="640"/>
        <v>0.46</v>
      </c>
      <c r="AA8106" s="178"/>
      <c r="AB8106" s="178"/>
      <c r="AC8106" s="178"/>
    </row>
    <row r="8107" spans="2:29" x14ac:dyDescent="0.35">
      <c r="B8107" s="222">
        <v>818400</v>
      </c>
      <c r="C8107" s="208">
        <v>348809</v>
      </c>
      <c r="D8107" s="309">
        <v>19184.490000000002</v>
      </c>
      <c r="E8107" s="206">
        <v>27904.720000000001</v>
      </c>
      <c r="F8107" s="206">
        <v>31392.81</v>
      </c>
      <c r="G8107" s="205">
        <f t="shared" si="641"/>
        <v>0.42620845552297165</v>
      </c>
      <c r="H8107" s="207">
        <f t="shared" si="642"/>
        <v>0.45</v>
      </c>
      <c r="I8107" s="213">
        <v>329338</v>
      </c>
      <c r="J8107" s="213">
        <v>18113.59</v>
      </c>
      <c r="K8107" s="212">
        <v>26347.040000000001</v>
      </c>
      <c r="L8107" s="212">
        <v>29640.42</v>
      </c>
      <c r="M8107" s="239">
        <f t="shared" si="639"/>
        <v>0.51519999999989519</v>
      </c>
      <c r="N8107" s="239"/>
      <c r="O8107" s="178"/>
      <c r="P8107" s="178"/>
      <c r="Q8107" s="178"/>
      <c r="R8107" s="178"/>
      <c r="S8107" s="178"/>
      <c r="T8107" s="178"/>
      <c r="U8107" s="178"/>
      <c r="V8107" s="178"/>
      <c r="W8107" s="178"/>
      <c r="X8107" s="178"/>
      <c r="Y8107" s="210">
        <f t="shared" si="638"/>
        <v>0.40241691104594329</v>
      </c>
      <c r="Z8107" s="211">
        <f t="shared" si="640"/>
        <v>0.44</v>
      </c>
      <c r="AA8107" s="178"/>
      <c r="AB8107" s="178"/>
      <c r="AC8107" s="178"/>
    </row>
    <row r="8108" spans="2:29" x14ac:dyDescent="0.35">
      <c r="B8108" s="222">
        <v>818500</v>
      </c>
      <c r="C8108" s="208">
        <v>348854</v>
      </c>
      <c r="D8108" s="309">
        <v>19186.97</v>
      </c>
      <c r="E8108" s="206">
        <v>27908.32</v>
      </c>
      <c r="F8108" s="206">
        <v>31396.86</v>
      </c>
      <c r="G8108" s="205">
        <f t="shared" si="641"/>
        <v>0.42621136224801465</v>
      </c>
      <c r="H8108" s="207">
        <f t="shared" si="642"/>
        <v>0.45</v>
      </c>
      <c r="I8108" s="213">
        <v>329384</v>
      </c>
      <c r="J8108" s="213">
        <v>18116.12</v>
      </c>
      <c r="K8108" s="212">
        <v>26350.720000000001</v>
      </c>
      <c r="L8108" s="212">
        <v>29644.560000000001</v>
      </c>
      <c r="M8108" s="239">
        <f t="shared" si="639"/>
        <v>0.51529999999955178</v>
      </c>
      <c r="N8108" s="239"/>
      <c r="O8108" s="178"/>
      <c r="P8108" s="178"/>
      <c r="Q8108" s="178"/>
      <c r="R8108" s="178"/>
      <c r="S8108" s="178"/>
      <c r="T8108" s="178"/>
      <c r="U8108" s="178"/>
      <c r="V8108" s="178"/>
      <c r="W8108" s="178"/>
      <c r="X8108" s="178"/>
      <c r="Y8108" s="210">
        <f t="shared" si="638"/>
        <v>0.40242394624312766</v>
      </c>
      <c r="Z8108" s="211">
        <f t="shared" si="640"/>
        <v>0.46</v>
      </c>
      <c r="AA8108" s="178"/>
      <c r="AB8108" s="178"/>
      <c r="AC8108" s="178"/>
    </row>
    <row r="8109" spans="2:29" x14ac:dyDescent="0.35">
      <c r="B8109" s="222">
        <v>818600</v>
      </c>
      <c r="C8109" s="208">
        <v>348899</v>
      </c>
      <c r="D8109" s="309">
        <v>19189.439999999999</v>
      </c>
      <c r="E8109" s="206">
        <v>27911.919999999998</v>
      </c>
      <c r="F8109" s="206">
        <v>31400.91</v>
      </c>
      <c r="G8109" s="205">
        <f t="shared" si="641"/>
        <v>0.42621426826288783</v>
      </c>
      <c r="H8109" s="207">
        <f t="shared" si="642"/>
        <v>0.45</v>
      </c>
      <c r="I8109" s="213">
        <v>329428</v>
      </c>
      <c r="J8109" s="213">
        <v>18118.54</v>
      </c>
      <c r="K8109" s="212">
        <v>26354.240000000002</v>
      </c>
      <c r="L8109" s="212">
        <v>29648.52</v>
      </c>
      <c r="M8109" s="239">
        <f t="shared" si="639"/>
        <v>0.51519999999974975</v>
      </c>
      <c r="N8109" s="239"/>
      <c r="O8109" s="178"/>
      <c r="P8109" s="178"/>
      <c r="Q8109" s="178"/>
      <c r="R8109" s="178"/>
      <c r="S8109" s="178"/>
      <c r="T8109" s="178"/>
      <c r="U8109" s="178"/>
      <c r="V8109" s="178"/>
      <c r="W8109" s="178"/>
      <c r="X8109" s="178"/>
      <c r="Y8109" s="210">
        <f t="shared" si="638"/>
        <v>0.4024285365257757</v>
      </c>
      <c r="Z8109" s="211">
        <f t="shared" si="640"/>
        <v>0.44</v>
      </c>
      <c r="AA8109" s="178"/>
      <c r="AB8109" s="178"/>
      <c r="AC8109" s="178"/>
    </row>
    <row r="8110" spans="2:29" x14ac:dyDescent="0.35">
      <c r="B8110" s="222">
        <v>818700</v>
      </c>
      <c r="C8110" s="208">
        <v>348944</v>
      </c>
      <c r="D8110" s="309">
        <v>19191.919999999998</v>
      </c>
      <c r="E8110" s="206">
        <v>27915.52</v>
      </c>
      <c r="F8110" s="206">
        <v>31404.959999999999</v>
      </c>
      <c r="G8110" s="205">
        <f t="shared" si="641"/>
        <v>0.42621717356785149</v>
      </c>
      <c r="H8110" s="207">
        <f t="shared" si="642"/>
        <v>0.45</v>
      </c>
      <c r="I8110" s="213">
        <v>329474</v>
      </c>
      <c r="J8110" s="213">
        <v>18121.07</v>
      </c>
      <c r="K8110" s="212">
        <v>26357.919999999998</v>
      </c>
      <c r="L8110" s="212">
        <v>29652.66</v>
      </c>
      <c r="M8110" s="239">
        <f t="shared" si="639"/>
        <v>0.51530000000006115</v>
      </c>
      <c r="N8110" s="239"/>
      <c r="O8110" s="178"/>
      <c r="P8110" s="178"/>
      <c r="Q8110" s="178"/>
      <c r="R8110" s="178"/>
      <c r="S8110" s="178"/>
      <c r="T8110" s="178"/>
      <c r="U8110" s="178"/>
      <c r="V8110" s="178"/>
      <c r="W8110" s="178"/>
      <c r="X8110" s="178"/>
      <c r="Y8110" s="210">
        <f t="shared" si="638"/>
        <v>0.40243556858434104</v>
      </c>
      <c r="Z8110" s="211">
        <f t="shared" si="640"/>
        <v>0.46</v>
      </c>
      <c r="AA8110" s="178"/>
      <c r="AB8110" s="178"/>
      <c r="AC8110" s="178"/>
    </row>
    <row r="8111" spans="2:29" x14ac:dyDescent="0.35">
      <c r="B8111" s="222">
        <v>818800</v>
      </c>
      <c r="C8111" s="208">
        <v>348989</v>
      </c>
      <c r="D8111" s="309">
        <v>19194.39</v>
      </c>
      <c r="E8111" s="206">
        <v>27919.119999999999</v>
      </c>
      <c r="F8111" s="206">
        <v>31409.01</v>
      </c>
      <c r="G8111" s="205">
        <f t="shared" si="641"/>
        <v>0.42622007816316559</v>
      </c>
      <c r="H8111" s="207">
        <f t="shared" si="642"/>
        <v>0.45</v>
      </c>
      <c r="I8111" s="213">
        <v>329518</v>
      </c>
      <c r="J8111" s="213">
        <v>18123.490000000002</v>
      </c>
      <c r="K8111" s="212">
        <v>26361.439999999999</v>
      </c>
      <c r="L8111" s="212">
        <v>29656.62</v>
      </c>
      <c r="M8111" s="239">
        <f t="shared" si="639"/>
        <v>0.51520000000025901</v>
      </c>
      <c r="N8111" s="239"/>
      <c r="O8111" s="178"/>
      <c r="P8111" s="178"/>
      <c r="Q8111" s="178"/>
      <c r="R8111" s="178"/>
      <c r="S8111" s="178"/>
      <c r="T8111" s="178"/>
      <c r="U8111" s="178"/>
      <c r="V8111" s="178"/>
      <c r="W8111" s="178"/>
      <c r="X8111" s="178"/>
      <c r="Y8111" s="210">
        <f t="shared" si="638"/>
        <v>0.40244015632633123</v>
      </c>
      <c r="Z8111" s="211">
        <f t="shared" si="640"/>
        <v>0.44</v>
      </c>
      <c r="AA8111" s="178"/>
      <c r="AB8111" s="178"/>
      <c r="AC8111" s="178"/>
    </row>
    <row r="8112" spans="2:29" x14ac:dyDescent="0.35">
      <c r="B8112" s="222">
        <v>818900</v>
      </c>
      <c r="C8112" s="208">
        <v>349034</v>
      </c>
      <c r="D8112" s="309">
        <v>19196.87</v>
      </c>
      <c r="E8112" s="206">
        <v>27922.720000000001</v>
      </c>
      <c r="F8112" s="206">
        <v>31413.06</v>
      </c>
      <c r="G8112" s="205">
        <f t="shared" si="641"/>
        <v>0.42622298204909026</v>
      </c>
      <c r="H8112" s="207">
        <f t="shared" si="642"/>
        <v>0.45</v>
      </c>
      <c r="I8112" s="213">
        <v>329564</v>
      </c>
      <c r="J8112" s="213">
        <v>18126.02</v>
      </c>
      <c r="K8112" s="212">
        <v>26365.119999999999</v>
      </c>
      <c r="L8112" s="212">
        <v>29660.76</v>
      </c>
      <c r="M8112" s="239">
        <f t="shared" si="639"/>
        <v>0.51529999999995202</v>
      </c>
      <c r="N8112" s="239"/>
      <c r="O8112" s="178"/>
      <c r="P8112" s="178"/>
      <c r="Q8112" s="178"/>
      <c r="R8112" s="178"/>
      <c r="S8112" s="178"/>
      <c r="T8112" s="178"/>
      <c r="U8112" s="178"/>
      <c r="V8112" s="178"/>
      <c r="W8112" s="178"/>
      <c r="X8112" s="178"/>
      <c r="Y8112" s="210">
        <f t="shared" si="638"/>
        <v>0.40244718524850409</v>
      </c>
      <c r="Z8112" s="211">
        <f t="shared" si="640"/>
        <v>0.46</v>
      </c>
      <c r="AA8112" s="178"/>
      <c r="AB8112" s="178"/>
      <c r="AC8112" s="178"/>
    </row>
    <row r="8113" spans="2:29" x14ac:dyDescent="0.35">
      <c r="B8113" s="222">
        <v>819000</v>
      </c>
      <c r="C8113" s="208">
        <v>349079</v>
      </c>
      <c r="D8113" s="309">
        <v>19199.34</v>
      </c>
      <c r="E8113" s="206">
        <v>27926.32</v>
      </c>
      <c r="F8113" s="206">
        <v>31417.11</v>
      </c>
      <c r="G8113" s="205">
        <f t="shared" si="641"/>
        <v>0.42622588522588523</v>
      </c>
      <c r="H8113" s="207">
        <f t="shared" si="642"/>
        <v>0.45</v>
      </c>
      <c r="I8113" s="213">
        <v>329608</v>
      </c>
      <c r="J8113" s="213">
        <v>18128.439999999999</v>
      </c>
      <c r="K8113" s="212">
        <v>26368.639999999999</v>
      </c>
      <c r="L8113" s="212">
        <v>29664.720000000001</v>
      </c>
      <c r="M8113" s="239">
        <f t="shared" si="639"/>
        <v>0.51520000000011346</v>
      </c>
      <c r="N8113" s="239"/>
      <c r="O8113" s="178"/>
      <c r="P8113" s="178"/>
      <c r="Q8113" s="178"/>
      <c r="R8113" s="178"/>
      <c r="S8113" s="178"/>
      <c r="T8113" s="178"/>
      <c r="U8113" s="178"/>
      <c r="V8113" s="178"/>
      <c r="W8113" s="178"/>
      <c r="X8113" s="178"/>
      <c r="Y8113" s="210">
        <f t="shared" si="638"/>
        <v>0.40245177045177044</v>
      </c>
      <c r="Z8113" s="211">
        <f t="shared" si="640"/>
        <v>0.44</v>
      </c>
      <c r="AA8113" s="178"/>
      <c r="AB8113" s="178"/>
      <c r="AC8113" s="178"/>
    </row>
    <row r="8114" spans="2:29" x14ac:dyDescent="0.35">
      <c r="B8114" s="222">
        <v>819100</v>
      </c>
      <c r="C8114" s="208">
        <v>349124</v>
      </c>
      <c r="D8114" s="309">
        <v>19201.82</v>
      </c>
      <c r="E8114" s="206">
        <v>27929.919999999998</v>
      </c>
      <c r="F8114" s="206">
        <v>31421.16</v>
      </c>
      <c r="G8114" s="205">
        <f t="shared" si="641"/>
        <v>0.42622878769381028</v>
      </c>
      <c r="H8114" s="207">
        <f t="shared" si="642"/>
        <v>0.45</v>
      </c>
      <c r="I8114" s="213">
        <v>329654</v>
      </c>
      <c r="J8114" s="213">
        <v>18130.97</v>
      </c>
      <c r="K8114" s="212">
        <v>26372.32</v>
      </c>
      <c r="L8114" s="212">
        <v>29668.86</v>
      </c>
      <c r="M8114" s="239">
        <f t="shared" si="639"/>
        <v>0.51529999999980647</v>
      </c>
      <c r="N8114" s="239"/>
      <c r="O8114" s="178"/>
      <c r="P8114" s="178"/>
      <c r="Q8114" s="178"/>
      <c r="R8114" s="178"/>
      <c r="S8114" s="178"/>
      <c r="T8114" s="178"/>
      <c r="U8114" s="178"/>
      <c r="V8114" s="178"/>
      <c r="W8114" s="178"/>
      <c r="X8114" s="178"/>
      <c r="Y8114" s="210">
        <f t="shared" si="638"/>
        <v>0.40245879623977537</v>
      </c>
      <c r="Z8114" s="211">
        <f t="shared" si="640"/>
        <v>0.46</v>
      </c>
      <c r="AA8114" s="178"/>
      <c r="AB8114" s="178"/>
      <c r="AC8114" s="178"/>
    </row>
    <row r="8115" spans="2:29" x14ac:dyDescent="0.35">
      <c r="B8115" s="222">
        <v>819200</v>
      </c>
      <c r="C8115" s="208">
        <v>349169</v>
      </c>
      <c r="D8115" s="309">
        <v>19204.29</v>
      </c>
      <c r="E8115" s="206">
        <v>27933.52</v>
      </c>
      <c r="F8115" s="206">
        <v>31425.21</v>
      </c>
      <c r="G8115" s="205">
        <f t="shared" si="641"/>
        <v>0.42623168945312501</v>
      </c>
      <c r="H8115" s="207">
        <f t="shared" si="642"/>
        <v>0.45</v>
      </c>
      <c r="I8115" s="213">
        <v>329698</v>
      </c>
      <c r="J8115" s="213">
        <v>18133.39</v>
      </c>
      <c r="K8115" s="212">
        <v>26375.84</v>
      </c>
      <c r="L8115" s="212">
        <v>29672.82</v>
      </c>
      <c r="M8115" s="239">
        <f t="shared" si="639"/>
        <v>0.51520000000000432</v>
      </c>
      <c r="N8115" s="239"/>
      <c r="O8115" s="178"/>
      <c r="P8115" s="178"/>
      <c r="Q8115" s="178"/>
      <c r="R8115" s="178"/>
      <c r="S8115" s="178"/>
      <c r="T8115" s="178"/>
      <c r="U8115" s="178"/>
      <c r="V8115" s="178"/>
      <c r="W8115" s="178"/>
      <c r="X8115" s="178"/>
      <c r="Y8115" s="210">
        <f t="shared" si="638"/>
        <v>0.40246337890625</v>
      </c>
      <c r="Z8115" s="211">
        <f t="shared" si="640"/>
        <v>0.44</v>
      </c>
      <c r="AA8115" s="178"/>
      <c r="AB8115" s="178"/>
      <c r="AC8115" s="178"/>
    </row>
    <row r="8116" spans="2:29" x14ac:dyDescent="0.35">
      <c r="B8116" s="222">
        <v>819300</v>
      </c>
      <c r="C8116" s="208">
        <v>349214</v>
      </c>
      <c r="D8116" s="309">
        <v>19206.77</v>
      </c>
      <c r="E8116" s="206">
        <v>27937.119999999999</v>
      </c>
      <c r="F8116" s="206">
        <v>31429.26</v>
      </c>
      <c r="G8116" s="205">
        <f t="shared" si="641"/>
        <v>0.42623459050408885</v>
      </c>
      <c r="H8116" s="207">
        <f t="shared" si="642"/>
        <v>0.45</v>
      </c>
      <c r="I8116" s="213">
        <v>329744</v>
      </c>
      <c r="J8116" s="213">
        <v>18135.919999999998</v>
      </c>
      <c r="K8116" s="212">
        <v>26379.52</v>
      </c>
      <c r="L8116" s="212">
        <v>29676.959999999999</v>
      </c>
      <c r="M8116" s="239">
        <f t="shared" si="639"/>
        <v>0.51530000000027942</v>
      </c>
      <c r="N8116" s="239"/>
      <c r="O8116" s="178"/>
      <c r="P8116" s="178"/>
      <c r="Q8116" s="178"/>
      <c r="R8116" s="178"/>
      <c r="S8116" s="178"/>
      <c r="T8116" s="178"/>
      <c r="U8116" s="178"/>
      <c r="V8116" s="178"/>
      <c r="W8116" s="178"/>
      <c r="X8116" s="178"/>
      <c r="Y8116" s="210">
        <f t="shared" si="638"/>
        <v>0.40247040156230929</v>
      </c>
      <c r="Z8116" s="211">
        <f t="shared" si="640"/>
        <v>0.46</v>
      </c>
      <c r="AA8116" s="178"/>
      <c r="AB8116" s="178"/>
      <c r="AC8116" s="178"/>
    </row>
    <row r="8117" spans="2:29" x14ac:dyDescent="0.35">
      <c r="B8117" s="222">
        <v>819400</v>
      </c>
      <c r="C8117" s="208">
        <v>349259</v>
      </c>
      <c r="D8117" s="309">
        <v>19209.240000000002</v>
      </c>
      <c r="E8117" s="206">
        <v>27940.720000000001</v>
      </c>
      <c r="F8117" s="206">
        <v>31433.31</v>
      </c>
      <c r="G8117" s="205">
        <f t="shared" si="641"/>
        <v>0.42623749084696116</v>
      </c>
      <c r="H8117" s="207">
        <f t="shared" si="642"/>
        <v>0.45</v>
      </c>
      <c r="I8117" s="213">
        <v>329788</v>
      </c>
      <c r="J8117" s="213">
        <v>18138.34</v>
      </c>
      <c r="K8117" s="212">
        <v>26383.040000000001</v>
      </c>
      <c r="L8117" s="212">
        <v>29680.92</v>
      </c>
      <c r="M8117" s="239">
        <f t="shared" si="639"/>
        <v>0.51519999999989519</v>
      </c>
      <c r="N8117" s="239"/>
      <c r="O8117" s="178"/>
      <c r="P8117" s="178"/>
      <c r="Q8117" s="178"/>
      <c r="R8117" s="178"/>
      <c r="S8117" s="178"/>
      <c r="T8117" s="178"/>
      <c r="U8117" s="178"/>
      <c r="V8117" s="178"/>
      <c r="W8117" s="178"/>
      <c r="X8117" s="178"/>
      <c r="Y8117" s="210">
        <f t="shared" si="638"/>
        <v>0.40247498169392237</v>
      </c>
      <c r="Z8117" s="211">
        <f t="shared" si="640"/>
        <v>0.44</v>
      </c>
      <c r="AA8117" s="178"/>
      <c r="AB8117" s="178"/>
      <c r="AC8117" s="178"/>
    </row>
    <row r="8118" spans="2:29" x14ac:dyDescent="0.35">
      <c r="B8118" s="222">
        <v>819500</v>
      </c>
      <c r="C8118" s="208">
        <v>349304</v>
      </c>
      <c r="D8118" s="309">
        <v>19211.72</v>
      </c>
      <c r="E8118" s="206">
        <v>27944.32</v>
      </c>
      <c r="F8118" s="206">
        <v>31437.360000000001</v>
      </c>
      <c r="G8118" s="205">
        <f t="shared" si="641"/>
        <v>0.42624039048200124</v>
      </c>
      <c r="H8118" s="207">
        <f t="shared" si="642"/>
        <v>0.45</v>
      </c>
      <c r="I8118" s="213">
        <v>329834</v>
      </c>
      <c r="J8118" s="213">
        <v>18140.87</v>
      </c>
      <c r="K8118" s="212">
        <v>26386.720000000001</v>
      </c>
      <c r="L8118" s="212">
        <v>29685.06</v>
      </c>
      <c r="M8118" s="239">
        <f t="shared" si="639"/>
        <v>0.51529999999955178</v>
      </c>
      <c r="N8118" s="239"/>
      <c r="O8118" s="178"/>
      <c r="P8118" s="178"/>
      <c r="Q8118" s="178"/>
      <c r="R8118" s="178"/>
      <c r="S8118" s="178"/>
      <c r="T8118" s="178"/>
      <c r="U8118" s="178"/>
      <c r="V8118" s="178"/>
      <c r="W8118" s="178"/>
      <c r="X8118" s="178"/>
      <c r="Y8118" s="210">
        <f t="shared" si="638"/>
        <v>0.40248200122025624</v>
      </c>
      <c r="Z8118" s="211">
        <f t="shared" si="640"/>
        <v>0.46</v>
      </c>
      <c r="AA8118" s="178"/>
      <c r="AB8118" s="178"/>
      <c r="AC8118" s="178"/>
    </row>
    <row r="8119" spans="2:29" x14ac:dyDescent="0.35">
      <c r="B8119" s="222">
        <v>819600</v>
      </c>
      <c r="C8119" s="208">
        <v>349349</v>
      </c>
      <c r="D8119" s="309">
        <v>19214.189999999999</v>
      </c>
      <c r="E8119" s="206">
        <v>27947.919999999998</v>
      </c>
      <c r="F8119" s="206">
        <v>31441.41</v>
      </c>
      <c r="G8119" s="205">
        <f t="shared" si="641"/>
        <v>0.42624328940946804</v>
      </c>
      <c r="H8119" s="207">
        <f t="shared" si="642"/>
        <v>0.45</v>
      </c>
      <c r="I8119" s="213">
        <v>329878</v>
      </c>
      <c r="J8119" s="213">
        <v>18143.29</v>
      </c>
      <c r="K8119" s="212">
        <v>26390.240000000002</v>
      </c>
      <c r="L8119" s="212">
        <v>29689.02</v>
      </c>
      <c r="M8119" s="239">
        <f t="shared" si="639"/>
        <v>0.51519999999974975</v>
      </c>
      <c r="N8119" s="239"/>
      <c r="O8119" s="178"/>
      <c r="P8119" s="178"/>
      <c r="Q8119" s="178"/>
      <c r="R8119" s="178"/>
      <c r="S8119" s="178"/>
      <c r="T8119" s="178"/>
      <c r="U8119" s="178"/>
      <c r="V8119" s="178"/>
      <c r="W8119" s="178"/>
      <c r="X8119" s="178"/>
      <c r="Y8119" s="210">
        <f t="shared" si="638"/>
        <v>0.40248657881893607</v>
      </c>
      <c r="Z8119" s="211">
        <f t="shared" si="640"/>
        <v>0.44</v>
      </c>
      <c r="AA8119" s="178"/>
      <c r="AB8119" s="178"/>
      <c r="AC8119" s="178"/>
    </row>
    <row r="8120" spans="2:29" x14ac:dyDescent="0.35">
      <c r="B8120" s="222">
        <v>819700</v>
      </c>
      <c r="C8120" s="208">
        <v>349394</v>
      </c>
      <c r="D8120" s="309">
        <v>19216.669999999998</v>
      </c>
      <c r="E8120" s="206">
        <v>27951.52</v>
      </c>
      <c r="F8120" s="206">
        <v>31445.46</v>
      </c>
      <c r="G8120" s="205">
        <f t="shared" si="641"/>
        <v>0.42624618762962058</v>
      </c>
      <c r="H8120" s="207">
        <f t="shared" si="642"/>
        <v>0.45</v>
      </c>
      <c r="I8120" s="213">
        <v>329924</v>
      </c>
      <c r="J8120" s="213">
        <v>18145.82</v>
      </c>
      <c r="K8120" s="212">
        <v>26393.919999999998</v>
      </c>
      <c r="L8120" s="212">
        <v>29693.16</v>
      </c>
      <c r="M8120" s="239">
        <f t="shared" si="639"/>
        <v>0.51530000000006115</v>
      </c>
      <c r="N8120" s="239"/>
      <c r="O8120" s="178"/>
      <c r="P8120" s="178"/>
      <c r="Q8120" s="178"/>
      <c r="R8120" s="178"/>
      <c r="S8120" s="178"/>
      <c r="T8120" s="178"/>
      <c r="U8120" s="178"/>
      <c r="V8120" s="178"/>
      <c r="W8120" s="178"/>
      <c r="X8120" s="178"/>
      <c r="Y8120" s="210">
        <f t="shared" si="638"/>
        <v>0.40249359521776262</v>
      </c>
      <c r="Z8120" s="211">
        <f t="shared" si="640"/>
        <v>0.46</v>
      </c>
      <c r="AA8120" s="178"/>
      <c r="AB8120" s="178"/>
      <c r="AC8120" s="178"/>
    </row>
    <row r="8121" spans="2:29" x14ac:dyDescent="0.35">
      <c r="B8121" s="222">
        <v>819800</v>
      </c>
      <c r="C8121" s="208">
        <v>349439</v>
      </c>
      <c r="D8121" s="309">
        <v>19219.14</v>
      </c>
      <c r="E8121" s="206">
        <v>27955.119999999999</v>
      </c>
      <c r="F8121" s="206">
        <v>31449.51</v>
      </c>
      <c r="G8121" s="205">
        <f t="shared" si="641"/>
        <v>0.42624908514271775</v>
      </c>
      <c r="H8121" s="207">
        <f t="shared" si="642"/>
        <v>0.45</v>
      </c>
      <c r="I8121" s="213">
        <v>329968</v>
      </c>
      <c r="J8121" s="213">
        <v>18148.240000000002</v>
      </c>
      <c r="K8121" s="212">
        <v>26397.439999999999</v>
      </c>
      <c r="L8121" s="212">
        <v>29697.119999999999</v>
      </c>
      <c r="M8121" s="239">
        <f t="shared" si="639"/>
        <v>0.51520000000025901</v>
      </c>
      <c r="N8121" s="239"/>
      <c r="O8121" s="178"/>
      <c r="P8121" s="178"/>
      <c r="Q8121" s="178"/>
      <c r="R8121" s="178"/>
      <c r="S8121" s="178"/>
      <c r="T8121" s="178"/>
      <c r="U8121" s="178"/>
      <c r="V8121" s="178"/>
      <c r="W8121" s="178"/>
      <c r="X8121" s="178"/>
      <c r="Y8121" s="210">
        <f t="shared" si="638"/>
        <v>0.4024981702854355</v>
      </c>
      <c r="Z8121" s="211">
        <f t="shared" si="640"/>
        <v>0.44</v>
      </c>
      <c r="AA8121" s="178"/>
      <c r="AB8121" s="178"/>
      <c r="AC8121" s="178"/>
    </row>
    <row r="8122" spans="2:29" x14ac:dyDescent="0.35">
      <c r="B8122" s="222">
        <v>819900</v>
      </c>
      <c r="C8122" s="208">
        <v>349484</v>
      </c>
      <c r="D8122" s="309">
        <v>19221.62</v>
      </c>
      <c r="E8122" s="206">
        <v>27958.720000000001</v>
      </c>
      <c r="F8122" s="206">
        <v>31453.56</v>
      </c>
      <c r="G8122" s="205">
        <f t="shared" si="641"/>
        <v>0.4262519819490182</v>
      </c>
      <c r="H8122" s="207">
        <f t="shared" si="642"/>
        <v>0.45</v>
      </c>
      <c r="I8122" s="213">
        <v>330014</v>
      </c>
      <c r="J8122" s="213">
        <v>18150.77</v>
      </c>
      <c r="K8122" s="212">
        <v>26401.119999999999</v>
      </c>
      <c r="L8122" s="212">
        <v>29701.26</v>
      </c>
      <c r="M8122" s="239">
        <f t="shared" si="639"/>
        <v>0.51529999999995202</v>
      </c>
      <c r="N8122" s="239"/>
      <c r="O8122" s="178"/>
      <c r="P8122" s="178"/>
      <c r="Q8122" s="178"/>
      <c r="R8122" s="178"/>
      <c r="S8122" s="178"/>
      <c r="T8122" s="178"/>
      <c r="U8122" s="178"/>
      <c r="V8122" s="178"/>
      <c r="W8122" s="178"/>
      <c r="X8122" s="178"/>
      <c r="Y8122" s="210">
        <f t="shared" si="638"/>
        <v>0.40250518355897058</v>
      </c>
      <c r="Z8122" s="211">
        <f t="shared" si="640"/>
        <v>0.46</v>
      </c>
      <c r="AA8122" s="178"/>
      <c r="AB8122" s="178"/>
      <c r="AC8122" s="178"/>
    </row>
    <row r="8123" spans="2:29" x14ac:dyDescent="0.35">
      <c r="B8123" s="222">
        <v>820000</v>
      </c>
      <c r="C8123" s="208">
        <v>349529</v>
      </c>
      <c r="D8123" s="309">
        <v>19224.09</v>
      </c>
      <c r="E8123" s="206">
        <v>27962.32</v>
      </c>
      <c r="F8123" s="206">
        <v>31457.61</v>
      </c>
      <c r="G8123" s="205">
        <f t="shared" si="641"/>
        <v>0.42625487804878048</v>
      </c>
      <c r="H8123" s="207">
        <f t="shared" si="642"/>
        <v>0.45</v>
      </c>
      <c r="I8123" s="213">
        <v>330058</v>
      </c>
      <c r="J8123" s="213">
        <v>18153.189999999999</v>
      </c>
      <c r="K8123" s="212">
        <v>26404.639999999999</v>
      </c>
      <c r="L8123" s="212">
        <v>29705.22</v>
      </c>
      <c r="M8123" s="239">
        <f t="shared" si="639"/>
        <v>0.51520000000011346</v>
      </c>
      <c r="N8123" s="239"/>
      <c r="O8123" s="178"/>
      <c r="P8123" s="178"/>
      <c r="Q8123" s="178"/>
      <c r="R8123" s="178"/>
      <c r="S8123" s="178"/>
      <c r="T8123" s="178"/>
      <c r="U8123" s="178"/>
      <c r="V8123" s="178"/>
      <c r="W8123" s="178"/>
      <c r="X8123" s="178"/>
      <c r="Y8123" s="210">
        <f t="shared" si="638"/>
        <v>0.40250975609756096</v>
      </c>
      <c r="Z8123" s="211">
        <f t="shared" si="640"/>
        <v>0.44</v>
      </c>
      <c r="AA8123" s="178"/>
      <c r="AB8123" s="178"/>
      <c r="AC8123" s="178"/>
    </row>
    <row r="8124" spans="2:29" x14ac:dyDescent="0.35">
      <c r="B8124" s="222">
        <v>820100</v>
      </c>
      <c r="C8124" s="208">
        <v>349574</v>
      </c>
      <c r="D8124" s="309">
        <v>19226.57</v>
      </c>
      <c r="E8124" s="206">
        <v>27965.919999999998</v>
      </c>
      <c r="F8124" s="206">
        <v>31461.66</v>
      </c>
      <c r="G8124" s="205">
        <f t="shared" si="641"/>
        <v>0.42625777344226312</v>
      </c>
      <c r="H8124" s="207">
        <f t="shared" si="642"/>
        <v>0.45</v>
      </c>
      <c r="I8124" s="213">
        <v>330104</v>
      </c>
      <c r="J8124" s="213">
        <v>18155.72</v>
      </c>
      <c r="K8124" s="212">
        <v>26408.32</v>
      </c>
      <c r="L8124" s="212">
        <v>29709.360000000001</v>
      </c>
      <c r="M8124" s="239">
        <f t="shared" si="639"/>
        <v>0.51529999999980647</v>
      </c>
      <c r="N8124" s="239"/>
      <c r="O8124" s="178"/>
      <c r="P8124" s="178"/>
      <c r="Q8124" s="178"/>
      <c r="R8124" s="178"/>
      <c r="S8124" s="178"/>
      <c r="T8124" s="178"/>
      <c r="U8124" s="178"/>
      <c r="V8124" s="178"/>
      <c r="W8124" s="178"/>
      <c r="X8124" s="178"/>
      <c r="Y8124" s="210">
        <f t="shared" si="638"/>
        <v>0.40251676624801852</v>
      </c>
      <c r="Z8124" s="211">
        <f t="shared" si="640"/>
        <v>0.46</v>
      </c>
      <c r="AA8124" s="178"/>
      <c r="AB8124" s="178"/>
      <c r="AC8124" s="178"/>
    </row>
    <row r="8125" spans="2:29" x14ac:dyDescent="0.35">
      <c r="B8125" s="222">
        <v>820200</v>
      </c>
      <c r="C8125" s="208">
        <v>349619</v>
      </c>
      <c r="D8125" s="309">
        <v>19229.04</v>
      </c>
      <c r="E8125" s="206">
        <v>27969.52</v>
      </c>
      <c r="F8125" s="206">
        <v>31465.71</v>
      </c>
      <c r="G8125" s="205">
        <f t="shared" si="641"/>
        <v>0.42626066812972446</v>
      </c>
      <c r="H8125" s="207">
        <f t="shared" si="642"/>
        <v>0.45</v>
      </c>
      <c r="I8125" s="213">
        <v>330148</v>
      </c>
      <c r="J8125" s="213">
        <v>18158.14</v>
      </c>
      <c r="K8125" s="212">
        <v>26411.84</v>
      </c>
      <c r="L8125" s="212">
        <v>29713.32</v>
      </c>
      <c r="M8125" s="239">
        <f t="shared" si="639"/>
        <v>0.51520000000000432</v>
      </c>
      <c r="N8125" s="239"/>
      <c r="O8125" s="178"/>
      <c r="P8125" s="178"/>
      <c r="Q8125" s="178"/>
      <c r="R8125" s="178"/>
      <c r="S8125" s="178"/>
      <c r="T8125" s="178"/>
      <c r="U8125" s="178"/>
      <c r="V8125" s="178"/>
      <c r="W8125" s="178"/>
      <c r="X8125" s="178"/>
      <c r="Y8125" s="210">
        <f t="shared" si="638"/>
        <v>0.40252133625944891</v>
      </c>
      <c r="Z8125" s="211">
        <f t="shared" si="640"/>
        <v>0.44</v>
      </c>
      <c r="AA8125" s="178"/>
      <c r="AB8125" s="178"/>
      <c r="AC8125" s="178"/>
    </row>
    <row r="8126" spans="2:29" x14ac:dyDescent="0.35">
      <c r="B8126" s="222">
        <v>820300</v>
      </c>
      <c r="C8126" s="208">
        <v>349664</v>
      </c>
      <c r="D8126" s="309">
        <v>19231.52</v>
      </c>
      <c r="E8126" s="206">
        <v>27973.119999999999</v>
      </c>
      <c r="F8126" s="206">
        <v>31469.759999999998</v>
      </c>
      <c r="G8126" s="205">
        <f t="shared" si="641"/>
        <v>0.42626356211142263</v>
      </c>
      <c r="H8126" s="207">
        <f t="shared" si="642"/>
        <v>0.45</v>
      </c>
      <c r="I8126" s="213">
        <v>330194</v>
      </c>
      <c r="J8126" s="213">
        <v>18160.669999999998</v>
      </c>
      <c r="K8126" s="212">
        <v>26415.52</v>
      </c>
      <c r="L8126" s="212">
        <v>29717.46</v>
      </c>
      <c r="M8126" s="239">
        <f t="shared" si="639"/>
        <v>0.51530000000027942</v>
      </c>
      <c r="N8126" s="239"/>
      <c r="O8126" s="178"/>
      <c r="P8126" s="178"/>
      <c r="Q8126" s="178"/>
      <c r="R8126" s="178"/>
      <c r="S8126" s="178"/>
      <c r="T8126" s="178"/>
      <c r="U8126" s="178"/>
      <c r="V8126" s="178"/>
      <c r="W8126" s="178"/>
      <c r="X8126" s="178"/>
      <c r="Y8126" s="210">
        <f t="shared" si="638"/>
        <v>0.40252834328904058</v>
      </c>
      <c r="Z8126" s="211">
        <f t="shared" si="640"/>
        <v>0.46</v>
      </c>
      <c r="AA8126" s="178"/>
      <c r="AB8126" s="178"/>
      <c r="AC8126" s="178"/>
    </row>
    <row r="8127" spans="2:29" x14ac:dyDescent="0.35">
      <c r="B8127" s="222">
        <v>820400</v>
      </c>
      <c r="C8127" s="208">
        <v>349709</v>
      </c>
      <c r="D8127" s="309">
        <v>19233.990000000002</v>
      </c>
      <c r="E8127" s="206">
        <v>27976.720000000001</v>
      </c>
      <c r="F8127" s="206">
        <v>31473.81</v>
      </c>
      <c r="G8127" s="205">
        <f t="shared" si="641"/>
        <v>0.42626645538761582</v>
      </c>
      <c r="H8127" s="207">
        <f t="shared" si="642"/>
        <v>0.45</v>
      </c>
      <c r="I8127" s="213">
        <v>330238</v>
      </c>
      <c r="J8127" s="213">
        <v>18163.09</v>
      </c>
      <c r="K8127" s="212">
        <v>26419.040000000001</v>
      </c>
      <c r="L8127" s="212">
        <v>29721.42</v>
      </c>
      <c r="M8127" s="239">
        <f t="shared" si="639"/>
        <v>0.51519999999989519</v>
      </c>
      <c r="N8127" s="239"/>
      <c r="O8127" s="178"/>
      <c r="P8127" s="178"/>
      <c r="Q8127" s="178"/>
      <c r="R8127" s="178"/>
      <c r="S8127" s="178"/>
      <c r="T8127" s="178"/>
      <c r="U8127" s="178"/>
      <c r="V8127" s="178"/>
      <c r="W8127" s="178"/>
      <c r="X8127" s="178"/>
      <c r="Y8127" s="210">
        <f t="shared" si="638"/>
        <v>0.40253291077523157</v>
      </c>
      <c r="Z8127" s="211">
        <f t="shared" si="640"/>
        <v>0.44</v>
      </c>
      <c r="AA8127" s="178"/>
      <c r="AB8127" s="178"/>
      <c r="AC8127" s="178"/>
    </row>
    <row r="8128" spans="2:29" x14ac:dyDescent="0.35">
      <c r="B8128" s="222">
        <v>820500</v>
      </c>
      <c r="C8128" s="208">
        <v>349754</v>
      </c>
      <c r="D8128" s="309">
        <v>19236.47</v>
      </c>
      <c r="E8128" s="206">
        <v>27980.32</v>
      </c>
      <c r="F8128" s="206">
        <v>31477.86</v>
      </c>
      <c r="G8128" s="205">
        <f t="shared" si="641"/>
        <v>0.42626934795856186</v>
      </c>
      <c r="H8128" s="207">
        <f t="shared" si="642"/>
        <v>0.45</v>
      </c>
      <c r="I8128" s="213">
        <v>330284</v>
      </c>
      <c r="J8128" s="213">
        <v>18165.62</v>
      </c>
      <c r="K8128" s="212">
        <v>26422.720000000001</v>
      </c>
      <c r="L8128" s="212">
        <v>29725.56</v>
      </c>
      <c r="M8128" s="239">
        <f t="shared" si="639"/>
        <v>0.51529999999955178</v>
      </c>
      <c r="N8128" s="239"/>
      <c r="O8128" s="178"/>
      <c r="P8128" s="178"/>
      <c r="Q8128" s="178"/>
      <c r="R8128" s="178"/>
      <c r="S8128" s="178"/>
      <c r="T8128" s="178"/>
      <c r="U8128" s="178"/>
      <c r="V8128" s="178"/>
      <c r="W8128" s="178"/>
      <c r="X8128" s="178"/>
      <c r="Y8128" s="210">
        <f t="shared" si="638"/>
        <v>0.40253991468616696</v>
      </c>
      <c r="Z8128" s="211">
        <f t="shared" si="640"/>
        <v>0.46</v>
      </c>
      <c r="AA8128" s="178"/>
      <c r="AB8128" s="178"/>
      <c r="AC8128" s="178"/>
    </row>
    <row r="8129" spans="2:29" x14ac:dyDescent="0.35">
      <c r="B8129" s="222">
        <v>820600</v>
      </c>
      <c r="C8129" s="208">
        <v>349799</v>
      </c>
      <c r="D8129" s="309">
        <v>19238.939999999999</v>
      </c>
      <c r="E8129" s="206">
        <v>27983.919999999998</v>
      </c>
      <c r="F8129" s="206">
        <v>31481.91</v>
      </c>
      <c r="G8129" s="205">
        <f t="shared" si="641"/>
        <v>0.42627223982451862</v>
      </c>
      <c r="H8129" s="207">
        <f t="shared" si="642"/>
        <v>0.45</v>
      </c>
      <c r="I8129" s="213">
        <v>330328</v>
      </c>
      <c r="J8129" s="213">
        <v>18168.04</v>
      </c>
      <c r="K8129" s="212">
        <v>26426.240000000002</v>
      </c>
      <c r="L8129" s="212">
        <v>29729.52</v>
      </c>
      <c r="M8129" s="239">
        <f t="shared" si="639"/>
        <v>0.51519999999974975</v>
      </c>
      <c r="N8129" s="239"/>
      <c r="O8129" s="178"/>
      <c r="P8129" s="178"/>
      <c r="Q8129" s="178"/>
      <c r="R8129" s="178"/>
      <c r="S8129" s="178"/>
      <c r="T8129" s="178"/>
      <c r="U8129" s="178"/>
      <c r="V8129" s="178"/>
      <c r="W8129" s="178"/>
      <c r="X8129" s="178"/>
      <c r="Y8129" s="210">
        <f t="shared" si="638"/>
        <v>0.40254447964903728</v>
      </c>
      <c r="Z8129" s="211">
        <f t="shared" si="640"/>
        <v>0.44</v>
      </c>
      <c r="AA8129" s="178"/>
      <c r="AB8129" s="178"/>
      <c r="AC8129" s="178"/>
    </row>
    <row r="8130" spans="2:29" x14ac:dyDescent="0.35">
      <c r="B8130" s="222">
        <v>820700</v>
      </c>
      <c r="C8130" s="208">
        <v>349844</v>
      </c>
      <c r="D8130" s="309">
        <v>19241.419999999998</v>
      </c>
      <c r="E8130" s="206">
        <v>27987.52</v>
      </c>
      <c r="F8130" s="206">
        <v>31485.96</v>
      </c>
      <c r="G8130" s="205">
        <f t="shared" si="641"/>
        <v>0.42627513098574388</v>
      </c>
      <c r="H8130" s="207">
        <f t="shared" si="642"/>
        <v>0.45</v>
      </c>
      <c r="I8130" s="213">
        <v>330374</v>
      </c>
      <c r="J8130" s="213">
        <v>18170.57</v>
      </c>
      <c r="K8130" s="212">
        <v>26429.919999999998</v>
      </c>
      <c r="L8130" s="212">
        <v>29733.66</v>
      </c>
      <c r="M8130" s="239">
        <f t="shared" si="639"/>
        <v>0.51530000000006115</v>
      </c>
      <c r="N8130" s="239"/>
      <c r="O8130" s="178"/>
      <c r="P8130" s="178"/>
      <c r="Q8130" s="178"/>
      <c r="R8130" s="178"/>
      <c r="S8130" s="178"/>
      <c r="T8130" s="178"/>
      <c r="U8130" s="178"/>
      <c r="V8130" s="178"/>
      <c r="W8130" s="178"/>
      <c r="X8130" s="178"/>
      <c r="Y8130" s="210">
        <f t="shared" si="638"/>
        <v>0.40255148044352385</v>
      </c>
      <c r="Z8130" s="211">
        <f t="shared" si="640"/>
        <v>0.46</v>
      </c>
      <c r="AA8130" s="178"/>
      <c r="AB8130" s="178"/>
      <c r="AC8130" s="178"/>
    </row>
    <row r="8131" spans="2:29" x14ac:dyDescent="0.35">
      <c r="B8131" s="222">
        <v>820800</v>
      </c>
      <c r="C8131" s="208">
        <v>349889</v>
      </c>
      <c r="D8131" s="309">
        <v>19243.89</v>
      </c>
      <c r="E8131" s="206">
        <v>27991.119999999999</v>
      </c>
      <c r="F8131" s="206">
        <v>31490.01</v>
      </c>
      <c r="G8131" s="205">
        <f t="shared" si="641"/>
        <v>0.4262780214424951</v>
      </c>
      <c r="H8131" s="207">
        <f t="shared" si="642"/>
        <v>0.45</v>
      </c>
      <c r="I8131" s="213">
        <v>330418</v>
      </c>
      <c r="J8131" s="213">
        <v>18172.990000000002</v>
      </c>
      <c r="K8131" s="212">
        <v>26433.439999999999</v>
      </c>
      <c r="L8131" s="212">
        <v>29737.62</v>
      </c>
      <c r="M8131" s="239">
        <f t="shared" si="639"/>
        <v>0.51520000000025901</v>
      </c>
      <c r="N8131" s="239"/>
      <c r="O8131" s="178"/>
      <c r="P8131" s="178"/>
      <c r="Q8131" s="178"/>
      <c r="R8131" s="178"/>
      <c r="S8131" s="178"/>
      <c r="T8131" s="178"/>
      <c r="U8131" s="178"/>
      <c r="V8131" s="178"/>
      <c r="W8131" s="178"/>
      <c r="X8131" s="178"/>
      <c r="Y8131" s="210">
        <f t="shared" ref="Y8131:Y8194" si="643">I8131/$B8131</f>
        <v>0.40255604288499025</v>
      </c>
      <c r="Z8131" s="211">
        <f t="shared" si="640"/>
        <v>0.44</v>
      </c>
      <c r="AA8131" s="178"/>
      <c r="AB8131" s="178"/>
      <c r="AC8131" s="178"/>
    </row>
    <row r="8132" spans="2:29" x14ac:dyDescent="0.35">
      <c r="B8132" s="222">
        <v>820900</v>
      </c>
      <c r="C8132" s="208">
        <v>349934</v>
      </c>
      <c r="D8132" s="309">
        <v>19246.37</v>
      </c>
      <c r="E8132" s="206">
        <v>27994.720000000001</v>
      </c>
      <c r="F8132" s="206">
        <v>31494.06</v>
      </c>
      <c r="G8132" s="205">
        <f t="shared" si="641"/>
        <v>0.42628091119502987</v>
      </c>
      <c r="H8132" s="207">
        <f t="shared" si="642"/>
        <v>0.45</v>
      </c>
      <c r="I8132" s="213">
        <v>330464</v>
      </c>
      <c r="J8132" s="213">
        <v>18175.52</v>
      </c>
      <c r="K8132" s="212">
        <v>26437.119999999999</v>
      </c>
      <c r="L8132" s="212">
        <v>29741.759999999998</v>
      </c>
      <c r="M8132" s="239">
        <f t="shared" ref="M8132:M8195" si="644">(C8132+D8132+F8132-C8131-D8131-F8131)/100</f>
        <v>0.51529999999995202</v>
      </c>
      <c r="N8132" s="239"/>
      <c r="O8132" s="178"/>
      <c r="P8132" s="178"/>
      <c r="Q8132" s="178"/>
      <c r="R8132" s="178"/>
      <c r="S8132" s="178"/>
      <c r="T8132" s="178"/>
      <c r="U8132" s="178"/>
      <c r="V8132" s="178"/>
      <c r="W8132" s="178"/>
      <c r="X8132" s="178"/>
      <c r="Y8132" s="210">
        <f t="shared" si="643"/>
        <v>0.40256304056523329</v>
      </c>
      <c r="Z8132" s="211">
        <f t="shared" ref="Z8132:Z8195" si="645">(I8132-I8131)/($B8132-$B8131)</f>
        <v>0.46</v>
      </c>
      <c r="AA8132" s="178"/>
      <c r="AB8132" s="178"/>
      <c r="AC8132" s="178"/>
    </row>
    <row r="8133" spans="2:29" x14ac:dyDescent="0.35">
      <c r="B8133" s="222">
        <v>821000</v>
      </c>
      <c r="C8133" s="208">
        <v>349979</v>
      </c>
      <c r="D8133" s="309">
        <v>19248.84</v>
      </c>
      <c r="E8133" s="206">
        <v>27998.32</v>
      </c>
      <c r="F8133" s="206">
        <v>31498.11</v>
      </c>
      <c r="G8133" s="205">
        <f t="shared" ref="G8133:G8196" si="646">C8133/B8133</f>
        <v>0.42628380024360535</v>
      </c>
      <c r="H8133" s="207">
        <f t="shared" ref="H8133:H8196" si="647">(C8133-C8132)/(B8133-B8132)</f>
        <v>0.45</v>
      </c>
      <c r="I8133" s="213">
        <v>330508</v>
      </c>
      <c r="J8133" s="213">
        <v>18177.939999999999</v>
      </c>
      <c r="K8133" s="212">
        <v>26440.639999999999</v>
      </c>
      <c r="L8133" s="212">
        <v>29745.72</v>
      </c>
      <c r="M8133" s="239">
        <f t="shared" si="644"/>
        <v>0.51520000000011346</v>
      </c>
      <c r="N8133" s="239"/>
      <c r="O8133" s="178"/>
      <c r="P8133" s="178"/>
      <c r="Q8133" s="178"/>
      <c r="R8133" s="178"/>
      <c r="S8133" s="178"/>
      <c r="T8133" s="178"/>
      <c r="U8133" s="178"/>
      <c r="V8133" s="178"/>
      <c r="W8133" s="178"/>
      <c r="X8133" s="178"/>
      <c r="Y8133" s="210">
        <f t="shared" si="643"/>
        <v>0.40256760048721074</v>
      </c>
      <c r="Z8133" s="211">
        <f t="shared" si="645"/>
        <v>0.44</v>
      </c>
      <c r="AA8133" s="178"/>
      <c r="AB8133" s="178"/>
      <c r="AC8133" s="178"/>
    </row>
    <row r="8134" spans="2:29" x14ac:dyDescent="0.35">
      <c r="B8134" s="222">
        <v>821100</v>
      </c>
      <c r="C8134" s="208">
        <v>350024</v>
      </c>
      <c r="D8134" s="309">
        <v>19251.32</v>
      </c>
      <c r="E8134" s="206">
        <v>28001.919999999998</v>
      </c>
      <c r="F8134" s="206">
        <v>31502.16</v>
      </c>
      <c r="G8134" s="205">
        <f t="shared" si="646"/>
        <v>0.42628668858847885</v>
      </c>
      <c r="H8134" s="207">
        <f t="shared" si="647"/>
        <v>0.45</v>
      </c>
      <c r="I8134" s="213">
        <v>330554</v>
      </c>
      <c r="J8134" s="213">
        <v>18180.47</v>
      </c>
      <c r="K8134" s="212">
        <v>26444.32</v>
      </c>
      <c r="L8134" s="212">
        <v>29749.86</v>
      </c>
      <c r="M8134" s="239">
        <f t="shared" si="644"/>
        <v>0.51529999999980647</v>
      </c>
      <c r="N8134" s="239"/>
      <c r="O8134" s="178"/>
      <c r="P8134" s="178"/>
      <c r="Q8134" s="178"/>
      <c r="R8134" s="178"/>
      <c r="S8134" s="178"/>
      <c r="T8134" s="178"/>
      <c r="U8134" s="178"/>
      <c r="V8134" s="178"/>
      <c r="W8134" s="178"/>
      <c r="X8134" s="178"/>
      <c r="Y8134" s="210">
        <f t="shared" si="643"/>
        <v>0.40257459505541349</v>
      </c>
      <c r="Z8134" s="211">
        <f t="shared" si="645"/>
        <v>0.46</v>
      </c>
      <c r="AA8134" s="178"/>
      <c r="AB8134" s="178"/>
      <c r="AC8134" s="178"/>
    </row>
    <row r="8135" spans="2:29" x14ac:dyDescent="0.35">
      <c r="B8135" s="222">
        <v>821200</v>
      </c>
      <c r="C8135" s="208">
        <v>350069</v>
      </c>
      <c r="D8135" s="309">
        <v>19253.79</v>
      </c>
      <c r="E8135" s="206">
        <v>28005.52</v>
      </c>
      <c r="F8135" s="206">
        <v>31506.21</v>
      </c>
      <c r="G8135" s="205">
        <f t="shared" si="646"/>
        <v>0.42628957622990743</v>
      </c>
      <c r="H8135" s="207">
        <f t="shared" si="647"/>
        <v>0.45</v>
      </c>
      <c r="I8135" s="213">
        <v>330598</v>
      </c>
      <c r="J8135" s="213">
        <v>18182.89</v>
      </c>
      <c r="K8135" s="212">
        <v>26447.84</v>
      </c>
      <c r="L8135" s="212">
        <v>29753.82</v>
      </c>
      <c r="M8135" s="239">
        <f t="shared" si="644"/>
        <v>0.51520000000000432</v>
      </c>
      <c r="N8135" s="239"/>
      <c r="O8135" s="178"/>
      <c r="P8135" s="178"/>
      <c r="Q8135" s="178"/>
      <c r="R8135" s="178"/>
      <c r="S8135" s="178"/>
      <c r="T8135" s="178"/>
      <c r="U8135" s="178"/>
      <c r="V8135" s="178"/>
      <c r="W8135" s="178"/>
      <c r="X8135" s="178"/>
      <c r="Y8135" s="210">
        <f t="shared" si="643"/>
        <v>0.4025791524598149</v>
      </c>
      <c r="Z8135" s="211">
        <f t="shared" si="645"/>
        <v>0.44</v>
      </c>
      <c r="AA8135" s="178"/>
      <c r="AB8135" s="178"/>
      <c r="AC8135" s="178"/>
    </row>
    <row r="8136" spans="2:29" x14ac:dyDescent="0.35">
      <c r="B8136" s="222">
        <v>821300</v>
      </c>
      <c r="C8136" s="208">
        <v>350114</v>
      </c>
      <c r="D8136" s="309">
        <v>19256.27</v>
      </c>
      <c r="E8136" s="206">
        <v>28009.119999999999</v>
      </c>
      <c r="F8136" s="206">
        <v>31510.26</v>
      </c>
      <c r="G8136" s="205">
        <f t="shared" si="646"/>
        <v>0.42629246316814806</v>
      </c>
      <c r="H8136" s="207">
        <f t="shared" si="647"/>
        <v>0.45</v>
      </c>
      <c r="I8136" s="213">
        <v>330644</v>
      </c>
      <c r="J8136" s="213">
        <v>18185.419999999998</v>
      </c>
      <c r="K8136" s="212">
        <v>26451.52</v>
      </c>
      <c r="L8136" s="212">
        <v>29757.96</v>
      </c>
      <c r="M8136" s="239">
        <f t="shared" si="644"/>
        <v>0.51530000000027942</v>
      </c>
      <c r="N8136" s="239"/>
      <c r="O8136" s="178"/>
      <c r="P8136" s="178"/>
      <c r="Q8136" s="178"/>
      <c r="R8136" s="178"/>
      <c r="S8136" s="178"/>
      <c r="T8136" s="178"/>
      <c r="U8136" s="178"/>
      <c r="V8136" s="178"/>
      <c r="W8136" s="178"/>
      <c r="X8136" s="178"/>
      <c r="Y8136" s="210">
        <f t="shared" si="643"/>
        <v>0.40258614391817849</v>
      </c>
      <c r="Z8136" s="211">
        <f t="shared" si="645"/>
        <v>0.46</v>
      </c>
      <c r="AA8136" s="178"/>
      <c r="AB8136" s="178"/>
      <c r="AC8136" s="178"/>
    </row>
    <row r="8137" spans="2:29" x14ac:dyDescent="0.35">
      <c r="B8137" s="222">
        <v>821400</v>
      </c>
      <c r="C8137" s="208">
        <v>350159</v>
      </c>
      <c r="D8137" s="309">
        <v>19258.740000000002</v>
      </c>
      <c r="E8137" s="206">
        <v>28012.720000000001</v>
      </c>
      <c r="F8137" s="206">
        <v>31514.31</v>
      </c>
      <c r="G8137" s="205">
        <f t="shared" si="646"/>
        <v>0.42629534940345754</v>
      </c>
      <c r="H8137" s="207">
        <f t="shared" si="647"/>
        <v>0.45</v>
      </c>
      <c r="I8137" s="213">
        <v>330688</v>
      </c>
      <c r="J8137" s="213">
        <v>18187.84</v>
      </c>
      <c r="K8137" s="212">
        <v>26455.040000000001</v>
      </c>
      <c r="L8137" s="212">
        <v>29761.919999999998</v>
      </c>
      <c r="M8137" s="239">
        <f t="shared" si="644"/>
        <v>0.51519999999989519</v>
      </c>
      <c r="N8137" s="239"/>
      <c r="O8137" s="178"/>
      <c r="P8137" s="178"/>
      <c r="Q8137" s="178"/>
      <c r="R8137" s="178"/>
      <c r="S8137" s="178"/>
      <c r="T8137" s="178"/>
      <c r="U8137" s="178"/>
      <c r="V8137" s="178"/>
      <c r="W8137" s="178"/>
      <c r="X8137" s="178"/>
      <c r="Y8137" s="210">
        <f t="shared" si="643"/>
        <v>0.402590698806915</v>
      </c>
      <c r="Z8137" s="211">
        <f t="shared" si="645"/>
        <v>0.44</v>
      </c>
      <c r="AA8137" s="178"/>
      <c r="AB8137" s="178"/>
      <c r="AC8137" s="178"/>
    </row>
    <row r="8138" spans="2:29" x14ac:dyDescent="0.35">
      <c r="B8138" s="222">
        <v>821500</v>
      </c>
      <c r="C8138" s="208">
        <v>350204</v>
      </c>
      <c r="D8138" s="309">
        <v>19261.22</v>
      </c>
      <c r="E8138" s="206">
        <v>28016.32</v>
      </c>
      <c r="F8138" s="206">
        <v>31518.36</v>
      </c>
      <c r="G8138" s="205">
        <f t="shared" si="646"/>
        <v>0.42629823493609253</v>
      </c>
      <c r="H8138" s="207">
        <f t="shared" si="647"/>
        <v>0.45</v>
      </c>
      <c r="I8138" s="213">
        <v>330734</v>
      </c>
      <c r="J8138" s="213">
        <v>18190.37</v>
      </c>
      <c r="K8138" s="212">
        <v>26458.720000000001</v>
      </c>
      <c r="L8138" s="212">
        <v>29766.06</v>
      </c>
      <c r="M8138" s="239">
        <f t="shared" si="644"/>
        <v>0.51529999999955178</v>
      </c>
      <c r="N8138" s="239"/>
      <c r="O8138" s="178"/>
      <c r="P8138" s="178"/>
      <c r="Q8138" s="178"/>
      <c r="R8138" s="178"/>
      <c r="S8138" s="178"/>
      <c r="T8138" s="178"/>
      <c r="U8138" s="178"/>
      <c r="V8138" s="178"/>
      <c r="W8138" s="178"/>
      <c r="X8138" s="178"/>
      <c r="Y8138" s="210">
        <f t="shared" si="643"/>
        <v>0.40259768715763844</v>
      </c>
      <c r="Z8138" s="211">
        <f t="shared" si="645"/>
        <v>0.46</v>
      </c>
      <c r="AA8138" s="178"/>
      <c r="AB8138" s="178"/>
      <c r="AC8138" s="178"/>
    </row>
    <row r="8139" spans="2:29" x14ac:dyDescent="0.35">
      <c r="B8139" s="222">
        <v>821600</v>
      </c>
      <c r="C8139" s="208">
        <v>350249</v>
      </c>
      <c r="D8139" s="309">
        <v>19263.689999999999</v>
      </c>
      <c r="E8139" s="206">
        <v>28019.919999999998</v>
      </c>
      <c r="F8139" s="206">
        <v>31522.41</v>
      </c>
      <c r="G8139" s="205">
        <f t="shared" si="646"/>
        <v>0.42630111976630963</v>
      </c>
      <c r="H8139" s="207">
        <f t="shared" si="647"/>
        <v>0.45</v>
      </c>
      <c r="I8139" s="213">
        <v>330778</v>
      </c>
      <c r="J8139" s="213">
        <v>18192.79</v>
      </c>
      <c r="K8139" s="212">
        <v>26462.240000000002</v>
      </c>
      <c r="L8139" s="212">
        <v>29770.02</v>
      </c>
      <c r="M8139" s="239">
        <f t="shared" si="644"/>
        <v>0.51519999999974975</v>
      </c>
      <c r="N8139" s="239"/>
      <c r="O8139" s="178"/>
      <c r="P8139" s="178"/>
      <c r="Q8139" s="178"/>
      <c r="R8139" s="178"/>
      <c r="S8139" s="178"/>
      <c r="T8139" s="178"/>
      <c r="U8139" s="178"/>
      <c r="V8139" s="178"/>
      <c r="W8139" s="178"/>
      <c r="X8139" s="178"/>
      <c r="Y8139" s="210">
        <f t="shared" si="643"/>
        <v>0.40260223953261925</v>
      </c>
      <c r="Z8139" s="211">
        <f t="shared" si="645"/>
        <v>0.44</v>
      </c>
      <c r="AA8139" s="178"/>
      <c r="AB8139" s="178"/>
      <c r="AC8139" s="178"/>
    </row>
    <row r="8140" spans="2:29" x14ac:dyDescent="0.35">
      <c r="B8140" s="222">
        <v>821700</v>
      </c>
      <c r="C8140" s="208">
        <v>350294</v>
      </c>
      <c r="D8140" s="309">
        <v>19266.169999999998</v>
      </c>
      <c r="E8140" s="206">
        <v>28023.52</v>
      </c>
      <c r="F8140" s="206">
        <v>31526.46</v>
      </c>
      <c r="G8140" s="205">
        <f t="shared" si="646"/>
        <v>0.42630400389436535</v>
      </c>
      <c r="H8140" s="207">
        <f t="shared" si="647"/>
        <v>0.45</v>
      </c>
      <c r="I8140" s="213">
        <v>330824</v>
      </c>
      <c r="J8140" s="213">
        <v>18195.32</v>
      </c>
      <c r="K8140" s="212">
        <v>26465.919999999998</v>
      </c>
      <c r="L8140" s="212">
        <v>29774.16</v>
      </c>
      <c r="M8140" s="239">
        <f t="shared" si="644"/>
        <v>0.51530000000006115</v>
      </c>
      <c r="N8140" s="239"/>
      <c r="O8140" s="178"/>
      <c r="P8140" s="178"/>
      <c r="Q8140" s="178"/>
      <c r="R8140" s="178"/>
      <c r="S8140" s="178"/>
      <c r="T8140" s="178"/>
      <c r="U8140" s="178"/>
      <c r="V8140" s="178"/>
      <c r="W8140" s="178"/>
      <c r="X8140" s="178"/>
      <c r="Y8140" s="210">
        <f t="shared" si="643"/>
        <v>0.40260922477789945</v>
      </c>
      <c r="Z8140" s="211">
        <f t="shared" si="645"/>
        <v>0.46</v>
      </c>
      <c r="AA8140" s="178"/>
      <c r="AB8140" s="178"/>
      <c r="AC8140" s="178"/>
    </row>
    <row r="8141" spans="2:29" x14ac:dyDescent="0.35">
      <c r="B8141" s="222">
        <v>821800</v>
      </c>
      <c r="C8141" s="208">
        <v>350339</v>
      </c>
      <c r="D8141" s="309">
        <v>19268.64</v>
      </c>
      <c r="E8141" s="206">
        <v>28027.119999999999</v>
      </c>
      <c r="F8141" s="206">
        <v>31530.51</v>
      </c>
      <c r="G8141" s="205">
        <f t="shared" si="646"/>
        <v>0.42630688732051591</v>
      </c>
      <c r="H8141" s="207">
        <f t="shared" si="647"/>
        <v>0.45</v>
      </c>
      <c r="I8141" s="213">
        <v>330868</v>
      </c>
      <c r="J8141" s="213">
        <v>18197.740000000002</v>
      </c>
      <c r="K8141" s="212">
        <v>26469.439999999999</v>
      </c>
      <c r="L8141" s="212">
        <v>29778.12</v>
      </c>
      <c r="M8141" s="239">
        <f t="shared" si="644"/>
        <v>0.51520000000025901</v>
      </c>
      <c r="N8141" s="239"/>
      <c r="O8141" s="178"/>
      <c r="P8141" s="178"/>
      <c r="Q8141" s="178"/>
      <c r="R8141" s="178"/>
      <c r="S8141" s="178"/>
      <c r="T8141" s="178"/>
      <c r="U8141" s="178"/>
      <c r="V8141" s="178"/>
      <c r="W8141" s="178"/>
      <c r="X8141" s="178"/>
      <c r="Y8141" s="210">
        <f t="shared" si="643"/>
        <v>0.40261377464103187</v>
      </c>
      <c r="Z8141" s="211">
        <f t="shared" si="645"/>
        <v>0.44</v>
      </c>
      <c r="AA8141" s="178"/>
      <c r="AB8141" s="178"/>
      <c r="AC8141" s="178"/>
    </row>
    <row r="8142" spans="2:29" x14ac:dyDescent="0.35">
      <c r="B8142" s="222">
        <v>821900</v>
      </c>
      <c r="C8142" s="208">
        <v>350384</v>
      </c>
      <c r="D8142" s="309">
        <v>19271.12</v>
      </c>
      <c r="E8142" s="206">
        <v>28030.720000000001</v>
      </c>
      <c r="F8142" s="206">
        <v>31534.560000000001</v>
      </c>
      <c r="G8142" s="205">
        <f t="shared" si="646"/>
        <v>0.42630977004501763</v>
      </c>
      <c r="H8142" s="207">
        <f t="shared" si="647"/>
        <v>0.45</v>
      </c>
      <c r="I8142" s="213">
        <v>330914</v>
      </c>
      <c r="J8142" s="213">
        <v>18200.27</v>
      </c>
      <c r="K8142" s="212">
        <v>26473.119999999999</v>
      </c>
      <c r="L8142" s="212">
        <v>29782.26</v>
      </c>
      <c r="M8142" s="239">
        <f t="shared" si="644"/>
        <v>0.51529999999995202</v>
      </c>
      <c r="N8142" s="239"/>
      <c r="O8142" s="178"/>
      <c r="P8142" s="178"/>
      <c r="Q8142" s="178"/>
      <c r="R8142" s="178"/>
      <c r="S8142" s="178"/>
      <c r="T8142" s="178"/>
      <c r="U8142" s="178"/>
      <c r="V8142" s="178"/>
      <c r="W8142" s="178"/>
      <c r="X8142" s="178"/>
      <c r="Y8142" s="210">
        <f t="shared" si="643"/>
        <v>0.40262075678306364</v>
      </c>
      <c r="Z8142" s="211">
        <f t="shared" si="645"/>
        <v>0.46</v>
      </c>
      <c r="AA8142" s="178"/>
      <c r="AB8142" s="178"/>
      <c r="AC8142" s="178"/>
    </row>
    <row r="8143" spans="2:29" x14ac:dyDescent="0.35">
      <c r="B8143" s="222">
        <v>822000</v>
      </c>
      <c r="C8143" s="208">
        <v>350429</v>
      </c>
      <c r="D8143" s="309">
        <v>19273.59</v>
      </c>
      <c r="E8143" s="206">
        <v>28034.32</v>
      </c>
      <c r="F8143" s="206">
        <v>31538.61</v>
      </c>
      <c r="G8143" s="205">
        <f t="shared" si="646"/>
        <v>0.42631265206812652</v>
      </c>
      <c r="H8143" s="207">
        <f t="shared" si="647"/>
        <v>0.45</v>
      </c>
      <c r="I8143" s="213">
        <v>330958</v>
      </c>
      <c r="J8143" s="213">
        <v>18202.689999999999</v>
      </c>
      <c r="K8143" s="212">
        <v>26476.639999999999</v>
      </c>
      <c r="L8143" s="212">
        <v>29786.22</v>
      </c>
      <c r="M8143" s="239">
        <f t="shared" si="644"/>
        <v>0.51520000000011346</v>
      </c>
      <c r="N8143" s="239"/>
      <c r="O8143" s="178"/>
      <c r="P8143" s="178"/>
      <c r="Q8143" s="178"/>
      <c r="R8143" s="178"/>
      <c r="S8143" s="178"/>
      <c r="T8143" s="178"/>
      <c r="U8143" s="178"/>
      <c r="V8143" s="178"/>
      <c r="W8143" s="178"/>
      <c r="X8143" s="178"/>
      <c r="Y8143" s="210">
        <f t="shared" si="643"/>
        <v>0.40262530413625303</v>
      </c>
      <c r="Z8143" s="211">
        <f t="shared" si="645"/>
        <v>0.44</v>
      </c>
      <c r="AA8143" s="178"/>
      <c r="AB8143" s="178"/>
      <c r="AC8143" s="178"/>
    </row>
    <row r="8144" spans="2:29" x14ac:dyDescent="0.35">
      <c r="B8144" s="222">
        <v>822100</v>
      </c>
      <c r="C8144" s="208">
        <v>350474</v>
      </c>
      <c r="D8144" s="309">
        <v>19276.07</v>
      </c>
      <c r="E8144" s="206">
        <v>28037.919999999998</v>
      </c>
      <c r="F8144" s="206">
        <v>31542.66</v>
      </c>
      <c r="G8144" s="205">
        <f t="shared" si="646"/>
        <v>0.42631553339009853</v>
      </c>
      <c r="H8144" s="207">
        <f t="shared" si="647"/>
        <v>0.45</v>
      </c>
      <c r="I8144" s="213">
        <v>331004</v>
      </c>
      <c r="J8144" s="213">
        <v>18205.22</v>
      </c>
      <c r="K8144" s="212">
        <v>26480.32</v>
      </c>
      <c r="L8144" s="212">
        <v>29790.36</v>
      </c>
      <c r="M8144" s="239">
        <f t="shared" si="644"/>
        <v>0.51529999999980647</v>
      </c>
      <c r="N8144" s="239"/>
      <c r="O8144" s="178"/>
      <c r="P8144" s="178"/>
      <c r="Q8144" s="178"/>
      <c r="R8144" s="178"/>
      <c r="S8144" s="178"/>
      <c r="T8144" s="178"/>
      <c r="U8144" s="178"/>
      <c r="V8144" s="178"/>
      <c r="W8144" s="178"/>
      <c r="X8144" s="178"/>
      <c r="Y8144" s="210">
        <f t="shared" si="643"/>
        <v>0.40263228317722904</v>
      </c>
      <c r="Z8144" s="211">
        <f t="shared" si="645"/>
        <v>0.46</v>
      </c>
      <c r="AA8144" s="178"/>
      <c r="AB8144" s="178"/>
      <c r="AC8144" s="178"/>
    </row>
    <row r="8145" spans="2:29" x14ac:dyDescent="0.35">
      <c r="B8145" s="222">
        <v>822200</v>
      </c>
      <c r="C8145" s="208">
        <v>350519</v>
      </c>
      <c r="D8145" s="309">
        <v>19278.54</v>
      </c>
      <c r="E8145" s="206">
        <v>28041.52</v>
      </c>
      <c r="F8145" s="206">
        <v>31546.71</v>
      </c>
      <c r="G8145" s="205">
        <f t="shared" si="646"/>
        <v>0.42631841401118947</v>
      </c>
      <c r="H8145" s="207">
        <f t="shared" si="647"/>
        <v>0.45</v>
      </c>
      <c r="I8145" s="213">
        <v>331048</v>
      </c>
      <c r="J8145" s="213">
        <v>18207.64</v>
      </c>
      <c r="K8145" s="212">
        <v>26483.84</v>
      </c>
      <c r="L8145" s="212">
        <v>29794.32</v>
      </c>
      <c r="M8145" s="239">
        <f t="shared" si="644"/>
        <v>0.51520000000000432</v>
      </c>
      <c r="N8145" s="239"/>
      <c r="O8145" s="178"/>
      <c r="P8145" s="178"/>
      <c r="Q8145" s="178"/>
      <c r="R8145" s="178"/>
      <c r="S8145" s="178"/>
      <c r="T8145" s="178"/>
      <c r="U8145" s="178"/>
      <c r="V8145" s="178"/>
      <c r="W8145" s="178"/>
      <c r="X8145" s="178"/>
      <c r="Y8145" s="210">
        <f t="shared" si="643"/>
        <v>0.40263682802237899</v>
      </c>
      <c r="Z8145" s="211">
        <f t="shared" si="645"/>
        <v>0.44</v>
      </c>
      <c r="AA8145" s="178"/>
      <c r="AB8145" s="178"/>
      <c r="AC8145" s="178"/>
    </row>
    <row r="8146" spans="2:29" x14ac:dyDescent="0.35">
      <c r="B8146" s="222">
        <v>822300</v>
      </c>
      <c r="C8146" s="208">
        <v>350564</v>
      </c>
      <c r="D8146" s="309">
        <v>19281.02</v>
      </c>
      <c r="E8146" s="206">
        <v>28045.119999999999</v>
      </c>
      <c r="F8146" s="206">
        <v>31550.76</v>
      </c>
      <c r="G8146" s="205">
        <f t="shared" si="646"/>
        <v>0.42632129393165513</v>
      </c>
      <c r="H8146" s="207">
        <f t="shared" si="647"/>
        <v>0.45</v>
      </c>
      <c r="I8146" s="213">
        <v>331094</v>
      </c>
      <c r="J8146" s="213">
        <v>18210.169999999998</v>
      </c>
      <c r="K8146" s="212">
        <v>26487.52</v>
      </c>
      <c r="L8146" s="212">
        <v>29798.46</v>
      </c>
      <c r="M8146" s="239">
        <f t="shared" si="644"/>
        <v>0.51530000000027942</v>
      </c>
      <c r="N8146" s="239"/>
      <c r="O8146" s="178"/>
      <c r="P8146" s="178"/>
      <c r="Q8146" s="178"/>
      <c r="R8146" s="178"/>
      <c r="S8146" s="178"/>
      <c r="T8146" s="178"/>
      <c r="U8146" s="178"/>
      <c r="V8146" s="178"/>
      <c r="W8146" s="178"/>
      <c r="X8146" s="178"/>
      <c r="Y8146" s="210">
        <f t="shared" si="643"/>
        <v>0.40264380396448984</v>
      </c>
      <c r="Z8146" s="211">
        <f t="shared" si="645"/>
        <v>0.46</v>
      </c>
      <c r="AA8146" s="178"/>
      <c r="AB8146" s="178"/>
      <c r="AC8146" s="178"/>
    </row>
    <row r="8147" spans="2:29" x14ac:dyDescent="0.35">
      <c r="B8147" s="222">
        <v>822400</v>
      </c>
      <c r="C8147" s="208">
        <v>350609</v>
      </c>
      <c r="D8147" s="309">
        <v>19283.490000000002</v>
      </c>
      <c r="E8147" s="206">
        <v>28048.720000000001</v>
      </c>
      <c r="F8147" s="206">
        <v>31554.81</v>
      </c>
      <c r="G8147" s="205">
        <f t="shared" si="646"/>
        <v>0.42632417315175097</v>
      </c>
      <c r="H8147" s="207">
        <f t="shared" si="647"/>
        <v>0.45</v>
      </c>
      <c r="I8147" s="213">
        <v>331138</v>
      </c>
      <c r="J8147" s="213">
        <v>18212.59</v>
      </c>
      <c r="K8147" s="212">
        <v>26491.040000000001</v>
      </c>
      <c r="L8147" s="212">
        <v>29802.42</v>
      </c>
      <c r="M8147" s="239">
        <f t="shared" si="644"/>
        <v>0.51519999999989519</v>
      </c>
      <c r="N8147" s="239"/>
      <c r="O8147" s="178"/>
      <c r="P8147" s="178"/>
      <c r="Q8147" s="178"/>
      <c r="R8147" s="178"/>
      <c r="S8147" s="178"/>
      <c r="T8147" s="178"/>
      <c r="U8147" s="178"/>
      <c r="V8147" s="178"/>
      <c r="W8147" s="178"/>
      <c r="X8147" s="178"/>
      <c r="Y8147" s="210">
        <f t="shared" si="643"/>
        <v>0.40264834630350194</v>
      </c>
      <c r="Z8147" s="211">
        <f t="shared" si="645"/>
        <v>0.44</v>
      </c>
      <c r="AA8147" s="178"/>
      <c r="AB8147" s="178"/>
      <c r="AC8147" s="178"/>
    </row>
    <row r="8148" spans="2:29" x14ac:dyDescent="0.35">
      <c r="B8148" s="222">
        <v>822500</v>
      </c>
      <c r="C8148" s="208">
        <v>350654</v>
      </c>
      <c r="D8148" s="309">
        <v>19285.97</v>
      </c>
      <c r="E8148" s="206">
        <v>28052.32</v>
      </c>
      <c r="F8148" s="206">
        <v>31558.86</v>
      </c>
      <c r="G8148" s="205">
        <f t="shared" si="646"/>
        <v>0.42632705167173252</v>
      </c>
      <c r="H8148" s="207">
        <f t="shared" si="647"/>
        <v>0.45</v>
      </c>
      <c r="I8148" s="213">
        <v>331184</v>
      </c>
      <c r="J8148" s="213">
        <v>18215.12</v>
      </c>
      <c r="K8148" s="212">
        <v>26494.720000000001</v>
      </c>
      <c r="L8148" s="212">
        <v>29806.560000000001</v>
      </c>
      <c r="M8148" s="239">
        <f t="shared" si="644"/>
        <v>0.51529999999955178</v>
      </c>
      <c r="N8148" s="239"/>
      <c r="O8148" s="178"/>
      <c r="P8148" s="178"/>
      <c r="Q8148" s="178"/>
      <c r="R8148" s="178"/>
      <c r="S8148" s="178"/>
      <c r="T8148" s="178"/>
      <c r="U8148" s="178"/>
      <c r="V8148" s="178"/>
      <c r="W8148" s="178"/>
      <c r="X8148" s="178"/>
      <c r="Y8148" s="210">
        <f t="shared" si="643"/>
        <v>0.40265531914893615</v>
      </c>
      <c r="Z8148" s="211">
        <f t="shared" si="645"/>
        <v>0.46</v>
      </c>
      <c r="AA8148" s="178"/>
      <c r="AB8148" s="178"/>
      <c r="AC8148" s="178"/>
    </row>
    <row r="8149" spans="2:29" x14ac:dyDescent="0.35">
      <c r="B8149" s="222">
        <v>822600</v>
      </c>
      <c r="C8149" s="208">
        <v>350699</v>
      </c>
      <c r="D8149" s="309">
        <v>19288.439999999999</v>
      </c>
      <c r="E8149" s="206">
        <v>28055.919999999998</v>
      </c>
      <c r="F8149" s="206">
        <v>31562.91</v>
      </c>
      <c r="G8149" s="205">
        <f t="shared" si="646"/>
        <v>0.42632992949185511</v>
      </c>
      <c r="H8149" s="207">
        <f t="shared" si="647"/>
        <v>0.45</v>
      </c>
      <c r="I8149" s="213">
        <v>331228</v>
      </c>
      <c r="J8149" s="213">
        <v>18217.54</v>
      </c>
      <c r="K8149" s="212">
        <v>26498.240000000002</v>
      </c>
      <c r="L8149" s="212">
        <v>29810.52</v>
      </c>
      <c r="M8149" s="239">
        <f t="shared" si="644"/>
        <v>0.51519999999974975</v>
      </c>
      <c r="N8149" s="239"/>
      <c r="O8149" s="178"/>
      <c r="P8149" s="178"/>
      <c r="Q8149" s="178"/>
      <c r="R8149" s="178"/>
      <c r="S8149" s="178"/>
      <c r="T8149" s="178"/>
      <c r="U8149" s="178"/>
      <c r="V8149" s="178"/>
      <c r="W8149" s="178"/>
      <c r="X8149" s="178"/>
      <c r="Y8149" s="210">
        <f t="shared" si="643"/>
        <v>0.40265985898371021</v>
      </c>
      <c r="Z8149" s="211">
        <f t="shared" si="645"/>
        <v>0.44</v>
      </c>
      <c r="AA8149" s="178"/>
      <c r="AB8149" s="178"/>
      <c r="AC8149" s="178"/>
    </row>
    <row r="8150" spans="2:29" x14ac:dyDescent="0.35">
      <c r="B8150" s="222">
        <v>822700</v>
      </c>
      <c r="C8150" s="208">
        <v>350744</v>
      </c>
      <c r="D8150" s="309">
        <v>19290.919999999998</v>
      </c>
      <c r="E8150" s="206">
        <v>28059.52</v>
      </c>
      <c r="F8150" s="206">
        <v>31566.959999999999</v>
      </c>
      <c r="G8150" s="205">
        <f t="shared" si="646"/>
        <v>0.42633280661237388</v>
      </c>
      <c r="H8150" s="207">
        <f t="shared" si="647"/>
        <v>0.45</v>
      </c>
      <c r="I8150" s="213">
        <v>331274</v>
      </c>
      <c r="J8150" s="213">
        <v>18220.07</v>
      </c>
      <c r="K8150" s="212">
        <v>26501.919999999998</v>
      </c>
      <c r="L8150" s="212">
        <v>29814.66</v>
      </c>
      <c r="M8150" s="239">
        <f t="shared" si="644"/>
        <v>0.51530000000006115</v>
      </c>
      <c r="N8150" s="239"/>
      <c r="O8150" s="178"/>
      <c r="P8150" s="178"/>
      <c r="Q8150" s="178"/>
      <c r="R8150" s="178"/>
      <c r="S8150" s="178"/>
      <c r="T8150" s="178"/>
      <c r="U8150" s="178"/>
      <c r="V8150" s="178"/>
      <c r="W8150" s="178"/>
      <c r="X8150" s="178"/>
      <c r="Y8150" s="210">
        <f t="shared" si="643"/>
        <v>0.4026668287346542</v>
      </c>
      <c r="Z8150" s="211">
        <f t="shared" si="645"/>
        <v>0.46</v>
      </c>
      <c r="AA8150" s="178"/>
      <c r="AB8150" s="178"/>
      <c r="AC8150" s="178"/>
    </row>
    <row r="8151" spans="2:29" x14ac:dyDescent="0.35">
      <c r="B8151" s="222">
        <v>822800</v>
      </c>
      <c r="C8151" s="208">
        <v>350789</v>
      </c>
      <c r="D8151" s="309">
        <v>19293.39</v>
      </c>
      <c r="E8151" s="206">
        <v>28063.119999999999</v>
      </c>
      <c r="F8151" s="206">
        <v>31571.01</v>
      </c>
      <c r="G8151" s="205">
        <f t="shared" si="646"/>
        <v>0.42633568303354402</v>
      </c>
      <c r="H8151" s="207">
        <f t="shared" si="647"/>
        <v>0.45</v>
      </c>
      <c r="I8151" s="213">
        <v>331318</v>
      </c>
      <c r="J8151" s="213">
        <v>18222.490000000002</v>
      </c>
      <c r="K8151" s="212">
        <v>26505.439999999999</v>
      </c>
      <c r="L8151" s="212">
        <v>29818.62</v>
      </c>
      <c r="M8151" s="239">
        <f t="shared" si="644"/>
        <v>0.51520000000025901</v>
      </c>
      <c r="N8151" s="239"/>
      <c r="O8151" s="178"/>
      <c r="P8151" s="178"/>
      <c r="Q8151" s="178"/>
      <c r="R8151" s="178"/>
      <c r="S8151" s="178"/>
      <c r="T8151" s="178"/>
      <c r="U8151" s="178"/>
      <c r="V8151" s="178"/>
      <c r="W8151" s="178"/>
      <c r="X8151" s="178"/>
      <c r="Y8151" s="210">
        <f t="shared" si="643"/>
        <v>0.40267136606708798</v>
      </c>
      <c r="Z8151" s="211">
        <f t="shared" si="645"/>
        <v>0.44</v>
      </c>
      <c r="AA8151" s="178"/>
      <c r="AB8151" s="178"/>
      <c r="AC8151" s="178"/>
    </row>
    <row r="8152" spans="2:29" x14ac:dyDescent="0.35">
      <c r="B8152" s="222">
        <v>822900</v>
      </c>
      <c r="C8152" s="208">
        <v>350834</v>
      </c>
      <c r="D8152" s="309">
        <v>19295.87</v>
      </c>
      <c r="E8152" s="206">
        <v>28066.720000000001</v>
      </c>
      <c r="F8152" s="206">
        <v>31575.06</v>
      </c>
      <c r="G8152" s="205">
        <f t="shared" si="646"/>
        <v>0.42633855875562038</v>
      </c>
      <c r="H8152" s="207">
        <f t="shared" si="647"/>
        <v>0.45</v>
      </c>
      <c r="I8152" s="213">
        <v>331364</v>
      </c>
      <c r="J8152" s="213">
        <v>18225.02</v>
      </c>
      <c r="K8152" s="212">
        <v>26509.119999999999</v>
      </c>
      <c r="L8152" s="212">
        <v>29822.76</v>
      </c>
      <c r="M8152" s="239">
        <f t="shared" si="644"/>
        <v>0.51529999999995202</v>
      </c>
      <c r="N8152" s="239"/>
      <c r="O8152" s="178"/>
      <c r="P8152" s="178"/>
      <c r="Q8152" s="178"/>
      <c r="R8152" s="178"/>
      <c r="S8152" s="178"/>
      <c r="T8152" s="178"/>
      <c r="U8152" s="178"/>
      <c r="V8152" s="178"/>
      <c r="W8152" s="178"/>
      <c r="X8152" s="178"/>
      <c r="Y8152" s="210">
        <f t="shared" si="643"/>
        <v>0.40267833272572612</v>
      </c>
      <c r="Z8152" s="211">
        <f t="shared" si="645"/>
        <v>0.46</v>
      </c>
      <c r="AA8152" s="178"/>
      <c r="AB8152" s="178"/>
      <c r="AC8152" s="178"/>
    </row>
    <row r="8153" spans="2:29" x14ac:dyDescent="0.35">
      <c r="B8153" s="222">
        <v>823000</v>
      </c>
      <c r="C8153" s="208">
        <v>350879</v>
      </c>
      <c r="D8153" s="309">
        <v>19298.34</v>
      </c>
      <c r="E8153" s="206">
        <v>28070.32</v>
      </c>
      <c r="F8153" s="206">
        <v>31579.11</v>
      </c>
      <c r="G8153" s="205">
        <f t="shared" si="646"/>
        <v>0.42634143377885786</v>
      </c>
      <c r="H8153" s="207">
        <f t="shared" si="647"/>
        <v>0.45</v>
      </c>
      <c r="I8153" s="213">
        <v>331408</v>
      </c>
      <c r="J8153" s="213">
        <v>18227.439999999999</v>
      </c>
      <c r="K8153" s="212">
        <v>26512.639999999999</v>
      </c>
      <c r="L8153" s="212">
        <v>29826.720000000001</v>
      </c>
      <c r="M8153" s="239">
        <f t="shared" si="644"/>
        <v>0.51520000000011346</v>
      </c>
      <c r="N8153" s="239"/>
      <c r="O8153" s="178"/>
      <c r="P8153" s="178"/>
      <c r="Q8153" s="178"/>
      <c r="R8153" s="178"/>
      <c r="S8153" s="178"/>
      <c r="T8153" s="178"/>
      <c r="U8153" s="178"/>
      <c r="V8153" s="178"/>
      <c r="W8153" s="178"/>
      <c r="X8153" s="178"/>
      <c r="Y8153" s="210">
        <f t="shared" si="643"/>
        <v>0.40268286755771565</v>
      </c>
      <c r="Z8153" s="211">
        <f t="shared" si="645"/>
        <v>0.44</v>
      </c>
      <c r="AA8153" s="178"/>
      <c r="AB8153" s="178"/>
      <c r="AC8153" s="178"/>
    </row>
    <row r="8154" spans="2:29" x14ac:dyDescent="0.35">
      <c r="B8154" s="222">
        <v>823100</v>
      </c>
      <c r="C8154" s="208">
        <v>350924</v>
      </c>
      <c r="D8154" s="309">
        <v>19300.82</v>
      </c>
      <c r="E8154" s="206">
        <v>28073.919999999998</v>
      </c>
      <c r="F8154" s="206">
        <v>31583.16</v>
      </c>
      <c r="G8154" s="205">
        <f t="shared" si="646"/>
        <v>0.42634430810351109</v>
      </c>
      <c r="H8154" s="207">
        <f t="shared" si="647"/>
        <v>0.45</v>
      </c>
      <c r="I8154" s="213">
        <v>331454</v>
      </c>
      <c r="J8154" s="213">
        <v>18229.97</v>
      </c>
      <c r="K8154" s="212">
        <v>26516.32</v>
      </c>
      <c r="L8154" s="212">
        <v>29830.86</v>
      </c>
      <c r="M8154" s="239">
        <f t="shared" si="644"/>
        <v>0.51529999999980647</v>
      </c>
      <c r="N8154" s="239"/>
      <c r="O8154" s="178"/>
      <c r="P8154" s="178"/>
      <c r="Q8154" s="178"/>
      <c r="R8154" s="178"/>
      <c r="S8154" s="178"/>
      <c r="T8154" s="178"/>
      <c r="U8154" s="178"/>
      <c r="V8154" s="178"/>
      <c r="W8154" s="178"/>
      <c r="X8154" s="178"/>
      <c r="Y8154" s="210">
        <f t="shared" si="643"/>
        <v>0.40268983112623008</v>
      </c>
      <c r="Z8154" s="211">
        <f t="shared" si="645"/>
        <v>0.46</v>
      </c>
      <c r="AA8154" s="178"/>
      <c r="AB8154" s="178"/>
      <c r="AC8154" s="178"/>
    </row>
    <row r="8155" spans="2:29" x14ac:dyDescent="0.35">
      <c r="B8155" s="222">
        <v>823200</v>
      </c>
      <c r="C8155" s="208">
        <v>350969</v>
      </c>
      <c r="D8155" s="309">
        <v>19303.29</v>
      </c>
      <c r="E8155" s="206">
        <v>28077.52</v>
      </c>
      <c r="F8155" s="206">
        <v>31587.21</v>
      </c>
      <c r="G8155" s="205">
        <f t="shared" si="646"/>
        <v>0.42634718172983477</v>
      </c>
      <c r="H8155" s="207">
        <f t="shared" si="647"/>
        <v>0.45</v>
      </c>
      <c r="I8155" s="213">
        <v>331498</v>
      </c>
      <c r="J8155" s="213">
        <v>18232.39</v>
      </c>
      <c r="K8155" s="212">
        <v>26519.84</v>
      </c>
      <c r="L8155" s="212">
        <v>29834.82</v>
      </c>
      <c r="M8155" s="239">
        <f t="shared" si="644"/>
        <v>0.51520000000000432</v>
      </c>
      <c r="N8155" s="239"/>
      <c r="O8155" s="178"/>
      <c r="P8155" s="178"/>
      <c r="Q8155" s="178"/>
      <c r="R8155" s="178"/>
      <c r="S8155" s="178"/>
      <c r="T8155" s="178"/>
      <c r="U8155" s="178"/>
      <c r="V8155" s="178"/>
      <c r="W8155" s="178"/>
      <c r="X8155" s="178"/>
      <c r="Y8155" s="210">
        <f t="shared" si="643"/>
        <v>0.40269436345966958</v>
      </c>
      <c r="Z8155" s="211">
        <f t="shared" si="645"/>
        <v>0.44</v>
      </c>
      <c r="AA8155" s="178"/>
      <c r="AB8155" s="178"/>
      <c r="AC8155" s="178"/>
    </row>
    <row r="8156" spans="2:29" x14ac:dyDescent="0.35">
      <c r="B8156" s="222">
        <v>823300</v>
      </c>
      <c r="C8156" s="208">
        <v>351014</v>
      </c>
      <c r="D8156" s="309">
        <v>19305.77</v>
      </c>
      <c r="E8156" s="206">
        <v>28081.119999999999</v>
      </c>
      <c r="F8156" s="206">
        <v>31591.26</v>
      </c>
      <c r="G8156" s="205">
        <f t="shared" si="646"/>
        <v>0.42635005465808334</v>
      </c>
      <c r="H8156" s="207">
        <f t="shared" si="647"/>
        <v>0.45</v>
      </c>
      <c r="I8156" s="213">
        <v>331544</v>
      </c>
      <c r="J8156" s="213">
        <v>18234.919999999998</v>
      </c>
      <c r="K8156" s="212">
        <v>26523.52</v>
      </c>
      <c r="L8156" s="212">
        <v>29838.959999999999</v>
      </c>
      <c r="M8156" s="239">
        <f t="shared" si="644"/>
        <v>0.51530000000027942</v>
      </c>
      <c r="N8156" s="239"/>
      <c r="O8156" s="178"/>
      <c r="P8156" s="178"/>
      <c r="Q8156" s="178"/>
      <c r="R8156" s="178"/>
      <c r="S8156" s="178"/>
      <c r="T8156" s="178"/>
      <c r="U8156" s="178"/>
      <c r="V8156" s="178"/>
      <c r="W8156" s="178"/>
      <c r="X8156" s="178"/>
      <c r="Y8156" s="210">
        <f t="shared" si="643"/>
        <v>0.4027013239402405</v>
      </c>
      <c r="Z8156" s="211">
        <f t="shared" si="645"/>
        <v>0.46</v>
      </c>
      <c r="AA8156" s="178"/>
      <c r="AB8156" s="178"/>
      <c r="AC8156" s="178"/>
    </row>
    <row r="8157" spans="2:29" x14ac:dyDescent="0.35">
      <c r="B8157" s="222">
        <v>823400</v>
      </c>
      <c r="C8157" s="208">
        <v>351059</v>
      </c>
      <c r="D8157" s="309">
        <v>19308.240000000002</v>
      </c>
      <c r="E8157" s="206">
        <v>28084.720000000001</v>
      </c>
      <c r="F8157" s="206">
        <v>31595.31</v>
      </c>
      <c r="G8157" s="205">
        <f t="shared" si="646"/>
        <v>0.42635292688851106</v>
      </c>
      <c r="H8157" s="207">
        <f t="shared" si="647"/>
        <v>0.45</v>
      </c>
      <c r="I8157" s="213">
        <v>331588</v>
      </c>
      <c r="J8157" s="213">
        <v>18237.34</v>
      </c>
      <c r="K8157" s="212">
        <v>26527.040000000001</v>
      </c>
      <c r="L8157" s="212">
        <v>29842.92</v>
      </c>
      <c r="M8157" s="239">
        <f t="shared" si="644"/>
        <v>0.51519999999989519</v>
      </c>
      <c r="N8157" s="239"/>
      <c r="O8157" s="178"/>
      <c r="P8157" s="178"/>
      <c r="Q8157" s="178"/>
      <c r="R8157" s="178"/>
      <c r="S8157" s="178"/>
      <c r="T8157" s="178"/>
      <c r="U8157" s="178"/>
      <c r="V8157" s="178"/>
      <c r="W8157" s="178"/>
      <c r="X8157" s="178"/>
      <c r="Y8157" s="210">
        <f t="shared" si="643"/>
        <v>0.40270585377702212</v>
      </c>
      <c r="Z8157" s="211">
        <f t="shared" si="645"/>
        <v>0.44</v>
      </c>
      <c r="AA8157" s="178"/>
      <c r="AB8157" s="178"/>
      <c r="AC8157" s="178"/>
    </row>
    <row r="8158" spans="2:29" x14ac:dyDescent="0.35">
      <c r="B8158" s="222">
        <v>823500</v>
      </c>
      <c r="C8158" s="208">
        <v>351104</v>
      </c>
      <c r="D8158" s="309">
        <v>19310.72</v>
      </c>
      <c r="E8158" s="206">
        <v>28088.32</v>
      </c>
      <c r="F8158" s="206">
        <v>31599.360000000001</v>
      </c>
      <c r="G8158" s="205">
        <f t="shared" si="646"/>
        <v>0.42635579842137217</v>
      </c>
      <c r="H8158" s="207">
        <f t="shared" si="647"/>
        <v>0.45</v>
      </c>
      <c r="I8158" s="213">
        <v>331634</v>
      </c>
      <c r="J8158" s="213">
        <v>18239.87</v>
      </c>
      <c r="K8158" s="212">
        <v>26530.720000000001</v>
      </c>
      <c r="L8158" s="212">
        <v>29847.06</v>
      </c>
      <c r="M8158" s="239">
        <f t="shared" si="644"/>
        <v>0.51529999999955178</v>
      </c>
      <c r="N8158" s="239"/>
      <c r="O8158" s="178"/>
      <c r="P8158" s="178"/>
      <c r="Q8158" s="178"/>
      <c r="R8158" s="178"/>
      <c r="S8158" s="178"/>
      <c r="T8158" s="178"/>
      <c r="U8158" s="178"/>
      <c r="V8158" s="178"/>
      <c r="W8158" s="178"/>
      <c r="X8158" s="178"/>
      <c r="Y8158" s="210">
        <f t="shared" si="643"/>
        <v>0.40271281117182756</v>
      </c>
      <c r="Z8158" s="211">
        <f t="shared" si="645"/>
        <v>0.46</v>
      </c>
      <c r="AA8158" s="178"/>
      <c r="AB8158" s="178"/>
      <c r="AC8158" s="178"/>
    </row>
    <row r="8159" spans="2:29" x14ac:dyDescent="0.35">
      <c r="B8159" s="222">
        <v>823600</v>
      </c>
      <c r="C8159" s="208">
        <v>351149</v>
      </c>
      <c r="D8159" s="309">
        <v>19313.189999999999</v>
      </c>
      <c r="E8159" s="206">
        <v>28091.919999999998</v>
      </c>
      <c r="F8159" s="206">
        <v>31603.41</v>
      </c>
      <c r="G8159" s="205">
        <f t="shared" si="646"/>
        <v>0.42635866925692084</v>
      </c>
      <c r="H8159" s="207">
        <f t="shared" si="647"/>
        <v>0.45</v>
      </c>
      <c r="I8159" s="213">
        <v>331678</v>
      </c>
      <c r="J8159" s="213">
        <v>18242.29</v>
      </c>
      <c r="K8159" s="212">
        <v>26534.240000000002</v>
      </c>
      <c r="L8159" s="212">
        <v>29851.02</v>
      </c>
      <c r="M8159" s="239">
        <f t="shared" si="644"/>
        <v>0.51519999999974975</v>
      </c>
      <c r="N8159" s="239"/>
      <c r="O8159" s="178"/>
      <c r="P8159" s="178"/>
      <c r="Q8159" s="178"/>
      <c r="R8159" s="178"/>
      <c r="S8159" s="178"/>
      <c r="T8159" s="178"/>
      <c r="U8159" s="178"/>
      <c r="V8159" s="178"/>
      <c r="W8159" s="178"/>
      <c r="X8159" s="178"/>
      <c r="Y8159" s="210">
        <f t="shared" si="643"/>
        <v>0.40271733851384167</v>
      </c>
      <c r="Z8159" s="211">
        <f t="shared" si="645"/>
        <v>0.44</v>
      </c>
      <c r="AA8159" s="178"/>
      <c r="AB8159" s="178"/>
      <c r="AC8159" s="178"/>
    </row>
    <row r="8160" spans="2:29" x14ac:dyDescent="0.35">
      <c r="B8160" s="222">
        <v>823700</v>
      </c>
      <c r="C8160" s="208">
        <v>351194</v>
      </c>
      <c r="D8160" s="309">
        <v>19315.669999999998</v>
      </c>
      <c r="E8160" s="206">
        <v>28095.52</v>
      </c>
      <c r="F8160" s="206">
        <v>31607.46</v>
      </c>
      <c r="G8160" s="205">
        <f t="shared" si="646"/>
        <v>0.42636153939541094</v>
      </c>
      <c r="H8160" s="207">
        <f t="shared" si="647"/>
        <v>0.45</v>
      </c>
      <c r="I8160" s="213">
        <v>331724</v>
      </c>
      <c r="J8160" s="213">
        <v>18244.82</v>
      </c>
      <c r="K8160" s="212">
        <v>26537.919999999998</v>
      </c>
      <c r="L8160" s="212">
        <v>29855.16</v>
      </c>
      <c r="M8160" s="239">
        <f t="shared" si="644"/>
        <v>0.51530000000006115</v>
      </c>
      <c r="N8160" s="239"/>
      <c r="O8160" s="178"/>
      <c r="P8160" s="178"/>
      <c r="Q8160" s="178"/>
      <c r="R8160" s="178"/>
      <c r="S8160" s="178"/>
      <c r="T8160" s="178"/>
      <c r="U8160" s="178"/>
      <c r="V8160" s="178"/>
      <c r="W8160" s="178"/>
      <c r="X8160" s="178"/>
      <c r="Y8160" s="210">
        <f t="shared" si="643"/>
        <v>0.40272429282505767</v>
      </c>
      <c r="Z8160" s="211">
        <f t="shared" si="645"/>
        <v>0.46</v>
      </c>
      <c r="AA8160" s="178"/>
      <c r="AB8160" s="178"/>
      <c r="AC8160" s="178"/>
    </row>
    <row r="8161" spans="2:29" x14ac:dyDescent="0.35">
      <c r="B8161" s="222">
        <v>823800</v>
      </c>
      <c r="C8161" s="208">
        <v>351239</v>
      </c>
      <c r="D8161" s="309">
        <v>19318.14</v>
      </c>
      <c r="E8161" s="206">
        <v>28099.119999999999</v>
      </c>
      <c r="F8161" s="206">
        <v>31611.51</v>
      </c>
      <c r="G8161" s="205">
        <f t="shared" si="646"/>
        <v>0.42636440883709636</v>
      </c>
      <c r="H8161" s="207">
        <f t="shared" si="647"/>
        <v>0.45</v>
      </c>
      <c r="I8161" s="213">
        <v>331768</v>
      </c>
      <c r="J8161" s="213">
        <v>18247.240000000002</v>
      </c>
      <c r="K8161" s="212">
        <v>26541.439999999999</v>
      </c>
      <c r="L8161" s="212">
        <v>29859.119999999999</v>
      </c>
      <c r="M8161" s="239">
        <f t="shared" si="644"/>
        <v>0.51520000000025901</v>
      </c>
      <c r="N8161" s="239"/>
      <c r="O8161" s="178"/>
      <c r="P8161" s="178"/>
      <c r="Q8161" s="178"/>
      <c r="R8161" s="178"/>
      <c r="S8161" s="178"/>
      <c r="T8161" s="178"/>
      <c r="U8161" s="178"/>
      <c r="V8161" s="178"/>
      <c r="W8161" s="178"/>
      <c r="X8161" s="178"/>
      <c r="Y8161" s="210">
        <f t="shared" si="643"/>
        <v>0.40272881767419277</v>
      </c>
      <c r="Z8161" s="211">
        <f t="shared" si="645"/>
        <v>0.44</v>
      </c>
      <c r="AA8161" s="178"/>
      <c r="AB8161" s="178"/>
      <c r="AC8161" s="178"/>
    </row>
    <row r="8162" spans="2:29" x14ac:dyDescent="0.35">
      <c r="B8162" s="222">
        <v>823900</v>
      </c>
      <c r="C8162" s="208">
        <v>351284</v>
      </c>
      <c r="D8162" s="309">
        <v>19320.62</v>
      </c>
      <c r="E8162" s="206">
        <v>28102.720000000001</v>
      </c>
      <c r="F8162" s="206">
        <v>31615.56</v>
      </c>
      <c r="G8162" s="205">
        <f t="shared" si="646"/>
        <v>0.42636727758223086</v>
      </c>
      <c r="H8162" s="207">
        <f t="shared" si="647"/>
        <v>0.45</v>
      </c>
      <c r="I8162" s="213">
        <v>331814</v>
      </c>
      <c r="J8162" s="213">
        <v>18249.77</v>
      </c>
      <c r="K8162" s="212">
        <v>26545.119999999999</v>
      </c>
      <c r="L8162" s="212">
        <v>29863.26</v>
      </c>
      <c r="M8162" s="239">
        <f t="shared" si="644"/>
        <v>0.51529999999995202</v>
      </c>
      <c r="N8162" s="239"/>
      <c r="O8162" s="178"/>
      <c r="P8162" s="178"/>
      <c r="Q8162" s="178"/>
      <c r="R8162" s="178"/>
      <c r="S8162" s="178"/>
      <c r="T8162" s="178"/>
      <c r="U8162" s="178"/>
      <c r="V8162" s="178"/>
      <c r="W8162" s="178"/>
      <c r="X8162" s="178"/>
      <c r="Y8162" s="210">
        <f t="shared" si="643"/>
        <v>0.40273576890399321</v>
      </c>
      <c r="Z8162" s="211">
        <f t="shared" si="645"/>
        <v>0.46</v>
      </c>
      <c r="AA8162" s="178"/>
      <c r="AB8162" s="178"/>
      <c r="AC8162" s="178"/>
    </row>
    <row r="8163" spans="2:29" x14ac:dyDescent="0.35">
      <c r="B8163" s="222">
        <v>824000</v>
      </c>
      <c r="C8163" s="208">
        <v>351329</v>
      </c>
      <c r="D8163" s="309">
        <v>19323.09</v>
      </c>
      <c r="E8163" s="206">
        <v>28106.32</v>
      </c>
      <c r="F8163" s="206">
        <v>31619.61</v>
      </c>
      <c r="G8163" s="205">
        <f t="shared" si="646"/>
        <v>0.42637014563106795</v>
      </c>
      <c r="H8163" s="207">
        <f t="shared" si="647"/>
        <v>0.45</v>
      </c>
      <c r="I8163" s="213">
        <v>331858</v>
      </c>
      <c r="J8163" s="213">
        <v>18252.189999999999</v>
      </c>
      <c r="K8163" s="212">
        <v>26548.639999999999</v>
      </c>
      <c r="L8163" s="212">
        <v>29867.22</v>
      </c>
      <c r="M8163" s="239">
        <f t="shared" si="644"/>
        <v>0.51520000000011346</v>
      </c>
      <c r="N8163" s="239"/>
      <c r="O8163" s="178"/>
      <c r="P8163" s="178"/>
      <c r="Q8163" s="178"/>
      <c r="R8163" s="178"/>
      <c r="S8163" s="178"/>
      <c r="T8163" s="178"/>
      <c r="U8163" s="178"/>
      <c r="V8163" s="178"/>
      <c r="W8163" s="178"/>
      <c r="X8163" s="178"/>
      <c r="Y8163" s="210">
        <f t="shared" si="643"/>
        <v>0.4027402912621359</v>
      </c>
      <c r="Z8163" s="211">
        <f t="shared" si="645"/>
        <v>0.44</v>
      </c>
      <c r="AA8163" s="178"/>
      <c r="AB8163" s="178"/>
      <c r="AC8163" s="178"/>
    </row>
    <row r="8164" spans="2:29" x14ac:dyDescent="0.35">
      <c r="B8164" s="222">
        <v>824100</v>
      </c>
      <c r="C8164" s="208">
        <v>351374</v>
      </c>
      <c r="D8164" s="309">
        <v>19325.57</v>
      </c>
      <c r="E8164" s="206">
        <v>28109.919999999998</v>
      </c>
      <c r="F8164" s="206">
        <v>31623.66</v>
      </c>
      <c r="G8164" s="205">
        <f t="shared" si="646"/>
        <v>0.42637301298386115</v>
      </c>
      <c r="H8164" s="207">
        <f t="shared" si="647"/>
        <v>0.45</v>
      </c>
      <c r="I8164" s="213">
        <v>331904</v>
      </c>
      <c r="J8164" s="213">
        <v>18254.72</v>
      </c>
      <c r="K8164" s="212">
        <v>26552.32</v>
      </c>
      <c r="L8164" s="212">
        <v>29871.360000000001</v>
      </c>
      <c r="M8164" s="239">
        <f t="shared" si="644"/>
        <v>0.51529999999980647</v>
      </c>
      <c r="N8164" s="239"/>
      <c r="O8164" s="178"/>
      <c r="P8164" s="178"/>
      <c r="Q8164" s="178"/>
      <c r="R8164" s="178"/>
      <c r="S8164" s="178"/>
      <c r="T8164" s="178"/>
      <c r="U8164" s="178"/>
      <c r="V8164" s="178"/>
      <c r="W8164" s="178"/>
      <c r="X8164" s="178"/>
      <c r="Y8164" s="210">
        <f t="shared" si="643"/>
        <v>0.40274723941269264</v>
      </c>
      <c r="Z8164" s="211">
        <f t="shared" si="645"/>
        <v>0.46</v>
      </c>
      <c r="AA8164" s="178"/>
      <c r="AB8164" s="178"/>
      <c r="AC8164" s="178"/>
    </row>
    <row r="8165" spans="2:29" x14ac:dyDescent="0.35">
      <c r="B8165" s="222">
        <v>824200</v>
      </c>
      <c r="C8165" s="208">
        <v>351419</v>
      </c>
      <c r="D8165" s="309">
        <v>19328.04</v>
      </c>
      <c r="E8165" s="206">
        <v>28113.52</v>
      </c>
      <c r="F8165" s="206">
        <v>31627.71</v>
      </c>
      <c r="G8165" s="205">
        <f t="shared" si="646"/>
        <v>0.42637587964086388</v>
      </c>
      <c r="H8165" s="207">
        <f t="shared" si="647"/>
        <v>0.45</v>
      </c>
      <c r="I8165" s="213">
        <v>331948</v>
      </c>
      <c r="J8165" s="213">
        <v>18257.14</v>
      </c>
      <c r="K8165" s="212">
        <v>26555.84</v>
      </c>
      <c r="L8165" s="212">
        <v>29875.32</v>
      </c>
      <c r="M8165" s="239">
        <f t="shared" si="644"/>
        <v>0.51520000000000432</v>
      </c>
      <c r="N8165" s="239"/>
      <c r="O8165" s="178"/>
      <c r="P8165" s="178"/>
      <c r="Q8165" s="178"/>
      <c r="R8165" s="178"/>
      <c r="S8165" s="178"/>
      <c r="T8165" s="178"/>
      <c r="U8165" s="178"/>
      <c r="V8165" s="178"/>
      <c r="W8165" s="178"/>
      <c r="X8165" s="178"/>
      <c r="Y8165" s="210">
        <f t="shared" si="643"/>
        <v>0.40275175928172774</v>
      </c>
      <c r="Z8165" s="211">
        <f t="shared" si="645"/>
        <v>0.44</v>
      </c>
      <c r="AA8165" s="178"/>
      <c r="AB8165" s="178"/>
      <c r="AC8165" s="178"/>
    </row>
    <row r="8166" spans="2:29" x14ac:dyDescent="0.35">
      <c r="B8166" s="222">
        <v>824300</v>
      </c>
      <c r="C8166" s="208">
        <v>351464</v>
      </c>
      <c r="D8166" s="309">
        <v>19330.52</v>
      </c>
      <c r="E8166" s="206">
        <v>28117.119999999999</v>
      </c>
      <c r="F8166" s="206">
        <v>31631.759999999998</v>
      </c>
      <c r="G8166" s="205">
        <f t="shared" si="646"/>
        <v>0.42637874560232925</v>
      </c>
      <c r="H8166" s="207">
        <f t="shared" si="647"/>
        <v>0.45</v>
      </c>
      <c r="I8166" s="213">
        <v>331994</v>
      </c>
      <c r="J8166" s="213">
        <v>18259.669999999998</v>
      </c>
      <c r="K8166" s="212">
        <v>26559.52</v>
      </c>
      <c r="L8166" s="212">
        <v>29879.46</v>
      </c>
      <c r="M8166" s="239">
        <f t="shared" si="644"/>
        <v>0.51530000000027942</v>
      </c>
      <c r="N8166" s="239"/>
      <c r="O8166" s="178"/>
      <c r="P8166" s="178"/>
      <c r="Q8166" s="178"/>
      <c r="R8166" s="178"/>
      <c r="S8166" s="178"/>
      <c r="T8166" s="178"/>
      <c r="U8166" s="178"/>
      <c r="V8166" s="178"/>
      <c r="W8166" s="178"/>
      <c r="X8166" s="178"/>
      <c r="Y8166" s="210">
        <f t="shared" si="643"/>
        <v>0.4027587043552105</v>
      </c>
      <c r="Z8166" s="211">
        <f t="shared" si="645"/>
        <v>0.46</v>
      </c>
      <c r="AA8166" s="178"/>
      <c r="AB8166" s="178"/>
      <c r="AC8166" s="178"/>
    </row>
    <row r="8167" spans="2:29" x14ac:dyDescent="0.35">
      <c r="B8167" s="222">
        <v>824400</v>
      </c>
      <c r="C8167" s="208">
        <v>351509</v>
      </c>
      <c r="D8167" s="309">
        <v>19332.990000000002</v>
      </c>
      <c r="E8167" s="206">
        <v>28120.720000000001</v>
      </c>
      <c r="F8167" s="206">
        <v>31635.81</v>
      </c>
      <c r="G8167" s="205">
        <f t="shared" si="646"/>
        <v>0.42638161086851045</v>
      </c>
      <c r="H8167" s="207">
        <f t="shared" si="647"/>
        <v>0.45</v>
      </c>
      <c r="I8167" s="213">
        <v>332038</v>
      </c>
      <c r="J8167" s="213">
        <v>18262.09</v>
      </c>
      <c r="K8167" s="212">
        <v>26563.040000000001</v>
      </c>
      <c r="L8167" s="212">
        <v>29883.42</v>
      </c>
      <c r="M8167" s="239">
        <f t="shared" si="644"/>
        <v>0.51519999999989519</v>
      </c>
      <c r="N8167" s="239"/>
      <c r="O8167" s="178"/>
      <c r="P8167" s="178"/>
      <c r="Q8167" s="178"/>
      <c r="R8167" s="178"/>
      <c r="S8167" s="178"/>
      <c r="T8167" s="178"/>
      <c r="U8167" s="178"/>
      <c r="V8167" s="178"/>
      <c r="W8167" s="178"/>
      <c r="X8167" s="178"/>
      <c r="Y8167" s="210">
        <f t="shared" si="643"/>
        <v>0.40276322173702084</v>
      </c>
      <c r="Z8167" s="211">
        <f t="shared" si="645"/>
        <v>0.44</v>
      </c>
      <c r="AA8167" s="178"/>
      <c r="AB8167" s="178"/>
      <c r="AC8167" s="178"/>
    </row>
    <row r="8168" spans="2:29" x14ac:dyDescent="0.35">
      <c r="B8168" s="222">
        <v>824500</v>
      </c>
      <c r="C8168" s="208">
        <v>351554</v>
      </c>
      <c r="D8168" s="309">
        <v>19335.47</v>
      </c>
      <c r="E8168" s="206">
        <v>28124.32</v>
      </c>
      <c r="F8168" s="206">
        <v>31639.86</v>
      </c>
      <c r="G8168" s="205">
        <f t="shared" si="646"/>
        <v>0.4263844754396604</v>
      </c>
      <c r="H8168" s="207">
        <f t="shared" si="647"/>
        <v>0.45</v>
      </c>
      <c r="I8168" s="213">
        <v>332084</v>
      </c>
      <c r="J8168" s="213">
        <v>18264.62</v>
      </c>
      <c r="K8168" s="212">
        <v>26566.720000000001</v>
      </c>
      <c r="L8168" s="212">
        <v>29887.56</v>
      </c>
      <c r="M8168" s="239">
        <f t="shared" si="644"/>
        <v>0.51529999999955178</v>
      </c>
      <c r="N8168" s="239"/>
      <c r="O8168" s="178"/>
      <c r="P8168" s="178"/>
      <c r="Q8168" s="178"/>
      <c r="R8168" s="178"/>
      <c r="S8168" s="178"/>
      <c r="T8168" s="178"/>
      <c r="U8168" s="178"/>
      <c r="V8168" s="178"/>
      <c r="W8168" s="178"/>
      <c r="X8168" s="178"/>
      <c r="Y8168" s="210">
        <f t="shared" si="643"/>
        <v>0.40277016373559732</v>
      </c>
      <c r="Z8168" s="211">
        <f t="shared" si="645"/>
        <v>0.46</v>
      </c>
      <c r="AA8168" s="178"/>
      <c r="AB8168" s="178"/>
      <c r="AC8168" s="178"/>
    </row>
    <row r="8169" spans="2:29" x14ac:dyDescent="0.35">
      <c r="B8169" s="222">
        <v>824600</v>
      </c>
      <c r="C8169" s="208">
        <v>351599</v>
      </c>
      <c r="D8169" s="309">
        <v>19337.939999999999</v>
      </c>
      <c r="E8169" s="206">
        <v>28127.919999999998</v>
      </c>
      <c r="F8169" s="206">
        <v>31643.91</v>
      </c>
      <c r="G8169" s="205">
        <f t="shared" si="646"/>
        <v>0.42638733931603201</v>
      </c>
      <c r="H8169" s="207">
        <f t="shared" si="647"/>
        <v>0.45</v>
      </c>
      <c r="I8169" s="213">
        <v>332128</v>
      </c>
      <c r="J8169" s="213">
        <v>18267.04</v>
      </c>
      <c r="K8169" s="212">
        <v>26570.240000000002</v>
      </c>
      <c r="L8169" s="212">
        <v>29891.52</v>
      </c>
      <c r="M8169" s="239">
        <f t="shared" si="644"/>
        <v>0.51519999999974975</v>
      </c>
      <c r="N8169" s="239"/>
      <c r="O8169" s="178"/>
      <c r="P8169" s="178"/>
      <c r="Q8169" s="178"/>
      <c r="R8169" s="178"/>
      <c r="S8169" s="178"/>
      <c r="T8169" s="178"/>
      <c r="U8169" s="178"/>
      <c r="V8169" s="178"/>
      <c r="W8169" s="178"/>
      <c r="X8169" s="178"/>
      <c r="Y8169" s="210">
        <f t="shared" si="643"/>
        <v>0.40277467863206401</v>
      </c>
      <c r="Z8169" s="211">
        <f t="shared" si="645"/>
        <v>0.44</v>
      </c>
      <c r="AA8169" s="178"/>
      <c r="AB8169" s="178"/>
      <c r="AC8169" s="178"/>
    </row>
    <row r="8170" spans="2:29" x14ac:dyDescent="0.35">
      <c r="B8170" s="222">
        <v>824700</v>
      </c>
      <c r="C8170" s="208">
        <v>351644</v>
      </c>
      <c r="D8170" s="309">
        <v>19340.419999999998</v>
      </c>
      <c r="E8170" s="206">
        <v>28131.52</v>
      </c>
      <c r="F8170" s="206">
        <v>31647.96</v>
      </c>
      <c r="G8170" s="205">
        <f t="shared" si="646"/>
        <v>0.42639020249787801</v>
      </c>
      <c r="H8170" s="207">
        <f t="shared" si="647"/>
        <v>0.45</v>
      </c>
      <c r="I8170" s="213">
        <v>332174</v>
      </c>
      <c r="J8170" s="213">
        <v>18269.57</v>
      </c>
      <c r="K8170" s="212">
        <v>26573.919999999998</v>
      </c>
      <c r="L8170" s="212">
        <v>29895.66</v>
      </c>
      <c r="M8170" s="239">
        <f t="shared" si="644"/>
        <v>0.51530000000006115</v>
      </c>
      <c r="N8170" s="239"/>
      <c r="O8170" s="178"/>
      <c r="P8170" s="178"/>
      <c r="Q8170" s="178"/>
      <c r="R8170" s="178"/>
      <c r="S8170" s="178"/>
      <c r="T8170" s="178"/>
      <c r="U8170" s="178"/>
      <c r="V8170" s="178"/>
      <c r="W8170" s="178"/>
      <c r="X8170" s="178"/>
      <c r="Y8170" s="210">
        <f t="shared" si="643"/>
        <v>0.40278161755789982</v>
      </c>
      <c r="Z8170" s="211">
        <f t="shared" si="645"/>
        <v>0.46</v>
      </c>
      <c r="AA8170" s="178"/>
      <c r="AB8170" s="178"/>
      <c r="AC8170" s="178"/>
    </row>
    <row r="8171" spans="2:29" x14ac:dyDescent="0.35">
      <c r="B8171" s="222">
        <v>824800</v>
      </c>
      <c r="C8171" s="208">
        <v>351689</v>
      </c>
      <c r="D8171" s="309">
        <v>19342.89</v>
      </c>
      <c r="E8171" s="206">
        <v>28135.119999999999</v>
      </c>
      <c r="F8171" s="206">
        <v>31652.01</v>
      </c>
      <c r="G8171" s="205">
        <f t="shared" si="646"/>
        <v>0.42639306498545104</v>
      </c>
      <c r="H8171" s="207">
        <f t="shared" si="647"/>
        <v>0.45</v>
      </c>
      <c r="I8171" s="213">
        <v>332218</v>
      </c>
      <c r="J8171" s="213">
        <v>18271.990000000002</v>
      </c>
      <c r="K8171" s="212">
        <v>26577.439999999999</v>
      </c>
      <c r="L8171" s="212">
        <v>29899.62</v>
      </c>
      <c r="M8171" s="239">
        <f t="shared" si="644"/>
        <v>0.51520000000025901</v>
      </c>
      <c r="N8171" s="239"/>
      <c r="O8171" s="178"/>
      <c r="P8171" s="178"/>
      <c r="Q8171" s="178"/>
      <c r="R8171" s="178"/>
      <c r="S8171" s="178"/>
      <c r="T8171" s="178"/>
      <c r="U8171" s="178"/>
      <c r="V8171" s="178"/>
      <c r="W8171" s="178"/>
      <c r="X8171" s="178"/>
      <c r="Y8171" s="210">
        <f t="shared" si="643"/>
        <v>0.40278612997090202</v>
      </c>
      <c r="Z8171" s="211">
        <f t="shared" si="645"/>
        <v>0.44</v>
      </c>
      <c r="AA8171" s="178"/>
      <c r="AB8171" s="178"/>
      <c r="AC8171" s="178"/>
    </row>
    <row r="8172" spans="2:29" x14ac:dyDescent="0.35">
      <c r="B8172" s="222">
        <v>824900</v>
      </c>
      <c r="C8172" s="208">
        <v>351734</v>
      </c>
      <c r="D8172" s="309">
        <v>19345.37</v>
      </c>
      <c r="E8172" s="206">
        <v>28138.720000000001</v>
      </c>
      <c r="F8172" s="206">
        <v>31656.06</v>
      </c>
      <c r="G8172" s="205">
        <f t="shared" si="646"/>
        <v>0.42639592677900351</v>
      </c>
      <c r="H8172" s="207">
        <f t="shared" si="647"/>
        <v>0.45</v>
      </c>
      <c r="I8172" s="213">
        <v>332264</v>
      </c>
      <c r="J8172" s="213">
        <v>18274.52</v>
      </c>
      <c r="K8172" s="212">
        <v>26581.119999999999</v>
      </c>
      <c r="L8172" s="212">
        <v>29903.759999999998</v>
      </c>
      <c r="M8172" s="239">
        <f t="shared" si="644"/>
        <v>0.51529999999995202</v>
      </c>
      <c r="N8172" s="239"/>
      <c r="O8172" s="178"/>
      <c r="P8172" s="178"/>
      <c r="Q8172" s="178"/>
      <c r="R8172" s="178"/>
      <c r="S8172" s="178"/>
      <c r="T8172" s="178"/>
      <c r="U8172" s="178"/>
      <c r="V8172" s="178"/>
      <c r="W8172" s="178"/>
      <c r="X8172" s="178"/>
      <c r="Y8172" s="210">
        <f t="shared" si="643"/>
        <v>0.40279306582616076</v>
      </c>
      <c r="Z8172" s="211">
        <f t="shared" si="645"/>
        <v>0.46</v>
      </c>
      <c r="AA8172" s="178"/>
      <c r="AB8172" s="178"/>
      <c r="AC8172" s="178"/>
    </row>
    <row r="8173" spans="2:29" x14ac:dyDescent="0.35">
      <c r="B8173" s="222">
        <v>825000</v>
      </c>
      <c r="C8173" s="208">
        <v>351779</v>
      </c>
      <c r="D8173" s="309">
        <v>19347.84</v>
      </c>
      <c r="E8173" s="206">
        <v>28142.32</v>
      </c>
      <c r="F8173" s="206">
        <v>31660.11</v>
      </c>
      <c r="G8173" s="205">
        <f t="shared" si="646"/>
        <v>0.42639878787878788</v>
      </c>
      <c r="H8173" s="207">
        <f t="shared" si="647"/>
        <v>0.45</v>
      </c>
      <c r="I8173" s="213">
        <v>332308</v>
      </c>
      <c r="J8173" s="213">
        <v>18276.939999999999</v>
      </c>
      <c r="K8173" s="212">
        <v>26584.639999999999</v>
      </c>
      <c r="L8173" s="212">
        <v>29907.72</v>
      </c>
      <c r="M8173" s="239">
        <f t="shared" si="644"/>
        <v>0.51520000000011346</v>
      </c>
      <c r="N8173" s="239"/>
      <c r="O8173" s="178"/>
      <c r="P8173" s="178"/>
      <c r="Q8173" s="178"/>
      <c r="R8173" s="178"/>
      <c r="S8173" s="178"/>
      <c r="T8173" s="178"/>
      <c r="U8173" s="178"/>
      <c r="V8173" s="178"/>
      <c r="W8173" s="178"/>
      <c r="X8173" s="178"/>
      <c r="Y8173" s="210">
        <f t="shared" si="643"/>
        <v>0.40279757575757574</v>
      </c>
      <c r="Z8173" s="211">
        <f t="shared" si="645"/>
        <v>0.44</v>
      </c>
      <c r="AA8173" s="178"/>
      <c r="AB8173" s="178"/>
      <c r="AC8173" s="178"/>
    </row>
    <row r="8174" spans="2:29" x14ac:dyDescent="0.35">
      <c r="B8174" s="222">
        <v>825100</v>
      </c>
      <c r="C8174" s="208">
        <v>351824</v>
      </c>
      <c r="D8174" s="309">
        <v>19350.32</v>
      </c>
      <c r="E8174" s="206">
        <v>28145.919999999998</v>
      </c>
      <c r="F8174" s="206">
        <v>31664.16</v>
      </c>
      <c r="G8174" s="205">
        <f t="shared" si="646"/>
        <v>0.42640164828505633</v>
      </c>
      <c r="H8174" s="207">
        <f t="shared" si="647"/>
        <v>0.45</v>
      </c>
      <c r="I8174" s="213">
        <v>332354</v>
      </c>
      <c r="J8174" s="213">
        <v>18279.47</v>
      </c>
      <c r="K8174" s="212">
        <v>26588.32</v>
      </c>
      <c r="L8174" s="212">
        <v>29911.86</v>
      </c>
      <c r="M8174" s="239">
        <f t="shared" si="644"/>
        <v>0.51529999999980647</v>
      </c>
      <c r="N8174" s="239"/>
      <c r="O8174" s="178"/>
      <c r="P8174" s="178"/>
      <c r="Q8174" s="178"/>
      <c r="R8174" s="178"/>
      <c r="S8174" s="178"/>
      <c r="T8174" s="178"/>
      <c r="U8174" s="178"/>
      <c r="V8174" s="178"/>
      <c r="W8174" s="178"/>
      <c r="X8174" s="178"/>
      <c r="Y8174" s="210">
        <f t="shared" si="643"/>
        <v>0.40280450854441885</v>
      </c>
      <c r="Z8174" s="211">
        <f t="shared" si="645"/>
        <v>0.46</v>
      </c>
      <c r="AA8174" s="178"/>
      <c r="AB8174" s="178"/>
      <c r="AC8174" s="178"/>
    </row>
    <row r="8175" spans="2:29" x14ac:dyDescent="0.35">
      <c r="B8175" s="222">
        <v>825200</v>
      </c>
      <c r="C8175" s="208">
        <v>351869</v>
      </c>
      <c r="D8175" s="309">
        <v>19352.79</v>
      </c>
      <c r="E8175" s="206">
        <v>28149.52</v>
      </c>
      <c r="F8175" s="206">
        <v>31668.21</v>
      </c>
      <c r="G8175" s="205">
        <f t="shared" si="646"/>
        <v>0.42640450799806107</v>
      </c>
      <c r="H8175" s="207">
        <f t="shared" si="647"/>
        <v>0.45</v>
      </c>
      <c r="I8175" s="213">
        <v>332398</v>
      </c>
      <c r="J8175" s="213">
        <v>18281.89</v>
      </c>
      <c r="K8175" s="212">
        <v>26591.84</v>
      </c>
      <c r="L8175" s="212">
        <v>29915.82</v>
      </c>
      <c r="M8175" s="239">
        <f t="shared" si="644"/>
        <v>0.51520000000000432</v>
      </c>
      <c r="N8175" s="239"/>
      <c r="O8175" s="178"/>
      <c r="P8175" s="178"/>
      <c r="Q8175" s="178"/>
      <c r="R8175" s="178"/>
      <c r="S8175" s="178"/>
      <c r="T8175" s="178"/>
      <c r="U8175" s="178"/>
      <c r="V8175" s="178"/>
      <c r="W8175" s="178"/>
      <c r="X8175" s="178"/>
      <c r="Y8175" s="210">
        <f t="shared" si="643"/>
        <v>0.40280901599612218</v>
      </c>
      <c r="Z8175" s="211">
        <f t="shared" si="645"/>
        <v>0.44</v>
      </c>
      <c r="AA8175" s="178"/>
      <c r="AB8175" s="178"/>
      <c r="AC8175" s="178"/>
    </row>
    <row r="8176" spans="2:29" x14ac:dyDescent="0.35">
      <c r="B8176" s="222">
        <v>825300</v>
      </c>
      <c r="C8176" s="208">
        <v>351914</v>
      </c>
      <c r="D8176" s="309">
        <v>19355.27</v>
      </c>
      <c r="E8176" s="206">
        <v>28153.119999999999</v>
      </c>
      <c r="F8176" s="206">
        <v>31672.26</v>
      </c>
      <c r="G8176" s="205">
        <f t="shared" si="646"/>
        <v>0.42640736701805404</v>
      </c>
      <c r="H8176" s="207">
        <f t="shared" si="647"/>
        <v>0.45</v>
      </c>
      <c r="I8176" s="213">
        <v>332444</v>
      </c>
      <c r="J8176" s="213">
        <v>18284.419999999998</v>
      </c>
      <c r="K8176" s="212">
        <v>26595.52</v>
      </c>
      <c r="L8176" s="212">
        <v>29919.96</v>
      </c>
      <c r="M8176" s="239">
        <f t="shared" si="644"/>
        <v>0.51530000000027942</v>
      </c>
      <c r="N8176" s="239"/>
      <c r="O8176" s="178"/>
      <c r="P8176" s="178"/>
      <c r="Q8176" s="178"/>
      <c r="R8176" s="178"/>
      <c r="S8176" s="178"/>
      <c r="T8176" s="178"/>
      <c r="U8176" s="178"/>
      <c r="V8176" s="178"/>
      <c r="W8176" s="178"/>
      <c r="X8176" s="178"/>
      <c r="Y8176" s="210">
        <f t="shared" si="643"/>
        <v>0.40281594571670909</v>
      </c>
      <c r="Z8176" s="211">
        <f t="shared" si="645"/>
        <v>0.46</v>
      </c>
      <c r="AA8176" s="178"/>
      <c r="AB8176" s="178"/>
      <c r="AC8176" s="178"/>
    </row>
    <row r="8177" spans="2:29" x14ac:dyDescent="0.35">
      <c r="B8177" s="222">
        <v>825400</v>
      </c>
      <c r="C8177" s="208">
        <v>351959</v>
      </c>
      <c r="D8177" s="309">
        <v>19357.740000000002</v>
      </c>
      <c r="E8177" s="206">
        <v>28156.720000000001</v>
      </c>
      <c r="F8177" s="206">
        <v>31676.31</v>
      </c>
      <c r="G8177" s="205">
        <f t="shared" si="646"/>
        <v>0.42641022534528711</v>
      </c>
      <c r="H8177" s="207">
        <f t="shared" si="647"/>
        <v>0.45</v>
      </c>
      <c r="I8177" s="213">
        <v>332488</v>
      </c>
      <c r="J8177" s="213">
        <v>18286.84</v>
      </c>
      <c r="K8177" s="212">
        <v>26599.040000000001</v>
      </c>
      <c r="L8177" s="212">
        <v>29923.919999999998</v>
      </c>
      <c r="M8177" s="239">
        <f t="shared" si="644"/>
        <v>0.51519999999989519</v>
      </c>
      <c r="N8177" s="239"/>
      <c r="O8177" s="178"/>
      <c r="P8177" s="178"/>
      <c r="Q8177" s="178"/>
      <c r="R8177" s="178"/>
      <c r="S8177" s="178"/>
      <c r="T8177" s="178"/>
      <c r="U8177" s="178"/>
      <c r="V8177" s="178"/>
      <c r="W8177" s="178"/>
      <c r="X8177" s="178"/>
      <c r="Y8177" s="210">
        <f t="shared" si="643"/>
        <v>0.40282045069057426</v>
      </c>
      <c r="Z8177" s="211">
        <f t="shared" si="645"/>
        <v>0.44</v>
      </c>
      <c r="AA8177" s="178"/>
      <c r="AB8177" s="178"/>
      <c r="AC8177" s="178"/>
    </row>
    <row r="8178" spans="2:29" x14ac:dyDescent="0.35">
      <c r="B8178" s="222">
        <v>825500</v>
      </c>
      <c r="C8178" s="208">
        <v>352004</v>
      </c>
      <c r="D8178" s="309">
        <v>19360.22</v>
      </c>
      <c r="E8178" s="206">
        <v>28160.32</v>
      </c>
      <c r="F8178" s="206">
        <v>31680.36</v>
      </c>
      <c r="G8178" s="205">
        <f t="shared" si="646"/>
        <v>0.42641308298001213</v>
      </c>
      <c r="H8178" s="207">
        <f t="shared" si="647"/>
        <v>0.45</v>
      </c>
      <c r="I8178" s="213">
        <v>332534</v>
      </c>
      <c r="J8178" s="213">
        <v>18289.37</v>
      </c>
      <c r="K8178" s="212">
        <v>26602.720000000001</v>
      </c>
      <c r="L8178" s="212">
        <v>29928.06</v>
      </c>
      <c r="M8178" s="239">
        <f t="shared" si="644"/>
        <v>0.51529999999955178</v>
      </c>
      <c r="N8178" s="239"/>
      <c r="O8178" s="178"/>
      <c r="P8178" s="178"/>
      <c r="Q8178" s="178"/>
      <c r="R8178" s="178"/>
      <c r="S8178" s="178"/>
      <c r="T8178" s="178"/>
      <c r="U8178" s="178"/>
      <c r="V8178" s="178"/>
      <c r="W8178" s="178"/>
      <c r="X8178" s="178"/>
      <c r="Y8178" s="210">
        <f t="shared" si="643"/>
        <v>0.40282737734706237</v>
      </c>
      <c r="Z8178" s="211">
        <f t="shared" si="645"/>
        <v>0.46</v>
      </c>
      <c r="AA8178" s="178"/>
      <c r="AB8178" s="178"/>
      <c r="AC8178" s="178"/>
    </row>
    <row r="8179" spans="2:29" x14ac:dyDescent="0.35">
      <c r="B8179" s="222">
        <v>825600</v>
      </c>
      <c r="C8179" s="208">
        <v>352049</v>
      </c>
      <c r="D8179" s="309">
        <v>19362.689999999999</v>
      </c>
      <c r="E8179" s="206">
        <v>28163.919999999998</v>
      </c>
      <c r="F8179" s="206">
        <v>31684.41</v>
      </c>
      <c r="G8179" s="205">
        <f t="shared" si="646"/>
        <v>0.42641593992248061</v>
      </c>
      <c r="H8179" s="207">
        <f t="shared" si="647"/>
        <v>0.45</v>
      </c>
      <c r="I8179" s="213">
        <v>332578</v>
      </c>
      <c r="J8179" s="213">
        <v>18291.79</v>
      </c>
      <c r="K8179" s="212">
        <v>26606.240000000002</v>
      </c>
      <c r="L8179" s="212">
        <v>29932.02</v>
      </c>
      <c r="M8179" s="239">
        <f t="shared" si="644"/>
        <v>0.51519999999974975</v>
      </c>
      <c r="N8179" s="239"/>
      <c r="O8179" s="178"/>
      <c r="P8179" s="178"/>
      <c r="Q8179" s="178"/>
      <c r="R8179" s="178"/>
      <c r="S8179" s="178"/>
      <c r="T8179" s="178"/>
      <c r="U8179" s="178"/>
      <c r="V8179" s="178"/>
      <c r="W8179" s="178"/>
      <c r="X8179" s="178"/>
      <c r="Y8179" s="210">
        <f t="shared" si="643"/>
        <v>0.40283187984496122</v>
      </c>
      <c r="Z8179" s="211">
        <f t="shared" si="645"/>
        <v>0.44</v>
      </c>
      <c r="AA8179" s="178"/>
      <c r="AB8179" s="178"/>
      <c r="AC8179" s="178"/>
    </row>
    <row r="8180" spans="2:29" x14ac:dyDescent="0.35">
      <c r="B8180" s="222">
        <v>825700</v>
      </c>
      <c r="C8180" s="208">
        <v>352094</v>
      </c>
      <c r="D8180" s="309">
        <v>19365.169999999998</v>
      </c>
      <c r="E8180" s="206">
        <v>28167.52</v>
      </c>
      <c r="F8180" s="206">
        <v>31688.46</v>
      </c>
      <c r="G8180" s="205">
        <f t="shared" si="646"/>
        <v>0.42641879617294415</v>
      </c>
      <c r="H8180" s="207">
        <f t="shared" si="647"/>
        <v>0.45</v>
      </c>
      <c r="I8180" s="213">
        <v>332624</v>
      </c>
      <c r="J8180" s="213">
        <v>18294.32</v>
      </c>
      <c r="K8180" s="212">
        <v>26609.919999999998</v>
      </c>
      <c r="L8180" s="212">
        <v>29936.16</v>
      </c>
      <c r="M8180" s="239">
        <f t="shared" si="644"/>
        <v>0.51530000000006115</v>
      </c>
      <c r="N8180" s="239"/>
      <c r="O8180" s="178"/>
      <c r="P8180" s="178"/>
      <c r="Q8180" s="178"/>
      <c r="R8180" s="178"/>
      <c r="S8180" s="178"/>
      <c r="T8180" s="178"/>
      <c r="U8180" s="178"/>
      <c r="V8180" s="178"/>
      <c r="W8180" s="178"/>
      <c r="X8180" s="178"/>
      <c r="Y8180" s="210">
        <f t="shared" si="643"/>
        <v>0.4028388034395059</v>
      </c>
      <c r="Z8180" s="211">
        <f t="shared" si="645"/>
        <v>0.46</v>
      </c>
      <c r="AA8180" s="178"/>
      <c r="AB8180" s="178"/>
      <c r="AC8180" s="178"/>
    </row>
    <row r="8181" spans="2:29" x14ac:dyDescent="0.35">
      <c r="B8181" s="222">
        <v>825800</v>
      </c>
      <c r="C8181" s="208">
        <v>352139</v>
      </c>
      <c r="D8181" s="309">
        <v>19367.64</v>
      </c>
      <c r="E8181" s="206">
        <v>28171.119999999999</v>
      </c>
      <c r="F8181" s="206">
        <v>31692.51</v>
      </c>
      <c r="G8181" s="205">
        <f t="shared" si="646"/>
        <v>0.42642165173165414</v>
      </c>
      <c r="H8181" s="207">
        <f t="shared" si="647"/>
        <v>0.45</v>
      </c>
      <c r="I8181" s="213">
        <v>332668</v>
      </c>
      <c r="J8181" s="213">
        <v>18296.740000000002</v>
      </c>
      <c r="K8181" s="212">
        <v>26613.439999999999</v>
      </c>
      <c r="L8181" s="212">
        <v>29940.12</v>
      </c>
      <c r="M8181" s="239">
        <f t="shared" si="644"/>
        <v>0.51520000000025901</v>
      </c>
      <c r="N8181" s="239"/>
      <c r="O8181" s="178"/>
      <c r="P8181" s="178"/>
      <c r="Q8181" s="178"/>
      <c r="R8181" s="178"/>
      <c r="S8181" s="178"/>
      <c r="T8181" s="178"/>
      <c r="U8181" s="178"/>
      <c r="V8181" s="178"/>
      <c r="W8181" s="178"/>
      <c r="X8181" s="178"/>
      <c r="Y8181" s="210">
        <f t="shared" si="643"/>
        <v>0.40284330346330832</v>
      </c>
      <c r="Z8181" s="211">
        <f t="shared" si="645"/>
        <v>0.44</v>
      </c>
      <c r="AA8181" s="178"/>
      <c r="AB8181" s="178"/>
      <c r="AC8181" s="178"/>
    </row>
    <row r="8182" spans="2:29" x14ac:dyDescent="0.35">
      <c r="B8182" s="222">
        <v>825900</v>
      </c>
      <c r="C8182" s="208">
        <v>352184</v>
      </c>
      <c r="D8182" s="309">
        <v>19370.12</v>
      </c>
      <c r="E8182" s="206">
        <v>28174.720000000001</v>
      </c>
      <c r="F8182" s="206">
        <v>31696.560000000001</v>
      </c>
      <c r="G8182" s="205">
        <f t="shared" si="646"/>
        <v>0.42642450659886183</v>
      </c>
      <c r="H8182" s="207">
        <f t="shared" si="647"/>
        <v>0.45</v>
      </c>
      <c r="I8182" s="213">
        <v>332714</v>
      </c>
      <c r="J8182" s="213">
        <v>18299.27</v>
      </c>
      <c r="K8182" s="212">
        <v>26617.119999999999</v>
      </c>
      <c r="L8182" s="212">
        <v>29944.26</v>
      </c>
      <c r="M8182" s="239">
        <f t="shared" si="644"/>
        <v>0.51529999999995202</v>
      </c>
      <c r="N8182" s="239"/>
      <c r="O8182" s="178"/>
      <c r="P8182" s="178"/>
      <c r="Q8182" s="178"/>
      <c r="R8182" s="178"/>
      <c r="S8182" s="178"/>
      <c r="T8182" s="178"/>
      <c r="U8182" s="178"/>
      <c r="V8182" s="178"/>
      <c r="W8182" s="178"/>
      <c r="X8182" s="178"/>
      <c r="Y8182" s="210">
        <f t="shared" si="643"/>
        <v>0.4028502239980627</v>
      </c>
      <c r="Z8182" s="211">
        <f t="shared" si="645"/>
        <v>0.46</v>
      </c>
      <c r="AA8182" s="178"/>
      <c r="AB8182" s="178"/>
      <c r="AC8182" s="178"/>
    </row>
    <row r="8183" spans="2:29" x14ac:dyDescent="0.35">
      <c r="B8183" s="222">
        <v>826000</v>
      </c>
      <c r="C8183" s="208">
        <v>352229</v>
      </c>
      <c r="D8183" s="309">
        <v>19372.59</v>
      </c>
      <c r="E8183" s="206">
        <v>28178.32</v>
      </c>
      <c r="F8183" s="206">
        <v>31700.61</v>
      </c>
      <c r="G8183" s="205">
        <f t="shared" si="646"/>
        <v>0.42642736077481841</v>
      </c>
      <c r="H8183" s="207">
        <f t="shared" si="647"/>
        <v>0.45</v>
      </c>
      <c r="I8183" s="213">
        <v>332758</v>
      </c>
      <c r="J8183" s="213">
        <v>18301.689999999999</v>
      </c>
      <c r="K8183" s="212">
        <v>26620.639999999999</v>
      </c>
      <c r="L8183" s="212">
        <v>29948.22</v>
      </c>
      <c r="M8183" s="239">
        <f t="shared" si="644"/>
        <v>0.51520000000011346</v>
      </c>
      <c r="N8183" s="239"/>
      <c r="O8183" s="178"/>
      <c r="P8183" s="178"/>
      <c r="Q8183" s="178"/>
      <c r="R8183" s="178"/>
      <c r="S8183" s="178"/>
      <c r="T8183" s="178"/>
      <c r="U8183" s="178"/>
      <c r="V8183" s="178"/>
      <c r="W8183" s="178"/>
      <c r="X8183" s="178"/>
      <c r="Y8183" s="210">
        <f t="shared" si="643"/>
        <v>0.40285472154963681</v>
      </c>
      <c r="Z8183" s="211">
        <f t="shared" si="645"/>
        <v>0.44</v>
      </c>
      <c r="AA8183" s="178"/>
      <c r="AB8183" s="178"/>
      <c r="AC8183" s="178"/>
    </row>
    <row r="8184" spans="2:29" x14ac:dyDescent="0.35">
      <c r="B8184" s="222">
        <v>826100</v>
      </c>
      <c r="C8184" s="208">
        <v>352274</v>
      </c>
      <c r="D8184" s="309">
        <v>19375.07</v>
      </c>
      <c r="E8184" s="206">
        <v>28181.919999999998</v>
      </c>
      <c r="F8184" s="206">
        <v>31704.66</v>
      </c>
      <c r="G8184" s="205">
        <f t="shared" si="646"/>
        <v>0.42643021425977484</v>
      </c>
      <c r="H8184" s="207">
        <f t="shared" si="647"/>
        <v>0.45</v>
      </c>
      <c r="I8184" s="213">
        <v>332804</v>
      </c>
      <c r="J8184" s="213">
        <v>18304.22</v>
      </c>
      <c r="K8184" s="212">
        <v>26624.32</v>
      </c>
      <c r="L8184" s="212">
        <v>29952.36</v>
      </c>
      <c r="M8184" s="239">
        <f t="shared" si="644"/>
        <v>0.51529999999980647</v>
      </c>
      <c r="N8184" s="239"/>
      <c r="O8184" s="178"/>
      <c r="P8184" s="178"/>
      <c r="Q8184" s="178"/>
      <c r="R8184" s="178"/>
      <c r="S8184" s="178"/>
      <c r="T8184" s="178"/>
      <c r="U8184" s="178"/>
      <c r="V8184" s="178"/>
      <c r="W8184" s="178"/>
      <c r="X8184" s="178"/>
      <c r="Y8184" s="210">
        <f t="shared" si="643"/>
        <v>0.40286163902675221</v>
      </c>
      <c r="Z8184" s="211">
        <f t="shared" si="645"/>
        <v>0.46</v>
      </c>
      <c r="AA8184" s="178"/>
      <c r="AB8184" s="178"/>
      <c r="AC8184" s="178"/>
    </row>
    <row r="8185" spans="2:29" x14ac:dyDescent="0.35">
      <c r="B8185" s="222">
        <v>826200</v>
      </c>
      <c r="C8185" s="208">
        <v>352319</v>
      </c>
      <c r="D8185" s="309">
        <v>19377.54</v>
      </c>
      <c r="E8185" s="206">
        <v>28185.52</v>
      </c>
      <c r="F8185" s="206">
        <v>31708.71</v>
      </c>
      <c r="G8185" s="205">
        <f t="shared" si="646"/>
        <v>0.4264330670539821</v>
      </c>
      <c r="H8185" s="207">
        <f t="shared" si="647"/>
        <v>0.45</v>
      </c>
      <c r="I8185" s="213">
        <v>332848</v>
      </c>
      <c r="J8185" s="213">
        <v>18306.64</v>
      </c>
      <c r="K8185" s="212">
        <v>26627.84</v>
      </c>
      <c r="L8185" s="212">
        <v>29956.32</v>
      </c>
      <c r="M8185" s="239">
        <f t="shared" si="644"/>
        <v>0.51520000000000432</v>
      </c>
      <c r="N8185" s="239"/>
      <c r="O8185" s="178"/>
      <c r="P8185" s="178"/>
      <c r="Q8185" s="178"/>
      <c r="R8185" s="178"/>
      <c r="S8185" s="178"/>
      <c r="T8185" s="178"/>
      <c r="U8185" s="178"/>
      <c r="V8185" s="178"/>
      <c r="W8185" s="178"/>
      <c r="X8185" s="178"/>
      <c r="Y8185" s="210">
        <f t="shared" si="643"/>
        <v>0.40286613410796418</v>
      </c>
      <c r="Z8185" s="211">
        <f t="shared" si="645"/>
        <v>0.44</v>
      </c>
      <c r="AA8185" s="178"/>
      <c r="AB8185" s="178"/>
      <c r="AC8185" s="178"/>
    </row>
    <row r="8186" spans="2:29" x14ac:dyDescent="0.35">
      <c r="B8186" s="222">
        <v>826300</v>
      </c>
      <c r="C8186" s="208">
        <v>352364</v>
      </c>
      <c r="D8186" s="309">
        <v>19380.02</v>
      </c>
      <c r="E8186" s="206">
        <v>28189.119999999999</v>
      </c>
      <c r="F8186" s="206">
        <v>31712.76</v>
      </c>
      <c r="G8186" s="205">
        <f t="shared" si="646"/>
        <v>0.42643591915769091</v>
      </c>
      <c r="H8186" s="207">
        <f t="shared" si="647"/>
        <v>0.45</v>
      </c>
      <c r="I8186" s="213">
        <v>332894</v>
      </c>
      <c r="J8186" s="213">
        <v>18309.169999999998</v>
      </c>
      <c r="K8186" s="212">
        <v>26631.52</v>
      </c>
      <c r="L8186" s="212">
        <v>29960.46</v>
      </c>
      <c r="M8186" s="239">
        <f t="shared" si="644"/>
        <v>0.51530000000027942</v>
      </c>
      <c r="N8186" s="239"/>
      <c r="O8186" s="178"/>
      <c r="P8186" s="178"/>
      <c r="Q8186" s="178"/>
      <c r="R8186" s="178"/>
      <c r="S8186" s="178"/>
      <c r="T8186" s="178"/>
      <c r="U8186" s="178"/>
      <c r="V8186" s="178"/>
      <c r="W8186" s="178"/>
      <c r="X8186" s="178"/>
      <c r="Y8186" s="210">
        <f t="shared" si="643"/>
        <v>0.40287304852958972</v>
      </c>
      <c r="Z8186" s="211">
        <f t="shared" si="645"/>
        <v>0.46</v>
      </c>
      <c r="AA8186" s="178"/>
      <c r="AB8186" s="178"/>
      <c r="AC8186" s="178"/>
    </row>
    <row r="8187" spans="2:29" x14ac:dyDescent="0.35">
      <c r="B8187" s="222">
        <v>826400</v>
      </c>
      <c r="C8187" s="208">
        <v>352409</v>
      </c>
      <c r="D8187" s="309">
        <v>19382.490000000002</v>
      </c>
      <c r="E8187" s="206">
        <v>28192.720000000001</v>
      </c>
      <c r="F8187" s="206">
        <v>31716.81</v>
      </c>
      <c r="G8187" s="205">
        <f t="shared" si="646"/>
        <v>0.42643877057115198</v>
      </c>
      <c r="H8187" s="207">
        <f t="shared" si="647"/>
        <v>0.45</v>
      </c>
      <c r="I8187" s="213">
        <v>332938</v>
      </c>
      <c r="J8187" s="213">
        <v>18311.59</v>
      </c>
      <c r="K8187" s="212">
        <v>26635.040000000001</v>
      </c>
      <c r="L8187" s="212">
        <v>29964.42</v>
      </c>
      <c r="M8187" s="239">
        <f t="shared" si="644"/>
        <v>0.51519999999989519</v>
      </c>
      <c r="N8187" s="239"/>
      <c r="O8187" s="178"/>
      <c r="P8187" s="178"/>
      <c r="Q8187" s="178"/>
      <c r="R8187" s="178"/>
      <c r="S8187" s="178"/>
      <c r="T8187" s="178"/>
      <c r="U8187" s="178"/>
      <c r="V8187" s="178"/>
      <c r="W8187" s="178"/>
      <c r="X8187" s="178"/>
      <c r="Y8187" s="210">
        <f t="shared" si="643"/>
        <v>0.40287754114230395</v>
      </c>
      <c r="Z8187" s="211">
        <f t="shared" si="645"/>
        <v>0.44</v>
      </c>
      <c r="AA8187" s="178"/>
      <c r="AB8187" s="178"/>
      <c r="AC8187" s="178"/>
    </row>
    <row r="8188" spans="2:29" x14ac:dyDescent="0.35">
      <c r="B8188" s="222">
        <v>826500</v>
      </c>
      <c r="C8188" s="208">
        <v>352454</v>
      </c>
      <c r="D8188" s="309">
        <v>19384.97</v>
      </c>
      <c r="E8188" s="206">
        <v>28196.32</v>
      </c>
      <c r="F8188" s="206">
        <v>31720.86</v>
      </c>
      <c r="G8188" s="205">
        <f t="shared" si="646"/>
        <v>0.42644162129461582</v>
      </c>
      <c r="H8188" s="207">
        <f t="shared" si="647"/>
        <v>0.45</v>
      </c>
      <c r="I8188" s="213">
        <v>332984</v>
      </c>
      <c r="J8188" s="213">
        <v>18314.12</v>
      </c>
      <c r="K8188" s="212">
        <v>26638.720000000001</v>
      </c>
      <c r="L8188" s="212">
        <v>29968.560000000001</v>
      </c>
      <c r="M8188" s="239">
        <f t="shared" si="644"/>
        <v>0.51529999999955178</v>
      </c>
      <c r="N8188" s="239"/>
      <c r="O8188" s="178"/>
      <c r="P8188" s="178"/>
      <c r="Q8188" s="178"/>
      <c r="R8188" s="178"/>
      <c r="S8188" s="178"/>
      <c r="T8188" s="178"/>
      <c r="U8188" s="178"/>
      <c r="V8188" s="178"/>
      <c r="W8188" s="178"/>
      <c r="X8188" s="178"/>
      <c r="Y8188" s="210">
        <f t="shared" si="643"/>
        <v>0.4028844525105868</v>
      </c>
      <c r="Z8188" s="211">
        <f t="shared" si="645"/>
        <v>0.46</v>
      </c>
      <c r="AA8188" s="178"/>
      <c r="AB8188" s="178"/>
      <c r="AC8188" s="178"/>
    </row>
    <row r="8189" spans="2:29" x14ac:dyDescent="0.35">
      <c r="B8189" s="222">
        <v>826600</v>
      </c>
      <c r="C8189" s="208">
        <v>352499</v>
      </c>
      <c r="D8189" s="309">
        <v>19387.439999999999</v>
      </c>
      <c r="E8189" s="206">
        <v>28199.919999999998</v>
      </c>
      <c r="F8189" s="206">
        <v>31724.91</v>
      </c>
      <c r="G8189" s="205">
        <f t="shared" si="646"/>
        <v>0.42644447132833291</v>
      </c>
      <c r="H8189" s="207">
        <f t="shared" si="647"/>
        <v>0.45</v>
      </c>
      <c r="I8189" s="213">
        <v>333028</v>
      </c>
      <c r="J8189" s="213">
        <v>18316.54</v>
      </c>
      <c r="K8189" s="212">
        <v>26642.240000000002</v>
      </c>
      <c r="L8189" s="212">
        <v>29972.52</v>
      </c>
      <c r="M8189" s="239">
        <f t="shared" si="644"/>
        <v>0.51519999999974975</v>
      </c>
      <c r="N8189" s="239"/>
      <c r="O8189" s="178"/>
      <c r="P8189" s="178"/>
      <c r="Q8189" s="178"/>
      <c r="R8189" s="178"/>
      <c r="S8189" s="178"/>
      <c r="T8189" s="178"/>
      <c r="U8189" s="178"/>
      <c r="V8189" s="178"/>
      <c r="W8189" s="178"/>
      <c r="X8189" s="178"/>
      <c r="Y8189" s="210">
        <f t="shared" si="643"/>
        <v>0.40288894265666586</v>
      </c>
      <c r="Z8189" s="211">
        <f t="shared" si="645"/>
        <v>0.44</v>
      </c>
      <c r="AA8189" s="178"/>
      <c r="AB8189" s="178"/>
      <c r="AC8189" s="178"/>
    </row>
    <row r="8190" spans="2:29" x14ac:dyDescent="0.35">
      <c r="B8190" s="222">
        <v>826700</v>
      </c>
      <c r="C8190" s="208">
        <v>352544</v>
      </c>
      <c r="D8190" s="309">
        <v>19389.919999999998</v>
      </c>
      <c r="E8190" s="206">
        <v>28203.52</v>
      </c>
      <c r="F8190" s="206">
        <v>31728.959999999999</v>
      </c>
      <c r="G8190" s="205">
        <f t="shared" si="646"/>
        <v>0.42644732067255353</v>
      </c>
      <c r="H8190" s="207">
        <f t="shared" si="647"/>
        <v>0.45</v>
      </c>
      <c r="I8190" s="213">
        <v>333074</v>
      </c>
      <c r="J8190" s="213">
        <v>18319.07</v>
      </c>
      <c r="K8190" s="212">
        <v>26645.919999999998</v>
      </c>
      <c r="L8190" s="212">
        <v>29976.66</v>
      </c>
      <c r="M8190" s="239">
        <f t="shared" si="644"/>
        <v>0.51530000000006115</v>
      </c>
      <c r="N8190" s="239"/>
      <c r="O8190" s="178"/>
      <c r="P8190" s="178"/>
      <c r="Q8190" s="178"/>
      <c r="R8190" s="178"/>
      <c r="S8190" s="178"/>
      <c r="T8190" s="178"/>
      <c r="U8190" s="178"/>
      <c r="V8190" s="178"/>
      <c r="W8190" s="178"/>
      <c r="X8190" s="178"/>
      <c r="Y8190" s="210">
        <f t="shared" si="643"/>
        <v>0.40289585097375108</v>
      </c>
      <c r="Z8190" s="211">
        <f t="shared" si="645"/>
        <v>0.46</v>
      </c>
      <c r="AA8190" s="178"/>
      <c r="AB8190" s="178"/>
      <c r="AC8190" s="178"/>
    </row>
    <row r="8191" spans="2:29" x14ac:dyDescent="0.35">
      <c r="B8191" s="222">
        <v>826800</v>
      </c>
      <c r="C8191" s="208">
        <v>352589</v>
      </c>
      <c r="D8191" s="309">
        <v>19392.39</v>
      </c>
      <c r="E8191" s="206">
        <v>28207.119999999999</v>
      </c>
      <c r="F8191" s="206">
        <v>31733.01</v>
      </c>
      <c r="G8191" s="205">
        <f t="shared" si="646"/>
        <v>0.42645016932752783</v>
      </c>
      <c r="H8191" s="207">
        <f t="shared" si="647"/>
        <v>0.45</v>
      </c>
      <c r="I8191" s="213">
        <v>333118</v>
      </c>
      <c r="J8191" s="213">
        <v>18321.490000000002</v>
      </c>
      <c r="K8191" s="212">
        <v>26649.439999999999</v>
      </c>
      <c r="L8191" s="212">
        <v>29980.62</v>
      </c>
      <c r="M8191" s="239">
        <f t="shared" si="644"/>
        <v>0.51520000000025901</v>
      </c>
      <c r="N8191" s="239"/>
      <c r="O8191" s="178"/>
      <c r="P8191" s="178"/>
      <c r="Q8191" s="178"/>
      <c r="R8191" s="178"/>
      <c r="S8191" s="178"/>
      <c r="T8191" s="178"/>
      <c r="U8191" s="178"/>
      <c r="V8191" s="178"/>
      <c r="W8191" s="178"/>
      <c r="X8191" s="178"/>
      <c r="Y8191" s="210">
        <f t="shared" si="643"/>
        <v>0.40290033865505565</v>
      </c>
      <c r="Z8191" s="211">
        <f t="shared" si="645"/>
        <v>0.44</v>
      </c>
      <c r="AA8191" s="178"/>
      <c r="AB8191" s="178"/>
      <c r="AC8191" s="178"/>
    </row>
    <row r="8192" spans="2:29" x14ac:dyDescent="0.35">
      <c r="B8192" s="222">
        <v>826900</v>
      </c>
      <c r="C8192" s="208">
        <v>352634</v>
      </c>
      <c r="D8192" s="309">
        <v>19394.87</v>
      </c>
      <c r="E8192" s="206">
        <v>28210.720000000001</v>
      </c>
      <c r="F8192" s="206">
        <v>31737.06</v>
      </c>
      <c r="G8192" s="205">
        <f t="shared" si="646"/>
        <v>0.42645301729350588</v>
      </c>
      <c r="H8192" s="207">
        <f t="shared" si="647"/>
        <v>0.45</v>
      </c>
      <c r="I8192" s="213">
        <v>333164</v>
      </c>
      <c r="J8192" s="213">
        <v>18324.02</v>
      </c>
      <c r="K8192" s="212">
        <v>26653.119999999999</v>
      </c>
      <c r="L8192" s="212">
        <v>29984.76</v>
      </c>
      <c r="M8192" s="239">
        <f t="shared" si="644"/>
        <v>0.51529999999995202</v>
      </c>
      <c r="N8192" s="239"/>
      <c r="O8192" s="178"/>
      <c r="P8192" s="178"/>
      <c r="Q8192" s="178"/>
      <c r="R8192" s="178"/>
      <c r="S8192" s="178"/>
      <c r="T8192" s="178"/>
      <c r="U8192" s="178"/>
      <c r="V8192" s="178"/>
      <c r="W8192" s="178"/>
      <c r="X8192" s="178"/>
      <c r="Y8192" s="210">
        <f t="shared" si="643"/>
        <v>0.40290724392308624</v>
      </c>
      <c r="Z8192" s="211">
        <f t="shared" si="645"/>
        <v>0.46</v>
      </c>
      <c r="AA8192" s="178"/>
      <c r="AB8192" s="178"/>
      <c r="AC8192" s="178"/>
    </row>
    <row r="8193" spans="2:29" x14ac:dyDescent="0.35">
      <c r="B8193" s="222">
        <v>827000</v>
      </c>
      <c r="C8193" s="208">
        <v>352679</v>
      </c>
      <c r="D8193" s="309">
        <v>19397.34</v>
      </c>
      <c r="E8193" s="206">
        <v>28214.32</v>
      </c>
      <c r="F8193" s="206">
        <v>31741.11</v>
      </c>
      <c r="G8193" s="205">
        <f t="shared" si="646"/>
        <v>0.42645586457073759</v>
      </c>
      <c r="H8193" s="207">
        <f t="shared" si="647"/>
        <v>0.45</v>
      </c>
      <c r="I8193" s="213">
        <v>333208</v>
      </c>
      <c r="J8193" s="213">
        <v>18326.439999999999</v>
      </c>
      <c r="K8193" s="212">
        <v>26656.639999999999</v>
      </c>
      <c r="L8193" s="212">
        <v>29988.720000000001</v>
      </c>
      <c r="M8193" s="239">
        <f t="shared" si="644"/>
        <v>0.51520000000011346</v>
      </c>
      <c r="N8193" s="239"/>
      <c r="O8193" s="178"/>
      <c r="P8193" s="178"/>
      <c r="Q8193" s="178"/>
      <c r="R8193" s="178"/>
      <c r="S8193" s="178"/>
      <c r="T8193" s="178"/>
      <c r="U8193" s="178"/>
      <c r="V8193" s="178"/>
      <c r="W8193" s="178"/>
      <c r="X8193" s="178"/>
      <c r="Y8193" s="210">
        <f t="shared" si="643"/>
        <v>0.40291172914147522</v>
      </c>
      <c r="Z8193" s="211">
        <f t="shared" si="645"/>
        <v>0.44</v>
      </c>
      <c r="AA8193" s="178"/>
      <c r="AB8193" s="178"/>
      <c r="AC8193" s="178"/>
    </row>
    <row r="8194" spans="2:29" x14ac:dyDescent="0.35">
      <c r="B8194" s="222">
        <v>827100</v>
      </c>
      <c r="C8194" s="208">
        <v>352724</v>
      </c>
      <c r="D8194" s="309">
        <v>19399.82</v>
      </c>
      <c r="E8194" s="206">
        <v>28217.919999999998</v>
      </c>
      <c r="F8194" s="206">
        <v>31745.16</v>
      </c>
      <c r="G8194" s="205">
        <f t="shared" si="646"/>
        <v>0.42645871115947287</v>
      </c>
      <c r="H8194" s="207">
        <f t="shared" si="647"/>
        <v>0.45</v>
      </c>
      <c r="I8194" s="213">
        <v>333254</v>
      </c>
      <c r="J8194" s="213">
        <v>18328.97</v>
      </c>
      <c r="K8194" s="212">
        <v>26660.32</v>
      </c>
      <c r="L8194" s="212">
        <v>29992.86</v>
      </c>
      <c r="M8194" s="239">
        <f t="shared" si="644"/>
        <v>0.51529999999980647</v>
      </c>
      <c r="N8194" s="239"/>
      <c r="O8194" s="178"/>
      <c r="P8194" s="178"/>
      <c r="Q8194" s="178"/>
      <c r="R8194" s="178"/>
      <c r="S8194" s="178"/>
      <c r="T8194" s="178"/>
      <c r="U8194" s="178"/>
      <c r="V8194" s="178"/>
      <c r="W8194" s="178"/>
      <c r="X8194" s="178"/>
      <c r="Y8194" s="210">
        <f t="shared" si="643"/>
        <v>0.40291863136259221</v>
      </c>
      <c r="Z8194" s="211">
        <f t="shared" si="645"/>
        <v>0.46</v>
      </c>
      <c r="AA8194" s="178"/>
      <c r="AB8194" s="178"/>
      <c r="AC8194" s="178"/>
    </row>
    <row r="8195" spans="2:29" x14ac:dyDescent="0.35">
      <c r="B8195" s="222">
        <v>827200</v>
      </c>
      <c r="C8195" s="208">
        <v>352769</v>
      </c>
      <c r="D8195" s="309">
        <v>19402.29</v>
      </c>
      <c r="E8195" s="206">
        <v>28221.52</v>
      </c>
      <c r="F8195" s="206">
        <v>31749.21</v>
      </c>
      <c r="G8195" s="205">
        <f t="shared" si="646"/>
        <v>0.4264615570599613</v>
      </c>
      <c r="H8195" s="207">
        <f t="shared" si="647"/>
        <v>0.45</v>
      </c>
      <c r="I8195" s="213">
        <v>333298</v>
      </c>
      <c r="J8195" s="213">
        <v>18331.39</v>
      </c>
      <c r="K8195" s="212">
        <v>26663.84</v>
      </c>
      <c r="L8195" s="212">
        <v>29996.82</v>
      </c>
      <c r="M8195" s="239">
        <f t="shared" si="644"/>
        <v>0.51520000000000432</v>
      </c>
      <c r="N8195" s="239"/>
      <c r="O8195" s="178"/>
      <c r="P8195" s="178"/>
      <c r="Q8195" s="178"/>
      <c r="R8195" s="178"/>
      <c r="S8195" s="178"/>
      <c r="T8195" s="178"/>
      <c r="U8195" s="178"/>
      <c r="V8195" s="178"/>
      <c r="W8195" s="178"/>
      <c r="X8195" s="178"/>
      <c r="Y8195" s="210">
        <f t="shared" ref="Y8195:Y8258" si="648">I8195/$B8195</f>
        <v>0.40292311411992265</v>
      </c>
      <c r="Z8195" s="211">
        <f t="shared" si="645"/>
        <v>0.44</v>
      </c>
      <c r="AA8195" s="178"/>
      <c r="AB8195" s="178"/>
      <c r="AC8195" s="178"/>
    </row>
    <row r="8196" spans="2:29" x14ac:dyDescent="0.35">
      <c r="B8196" s="222">
        <v>827300</v>
      </c>
      <c r="C8196" s="208">
        <v>352814</v>
      </c>
      <c r="D8196" s="309">
        <v>19404.77</v>
      </c>
      <c r="E8196" s="206">
        <v>28225.119999999999</v>
      </c>
      <c r="F8196" s="206">
        <v>31753.26</v>
      </c>
      <c r="G8196" s="205">
        <f t="shared" si="646"/>
        <v>0.42646440227245258</v>
      </c>
      <c r="H8196" s="207">
        <f t="shared" si="647"/>
        <v>0.45</v>
      </c>
      <c r="I8196" s="213">
        <v>333344</v>
      </c>
      <c r="J8196" s="213">
        <v>18333.919999999998</v>
      </c>
      <c r="K8196" s="212">
        <v>26667.52</v>
      </c>
      <c r="L8196" s="212">
        <v>30000.959999999999</v>
      </c>
      <c r="M8196" s="239">
        <f t="shared" ref="M8196:M8259" si="649">(C8196+D8196+F8196-C8195-D8195-F8195)/100</f>
        <v>0.51530000000027942</v>
      </c>
      <c r="N8196" s="239"/>
      <c r="O8196" s="178"/>
      <c r="P8196" s="178"/>
      <c r="Q8196" s="178"/>
      <c r="R8196" s="178"/>
      <c r="S8196" s="178"/>
      <c r="T8196" s="178"/>
      <c r="U8196" s="178"/>
      <c r="V8196" s="178"/>
      <c r="W8196" s="178"/>
      <c r="X8196" s="178"/>
      <c r="Y8196" s="210">
        <f t="shared" si="648"/>
        <v>0.40293001329626493</v>
      </c>
      <c r="Z8196" s="211">
        <f t="shared" ref="Z8196:Z8259" si="650">(I8196-I8195)/($B8196-$B8195)</f>
        <v>0.46</v>
      </c>
      <c r="AA8196" s="178"/>
      <c r="AB8196" s="178"/>
      <c r="AC8196" s="178"/>
    </row>
    <row r="8197" spans="2:29" x14ac:dyDescent="0.35">
      <c r="B8197" s="222">
        <v>827400</v>
      </c>
      <c r="C8197" s="208">
        <v>352859</v>
      </c>
      <c r="D8197" s="309">
        <v>19407.240000000002</v>
      </c>
      <c r="E8197" s="206">
        <v>28228.720000000001</v>
      </c>
      <c r="F8197" s="206">
        <v>31757.31</v>
      </c>
      <c r="G8197" s="205">
        <f t="shared" ref="G8197:G8260" si="651">C8197/B8197</f>
        <v>0.42646724679719605</v>
      </c>
      <c r="H8197" s="207">
        <f t="shared" ref="H8197:H8260" si="652">(C8197-C8196)/(B8197-B8196)</f>
        <v>0.45</v>
      </c>
      <c r="I8197" s="213">
        <v>333388</v>
      </c>
      <c r="J8197" s="213">
        <v>18336.34</v>
      </c>
      <c r="K8197" s="212">
        <v>26671.040000000001</v>
      </c>
      <c r="L8197" s="212">
        <v>30004.92</v>
      </c>
      <c r="M8197" s="239">
        <f t="shared" si="649"/>
        <v>0.51519999999989519</v>
      </c>
      <c r="N8197" s="239"/>
      <c r="O8197" s="178"/>
      <c r="P8197" s="178"/>
      <c r="Q8197" s="178"/>
      <c r="R8197" s="178"/>
      <c r="S8197" s="178"/>
      <c r="T8197" s="178"/>
      <c r="U8197" s="178"/>
      <c r="V8197" s="178"/>
      <c r="W8197" s="178"/>
      <c r="X8197" s="178"/>
      <c r="Y8197" s="210">
        <f t="shared" si="648"/>
        <v>0.4029344935943921</v>
      </c>
      <c r="Z8197" s="211">
        <f t="shared" si="650"/>
        <v>0.44</v>
      </c>
      <c r="AA8197" s="178"/>
      <c r="AB8197" s="178"/>
      <c r="AC8197" s="178"/>
    </row>
    <row r="8198" spans="2:29" x14ac:dyDescent="0.35">
      <c r="B8198" s="222">
        <v>827500</v>
      </c>
      <c r="C8198" s="208">
        <v>352904</v>
      </c>
      <c r="D8198" s="309">
        <v>19409.72</v>
      </c>
      <c r="E8198" s="206">
        <v>28232.32</v>
      </c>
      <c r="F8198" s="206">
        <v>31761.360000000001</v>
      </c>
      <c r="G8198" s="205">
        <f t="shared" si="651"/>
        <v>0.42647009063444108</v>
      </c>
      <c r="H8198" s="207">
        <f t="shared" si="652"/>
        <v>0.45</v>
      </c>
      <c r="I8198" s="213">
        <v>333434</v>
      </c>
      <c r="J8198" s="213">
        <v>18338.87</v>
      </c>
      <c r="K8198" s="212">
        <v>26674.720000000001</v>
      </c>
      <c r="L8198" s="212">
        <v>30009.06</v>
      </c>
      <c r="M8198" s="239">
        <f t="shared" si="649"/>
        <v>0.51529999999955178</v>
      </c>
      <c r="N8198" s="239"/>
      <c r="O8198" s="178"/>
      <c r="P8198" s="178"/>
      <c r="Q8198" s="178"/>
      <c r="R8198" s="178"/>
      <c r="S8198" s="178"/>
      <c r="T8198" s="178"/>
      <c r="U8198" s="178"/>
      <c r="V8198" s="178"/>
      <c r="W8198" s="178"/>
      <c r="X8198" s="178"/>
      <c r="Y8198" s="210">
        <f t="shared" si="648"/>
        <v>0.40294138972809668</v>
      </c>
      <c r="Z8198" s="211">
        <f t="shared" si="650"/>
        <v>0.46</v>
      </c>
      <c r="AA8198" s="178"/>
      <c r="AB8198" s="178"/>
      <c r="AC8198" s="178"/>
    </row>
    <row r="8199" spans="2:29" x14ac:dyDescent="0.35">
      <c r="B8199" s="222">
        <v>827600</v>
      </c>
      <c r="C8199" s="208">
        <v>352949</v>
      </c>
      <c r="D8199" s="309">
        <v>19412.189999999999</v>
      </c>
      <c r="E8199" s="206">
        <v>28235.919999999998</v>
      </c>
      <c r="F8199" s="206">
        <v>31765.41</v>
      </c>
      <c r="G8199" s="205">
        <f t="shared" si="651"/>
        <v>0.4264729337844369</v>
      </c>
      <c r="H8199" s="207">
        <f t="shared" si="652"/>
        <v>0.45</v>
      </c>
      <c r="I8199" s="213">
        <v>333478</v>
      </c>
      <c r="J8199" s="213">
        <v>18341.29</v>
      </c>
      <c r="K8199" s="212">
        <v>26678.240000000002</v>
      </c>
      <c r="L8199" s="212">
        <v>30013.02</v>
      </c>
      <c r="M8199" s="239">
        <f t="shared" si="649"/>
        <v>0.51519999999974975</v>
      </c>
      <c r="N8199" s="239"/>
      <c r="O8199" s="178"/>
      <c r="P8199" s="178"/>
      <c r="Q8199" s="178"/>
      <c r="R8199" s="178"/>
      <c r="S8199" s="178"/>
      <c r="T8199" s="178"/>
      <c r="U8199" s="178"/>
      <c r="V8199" s="178"/>
      <c r="W8199" s="178"/>
      <c r="X8199" s="178"/>
      <c r="Y8199" s="210">
        <f t="shared" si="648"/>
        <v>0.40294586756887385</v>
      </c>
      <c r="Z8199" s="211">
        <f t="shared" si="650"/>
        <v>0.44</v>
      </c>
      <c r="AA8199" s="178"/>
      <c r="AB8199" s="178"/>
      <c r="AC8199" s="178"/>
    </row>
    <row r="8200" spans="2:29" x14ac:dyDescent="0.35">
      <c r="B8200" s="222">
        <v>827700</v>
      </c>
      <c r="C8200" s="208">
        <v>352994</v>
      </c>
      <c r="D8200" s="309">
        <v>19414.669999999998</v>
      </c>
      <c r="E8200" s="206">
        <v>28239.52</v>
      </c>
      <c r="F8200" s="206">
        <v>31769.46</v>
      </c>
      <c r="G8200" s="205">
        <f t="shared" si="651"/>
        <v>0.42647577624743266</v>
      </c>
      <c r="H8200" s="207">
        <f t="shared" si="652"/>
        <v>0.45</v>
      </c>
      <c r="I8200" s="213">
        <v>333524</v>
      </c>
      <c r="J8200" s="213">
        <v>18343.82</v>
      </c>
      <c r="K8200" s="212">
        <v>26681.919999999998</v>
      </c>
      <c r="L8200" s="212">
        <v>30017.16</v>
      </c>
      <c r="M8200" s="239">
        <f t="shared" si="649"/>
        <v>0.51530000000006115</v>
      </c>
      <c r="N8200" s="239"/>
      <c r="O8200" s="178"/>
      <c r="P8200" s="178"/>
      <c r="Q8200" s="178"/>
      <c r="R8200" s="178"/>
      <c r="S8200" s="178"/>
      <c r="T8200" s="178"/>
      <c r="U8200" s="178"/>
      <c r="V8200" s="178"/>
      <c r="W8200" s="178"/>
      <c r="X8200" s="178"/>
      <c r="Y8200" s="210">
        <f t="shared" si="648"/>
        <v>0.40295276066207564</v>
      </c>
      <c r="Z8200" s="211">
        <f t="shared" si="650"/>
        <v>0.46</v>
      </c>
      <c r="AA8200" s="178"/>
      <c r="AB8200" s="178"/>
      <c r="AC8200" s="178"/>
    </row>
    <row r="8201" spans="2:29" x14ac:dyDescent="0.35">
      <c r="B8201" s="222">
        <v>827800</v>
      </c>
      <c r="C8201" s="208">
        <v>353039</v>
      </c>
      <c r="D8201" s="309">
        <v>19417.14</v>
      </c>
      <c r="E8201" s="206">
        <v>28243.119999999999</v>
      </c>
      <c r="F8201" s="206">
        <v>31773.51</v>
      </c>
      <c r="G8201" s="205">
        <f t="shared" si="651"/>
        <v>0.4264786180236772</v>
      </c>
      <c r="H8201" s="207">
        <f t="shared" si="652"/>
        <v>0.45</v>
      </c>
      <c r="I8201" s="213">
        <v>333568</v>
      </c>
      <c r="J8201" s="213">
        <v>18346.240000000002</v>
      </c>
      <c r="K8201" s="212">
        <v>26685.439999999999</v>
      </c>
      <c r="L8201" s="212">
        <v>30021.119999999999</v>
      </c>
      <c r="M8201" s="239">
        <f t="shared" si="649"/>
        <v>0.51520000000025901</v>
      </c>
      <c r="N8201" s="239"/>
      <c r="O8201" s="178"/>
      <c r="P8201" s="178"/>
      <c r="Q8201" s="178"/>
      <c r="R8201" s="178"/>
      <c r="S8201" s="178"/>
      <c r="T8201" s="178"/>
      <c r="U8201" s="178"/>
      <c r="V8201" s="178"/>
      <c r="W8201" s="178"/>
      <c r="X8201" s="178"/>
      <c r="Y8201" s="210">
        <f t="shared" si="648"/>
        <v>0.40295723604735445</v>
      </c>
      <c r="Z8201" s="211">
        <f t="shared" si="650"/>
        <v>0.44</v>
      </c>
      <c r="AA8201" s="178"/>
      <c r="AB8201" s="178"/>
      <c r="AC8201" s="178"/>
    </row>
    <row r="8202" spans="2:29" x14ac:dyDescent="0.35">
      <c r="B8202" s="222">
        <v>827900</v>
      </c>
      <c r="C8202" s="208">
        <v>353084</v>
      </c>
      <c r="D8202" s="309">
        <v>19419.62</v>
      </c>
      <c r="E8202" s="206">
        <v>28246.720000000001</v>
      </c>
      <c r="F8202" s="206">
        <v>31777.56</v>
      </c>
      <c r="G8202" s="205">
        <f t="shared" si="651"/>
        <v>0.4264814591134195</v>
      </c>
      <c r="H8202" s="207">
        <f t="shared" si="652"/>
        <v>0.45</v>
      </c>
      <c r="I8202" s="213">
        <v>333614</v>
      </c>
      <c r="J8202" s="213">
        <v>18348.77</v>
      </c>
      <c r="K8202" s="212">
        <v>26689.119999999999</v>
      </c>
      <c r="L8202" s="212">
        <v>30025.26</v>
      </c>
      <c r="M8202" s="239">
        <f t="shared" si="649"/>
        <v>0.51529999999995202</v>
      </c>
      <c r="N8202" s="239"/>
      <c r="O8202" s="178"/>
      <c r="P8202" s="178"/>
      <c r="Q8202" s="178"/>
      <c r="R8202" s="178"/>
      <c r="S8202" s="178"/>
      <c r="T8202" s="178"/>
      <c r="U8202" s="178"/>
      <c r="V8202" s="178"/>
      <c r="W8202" s="178"/>
      <c r="X8202" s="178"/>
      <c r="Y8202" s="210">
        <f t="shared" si="648"/>
        <v>0.40296412610218624</v>
      </c>
      <c r="Z8202" s="211">
        <f t="shared" si="650"/>
        <v>0.46</v>
      </c>
      <c r="AA8202" s="178"/>
      <c r="AB8202" s="178"/>
      <c r="AC8202" s="178"/>
    </row>
    <row r="8203" spans="2:29" x14ac:dyDescent="0.35">
      <c r="B8203" s="222">
        <v>828000</v>
      </c>
      <c r="C8203" s="208">
        <v>353129</v>
      </c>
      <c r="D8203" s="309">
        <v>19422.09</v>
      </c>
      <c r="E8203" s="206">
        <v>28250.32</v>
      </c>
      <c r="F8203" s="206">
        <v>31781.61</v>
      </c>
      <c r="G8203" s="205">
        <f t="shared" si="651"/>
        <v>0.42648429951690819</v>
      </c>
      <c r="H8203" s="207">
        <f t="shared" si="652"/>
        <v>0.45</v>
      </c>
      <c r="I8203" s="213">
        <v>333658</v>
      </c>
      <c r="J8203" s="213">
        <v>18351.189999999999</v>
      </c>
      <c r="K8203" s="212">
        <v>26692.639999999999</v>
      </c>
      <c r="L8203" s="212">
        <v>30029.22</v>
      </c>
      <c r="M8203" s="239">
        <f t="shared" si="649"/>
        <v>0.51520000000011346</v>
      </c>
      <c r="N8203" s="239"/>
      <c r="O8203" s="178"/>
      <c r="P8203" s="178"/>
      <c r="Q8203" s="178"/>
      <c r="R8203" s="178"/>
      <c r="S8203" s="178"/>
      <c r="T8203" s="178"/>
      <c r="U8203" s="178"/>
      <c r="V8203" s="178"/>
      <c r="W8203" s="178"/>
      <c r="X8203" s="178"/>
      <c r="Y8203" s="210">
        <f t="shared" si="648"/>
        <v>0.40296859903381643</v>
      </c>
      <c r="Z8203" s="211">
        <f t="shared" si="650"/>
        <v>0.44</v>
      </c>
      <c r="AA8203" s="178"/>
      <c r="AB8203" s="178"/>
      <c r="AC8203" s="178"/>
    </row>
    <row r="8204" spans="2:29" x14ac:dyDescent="0.35">
      <c r="B8204" s="222">
        <v>828100</v>
      </c>
      <c r="C8204" s="208">
        <v>353174</v>
      </c>
      <c r="D8204" s="309">
        <v>19424.57</v>
      </c>
      <c r="E8204" s="206">
        <v>28253.919999999998</v>
      </c>
      <c r="F8204" s="206">
        <v>31785.66</v>
      </c>
      <c r="G8204" s="205">
        <f t="shared" si="651"/>
        <v>0.42648713923439197</v>
      </c>
      <c r="H8204" s="207">
        <f t="shared" si="652"/>
        <v>0.45</v>
      </c>
      <c r="I8204" s="213">
        <v>333704</v>
      </c>
      <c r="J8204" s="213">
        <v>18353.72</v>
      </c>
      <c r="K8204" s="212">
        <v>26696.32</v>
      </c>
      <c r="L8204" s="212">
        <v>30033.360000000001</v>
      </c>
      <c r="M8204" s="239">
        <f t="shared" si="649"/>
        <v>0.51529999999980647</v>
      </c>
      <c r="N8204" s="239"/>
      <c r="O8204" s="178"/>
      <c r="P8204" s="178"/>
      <c r="Q8204" s="178"/>
      <c r="R8204" s="178"/>
      <c r="S8204" s="178"/>
      <c r="T8204" s="178"/>
      <c r="U8204" s="178"/>
      <c r="V8204" s="178"/>
      <c r="W8204" s="178"/>
      <c r="X8204" s="178"/>
      <c r="Y8204" s="210">
        <f t="shared" si="648"/>
        <v>0.40297548605240913</v>
      </c>
      <c r="Z8204" s="211">
        <f t="shared" si="650"/>
        <v>0.46</v>
      </c>
      <c r="AA8204" s="178"/>
      <c r="AB8204" s="178"/>
      <c r="AC8204" s="178"/>
    </row>
    <row r="8205" spans="2:29" x14ac:dyDescent="0.35">
      <c r="B8205" s="222">
        <v>828200</v>
      </c>
      <c r="C8205" s="208">
        <v>353219</v>
      </c>
      <c r="D8205" s="309">
        <v>19427.04</v>
      </c>
      <c r="E8205" s="206">
        <v>28257.52</v>
      </c>
      <c r="F8205" s="206">
        <v>31789.71</v>
      </c>
      <c r="G8205" s="205">
        <f t="shared" si="651"/>
        <v>0.42648997826611929</v>
      </c>
      <c r="H8205" s="207">
        <f t="shared" si="652"/>
        <v>0.45</v>
      </c>
      <c r="I8205" s="213">
        <v>333748</v>
      </c>
      <c r="J8205" s="213">
        <v>18356.14</v>
      </c>
      <c r="K8205" s="212">
        <v>26699.84</v>
      </c>
      <c r="L8205" s="212">
        <v>30037.32</v>
      </c>
      <c r="M8205" s="239">
        <f t="shared" si="649"/>
        <v>0.51520000000000432</v>
      </c>
      <c r="N8205" s="239"/>
      <c r="O8205" s="178"/>
      <c r="P8205" s="178"/>
      <c r="Q8205" s="178"/>
      <c r="R8205" s="178"/>
      <c r="S8205" s="178"/>
      <c r="T8205" s="178"/>
      <c r="U8205" s="178"/>
      <c r="V8205" s="178"/>
      <c r="W8205" s="178"/>
      <c r="X8205" s="178"/>
      <c r="Y8205" s="210">
        <f t="shared" si="648"/>
        <v>0.40297995653223861</v>
      </c>
      <c r="Z8205" s="211">
        <f t="shared" si="650"/>
        <v>0.44</v>
      </c>
      <c r="AA8205" s="178"/>
      <c r="AB8205" s="178"/>
      <c r="AC8205" s="178"/>
    </row>
    <row r="8206" spans="2:29" x14ac:dyDescent="0.35">
      <c r="B8206" s="222">
        <v>828300</v>
      </c>
      <c r="C8206" s="208">
        <v>353264</v>
      </c>
      <c r="D8206" s="309">
        <v>19429.52</v>
      </c>
      <c r="E8206" s="206">
        <v>28261.119999999999</v>
      </c>
      <c r="F8206" s="206">
        <v>31793.759999999998</v>
      </c>
      <c r="G8206" s="205">
        <f t="shared" si="651"/>
        <v>0.42649281661233851</v>
      </c>
      <c r="H8206" s="207">
        <f t="shared" si="652"/>
        <v>0.45</v>
      </c>
      <c r="I8206" s="213">
        <v>333794</v>
      </c>
      <c r="J8206" s="213">
        <v>18358.669999999998</v>
      </c>
      <c r="K8206" s="212">
        <v>26703.52</v>
      </c>
      <c r="L8206" s="212">
        <v>30041.46</v>
      </c>
      <c r="M8206" s="239">
        <f t="shared" si="649"/>
        <v>0.51530000000027942</v>
      </c>
      <c r="N8206" s="239"/>
      <c r="O8206" s="178"/>
      <c r="P8206" s="178"/>
      <c r="Q8206" s="178"/>
      <c r="R8206" s="178"/>
      <c r="S8206" s="178"/>
      <c r="T8206" s="178"/>
      <c r="U8206" s="178"/>
      <c r="V8206" s="178"/>
      <c r="W8206" s="178"/>
      <c r="X8206" s="178"/>
      <c r="Y8206" s="210">
        <f t="shared" si="648"/>
        <v>0.40298684051672101</v>
      </c>
      <c r="Z8206" s="211">
        <f t="shared" si="650"/>
        <v>0.46</v>
      </c>
      <c r="AA8206" s="178"/>
      <c r="AB8206" s="178"/>
      <c r="AC8206" s="178"/>
    </row>
    <row r="8207" spans="2:29" x14ac:dyDescent="0.35">
      <c r="B8207" s="222">
        <v>828400</v>
      </c>
      <c r="C8207" s="208">
        <v>353309</v>
      </c>
      <c r="D8207" s="309">
        <v>19431.990000000002</v>
      </c>
      <c r="E8207" s="206">
        <v>28264.720000000001</v>
      </c>
      <c r="F8207" s="206">
        <v>31797.81</v>
      </c>
      <c r="G8207" s="205">
        <f t="shared" si="651"/>
        <v>0.42649565427329794</v>
      </c>
      <c r="H8207" s="207">
        <f t="shared" si="652"/>
        <v>0.45</v>
      </c>
      <c r="I8207" s="213">
        <v>333838</v>
      </c>
      <c r="J8207" s="213">
        <v>18361.09</v>
      </c>
      <c r="K8207" s="212">
        <v>26707.040000000001</v>
      </c>
      <c r="L8207" s="212">
        <v>30045.42</v>
      </c>
      <c r="M8207" s="239">
        <f t="shared" si="649"/>
        <v>0.51519999999989519</v>
      </c>
      <c r="N8207" s="239"/>
      <c r="O8207" s="178"/>
      <c r="P8207" s="178"/>
      <c r="Q8207" s="178"/>
      <c r="R8207" s="178"/>
      <c r="S8207" s="178"/>
      <c r="T8207" s="178"/>
      <c r="U8207" s="178"/>
      <c r="V8207" s="178"/>
      <c r="W8207" s="178"/>
      <c r="X8207" s="178"/>
      <c r="Y8207" s="210">
        <f t="shared" si="648"/>
        <v>0.40299130854659587</v>
      </c>
      <c r="Z8207" s="211">
        <f t="shared" si="650"/>
        <v>0.44</v>
      </c>
      <c r="AA8207" s="178"/>
      <c r="AB8207" s="178"/>
      <c r="AC8207" s="178"/>
    </row>
    <row r="8208" spans="2:29" x14ac:dyDescent="0.35">
      <c r="B8208" s="222">
        <v>828500</v>
      </c>
      <c r="C8208" s="208">
        <v>353354</v>
      </c>
      <c r="D8208" s="309">
        <v>19434.47</v>
      </c>
      <c r="E8208" s="206">
        <v>28268.32</v>
      </c>
      <c r="F8208" s="206">
        <v>31801.86</v>
      </c>
      <c r="G8208" s="205">
        <f t="shared" si="651"/>
        <v>0.4264984912492456</v>
      </c>
      <c r="H8208" s="207">
        <f t="shared" si="652"/>
        <v>0.45</v>
      </c>
      <c r="I8208" s="213">
        <v>333884</v>
      </c>
      <c r="J8208" s="213">
        <v>18363.62</v>
      </c>
      <c r="K8208" s="212">
        <v>26710.720000000001</v>
      </c>
      <c r="L8208" s="212">
        <v>30049.56</v>
      </c>
      <c r="M8208" s="239">
        <f t="shared" si="649"/>
        <v>0.51529999999955178</v>
      </c>
      <c r="N8208" s="239"/>
      <c r="O8208" s="178"/>
      <c r="P8208" s="178"/>
      <c r="Q8208" s="178"/>
      <c r="R8208" s="178"/>
      <c r="S8208" s="178"/>
      <c r="T8208" s="178"/>
      <c r="U8208" s="178"/>
      <c r="V8208" s="178"/>
      <c r="W8208" s="178"/>
      <c r="X8208" s="178"/>
      <c r="Y8208" s="210">
        <f t="shared" si="648"/>
        <v>0.40299818949909477</v>
      </c>
      <c r="Z8208" s="211">
        <f t="shared" si="650"/>
        <v>0.46</v>
      </c>
      <c r="AA8208" s="178"/>
      <c r="AB8208" s="178"/>
      <c r="AC8208" s="178"/>
    </row>
    <row r="8209" spans="2:29" x14ac:dyDescent="0.35">
      <c r="B8209" s="222">
        <v>828600</v>
      </c>
      <c r="C8209" s="208">
        <v>353399</v>
      </c>
      <c r="D8209" s="309">
        <v>19436.939999999999</v>
      </c>
      <c r="E8209" s="206">
        <v>28271.919999999998</v>
      </c>
      <c r="F8209" s="206">
        <v>31805.91</v>
      </c>
      <c r="G8209" s="205">
        <f t="shared" si="651"/>
        <v>0.42650132754042963</v>
      </c>
      <c r="H8209" s="207">
        <f t="shared" si="652"/>
        <v>0.45</v>
      </c>
      <c r="I8209" s="213">
        <v>333928</v>
      </c>
      <c r="J8209" s="213">
        <v>18366.04</v>
      </c>
      <c r="K8209" s="212">
        <v>26714.240000000002</v>
      </c>
      <c r="L8209" s="212">
        <v>30053.52</v>
      </c>
      <c r="M8209" s="239">
        <f t="shared" si="649"/>
        <v>0.51519999999974975</v>
      </c>
      <c r="N8209" s="239"/>
      <c r="O8209" s="178"/>
      <c r="P8209" s="178"/>
      <c r="Q8209" s="178"/>
      <c r="R8209" s="178"/>
      <c r="S8209" s="178"/>
      <c r="T8209" s="178"/>
      <c r="U8209" s="178"/>
      <c r="V8209" s="178"/>
      <c r="W8209" s="178"/>
      <c r="X8209" s="178"/>
      <c r="Y8209" s="210">
        <f t="shared" si="648"/>
        <v>0.40300265508085931</v>
      </c>
      <c r="Z8209" s="211">
        <f t="shared" si="650"/>
        <v>0.44</v>
      </c>
      <c r="AA8209" s="178"/>
      <c r="AB8209" s="178"/>
      <c r="AC8209" s="178"/>
    </row>
    <row r="8210" spans="2:29" x14ac:dyDescent="0.35">
      <c r="B8210" s="222">
        <v>828700</v>
      </c>
      <c r="C8210" s="208">
        <v>353444</v>
      </c>
      <c r="D8210" s="309">
        <v>19439.419999999998</v>
      </c>
      <c r="E8210" s="206">
        <v>28275.52</v>
      </c>
      <c r="F8210" s="206">
        <v>31809.96</v>
      </c>
      <c r="G8210" s="205">
        <f t="shared" si="651"/>
        <v>0.42650416314709788</v>
      </c>
      <c r="H8210" s="207">
        <f t="shared" si="652"/>
        <v>0.45</v>
      </c>
      <c r="I8210" s="213">
        <v>333974</v>
      </c>
      <c r="J8210" s="213">
        <v>18368.57</v>
      </c>
      <c r="K8210" s="212">
        <v>26717.919999999998</v>
      </c>
      <c r="L8210" s="212">
        <v>30057.66</v>
      </c>
      <c r="M8210" s="239">
        <f t="shared" si="649"/>
        <v>0.51530000000006115</v>
      </c>
      <c r="N8210" s="239"/>
      <c r="O8210" s="178"/>
      <c r="P8210" s="178"/>
      <c r="Q8210" s="178"/>
      <c r="R8210" s="178"/>
      <c r="S8210" s="178"/>
      <c r="T8210" s="178"/>
      <c r="U8210" s="178"/>
      <c r="V8210" s="178"/>
      <c r="W8210" s="178"/>
      <c r="X8210" s="178"/>
      <c r="Y8210" s="210">
        <f t="shared" si="648"/>
        <v>0.40300953300349945</v>
      </c>
      <c r="Z8210" s="211">
        <f t="shared" si="650"/>
        <v>0.46</v>
      </c>
      <c r="AA8210" s="178"/>
      <c r="AB8210" s="178"/>
      <c r="AC8210" s="178"/>
    </row>
    <row r="8211" spans="2:29" x14ac:dyDescent="0.35">
      <c r="B8211" s="222">
        <v>828800</v>
      </c>
      <c r="C8211" s="208">
        <v>353489</v>
      </c>
      <c r="D8211" s="309">
        <v>19441.89</v>
      </c>
      <c r="E8211" s="206">
        <v>28279.119999999999</v>
      </c>
      <c r="F8211" s="206">
        <v>31814.01</v>
      </c>
      <c r="G8211" s="205">
        <f t="shared" si="651"/>
        <v>0.42650699806949804</v>
      </c>
      <c r="H8211" s="207">
        <f t="shared" si="652"/>
        <v>0.45</v>
      </c>
      <c r="I8211" s="213">
        <v>334018</v>
      </c>
      <c r="J8211" s="213">
        <v>18370.990000000002</v>
      </c>
      <c r="K8211" s="212">
        <v>26721.439999999999</v>
      </c>
      <c r="L8211" s="212">
        <v>30061.62</v>
      </c>
      <c r="M8211" s="239">
        <f t="shared" si="649"/>
        <v>0.51520000000025901</v>
      </c>
      <c r="N8211" s="239"/>
      <c r="O8211" s="178"/>
      <c r="P8211" s="178"/>
      <c r="Q8211" s="178"/>
      <c r="R8211" s="178"/>
      <c r="S8211" s="178"/>
      <c r="T8211" s="178"/>
      <c r="U8211" s="178"/>
      <c r="V8211" s="178"/>
      <c r="W8211" s="178"/>
      <c r="X8211" s="178"/>
      <c r="Y8211" s="210">
        <f t="shared" si="648"/>
        <v>0.40301399613899613</v>
      </c>
      <c r="Z8211" s="211">
        <f t="shared" si="650"/>
        <v>0.44</v>
      </c>
      <c r="AA8211" s="178"/>
      <c r="AB8211" s="178"/>
      <c r="AC8211" s="178"/>
    </row>
    <row r="8212" spans="2:29" x14ac:dyDescent="0.35">
      <c r="B8212" s="222">
        <v>828900</v>
      </c>
      <c r="C8212" s="208">
        <v>353534</v>
      </c>
      <c r="D8212" s="309">
        <v>19444.37</v>
      </c>
      <c r="E8212" s="206">
        <v>28282.720000000001</v>
      </c>
      <c r="F8212" s="206">
        <v>31818.06</v>
      </c>
      <c r="G8212" s="205">
        <f t="shared" si="651"/>
        <v>0.42650983230787792</v>
      </c>
      <c r="H8212" s="207">
        <f t="shared" si="652"/>
        <v>0.45</v>
      </c>
      <c r="I8212" s="213">
        <v>334064</v>
      </c>
      <c r="J8212" s="213">
        <v>18373.52</v>
      </c>
      <c r="K8212" s="212">
        <v>26725.119999999999</v>
      </c>
      <c r="L8212" s="212">
        <v>30065.759999999998</v>
      </c>
      <c r="M8212" s="239">
        <f t="shared" si="649"/>
        <v>0.51529999999995202</v>
      </c>
      <c r="N8212" s="239"/>
      <c r="O8212" s="178"/>
      <c r="P8212" s="178"/>
      <c r="Q8212" s="178"/>
      <c r="R8212" s="178"/>
      <c r="S8212" s="178"/>
      <c r="T8212" s="178"/>
      <c r="U8212" s="178"/>
      <c r="V8212" s="178"/>
      <c r="W8212" s="178"/>
      <c r="X8212" s="178"/>
      <c r="Y8212" s="210">
        <f t="shared" si="648"/>
        <v>0.40302087103390033</v>
      </c>
      <c r="Z8212" s="211">
        <f t="shared" si="650"/>
        <v>0.46</v>
      </c>
      <c r="AA8212" s="178"/>
      <c r="AB8212" s="178"/>
      <c r="AC8212" s="178"/>
    </row>
    <row r="8213" spans="2:29" x14ac:dyDescent="0.35">
      <c r="B8213" s="222">
        <v>829000</v>
      </c>
      <c r="C8213" s="208">
        <v>353579</v>
      </c>
      <c r="D8213" s="309">
        <v>19446.84</v>
      </c>
      <c r="E8213" s="206">
        <v>28286.32</v>
      </c>
      <c r="F8213" s="206">
        <v>31822.11</v>
      </c>
      <c r="G8213" s="205">
        <f t="shared" si="651"/>
        <v>0.42651266586248493</v>
      </c>
      <c r="H8213" s="207">
        <f t="shared" si="652"/>
        <v>0.45</v>
      </c>
      <c r="I8213" s="213">
        <v>334108</v>
      </c>
      <c r="J8213" s="213">
        <v>18375.939999999999</v>
      </c>
      <c r="K8213" s="212">
        <v>26728.639999999999</v>
      </c>
      <c r="L8213" s="212">
        <v>30069.72</v>
      </c>
      <c r="M8213" s="239">
        <f t="shared" si="649"/>
        <v>0.51520000000011346</v>
      </c>
      <c r="N8213" s="239"/>
      <c r="O8213" s="178"/>
      <c r="P8213" s="178"/>
      <c r="Q8213" s="178"/>
      <c r="R8213" s="178"/>
      <c r="S8213" s="178"/>
      <c r="T8213" s="178"/>
      <c r="U8213" s="178"/>
      <c r="V8213" s="178"/>
      <c r="W8213" s="178"/>
      <c r="X8213" s="178"/>
      <c r="Y8213" s="210">
        <f t="shared" si="648"/>
        <v>0.40302533172496985</v>
      </c>
      <c r="Z8213" s="211">
        <f t="shared" si="650"/>
        <v>0.44</v>
      </c>
      <c r="AA8213" s="178"/>
      <c r="AB8213" s="178"/>
      <c r="AC8213" s="178"/>
    </row>
    <row r="8214" spans="2:29" x14ac:dyDescent="0.35">
      <c r="B8214" s="222">
        <v>829100</v>
      </c>
      <c r="C8214" s="208">
        <v>353624</v>
      </c>
      <c r="D8214" s="309">
        <v>19449.32</v>
      </c>
      <c r="E8214" s="206">
        <v>28289.919999999998</v>
      </c>
      <c r="F8214" s="206">
        <v>31826.16</v>
      </c>
      <c r="G8214" s="205">
        <f t="shared" si="651"/>
        <v>0.42651549873356653</v>
      </c>
      <c r="H8214" s="207">
        <f t="shared" si="652"/>
        <v>0.45</v>
      </c>
      <c r="I8214" s="213">
        <v>334154</v>
      </c>
      <c r="J8214" s="213">
        <v>18378.47</v>
      </c>
      <c r="K8214" s="212">
        <v>26732.32</v>
      </c>
      <c r="L8214" s="212">
        <v>30073.86</v>
      </c>
      <c r="M8214" s="239">
        <f t="shared" si="649"/>
        <v>0.51529999999980647</v>
      </c>
      <c r="N8214" s="239"/>
      <c r="O8214" s="178"/>
      <c r="P8214" s="178"/>
      <c r="Q8214" s="178"/>
      <c r="R8214" s="178"/>
      <c r="S8214" s="178"/>
      <c r="T8214" s="178"/>
      <c r="U8214" s="178"/>
      <c r="V8214" s="178"/>
      <c r="W8214" s="178"/>
      <c r="X8214" s="178"/>
      <c r="Y8214" s="210">
        <f t="shared" si="648"/>
        <v>0.40303220359425884</v>
      </c>
      <c r="Z8214" s="211">
        <f t="shared" si="650"/>
        <v>0.46</v>
      </c>
      <c r="AA8214" s="178"/>
      <c r="AB8214" s="178"/>
      <c r="AC8214" s="178"/>
    </row>
    <row r="8215" spans="2:29" x14ac:dyDescent="0.35">
      <c r="B8215" s="222">
        <v>829200</v>
      </c>
      <c r="C8215" s="208">
        <v>353669</v>
      </c>
      <c r="D8215" s="309">
        <v>19451.79</v>
      </c>
      <c r="E8215" s="206">
        <v>28293.52</v>
      </c>
      <c r="F8215" s="206">
        <v>31830.21</v>
      </c>
      <c r="G8215" s="205">
        <f t="shared" si="651"/>
        <v>0.42651833092136998</v>
      </c>
      <c r="H8215" s="207">
        <f t="shared" si="652"/>
        <v>0.45</v>
      </c>
      <c r="I8215" s="213">
        <v>334198</v>
      </c>
      <c r="J8215" s="213">
        <v>18380.89</v>
      </c>
      <c r="K8215" s="212">
        <v>26735.84</v>
      </c>
      <c r="L8215" s="212">
        <v>30077.82</v>
      </c>
      <c r="M8215" s="239">
        <f t="shared" si="649"/>
        <v>0.51520000000000432</v>
      </c>
      <c r="N8215" s="239"/>
      <c r="O8215" s="178"/>
      <c r="P8215" s="178"/>
      <c r="Q8215" s="178"/>
      <c r="R8215" s="178"/>
      <c r="S8215" s="178"/>
      <c r="T8215" s="178"/>
      <c r="U8215" s="178"/>
      <c r="V8215" s="178"/>
      <c r="W8215" s="178"/>
      <c r="X8215" s="178"/>
      <c r="Y8215" s="210">
        <f t="shared" si="648"/>
        <v>0.40303666184274001</v>
      </c>
      <c r="Z8215" s="211">
        <f t="shared" si="650"/>
        <v>0.44</v>
      </c>
      <c r="AA8215" s="178"/>
      <c r="AB8215" s="178"/>
      <c r="AC8215" s="178"/>
    </row>
    <row r="8216" spans="2:29" x14ac:dyDescent="0.35">
      <c r="B8216" s="222">
        <v>829300</v>
      </c>
      <c r="C8216" s="208">
        <v>353714</v>
      </c>
      <c r="D8216" s="309">
        <v>19454.27</v>
      </c>
      <c r="E8216" s="206">
        <v>28297.119999999999</v>
      </c>
      <c r="F8216" s="206">
        <v>31834.26</v>
      </c>
      <c r="G8216" s="205">
        <f t="shared" si="651"/>
        <v>0.42652116242614252</v>
      </c>
      <c r="H8216" s="207">
        <f t="shared" si="652"/>
        <v>0.45</v>
      </c>
      <c r="I8216" s="213">
        <v>334244</v>
      </c>
      <c r="J8216" s="213">
        <v>18383.419999999998</v>
      </c>
      <c r="K8216" s="212">
        <v>26739.52</v>
      </c>
      <c r="L8216" s="212">
        <v>30081.96</v>
      </c>
      <c r="M8216" s="239">
        <f t="shared" si="649"/>
        <v>0.51530000000027942</v>
      </c>
      <c r="N8216" s="239"/>
      <c r="O8216" s="178"/>
      <c r="P8216" s="178"/>
      <c r="Q8216" s="178"/>
      <c r="R8216" s="178"/>
      <c r="S8216" s="178"/>
      <c r="T8216" s="178"/>
      <c r="U8216" s="178"/>
      <c r="V8216" s="178"/>
      <c r="W8216" s="178"/>
      <c r="X8216" s="178"/>
      <c r="Y8216" s="210">
        <f t="shared" si="648"/>
        <v>0.40304353068853249</v>
      </c>
      <c r="Z8216" s="211">
        <f t="shared" si="650"/>
        <v>0.46</v>
      </c>
      <c r="AA8216" s="178"/>
      <c r="AB8216" s="178"/>
      <c r="AC8216" s="178"/>
    </row>
    <row r="8217" spans="2:29" x14ac:dyDescent="0.35">
      <c r="B8217" s="222">
        <v>829400</v>
      </c>
      <c r="C8217" s="208">
        <v>353759</v>
      </c>
      <c r="D8217" s="309">
        <v>19456.740000000002</v>
      </c>
      <c r="E8217" s="206">
        <v>28300.720000000001</v>
      </c>
      <c r="F8217" s="206">
        <v>31838.31</v>
      </c>
      <c r="G8217" s="205">
        <f t="shared" si="651"/>
        <v>0.42652399324813117</v>
      </c>
      <c r="H8217" s="207">
        <f t="shared" si="652"/>
        <v>0.45</v>
      </c>
      <c r="I8217" s="213">
        <v>334288</v>
      </c>
      <c r="J8217" s="213">
        <v>18385.84</v>
      </c>
      <c r="K8217" s="212">
        <v>26743.040000000001</v>
      </c>
      <c r="L8217" s="212">
        <v>30085.919999999998</v>
      </c>
      <c r="M8217" s="239">
        <f t="shared" si="649"/>
        <v>0.51519999999989519</v>
      </c>
      <c r="N8217" s="239"/>
      <c r="O8217" s="178"/>
      <c r="P8217" s="178"/>
      <c r="Q8217" s="178"/>
      <c r="R8217" s="178"/>
      <c r="S8217" s="178"/>
      <c r="T8217" s="178"/>
      <c r="U8217" s="178"/>
      <c r="V8217" s="178"/>
      <c r="W8217" s="178"/>
      <c r="X8217" s="178"/>
      <c r="Y8217" s="210">
        <f t="shared" si="648"/>
        <v>0.40304798649626233</v>
      </c>
      <c r="Z8217" s="211">
        <f t="shared" si="650"/>
        <v>0.44</v>
      </c>
      <c r="AA8217" s="178"/>
      <c r="AB8217" s="178"/>
      <c r="AC8217" s="178"/>
    </row>
    <row r="8218" spans="2:29" x14ac:dyDescent="0.35">
      <c r="B8218" s="222">
        <v>829500</v>
      </c>
      <c r="C8218" s="208">
        <v>353804</v>
      </c>
      <c r="D8218" s="309">
        <v>19459.22</v>
      </c>
      <c r="E8218" s="206">
        <v>28304.32</v>
      </c>
      <c r="F8218" s="206">
        <v>31842.36</v>
      </c>
      <c r="G8218" s="205">
        <f t="shared" si="651"/>
        <v>0.42652682338758285</v>
      </c>
      <c r="H8218" s="207">
        <f t="shared" si="652"/>
        <v>0.45</v>
      </c>
      <c r="I8218" s="213">
        <v>334334</v>
      </c>
      <c r="J8218" s="213">
        <v>18388.37</v>
      </c>
      <c r="K8218" s="212">
        <v>26746.720000000001</v>
      </c>
      <c r="L8218" s="212">
        <v>30090.06</v>
      </c>
      <c r="M8218" s="239">
        <f t="shared" si="649"/>
        <v>0.51529999999955178</v>
      </c>
      <c r="N8218" s="239"/>
      <c r="O8218" s="178"/>
      <c r="P8218" s="178"/>
      <c r="Q8218" s="178"/>
      <c r="R8218" s="178"/>
      <c r="S8218" s="178"/>
      <c r="T8218" s="178"/>
      <c r="U8218" s="178"/>
      <c r="V8218" s="178"/>
      <c r="W8218" s="178"/>
      <c r="X8218" s="178"/>
      <c r="Y8218" s="210">
        <f t="shared" si="648"/>
        <v>0.40305485232067512</v>
      </c>
      <c r="Z8218" s="211">
        <f t="shared" si="650"/>
        <v>0.46</v>
      </c>
      <c r="AA8218" s="178"/>
      <c r="AB8218" s="178"/>
      <c r="AC8218" s="178"/>
    </row>
    <row r="8219" spans="2:29" x14ac:dyDescent="0.35">
      <c r="B8219" s="222">
        <v>829600</v>
      </c>
      <c r="C8219" s="208">
        <v>353849</v>
      </c>
      <c r="D8219" s="309">
        <v>19461.689999999999</v>
      </c>
      <c r="E8219" s="206">
        <v>28307.919999999998</v>
      </c>
      <c r="F8219" s="206">
        <v>31846.41</v>
      </c>
      <c r="G8219" s="205">
        <f t="shared" si="651"/>
        <v>0.42652965284474448</v>
      </c>
      <c r="H8219" s="207">
        <f t="shared" si="652"/>
        <v>0.45</v>
      </c>
      <c r="I8219" s="213">
        <v>334378</v>
      </c>
      <c r="J8219" s="213">
        <v>18390.79</v>
      </c>
      <c r="K8219" s="212">
        <v>26750.240000000002</v>
      </c>
      <c r="L8219" s="212">
        <v>30094.02</v>
      </c>
      <c r="M8219" s="239">
        <f t="shared" si="649"/>
        <v>0.51519999999974975</v>
      </c>
      <c r="N8219" s="239"/>
      <c r="O8219" s="178"/>
      <c r="P8219" s="178"/>
      <c r="Q8219" s="178"/>
      <c r="R8219" s="178"/>
      <c r="S8219" s="178"/>
      <c r="T8219" s="178"/>
      <c r="U8219" s="178"/>
      <c r="V8219" s="178"/>
      <c r="W8219" s="178"/>
      <c r="X8219" s="178"/>
      <c r="Y8219" s="210">
        <f t="shared" si="648"/>
        <v>0.40305930568948889</v>
      </c>
      <c r="Z8219" s="211">
        <f t="shared" si="650"/>
        <v>0.44</v>
      </c>
      <c r="AA8219" s="178"/>
      <c r="AB8219" s="178"/>
      <c r="AC8219" s="178"/>
    </row>
    <row r="8220" spans="2:29" x14ac:dyDescent="0.35">
      <c r="B8220" s="222">
        <v>829700</v>
      </c>
      <c r="C8220" s="208">
        <v>353894</v>
      </c>
      <c r="D8220" s="309">
        <v>19464.169999999998</v>
      </c>
      <c r="E8220" s="206">
        <v>28311.52</v>
      </c>
      <c r="F8220" s="206">
        <v>31850.46</v>
      </c>
      <c r="G8220" s="205">
        <f t="shared" si="651"/>
        <v>0.42653248161986262</v>
      </c>
      <c r="H8220" s="207">
        <f t="shared" si="652"/>
        <v>0.45</v>
      </c>
      <c r="I8220" s="213">
        <v>334424</v>
      </c>
      <c r="J8220" s="213">
        <v>18393.32</v>
      </c>
      <c r="K8220" s="212">
        <v>26753.919999999998</v>
      </c>
      <c r="L8220" s="212">
        <v>30098.16</v>
      </c>
      <c r="M8220" s="239">
        <f t="shared" si="649"/>
        <v>0.51530000000006115</v>
      </c>
      <c r="N8220" s="239"/>
      <c r="O8220" s="178"/>
      <c r="P8220" s="178"/>
      <c r="Q8220" s="178"/>
      <c r="R8220" s="178"/>
      <c r="S8220" s="178"/>
      <c r="T8220" s="178"/>
      <c r="U8220" s="178"/>
      <c r="V8220" s="178"/>
      <c r="W8220" s="178"/>
      <c r="X8220" s="178"/>
      <c r="Y8220" s="210">
        <f t="shared" si="648"/>
        <v>0.40306616849463661</v>
      </c>
      <c r="Z8220" s="211">
        <f t="shared" si="650"/>
        <v>0.46</v>
      </c>
      <c r="AA8220" s="178"/>
      <c r="AB8220" s="178"/>
      <c r="AC8220" s="178"/>
    </row>
    <row r="8221" spans="2:29" x14ac:dyDescent="0.35">
      <c r="B8221" s="222">
        <v>829800</v>
      </c>
      <c r="C8221" s="208">
        <v>353939</v>
      </c>
      <c r="D8221" s="309">
        <v>19466.64</v>
      </c>
      <c r="E8221" s="206">
        <v>28315.119999999999</v>
      </c>
      <c r="F8221" s="206">
        <v>31854.51</v>
      </c>
      <c r="G8221" s="205">
        <f t="shared" si="651"/>
        <v>0.42653530971318387</v>
      </c>
      <c r="H8221" s="207">
        <f t="shared" si="652"/>
        <v>0.45</v>
      </c>
      <c r="I8221" s="213">
        <v>334468</v>
      </c>
      <c r="J8221" s="213">
        <v>18395.740000000002</v>
      </c>
      <c r="K8221" s="212">
        <v>26757.439999999999</v>
      </c>
      <c r="L8221" s="212">
        <v>30102.12</v>
      </c>
      <c r="M8221" s="239">
        <f t="shared" si="649"/>
        <v>0.51520000000025901</v>
      </c>
      <c r="N8221" s="239"/>
      <c r="O8221" s="178"/>
      <c r="P8221" s="178"/>
      <c r="Q8221" s="178"/>
      <c r="R8221" s="178"/>
      <c r="S8221" s="178"/>
      <c r="T8221" s="178"/>
      <c r="U8221" s="178"/>
      <c r="V8221" s="178"/>
      <c r="W8221" s="178"/>
      <c r="X8221" s="178"/>
      <c r="Y8221" s="210">
        <f t="shared" si="648"/>
        <v>0.40307061942636779</v>
      </c>
      <c r="Z8221" s="211">
        <f t="shared" si="650"/>
        <v>0.44</v>
      </c>
      <c r="AA8221" s="178"/>
      <c r="AB8221" s="178"/>
      <c r="AC8221" s="178"/>
    </row>
    <row r="8222" spans="2:29" x14ac:dyDescent="0.35">
      <c r="B8222" s="222">
        <v>829900</v>
      </c>
      <c r="C8222" s="208">
        <v>353984</v>
      </c>
      <c r="D8222" s="309">
        <v>19469.12</v>
      </c>
      <c r="E8222" s="206">
        <v>28318.720000000001</v>
      </c>
      <c r="F8222" s="206">
        <v>31858.560000000001</v>
      </c>
      <c r="G8222" s="205">
        <f t="shared" si="651"/>
        <v>0.42653813712495481</v>
      </c>
      <c r="H8222" s="207">
        <f t="shared" si="652"/>
        <v>0.45</v>
      </c>
      <c r="I8222" s="213">
        <v>334514</v>
      </c>
      <c r="J8222" s="213">
        <v>18398.27</v>
      </c>
      <c r="K8222" s="212">
        <v>26761.119999999999</v>
      </c>
      <c r="L8222" s="212">
        <v>30106.26</v>
      </c>
      <c r="M8222" s="239">
        <f t="shared" si="649"/>
        <v>0.51529999999995202</v>
      </c>
      <c r="N8222" s="239"/>
      <c r="O8222" s="178"/>
      <c r="P8222" s="178"/>
      <c r="Q8222" s="178"/>
      <c r="R8222" s="178"/>
      <c r="S8222" s="178"/>
      <c r="T8222" s="178"/>
      <c r="U8222" s="178"/>
      <c r="V8222" s="178"/>
      <c r="W8222" s="178"/>
      <c r="X8222" s="178"/>
      <c r="Y8222" s="210">
        <f t="shared" si="648"/>
        <v>0.40307747921436315</v>
      </c>
      <c r="Z8222" s="211">
        <f t="shared" si="650"/>
        <v>0.46</v>
      </c>
      <c r="AA8222" s="178"/>
      <c r="AB8222" s="178"/>
      <c r="AC8222" s="178"/>
    </row>
    <row r="8223" spans="2:29" x14ac:dyDescent="0.35">
      <c r="B8223" s="222">
        <v>830000</v>
      </c>
      <c r="C8223" s="208">
        <v>354029</v>
      </c>
      <c r="D8223" s="309">
        <v>19471.59</v>
      </c>
      <c r="E8223" s="206">
        <v>28322.32</v>
      </c>
      <c r="F8223" s="206">
        <v>31862.61</v>
      </c>
      <c r="G8223" s="205">
        <f t="shared" si="651"/>
        <v>0.42654096385542167</v>
      </c>
      <c r="H8223" s="207">
        <f t="shared" si="652"/>
        <v>0.45</v>
      </c>
      <c r="I8223" s="213">
        <v>334558</v>
      </c>
      <c r="J8223" s="213">
        <v>18400.689999999999</v>
      </c>
      <c r="K8223" s="212">
        <v>26764.639999999999</v>
      </c>
      <c r="L8223" s="212">
        <v>30110.22</v>
      </c>
      <c r="M8223" s="239">
        <f t="shared" si="649"/>
        <v>0.51520000000011346</v>
      </c>
      <c r="N8223" s="239"/>
      <c r="O8223" s="178"/>
      <c r="P8223" s="178"/>
      <c r="Q8223" s="178"/>
      <c r="R8223" s="178"/>
      <c r="S8223" s="178"/>
      <c r="T8223" s="178"/>
      <c r="U8223" s="178"/>
      <c r="V8223" s="178"/>
      <c r="W8223" s="178"/>
      <c r="X8223" s="178"/>
      <c r="Y8223" s="210">
        <f t="shared" si="648"/>
        <v>0.40308192771084339</v>
      </c>
      <c r="Z8223" s="211">
        <f t="shared" si="650"/>
        <v>0.44</v>
      </c>
      <c r="AA8223" s="178"/>
      <c r="AB8223" s="178"/>
      <c r="AC8223" s="178"/>
    </row>
    <row r="8224" spans="2:29" x14ac:dyDescent="0.35">
      <c r="B8224" s="222">
        <v>830100</v>
      </c>
      <c r="C8224" s="208">
        <v>354074</v>
      </c>
      <c r="D8224" s="309">
        <v>19474.07</v>
      </c>
      <c r="E8224" s="206">
        <v>28325.919999999998</v>
      </c>
      <c r="F8224" s="206">
        <v>31866.66</v>
      </c>
      <c r="G8224" s="205">
        <f t="shared" si="651"/>
        <v>0.42654378990483072</v>
      </c>
      <c r="H8224" s="207">
        <f t="shared" si="652"/>
        <v>0.45</v>
      </c>
      <c r="I8224" s="213">
        <v>334604</v>
      </c>
      <c r="J8224" s="213">
        <v>18403.22</v>
      </c>
      <c r="K8224" s="212">
        <v>26768.32</v>
      </c>
      <c r="L8224" s="212">
        <v>30114.36</v>
      </c>
      <c r="M8224" s="239">
        <f t="shared" si="649"/>
        <v>0.51529999999980647</v>
      </c>
      <c r="N8224" s="239"/>
      <c r="O8224" s="178"/>
      <c r="P8224" s="178"/>
      <c r="Q8224" s="178"/>
      <c r="R8224" s="178"/>
      <c r="S8224" s="178"/>
      <c r="T8224" s="178"/>
      <c r="U8224" s="178"/>
      <c r="V8224" s="178"/>
      <c r="W8224" s="178"/>
      <c r="X8224" s="178"/>
      <c r="Y8224" s="210">
        <f t="shared" si="648"/>
        <v>0.40308878448379715</v>
      </c>
      <c r="Z8224" s="211">
        <f t="shared" si="650"/>
        <v>0.46</v>
      </c>
      <c r="AA8224" s="178"/>
      <c r="AB8224" s="178"/>
      <c r="AC8224" s="178"/>
    </row>
    <row r="8225" spans="2:29" x14ac:dyDescent="0.35">
      <c r="B8225" s="222">
        <v>830200</v>
      </c>
      <c r="C8225" s="208">
        <v>354119</v>
      </c>
      <c r="D8225" s="309">
        <v>19476.54</v>
      </c>
      <c r="E8225" s="206">
        <v>28329.52</v>
      </c>
      <c r="F8225" s="206">
        <v>31870.71</v>
      </c>
      <c r="G8225" s="205">
        <f t="shared" si="651"/>
        <v>0.42654661527342808</v>
      </c>
      <c r="H8225" s="207">
        <f t="shared" si="652"/>
        <v>0.45</v>
      </c>
      <c r="I8225" s="213">
        <v>334648</v>
      </c>
      <c r="J8225" s="213">
        <v>18405.64</v>
      </c>
      <c r="K8225" s="212">
        <v>26771.84</v>
      </c>
      <c r="L8225" s="212">
        <v>30118.32</v>
      </c>
      <c r="M8225" s="239">
        <f t="shared" si="649"/>
        <v>0.51520000000000432</v>
      </c>
      <c r="N8225" s="239"/>
      <c r="O8225" s="178"/>
      <c r="P8225" s="178"/>
      <c r="Q8225" s="178"/>
      <c r="R8225" s="178"/>
      <c r="S8225" s="178"/>
      <c r="T8225" s="178"/>
      <c r="U8225" s="178"/>
      <c r="V8225" s="178"/>
      <c r="W8225" s="178"/>
      <c r="X8225" s="178"/>
      <c r="Y8225" s="210">
        <f t="shared" si="648"/>
        <v>0.4030932305468562</v>
      </c>
      <c r="Z8225" s="211">
        <f t="shared" si="650"/>
        <v>0.44</v>
      </c>
      <c r="AA8225" s="178"/>
      <c r="AB8225" s="178"/>
      <c r="AC8225" s="178"/>
    </row>
    <row r="8226" spans="2:29" x14ac:dyDescent="0.35">
      <c r="B8226" s="222">
        <v>830300</v>
      </c>
      <c r="C8226" s="208">
        <v>354164</v>
      </c>
      <c r="D8226" s="309">
        <v>19479.02</v>
      </c>
      <c r="E8226" s="206">
        <v>28333.119999999999</v>
      </c>
      <c r="F8226" s="206">
        <v>31874.76</v>
      </c>
      <c r="G8226" s="205">
        <f t="shared" si="651"/>
        <v>0.42654943996145972</v>
      </c>
      <c r="H8226" s="207">
        <f t="shared" si="652"/>
        <v>0.45</v>
      </c>
      <c r="I8226" s="213">
        <v>334694</v>
      </c>
      <c r="J8226" s="213">
        <v>18408.169999999998</v>
      </c>
      <c r="K8226" s="212">
        <v>26775.52</v>
      </c>
      <c r="L8226" s="212">
        <v>30122.46</v>
      </c>
      <c r="M8226" s="239">
        <f t="shared" si="649"/>
        <v>0.51530000000027942</v>
      </c>
      <c r="N8226" s="239"/>
      <c r="O8226" s="178"/>
      <c r="P8226" s="178"/>
      <c r="Q8226" s="178"/>
      <c r="R8226" s="178"/>
      <c r="S8226" s="178"/>
      <c r="T8226" s="178"/>
      <c r="U8226" s="178"/>
      <c r="V8226" s="178"/>
      <c r="W8226" s="178"/>
      <c r="X8226" s="178"/>
      <c r="Y8226" s="210">
        <f t="shared" si="648"/>
        <v>0.40310008430687705</v>
      </c>
      <c r="Z8226" s="211">
        <f t="shared" si="650"/>
        <v>0.46</v>
      </c>
      <c r="AA8226" s="178"/>
      <c r="AB8226" s="178"/>
      <c r="AC8226" s="178"/>
    </row>
    <row r="8227" spans="2:29" x14ac:dyDescent="0.35">
      <c r="B8227" s="222">
        <v>830400</v>
      </c>
      <c r="C8227" s="208">
        <v>354209</v>
      </c>
      <c r="D8227" s="309">
        <v>19481.490000000002</v>
      </c>
      <c r="E8227" s="206">
        <v>28336.720000000001</v>
      </c>
      <c r="F8227" s="206">
        <v>31878.81</v>
      </c>
      <c r="G8227" s="205">
        <f t="shared" si="651"/>
        <v>0.42655226396917151</v>
      </c>
      <c r="H8227" s="207">
        <f t="shared" si="652"/>
        <v>0.45</v>
      </c>
      <c r="I8227" s="213">
        <v>334738</v>
      </c>
      <c r="J8227" s="213">
        <v>18410.59</v>
      </c>
      <c r="K8227" s="212">
        <v>26779.040000000001</v>
      </c>
      <c r="L8227" s="212">
        <v>30126.42</v>
      </c>
      <c r="M8227" s="239">
        <f t="shared" si="649"/>
        <v>0.51519999999989519</v>
      </c>
      <c r="N8227" s="239"/>
      <c r="O8227" s="178"/>
      <c r="P8227" s="178"/>
      <c r="Q8227" s="178"/>
      <c r="R8227" s="178"/>
      <c r="S8227" s="178"/>
      <c r="T8227" s="178"/>
      <c r="U8227" s="178"/>
      <c r="V8227" s="178"/>
      <c r="W8227" s="178"/>
      <c r="X8227" s="178"/>
      <c r="Y8227" s="210">
        <f t="shared" si="648"/>
        <v>0.40310452793834295</v>
      </c>
      <c r="Z8227" s="211">
        <f t="shared" si="650"/>
        <v>0.44</v>
      </c>
      <c r="AA8227" s="178"/>
      <c r="AB8227" s="178"/>
      <c r="AC8227" s="178"/>
    </row>
    <row r="8228" spans="2:29" x14ac:dyDescent="0.35">
      <c r="B8228" s="222">
        <v>830500</v>
      </c>
      <c r="C8228" s="208">
        <v>354254</v>
      </c>
      <c r="D8228" s="309">
        <v>19483.97</v>
      </c>
      <c r="E8228" s="206">
        <v>28340.32</v>
      </c>
      <c r="F8228" s="206">
        <v>31882.86</v>
      </c>
      <c r="G8228" s="205">
        <f t="shared" si="651"/>
        <v>0.42655508729680913</v>
      </c>
      <c r="H8228" s="207">
        <f t="shared" si="652"/>
        <v>0.45</v>
      </c>
      <c r="I8228" s="213">
        <v>334784</v>
      </c>
      <c r="J8228" s="213">
        <v>18413.12</v>
      </c>
      <c r="K8228" s="212">
        <v>26782.720000000001</v>
      </c>
      <c r="L8228" s="212">
        <v>30130.560000000001</v>
      </c>
      <c r="M8228" s="239">
        <f t="shared" si="649"/>
        <v>0.51529999999955178</v>
      </c>
      <c r="N8228" s="239"/>
      <c r="O8228" s="178"/>
      <c r="P8228" s="178"/>
      <c r="Q8228" s="178"/>
      <c r="R8228" s="178"/>
      <c r="S8228" s="178"/>
      <c r="T8228" s="178"/>
      <c r="U8228" s="178"/>
      <c r="V8228" s="178"/>
      <c r="W8228" s="178"/>
      <c r="X8228" s="178"/>
      <c r="Y8228" s="210">
        <f t="shared" si="648"/>
        <v>0.4031113786875376</v>
      </c>
      <c r="Z8228" s="211">
        <f t="shared" si="650"/>
        <v>0.46</v>
      </c>
      <c r="AA8228" s="178"/>
      <c r="AB8228" s="178"/>
      <c r="AC8228" s="178"/>
    </row>
    <row r="8229" spans="2:29" x14ac:dyDescent="0.35">
      <c r="B8229" s="222">
        <v>830600</v>
      </c>
      <c r="C8229" s="208">
        <v>354299</v>
      </c>
      <c r="D8229" s="309">
        <v>19486.439999999999</v>
      </c>
      <c r="E8229" s="206">
        <v>28343.919999999998</v>
      </c>
      <c r="F8229" s="206">
        <v>31886.91</v>
      </c>
      <c r="G8229" s="205">
        <f t="shared" si="651"/>
        <v>0.42655790994461834</v>
      </c>
      <c r="H8229" s="207">
        <f t="shared" si="652"/>
        <v>0.45</v>
      </c>
      <c r="I8229" s="213">
        <v>334828</v>
      </c>
      <c r="J8229" s="213">
        <v>18415.54</v>
      </c>
      <c r="K8229" s="212">
        <v>26786.240000000002</v>
      </c>
      <c r="L8229" s="212">
        <v>30134.52</v>
      </c>
      <c r="M8229" s="239">
        <f t="shared" si="649"/>
        <v>0.51519999999974975</v>
      </c>
      <c r="N8229" s="239"/>
      <c r="O8229" s="178"/>
      <c r="P8229" s="178"/>
      <c r="Q8229" s="178"/>
      <c r="R8229" s="178"/>
      <c r="S8229" s="178"/>
      <c r="T8229" s="178"/>
      <c r="U8229" s="178"/>
      <c r="V8229" s="178"/>
      <c r="W8229" s="178"/>
      <c r="X8229" s="178"/>
      <c r="Y8229" s="210">
        <f t="shared" si="648"/>
        <v>0.40311581988923667</v>
      </c>
      <c r="Z8229" s="211">
        <f t="shared" si="650"/>
        <v>0.44</v>
      </c>
      <c r="AA8229" s="178"/>
      <c r="AB8229" s="178"/>
      <c r="AC8229" s="178"/>
    </row>
    <row r="8230" spans="2:29" x14ac:dyDescent="0.35">
      <c r="B8230" s="222">
        <v>830700</v>
      </c>
      <c r="C8230" s="208">
        <v>354344</v>
      </c>
      <c r="D8230" s="309">
        <v>19488.919999999998</v>
      </c>
      <c r="E8230" s="206">
        <v>28347.52</v>
      </c>
      <c r="F8230" s="206">
        <v>31890.959999999999</v>
      </c>
      <c r="G8230" s="205">
        <f t="shared" si="651"/>
        <v>0.4265607319128446</v>
      </c>
      <c r="H8230" s="207">
        <f t="shared" si="652"/>
        <v>0.45</v>
      </c>
      <c r="I8230" s="213">
        <v>334874</v>
      </c>
      <c r="J8230" s="213">
        <v>18418.07</v>
      </c>
      <c r="K8230" s="212">
        <v>26789.919999999998</v>
      </c>
      <c r="L8230" s="212">
        <v>30138.66</v>
      </c>
      <c r="M8230" s="239">
        <f t="shared" si="649"/>
        <v>0.51530000000006115</v>
      </c>
      <c r="N8230" s="239"/>
      <c r="O8230" s="178"/>
      <c r="P8230" s="178"/>
      <c r="Q8230" s="178"/>
      <c r="R8230" s="178"/>
      <c r="S8230" s="178"/>
      <c r="T8230" s="178"/>
      <c r="U8230" s="178"/>
      <c r="V8230" s="178"/>
      <c r="W8230" s="178"/>
      <c r="X8230" s="178"/>
      <c r="Y8230" s="210">
        <f t="shared" si="648"/>
        <v>0.40312266762970989</v>
      </c>
      <c r="Z8230" s="211">
        <f t="shared" si="650"/>
        <v>0.46</v>
      </c>
      <c r="AA8230" s="178"/>
      <c r="AB8230" s="178"/>
      <c r="AC8230" s="178"/>
    </row>
    <row r="8231" spans="2:29" x14ac:dyDescent="0.35">
      <c r="B8231" s="222">
        <v>830800</v>
      </c>
      <c r="C8231" s="208">
        <v>354389</v>
      </c>
      <c r="D8231" s="309">
        <v>19491.39</v>
      </c>
      <c r="E8231" s="206">
        <v>28351.119999999999</v>
      </c>
      <c r="F8231" s="206">
        <v>31895.01</v>
      </c>
      <c r="G8231" s="205">
        <f t="shared" si="651"/>
        <v>0.42656355320173328</v>
      </c>
      <c r="H8231" s="207">
        <f t="shared" si="652"/>
        <v>0.45</v>
      </c>
      <c r="I8231" s="213">
        <v>334918</v>
      </c>
      <c r="J8231" s="213">
        <v>18420.490000000002</v>
      </c>
      <c r="K8231" s="212">
        <v>26793.439999999999</v>
      </c>
      <c r="L8231" s="212">
        <v>30142.62</v>
      </c>
      <c r="M8231" s="239">
        <f t="shared" si="649"/>
        <v>0.51520000000025901</v>
      </c>
      <c r="N8231" s="239"/>
      <c r="O8231" s="178"/>
      <c r="P8231" s="178"/>
      <c r="Q8231" s="178"/>
      <c r="R8231" s="178"/>
      <c r="S8231" s="178"/>
      <c r="T8231" s="178"/>
      <c r="U8231" s="178"/>
      <c r="V8231" s="178"/>
      <c r="W8231" s="178"/>
      <c r="X8231" s="178"/>
      <c r="Y8231" s="210">
        <f t="shared" si="648"/>
        <v>0.40312710640346655</v>
      </c>
      <c r="Z8231" s="211">
        <f t="shared" si="650"/>
        <v>0.44</v>
      </c>
      <c r="AA8231" s="178"/>
      <c r="AB8231" s="178"/>
      <c r="AC8231" s="178"/>
    </row>
    <row r="8232" spans="2:29" x14ac:dyDescent="0.35">
      <c r="B8232" s="222">
        <v>830900</v>
      </c>
      <c r="C8232" s="208">
        <v>354434</v>
      </c>
      <c r="D8232" s="309">
        <v>19493.87</v>
      </c>
      <c r="E8232" s="206">
        <v>28354.720000000001</v>
      </c>
      <c r="F8232" s="206">
        <v>31899.06</v>
      </c>
      <c r="G8232" s="205">
        <f t="shared" si="651"/>
        <v>0.42656637381152968</v>
      </c>
      <c r="H8232" s="207">
        <f t="shared" si="652"/>
        <v>0.45</v>
      </c>
      <c r="I8232" s="213">
        <v>334964</v>
      </c>
      <c r="J8232" s="213">
        <v>18423.02</v>
      </c>
      <c r="K8232" s="212">
        <v>26797.119999999999</v>
      </c>
      <c r="L8232" s="212">
        <v>30146.76</v>
      </c>
      <c r="M8232" s="239">
        <f t="shared" si="649"/>
        <v>0.51529999999995202</v>
      </c>
      <c r="N8232" s="239"/>
      <c r="O8232" s="178"/>
      <c r="P8232" s="178"/>
      <c r="Q8232" s="178"/>
      <c r="R8232" s="178"/>
      <c r="S8232" s="178"/>
      <c r="T8232" s="178"/>
      <c r="U8232" s="178"/>
      <c r="V8232" s="178"/>
      <c r="W8232" s="178"/>
      <c r="X8232" s="178"/>
      <c r="Y8232" s="210">
        <f t="shared" si="648"/>
        <v>0.40313395113732098</v>
      </c>
      <c r="Z8232" s="211">
        <f t="shared" si="650"/>
        <v>0.46</v>
      </c>
      <c r="AA8232" s="178"/>
      <c r="AB8232" s="178"/>
      <c r="AC8232" s="178"/>
    </row>
    <row r="8233" spans="2:29" x14ac:dyDescent="0.35">
      <c r="B8233" s="222">
        <v>831000</v>
      </c>
      <c r="C8233" s="208">
        <v>354479</v>
      </c>
      <c r="D8233" s="309">
        <v>19496.34</v>
      </c>
      <c r="E8233" s="206">
        <v>28358.32</v>
      </c>
      <c r="F8233" s="206">
        <v>31903.11</v>
      </c>
      <c r="G8233" s="205">
        <f t="shared" si="651"/>
        <v>0.42656919374247892</v>
      </c>
      <c r="H8233" s="207">
        <f t="shared" si="652"/>
        <v>0.45</v>
      </c>
      <c r="I8233" s="213">
        <v>335008</v>
      </c>
      <c r="J8233" s="213">
        <v>18425.439999999999</v>
      </c>
      <c r="K8233" s="212">
        <v>26800.639999999999</v>
      </c>
      <c r="L8233" s="212">
        <v>30150.720000000001</v>
      </c>
      <c r="M8233" s="239">
        <f t="shared" si="649"/>
        <v>0.51520000000011346</v>
      </c>
      <c r="N8233" s="239"/>
      <c r="O8233" s="178"/>
      <c r="P8233" s="178"/>
      <c r="Q8233" s="178"/>
      <c r="R8233" s="178"/>
      <c r="S8233" s="178"/>
      <c r="T8233" s="178"/>
      <c r="U8233" s="178"/>
      <c r="V8233" s="178"/>
      <c r="W8233" s="178"/>
      <c r="X8233" s="178"/>
      <c r="Y8233" s="210">
        <f t="shared" si="648"/>
        <v>0.40313838748495789</v>
      </c>
      <c r="Z8233" s="211">
        <f t="shared" si="650"/>
        <v>0.44</v>
      </c>
      <c r="AA8233" s="178"/>
      <c r="AB8233" s="178"/>
      <c r="AC8233" s="178"/>
    </row>
    <row r="8234" spans="2:29" x14ac:dyDescent="0.35">
      <c r="B8234" s="222">
        <v>831100</v>
      </c>
      <c r="C8234" s="208">
        <v>354524</v>
      </c>
      <c r="D8234" s="309">
        <v>19498.82</v>
      </c>
      <c r="E8234" s="206">
        <v>28361.919999999998</v>
      </c>
      <c r="F8234" s="206">
        <v>31907.16</v>
      </c>
      <c r="G8234" s="205">
        <f t="shared" si="651"/>
        <v>0.42657201299482611</v>
      </c>
      <c r="H8234" s="207">
        <f t="shared" si="652"/>
        <v>0.45</v>
      </c>
      <c r="I8234" s="213">
        <v>335054</v>
      </c>
      <c r="J8234" s="213">
        <v>18427.97</v>
      </c>
      <c r="K8234" s="212">
        <v>26804.32</v>
      </c>
      <c r="L8234" s="212">
        <v>30154.86</v>
      </c>
      <c r="M8234" s="239">
        <f t="shared" si="649"/>
        <v>0.51529999999980647</v>
      </c>
      <c r="N8234" s="239"/>
      <c r="O8234" s="178"/>
      <c r="P8234" s="178"/>
      <c r="Q8234" s="178"/>
      <c r="R8234" s="178"/>
      <c r="S8234" s="178"/>
      <c r="T8234" s="178"/>
      <c r="U8234" s="178"/>
      <c r="V8234" s="178"/>
      <c r="W8234" s="178"/>
      <c r="X8234" s="178"/>
      <c r="Y8234" s="210">
        <f t="shared" si="648"/>
        <v>0.4031452292142943</v>
      </c>
      <c r="Z8234" s="211">
        <f t="shared" si="650"/>
        <v>0.46</v>
      </c>
      <c r="AA8234" s="178"/>
      <c r="AB8234" s="178"/>
      <c r="AC8234" s="178"/>
    </row>
    <row r="8235" spans="2:29" x14ac:dyDescent="0.35">
      <c r="B8235" s="222">
        <v>831200</v>
      </c>
      <c r="C8235" s="208">
        <v>354569</v>
      </c>
      <c r="D8235" s="309">
        <v>19501.29</v>
      </c>
      <c r="E8235" s="206">
        <v>28365.52</v>
      </c>
      <c r="F8235" s="206">
        <v>31911.21</v>
      </c>
      <c r="G8235" s="205">
        <f t="shared" si="651"/>
        <v>0.42657483156881615</v>
      </c>
      <c r="H8235" s="207">
        <f t="shared" si="652"/>
        <v>0.45</v>
      </c>
      <c r="I8235" s="213">
        <v>335098</v>
      </c>
      <c r="J8235" s="213">
        <v>18430.39</v>
      </c>
      <c r="K8235" s="212">
        <v>26807.84</v>
      </c>
      <c r="L8235" s="212">
        <v>30158.82</v>
      </c>
      <c r="M8235" s="239">
        <f t="shared" si="649"/>
        <v>0.51520000000000432</v>
      </c>
      <c r="N8235" s="239"/>
      <c r="O8235" s="178"/>
      <c r="P8235" s="178"/>
      <c r="Q8235" s="178"/>
      <c r="R8235" s="178"/>
      <c r="S8235" s="178"/>
      <c r="T8235" s="178"/>
      <c r="U8235" s="178"/>
      <c r="V8235" s="178"/>
      <c r="W8235" s="178"/>
      <c r="X8235" s="178"/>
      <c r="Y8235" s="210">
        <f t="shared" si="648"/>
        <v>0.40314966313763234</v>
      </c>
      <c r="Z8235" s="211">
        <f t="shared" si="650"/>
        <v>0.44</v>
      </c>
      <c r="AA8235" s="178"/>
      <c r="AB8235" s="178"/>
      <c r="AC8235" s="178"/>
    </row>
    <row r="8236" spans="2:29" x14ac:dyDescent="0.35">
      <c r="B8236" s="222">
        <v>831300</v>
      </c>
      <c r="C8236" s="208">
        <v>354614</v>
      </c>
      <c r="D8236" s="309">
        <v>19503.77</v>
      </c>
      <c r="E8236" s="206">
        <v>28369.119999999999</v>
      </c>
      <c r="F8236" s="206">
        <v>31915.26</v>
      </c>
      <c r="G8236" s="205">
        <f t="shared" si="651"/>
        <v>0.42657764946469384</v>
      </c>
      <c r="H8236" s="207">
        <f t="shared" si="652"/>
        <v>0.45</v>
      </c>
      <c r="I8236" s="213">
        <v>335144</v>
      </c>
      <c r="J8236" s="213">
        <v>18432.919999999998</v>
      </c>
      <c r="K8236" s="212">
        <v>26811.52</v>
      </c>
      <c r="L8236" s="212">
        <v>30162.959999999999</v>
      </c>
      <c r="M8236" s="239">
        <f t="shared" si="649"/>
        <v>0.51530000000027942</v>
      </c>
      <c r="N8236" s="239"/>
      <c r="O8236" s="178"/>
      <c r="P8236" s="178"/>
      <c r="Q8236" s="178"/>
      <c r="R8236" s="178"/>
      <c r="S8236" s="178"/>
      <c r="T8236" s="178"/>
      <c r="U8236" s="178"/>
      <c r="V8236" s="178"/>
      <c r="W8236" s="178"/>
      <c r="X8236" s="178"/>
      <c r="Y8236" s="210">
        <f t="shared" si="648"/>
        <v>0.40315650186454949</v>
      </c>
      <c r="Z8236" s="211">
        <f t="shared" si="650"/>
        <v>0.46</v>
      </c>
      <c r="AA8236" s="178"/>
      <c r="AB8236" s="178"/>
      <c r="AC8236" s="178"/>
    </row>
    <row r="8237" spans="2:29" x14ac:dyDescent="0.35">
      <c r="B8237" s="222">
        <v>831400</v>
      </c>
      <c r="C8237" s="208">
        <v>354659</v>
      </c>
      <c r="D8237" s="309">
        <v>19506.240000000002</v>
      </c>
      <c r="E8237" s="206">
        <v>28372.720000000001</v>
      </c>
      <c r="F8237" s="206">
        <v>31919.31</v>
      </c>
      <c r="G8237" s="205">
        <f t="shared" si="651"/>
        <v>0.42658046668270388</v>
      </c>
      <c r="H8237" s="207">
        <f t="shared" si="652"/>
        <v>0.45</v>
      </c>
      <c r="I8237" s="213">
        <v>335188</v>
      </c>
      <c r="J8237" s="213">
        <v>18435.34</v>
      </c>
      <c r="K8237" s="212">
        <v>26815.040000000001</v>
      </c>
      <c r="L8237" s="212">
        <v>30166.92</v>
      </c>
      <c r="M8237" s="239">
        <f t="shared" si="649"/>
        <v>0.51519999999989519</v>
      </c>
      <c r="N8237" s="239"/>
      <c r="O8237" s="178"/>
      <c r="P8237" s="178"/>
      <c r="Q8237" s="178"/>
      <c r="R8237" s="178"/>
      <c r="S8237" s="178"/>
      <c r="T8237" s="178"/>
      <c r="U8237" s="178"/>
      <c r="V8237" s="178"/>
      <c r="W8237" s="178"/>
      <c r="X8237" s="178"/>
      <c r="Y8237" s="210">
        <f t="shared" si="648"/>
        <v>0.40316093336540776</v>
      </c>
      <c r="Z8237" s="211">
        <f t="shared" si="650"/>
        <v>0.44</v>
      </c>
      <c r="AA8237" s="178"/>
      <c r="AB8237" s="178"/>
      <c r="AC8237" s="178"/>
    </row>
    <row r="8238" spans="2:29" x14ac:dyDescent="0.35">
      <c r="B8238" s="222">
        <v>831500</v>
      </c>
      <c r="C8238" s="208">
        <v>354704</v>
      </c>
      <c r="D8238" s="309">
        <v>19508.72</v>
      </c>
      <c r="E8238" s="206">
        <v>28376.32</v>
      </c>
      <c r="F8238" s="206">
        <v>31923.360000000001</v>
      </c>
      <c r="G8238" s="205">
        <f t="shared" si="651"/>
        <v>0.4265832832230908</v>
      </c>
      <c r="H8238" s="207">
        <f t="shared" si="652"/>
        <v>0.45</v>
      </c>
      <c r="I8238" s="213">
        <v>335234</v>
      </c>
      <c r="J8238" s="213">
        <v>18437.87</v>
      </c>
      <c r="K8238" s="212">
        <v>26818.720000000001</v>
      </c>
      <c r="L8238" s="212">
        <v>30171.06</v>
      </c>
      <c r="M8238" s="239">
        <f t="shared" si="649"/>
        <v>0.51529999999955178</v>
      </c>
      <c r="N8238" s="239"/>
      <c r="O8238" s="178"/>
      <c r="P8238" s="178"/>
      <c r="Q8238" s="178"/>
      <c r="R8238" s="178"/>
      <c r="S8238" s="178"/>
      <c r="T8238" s="178"/>
      <c r="U8238" s="178"/>
      <c r="V8238" s="178"/>
      <c r="W8238" s="178"/>
      <c r="X8238" s="178"/>
      <c r="Y8238" s="210">
        <f t="shared" si="648"/>
        <v>0.40316776909200241</v>
      </c>
      <c r="Z8238" s="211">
        <f t="shared" si="650"/>
        <v>0.46</v>
      </c>
      <c r="AA8238" s="178"/>
      <c r="AB8238" s="178"/>
      <c r="AC8238" s="178"/>
    </row>
    <row r="8239" spans="2:29" x14ac:dyDescent="0.35">
      <c r="B8239" s="222">
        <v>831600</v>
      </c>
      <c r="C8239" s="208">
        <v>354749</v>
      </c>
      <c r="D8239" s="309">
        <v>19511.189999999999</v>
      </c>
      <c r="E8239" s="206">
        <v>28379.919999999998</v>
      </c>
      <c r="F8239" s="206">
        <v>31927.41</v>
      </c>
      <c r="G8239" s="205">
        <f t="shared" si="651"/>
        <v>0.42658609908609907</v>
      </c>
      <c r="H8239" s="207">
        <f t="shared" si="652"/>
        <v>0.45</v>
      </c>
      <c r="I8239" s="213">
        <v>335278</v>
      </c>
      <c r="J8239" s="213">
        <v>18440.29</v>
      </c>
      <c r="K8239" s="212">
        <v>26822.240000000002</v>
      </c>
      <c r="L8239" s="212">
        <v>30175.02</v>
      </c>
      <c r="M8239" s="239">
        <f t="shared" si="649"/>
        <v>0.51519999999974975</v>
      </c>
      <c r="N8239" s="239"/>
      <c r="O8239" s="178"/>
      <c r="P8239" s="178"/>
      <c r="Q8239" s="178"/>
      <c r="R8239" s="178"/>
      <c r="S8239" s="178"/>
      <c r="T8239" s="178"/>
      <c r="U8239" s="178"/>
      <c r="V8239" s="178"/>
      <c r="W8239" s="178"/>
      <c r="X8239" s="178"/>
      <c r="Y8239" s="210">
        <f t="shared" si="648"/>
        <v>0.40317219817219818</v>
      </c>
      <c r="Z8239" s="211">
        <f t="shared" si="650"/>
        <v>0.44</v>
      </c>
      <c r="AA8239" s="178"/>
      <c r="AB8239" s="178"/>
      <c r="AC8239" s="178"/>
    </row>
    <row r="8240" spans="2:29" x14ac:dyDescent="0.35">
      <c r="B8240" s="222">
        <v>831700</v>
      </c>
      <c r="C8240" s="208">
        <v>354794</v>
      </c>
      <c r="D8240" s="309">
        <v>19513.669999999998</v>
      </c>
      <c r="E8240" s="206">
        <v>28383.52</v>
      </c>
      <c r="F8240" s="206">
        <v>31931.46</v>
      </c>
      <c r="G8240" s="205">
        <f t="shared" si="651"/>
        <v>0.42658891427197304</v>
      </c>
      <c r="H8240" s="207">
        <f t="shared" si="652"/>
        <v>0.45</v>
      </c>
      <c r="I8240" s="213">
        <v>335324</v>
      </c>
      <c r="J8240" s="213">
        <v>18442.82</v>
      </c>
      <c r="K8240" s="212">
        <v>26825.919999999998</v>
      </c>
      <c r="L8240" s="212">
        <v>30179.16</v>
      </c>
      <c r="M8240" s="239">
        <f t="shared" si="649"/>
        <v>0.51530000000006115</v>
      </c>
      <c r="N8240" s="239"/>
      <c r="O8240" s="178"/>
      <c r="P8240" s="178"/>
      <c r="Q8240" s="178"/>
      <c r="R8240" s="178"/>
      <c r="S8240" s="178"/>
      <c r="T8240" s="178"/>
      <c r="U8240" s="178"/>
      <c r="V8240" s="178"/>
      <c r="W8240" s="178"/>
      <c r="X8240" s="178"/>
      <c r="Y8240" s="210">
        <f t="shared" si="648"/>
        <v>0.40317903090056512</v>
      </c>
      <c r="Z8240" s="211">
        <f t="shared" si="650"/>
        <v>0.46</v>
      </c>
      <c r="AA8240" s="178"/>
      <c r="AB8240" s="178"/>
      <c r="AC8240" s="178"/>
    </row>
    <row r="8241" spans="2:29" x14ac:dyDescent="0.35">
      <c r="B8241" s="222">
        <v>831800</v>
      </c>
      <c r="C8241" s="208">
        <v>354839</v>
      </c>
      <c r="D8241" s="309">
        <v>19516.14</v>
      </c>
      <c r="E8241" s="206">
        <v>28387.119999999999</v>
      </c>
      <c r="F8241" s="206">
        <v>31935.51</v>
      </c>
      <c r="G8241" s="205">
        <f t="shared" si="651"/>
        <v>0.42659172878095697</v>
      </c>
      <c r="H8241" s="207">
        <f t="shared" si="652"/>
        <v>0.45</v>
      </c>
      <c r="I8241" s="213">
        <v>335368</v>
      </c>
      <c r="J8241" s="213">
        <v>18445.240000000002</v>
      </c>
      <c r="K8241" s="212">
        <v>26829.439999999999</v>
      </c>
      <c r="L8241" s="212">
        <v>30183.119999999999</v>
      </c>
      <c r="M8241" s="239">
        <f t="shared" si="649"/>
        <v>0.51520000000025901</v>
      </c>
      <c r="N8241" s="239"/>
      <c r="O8241" s="178"/>
      <c r="P8241" s="178"/>
      <c r="Q8241" s="178"/>
      <c r="R8241" s="178"/>
      <c r="S8241" s="178"/>
      <c r="T8241" s="178"/>
      <c r="U8241" s="178"/>
      <c r="V8241" s="178"/>
      <c r="W8241" s="178"/>
      <c r="X8241" s="178"/>
      <c r="Y8241" s="210">
        <f t="shared" si="648"/>
        <v>0.40318345756191393</v>
      </c>
      <c r="Z8241" s="211">
        <f t="shared" si="650"/>
        <v>0.44</v>
      </c>
      <c r="AA8241" s="178"/>
      <c r="AB8241" s="178"/>
      <c r="AC8241" s="178"/>
    </row>
    <row r="8242" spans="2:29" x14ac:dyDescent="0.35">
      <c r="B8242" s="222">
        <v>831900</v>
      </c>
      <c r="C8242" s="208">
        <v>354884</v>
      </c>
      <c r="D8242" s="309">
        <v>19518.62</v>
      </c>
      <c r="E8242" s="206">
        <v>28390.720000000001</v>
      </c>
      <c r="F8242" s="206">
        <v>31939.56</v>
      </c>
      <c r="G8242" s="205">
        <f t="shared" si="651"/>
        <v>0.42659454261329488</v>
      </c>
      <c r="H8242" s="207">
        <f t="shared" si="652"/>
        <v>0.45</v>
      </c>
      <c r="I8242" s="213">
        <v>335414</v>
      </c>
      <c r="J8242" s="213">
        <v>18447.77</v>
      </c>
      <c r="K8242" s="212">
        <v>26833.119999999999</v>
      </c>
      <c r="L8242" s="212">
        <v>30187.26</v>
      </c>
      <c r="M8242" s="239">
        <f t="shared" si="649"/>
        <v>0.51529999999995202</v>
      </c>
      <c r="N8242" s="239"/>
      <c r="O8242" s="178"/>
      <c r="P8242" s="178"/>
      <c r="Q8242" s="178"/>
      <c r="R8242" s="178"/>
      <c r="S8242" s="178"/>
      <c r="T8242" s="178"/>
      <c r="U8242" s="178"/>
      <c r="V8242" s="178"/>
      <c r="W8242" s="178"/>
      <c r="X8242" s="178"/>
      <c r="Y8242" s="210">
        <f t="shared" si="648"/>
        <v>0.40319028729414591</v>
      </c>
      <c r="Z8242" s="211">
        <f t="shared" si="650"/>
        <v>0.46</v>
      </c>
      <c r="AA8242" s="178"/>
      <c r="AB8242" s="178"/>
      <c r="AC8242" s="178"/>
    </row>
    <row r="8243" spans="2:29" x14ac:dyDescent="0.35">
      <c r="B8243" s="222">
        <v>832000</v>
      </c>
      <c r="C8243" s="208">
        <v>354929</v>
      </c>
      <c r="D8243" s="309">
        <v>19521.09</v>
      </c>
      <c r="E8243" s="206">
        <v>28394.32</v>
      </c>
      <c r="F8243" s="206">
        <v>31943.61</v>
      </c>
      <c r="G8243" s="205">
        <f t="shared" si="651"/>
        <v>0.42659735576923075</v>
      </c>
      <c r="H8243" s="207">
        <f t="shared" si="652"/>
        <v>0.45</v>
      </c>
      <c r="I8243" s="213">
        <v>335458</v>
      </c>
      <c r="J8243" s="213">
        <v>18450.189999999999</v>
      </c>
      <c r="K8243" s="212">
        <v>26836.639999999999</v>
      </c>
      <c r="L8243" s="212">
        <v>30191.22</v>
      </c>
      <c r="M8243" s="239">
        <f t="shared" si="649"/>
        <v>0.51520000000011346</v>
      </c>
      <c r="N8243" s="239"/>
      <c r="O8243" s="178"/>
      <c r="P8243" s="178"/>
      <c r="Q8243" s="178"/>
      <c r="R8243" s="178"/>
      <c r="S8243" s="178"/>
      <c r="T8243" s="178"/>
      <c r="U8243" s="178"/>
      <c r="V8243" s="178"/>
      <c r="W8243" s="178"/>
      <c r="X8243" s="178"/>
      <c r="Y8243" s="210">
        <f t="shared" si="648"/>
        <v>0.40319471153846154</v>
      </c>
      <c r="Z8243" s="211">
        <f t="shared" si="650"/>
        <v>0.44</v>
      </c>
      <c r="AA8243" s="178"/>
      <c r="AB8243" s="178"/>
      <c r="AC8243" s="178"/>
    </row>
    <row r="8244" spans="2:29" x14ac:dyDescent="0.35">
      <c r="B8244" s="222">
        <v>832100</v>
      </c>
      <c r="C8244" s="208">
        <v>354974</v>
      </c>
      <c r="D8244" s="309">
        <v>19523.57</v>
      </c>
      <c r="E8244" s="206">
        <v>28397.919999999998</v>
      </c>
      <c r="F8244" s="206">
        <v>31947.66</v>
      </c>
      <c r="G8244" s="205">
        <f t="shared" si="651"/>
        <v>0.42660016824900854</v>
      </c>
      <c r="H8244" s="207">
        <f t="shared" si="652"/>
        <v>0.45</v>
      </c>
      <c r="I8244" s="213">
        <v>335504</v>
      </c>
      <c r="J8244" s="213">
        <v>18452.72</v>
      </c>
      <c r="K8244" s="212">
        <v>26840.32</v>
      </c>
      <c r="L8244" s="212">
        <v>30195.360000000001</v>
      </c>
      <c r="M8244" s="239">
        <f t="shared" si="649"/>
        <v>0.51529999999980647</v>
      </c>
      <c r="N8244" s="239"/>
      <c r="O8244" s="178"/>
      <c r="P8244" s="178"/>
      <c r="Q8244" s="178"/>
      <c r="R8244" s="178"/>
      <c r="S8244" s="178"/>
      <c r="T8244" s="178"/>
      <c r="U8244" s="178"/>
      <c r="V8244" s="178"/>
      <c r="W8244" s="178"/>
      <c r="X8244" s="178"/>
      <c r="Y8244" s="210">
        <f t="shared" si="648"/>
        <v>0.40320153827664945</v>
      </c>
      <c r="Z8244" s="211">
        <f t="shared" si="650"/>
        <v>0.46</v>
      </c>
      <c r="AA8244" s="178"/>
      <c r="AB8244" s="178"/>
      <c r="AC8244" s="178"/>
    </row>
    <row r="8245" spans="2:29" x14ac:dyDescent="0.35">
      <c r="B8245" s="222">
        <v>832200</v>
      </c>
      <c r="C8245" s="208">
        <v>355019</v>
      </c>
      <c r="D8245" s="309">
        <v>19526.04</v>
      </c>
      <c r="E8245" s="206">
        <v>28401.52</v>
      </c>
      <c r="F8245" s="206">
        <v>31951.71</v>
      </c>
      <c r="G8245" s="205">
        <f t="shared" si="651"/>
        <v>0.42660298005287189</v>
      </c>
      <c r="H8245" s="207">
        <f t="shared" si="652"/>
        <v>0.45</v>
      </c>
      <c r="I8245" s="213">
        <v>335548</v>
      </c>
      <c r="J8245" s="213">
        <v>18455.14</v>
      </c>
      <c r="K8245" s="212">
        <v>26843.84</v>
      </c>
      <c r="L8245" s="212">
        <v>30199.32</v>
      </c>
      <c r="M8245" s="239">
        <f t="shared" si="649"/>
        <v>0.51520000000000432</v>
      </c>
      <c r="N8245" s="239"/>
      <c r="O8245" s="178"/>
      <c r="P8245" s="178"/>
      <c r="Q8245" s="178"/>
      <c r="R8245" s="178"/>
      <c r="S8245" s="178"/>
      <c r="T8245" s="178"/>
      <c r="U8245" s="178"/>
      <c r="V8245" s="178"/>
      <c r="W8245" s="178"/>
      <c r="X8245" s="178"/>
      <c r="Y8245" s="210">
        <f t="shared" si="648"/>
        <v>0.40320596010574383</v>
      </c>
      <c r="Z8245" s="211">
        <f t="shared" si="650"/>
        <v>0.44</v>
      </c>
      <c r="AA8245" s="178"/>
      <c r="AB8245" s="178"/>
      <c r="AC8245" s="178"/>
    </row>
    <row r="8246" spans="2:29" x14ac:dyDescent="0.35">
      <c r="B8246" s="222">
        <v>832300</v>
      </c>
      <c r="C8246" s="208">
        <v>355064</v>
      </c>
      <c r="D8246" s="309">
        <v>19528.52</v>
      </c>
      <c r="E8246" s="206">
        <v>28405.119999999999</v>
      </c>
      <c r="F8246" s="206">
        <v>31955.759999999998</v>
      </c>
      <c r="G8246" s="205">
        <f t="shared" si="651"/>
        <v>0.42660579118106451</v>
      </c>
      <c r="H8246" s="207">
        <f t="shared" si="652"/>
        <v>0.45</v>
      </c>
      <c r="I8246" s="213">
        <v>335594</v>
      </c>
      <c r="J8246" s="213">
        <v>18457.669999999998</v>
      </c>
      <c r="K8246" s="212">
        <v>26847.52</v>
      </c>
      <c r="L8246" s="212">
        <v>30203.46</v>
      </c>
      <c r="M8246" s="239">
        <f t="shared" si="649"/>
        <v>0.51530000000027942</v>
      </c>
      <c r="N8246" s="239"/>
      <c r="O8246" s="178"/>
      <c r="P8246" s="178"/>
      <c r="Q8246" s="178"/>
      <c r="R8246" s="178"/>
      <c r="S8246" s="178"/>
      <c r="T8246" s="178"/>
      <c r="U8246" s="178"/>
      <c r="V8246" s="178"/>
      <c r="W8246" s="178"/>
      <c r="X8246" s="178"/>
      <c r="Y8246" s="210">
        <f t="shared" si="648"/>
        <v>0.40321278385197645</v>
      </c>
      <c r="Z8246" s="211">
        <f t="shared" si="650"/>
        <v>0.46</v>
      </c>
      <c r="AA8246" s="178"/>
      <c r="AB8246" s="178"/>
      <c r="AC8246" s="178"/>
    </row>
    <row r="8247" spans="2:29" x14ac:dyDescent="0.35">
      <c r="B8247" s="222">
        <v>832400</v>
      </c>
      <c r="C8247" s="208">
        <v>355109</v>
      </c>
      <c r="D8247" s="309">
        <v>19530.990000000002</v>
      </c>
      <c r="E8247" s="206">
        <v>28408.720000000001</v>
      </c>
      <c r="F8247" s="206">
        <v>31959.81</v>
      </c>
      <c r="G8247" s="205">
        <f t="shared" si="651"/>
        <v>0.42660860163382991</v>
      </c>
      <c r="H8247" s="207">
        <f t="shared" si="652"/>
        <v>0.45</v>
      </c>
      <c r="I8247" s="213">
        <v>335638</v>
      </c>
      <c r="J8247" s="213">
        <v>18460.09</v>
      </c>
      <c r="K8247" s="212">
        <v>26851.040000000001</v>
      </c>
      <c r="L8247" s="212">
        <v>30207.42</v>
      </c>
      <c r="M8247" s="239">
        <f t="shared" si="649"/>
        <v>0.51519999999989519</v>
      </c>
      <c r="N8247" s="239"/>
      <c r="O8247" s="178"/>
      <c r="P8247" s="178"/>
      <c r="Q8247" s="178"/>
      <c r="R8247" s="178"/>
      <c r="S8247" s="178"/>
      <c r="T8247" s="178"/>
      <c r="U8247" s="178"/>
      <c r="V8247" s="178"/>
      <c r="W8247" s="178"/>
      <c r="X8247" s="178"/>
      <c r="Y8247" s="210">
        <f t="shared" si="648"/>
        <v>0.40321720326765975</v>
      </c>
      <c r="Z8247" s="211">
        <f t="shared" si="650"/>
        <v>0.44</v>
      </c>
      <c r="AA8247" s="178"/>
      <c r="AB8247" s="178"/>
      <c r="AC8247" s="178"/>
    </row>
    <row r="8248" spans="2:29" x14ac:dyDescent="0.35">
      <c r="B8248" s="222">
        <v>832500</v>
      </c>
      <c r="C8248" s="208">
        <v>355154</v>
      </c>
      <c r="D8248" s="309">
        <v>19533.47</v>
      </c>
      <c r="E8248" s="206">
        <v>28412.32</v>
      </c>
      <c r="F8248" s="206">
        <v>31963.86</v>
      </c>
      <c r="G8248" s="205">
        <f t="shared" si="651"/>
        <v>0.4266114114114114</v>
      </c>
      <c r="H8248" s="207">
        <f t="shared" si="652"/>
        <v>0.45</v>
      </c>
      <c r="I8248" s="213">
        <v>335684</v>
      </c>
      <c r="J8248" s="213">
        <v>18462.62</v>
      </c>
      <c r="K8248" s="212">
        <v>26854.720000000001</v>
      </c>
      <c r="L8248" s="212">
        <v>30211.56</v>
      </c>
      <c r="M8248" s="239">
        <f t="shared" si="649"/>
        <v>0.51529999999955178</v>
      </c>
      <c r="N8248" s="239"/>
      <c r="O8248" s="178"/>
      <c r="P8248" s="178"/>
      <c r="Q8248" s="178"/>
      <c r="R8248" s="178"/>
      <c r="S8248" s="178"/>
      <c r="T8248" s="178"/>
      <c r="U8248" s="178"/>
      <c r="V8248" s="178"/>
      <c r="W8248" s="178"/>
      <c r="X8248" s="178"/>
      <c r="Y8248" s="210">
        <f t="shared" si="648"/>
        <v>0.40322402402402402</v>
      </c>
      <c r="Z8248" s="211">
        <f t="shared" si="650"/>
        <v>0.46</v>
      </c>
      <c r="AA8248" s="178"/>
      <c r="AB8248" s="178"/>
      <c r="AC8248" s="178"/>
    </row>
    <row r="8249" spans="2:29" x14ac:dyDescent="0.35">
      <c r="B8249" s="222">
        <v>832600</v>
      </c>
      <c r="C8249" s="208">
        <v>355199</v>
      </c>
      <c r="D8249" s="309">
        <v>19535.939999999999</v>
      </c>
      <c r="E8249" s="206">
        <v>28415.919999999998</v>
      </c>
      <c r="F8249" s="206">
        <v>31967.91</v>
      </c>
      <c r="G8249" s="205">
        <f t="shared" si="651"/>
        <v>0.42661422051405234</v>
      </c>
      <c r="H8249" s="207">
        <f t="shared" si="652"/>
        <v>0.45</v>
      </c>
      <c r="I8249" s="213">
        <v>335728</v>
      </c>
      <c r="J8249" s="213">
        <v>18465.04</v>
      </c>
      <c r="K8249" s="212">
        <v>26858.240000000002</v>
      </c>
      <c r="L8249" s="212">
        <v>30215.52</v>
      </c>
      <c r="M8249" s="239">
        <f t="shared" si="649"/>
        <v>0.51519999999974975</v>
      </c>
      <c r="N8249" s="239"/>
      <c r="O8249" s="178"/>
      <c r="P8249" s="178"/>
      <c r="Q8249" s="178"/>
      <c r="R8249" s="178"/>
      <c r="S8249" s="178"/>
      <c r="T8249" s="178"/>
      <c r="U8249" s="178"/>
      <c r="V8249" s="178"/>
      <c r="W8249" s="178"/>
      <c r="X8249" s="178"/>
      <c r="Y8249" s="210">
        <f t="shared" si="648"/>
        <v>0.40322844102810473</v>
      </c>
      <c r="Z8249" s="211">
        <f t="shared" si="650"/>
        <v>0.44</v>
      </c>
      <c r="AA8249" s="178"/>
      <c r="AB8249" s="178"/>
      <c r="AC8249" s="178"/>
    </row>
    <row r="8250" spans="2:29" x14ac:dyDescent="0.35">
      <c r="B8250" s="222">
        <v>832700</v>
      </c>
      <c r="C8250" s="208">
        <v>355244</v>
      </c>
      <c r="D8250" s="309">
        <v>19538.419999999998</v>
      </c>
      <c r="E8250" s="206">
        <v>28419.52</v>
      </c>
      <c r="F8250" s="206">
        <v>31971.96</v>
      </c>
      <c r="G8250" s="205">
        <f t="shared" si="651"/>
        <v>0.42661702894199593</v>
      </c>
      <c r="H8250" s="207">
        <f t="shared" si="652"/>
        <v>0.45</v>
      </c>
      <c r="I8250" s="213">
        <v>335774</v>
      </c>
      <c r="J8250" s="213">
        <v>18467.57</v>
      </c>
      <c r="K8250" s="212">
        <v>26861.919999999998</v>
      </c>
      <c r="L8250" s="212">
        <v>30219.66</v>
      </c>
      <c r="M8250" s="239">
        <f t="shared" si="649"/>
        <v>0.51530000000006115</v>
      </c>
      <c r="N8250" s="239"/>
      <c r="O8250" s="178"/>
      <c r="P8250" s="178"/>
      <c r="Q8250" s="178"/>
      <c r="R8250" s="178"/>
      <c r="S8250" s="178"/>
      <c r="T8250" s="178"/>
      <c r="U8250" s="178"/>
      <c r="V8250" s="178"/>
      <c r="W8250" s="178"/>
      <c r="X8250" s="178"/>
      <c r="Y8250" s="210">
        <f t="shared" si="648"/>
        <v>0.40323525879668548</v>
      </c>
      <c r="Z8250" s="211">
        <f t="shared" si="650"/>
        <v>0.46</v>
      </c>
      <c r="AA8250" s="178"/>
      <c r="AB8250" s="178"/>
      <c r="AC8250" s="178"/>
    </row>
    <row r="8251" spans="2:29" x14ac:dyDescent="0.35">
      <c r="B8251" s="222">
        <v>832800</v>
      </c>
      <c r="C8251" s="208">
        <v>355289</v>
      </c>
      <c r="D8251" s="309">
        <v>19540.89</v>
      </c>
      <c r="E8251" s="206">
        <v>28423.119999999999</v>
      </c>
      <c r="F8251" s="206">
        <v>31976.01</v>
      </c>
      <c r="G8251" s="205">
        <f t="shared" si="651"/>
        <v>0.42661983669548509</v>
      </c>
      <c r="H8251" s="207">
        <f t="shared" si="652"/>
        <v>0.45</v>
      </c>
      <c r="I8251" s="213">
        <v>335818</v>
      </c>
      <c r="J8251" s="213">
        <v>18469.990000000002</v>
      </c>
      <c r="K8251" s="212">
        <v>26865.439999999999</v>
      </c>
      <c r="L8251" s="212">
        <v>30223.62</v>
      </c>
      <c r="M8251" s="239">
        <f t="shared" si="649"/>
        <v>0.51520000000025901</v>
      </c>
      <c r="N8251" s="239"/>
      <c r="O8251" s="178"/>
      <c r="P8251" s="178"/>
      <c r="Q8251" s="178"/>
      <c r="R8251" s="178"/>
      <c r="S8251" s="178"/>
      <c r="T8251" s="178"/>
      <c r="U8251" s="178"/>
      <c r="V8251" s="178"/>
      <c r="W8251" s="178"/>
      <c r="X8251" s="178"/>
      <c r="Y8251" s="210">
        <f t="shared" si="648"/>
        <v>0.40323967339097022</v>
      </c>
      <c r="Z8251" s="211">
        <f t="shared" si="650"/>
        <v>0.44</v>
      </c>
      <c r="AA8251" s="178"/>
      <c r="AB8251" s="178"/>
      <c r="AC8251" s="178"/>
    </row>
    <row r="8252" spans="2:29" x14ac:dyDescent="0.35">
      <c r="B8252" s="222">
        <v>832900</v>
      </c>
      <c r="C8252" s="208">
        <v>355334</v>
      </c>
      <c r="D8252" s="309">
        <v>19543.37</v>
      </c>
      <c r="E8252" s="206">
        <v>28426.720000000001</v>
      </c>
      <c r="F8252" s="206">
        <v>31980.06</v>
      </c>
      <c r="G8252" s="205">
        <f t="shared" si="651"/>
        <v>0.42662264377476289</v>
      </c>
      <c r="H8252" s="207">
        <f t="shared" si="652"/>
        <v>0.45</v>
      </c>
      <c r="I8252" s="213">
        <v>335864</v>
      </c>
      <c r="J8252" s="213">
        <v>18472.52</v>
      </c>
      <c r="K8252" s="212">
        <v>26869.119999999999</v>
      </c>
      <c r="L8252" s="212">
        <v>30227.759999999998</v>
      </c>
      <c r="M8252" s="239">
        <f t="shared" si="649"/>
        <v>0.51529999999995202</v>
      </c>
      <c r="N8252" s="239"/>
      <c r="O8252" s="178"/>
      <c r="P8252" s="178"/>
      <c r="Q8252" s="178"/>
      <c r="R8252" s="178"/>
      <c r="S8252" s="178"/>
      <c r="T8252" s="178"/>
      <c r="U8252" s="178"/>
      <c r="V8252" s="178"/>
      <c r="W8252" s="178"/>
      <c r="X8252" s="178"/>
      <c r="Y8252" s="210">
        <f t="shared" si="648"/>
        <v>0.40324648817385039</v>
      </c>
      <c r="Z8252" s="211">
        <f t="shared" si="650"/>
        <v>0.46</v>
      </c>
      <c r="AA8252" s="178"/>
      <c r="AB8252" s="178"/>
      <c r="AC8252" s="178"/>
    </row>
    <row r="8253" spans="2:29" x14ac:dyDescent="0.35">
      <c r="B8253" s="222">
        <v>833000</v>
      </c>
      <c r="C8253" s="208">
        <v>355379</v>
      </c>
      <c r="D8253" s="309">
        <v>19545.84</v>
      </c>
      <c r="E8253" s="206">
        <v>28430.32</v>
      </c>
      <c r="F8253" s="206">
        <v>31984.11</v>
      </c>
      <c r="G8253" s="205">
        <f t="shared" si="651"/>
        <v>0.42662545018007203</v>
      </c>
      <c r="H8253" s="207">
        <f t="shared" si="652"/>
        <v>0.45</v>
      </c>
      <c r="I8253" s="213">
        <v>335908</v>
      </c>
      <c r="J8253" s="213">
        <v>18474.939999999999</v>
      </c>
      <c r="K8253" s="212">
        <v>26872.639999999999</v>
      </c>
      <c r="L8253" s="212">
        <v>30231.72</v>
      </c>
      <c r="M8253" s="239">
        <f t="shared" si="649"/>
        <v>0.51520000000011346</v>
      </c>
      <c r="N8253" s="239"/>
      <c r="O8253" s="178"/>
      <c r="P8253" s="178"/>
      <c r="Q8253" s="178"/>
      <c r="R8253" s="178"/>
      <c r="S8253" s="178"/>
      <c r="T8253" s="178"/>
      <c r="U8253" s="178"/>
      <c r="V8253" s="178"/>
      <c r="W8253" s="178"/>
      <c r="X8253" s="178"/>
      <c r="Y8253" s="210">
        <f t="shared" si="648"/>
        <v>0.40325090036014405</v>
      </c>
      <c r="Z8253" s="211">
        <f t="shared" si="650"/>
        <v>0.44</v>
      </c>
      <c r="AA8253" s="178"/>
      <c r="AB8253" s="178"/>
      <c r="AC8253" s="178"/>
    </row>
    <row r="8254" spans="2:29" x14ac:dyDescent="0.35">
      <c r="B8254" s="222">
        <v>833100</v>
      </c>
      <c r="C8254" s="208">
        <v>355424</v>
      </c>
      <c r="D8254" s="309">
        <v>19548.32</v>
      </c>
      <c r="E8254" s="206">
        <v>28433.919999999998</v>
      </c>
      <c r="F8254" s="206">
        <v>31988.16</v>
      </c>
      <c r="G8254" s="205">
        <f t="shared" si="651"/>
        <v>0.42662825591165526</v>
      </c>
      <c r="H8254" s="207">
        <f t="shared" si="652"/>
        <v>0.45</v>
      </c>
      <c r="I8254" s="213">
        <v>335954</v>
      </c>
      <c r="J8254" s="213">
        <v>18477.47</v>
      </c>
      <c r="K8254" s="212">
        <v>26876.32</v>
      </c>
      <c r="L8254" s="212">
        <v>30235.86</v>
      </c>
      <c r="M8254" s="239">
        <f t="shared" si="649"/>
        <v>0.51529999999980647</v>
      </c>
      <c r="N8254" s="239"/>
      <c r="O8254" s="178"/>
      <c r="P8254" s="178"/>
      <c r="Q8254" s="178"/>
      <c r="R8254" s="178"/>
      <c r="S8254" s="178"/>
      <c r="T8254" s="178"/>
      <c r="U8254" s="178"/>
      <c r="V8254" s="178"/>
      <c r="W8254" s="178"/>
      <c r="X8254" s="178"/>
      <c r="Y8254" s="210">
        <f t="shared" si="648"/>
        <v>0.40325771215940465</v>
      </c>
      <c r="Z8254" s="211">
        <f t="shared" si="650"/>
        <v>0.46</v>
      </c>
      <c r="AA8254" s="178"/>
      <c r="AB8254" s="178"/>
      <c r="AC8254" s="178"/>
    </row>
    <row r="8255" spans="2:29" x14ac:dyDescent="0.35">
      <c r="B8255" s="222">
        <v>833200</v>
      </c>
      <c r="C8255" s="208">
        <v>355469</v>
      </c>
      <c r="D8255" s="309">
        <v>19550.79</v>
      </c>
      <c r="E8255" s="206">
        <v>28437.52</v>
      </c>
      <c r="F8255" s="206">
        <v>31992.21</v>
      </c>
      <c r="G8255" s="205">
        <f t="shared" si="651"/>
        <v>0.42663106096975517</v>
      </c>
      <c r="H8255" s="207">
        <f t="shared" si="652"/>
        <v>0.45</v>
      </c>
      <c r="I8255" s="213">
        <v>335998</v>
      </c>
      <c r="J8255" s="213">
        <v>18479.89</v>
      </c>
      <c r="K8255" s="212">
        <v>26879.84</v>
      </c>
      <c r="L8255" s="212">
        <v>30239.82</v>
      </c>
      <c r="M8255" s="239">
        <f t="shared" si="649"/>
        <v>0.51520000000000432</v>
      </c>
      <c r="N8255" s="239"/>
      <c r="O8255" s="178"/>
      <c r="P8255" s="178"/>
      <c r="Q8255" s="178"/>
      <c r="R8255" s="178"/>
      <c r="S8255" s="178"/>
      <c r="T8255" s="178"/>
      <c r="U8255" s="178"/>
      <c r="V8255" s="178"/>
      <c r="W8255" s="178"/>
      <c r="X8255" s="178"/>
      <c r="Y8255" s="210">
        <f t="shared" si="648"/>
        <v>0.40326212193951033</v>
      </c>
      <c r="Z8255" s="211">
        <f t="shared" si="650"/>
        <v>0.44</v>
      </c>
      <c r="AA8255" s="178"/>
      <c r="AB8255" s="178"/>
      <c r="AC8255" s="178"/>
    </row>
    <row r="8256" spans="2:29" x14ac:dyDescent="0.35">
      <c r="B8256" s="222">
        <v>833300</v>
      </c>
      <c r="C8256" s="208">
        <v>355514</v>
      </c>
      <c r="D8256" s="309">
        <v>19553.27</v>
      </c>
      <c r="E8256" s="206">
        <v>28441.119999999999</v>
      </c>
      <c r="F8256" s="206">
        <v>31996.26</v>
      </c>
      <c r="G8256" s="205">
        <f t="shared" si="651"/>
        <v>0.42663386535461417</v>
      </c>
      <c r="H8256" s="207">
        <f t="shared" si="652"/>
        <v>0.45</v>
      </c>
      <c r="I8256" s="213">
        <v>336044</v>
      </c>
      <c r="J8256" s="213">
        <v>18482.419999999998</v>
      </c>
      <c r="K8256" s="212">
        <v>26883.52</v>
      </c>
      <c r="L8256" s="212">
        <v>30243.96</v>
      </c>
      <c r="M8256" s="239">
        <f t="shared" si="649"/>
        <v>0.51530000000027942</v>
      </c>
      <c r="N8256" s="239"/>
      <c r="O8256" s="178"/>
      <c r="P8256" s="178"/>
      <c r="Q8256" s="178"/>
      <c r="R8256" s="178"/>
      <c r="S8256" s="178"/>
      <c r="T8256" s="178"/>
      <c r="U8256" s="178"/>
      <c r="V8256" s="178"/>
      <c r="W8256" s="178"/>
      <c r="X8256" s="178"/>
      <c r="Y8256" s="210">
        <f t="shared" si="648"/>
        <v>0.4032689307572303</v>
      </c>
      <c r="Z8256" s="211">
        <f t="shared" si="650"/>
        <v>0.46</v>
      </c>
      <c r="AA8256" s="178"/>
      <c r="AB8256" s="178"/>
      <c r="AC8256" s="178"/>
    </row>
    <row r="8257" spans="2:29" x14ac:dyDescent="0.35">
      <c r="B8257" s="222">
        <v>833400</v>
      </c>
      <c r="C8257" s="208">
        <v>355559</v>
      </c>
      <c r="D8257" s="309">
        <v>19555.740000000002</v>
      </c>
      <c r="E8257" s="206">
        <v>28444.720000000001</v>
      </c>
      <c r="F8257" s="206">
        <v>32000.31</v>
      </c>
      <c r="G8257" s="205">
        <f t="shared" si="651"/>
        <v>0.42663666906647468</v>
      </c>
      <c r="H8257" s="207">
        <f t="shared" si="652"/>
        <v>0.45</v>
      </c>
      <c r="I8257" s="213">
        <v>336088</v>
      </c>
      <c r="J8257" s="213">
        <v>18484.84</v>
      </c>
      <c r="K8257" s="212">
        <v>26887.040000000001</v>
      </c>
      <c r="L8257" s="212">
        <v>30247.919999999998</v>
      </c>
      <c r="M8257" s="239">
        <f t="shared" si="649"/>
        <v>0.51519999999989519</v>
      </c>
      <c r="N8257" s="239"/>
      <c r="O8257" s="178"/>
      <c r="P8257" s="178"/>
      <c r="Q8257" s="178"/>
      <c r="R8257" s="178"/>
      <c r="S8257" s="178"/>
      <c r="T8257" s="178"/>
      <c r="U8257" s="178"/>
      <c r="V8257" s="178"/>
      <c r="W8257" s="178"/>
      <c r="X8257" s="178"/>
      <c r="Y8257" s="210">
        <f t="shared" si="648"/>
        <v>0.40327333813294935</v>
      </c>
      <c r="Z8257" s="211">
        <f t="shared" si="650"/>
        <v>0.44</v>
      </c>
      <c r="AA8257" s="178"/>
      <c r="AB8257" s="178"/>
      <c r="AC8257" s="178"/>
    </row>
    <row r="8258" spans="2:29" x14ac:dyDescent="0.35">
      <c r="B8258" s="222">
        <v>833500</v>
      </c>
      <c r="C8258" s="208">
        <v>355604</v>
      </c>
      <c r="D8258" s="309">
        <v>19558.22</v>
      </c>
      <c r="E8258" s="206">
        <v>28448.32</v>
      </c>
      <c r="F8258" s="206">
        <v>32004.36</v>
      </c>
      <c r="G8258" s="205">
        <f t="shared" si="651"/>
        <v>0.4266394721055789</v>
      </c>
      <c r="H8258" s="207">
        <f t="shared" si="652"/>
        <v>0.45</v>
      </c>
      <c r="I8258" s="213">
        <v>336134</v>
      </c>
      <c r="J8258" s="213">
        <v>18487.37</v>
      </c>
      <c r="K8258" s="212">
        <v>26890.720000000001</v>
      </c>
      <c r="L8258" s="212">
        <v>30252.06</v>
      </c>
      <c r="M8258" s="239">
        <f t="shared" si="649"/>
        <v>0.51529999999955178</v>
      </c>
      <c r="N8258" s="239"/>
      <c r="O8258" s="178"/>
      <c r="P8258" s="178"/>
      <c r="Q8258" s="178"/>
      <c r="R8258" s="178"/>
      <c r="S8258" s="178"/>
      <c r="T8258" s="178"/>
      <c r="U8258" s="178"/>
      <c r="V8258" s="178"/>
      <c r="W8258" s="178"/>
      <c r="X8258" s="178"/>
      <c r="Y8258" s="210">
        <f t="shared" si="648"/>
        <v>0.40328014397120576</v>
      </c>
      <c r="Z8258" s="211">
        <f t="shared" si="650"/>
        <v>0.46</v>
      </c>
      <c r="AA8258" s="178"/>
      <c r="AB8258" s="178"/>
      <c r="AC8258" s="178"/>
    </row>
    <row r="8259" spans="2:29" x14ac:dyDescent="0.35">
      <c r="B8259" s="222">
        <v>833600</v>
      </c>
      <c r="C8259" s="208">
        <v>355649</v>
      </c>
      <c r="D8259" s="309">
        <v>19560.689999999999</v>
      </c>
      <c r="E8259" s="206">
        <v>28451.919999999998</v>
      </c>
      <c r="F8259" s="206">
        <v>32008.41</v>
      </c>
      <c r="G8259" s="205">
        <f t="shared" si="651"/>
        <v>0.4266422744721689</v>
      </c>
      <c r="H8259" s="207">
        <f t="shared" si="652"/>
        <v>0.45</v>
      </c>
      <c r="I8259" s="213">
        <v>336178</v>
      </c>
      <c r="J8259" s="213">
        <v>18489.79</v>
      </c>
      <c r="K8259" s="212">
        <v>26894.240000000002</v>
      </c>
      <c r="L8259" s="212">
        <v>30256.02</v>
      </c>
      <c r="M8259" s="239">
        <f t="shared" si="649"/>
        <v>0.51519999999974975</v>
      </c>
      <c r="N8259" s="239"/>
      <c r="O8259" s="178"/>
      <c r="P8259" s="178"/>
      <c r="Q8259" s="178"/>
      <c r="R8259" s="178"/>
      <c r="S8259" s="178"/>
      <c r="T8259" s="178"/>
      <c r="U8259" s="178"/>
      <c r="V8259" s="178"/>
      <c r="W8259" s="178"/>
      <c r="X8259" s="178"/>
      <c r="Y8259" s="210">
        <f t="shared" ref="Y8259:Y8322" si="653">I8259/$B8259</f>
        <v>0.4032845489443378</v>
      </c>
      <c r="Z8259" s="211">
        <f t="shared" si="650"/>
        <v>0.44</v>
      </c>
      <c r="AA8259" s="178"/>
      <c r="AB8259" s="178"/>
      <c r="AC8259" s="178"/>
    </row>
    <row r="8260" spans="2:29" x14ac:dyDescent="0.35">
      <c r="B8260" s="222">
        <v>833700</v>
      </c>
      <c r="C8260" s="208">
        <v>355694</v>
      </c>
      <c r="D8260" s="309">
        <v>19563.169999999998</v>
      </c>
      <c r="E8260" s="206">
        <v>28455.52</v>
      </c>
      <c r="F8260" s="206">
        <v>32012.46</v>
      </c>
      <c r="G8260" s="205">
        <f t="shared" si="651"/>
        <v>0.42664507616648673</v>
      </c>
      <c r="H8260" s="207">
        <f t="shared" si="652"/>
        <v>0.45</v>
      </c>
      <c r="I8260" s="213">
        <v>336224</v>
      </c>
      <c r="J8260" s="213">
        <v>18492.32</v>
      </c>
      <c r="K8260" s="212">
        <v>26897.919999999998</v>
      </c>
      <c r="L8260" s="212">
        <v>30260.16</v>
      </c>
      <c r="M8260" s="239">
        <f t="shared" ref="M8260:M8323" si="654">(C8260+D8260+F8260-C8259-D8259-F8259)/100</f>
        <v>0.51530000000006115</v>
      </c>
      <c r="N8260" s="239"/>
      <c r="O8260" s="178"/>
      <c r="P8260" s="178"/>
      <c r="Q8260" s="178"/>
      <c r="R8260" s="178"/>
      <c r="S8260" s="178"/>
      <c r="T8260" s="178"/>
      <c r="U8260" s="178"/>
      <c r="V8260" s="178"/>
      <c r="W8260" s="178"/>
      <c r="X8260" s="178"/>
      <c r="Y8260" s="210">
        <f t="shared" si="653"/>
        <v>0.4032913518052057</v>
      </c>
      <c r="Z8260" s="211">
        <f t="shared" ref="Z8260:Z8323" si="655">(I8260-I8259)/($B8260-$B8259)</f>
        <v>0.46</v>
      </c>
      <c r="AA8260" s="178"/>
      <c r="AB8260" s="178"/>
      <c r="AC8260" s="178"/>
    </row>
    <row r="8261" spans="2:29" x14ac:dyDescent="0.35">
      <c r="B8261" s="222">
        <v>833800</v>
      </c>
      <c r="C8261" s="208">
        <v>355739</v>
      </c>
      <c r="D8261" s="309">
        <v>19565.64</v>
      </c>
      <c r="E8261" s="206">
        <v>28459.119999999999</v>
      </c>
      <c r="F8261" s="206">
        <v>32016.51</v>
      </c>
      <c r="G8261" s="205">
        <f t="shared" ref="G8261:G8324" si="656">C8261/B8261</f>
        <v>0.42664787718877428</v>
      </c>
      <c r="H8261" s="207">
        <f t="shared" ref="H8261:H8324" si="657">(C8261-C8260)/(B8261-B8260)</f>
        <v>0.45</v>
      </c>
      <c r="I8261" s="213">
        <v>336268</v>
      </c>
      <c r="J8261" s="213">
        <v>18494.740000000002</v>
      </c>
      <c r="K8261" s="212">
        <v>26901.439999999999</v>
      </c>
      <c r="L8261" s="212">
        <v>30264.12</v>
      </c>
      <c r="M8261" s="239">
        <f t="shared" si="654"/>
        <v>0.51520000000025901</v>
      </c>
      <c r="N8261" s="239"/>
      <c r="O8261" s="178"/>
      <c r="P8261" s="178"/>
      <c r="Q8261" s="178"/>
      <c r="R8261" s="178"/>
      <c r="S8261" s="178"/>
      <c r="T8261" s="178"/>
      <c r="U8261" s="178"/>
      <c r="V8261" s="178"/>
      <c r="W8261" s="178"/>
      <c r="X8261" s="178"/>
      <c r="Y8261" s="210">
        <f t="shared" si="653"/>
        <v>0.40329575437754855</v>
      </c>
      <c r="Z8261" s="211">
        <f t="shared" si="655"/>
        <v>0.44</v>
      </c>
      <c r="AA8261" s="178"/>
      <c r="AB8261" s="178"/>
      <c r="AC8261" s="178"/>
    </row>
    <row r="8262" spans="2:29" x14ac:dyDescent="0.35">
      <c r="B8262" s="222">
        <v>833900</v>
      </c>
      <c r="C8262" s="208">
        <v>355784</v>
      </c>
      <c r="D8262" s="309">
        <v>19568.12</v>
      </c>
      <c r="E8262" s="206">
        <v>28462.720000000001</v>
      </c>
      <c r="F8262" s="206">
        <v>32020.560000000001</v>
      </c>
      <c r="G8262" s="205">
        <f t="shared" si="656"/>
        <v>0.42665067753927327</v>
      </c>
      <c r="H8262" s="207">
        <f t="shared" si="657"/>
        <v>0.45</v>
      </c>
      <c r="I8262" s="213">
        <v>336314</v>
      </c>
      <c r="J8262" s="213">
        <v>18497.27</v>
      </c>
      <c r="K8262" s="212">
        <v>26905.119999999999</v>
      </c>
      <c r="L8262" s="212">
        <v>30268.26</v>
      </c>
      <c r="M8262" s="239">
        <f t="shared" si="654"/>
        <v>0.51529999999995202</v>
      </c>
      <c r="N8262" s="239"/>
      <c r="O8262" s="178"/>
      <c r="P8262" s="178"/>
      <c r="Q8262" s="178"/>
      <c r="R8262" s="178"/>
      <c r="S8262" s="178"/>
      <c r="T8262" s="178"/>
      <c r="U8262" s="178"/>
      <c r="V8262" s="178"/>
      <c r="W8262" s="178"/>
      <c r="X8262" s="178"/>
      <c r="Y8262" s="210">
        <f t="shared" si="653"/>
        <v>0.40330255426310108</v>
      </c>
      <c r="Z8262" s="211">
        <f t="shared" si="655"/>
        <v>0.46</v>
      </c>
      <c r="AA8262" s="178"/>
      <c r="AB8262" s="178"/>
      <c r="AC8262" s="178"/>
    </row>
    <row r="8263" spans="2:29" x14ac:dyDescent="0.35">
      <c r="B8263" s="222">
        <v>834000</v>
      </c>
      <c r="C8263" s="208">
        <v>355829</v>
      </c>
      <c r="D8263" s="309">
        <v>19570.59</v>
      </c>
      <c r="E8263" s="206">
        <v>28466.32</v>
      </c>
      <c r="F8263" s="206">
        <v>32024.61</v>
      </c>
      <c r="G8263" s="205">
        <f t="shared" si="656"/>
        <v>0.42665347721822544</v>
      </c>
      <c r="H8263" s="207">
        <f t="shared" si="657"/>
        <v>0.45</v>
      </c>
      <c r="I8263" s="213">
        <v>336358</v>
      </c>
      <c r="J8263" s="213">
        <v>18499.689999999999</v>
      </c>
      <c r="K8263" s="212">
        <v>26908.639999999999</v>
      </c>
      <c r="L8263" s="212">
        <v>30272.22</v>
      </c>
      <c r="M8263" s="239">
        <f t="shared" si="654"/>
        <v>0.51520000000011346</v>
      </c>
      <c r="N8263" s="239"/>
      <c r="O8263" s="178"/>
      <c r="P8263" s="178"/>
      <c r="Q8263" s="178"/>
      <c r="R8263" s="178"/>
      <c r="S8263" s="178"/>
      <c r="T8263" s="178"/>
      <c r="U8263" s="178"/>
      <c r="V8263" s="178"/>
      <c r="W8263" s="178"/>
      <c r="X8263" s="178"/>
      <c r="Y8263" s="210">
        <f t="shared" si="653"/>
        <v>0.40330695443645082</v>
      </c>
      <c r="Z8263" s="211">
        <f t="shared" si="655"/>
        <v>0.44</v>
      </c>
      <c r="AA8263" s="178"/>
      <c r="AB8263" s="178"/>
      <c r="AC8263" s="178"/>
    </row>
    <row r="8264" spans="2:29" x14ac:dyDescent="0.35">
      <c r="B8264" s="222">
        <v>834100</v>
      </c>
      <c r="C8264" s="208">
        <v>355874</v>
      </c>
      <c r="D8264" s="309">
        <v>19573.07</v>
      </c>
      <c r="E8264" s="206">
        <v>28469.919999999998</v>
      </c>
      <c r="F8264" s="206">
        <v>32028.66</v>
      </c>
      <c r="G8264" s="205">
        <f t="shared" si="656"/>
        <v>0.42665627622587221</v>
      </c>
      <c r="H8264" s="207">
        <f t="shared" si="657"/>
        <v>0.45</v>
      </c>
      <c r="I8264" s="213">
        <v>336404</v>
      </c>
      <c r="J8264" s="213">
        <v>18502.22</v>
      </c>
      <c r="K8264" s="212">
        <v>26912.32</v>
      </c>
      <c r="L8264" s="212">
        <v>30276.36</v>
      </c>
      <c r="M8264" s="239">
        <f t="shared" si="654"/>
        <v>0.51529999999980647</v>
      </c>
      <c r="N8264" s="239"/>
      <c r="O8264" s="178"/>
      <c r="P8264" s="178"/>
      <c r="Q8264" s="178"/>
      <c r="R8264" s="178"/>
      <c r="S8264" s="178"/>
      <c r="T8264" s="178"/>
      <c r="U8264" s="178"/>
      <c r="V8264" s="178"/>
      <c r="W8264" s="178"/>
      <c r="X8264" s="178"/>
      <c r="Y8264" s="210">
        <f t="shared" si="653"/>
        <v>0.40331375134875913</v>
      </c>
      <c r="Z8264" s="211">
        <f t="shared" si="655"/>
        <v>0.46</v>
      </c>
      <c r="AA8264" s="178"/>
      <c r="AB8264" s="178"/>
      <c r="AC8264" s="178"/>
    </row>
    <row r="8265" spans="2:29" x14ac:dyDescent="0.35">
      <c r="B8265" s="222">
        <v>834200</v>
      </c>
      <c r="C8265" s="208">
        <v>355919</v>
      </c>
      <c r="D8265" s="309">
        <v>19575.54</v>
      </c>
      <c r="E8265" s="206">
        <v>28473.52</v>
      </c>
      <c r="F8265" s="206">
        <v>32032.71</v>
      </c>
      <c r="G8265" s="205">
        <f t="shared" si="656"/>
        <v>0.42665907456245505</v>
      </c>
      <c r="H8265" s="207">
        <f t="shared" si="657"/>
        <v>0.45</v>
      </c>
      <c r="I8265" s="213">
        <v>336448</v>
      </c>
      <c r="J8265" s="213">
        <v>18504.64</v>
      </c>
      <c r="K8265" s="212">
        <v>26915.84</v>
      </c>
      <c r="L8265" s="212">
        <v>30280.32</v>
      </c>
      <c r="M8265" s="239">
        <f t="shared" si="654"/>
        <v>0.51520000000000432</v>
      </c>
      <c r="N8265" s="239"/>
      <c r="O8265" s="178"/>
      <c r="P8265" s="178"/>
      <c r="Q8265" s="178"/>
      <c r="R8265" s="178"/>
      <c r="S8265" s="178"/>
      <c r="T8265" s="178"/>
      <c r="U8265" s="178"/>
      <c r="V8265" s="178"/>
      <c r="W8265" s="178"/>
      <c r="X8265" s="178"/>
      <c r="Y8265" s="210">
        <f t="shared" si="653"/>
        <v>0.4033181491249101</v>
      </c>
      <c r="Z8265" s="211">
        <f t="shared" si="655"/>
        <v>0.44</v>
      </c>
      <c r="AA8265" s="178"/>
      <c r="AB8265" s="178"/>
      <c r="AC8265" s="178"/>
    </row>
    <row r="8266" spans="2:29" x14ac:dyDescent="0.35">
      <c r="B8266" s="222">
        <v>834300</v>
      </c>
      <c r="C8266" s="208">
        <v>355964</v>
      </c>
      <c r="D8266" s="309">
        <v>19578.02</v>
      </c>
      <c r="E8266" s="206">
        <v>28477.119999999999</v>
      </c>
      <c r="F8266" s="206">
        <v>32036.76</v>
      </c>
      <c r="G8266" s="205">
        <f t="shared" si="656"/>
        <v>0.42666187222821528</v>
      </c>
      <c r="H8266" s="207">
        <f t="shared" si="657"/>
        <v>0.45</v>
      </c>
      <c r="I8266" s="213">
        <v>336494</v>
      </c>
      <c r="J8266" s="213">
        <v>18507.169999999998</v>
      </c>
      <c r="K8266" s="212">
        <v>26919.52</v>
      </c>
      <c r="L8266" s="212">
        <v>30284.46</v>
      </c>
      <c r="M8266" s="239">
        <f t="shared" si="654"/>
        <v>0.51530000000027942</v>
      </c>
      <c r="N8266" s="239"/>
      <c r="O8266" s="178"/>
      <c r="P8266" s="178"/>
      <c r="Q8266" s="178"/>
      <c r="R8266" s="178"/>
      <c r="S8266" s="178"/>
      <c r="T8266" s="178"/>
      <c r="U8266" s="178"/>
      <c r="V8266" s="178"/>
      <c r="W8266" s="178"/>
      <c r="X8266" s="178"/>
      <c r="Y8266" s="210">
        <f t="shared" si="653"/>
        <v>0.40332494306604338</v>
      </c>
      <c r="Z8266" s="211">
        <f t="shared" si="655"/>
        <v>0.46</v>
      </c>
      <c r="AA8266" s="178"/>
      <c r="AB8266" s="178"/>
      <c r="AC8266" s="178"/>
    </row>
    <row r="8267" spans="2:29" x14ac:dyDescent="0.35">
      <c r="B8267" s="222">
        <v>834400</v>
      </c>
      <c r="C8267" s="208">
        <v>356009</v>
      </c>
      <c r="D8267" s="309">
        <v>19580.490000000002</v>
      </c>
      <c r="E8267" s="206">
        <v>28480.720000000001</v>
      </c>
      <c r="F8267" s="206">
        <v>32040.81</v>
      </c>
      <c r="G8267" s="205">
        <f t="shared" si="656"/>
        <v>0.42666466922339408</v>
      </c>
      <c r="H8267" s="207">
        <f t="shared" si="657"/>
        <v>0.45</v>
      </c>
      <c r="I8267" s="213">
        <v>336538</v>
      </c>
      <c r="J8267" s="213">
        <v>18509.59</v>
      </c>
      <c r="K8267" s="212">
        <v>26923.040000000001</v>
      </c>
      <c r="L8267" s="212">
        <v>30288.42</v>
      </c>
      <c r="M8267" s="239">
        <f t="shared" si="654"/>
        <v>0.51519999999989519</v>
      </c>
      <c r="N8267" s="239"/>
      <c r="O8267" s="178"/>
      <c r="P8267" s="178"/>
      <c r="Q8267" s="178"/>
      <c r="R8267" s="178"/>
      <c r="S8267" s="178"/>
      <c r="T8267" s="178"/>
      <c r="U8267" s="178"/>
      <c r="V8267" s="178"/>
      <c r="W8267" s="178"/>
      <c r="X8267" s="178"/>
      <c r="Y8267" s="210">
        <f t="shared" si="653"/>
        <v>0.40332933844678809</v>
      </c>
      <c r="Z8267" s="211">
        <f t="shared" si="655"/>
        <v>0.44</v>
      </c>
      <c r="AA8267" s="178"/>
      <c r="AB8267" s="178"/>
      <c r="AC8267" s="178"/>
    </row>
    <row r="8268" spans="2:29" x14ac:dyDescent="0.35">
      <c r="B8268" s="222">
        <v>834500</v>
      </c>
      <c r="C8268" s="208">
        <v>356054</v>
      </c>
      <c r="D8268" s="309">
        <v>19582.97</v>
      </c>
      <c r="E8268" s="206">
        <v>28484.32</v>
      </c>
      <c r="F8268" s="206">
        <v>32044.86</v>
      </c>
      <c r="G8268" s="205">
        <f t="shared" si="656"/>
        <v>0.42666746554823248</v>
      </c>
      <c r="H8268" s="207">
        <f t="shared" si="657"/>
        <v>0.45</v>
      </c>
      <c r="I8268" s="213">
        <v>336584</v>
      </c>
      <c r="J8268" s="213">
        <v>18512.12</v>
      </c>
      <c r="K8268" s="212">
        <v>26926.720000000001</v>
      </c>
      <c r="L8268" s="212">
        <v>30292.560000000001</v>
      </c>
      <c r="M8268" s="239">
        <f t="shared" si="654"/>
        <v>0.51529999999955178</v>
      </c>
      <c r="N8268" s="239"/>
      <c r="O8268" s="178"/>
      <c r="P8268" s="178"/>
      <c r="Q8268" s="178"/>
      <c r="R8268" s="178"/>
      <c r="S8268" s="178"/>
      <c r="T8268" s="178"/>
      <c r="U8268" s="178"/>
      <c r="V8268" s="178"/>
      <c r="W8268" s="178"/>
      <c r="X8268" s="178"/>
      <c r="Y8268" s="210">
        <f t="shared" si="653"/>
        <v>0.40333612941881364</v>
      </c>
      <c r="Z8268" s="211">
        <f t="shared" si="655"/>
        <v>0.46</v>
      </c>
      <c r="AA8268" s="178"/>
      <c r="AB8268" s="178"/>
      <c r="AC8268" s="178"/>
    </row>
    <row r="8269" spans="2:29" x14ac:dyDescent="0.35">
      <c r="B8269" s="222">
        <v>834600</v>
      </c>
      <c r="C8269" s="208">
        <v>356099</v>
      </c>
      <c r="D8269" s="309">
        <v>19585.439999999999</v>
      </c>
      <c r="E8269" s="206">
        <v>28487.919999999998</v>
      </c>
      <c r="F8269" s="206">
        <v>32048.91</v>
      </c>
      <c r="G8269" s="205">
        <f t="shared" si="656"/>
        <v>0.42667026120297147</v>
      </c>
      <c r="H8269" s="207">
        <f t="shared" si="657"/>
        <v>0.45</v>
      </c>
      <c r="I8269" s="213">
        <v>336628</v>
      </c>
      <c r="J8269" s="213">
        <v>18514.54</v>
      </c>
      <c r="K8269" s="212">
        <v>26930.240000000002</v>
      </c>
      <c r="L8269" s="212">
        <v>30296.52</v>
      </c>
      <c r="M8269" s="239">
        <f t="shared" si="654"/>
        <v>0.51519999999974975</v>
      </c>
      <c r="N8269" s="239"/>
      <c r="O8269" s="178"/>
      <c r="P8269" s="178"/>
      <c r="Q8269" s="178"/>
      <c r="R8269" s="178"/>
      <c r="S8269" s="178"/>
      <c r="T8269" s="178"/>
      <c r="U8269" s="178"/>
      <c r="V8269" s="178"/>
      <c r="W8269" s="178"/>
      <c r="X8269" s="178"/>
      <c r="Y8269" s="210">
        <f t="shared" si="653"/>
        <v>0.40334052240594298</v>
      </c>
      <c r="Z8269" s="211">
        <f t="shared" si="655"/>
        <v>0.44</v>
      </c>
      <c r="AA8269" s="178"/>
      <c r="AB8269" s="178"/>
      <c r="AC8269" s="178"/>
    </row>
    <row r="8270" spans="2:29" x14ac:dyDescent="0.35">
      <c r="B8270" s="222">
        <v>834700</v>
      </c>
      <c r="C8270" s="208">
        <v>356144</v>
      </c>
      <c r="D8270" s="309">
        <v>19587.919999999998</v>
      </c>
      <c r="E8270" s="206">
        <v>28491.52</v>
      </c>
      <c r="F8270" s="206">
        <v>32052.959999999999</v>
      </c>
      <c r="G8270" s="205">
        <f t="shared" si="656"/>
        <v>0.4266730561878519</v>
      </c>
      <c r="H8270" s="207">
        <f t="shared" si="657"/>
        <v>0.45</v>
      </c>
      <c r="I8270" s="213">
        <v>336674</v>
      </c>
      <c r="J8270" s="213">
        <v>18517.07</v>
      </c>
      <c r="K8270" s="212">
        <v>26933.919999999998</v>
      </c>
      <c r="L8270" s="212">
        <v>30300.66</v>
      </c>
      <c r="M8270" s="239">
        <f t="shared" si="654"/>
        <v>0.51530000000006115</v>
      </c>
      <c r="N8270" s="239"/>
      <c r="O8270" s="178"/>
      <c r="P8270" s="178"/>
      <c r="Q8270" s="178"/>
      <c r="R8270" s="178"/>
      <c r="S8270" s="178"/>
      <c r="T8270" s="178"/>
      <c r="U8270" s="178"/>
      <c r="V8270" s="178"/>
      <c r="W8270" s="178"/>
      <c r="X8270" s="178"/>
      <c r="Y8270" s="210">
        <f t="shared" si="653"/>
        <v>0.40334731041092609</v>
      </c>
      <c r="Z8270" s="211">
        <f t="shared" si="655"/>
        <v>0.46</v>
      </c>
      <c r="AA8270" s="178"/>
      <c r="AB8270" s="178"/>
      <c r="AC8270" s="178"/>
    </row>
    <row r="8271" spans="2:29" x14ac:dyDescent="0.35">
      <c r="B8271" s="222">
        <v>834800</v>
      </c>
      <c r="C8271" s="208">
        <v>356189</v>
      </c>
      <c r="D8271" s="309">
        <v>19590.39</v>
      </c>
      <c r="E8271" s="206">
        <v>28495.119999999999</v>
      </c>
      <c r="F8271" s="206">
        <v>32057.01</v>
      </c>
      <c r="G8271" s="205">
        <f t="shared" si="656"/>
        <v>0.42667585050311452</v>
      </c>
      <c r="H8271" s="207">
        <f t="shared" si="657"/>
        <v>0.45</v>
      </c>
      <c r="I8271" s="213">
        <v>336718</v>
      </c>
      <c r="J8271" s="213">
        <v>18519.490000000002</v>
      </c>
      <c r="K8271" s="212">
        <v>26937.439999999999</v>
      </c>
      <c r="L8271" s="212">
        <v>30304.62</v>
      </c>
      <c r="M8271" s="239">
        <f t="shared" si="654"/>
        <v>0.51520000000025901</v>
      </c>
      <c r="N8271" s="239"/>
      <c r="O8271" s="178"/>
      <c r="P8271" s="178"/>
      <c r="Q8271" s="178"/>
      <c r="R8271" s="178"/>
      <c r="S8271" s="178"/>
      <c r="T8271" s="178"/>
      <c r="U8271" s="178"/>
      <c r="V8271" s="178"/>
      <c r="W8271" s="178"/>
      <c r="X8271" s="178"/>
      <c r="Y8271" s="210">
        <f t="shared" si="653"/>
        <v>0.40335170100622902</v>
      </c>
      <c r="Z8271" s="211">
        <f t="shared" si="655"/>
        <v>0.44</v>
      </c>
      <c r="AA8271" s="178"/>
      <c r="AB8271" s="178"/>
      <c r="AC8271" s="178"/>
    </row>
    <row r="8272" spans="2:29" x14ac:dyDescent="0.35">
      <c r="B8272" s="222">
        <v>834900</v>
      </c>
      <c r="C8272" s="208">
        <v>356234</v>
      </c>
      <c r="D8272" s="309">
        <v>19592.87</v>
      </c>
      <c r="E8272" s="206">
        <v>28498.720000000001</v>
      </c>
      <c r="F8272" s="206">
        <v>32061.06</v>
      </c>
      <c r="G8272" s="205">
        <f t="shared" si="656"/>
        <v>0.42667864414899986</v>
      </c>
      <c r="H8272" s="207">
        <f t="shared" si="657"/>
        <v>0.45</v>
      </c>
      <c r="I8272" s="213">
        <v>336764</v>
      </c>
      <c r="J8272" s="213">
        <v>18522.02</v>
      </c>
      <c r="K8272" s="212">
        <v>26941.119999999999</v>
      </c>
      <c r="L8272" s="212">
        <v>30308.76</v>
      </c>
      <c r="M8272" s="239">
        <f t="shared" si="654"/>
        <v>0.51529999999995202</v>
      </c>
      <c r="N8272" s="239"/>
      <c r="O8272" s="178"/>
      <c r="P8272" s="178"/>
      <c r="Q8272" s="178"/>
      <c r="R8272" s="178"/>
      <c r="S8272" s="178"/>
      <c r="T8272" s="178"/>
      <c r="U8272" s="178"/>
      <c r="V8272" s="178"/>
      <c r="W8272" s="178"/>
      <c r="X8272" s="178"/>
      <c r="Y8272" s="210">
        <f t="shared" si="653"/>
        <v>0.40335848604623309</v>
      </c>
      <c r="Z8272" s="211">
        <f t="shared" si="655"/>
        <v>0.46</v>
      </c>
      <c r="AA8272" s="178"/>
      <c r="AB8272" s="178"/>
      <c r="AC8272" s="178"/>
    </row>
    <row r="8273" spans="2:29" x14ac:dyDescent="0.35">
      <c r="B8273" s="222">
        <v>835000</v>
      </c>
      <c r="C8273" s="208">
        <v>356279</v>
      </c>
      <c r="D8273" s="309">
        <v>19595.34</v>
      </c>
      <c r="E8273" s="206">
        <v>28502.32</v>
      </c>
      <c r="F8273" s="206">
        <v>32065.11</v>
      </c>
      <c r="G8273" s="205">
        <f t="shared" si="656"/>
        <v>0.42668143712574852</v>
      </c>
      <c r="H8273" s="207">
        <f t="shared" si="657"/>
        <v>0.45</v>
      </c>
      <c r="I8273" s="213">
        <v>336808</v>
      </c>
      <c r="J8273" s="213">
        <v>18524.439999999999</v>
      </c>
      <c r="K8273" s="212">
        <v>26944.639999999999</v>
      </c>
      <c r="L8273" s="212">
        <v>30312.720000000001</v>
      </c>
      <c r="M8273" s="239">
        <f t="shared" si="654"/>
        <v>0.51520000000011346</v>
      </c>
      <c r="N8273" s="239"/>
      <c r="O8273" s="178"/>
      <c r="P8273" s="178"/>
      <c r="Q8273" s="178"/>
      <c r="R8273" s="178"/>
      <c r="S8273" s="178"/>
      <c r="T8273" s="178"/>
      <c r="U8273" s="178"/>
      <c r="V8273" s="178"/>
      <c r="W8273" s="178"/>
      <c r="X8273" s="178"/>
      <c r="Y8273" s="210">
        <f t="shared" si="653"/>
        <v>0.40336287425149703</v>
      </c>
      <c r="Z8273" s="211">
        <f t="shared" si="655"/>
        <v>0.44</v>
      </c>
      <c r="AA8273" s="178"/>
      <c r="AB8273" s="178"/>
      <c r="AC8273" s="178"/>
    </row>
    <row r="8274" spans="2:29" x14ac:dyDescent="0.35">
      <c r="B8274" s="222">
        <v>835100</v>
      </c>
      <c r="C8274" s="208">
        <v>356324</v>
      </c>
      <c r="D8274" s="309">
        <v>19597.82</v>
      </c>
      <c r="E8274" s="206">
        <v>28505.919999999998</v>
      </c>
      <c r="F8274" s="206">
        <v>32069.16</v>
      </c>
      <c r="G8274" s="205">
        <f t="shared" si="656"/>
        <v>0.42668422943360079</v>
      </c>
      <c r="H8274" s="207">
        <f t="shared" si="657"/>
        <v>0.45</v>
      </c>
      <c r="I8274" s="213">
        <v>336854</v>
      </c>
      <c r="J8274" s="213">
        <v>18526.97</v>
      </c>
      <c r="K8274" s="212">
        <v>26948.32</v>
      </c>
      <c r="L8274" s="212">
        <v>30316.86</v>
      </c>
      <c r="M8274" s="239">
        <f t="shared" si="654"/>
        <v>0.51529999999980647</v>
      </c>
      <c r="N8274" s="239"/>
      <c r="O8274" s="178"/>
      <c r="P8274" s="178"/>
      <c r="Q8274" s="178"/>
      <c r="R8274" s="178"/>
      <c r="S8274" s="178"/>
      <c r="T8274" s="178"/>
      <c r="U8274" s="178"/>
      <c r="V8274" s="178"/>
      <c r="W8274" s="178"/>
      <c r="X8274" s="178"/>
      <c r="Y8274" s="210">
        <f t="shared" si="653"/>
        <v>0.4033696563285834</v>
      </c>
      <c r="Z8274" s="211">
        <f t="shared" si="655"/>
        <v>0.46</v>
      </c>
      <c r="AA8274" s="178"/>
      <c r="AB8274" s="178"/>
      <c r="AC8274" s="178"/>
    </row>
    <row r="8275" spans="2:29" x14ac:dyDescent="0.35">
      <c r="B8275" s="222">
        <v>835200</v>
      </c>
      <c r="C8275" s="208">
        <v>356369</v>
      </c>
      <c r="D8275" s="309">
        <v>19600.29</v>
      </c>
      <c r="E8275" s="206">
        <v>28509.52</v>
      </c>
      <c r="F8275" s="206">
        <v>32073.21</v>
      </c>
      <c r="G8275" s="205">
        <f t="shared" si="656"/>
        <v>0.42668702107279693</v>
      </c>
      <c r="H8275" s="207">
        <f t="shared" si="657"/>
        <v>0.45</v>
      </c>
      <c r="I8275" s="213">
        <v>336898</v>
      </c>
      <c r="J8275" s="213">
        <v>18529.39</v>
      </c>
      <c r="K8275" s="212">
        <v>26951.84</v>
      </c>
      <c r="L8275" s="212">
        <v>30320.82</v>
      </c>
      <c r="M8275" s="239">
        <f t="shared" si="654"/>
        <v>0.51520000000000432</v>
      </c>
      <c r="N8275" s="239"/>
      <c r="O8275" s="178"/>
      <c r="P8275" s="178"/>
      <c r="Q8275" s="178"/>
      <c r="R8275" s="178"/>
      <c r="S8275" s="178"/>
      <c r="T8275" s="178"/>
      <c r="U8275" s="178"/>
      <c r="V8275" s="178"/>
      <c r="W8275" s="178"/>
      <c r="X8275" s="178"/>
      <c r="Y8275" s="210">
        <f t="shared" si="653"/>
        <v>0.40337404214559386</v>
      </c>
      <c r="Z8275" s="211">
        <f t="shared" si="655"/>
        <v>0.44</v>
      </c>
      <c r="AA8275" s="178"/>
      <c r="AB8275" s="178"/>
      <c r="AC8275" s="178"/>
    </row>
    <row r="8276" spans="2:29" x14ac:dyDescent="0.35">
      <c r="B8276" s="222">
        <v>835300</v>
      </c>
      <c r="C8276" s="208">
        <v>356414</v>
      </c>
      <c r="D8276" s="309">
        <v>19602.77</v>
      </c>
      <c r="E8276" s="206">
        <v>28513.119999999999</v>
      </c>
      <c r="F8276" s="206">
        <v>32077.26</v>
      </c>
      <c r="G8276" s="205">
        <f t="shared" si="656"/>
        <v>0.42668981204357714</v>
      </c>
      <c r="H8276" s="207">
        <f t="shared" si="657"/>
        <v>0.45</v>
      </c>
      <c r="I8276" s="213">
        <v>336944</v>
      </c>
      <c r="J8276" s="213">
        <v>18531.919999999998</v>
      </c>
      <c r="K8276" s="212">
        <v>26955.52</v>
      </c>
      <c r="L8276" s="212">
        <v>30324.959999999999</v>
      </c>
      <c r="M8276" s="239">
        <f t="shared" si="654"/>
        <v>0.51530000000027942</v>
      </c>
      <c r="N8276" s="239"/>
      <c r="O8276" s="178"/>
      <c r="P8276" s="178"/>
      <c r="Q8276" s="178"/>
      <c r="R8276" s="178"/>
      <c r="S8276" s="178"/>
      <c r="T8276" s="178"/>
      <c r="U8276" s="178"/>
      <c r="V8276" s="178"/>
      <c r="W8276" s="178"/>
      <c r="X8276" s="178"/>
      <c r="Y8276" s="210">
        <f t="shared" si="653"/>
        <v>0.40338082126182212</v>
      </c>
      <c r="Z8276" s="211">
        <f t="shared" si="655"/>
        <v>0.46</v>
      </c>
      <c r="AA8276" s="178"/>
      <c r="AB8276" s="178"/>
      <c r="AC8276" s="178"/>
    </row>
    <row r="8277" spans="2:29" x14ac:dyDescent="0.35">
      <c r="B8277" s="222">
        <v>835400</v>
      </c>
      <c r="C8277" s="208">
        <v>356459</v>
      </c>
      <c r="D8277" s="309">
        <v>19605.240000000002</v>
      </c>
      <c r="E8277" s="206">
        <v>28516.720000000001</v>
      </c>
      <c r="F8277" s="206">
        <v>32081.31</v>
      </c>
      <c r="G8277" s="205">
        <f t="shared" si="656"/>
        <v>0.42669260234618145</v>
      </c>
      <c r="H8277" s="207">
        <f t="shared" si="657"/>
        <v>0.45</v>
      </c>
      <c r="I8277" s="213">
        <v>336988</v>
      </c>
      <c r="J8277" s="213">
        <v>18534.34</v>
      </c>
      <c r="K8277" s="212">
        <v>26959.040000000001</v>
      </c>
      <c r="L8277" s="212">
        <v>30328.92</v>
      </c>
      <c r="M8277" s="239">
        <f t="shared" si="654"/>
        <v>0.51519999999989519</v>
      </c>
      <c r="N8277" s="239"/>
      <c r="O8277" s="178"/>
      <c r="P8277" s="178"/>
      <c r="Q8277" s="178"/>
      <c r="R8277" s="178"/>
      <c r="S8277" s="178"/>
      <c r="T8277" s="178"/>
      <c r="U8277" s="178"/>
      <c r="V8277" s="178"/>
      <c r="W8277" s="178"/>
      <c r="X8277" s="178"/>
      <c r="Y8277" s="210">
        <f t="shared" si="653"/>
        <v>0.40338520469236294</v>
      </c>
      <c r="Z8277" s="211">
        <f t="shared" si="655"/>
        <v>0.44</v>
      </c>
      <c r="AA8277" s="178"/>
      <c r="AB8277" s="178"/>
      <c r="AC8277" s="178"/>
    </row>
    <row r="8278" spans="2:29" x14ac:dyDescent="0.35">
      <c r="B8278" s="222">
        <v>835500</v>
      </c>
      <c r="C8278" s="208">
        <v>356504</v>
      </c>
      <c r="D8278" s="309">
        <v>19607.72</v>
      </c>
      <c r="E8278" s="206">
        <v>28520.32</v>
      </c>
      <c r="F8278" s="206">
        <v>32085.360000000001</v>
      </c>
      <c r="G8278" s="205">
        <f t="shared" si="656"/>
        <v>0.42669539198084977</v>
      </c>
      <c r="H8278" s="207">
        <f t="shared" si="657"/>
        <v>0.45</v>
      </c>
      <c r="I8278" s="213">
        <v>337034</v>
      </c>
      <c r="J8278" s="213">
        <v>18536.87</v>
      </c>
      <c r="K8278" s="212">
        <v>26962.720000000001</v>
      </c>
      <c r="L8278" s="212">
        <v>30333.06</v>
      </c>
      <c r="M8278" s="239">
        <f t="shared" si="654"/>
        <v>0.51529999999955178</v>
      </c>
      <c r="N8278" s="239"/>
      <c r="O8278" s="178"/>
      <c r="P8278" s="178"/>
      <c r="Q8278" s="178"/>
      <c r="R8278" s="178"/>
      <c r="S8278" s="178"/>
      <c r="T8278" s="178"/>
      <c r="U8278" s="178"/>
      <c r="V8278" s="178"/>
      <c r="W8278" s="178"/>
      <c r="X8278" s="178"/>
      <c r="Y8278" s="210">
        <f t="shared" si="653"/>
        <v>0.40339198084979055</v>
      </c>
      <c r="Z8278" s="211">
        <f t="shared" si="655"/>
        <v>0.46</v>
      </c>
      <c r="AA8278" s="178"/>
      <c r="AB8278" s="178"/>
      <c r="AC8278" s="178"/>
    </row>
    <row r="8279" spans="2:29" x14ac:dyDescent="0.35">
      <c r="B8279" s="222">
        <v>835600</v>
      </c>
      <c r="C8279" s="208">
        <v>356549</v>
      </c>
      <c r="D8279" s="309">
        <v>19610.189999999999</v>
      </c>
      <c r="E8279" s="206">
        <v>28523.919999999998</v>
      </c>
      <c r="F8279" s="206">
        <v>32089.41</v>
      </c>
      <c r="G8279" s="205">
        <f t="shared" si="656"/>
        <v>0.42669818094782191</v>
      </c>
      <c r="H8279" s="207">
        <f t="shared" si="657"/>
        <v>0.45</v>
      </c>
      <c r="I8279" s="213">
        <v>337078</v>
      </c>
      <c r="J8279" s="213">
        <v>18539.29</v>
      </c>
      <c r="K8279" s="212">
        <v>26966.240000000002</v>
      </c>
      <c r="L8279" s="212">
        <v>30337.02</v>
      </c>
      <c r="M8279" s="239">
        <f t="shared" si="654"/>
        <v>0.51519999999974975</v>
      </c>
      <c r="N8279" s="239"/>
      <c r="O8279" s="178"/>
      <c r="P8279" s="178"/>
      <c r="Q8279" s="178"/>
      <c r="R8279" s="178"/>
      <c r="S8279" s="178"/>
      <c r="T8279" s="178"/>
      <c r="U8279" s="178"/>
      <c r="V8279" s="178"/>
      <c r="W8279" s="178"/>
      <c r="X8279" s="178"/>
      <c r="Y8279" s="210">
        <f t="shared" si="653"/>
        <v>0.40339636189564387</v>
      </c>
      <c r="Z8279" s="211">
        <f t="shared" si="655"/>
        <v>0.44</v>
      </c>
      <c r="AA8279" s="178"/>
      <c r="AB8279" s="178"/>
      <c r="AC8279" s="178"/>
    </row>
    <row r="8280" spans="2:29" x14ac:dyDescent="0.35">
      <c r="B8280" s="222">
        <v>835700</v>
      </c>
      <c r="C8280" s="208">
        <v>356594</v>
      </c>
      <c r="D8280" s="309">
        <v>19612.669999999998</v>
      </c>
      <c r="E8280" s="206">
        <v>28527.52</v>
      </c>
      <c r="F8280" s="206">
        <v>32093.46</v>
      </c>
      <c r="G8280" s="205">
        <f t="shared" si="656"/>
        <v>0.42670096924733758</v>
      </c>
      <c r="H8280" s="207">
        <f t="shared" si="657"/>
        <v>0.45</v>
      </c>
      <c r="I8280" s="213">
        <v>337124</v>
      </c>
      <c r="J8280" s="213">
        <v>18541.82</v>
      </c>
      <c r="K8280" s="212">
        <v>26969.919999999998</v>
      </c>
      <c r="L8280" s="212">
        <v>30341.16</v>
      </c>
      <c r="M8280" s="239">
        <f t="shared" si="654"/>
        <v>0.51530000000006115</v>
      </c>
      <c r="N8280" s="239"/>
      <c r="O8280" s="178"/>
      <c r="P8280" s="178"/>
      <c r="Q8280" s="178"/>
      <c r="R8280" s="178"/>
      <c r="S8280" s="178"/>
      <c r="T8280" s="178"/>
      <c r="U8280" s="178"/>
      <c r="V8280" s="178"/>
      <c r="W8280" s="178"/>
      <c r="X8280" s="178"/>
      <c r="Y8280" s="210">
        <f t="shared" si="653"/>
        <v>0.40340313509632642</v>
      </c>
      <c r="Z8280" s="211">
        <f t="shared" si="655"/>
        <v>0.46</v>
      </c>
      <c r="AA8280" s="178"/>
      <c r="AB8280" s="178"/>
      <c r="AC8280" s="178"/>
    </row>
    <row r="8281" spans="2:29" x14ac:dyDescent="0.35">
      <c r="B8281" s="222">
        <v>835800</v>
      </c>
      <c r="C8281" s="208">
        <v>356639</v>
      </c>
      <c r="D8281" s="309">
        <v>19615.14</v>
      </c>
      <c r="E8281" s="206">
        <v>28531.119999999999</v>
      </c>
      <c r="F8281" s="206">
        <v>32097.51</v>
      </c>
      <c r="G8281" s="205">
        <f t="shared" si="656"/>
        <v>0.4267037568796363</v>
      </c>
      <c r="H8281" s="207">
        <f t="shared" si="657"/>
        <v>0.45</v>
      </c>
      <c r="I8281" s="213">
        <v>337168</v>
      </c>
      <c r="J8281" s="213">
        <v>18544.240000000002</v>
      </c>
      <c r="K8281" s="212">
        <v>26973.439999999999</v>
      </c>
      <c r="L8281" s="212">
        <v>30345.119999999999</v>
      </c>
      <c r="M8281" s="239">
        <f t="shared" si="654"/>
        <v>0.51520000000025901</v>
      </c>
      <c r="N8281" s="239"/>
      <c r="O8281" s="178"/>
      <c r="P8281" s="178"/>
      <c r="Q8281" s="178"/>
      <c r="R8281" s="178"/>
      <c r="S8281" s="178"/>
      <c r="T8281" s="178"/>
      <c r="U8281" s="178"/>
      <c r="V8281" s="178"/>
      <c r="W8281" s="178"/>
      <c r="X8281" s="178"/>
      <c r="Y8281" s="210">
        <f t="shared" si="653"/>
        <v>0.40340751375927253</v>
      </c>
      <c r="Z8281" s="211">
        <f t="shared" si="655"/>
        <v>0.44</v>
      </c>
      <c r="AA8281" s="178"/>
      <c r="AB8281" s="178"/>
      <c r="AC8281" s="178"/>
    </row>
    <row r="8282" spans="2:29" x14ac:dyDescent="0.35">
      <c r="B8282" s="222">
        <v>835900</v>
      </c>
      <c r="C8282" s="208">
        <v>356684</v>
      </c>
      <c r="D8282" s="309">
        <v>19617.62</v>
      </c>
      <c r="E8282" s="206">
        <v>28534.720000000001</v>
      </c>
      <c r="F8282" s="206">
        <v>32101.56</v>
      </c>
      <c r="G8282" s="205">
        <f t="shared" si="656"/>
        <v>0.42670654384495754</v>
      </c>
      <c r="H8282" s="207">
        <f t="shared" si="657"/>
        <v>0.45</v>
      </c>
      <c r="I8282" s="213">
        <v>337214</v>
      </c>
      <c r="J8282" s="213">
        <v>18546.77</v>
      </c>
      <c r="K8282" s="212">
        <v>26977.119999999999</v>
      </c>
      <c r="L8282" s="212">
        <v>30349.26</v>
      </c>
      <c r="M8282" s="239">
        <f t="shared" si="654"/>
        <v>0.51529999999995202</v>
      </c>
      <c r="N8282" s="239"/>
      <c r="O8282" s="178"/>
      <c r="P8282" s="178"/>
      <c r="Q8282" s="178"/>
      <c r="R8282" s="178"/>
      <c r="S8282" s="178"/>
      <c r="T8282" s="178"/>
      <c r="U8282" s="178"/>
      <c r="V8282" s="178"/>
      <c r="W8282" s="178"/>
      <c r="X8282" s="178"/>
      <c r="Y8282" s="210">
        <f t="shared" si="653"/>
        <v>0.4034142840052638</v>
      </c>
      <c r="Z8282" s="211">
        <f t="shared" si="655"/>
        <v>0.46</v>
      </c>
      <c r="AA8282" s="178"/>
      <c r="AB8282" s="178"/>
      <c r="AC8282" s="178"/>
    </row>
    <row r="8283" spans="2:29" x14ac:dyDescent="0.35">
      <c r="B8283" s="222">
        <v>836000</v>
      </c>
      <c r="C8283" s="208">
        <v>356729</v>
      </c>
      <c r="D8283" s="309">
        <v>19620.09</v>
      </c>
      <c r="E8283" s="206">
        <v>28538.32</v>
      </c>
      <c r="F8283" s="206">
        <v>32105.61</v>
      </c>
      <c r="G8283" s="205">
        <f t="shared" si="656"/>
        <v>0.42670933014354068</v>
      </c>
      <c r="H8283" s="207">
        <f t="shared" si="657"/>
        <v>0.45</v>
      </c>
      <c r="I8283" s="213">
        <v>337258</v>
      </c>
      <c r="J8283" s="213">
        <v>18549.189999999999</v>
      </c>
      <c r="K8283" s="212">
        <v>26980.639999999999</v>
      </c>
      <c r="L8283" s="212">
        <v>30353.22</v>
      </c>
      <c r="M8283" s="239">
        <f t="shared" si="654"/>
        <v>0.51520000000011346</v>
      </c>
      <c r="N8283" s="239"/>
      <c r="O8283" s="178"/>
      <c r="P8283" s="178"/>
      <c r="Q8283" s="178"/>
      <c r="R8283" s="178"/>
      <c r="S8283" s="178"/>
      <c r="T8283" s="178"/>
      <c r="U8283" s="178"/>
      <c r="V8283" s="178"/>
      <c r="W8283" s="178"/>
      <c r="X8283" s="178"/>
      <c r="Y8283" s="210">
        <f t="shared" si="653"/>
        <v>0.40341866028708134</v>
      </c>
      <c r="Z8283" s="211">
        <f t="shared" si="655"/>
        <v>0.44</v>
      </c>
      <c r="AA8283" s="178"/>
      <c r="AB8283" s="178"/>
      <c r="AC8283" s="178"/>
    </row>
    <row r="8284" spans="2:29" x14ac:dyDescent="0.35">
      <c r="B8284" s="222">
        <v>836100</v>
      </c>
      <c r="C8284" s="208">
        <v>356774</v>
      </c>
      <c r="D8284" s="309">
        <v>19622.57</v>
      </c>
      <c r="E8284" s="206">
        <v>28541.919999999998</v>
      </c>
      <c r="F8284" s="206">
        <v>32109.66</v>
      </c>
      <c r="G8284" s="205">
        <f t="shared" si="656"/>
        <v>0.4267121157756249</v>
      </c>
      <c r="H8284" s="207">
        <f t="shared" si="657"/>
        <v>0.45</v>
      </c>
      <c r="I8284" s="213">
        <v>337304</v>
      </c>
      <c r="J8284" s="213">
        <v>18551.72</v>
      </c>
      <c r="K8284" s="212">
        <v>26984.32</v>
      </c>
      <c r="L8284" s="212">
        <v>30357.360000000001</v>
      </c>
      <c r="M8284" s="239">
        <f t="shared" si="654"/>
        <v>0.51529999999980647</v>
      </c>
      <c r="N8284" s="239"/>
      <c r="O8284" s="178"/>
      <c r="P8284" s="178"/>
      <c r="Q8284" s="178"/>
      <c r="R8284" s="178"/>
      <c r="S8284" s="178"/>
      <c r="T8284" s="178"/>
      <c r="U8284" s="178"/>
      <c r="V8284" s="178"/>
      <c r="W8284" s="178"/>
      <c r="X8284" s="178"/>
      <c r="Y8284" s="210">
        <f t="shared" si="653"/>
        <v>0.40342542758043298</v>
      </c>
      <c r="Z8284" s="211">
        <f t="shared" si="655"/>
        <v>0.46</v>
      </c>
      <c r="AA8284" s="178"/>
      <c r="AB8284" s="178"/>
      <c r="AC8284" s="178"/>
    </row>
    <row r="8285" spans="2:29" x14ac:dyDescent="0.35">
      <c r="B8285" s="222">
        <v>836200</v>
      </c>
      <c r="C8285" s="208">
        <v>356819</v>
      </c>
      <c r="D8285" s="309">
        <v>19625.04</v>
      </c>
      <c r="E8285" s="206">
        <v>28545.52</v>
      </c>
      <c r="F8285" s="206">
        <v>32113.71</v>
      </c>
      <c r="G8285" s="205">
        <f t="shared" si="656"/>
        <v>0.42671490074144941</v>
      </c>
      <c r="H8285" s="207">
        <f t="shared" si="657"/>
        <v>0.45</v>
      </c>
      <c r="I8285" s="213">
        <v>337348</v>
      </c>
      <c r="J8285" s="213">
        <v>18554.14</v>
      </c>
      <c r="K8285" s="212">
        <v>26987.84</v>
      </c>
      <c r="L8285" s="212">
        <v>30361.32</v>
      </c>
      <c r="M8285" s="239">
        <f t="shared" si="654"/>
        <v>0.51520000000000432</v>
      </c>
      <c r="N8285" s="239"/>
      <c r="O8285" s="178"/>
      <c r="P8285" s="178"/>
      <c r="Q8285" s="178"/>
      <c r="R8285" s="178"/>
      <c r="S8285" s="178"/>
      <c r="T8285" s="178"/>
      <c r="U8285" s="178"/>
      <c r="V8285" s="178"/>
      <c r="W8285" s="178"/>
      <c r="X8285" s="178"/>
      <c r="Y8285" s="210">
        <f t="shared" si="653"/>
        <v>0.40342980148289881</v>
      </c>
      <c r="Z8285" s="211">
        <f t="shared" si="655"/>
        <v>0.44</v>
      </c>
      <c r="AA8285" s="178"/>
      <c r="AB8285" s="178"/>
      <c r="AC8285" s="178"/>
    </row>
    <row r="8286" spans="2:29" x14ac:dyDescent="0.35">
      <c r="B8286" s="222">
        <v>836300</v>
      </c>
      <c r="C8286" s="208">
        <v>356864</v>
      </c>
      <c r="D8286" s="309">
        <v>19627.52</v>
      </c>
      <c r="E8286" s="206">
        <v>28549.119999999999</v>
      </c>
      <c r="F8286" s="206">
        <v>32117.759999999998</v>
      </c>
      <c r="G8286" s="205">
        <f t="shared" si="656"/>
        <v>0.42671768504125313</v>
      </c>
      <c r="H8286" s="207">
        <f t="shared" si="657"/>
        <v>0.45</v>
      </c>
      <c r="I8286" s="213">
        <v>337394</v>
      </c>
      <c r="J8286" s="213">
        <v>18556.669999999998</v>
      </c>
      <c r="K8286" s="212">
        <v>26991.52</v>
      </c>
      <c r="L8286" s="212">
        <v>30365.46</v>
      </c>
      <c r="M8286" s="239">
        <f t="shared" si="654"/>
        <v>0.51530000000027942</v>
      </c>
      <c r="N8286" s="239"/>
      <c r="O8286" s="178"/>
      <c r="P8286" s="178"/>
      <c r="Q8286" s="178"/>
      <c r="R8286" s="178"/>
      <c r="S8286" s="178"/>
      <c r="T8286" s="178"/>
      <c r="U8286" s="178"/>
      <c r="V8286" s="178"/>
      <c r="W8286" s="178"/>
      <c r="X8286" s="178"/>
      <c r="Y8286" s="210">
        <f t="shared" si="653"/>
        <v>0.40343656582566068</v>
      </c>
      <c r="Z8286" s="211">
        <f t="shared" si="655"/>
        <v>0.46</v>
      </c>
      <c r="AA8286" s="178"/>
      <c r="AB8286" s="178"/>
      <c r="AC8286" s="178"/>
    </row>
    <row r="8287" spans="2:29" x14ac:dyDescent="0.35">
      <c r="B8287" s="222">
        <v>836400</v>
      </c>
      <c r="C8287" s="208">
        <v>356909</v>
      </c>
      <c r="D8287" s="309">
        <v>19629.990000000002</v>
      </c>
      <c r="E8287" s="206">
        <v>28552.720000000001</v>
      </c>
      <c r="F8287" s="206">
        <v>32121.81</v>
      </c>
      <c r="G8287" s="205">
        <f t="shared" si="656"/>
        <v>0.42672046867527497</v>
      </c>
      <c r="H8287" s="207">
        <f t="shared" si="657"/>
        <v>0.45</v>
      </c>
      <c r="I8287" s="213">
        <v>337438</v>
      </c>
      <c r="J8287" s="213">
        <v>18559.09</v>
      </c>
      <c r="K8287" s="212">
        <v>26995.040000000001</v>
      </c>
      <c r="L8287" s="212">
        <v>30369.42</v>
      </c>
      <c r="M8287" s="239">
        <f t="shared" si="654"/>
        <v>0.51519999999989519</v>
      </c>
      <c r="N8287" s="239"/>
      <c r="O8287" s="178"/>
      <c r="P8287" s="178"/>
      <c r="Q8287" s="178"/>
      <c r="R8287" s="178"/>
      <c r="S8287" s="178"/>
      <c r="T8287" s="178"/>
      <c r="U8287" s="178"/>
      <c r="V8287" s="178"/>
      <c r="W8287" s="178"/>
      <c r="X8287" s="178"/>
      <c r="Y8287" s="210">
        <f t="shared" si="653"/>
        <v>0.40344093735054998</v>
      </c>
      <c r="Z8287" s="211">
        <f t="shared" si="655"/>
        <v>0.44</v>
      </c>
      <c r="AA8287" s="178"/>
      <c r="AB8287" s="178"/>
      <c r="AC8287" s="178"/>
    </row>
    <row r="8288" spans="2:29" x14ac:dyDescent="0.35">
      <c r="B8288" s="222">
        <v>836500</v>
      </c>
      <c r="C8288" s="208">
        <v>356954</v>
      </c>
      <c r="D8288" s="309">
        <v>19632.47</v>
      </c>
      <c r="E8288" s="206">
        <v>28556.32</v>
      </c>
      <c r="F8288" s="206">
        <v>32125.86</v>
      </c>
      <c r="G8288" s="205">
        <f t="shared" si="656"/>
        <v>0.42672325164375374</v>
      </c>
      <c r="H8288" s="207">
        <f t="shared" si="657"/>
        <v>0.45</v>
      </c>
      <c r="I8288" s="213">
        <v>337484</v>
      </c>
      <c r="J8288" s="213">
        <v>18561.62</v>
      </c>
      <c r="K8288" s="212">
        <v>26998.720000000001</v>
      </c>
      <c r="L8288" s="212">
        <v>30373.56</v>
      </c>
      <c r="M8288" s="239">
        <f t="shared" si="654"/>
        <v>0.51529999999955178</v>
      </c>
      <c r="N8288" s="239"/>
      <c r="O8288" s="178"/>
      <c r="P8288" s="178"/>
      <c r="Q8288" s="178"/>
      <c r="R8288" s="178"/>
      <c r="S8288" s="178"/>
      <c r="T8288" s="178"/>
      <c r="U8288" s="178"/>
      <c r="V8288" s="178"/>
      <c r="W8288" s="178"/>
      <c r="X8288" s="178"/>
      <c r="Y8288" s="210">
        <f t="shared" si="653"/>
        <v>0.40344769874476988</v>
      </c>
      <c r="Z8288" s="211">
        <f t="shared" si="655"/>
        <v>0.46</v>
      </c>
      <c r="AA8288" s="178"/>
      <c r="AB8288" s="178"/>
      <c r="AC8288" s="178"/>
    </row>
    <row r="8289" spans="2:29" x14ac:dyDescent="0.35">
      <c r="B8289" s="222">
        <v>836600</v>
      </c>
      <c r="C8289" s="208">
        <v>356999</v>
      </c>
      <c r="D8289" s="309">
        <v>19634.939999999999</v>
      </c>
      <c r="E8289" s="206">
        <v>28559.919999999998</v>
      </c>
      <c r="F8289" s="206">
        <v>32129.91</v>
      </c>
      <c r="G8289" s="205">
        <f t="shared" si="656"/>
        <v>0.42672603394692804</v>
      </c>
      <c r="H8289" s="207">
        <f t="shared" si="657"/>
        <v>0.45</v>
      </c>
      <c r="I8289" s="213">
        <v>337528</v>
      </c>
      <c r="J8289" s="213">
        <v>18564.04</v>
      </c>
      <c r="K8289" s="212">
        <v>27002.240000000002</v>
      </c>
      <c r="L8289" s="212">
        <v>30377.52</v>
      </c>
      <c r="M8289" s="239">
        <f t="shared" si="654"/>
        <v>0.51519999999974975</v>
      </c>
      <c r="N8289" s="239"/>
      <c r="O8289" s="178"/>
      <c r="P8289" s="178"/>
      <c r="Q8289" s="178"/>
      <c r="R8289" s="178"/>
      <c r="S8289" s="178"/>
      <c r="T8289" s="178"/>
      <c r="U8289" s="178"/>
      <c r="V8289" s="178"/>
      <c r="W8289" s="178"/>
      <c r="X8289" s="178"/>
      <c r="Y8289" s="210">
        <f t="shared" si="653"/>
        <v>0.40345206789385607</v>
      </c>
      <c r="Z8289" s="211">
        <f t="shared" si="655"/>
        <v>0.44</v>
      </c>
      <c r="AA8289" s="178"/>
      <c r="AB8289" s="178"/>
      <c r="AC8289" s="178"/>
    </row>
    <row r="8290" spans="2:29" x14ac:dyDescent="0.35">
      <c r="B8290" s="222">
        <v>836700</v>
      </c>
      <c r="C8290" s="208">
        <v>357044</v>
      </c>
      <c r="D8290" s="309">
        <v>19637.419999999998</v>
      </c>
      <c r="E8290" s="206">
        <v>28563.52</v>
      </c>
      <c r="F8290" s="206">
        <v>32133.96</v>
      </c>
      <c r="G8290" s="205">
        <f t="shared" si="656"/>
        <v>0.42672881558503645</v>
      </c>
      <c r="H8290" s="207">
        <f t="shared" si="657"/>
        <v>0.45</v>
      </c>
      <c r="I8290" s="213">
        <v>337574</v>
      </c>
      <c r="J8290" s="213">
        <v>18566.57</v>
      </c>
      <c r="K8290" s="212">
        <v>27005.919999999998</v>
      </c>
      <c r="L8290" s="212">
        <v>30381.66</v>
      </c>
      <c r="M8290" s="239">
        <f t="shared" si="654"/>
        <v>0.51530000000006115</v>
      </c>
      <c r="N8290" s="239"/>
      <c r="O8290" s="178"/>
      <c r="P8290" s="178"/>
      <c r="Q8290" s="178"/>
      <c r="R8290" s="178"/>
      <c r="S8290" s="178"/>
      <c r="T8290" s="178"/>
      <c r="U8290" s="178"/>
      <c r="V8290" s="178"/>
      <c r="W8290" s="178"/>
      <c r="X8290" s="178"/>
      <c r="Y8290" s="210">
        <f t="shared" si="653"/>
        <v>0.40345882634158003</v>
      </c>
      <c r="Z8290" s="211">
        <f t="shared" si="655"/>
        <v>0.46</v>
      </c>
      <c r="AA8290" s="178"/>
      <c r="AB8290" s="178"/>
      <c r="AC8290" s="178"/>
    </row>
    <row r="8291" spans="2:29" x14ac:dyDescent="0.35">
      <c r="B8291" s="222">
        <v>836800</v>
      </c>
      <c r="C8291" s="208">
        <v>357089</v>
      </c>
      <c r="D8291" s="309">
        <v>19639.89</v>
      </c>
      <c r="E8291" s="206">
        <v>28567.119999999999</v>
      </c>
      <c r="F8291" s="206">
        <v>32138.01</v>
      </c>
      <c r="G8291" s="205">
        <f t="shared" si="656"/>
        <v>0.42673159655831738</v>
      </c>
      <c r="H8291" s="207">
        <f t="shared" si="657"/>
        <v>0.45</v>
      </c>
      <c r="I8291" s="213">
        <v>337618</v>
      </c>
      <c r="J8291" s="213">
        <v>18568.990000000002</v>
      </c>
      <c r="K8291" s="212">
        <v>27009.439999999999</v>
      </c>
      <c r="L8291" s="212">
        <v>30385.62</v>
      </c>
      <c r="M8291" s="239">
        <f t="shared" si="654"/>
        <v>0.51520000000025901</v>
      </c>
      <c r="N8291" s="239"/>
      <c r="O8291" s="178"/>
      <c r="P8291" s="178"/>
      <c r="Q8291" s="178"/>
      <c r="R8291" s="178"/>
      <c r="S8291" s="178"/>
      <c r="T8291" s="178"/>
      <c r="U8291" s="178"/>
      <c r="V8291" s="178"/>
      <c r="W8291" s="178"/>
      <c r="X8291" s="178"/>
      <c r="Y8291" s="210">
        <f t="shared" si="653"/>
        <v>0.40346319311663481</v>
      </c>
      <c r="Z8291" s="211">
        <f t="shared" si="655"/>
        <v>0.44</v>
      </c>
      <c r="AA8291" s="178"/>
      <c r="AB8291" s="178"/>
      <c r="AC8291" s="178"/>
    </row>
    <row r="8292" spans="2:29" x14ac:dyDescent="0.35">
      <c r="B8292" s="222">
        <v>836900</v>
      </c>
      <c r="C8292" s="208">
        <v>357134</v>
      </c>
      <c r="D8292" s="309">
        <v>19642.37</v>
      </c>
      <c r="E8292" s="206">
        <v>28570.720000000001</v>
      </c>
      <c r="F8292" s="206">
        <v>32142.06</v>
      </c>
      <c r="G8292" s="205">
        <f t="shared" si="656"/>
        <v>0.42673437686700921</v>
      </c>
      <c r="H8292" s="207">
        <f t="shared" si="657"/>
        <v>0.45</v>
      </c>
      <c r="I8292" s="213">
        <v>337664</v>
      </c>
      <c r="J8292" s="213">
        <v>18571.52</v>
      </c>
      <c r="K8292" s="212">
        <v>27013.119999999999</v>
      </c>
      <c r="L8292" s="212">
        <v>30389.759999999998</v>
      </c>
      <c r="M8292" s="239">
        <f t="shared" si="654"/>
        <v>0.51529999999995202</v>
      </c>
      <c r="N8292" s="239"/>
      <c r="O8292" s="178"/>
      <c r="P8292" s="178"/>
      <c r="Q8292" s="178"/>
      <c r="R8292" s="178"/>
      <c r="S8292" s="178"/>
      <c r="T8292" s="178"/>
      <c r="U8292" s="178"/>
      <c r="V8292" s="178"/>
      <c r="W8292" s="178"/>
      <c r="X8292" s="178"/>
      <c r="Y8292" s="210">
        <f t="shared" si="653"/>
        <v>0.40346994861990682</v>
      </c>
      <c r="Z8292" s="211">
        <f t="shared" si="655"/>
        <v>0.46</v>
      </c>
      <c r="AA8292" s="178"/>
      <c r="AB8292" s="178"/>
      <c r="AC8292" s="178"/>
    </row>
    <row r="8293" spans="2:29" x14ac:dyDescent="0.35">
      <c r="B8293" s="222">
        <v>837000</v>
      </c>
      <c r="C8293" s="208">
        <v>357179</v>
      </c>
      <c r="D8293" s="309">
        <v>19644.84</v>
      </c>
      <c r="E8293" s="206">
        <v>28574.32</v>
      </c>
      <c r="F8293" s="206">
        <v>32146.11</v>
      </c>
      <c r="G8293" s="205">
        <f t="shared" si="656"/>
        <v>0.42673715651135008</v>
      </c>
      <c r="H8293" s="207">
        <f t="shared" si="657"/>
        <v>0.45</v>
      </c>
      <c r="I8293" s="213">
        <v>337708</v>
      </c>
      <c r="J8293" s="213">
        <v>18573.939999999999</v>
      </c>
      <c r="K8293" s="212">
        <v>27016.639999999999</v>
      </c>
      <c r="L8293" s="212">
        <v>30393.72</v>
      </c>
      <c r="M8293" s="239">
        <f t="shared" si="654"/>
        <v>0.51520000000011346</v>
      </c>
      <c r="N8293" s="239"/>
      <c r="O8293" s="178"/>
      <c r="P8293" s="178"/>
      <c r="Q8293" s="178"/>
      <c r="R8293" s="178"/>
      <c r="S8293" s="178"/>
      <c r="T8293" s="178"/>
      <c r="U8293" s="178"/>
      <c r="V8293" s="178"/>
      <c r="W8293" s="178"/>
      <c r="X8293" s="178"/>
      <c r="Y8293" s="210">
        <f t="shared" si="653"/>
        <v>0.40347431302270009</v>
      </c>
      <c r="Z8293" s="211">
        <f t="shared" si="655"/>
        <v>0.44</v>
      </c>
      <c r="AA8293" s="178"/>
      <c r="AB8293" s="178"/>
      <c r="AC8293" s="178"/>
    </row>
    <row r="8294" spans="2:29" x14ac:dyDescent="0.35">
      <c r="B8294" s="222">
        <v>837100</v>
      </c>
      <c r="C8294" s="208">
        <v>357224</v>
      </c>
      <c r="D8294" s="309">
        <v>19647.32</v>
      </c>
      <c r="E8294" s="206">
        <v>28577.919999999998</v>
      </c>
      <c r="F8294" s="206">
        <v>32150.16</v>
      </c>
      <c r="G8294" s="205">
        <f t="shared" si="656"/>
        <v>0.42673993549157807</v>
      </c>
      <c r="H8294" s="207">
        <f t="shared" si="657"/>
        <v>0.45</v>
      </c>
      <c r="I8294" s="213">
        <v>337754</v>
      </c>
      <c r="J8294" s="213">
        <v>18576.47</v>
      </c>
      <c r="K8294" s="212">
        <v>27020.32</v>
      </c>
      <c r="L8294" s="212">
        <v>30397.86</v>
      </c>
      <c r="M8294" s="239">
        <f t="shared" si="654"/>
        <v>0.51529999999980647</v>
      </c>
      <c r="N8294" s="239"/>
      <c r="O8294" s="178"/>
      <c r="P8294" s="178"/>
      <c r="Q8294" s="178"/>
      <c r="R8294" s="178"/>
      <c r="S8294" s="178"/>
      <c r="T8294" s="178"/>
      <c r="U8294" s="178"/>
      <c r="V8294" s="178"/>
      <c r="W8294" s="178"/>
      <c r="X8294" s="178"/>
      <c r="Y8294" s="210">
        <f t="shared" si="653"/>
        <v>0.40348106558356228</v>
      </c>
      <c r="Z8294" s="211">
        <f t="shared" si="655"/>
        <v>0.46</v>
      </c>
      <c r="AA8294" s="178"/>
      <c r="AB8294" s="178"/>
      <c r="AC8294" s="178"/>
    </row>
    <row r="8295" spans="2:29" x14ac:dyDescent="0.35">
      <c r="B8295" s="222">
        <v>837200</v>
      </c>
      <c r="C8295" s="208">
        <v>357269</v>
      </c>
      <c r="D8295" s="309">
        <v>19649.79</v>
      </c>
      <c r="E8295" s="206">
        <v>28581.52</v>
      </c>
      <c r="F8295" s="206">
        <v>32154.21</v>
      </c>
      <c r="G8295" s="205">
        <f t="shared" si="656"/>
        <v>0.42674271380793122</v>
      </c>
      <c r="H8295" s="207">
        <f t="shared" si="657"/>
        <v>0.45</v>
      </c>
      <c r="I8295" s="213">
        <v>337798</v>
      </c>
      <c r="J8295" s="213">
        <v>18578.89</v>
      </c>
      <c r="K8295" s="212">
        <v>27023.84</v>
      </c>
      <c r="L8295" s="212">
        <v>30401.82</v>
      </c>
      <c r="M8295" s="239">
        <f t="shared" si="654"/>
        <v>0.51520000000000432</v>
      </c>
      <c r="N8295" s="239"/>
      <c r="O8295" s="178"/>
      <c r="P8295" s="178"/>
      <c r="Q8295" s="178"/>
      <c r="R8295" s="178"/>
      <c r="S8295" s="178"/>
      <c r="T8295" s="178"/>
      <c r="U8295" s="178"/>
      <c r="V8295" s="178"/>
      <c r="W8295" s="178"/>
      <c r="X8295" s="178"/>
      <c r="Y8295" s="210">
        <f t="shared" si="653"/>
        <v>0.40348542761586242</v>
      </c>
      <c r="Z8295" s="211">
        <f t="shared" si="655"/>
        <v>0.44</v>
      </c>
      <c r="AA8295" s="178"/>
      <c r="AB8295" s="178"/>
      <c r="AC8295" s="178"/>
    </row>
    <row r="8296" spans="2:29" x14ac:dyDescent="0.35">
      <c r="B8296" s="222">
        <v>837300</v>
      </c>
      <c r="C8296" s="208">
        <v>357314</v>
      </c>
      <c r="D8296" s="309">
        <v>19652.27</v>
      </c>
      <c r="E8296" s="206">
        <v>28585.119999999999</v>
      </c>
      <c r="F8296" s="206">
        <v>32158.26</v>
      </c>
      <c r="G8296" s="205">
        <f t="shared" si="656"/>
        <v>0.42674549146064733</v>
      </c>
      <c r="H8296" s="207">
        <f t="shared" si="657"/>
        <v>0.45</v>
      </c>
      <c r="I8296" s="213">
        <v>337844</v>
      </c>
      <c r="J8296" s="213">
        <v>18581.419999999998</v>
      </c>
      <c r="K8296" s="212">
        <v>27027.52</v>
      </c>
      <c r="L8296" s="212">
        <v>30405.96</v>
      </c>
      <c r="M8296" s="239">
        <f t="shared" si="654"/>
        <v>0.51530000000027942</v>
      </c>
      <c r="N8296" s="239"/>
      <c r="O8296" s="178"/>
      <c r="P8296" s="178"/>
      <c r="Q8296" s="178"/>
      <c r="R8296" s="178"/>
      <c r="S8296" s="178"/>
      <c r="T8296" s="178"/>
      <c r="U8296" s="178"/>
      <c r="V8296" s="178"/>
      <c r="W8296" s="178"/>
      <c r="X8296" s="178"/>
      <c r="Y8296" s="210">
        <f t="shared" si="653"/>
        <v>0.40349217723635494</v>
      </c>
      <c r="Z8296" s="211">
        <f t="shared" si="655"/>
        <v>0.46</v>
      </c>
      <c r="AA8296" s="178"/>
      <c r="AB8296" s="178"/>
      <c r="AC8296" s="178"/>
    </row>
    <row r="8297" spans="2:29" x14ac:dyDescent="0.35">
      <c r="B8297" s="222">
        <v>837400</v>
      </c>
      <c r="C8297" s="208">
        <v>357359</v>
      </c>
      <c r="D8297" s="309">
        <v>19654.740000000002</v>
      </c>
      <c r="E8297" s="206">
        <v>28588.720000000001</v>
      </c>
      <c r="F8297" s="206">
        <v>32162.31</v>
      </c>
      <c r="G8297" s="205">
        <f t="shared" si="656"/>
        <v>0.42674826844996416</v>
      </c>
      <c r="H8297" s="207">
        <f t="shared" si="657"/>
        <v>0.45</v>
      </c>
      <c r="I8297" s="213">
        <v>337888</v>
      </c>
      <c r="J8297" s="213">
        <v>18583.84</v>
      </c>
      <c r="K8297" s="212">
        <v>27031.040000000001</v>
      </c>
      <c r="L8297" s="212">
        <v>30409.919999999998</v>
      </c>
      <c r="M8297" s="239">
        <f t="shared" si="654"/>
        <v>0.51519999999989519</v>
      </c>
      <c r="N8297" s="239"/>
      <c r="O8297" s="178"/>
      <c r="P8297" s="178"/>
      <c r="Q8297" s="178"/>
      <c r="R8297" s="178"/>
      <c r="S8297" s="178"/>
      <c r="T8297" s="178"/>
      <c r="U8297" s="178"/>
      <c r="V8297" s="178"/>
      <c r="W8297" s="178"/>
      <c r="X8297" s="178"/>
      <c r="Y8297" s="210">
        <f t="shared" si="653"/>
        <v>0.40349653689992837</v>
      </c>
      <c r="Z8297" s="211">
        <f t="shared" si="655"/>
        <v>0.44</v>
      </c>
      <c r="AA8297" s="178"/>
      <c r="AB8297" s="178"/>
      <c r="AC8297" s="178"/>
    </row>
    <row r="8298" spans="2:29" x14ac:dyDescent="0.35">
      <c r="B8298" s="222">
        <v>837500</v>
      </c>
      <c r="C8298" s="208">
        <v>357404</v>
      </c>
      <c r="D8298" s="309">
        <v>19657.22</v>
      </c>
      <c r="E8298" s="206">
        <v>28592.32</v>
      </c>
      <c r="F8298" s="206">
        <v>32166.36</v>
      </c>
      <c r="G8298" s="205">
        <f t="shared" si="656"/>
        <v>0.42675104477611941</v>
      </c>
      <c r="H8298" s="207">
        <f t="shared" si="657"/>
        <v>0.45</v>
      </c>
      <c r="I8298" s="213">
        <v>337934</v>
      </c>
      <c r="J8298" s="213">
        <v>18586.37</v>
      </c>
      <c r="K8298" s="212">
        <v>27034.720000000001</v>
      </c>
      <c r="L8298" s="212">
        <v>30414.06</v>
      </c>
      <c r="M8298" s="239">
        <f t="shared" si="654"/>
        <v>0.51529999999955178</v>
      </c>
      <c r="N8298" s="239"/>
      <c r="O8298" s="178"/>
      <c r="P8298" s="178"/>
      <c r="Q8298" s="178"/>
      <c r="R8298" s="178"/>
      <c r="S8298" s="178"/>
      <c r="T8298" s="178"/>
      <c r="U8298" s="178"/>
      <c r="V8298" s="178"/>
      <c r="W8298" s="178"/>
      <c r="X8298" s="178"/>
      <c r="Y8298" s="210">
        <f t="shared" si="653"/>
        <v>0.40350328358208953</v>
      </c>
      <c r="Z8298" s="211">
        <f t="shared" si="655"/>
        <v>0.46</v>
      </c>
      <c r="AA8298" s="178"/>
      <c r="AB8298" s="178"/>
      <c r="AC8298" s="178"/>
    </row>
    <row r="8299" spans="2:29" x14ac:dyDescent="0.35">
      <c r="B8299" s="222">
        <v>837600</v>
      </c>
      <c r="C8299" s="208">
        <v>357449</v>
      </c>
      <c r="D8299" s="309">
        <v>19659.689999999999</v>
      </c>
      <c r="E8299" s="206">
        <v>28595.919999999998</v>
      </c>
      <c r="F8299" s="206">
        <v>32170.41</v>
      </c>
      <c r="G8299" s="205">
        <f t="shared" si="656"/>
        <v>0.42675382043935051</v>
      </c>
      <c r="H8299" s="207">
        <f t="shared" si="657"/>
        <v>0.45</v>
      </c>
      <c r="I8299" s="213">
        <v>337978</v>
      </c>
      <c r="J8299" s="213">
        <v>18588.79</v>
      </c>
      <c r="K8299" s="212">
        <v>27038.240000000002</v>
      </c>
      <c r="L8299" s="212">
        <v>30418.02</v>
      </c>
      <c r="M8299" s="239">
        <f t="shared" si="654"/>
        <v>0.51519999999974975</v>
      </c>
      <c r="N8299" s="239"/>
      <c r="O8299" s="178"/>
      <c r="P8299" s="178"/>
      <c r="Q8299" s="178"/>
      <c r="R8299" s="178"/>
      <c r="S8299" s="178"/>
      <c r="T8299" s="178"/>
      <c r="U8299" s="178"/>
      <c r="V8299" s="178"/>
      <c r="W8299" s="178"/>
      <c r="X8299" s="178"/>
      <c r="Y8299" s="210">
        <f t="shared" si="653"/>
        <v>0.40350764087870106</v>
      </c>
      <c r="Z8299" s="211">
        <f t="shared" si="655"/>
        <v>0.44</v>
      </c>
      <c r="AA8299" s="178"/>
      <c r="AB8299" s="178"/>
      <c r="AC8299" s="178"/>
    </row>
    <row r="8300" spans="2:29" x14ac:dyDescent="0.35">
      <c r="B8300" s="222">
        <v>837700</v>
      </c>
      <c r="C8300" s="208">
        <v>357494</v>
      </c>
      <c r="D8300" s="309">
        <v>19662.169999999998</v>
      </c>
      <c r="E8300" s="206">
        <v>28599.52</v>
      </c>
      <c r="F8300" s="206">
        <v>32174.46</v>
      </c>
      <c r="G8300" s="205">
        <f t="shared" si="656"/>
        <v>0.42675659543989497</v>
      </c>
      <c r="H8300" s="207">
        <f t="shared" si="657"/>
        <v>0.45</v>
      </c>
      <c r="I8300" s="213">
        <v>338024</v>
      </c>
      <c r="J8300" s="213">
        <v>18591.32</v>
      </c>
      <c r="K8300" s="212">
        <v>27041.919999999998</v>
      </c>
      <c r="L8300" s="212">
        <v>30422.16</v>
      </c>
      <c r="M8300" s="239">
        <f t="shared" si="654"/>
        <v>0.51530000000006115</v>
      </c>
      <c r="N8300" s="239"/>
      <c r="O8300" s="178"/>
      <c r="P8300" s="178"/>
      <c r="Q8300" s="178"/>
      <c r="R8300" s="178"/>
      <c r="S8300" s="178"/>
      <c r="T8300" s="178"/>
      <c r="U8300" s="178"/>
      <c r="V8300" s="178"/>
      <c r="W8300" s="178"/>
      <c r="X8300" s="178"/>
      <c r="Y8300" s="210">
        <f t="shared" si="653"/>
        <v>0.40351438462456729</v>
      </c>
      <c r="Z8300" s="211">
        <f t="shared" si="655"/>
        <v>0.46</v>
      </c>
      <c r="AA8300" s="178"/>
      <c r="AB8300" s="178"/>
      <c r="AC8300" s="178"/>
    </row>
    <row r="8301" spans="2:29" x14ac:dyDescent="0.35">
      <c r="B8301" s="222">
        <v>837800</v>
      </c>
      <c r="C8301" s="208">
        <v>357539</v>
      </c>
      <c r="D8301" s="309">
        <v>19664.64</v>
      </c>
      <c r="E8301" s="206">
        <v>28603.119999999999</v>
      </c>
      <c r="F8301" s="206">
        <v>32178.51</v>
      </c>
      <c r="G8301" s="205">
        <f t="shared" si="656"/>
        <v>0.42675936977798995</v>
      </c>
      <c r="H8301" s="207">
        <f t="shared" si="657"/>
        <v>0.45</v>
      </c>
      <c r="I8301" s="213">
        <v>338068</v>
      </c>
      <c r="J8301" s="213">
        <v>18593.740000000002</v>
      </c>
      <c r="K8301" s="212">
        <v>27045.439999999999</v>
      </c>
      <c r="L8301" s="212">
        <v>30426.12</v>
      </c>
      <c r="M8301" s="239">
        <f t="shared" si="654"/>
        <v>0.51520000000025901</v>
      </c>
      <c r="N8301" s="239"/>
      <c r="O8301" s="178"/>
      <c r="P8301" s="178"/>
      <c r="Q8301" s="178"/>
      <c r="R8301" s="178"/>
      <c r="S8301" s="178"/>
      <c r="T8301" s="178"/>
      <c r="U8301" s="178"/>
      <c r="V8301" s="178"/>
      <c r="W8301" s="178"/>
      <c r="X8301" s="178"/>
      <c r="Y8301" s="210">
        <f t="shared" si="653"/>
        <v>0.40351873955597994</v>
      </c>
      <c r="Z8301" s="211">
        <f t="shared" si="655"/>
        <v>0.44</v>
      </c>
      <c r="AA8301" s="178"/>
      <c r="AB8301" s="178"/>
      <c r="AC8301" s="178"/>
    </row>
    <row r="8302" spans="2:29" x14ac:dyDescent="0.35">
      <c r="B8302" s="222">
        <v>837900</v>
      </c>
      <c r="C8302" s="208">
        <v>357584</v>
      </c>
      <c r="D8302" s="309">
        <v>19667.12</v>
      </c>
      <c r="E8302" s="206">
        <v>28606.720000000001</v>
      </c>
      <c r="F8302" s="206">
        <v>32182.560000000001</v>
      </c>
      <c r="G8302" s="205">
        <f t="shared" si="656"/>
        <v>0.42676214345387276</v>
      </c>
      <c r="H8302" s="207">
        <f t="shared" si="657"/>
        <v>0.45</v>
      </c>
      <c r="I8302" s="213">
        <v>338114</v>
      </c>
      <c r="J8302" s="213">
        <v>18596.27</v>
      </c>
      <c r="K8302" s="212">
        <v>27049.119999999999</v>
      </c>
      <c r="L8302" s="212">
        <v>30430.26</v>
      </c>
      <c r="M8302" s="239">
        <f t="shared" si="654"/>
        <v>0.51529999999995202</v>
      </c>
      <c r="N8302" s="239"/>
      <c r="O8302" s="178"/>
      <c r="P8302" s="178"/>
      <c r="Q8302" s="178"/>
      <c r="R8302" s="178"/>
      <c r="S8302" s="178"/>
      <c r="T8302" s="178"/>
      <c r="U8302" s="178"/>
      <c r="V8302" s="178"/>
      <c r="W8302" s="178"/>
      <c r="X8302" s="178"/>
      <c r="Y8302" s="210">
        <f t="shared" si="653"/>
        <v>0.40352548036758562</v>
      </c>
      <c r="Z8302" s="211">
        <f t="shared" si="655"/>
        <v>0.46</v>
      </c>
      <c r="AA8302" s="178"/>
      <c r="AB8302" s="178"/>
      <c r="AC8302" s="178"/>
    </row>
    <row r="8303" spans="2:29" x14ac:dyDescent="0.35">
      <c r="B8303" s="222">
        <v>838000</v>
      </c>
      <c r="C8303" s="208">
        <v>357629</v>
      </c>
      <c r="D8303" s="309">
        <v>19669.59</v>
      </c>
      <c r="E8303" s="206">
        <v>28610.32</v>
      </c>
      <c r="F8303" s="206">
        <v>32186.61</v>
      </c>
      <c r="G8303" s="205">
        <f t="shared" si="656"/>
        <v>0.42676491646778042</v>
      </c>
      <c r="H8303" s="207">
        <f t="shared" si="657"/>
        <v>0.45</v>
      </c>
      <c r="I8303" s="213">
        <v>338158</v>
      </c>
      <c r="J8303" s="213">
        <v>18598.689999999999</v>
      </c>
      <c r="K8303" s="212">
        <v>27052.639999999999</v>
      </c>
      <c r="L8303" s="212">
        <v>30434.22</v>
      </c>
      <c r="M8303" s="239">
        <f t="shared" si="654"/>
        <v>0.51520000000011346</v>
      </c>
      <c r="N8303" s="239"/>
      <c r="O8303" s="178"/>
      <c r="P8303" s="178"/>
      <c r="Q8303" s="178"/>
      <c r="R8303" s="178"/>
      <c r="S8303" s="178"/>
      <c r="T8303" s="178"/>
      <c r="U8303" s="178"/>
      <c r="V8303" s="178"/>
      <c r="W8303" s="178"/>
      <c r="X8303" s="178"/>
      <c r="Y8303" s="210">
        <f t="shared" si="653"/>
        <v>0.40352983293556088</v>
      </c>
      <c r="Z8303" s="211">
        <f t="shared" si="655"/>
        <v>0.44</v>
      </c>
      <c r="AA8303" s="178"/>
      <c r="AB8303" s="178"/>
      <c r="AC8303" s="178"/>
    </row>
    <row r="8304" spans="2:29" x14ac:dyDescent="0.35">
      <c r="B8304" s="222">
        <v>838100</v>
      </c>
      <c r="C8304" s="208">
        <v>357674</v>
      </c>
      <c r="D8304" s="309">
        <v>19672.07</v>
      </c>
      <c r="E8304" s="206">
        <v>28613.919999999998</v>
      </c>
      <c r="F8304" s="206">
        <v>32190.66</v>
      </c>
      <c r="G8304" s="205">
        <f t="shared" si="656"/>
        <v>0.42676768881994986</v>
      </c>
      <c r="H8304" s="207">
        <f t="shared" si="657"/>
        <v>0.45</v>
      </c>
      <c r="I8304" s="213">
        <v>338204</v>
      </c>
      <c r="J8304" s="213">
        <v>18601.22</v>
      </c>
      <c r="K8304" s="212">
        <v>27056.32</v>
      </c>
      <c r="L8304" s="212">
        <v>30438.36</v>
      </c>
      <c r="M8304" s="239">
        <f t="shared" si="654"/>
        <v>0.51529999999980647</v>
      </c>
      <c r="N8304" s="239"/>
      <c r="O8304" s="178"/>
      <c r="P8304" s="178"/>
      <c r="Q8304" s="178"/>
      <c r="R8304" s="178"/>
      <c r="S8304" s="178"/>
      <c r="T8304" s="178"/>
      <c r="U8304" s="178"/>
      <c r="V8304" s="178"/>
      <c r="W8304" s="178"/>
      <c r="X8304" s="178"/>
      <c r="Y8304" s="210">
        <f t="shared" si="653"/>
        <v>0.40353657081493854</v>
      </c>
      <c r="Z8304" s="211">
        <f t="shared" si="655"/>
        <v>0.46</v>
      </c>
      <c r="AA8304" s="178"/>
      <c r="AB8304" s="178"/>
      <c r="AC8304" s="178"/>
    </row>
    <row r="8305" spans="2:29" x14ac:dyDescent="0.35">
      <c r="B8305" s="222">
        <v>838200</v>
      </c>
      <c r="C8305" s="208">
        <v>357719</v>
      </c>
      <c r="D8305" s="309">
        <v>19674.54</v>
      </c>
      <c r="E8305" s="206">
        <v>28617.52</v>
      </c>
      <c r="F8305" s="206">
        <v>32194.71</v>
      </c>
      <c r="G8305" s="205">
        <f t="shared" si="656"/>
        <v>0.42677046051061801</v>
      </c>
      <c r="H8305" s="207">
        <f t="shared" si="657"/>
        <v>0.45</v>
      </c>
      <c r="I8305" s="213">
        <v>338248</v>
      </c>
      <c r="J8305" s="213">
        <v>18603.64</v>
      </c>
      <c r="K8305" s="212">
        <v>27059.84</v>
      </c>
      <c r="L8305" s="212">
        <v>30442.32</v>
      </c>
      <c r="M8305" s="239">
        <f t="shared" si="654"/>
        <v>0.51520000000000432</v>
      </c>
      <c r="N8305" s="239"/>
      <c r="O8305" s="178"/>
      <c r="P8305" s="178"/>
      <c r="Q8305" s="178"/>
      <c r="R8305" s="178"/>
      <c r="S8305" s="178"/>
      <c r="T8305" s="178"/>
      <c r="U8305" s="178"/>
      <c r="V8305" s="178"/>
      <c r="W8305" s="178"/>
      <c r="X8305" s="178"/>
      <c r="Y8305" s="210">
        <f t="shared" si="653"/>
        <v>0.40354092102123595</v>
      </c>
      <c r="Z8305" s="211">
        <f t="shared" si="655"/>
        <v>0.44</v>
      </c>
      <c r="AA8305" s="178"/>
      <c r="AB8305" s="178"/>
      <c r="AC8305" s="178"/>
    </row>
    <row r="8306" spans="2:29" x14ac:dyDescent="0.35">
      <c r="B8306" s="222">
        <v>838300</v>
      </c>
      <c r="C8306" s="208">
        <v>357764</v>
      </c>
      <c r="D8306" s="309">
        <v>19677.02</v>
      </c>
      <c r="E8306" s="206">
        <v>28621.119999999999</v>
      </c>
      <c r="F8306" s="206">
        <v>32198.76</v>
      </c>
      <c r="G8306" s="205">
        <f t="shared" si="656"/>
        <v>0.42677323154002145</v>
      </c>
      <c r="H8306" s="207">
        <f t="shared" si="657"/>
        <v>0.45</v>
      </c>
      <c r="I8306" s="213">
        <v>338294</v>
      </c>
      <c r="J8306" s="213">
        <v>18606.169999999998</v>
      </c>
      <c r="K8306" s="212">
        <v>27063.52</v>
      </c>
      <c r="L8306" s="212">
        <v>30446.46</v>
      </c>
      <c r="M8306" s="239">
        <f t="shared" si="654"/>
        <v>0.51530000000027942</v>
      </c>
      <c r="N8306" s="239"/>
      <c r="O8306" s="178"/>
      <c r="P8306" s="178"/>
      <c r="Q8306" s="178"/>
      <c r="R8306" s="178"/>
      <c r="S8306" s="178"/>
      <c r="T8306" s="178"/>
      <c r="U8306" s="178"/>
      <c r="V8306" s="178"/>
      <c r="W8306" s="178"/>
      <c r="X8306" s="178"/>
      <c r="Y8306" s="210">
        <f t="shared" si="653"/>
        <v>0.40354765597041631</v>
      </c>
      <c r="Z8306" s="211">
        <f t="shared" si="655"/>
        <v>0.46</v>
      </c>
      <c r="AA8306" s="178"/>
      <c r="AB8306" s="178"/>
      <c r="AC8306" s="178"/>
    </row>
    <row r="8307" spans="2:29" x14ac:dyDescent="0.35">
      <c r="B8307" s="222">
        <v>838400</v>
      </c>
      <c r="C8307" s="208">
        <v>357809</v>
      </c>
      <c r="D8307" s="309">
        <v>19679.490000000002</v>
      </c>
      <c r="E8307" s="206">
        <v>28624.720000000001</v>
      </c>
      <c r="F8307" s="206">
        <v>32202.81</v>
      </c>
      <c r="G8307" s="205">
        <f t="shared" si="656"/>
        <v>0.42677600190839693</v>
      </c>
      <c r="H8307" s="207">
        <f t="shared" si="657"/>
        <v>0.45</v>
      </c>
      <c r="I8307" s="213">
        <v>338338</v>
      </c>
      <c r="J8307" s="213">
        <v>18608.59</v>
      </c>
      <c r="K8307" s="212">
        <v>27067.040000000001</v>
      </c>
      <c r="L8307" s="212">
        <v>30450.42</v>
      </c>
      <c r="M8307" s="239">
        <f t="shared" si="654"/>
        <v>0.51519999999989519</v>
      </c>
      <c r="N8307" s="239"/>
      <c r="O8307" s="178"/>
      <c r="P8307" s="178"/>
      <c r="Q8307" s="178"/>
      <c r="R8307" s="178"/>
      <c r="S8307" s="178"/>
      <c r="T8307" s="178"/>
      <c r="U8307" s="178"/>
      <c r="V8307" s="178"/>
      <c r="W8307" s="178"/>
      <c r="X8307" s="178"/>
      <c r="Y8307" s="210">
        <f t="shared" si="653"/>
        <v>0.4035520038167939</v>
      </c>
      <c r="Z8307" s="211">
        <f t="shared" si="655"/>
        <v>0.44</v>
      </c>
      <c r="AA8307" s="178"/>
      <c r="AB8307" s="178"/>
      <c r="AC8307" s="178"/>
    </row>
    <row r="8308" spans="2:29" x14ac:dyDescent="0.35">
      <c r="B8308" s="222">
        <v>838500</v>
      </c>
      <c r="C8308" s="208">
        <v>357854</v>
      </c>
      <c r="D8308" s="309">
        <v>19681.97</v>
      </c>
      <c r="E8308" s="206">
        <v>28628.32</v>
      </c>
      <c r="F8308" s="206">
        <v>32206.86</v>
      </c>
      <c r="G8308" s="205">
        <f t="shared" si="656"/>
        <v>0.42677877161598093</v>
      </c>
      <c r="H8308" s="207">
        <f t="shared" si="657"/>
        <v>0.45</v>
      </c>
      <c r="I8308" s="213">
        <v>338384</v>
      </c>
      <c r="J8308" s="213">
        <v>18611.12</v>
      </c>
      <c r="K8308" s="212">
        <v>27070.720000000001</v>
      </c>
      <c r="L8308" s="212">
        <v>30454.560000000001</v>
      </c>
      <c r="M8308" s="239">
        <f t="shared" si="654"/>
        <v>0.51529999999955178</v>
      </c>
      <c r="N8308" s="239"/>
      <c r="O8308" s="178"/>
      <c r="P8308" s="178"/>
      <c r="Q8308" s="178"/>
      <c r="R8308" s="178"/>
      <c r="S8308" s="178"/>
      <c r="T8308" s="178"/>
      <c r="U8308" s="178"/>
      <c r="V8308" s="178"/>
      <c r="W8308" s="178"/>
      <c r="X8308" s="178"/>
      <c r="Y8308" s="210">
        <f t="shared" si="653"/>
        <v>0.4035587358378056</v>
      </c>
      <c r="Z8308" s="211">
        <f t="shared" si="655"/>
        <v>0.46</v>
      </c>
      <c r="AA8308" s="178"/>
      <c r="AB8308" s="178"/>
      <c r="AC8308" s="178"/>
    </row>
    <row r="8309" spans="2:29" x14ac:dyDescent="0.35">
      <c r="B8309" s="222">
        <v>838600</v>
      </c>
      <c r="C8309" s="208">
        <v>357899</v>
      </c>
      <c r="D8309" s="309">
        <v>19684.439999999999</v>
      </c>
      <c r="E8309" s="206">
        <v>28631.919999999998</v>
      </c>
      <c r="F8309" s="206">
        <v>32210.91</v>
      </c>
      <c r="G8309" s="205">
        <f t="shared" si="656"/>
        <v>0.42678154066300977</v>
      </c>
      <c r="H8309" s="207">
        <f t="shared" si="657"/>
        <v>0.45</v>
      </c>
      <c r="I8309" s="213">
        <v>338428</v>
      </c>
      <c r="J8309" s="213">
        <v>18613.54</v>
      </c>
      <c r="K8309" s="212">
        <v>27074.240000000002</v>
      </c>
      <c r="L8309" s="212">
        <v>30458.52</v>
      </c>
      <c r="M8309" s="239">
        <f t="shared" si="654"/>
        <v>0.51519999999974975</v>
      </c>
      <c r="N8309" s="239"/>
      <c r="O8309" s="178"/>
      <c r="P8309" s="178"/>
      <c r="Q8309" s="178"/>
      <c r="R8309" s="178"/>
      <c r="S8309" s="178"/>
      <c r="T8309" s="178"/>
      <c r="U8309" s="178"/>
      <c r="V8309" s="178"/>
      <c r="W8309" s="178"/>
      <c r="X8309" s="178"/>
      <c r="Y8309" s="210">
        <f t="shared" si="653"/>
        <v>0.40356308132601953</v>
      </c>
      <c r="Z8309" s="211">
        <f t="shared" si="655"/>
        <v>0.44</v>
      </c>
      <c r="AA8309" s="178"/>
      <c r="AB8309" s="178"/>
      <c r="AC8309" s="178"/>
    </row>
    <row r="8310" spans="2:29" x14ac:dyDescent="0.35">
      <c r="B8310" s="222">
        <v>838700</v>
      </c>
      <c r="C8310" s="208">
        <v>357944</v>
      </c>
      <c r="D8310" s="309">
        <v>19686.919999999998</v>
      </c>
      <c r="E8310" s="206">
        <v>28635.52</v>
      </c>
      <c r="F8310" s="206">
        <v>32214.959999999999</v>
      </c>
      <c r="G8310" s="205">
        <f t="shared" si="656"/>
        <v>0.42678430904971981</v>
      </c>
      <c r="H8310" s="207">
        <f t="shared" si="657"/>
        <v>0.45</v>
      </c>
      <c r="I8310" s="213">
        <v>338474</v>
      </c>
      <c r="J8310" s="213">
        <v>18616.07</v>
      </c>
      <c r="K8310" s="212">
        <v>27077.919999999998</v>
      </c>
      <c r="L8310" s="212">
        <v>30462.66</v>
      </c>
      <c r="M8310" s="239">
        <f t="shared" si="654"/>
        <v>0.51530000000006115</v>
      </c>
      <c r="N8310" s="239"/>
      <c r="O8310" s="178"/>
      <c r="P8310" s="178"/>
      <c r="Q8310" s="178"/>
      <c r="R8310" s="178"/>
      <c r="S8310" s="178"/>
      <c r="T8310" s="178"/>
      <c r="U8310" s="178"/>
      <c r="V8310" s="178"/>
      <c r="W8310" s="178"/>
      <c r="X8310" s="178"/>
      <c r="Y8310" s="210">
        <f t="shared" si="653"/>
        <v>0.40356981042088946</v>
      </c>
      <c r="Z8310" s="211">
        <f t="shared" si="655"/>
        <v>0.46</v>
      </c>
      <c r="AA8310" s="178"/>
      <c r="AB8310" s="178"/>
      <c r="AC8310" s="178"/>
    </row>
    <row r="8311" spans="2:29" x14ac:dyDescent="0.35">
      <c r="B8311" s="222">
        <v>838800</v>
      </c>
      <c r="C8311" s="208">
        <v>357989</v>
      </c>
      <c r="D8311" s="309">
        <v>19689.39</v>
      </c>
      <c r="E8311" s="206">
        <v>28639.119999999999</v>
      </c>
      <c r="F8311" s="206">
        <v>32219.01</v>
      </c>
      <c r="G8311" s="205">
        <f t="shared" si="656"/>
        <v>0.42678707677634714</v>
      </c>
      <c r="H8311" s="207">
        <f t="shared" si="657"/>
        <v>0.45</v>
      </c>
      <c r="I8311" s="213">
        <v>338518</v>
      </c>
      <c r="J8311" s="213">
        <v>18618.490000000002</v>
      </c>
      <c r="K8311" s="212">
        <v>27081.439999999999</v>
      </c>
      <c r="L8311" s="212">
        <v>30466.62</v>
      </c>
      <c r="M8311" s="239">
        <f t="shared" si="654"/>
        <v>0.51520000000025901</v>
      </c>
      <c r="N8311" s="239"/>
      <c r="O8311" s="178"/>
      <c r="P8311" s="178"/>
      <c r="Q8311" s="178"/>
      <c r="R8311" s="178"/>
      <c r="S8311" s="178"/>
      <c r="T8311" s="178"/>
      <c r="U8311" s="178"/>
      <c r="V8311" s="178"/>
      <c r="W8311" s="178"/>
      <c r="X8311" s="178"/>
      <c r="Y8311" s="210">
        <f t="shared" si="653"/>
        <v>0.40357415355269433</v>
      </c>
      <c r="Z8311" s="211">
        <f t="shared" si="655"/>
        <v>0.44</v>
      </c>
      <c r="AA8311" s="178"/>
      <c r="AB8311" s="178"/>
      <c r="AC8311" s="178"/>
    </row>
    <row r="8312" spans="2:29" x14ac:dyDescent="0.35">
      <c r="B8312" s="222">
        <v>838900</v>
      </c>
      <c r="C8312" s="208">
        <v>358034</v>
      </c>
      <c r="D8312" s="309">
        <v>19691.87</v>
      </c>
      <c r="E8312" s="206">
        <v>28642.720000000001</v>
      </c>
      <c r="F8312" s="206">
        <v>32223.06</v>
      </c>
      <c r="G8312" s="205">
        <f t="shared" si="656"/>
        <v>0.4267898438431279</v>
      </c>
      <c r="H8312" s="207">
        <f t="shared" si="657"/>
        <v>0.45</v>
      </c>
      <c r="I8312" s="213">
        <v>338564</v>
      </c>
      <c r="J8312" s="213">
        <v>18621.02</v>
      </c>
      <c r="K8312" s="212">
        <v>27085.119999999999</v>
      </c>
      <c r="L8312" s="212">
        <v>30470.76</v>
      </c>
      <c r="M8312" s="239">
        <f t="shared" si="654"/>
        <v>0.51529999999995202</v>
      </c>
      <c r="N8312" s="239"/>
      <c r="O8312" s="178"/>
      <c r="P8312" s="178"/>
      <c r="Q8312" s="178"/>
      <c r="R8312" s="178"/>
      <c r="S8312" s="178"/>
      <c r="T8312" s="178"/>
      <c r="U8312" s="178"/>
      <c r="V8312" s="178"/>
      <c r="W8312" s="178"/>
      <c r="X8312" s="178"/>
      <c r="Y8312" s="210">
        <f t="shared" si="653"/>
        <v>0.40358087972344736</v>
      </c>
      <c r="Z8312" s="211">
        <f t="shared" si="655"/>
        <v>0.46</v>
      </c>
      <c r="AA8312" s="178"/>
      <c r="AB8312" s="178"/>
      <c r="AC8312" s="178"/>
    </row>
    <row r="8313" spans="2:29" x14ac:dyDescent="0.35">
      <c r="B8313" s="222">
        <v>839000</v>
      </c>
      <c r="C8313" s="208">
        <v>358079</v>
      </c>
      <c r="D8313" s="309">
        <v>19694.34</v>
      </c>
      <c r="E8313" s="206">
        <v>28646.32</v>
      </c>
      <c r="F8313" s="206">
        <v>32227.11</v>
      </c>
      <c r="G8313" s="205">
        <f t="shared" si="656"/>
        <v>0.42679261025029797</v>
      </c>
      <c r="H8313" s="207">
        <f t="shared" si="657"/>
        <v>0.45</v>
      </c>
      <c r="I8313" s="213">
        <v>338608</v>
      </c>
      <c r="J8313" s="213">
        <v>18623.439999999999</v>
      </c>
      <c r="K8313" s="212">
        <v>27088.639999999999</v>
      </c>
      <c r="L8313" s="212">
        <v>30474.720000000001</v>
      </c>
      <c r="M8313" s="239">
        <f t="shared" si="654"/>
        <v>0.51520000000011346</v>
      </c>
      <c r="N8313" s="239"/>
      <c r="O8313" s="178"/>
      <c r="P8313" s="178"/>
      <c r="Q8313" s="178"/>
      <c r="R8313" s="178"/>
      <c r="S8313" s="178"/>
      <c r="T8313" s="178"/>
      <c r="U8313" s="178"/>
      <c r="V8313" s="178"/>
      <c r="W8313" s="178"/>
      <c r="X8313" s="178"/>
      <c r="Y8313" s="210">
        <f t="shared" si="653"/>
        <v>0.40358522050059592</v>
      </c>
      <c r="Z8313" s="211">
        <f t="shared" si="655"/>
        <v>0.44</v>
      </c>
      <c r="AA8313" s="178"/>
      <c r="AB8313" s="178"/>
      <c r="AC8313" s="178"/>
    </row>
    <row r="8314" spans="2:29" x14ac:dyDescent="0.35">
      <c r="B8314" s="222">
        <v>839100</v>
      </c>
      <c r="C8314" s="208">
        <v>358124</v>
      </c>
      <c r="D8314" s="309">
        <v>19696.82</v>
      </c>
      <c r="E8314" s="206">
        <v>28649.919999999998</v>
      </c>
      <c r="F8314" s="206">
        <v>32231.16</v>
      </c>
      <c r="G8314" s="205">
        <f t="shared" si="656"/>
        <v>0.4267953759980932</v>
      </c>
      <c r="H8314" s="207">
        <f t="shared" si="657"/>
        <v>0.45</v>
      </c>
      <c r="I8314" s="213">
        <v>338654</v>
      </c>
      <c r="J8314" s="213">
        <v>18625.97</v>
      </c>
      <c r="K8314" s="212">
        <v>27092.32</v>
      </c>
      <c r="L8314" s="212">
        <v>30478.86</v>
      </c>
      <c r="M8314" s="239">
        <f t="shared" si="654"/>
        <v>0.51529999999980647</v>
      </c>
      <c r="N8314" s="239"/>
      <c r="O8314" s="178"/>
      <c r="P8314" s="178"/>
      <c r="Q8314" s="178"/>
      <c r="R8314" s="178"/>
      <c r="S8314" s="178"/>
      <c r="T8314" s="178"/>
      <c r="U8314" s="178"/>
      <c r="V8314" s="178"/>
      <c r="W8314" s="178"/>
      <c r="X8314" s="178"/>
      <c r="Y8314" s="210">
        <f t="shared" si="653"/>
        <v>0.40359194374925517</v>
      </c>
      <c r="Z8314" s="211">
        <f t="shared" si="655"/>
        <v>0.46</v>
      </c>
      <c r="AA8314" s="178"/>
      <c r="AB8314" s="178"/>
      <c r="AC8314" s="178"/>
    </row>
    <row r="8315" spans="2:29" x14ac:dyDescent="0.35">
      <c r="B8315" s="222">
        <v>839200</v>
      </c>
      <c r="C8315" s="208">
        <v>358169</v>
      </c>
      <c r="D8315" s="309">
        <v>19699.29</v>
      </c>
      <c r="E8315" s="206">
        <v>28653.52</v>
      </c>
      <c r="F8315" s="206">
        <v>32235.21</v>
      </c>
      <c r="G8315" s="205">
        <f t="shared" si="656"/>
        <v>0.42679814108674929</v>
      </c>
      <c r="H8315" s="207">
        <f t="shared" si="657"/>
        <v>0.45</v>
      </c>
      <c r="I8315" s="213">
        <v>338698</v>
      </c>
      <c r="J8315" s="213">
        <v>18628.39</v>
      </c>
      <c r="K8315" s="212">
        <v>27095.84</v>
      </c>
      <c r="L8315" s="212">
        <v>30482.82</v>
      </c>
      <c r="M8315" s="239">
        <f t="shared" si="654"/>
        <v>0.51520000000000432</v>
      </c>
      <c r="N8315" s="239"/>
      <c r="O8315" s="178"/>
      <c r="P8315" s="178"/>
      <c r="Q8315" s="178"/>
      <c r="R8315" s="178"/>
      <c r="S8315" s="178"/>
      <c r="T8315" s="178"/>
      <c r="U8315" s="178"/>
      <c r="V8315" s="178"/>
      <c r="W8315" s="178"/>
      <c r="X8315" s="178"/>
      <c r="Y8315" s="210">
        <f t="shared" si="653"/>
        <v>0.40359628217349858</v>
      </c>
      <c r="Z8315" s="211">
        <f t="shared" si="655"/>
        <v>0.44</v>
      </c>
      <c r="AA8315" s="178"/>
      <c r="AB8315" s="178"/>
      <c r="AC8315" s="178"/>
    </row>
    <row r="8316" spans="2:29" x14ac:dyDescent="0.35">
      <c r="B8316" s="222">
        <v>839300</v>
      </c>
      <c r="C8316" s="208">
        <v>358214</v>
      </c>
      <c r="D8316" s="309">
        <v>19701.77</v>
      </c>
      <c r="E8316" s="206">
        <v>28657.119999999999</v>
      </c>
      <c r="F8316" s="206">
        <v>32239.26</v>
      </c>
      <c r="G8316" s="205">
        <f t="shared" si="656"/>
        <v>0.42680090551650185</v>
      </c>
      <c r="H8316" s="207">
        <f t="shared" si="657"/>
        <v>0.45</v>
      </c>
      <c r="I8316" s="213">
        <v>338744</v>
      </c>
      <c r="J8316" s="213">
        <v>18630.919999999998</v>
      </c>
      <c r="K8316" s="212">
        <v>27099.52</v>
      </c>
      <c r="L8316" s="212">
        <v>30486.959999999999</v>
      </c>
      <c r="M8316" s="239">
        <f t="shared" si="654"/>
        <v>0.51530000000027942</v>
      </c>
      <c r="N8316" s="239"/>
      <c r="O8316" s="178"/>
      <c r="P8316" s="178"/>
      <c r="Q8316" s="178"/>
      <c r="R8316" s="178"/>
      <c r="S8316" s="178"/>
      <c r="T8316" s="178"/>
      <c r="U8316" s="178"/>
      <c r="V8316" s="178"/>
      <c r="W8316" s="178"/>
      <c r="X8316" s="178"/>
      <c r="Y8316" s="210">
        <f t="shared" si="653"/>
        <v>0.40360300250208508</v>
      </c>
      <c r="Z8316" s="211">
        <f t="shared" si="655"/>
        <v>0.46</v>
      </c>
      <c r="AA8316" s="178"/>
      <c r="AB8316" s="178"/>
      <c r="AC8316" s="178"/>
    </row>
    <row r="8317" spans="2:29" x14ac:dyDescent="0.35">
      <c r="B8317" s="222">
        <v>839400</v>
      </c>
      <c r="C8317" s="208">
        <v>358259</v>
      </c>
      <c r="D8317" s="309">
        <v>19704.240000000002</v>
      </c>
      <c r="E8317" s="206">
        <v>28660.720000000001</v>
      </c>
      <c r="F8317" s="206">
        <v>32243.31</v>
      </c>
      <c r="G8317" s="205">
        <f t="shared" si="656"/>
        <v>0.4268036692875864</v>
      </c>
      <c r="H8317" s="207">
        <f t="shared" si="657"/>
        <v>0.45</v>
      </c>
      <c r="I8317" s="213">
        <v>338788</v>
      </c>
      <c r="J8317" s="213">
        <v>18633.34</v>
      </c>
      <c r="K8317" s="212">
        <v>27103.040000000001</v>
      </c>
      <c r="L8317" s="212">
        <v>30490.92</v>
      </c>
      <c r="M8317" s="239">
        <f t="shared" si="654"/>
        <v>0.51519999999989519</v>
      </c>
      <c r="N8317" s="239"/>
      <c r="O8317" s="178"/>
      <c r="P8317" s="178"/>
      <c r="Q8317" s="178"/>
      <c r="R8317" s="178"/>
      <c r="S8317" s="178"/>
      <c r="T8317" s="178"/>
      <c r="U8317" s="178"/>
      <c r="V8317" s="178"/>
      <c r="W8317" s="178"/>
      <c r="X8317" s="178"/>
      <c r="Y8317" s="210">
        <f t="shared" si="653"/>
        <v>0.40360733857517272</v>
      </c>
      <c r="Z8317" s="211">
        <f t="shared" si="655"/>
        <v>0.44</v>
      </c>
      <c r="AA8317" s="178"/>
      <c r="AB8317" s="178"/>
      <c r="AC8317" s="178"/>
    </row>
    <row r="8318" spans="2:29" x14ac:dyDescent="0.35">
      <c r="B8318" s="222">
        <v>839500</v>
      </c>
      <c r="C8318" s="208">
        <v>358304</v>
      </c>
      <c r="D8318" s="309">
        <v>19706.72</v>
      </c>
      <c r="E8318" s="206">
        <v>28664.32</v>
      </c>
      <c r="F8318" s="206">
        <v>32247.360000000001</v>
      </c>
      <c r="G8318" s="205">
        <f t="shared" si="656"/>
        <v>0.42680643240023824</v>
      </c>
      <c r="H8318" s="207">
        <f t="shared" si="657"/>
        <v>0.45</v>
      </c>
      <c r="I8318" s="213">
        <v>338834</v>
      </c>
      <c r="J8318" s="213">
        <v>18635.87</v>
      </c>
      <c r="K8318" s="212">
        <v>27106.720000000001</v>
      </c>
      <c r="L8318" s="212">
        <v>30495.06</v>
      </c>
      <c r="M8318" s="239">
        <f t="shared" si="654"/>
        <v>0.51529999999955178</v>
      </c>
      <c r="N8318" s="239"/>
      <c r="O8318" s="178"/>
      <c r="P8318" s="178"/>
      <c r="Q8318" s="178"/>
      <c r="R8318" s="178"/>
      <c r="S8318" s="178"/>
      <c r="T8318" s="178"/>
      <c r="U8318" s="178"/>
      <c r="V8318" s="178"/>
      <c r="W8318" s="178"/>
      <c r="X8318" s="178"/>
      <c r="Y8318" s="210">
        <f t="shared" si="653"/>
        <v>0.40361405598570577</v>
      </c>
      <c r="Z8318" s="211">
        <f t="shared" si="655"/>
        <v>0.46</v>
      </c>
      <c r="AA8318" s="178"/>
      <c r="AB8318" s="178"/>
      <c r="AC8318" s="178"/>
    </row>
    <row r="8319" spans="2:29" x14ac:dyDescent="0.35">
      <c r="B8319" s="222">
        <v>839600</v>
      </c>
      <c r="C8319" s="208">
        <v>358349</v>
      </c>
      <c r="D8319" s="309">
        <v>19709.189999999999</v>
      </c>
      <c r="E8319" s="206">
        <v>28667.919999999998</v>
      </c>
      <c r="F8319" s="206">
        <v>32251.41</v>
      </c>
      <c r="G8319" s="205">
        <f t="shared" si="656"/>
        <v>0.42680919485469271</v>
      </c>
      <c r="H8319" s="207">
        <f t="shared" si="657"/>
        <v>0.45</v>
      </c>
      <c r="I8319" s="213">
        <v>338878</v>
      </c>
      <c r="J8319" s="213">
        <v>18638.29</v>
      </c>
      <c r="K8319" s="212">
        <v>27110.240000000002</v>
      </c>
      <c r="L8319" s="212">
        <v>30499.02</v>
      </c>
      <c r="M8319" s="239">
        <f t="shared" si="654"/>
        <v>0.51519999999974975</v>
      </c>
      <c r="N8319" s="239"/>
      <c r="O8319" s="178"/>
      <c r="P8319" s="178"/>
      <c r="Q8319" s="178"/>
      <c r="R8319" s="178"/>
      <c r="S8319" s="178"/>
      <c r="T8319" s="178"/>
      <c r="U8319" s="178"/>
      <c r="V8319" s="178"/>
      <c r="W8319" s="178"/>
      <c r="X8319" s="178"/>
      <c r="Y8319" s="210">
        <f t="shared" si="653"/>
        <v>0.40361838970938541</v>
      </c>
      <c r="Z8319" s="211">
        <f t="shared" si="655"/>
        <v>0.44</v>
      </c>
      <c r="AA8319" s="178"/>
      <c r="AB8319" s="178"/>
      <c r="AC8319" s="178"/>
    </row>
    <row r="8320" spans="2:29" x14ac:dyDescent="0.35">
      <c r="B8320" s="222">
        <v>839700</v>
      </c>
      <c r="C8320" s="208">
        <v>358394</v>
      </c>
      <c r="D8320" s="309">
        <v>19711.669999999998</v>
      </c>
      <c r="E8320" s="206">
        <v>28671.52</v>
      </c>
      <c r="F8320" s="206">
        <v>32255.46</v>
      </c>
      <c r="G8320" s="205">
        <f t="shared" si="656"/>
        <v>0.42681195665118493</v>
      </c>
      <c r="H8320" s="207">
        <f t="shared" si="657"/>
        <v>0.45</v>
      </c>
      <c r="I8320" s="213">
        <v>338924</v>
      </c>
      <c r="J8320" s="213">
        <v>18640.82</v>
      </c>
      <c r="K8320" s="212">
        <v>27113.919999999998</v>
      </c>
      <c r="L8320" s="212">
        <v>30503.16</v>
      </c>
      <c r="M8320" s="239">
        <f t="shared" si="654"/>
        <v>0.51530000000006115</v>
      </c>
      <c r="N8320" s="239"/>
      <c r="O8320" s="178"/>
      <c r="P8320" s="178"/>
      <c r="Q8320" s="178"/>
      <c r="R8320" s="178"/>
      <c r="S8320" s="178"/>
      <c r="T8320" s="178"/>
      <c r="U8320" s="178"/>
      <c r="V8320" s="178"/>
      <c r="W8320" s="178"/>
      <c r="X8320" s="178"/>
      <c r="Y8320" s="210">
        <f t="shared" si="653"/>
        <v>0.40362510420388231</v>
      </c>
      <c r="Z8320" s="211">
        <f t="shared" si="655"/>
        <v>0.46</v>
      </c>
      <c r="AA8320" s="178"/>
      <c r="AB8320" s="178"/>
      <c r="AC8320" s="178"/>
    </row>
    <row r="8321" spans="2:29" x14ac:dyDescent="0.35">
      <c r="B8321" s="222">
        <v>839800</v>
      </c>
      <c r="C8321" s="208">
        <v>358439</v>
      </c>
      <c r="D8321" s="309">
        <v>19714.14</v>
      </c>
      <c r="E8321" s="206">
        <v>28675.119999999999</v>
      </c>
      <c r="F8321" s="206">
        <v>32259.51</v>
      </c>
      <c r="G8321" s="205">
        <f t="shared" si="656"/>
        <v>0.42681471778995</v>
      </c>
      <c r="H8321" s="207">
        <f t="shared" si="657"/>
        <v>0.45</v>
      </c>
      <c r="I8321" s="213">
        <v>338968</v>
      </c>
      <c r="J8321" s="213">
        <v>18643.240000000002</v>
      </c>
      <c r="K8321" s="212">
        <v>27117.439999999999</v>
      </c>
      <c r="L8321" s="212">
        <v>30507.119999999999</v>
      </c>
      <c r="M8321" s="239">
        <f t="shared" si="654"/>
        <v>0.51520000000025901</v>
      </c>
      <c r="N8321" s="239"/>
      <c r="O8321" s="178"/>
      <c r="P8321" s="178"/>
      <c r="Q8321" s="178"/>
      <c r="R8321" s="178"/>
      <c r="S8321" s="178"/>
      <c r="T8321" s="178"/>
      <c r="U8321" s="178"/>
      <c r="V8321" s="178"/>
      <c r="W8321" s="178"/>
      <c r="X8321" s="178"/>
      <c r="Y8321" s="210">
        <f t="shared" si="653"/>
        <v>0.4036294355799</v>
      </c>
      <c r="Z8321" s="211">
        <f t="shared" si="655"/>
        <v>0.44</v>
      </c>
      <c r="AA8321" s="178"/>
      <c r="AB8321" s="178"/>
      <c r="AC8321" s="178"/>
    </row>
    <row r="8322" spans="2:29" x14ac:dyDescent="0.35">
      <c r="B8322" s="222">
        <v>839900</v>
      </c>
      <c r="C8322" s="208">
        <v>358484</v>
      </c>
      <c r="D8322" s="309">
        <v>19716.62</v>
      </c>
      <c r="E8322" s="206">
        <v>28678.720000000001</v>
      </c>
      <c r="F8322" s="206">
        <v>32263.56</v>
      </c>
      <c r="G8322" s="205">
        <f t="shared" si="656"/>
        <v>0.42681747827122274</v>
      </c>
      <c r="H8322" s="207">
        <f t="shared" si="657"/>
        <v>0.45</v>
      </c>
      <c r="I8322" s="213">
        <v>339014</v>
      </c>
      <c r="J8322" s="213">
        <v>18645.77</v>
      </c>
      <c r="K8322" s="212">
        <v>27121.119999999999</v>
      </c>
      <c r="L8322" s="212">
        <v>30511.26</v>
      </c>
      <c r="M8322" s="239">
        <f t="shared" si="654"/>
        <v>0.51529999999995202</v>
      </c>
      <c r="N8322" s="239"/>
      <c r="O8322" s="178"/>
      <c r="P8322" s="178"/>
      <c r="Q8322" s="178"/>
      <c r="R8322" s="178"/>
      <c r="S8322" s="178"/>
      <c r="T8322" s="178"/>
      <c r="U8322" s="178"/>
      <c r="V8322" s="178"/>
      <c r="W8322" s="178"/>
      <c r="X8322" s="178"/>
      <c r="Y8322" s="210">
        <f t="shared" si="653"/>
        <v>0.40363614716037621</v>
      </c>
      <c r="Z8322" s="211">
        <f t="shared" si="655"/>
        <v>0.46</v>
      </c>
      <c r="AA8322" s="178"/>
      <c r="AB8322" s="178"/>
      <c r="AC8322" s="178"/>
    </row>
    <row r="8323" spans="2:29" x14ac:dyDescent="0.35">
      <c r="B8323" s="222">
        <v>840000</v>
      </c>
      <c r="C8323" s="208">
        <v>358529</v>
      </c>
      <c r="D8323" s="309">
        <v>19719.09</v>
      </c>
      <c r="E8323" s="206">
        <v>28682.32</v>
      </c>
      <c r="F8323" s="206">
        <v>32267.61</v>
      </c>
      <c r="G8323" s="205">
        <f t="shared" si="656"/>
        <v>0.42682023809523811</v>
      </c>
      <c r="H8323" s="207">
        <f t="shared" si="657"/>
        <v>0.45</v>
      </c>
      <c r="I8323" s="213">
        <v>339058</v>
      </c>
      <c r="J8323" s="213">
        <v>18648.189999999999</v>
      </c>
      <c r="K8323" s="212">
        <v>27124.639999999999</v>
      </c>
      <c r="L8323" s="212">
        <v>30515.22</v>
      </c>
      <c r="M8323" s="239">
        <f t="shared" si="654"/>
        <v>0.51520000000011346</v>
      </c>
      <c r="N8323" s="239"/>
      <c r="O8323" s="178"/>
      <c r="P8323" s="178"/>
      <c r="Q8323" s="178"/>
      <c r="R8323" s="178"/>
      <c r="S8323" s="178"/>
      <c r="T8323" s="178"/>
      <c r="U8323" s="178"/>
      <c r="V8323" s="178"/>
      <c r="W8323" s="178"/>
      <c r="X8323" s="178"/>
      <c r="Y8323" s="210">
        <f t="shared" ref="Y8323:Y8386" si="658">I8323/$B8323</f>
        <v>0.40364047619047622</v>
      </c>
      <c r="Z8323" s="211">
        <f t="shared" si="655"/>
        <v>0.44</v>
      </c>
      <c r="AA8323" s="178"/>
      <c r="AB8323" s="178"/>
      <c r="AC8323" s="178"/>
    </row>
    <row r="8324" spans="2:29" x14ac:dyDescent="0.35">
      <c r="B8324" s="222">
        <v>840100</v>
      </c>
      <c r="C8324" s="208">
        <v>358574</v>
      </c>
      <c r="D8324" s="309">
        <v>19721.57</v>
      </c>
      <c r="E8324" s="206">
        <v>28685.919999999998</v>
      </c>
      <c r="F8324" s="206">
        <v>32271.66</v>
      </c>
      <c r="G8324" s="205">
        <f t="shared" si="656"/>
        <v>0.42682299726223066</v>
      </c>
      <c r="H8324" s="207">
        <f t="shared" si="657"/>
        <v>0.45</v>
      </c>
      <c r="I8324" s="213">
        <v>339104</v>
      </c>
      <c r="J8324" s="213">
        <v>18650.72</v>
      </c>
      <c r="K8324" s="212">
        <v>27128.32</v>
      </c>
      <c r="L8324" s="212">
        <v>30519.360000000001</v>
      </c>
      <c r="M8324" s="239">
        <f t="shared" ref="M8324:M8387" si="659">(C8324+D8324+F8324-C8323-D8323-F8323)/100</f>
        <v>0.51529999999980647</v>
      </c>
      <c r="N8324" s="239"/>
      <c r="O8324" s="178"/>
      <c r="P8324" s="178"/>
      <c r="Q8324" s="178"/>
      <c r="R8324" s="178"/>
      <c r="S8324" s="178"/>
      <c r="T8324" s="178"/>
      <c r="U8324" s="178"/>
      <c r="V8324" s="178"/>
      <c r="W8324" s="178"/>
      <c r="X8324" s="178"/>
      <c r="Y8324" s="210">
        <f t="shared" si="658"/>
        <v>0.40364718485894535</v>
      </c>
      <c r="Z8324" s="211">
        <f t="shared" ref="Z8324:Z8387" si="660">(I8324-I8323)/($B8324-$B8323)</f>
        <v>0.46</v>
      </c>
      <c r="AA8324" s="178"/>
      <c r="AB8324" s="178"/>
      <c r="AC8324" s="178"/>
    </row>
    <row r="8325" spans="2:29" x14ac:dyDescent="0.35">
      <c r="B8325" s="222">
        <v>840200</v>
      </c>
      <c r="C8325" s="208">
        <v>358619</v>
      </c>
      <c r="D8325" s="309">
        <v>19724.04</v>
      </c>
      <c r="E8325" s="206">
        <v>28689.52</v>
      </c>
      <c r="F8325" s="206">
        <v>32275.71</v>
      </c>
      <c r="G8325" s="205">
        <f t="shared" ref="G8325:G8388" si="661">C8325/B8325</f>
        <v>0.42682575577243514</v>
      </c>
      <c r="H8325" s="207">
        <f t="shared" ref="H8325:H8388" si="662">(C8325-C8324)/(B8325-B8324)</f>
        <v>0.45</v>
      </c>
      <c r="I8325" s="213">
        <v>339148</v>
      </c>
      <c r="J8325" s="213">
        <v>18653.14</v>
      </c>
      <c r="K8325" s="212">
        <v>27131.84</v>
      </c>
      <c r="L8325" s="212">
        <v>30523.32</v>
      </c>
      <c r="M8325" s="239">
        <f t="shared" si="659"/>
        <v>0.51520000000000432</v>
      </c>
      <c r="N8325" s="239"/>
      <c r="O8325" s="178"/>
      <c r="P8325" s="178"/>
      <c r="Q8325" s="178"/>
      <c r="R8325" s="178"/>
      <c r="S8325" s="178"/>
      <c r="T8325" s="178"/>
      <c r="U8325" s="178"/>
      <c r="V8325" s="178"/>
      <c r="W8325" s="178"/>
      <c r="X8325" s="178"/>
      <c r="Y8325" s="210">
        <f t="shared" si="658"/>
        <v>0.40365151154487028</v>
      </c>
      <c r="Z8325" s="211">
        <f t="shared" si="660"/>
        <v>0.44</v>
      </c>
      <c r="AA8325" s="178"/>
      <c r="AB8325" s="178"/>
      <c r="AC8325" s="178"/>
    </row>
    <row r="8326" spans="2:29" x14ac:dyDescent="0.35">
      <c r="B8326" s="222">
        <v>840300</v>
      </c>
      <c r="C8326" s="208">
        <v>358664</v>
      </c>
      <c r="D8326" s="309">
        <v>19726.52</v>
      </c>
      <c r="E8326" s="206">
        <v>28693.119999999999</v>
      </c>
      <c r="F8326" s="206">
        <v>32279.759999999998</v>
      </c>
      <c r="G8326" s="205">
        <f t="shared" si="661"/>
        <v>0.42682851362608593</v>
      </c>
      <c r="H8326" s="207">
        <f t="shared" si="662"/>
        <v>0.45</v>
      </c>
      <c r="I8326" s="213">
        <v>339194</v>
      </c>
      <c r="J8326" s="213">
        <v>18655.669999999998</v>
      </c>
      <c r="K8326" s="212">
        <v>27135.52</v>
      </c>
      <c r="L8326" s="212">
        <v>30527.46</v>
      </c>
      <c r="M8326" s="239">
        <f t="shared" si="659"/>
        <v>0.51530000000027942</v>
      </c>
      <c r="N8326" s="239"/>
      <c r="O8326" s="178"/>
      <c r="P8326" s="178"/>
      <c r="Q8326" s="178"/>
      <c r="R8326" s="178"/>
      <c r="S8326" s="178"/>
      <c r="T8326" s="178"/>
      <c r="U8326" s="178"/>
      <c r="V8326" s="178"/>
      <c r="W8326" s="178"/>
      <c r="X8326" s="178"/>
      <c r="Y8326" s="210">
        <f t="shared" si="658"/>
        <v>0.40365821730334406</v>
      </c>
      <c r="Z8326" s="211">
        <f t="shared" si="660"/>
        <v>0.46</v>
      </c>
      <c r="AA8326" s="178"/>
      <c r="AB8326" s="178"/>
      <c r="AC8326" s="178"/>
    </row>
    <row r="8327" spans="2:29" x14ac:dyDescent="0.35">
      <c r="B8327" s="222">
        <v>840400</v>
      </c>
      <c r="C8327" s="208">
        <v>358709</v>
      </c>
      <c r="D8327" s="309">
        <v>19728.990000000002</v>
      </c>
      <c r="E8327" s="206">
        <v>28696.720000000001</v>
      </c>
      <c r="F8327" s="206">
        <v>32283.81</v>
      </c>
      <c r="G8327" s="205">
        <f t="shared" si="661"/>
        <v>0.42683127082341743</v>
      </c>
      <c r="H8327" s="207">
        <f t="shared" si="662"/>
        <v>0.45</v>
      </c>
      <c r="I8327" s="213">
        <v>339238</v>
      </c>
      <c r="J8327" s="213">
        <v>18658.09</v>
      </c>
      <c r="K8327" s="212">
        <v>27139.040000000001</v>
      </c>
      <c r="L8327" s="212">
        <v>30531.42</v>
      </c>
      <c r="M8327" s="239">
        <f t="shared" si="659"/>
        <v>0.51519999999989519</v>
      </c>
      <c r="N8327" s="239"/>
      <c r="O8327" s="178"/>
      <c r="P8327" s="178"/>
      <c r="Q8327" s="178"/>
      <c r="R8327" s="178"/>
      <c r="S8327" s="178"/>
      <c r="T8327" s="178"/>
      <c r="U8327" s="178"/>
      <c r="V8327" s="178"/>
      <c r="W8327" s="178"/>
      <c r="X8327" s="178"/>
      <c r="Y8327" s="210">
        <f t="shared" si="658"/>
        <v>0.40366254164683485</v>
      </c>
      <c r="Z8327" s="211">
        <f t="shared" si="660"/>
        <v>0.44</v>
      </c>
      <c r="AA8327" s="178"/>
      <c r="AB8327" s="178"/>
      <c r="AC8327" s="178"/>
    </row>
    <row r="8328" spans="2:29" x14ac:dyDescent="0.35">
      <c r="B8328" s="222">
        <v>840500</v>
      </c>
      <c r="C8328" s="208">
        <v>358754</v>
      </c>
      <c r="D8328" s="309">
        <v>19731.47</v>
      </c>
      <c r="E8328" s="206">
        <v>28700.32</v>
      </c>
      <c r="F8328" s="206">
        <v>32287.86</v>
      </c>
      <c r="G8328" s="205">
        <f t="shared" si="661"/>
        <v>0.42683402736466391</v>
      </c>
      <c r="H8328" s="207">
        <f t="shared" si="662"/>
        <v>0.45</v>
      </c>
      <c r="I8328" s="213">
        <v>339284</v>
      </c>
      <c r="J8328" s="213">
        <v>18660.62</v>
      </c>
      <c r="K8328" s="212">
        <v>27142.720000000001</v>
      </c>
      <c r="L8328" s="212">
        <v>30535.56</v>
      </c>
      <c r="M8328" s="239">
        <f t="shared" si="659"/>
        <v>0.51529999999955178</v>
      </c>
      <c r="N8328" s="239"/>
      <c r="O8328" s="178"/>
      <c r="P8328" s="178"/>
      <c r="Q8328" s="178"/>
      <c r="R8328" s="178"/>
      <c r="S8328" s="178"/>
      <c r="T8328" s="178"/>
      <c r="U8328" s="178"/>
      <c r="V8328" s="178"/>
      <c r="W8328" s="178"/>
      <c r="X8328" s="178"/>
      <c r="Y8328" s="210">
        <f t="shared" si="658"/>
        <v>0.403669244497323</v>
      </c>
      <c r="Z8328" s="211">
        <f t="shared" si="660"/>
        <v>0.46</v>
      </c>
      <c r="AA8328" s="178"/>
      <c r="AB8328" s="178"/>
      <c r="AC8328" s="178"/>
    </row>
    <row r="8329" spans="2:29" x14ac:dyDescent="0.35">
      <c r="B8329" s="222">
        <v>840600</v>
      </c>
      <c r="C8329" s="208">
        <v>358799</v>
      </c>
      <c r="D8329" s="309">
        <v>19733.939999999999</v>
      </c>
      <c r="E8329" s="206">
        <v>28703.919999999998</v>
      </c>
      <c r="F8329" s="206">
        <v>32291.91</v>
      </c>
      <c r="G8329" s="205">
        <f t="shared" si="661"/>
        <v>0.42683678325005947</v>
      </c>
      <c r="H8329" s="207">
        <f t="shared" si="662"/>
        <v>0.45</v>
      </c>
      <c r="I8329" s="213">
        <v>339328</v>
      </c>
      <c r="J8329" s="213">
        <v>18663.04</v>
      </c>
      <c r="K8329" s="212">
        <v>27146.240000000002</v>
      </c>
      <c r="L8329" s="212">
        <v>30539.52</v>
      </c>
      <c r="M8329" s="239">
        <f t="shared" si="659"/>
        <v>0.51519999999974975</v>
      </c>
      <c r="N8329" s="239"/>
      <c r="O8329" s="178"/>
      <c r="P8329" s="178"/>
      <c r="Q8329" s="178"/>
      <c r="R8329" s="178"/>
      <c r="S8329" s="178"/>
      <c r="T8329" s="178"/>
      <c r="U8329" s="178"/>
      <c r="V8329" s="178"/>
      <c r="W8329" s="178"/>
      <c r="X8329" s="178"/>
      <c r="Y8329" s="210">
        <f t="shared" si="658"/>
        <v>0.40367356650011899</v>
      </c>
      <c r="Z8329" s="211">
        <f t="shared" si="660"/>
        <v>0.44</v>
      </c>
      <c r="AA8329" s="178"/>
      <c r="AB8329" s="178"/>
      <c r="AC8329" s="178"/>
    </row>
    <row r="8330" spans="2:29" x14ac:dyDescent="0.35">
      <c r="B8330" s="222">
        <v>840700</v>
      </c>
      <c r="C8330" s="208">
        <v>358844</v>
      </c>
      <c r="D8330" s="309">
        <v>19736.419999999998</v>
      </c>
      <c r="E8330" s="206">
        <v>28707.52</v>
      </c>
      <c r="F8330" s="206">
        <v>32295.96</v>
      </c>
      <c r="G8330" s="205">
        <f t="shared" si="661"/>
        <v>0.42683953847983824</v>
      </c>
      <c r="H8330" s="207">
        <f t="shared" si="662"/>
        <v>0.45</v>
      </c>
      <c r="I8330" s="213">
        <v>339374</v>
      </c>
      <c r="J8330" s="213">
        <v>18665.57</v>
      </c>
      <c r="K8330" s="212">
        <v>27149.919999999998</v>
      </c>
      <c r="L8330" s="212">
        <v>30543.66</v>
      </c>
      <c r="M8330" s="239">
        <f t="shared" si="659"/>
        <v>0.51530000000006115</v>
      </c>
      <c r="N8330" s="239"/>
      <c r="O8330" s="178"/>
      <c r="P8330" s="178"/>
      <c r="Q8330" s="178"/>
      <c r="R8330" s="178"/>
      <c r="S8330" s="178"/>
      <c r="T8330" s="178"/>
      <c r="U8330" s="178"/>
      <c r="V8330" s="178"/>
      <c r="W8330" s="178"/>
      <c r="X8330" s="178"/>
      <c r="Y8330" s="210">
        <f t="shared" si="658"/>
        <v>0.40368026644462945</v>
      </c>
      <c r="Z8330" s="211">
        <f t="shared" si="660"/>
        <v>0.46</v>
      </c>
      <c r="AA8330" s="178"/>
      <c r="AB8330" s="178"/>
      <c r="AC8330" s="178"/>
    </row>
    <row r="8331" spans="2:29" x14ac:dyDescent="0.35">
      <c r="B8331" s="222">
        <v>840800</v>
      </c>
      <c r="C8331" s="208">
        <v>358889</v>
      </c>
      <c r="D8331" s="309">
        <v>19738.89</v>
      </c>
      <c r="E8331" s="206">
        <v>28711.119999999999</v>
      </c>
      <c r="F8331" s="206">
        <v>32300.01</v>
      </c>
      <c r="G8331" s="205">
        <f t="shared" si="661"/>
        <v>0.42684229305423405</v>
      </c>
      <c r="H8331" s="207">
        <f t="shared" si="662"/>
        <v>0.45</v>
      </c>
      <c r="I8331" s="213">
        <v>339418</v>
      </c>
      <c r="J8331" s="213">
        <v>18667.990000000002</v>
      </c>
      <c r="K8331" s="212">
        <v>27153.439999999999</v>
      </c>
      <c r="L8331" s="212">
        <v>30547.62</v>
      </c>
      <c r="M8331" s="239">
        <f t="shared" si="659"/>
        <v>0.51520000000025901</v>
      </c>
      <c r="N8331" s="239"/>
      <c r="O8331" s="178"/>
      <c r="P8331" s="178"/>
      <c r="Q8331" s="178"/>
      <c r="R8331" s="178"/>
      <c r="S8331" s="178"/>
      <c r="T8331" s="178"/>
      <c r="U8331" s="178"/>
      <c r="V8331" s="178"/>
      <c r="W8331" s="178"/>
      <c r="X8331" s="178"/>
      <c r="Y8331" s="210">
        <f t="shared" si="658"/>
        <v>0.40368458610846814</v>
      </c>
      <c r="Z8331" s="211">
        <f t="shared" si="660"/>
        <v>0.44</v>
      </c>
      <c r="AA8331" s="178"/>
      <c r="AB8331" s="178"/>
      <c r="AC8331" s="178"/>
    </row>
    <row r="8332" spans="2:29" x14ac:dyDescent="0.35">
      <c r="B8332" s="222">
        <v>840900</v>
      </c>
      <c r="C8332" s="208">
        <v>358934</v>
      </c>
      <c r="D8332" s="309">
        <v>19741.37</v>
      </c>
      <c r="E8332" s="206">
        <v>28714.720000000001</v>
      </c>
      <c r="F8332" s="206">
        <v>32304.06</v>
      </c>
      <c r="G8332" s="205">
        <f t="shared" si="661"/>
        <v>0.4268450469734808</v>
      </c>
      <c r="H8332" s="207">
        <f t="shared" si="662"/>
        <v>0.45</v>
      </c>
      <c r="I8332" s="213">
        <v>339464</v>
      </c>
      <c r="J8332" s="213">
        <v>18670.52</v>
      </c>
      <c r="K8332" s="212">
        <v>27157.119999999999</v>
      </c>
      <c r="L8332" s="212">
        <v>30551.759999999998</v>
      </c>
      <c r="M8332" s="239">
        <f t="shared" si="659"/>
        <v>0.51529999999995202</v>
      </c>
      <c r="N8332" s="239"/>
      <c r="O8332" s="178"/>
      <c r="P8332" s="178"/>
      <c r="Q8332" s="178"/>
      <c r="R8332" s="178"/>
      <c r="S8332" s="178"/>
      <c r="T8332" s="178"/>
      <c r="U8332" s="178"/>
      <c r="V8332" s="178"/>
      <c r="W8332" s="178"/>
      <c r="X8332" s="178"/>
      <c r="Y8332" s="210">
        <f t="shared" si="658"/>
        <v>0.40369128314900704</v>
      </c>
      <c r="Z8332" s="211">
        <f t="shared" si="660"/>
        <v>0.46</v>
      </c>
      <c r="AA8332" s="178"/>
      <c r="AB8332" s="178"/>
      <c r="AC8332" s="178"/>
    </row>
    <row r="8333" spans="2:29" x14ac:dyDescent="0.35">
      <c r="B8333" s="222">
        <v>841000</v>
      </c>
      <c r="C8333" s="208">
        <v>358979</v>
      </c>
      <c r="D8333" s="309">
        <v>19743.84</v>
      </c>
      <c r="E8333" s="206">
        <v>28718.32</v>
      </c>
      <c r="F8333" s="206">
        <v>32308.11</v>
      </c>
      <c r="G8333" s="205">
        <f t="shared" si="661"/>
        <v>0.4268478002378121</v>
      </c>
      <c r="H8333" s="207">
        <f t="shared" si="662"/>
        <v>0.45</v>
      </c>
      <c r="I8333" s="213">
        <v>339508</v>
      </c>
      <c r="J8333" s="213">
        <v>18672.939999999999</v>
      </c>
      <c r="K8333" s="212">
        <v>27160.639999999999</v>
      </c>
      <c r="L8333" s="212">
        <v>30555.72</v>
      </c>
      <c r="M8333" s="239">
        <f t="shared" si="659"/>
        <v>0.51520000000011346</v>
      </c>
      <c r="N8333" s="239"/>
      <c r="O8333" s="178"/>
      <c r="P8333" s="178"/>
      <c r="Q8333" s="178"/>
      <c r="R8333" s="178"/>
      <c r="S8333" s="178"/>
      <c r="T8333" s="178"/>
      <c r="U8333" s="178"/>
      <c r="V8333" s="178"/>
      <c r="W8333" s="178"/>
      <c r="X8333" s="178"/>
      <c r="Y8333" s="210">
        <f t="shared" si="658"/>
        <v>0.40369560047562425</v>
      </c>
      <c r="Z8333" s="211">
        <f t="shared" si="660"/>
        <v>0.44</v>
      </c>
      <c r="AA8333" s="178"/>
      <c r="AB8333" s="178"/>
      <c r="AC8333" s="178"/>
    </row>
    <row r="8334" spans="2:29" x14ac:dyDescent="0.35">
      <c r="B8334" s="222">
        <v>841100</v>
      </c>
      <c r="C8334" s="208">
        <v>359024</v>
      </c>
      <c r="D8334" s="309">
        <v>19746.32</v>
      </c>
      <c r="E8334" s="206">
        <v>28721.919999999998</v>
      </c>
      <c r="F8334" s="206">
        <v>32312.16</v>
      </c>
      <c r="G8334" s="205">
        <f t="shared" si="661"/>
        <v>0.42685055284746165</v>
      </c>
      <c r="H8334" s="207">
        <f t="shared" si="662"/>
        <v>0.45</v>
      </c>
      <c r="I8334" s="213">
        <v>339554</v>
      </c>
      <c r="J8334" s="213">
        <v>18675.47</v>
      </c>
      <c r="K8334" s="212">
        <v>27164.32</v>
      </c>
      <c r="L8334" s="212">
        <v>30559.86</v>
      </c>
      <c r="M8334" s="239">
        <f t="shared" si="659"/>
        <v>0.51529999999980647</v>
      </c>
      <c r="N8334" s="239"/>
      <c r="O8334" s="178"/>
      <c r="P8334" s="178"/>
      <c r="Q8334" s="178"/>
      <c r="R8334" s="178"/>
      <c r="S8334" s="178"/>
      <c r="T8334" s="178"/>
      <c r="U8334" s="178"/>
      <c r="V8334" s="178"/>
      <c r="W8334" s="178"/>
      <c r="X8334" s="178"/>
      <c r="Y8334" s="210">
        <f t="shared" si="658"/>
        <v>0.40370229461419571</v>
      </c>
      <c r="Z8334" s="211">
        <f t="shared" si="660"/>
        <v>0.46</v>
      </c>
      <c r="AA8334" s="178"/>
      <c r="AB8334" s="178"/>
      <c r="AC8334" s="178"/>
    </row>
    <row r="8335" spans="2:29" x14ac:dyDescent="0.35">
      <c r="B8335" s="222">
        <v>841200</v>
      </c>
      <c r="C8335" s="208">
        <v>359069</v>
      </c>
      <c r="D8335" s="309">
        <v>19748.79</v>
      </c>
      <c r="E8335" s="206">
        <v>28725.52</v>
      </c>
      <c r="F8335" s="206">
        <v>32316.21</v>
      </c>
      <c r="G8335" s="205">
        <f t="shared" si="661"/>
        <v>0.42685330480266287</v>
      </c>
      <c r="H8335" s="207">
        <f t="shared" si="662"/>
        <v>0.45</v>
      </c>
      <c r="I8335" s="213">
        <v>339598</v>
      </c>
      <c r="J8335" s="213">
        <v>18677.89</v>
      </c>
      <c r="K8335" s="212">
        <v>27167.84</v>
      </c>
      <c r="L8335" s="212">
        <v>30563.82</v>
      </c>
      <c r="M8335" s="239">
        <f t="shared" si="659"/>
        <v>0.51520000000000432</v>
      </c>
      <c r="N8335" s="239"/>
      <c r="O8335" s="178"/>
      <c r="P8335" s="178"/>
      <c r="Q8335" s="178"/>
      <c r="R8335" s="178"/>
      <c r="S8335" s="178"/>
      <c r="T8335" s="178"/>
      <c r="U8335" s="178"/>
      <c r="V8335" s="178"/>
      <c r="W8335" s="178"/>
      <c r="X8335" s="178"/>
      <c r="Y8335" s="210">
        <f t="shared" si="658"/>
        <v>0.40370660960532573</v>
      </c>
      <c r="Z8335" s="211">
        <f t="shared" si="660"/>
        <v>0.44</v>
      </c>
      <c r="AA8335" s="178"/>
      <c r="AB8335" s="178"/>
      <c r="AC8335" s="178"/>
    </row>
    <row r="8336" spans="2:29" x14ac:dyDescent="0.35">
      <c r="B8336" s="222">
        <v>841300</v>
      </c>
      <c r="C8336" s="208">
        <v>359114</v>
      </c>
      <c r="D8336" s="309">
        <v>19751.27</v>
      </c>
      <c r="E8336" s="206">
        <v>28729.119999999999</v>
      </c>
      <c r="F8336" s="206">
        <v>32320.26</v>
      </c>
      <c r="G8336" s="205">
        <f t="shared" si="661"/>
        <v>0.42685605610364913</v>
      </c>
      <c r="H8336" s="207">
        <f t="shared" si="662"/>
        <v>0.45</v>
      </c>
      <c r="I8336" s="213">
        <v>339644</v>
      </c>
      <c r="J8336" s="213">
        <v>18680.419999999998</v>
      </c>
      <c r="K8336" s="212">
        <v>27171.52</v>
      </c>
      <c r="L8336" s="212">
        <v>30567.96</v>
      </c>
      <c r="M8336" s="239">
        <f t="shared" si="659"/>
        <v>0.51530000000027942</v>
      </c>
      <c r="N8336" s="239"/>
      <c r="O8336" s="178"/>
      <c r="P8336" s="178"/>
      <c r="Q8336" s="178"/>
      <c r="R8336" s="178"/>
      <c r="S8336" s="178"/>
      <c r="T8336" s="178"/>
      <c r="U8336" s="178"/>
      <c r="V8336" s="178"/>
      <c r="W8336" s="178"/>
      <c r="X8336" s="178"/>
      <c r="Y8336" s="210">
        <f t="shared" si="658"/>
        <v>0.40371330084393203</v>
      </c>
      <c r="Z8336" s="211">
        <f t="shared" si="660"/>
        <v>0.46</v>
      </c>
      <c r="AA8336" s="178"/>
      <c r="AB8336" s="178"/>
      <c r="AC8336" s="178"/>
    </row>
    <row r="8337" spans="2:29" x14ac:dyDescent="0.35">
      <c r="B8337" s="222">
        <v>841400</v>
      </c>
      <c r="C8337" s="208">
        <v>359159</v>
      </c>
      <c r="D8337" s="309">
        <v>19753.740000000002</v>
      </c>
      <c r="E8337" s="206">
        <v>28732.720000000001</v>
      </c>
      <c r="F8337" s="206">
        <v>32324.31</v>
      </c>
      <c r="G8337" s="205">
        <f t="shared" si="661"/>
        <v>0.42685880675065369</v>
      </c>
      <c r="H8337" s="207">
        <f t="shared" si="662"/>
        <v>0.45</v>
      </c>
      <c r="I8337" s="213">
        <v>339688</v>
      </c>
      <c r="J8337" s="213">
        <v>18682.84</v>
      </c>
      <c r="K8337" s="212">
        <v>27175.040000000001</v>
      </c>
      <c r="L8337" s="212">
        <v>30571.919999999998</v>
      </c>
      <c r="M8337" s="239">
        <f t="shared" si="659"/>
        <v>0.51519999999989519</v>
      </c>
      <c r="N8337" s="239"/>
      <c r="O8337" s="178"/>
      <c r="P8337" s="178"/>
      <c r="Q8337" s="178"/>
      <c r="R8337" s="178"/>
      <c r="S8337" s="178"/>
      <c r="T8337" s="178"/>
      <c r="U8337" s="178"/>
      <c r="V8337" s="178"/>
      <c r="W8337" s="178"/>
      <c r="X8337" s="178"/>
      <c r="Y8337" s="210">
        <f t="shared" si="658"/>
        <v>0.40371761350130736</v>
      </c>
      <c r="Z8337" s="211">
        <f t="shared" si="660"/>
        <v>0.44</v>
      </c>
      <c r="AA8337" s="178"/>
      <c r="AB8337" s="178"/>
      <c r="AC8337" s="178"/>
    </row>
    <row r="8338" spans="2:29" x14ac:dyDescent="0.35">
      <c r="B8338" s="222">
        <v>841500</v>
      </c>
      <c r="C8338" s="208">
        <v>359204</v>
      </c>
      <c r="D8338" s="309">
        <v>19756.22</v>
      </c>
      <c r="E8338" s="206">
        <v>28736.32</v>
      </c>
      <c r="F8338" s="206">
        <v>32328.36</v>
      </c>
      <c r="G8338" s="205">
        <f t="shared" si="661"/>
        <v>0.42686155674390969</v>
      </c>
      <c r="H8338" s="207">
        <f t="shared" si="662"/>
        <v>0.45</v>
      </c>
      <c r="I8338" s="213">
        <v>339734</v>
      </c>
      <c r="J8338" s="213">
        <v>18685.37</v>
      </c>
      <c r="K8338" s="212">
        <v>27178.720000000001</v>
      </c>
      <c r="L8338" s="212">
        <v>30576.06</v>
      </c>
      <c r="M8338" s="239">
        <f t="shared" si="659"/>
        <v>0.51529999999955178</v>
      </c>
      <c r="N8338" s="239"/>
      <c r="O8338" s="178"/>
      <c r="P8338" s="178"/>
      <c r="Q8338" s="178"/>
      <c r="R8338" s="178"/>
      <c r="S8338" s="178"/>
      <c r="T8338" s="178"/>
      <c r="U8338" s="178"/>
      <c r="V8338" s="178"/>
      <c r="W8338" s="178"/>
      <c r="X8338" s="178"/>
      <c r="Y8338" s="210">
        <f t="shared" si="658"/>
        <v>0.40372430184194891</v>
      </c>
      <c r="Z8338" s="211">
        <f t="shared" si="660"/>
        <v>0.46</v>
      </c>
      <c r="AA8338" s="178"/>
      <c r="AB8338" s="178"/>
      <c r="AC8338" s="178"/>
    </row>
    <row r="8339" spans="2:29" x14ac:dyDescent="0.35">
      <c r="B8339" s="222">
        <v>841600</v>
      </c>
      <c r="C8339" s="208">
        <v>359249</v>
      </c>
      <c r="D8339" s="309">
        <v>19758.689999999999</v>
      </c>
      <c r="E8339" s="206">
        <v>28739.919999999998</v>
      </c>
      <c r="F8339" s="206">
        <v>32332.41</v>
      </c>
      <c r="G8339" s="205">
        <f t="shared" si="661"/>
        <v>0.42686430608365017</v>
      </c>
      <c r="H8339" s="207">
        <f t="shared" si="662"/>
        <v>0.45</v>
      </c>
      <c r="I8339" s="213">
        <v>339778</v>
      </c>
      <c r="J8339" s="213">
        <v>18687.79</v>
      </c>
      <c r="K8339" s="212">
        <v>27182.240000000002</v>
      </c>
      <c r="L8339" s="212">
        <v>30580.02</v>
      </c>
      <c r="M8339" s="239">
        <f t="shared" si="659"/>
        <v>0.51519999999974975</v>
      </c>
      <c r="N8339" s="239"/>
      <c r="O8339" s="178"/>
      <c r="P8339" s="178"/>
      <c r="Q8339" s="178"/>
      <c r="R8339" s="178"/>
      <c r="S8339" s="178"/>
      <c r="T8339" s="178"/>
      <c r="U8339" s="178"/>
      <c r="V8339" s="178"/>
      <c r="W8339" s="178"/>
      <c r="X8339" s="178"/>
      <c r="Y8339" s="210">
        <f t="shared" si="658"/>
        <v>0.40372861216730038</v>
      </c>
      <c r="Z8339" s="211">
        <f t="shared" si="660"/>
        <v>0.44</v>
      </c>
      <c r="AA8339" s="178"/>
      <c r="AB8339" s="178"/>
      <c r="AC8339" s="178"/>
    </row>
    <row r="8340" spans="2:29" x14ac:dyDescent="0.35">
      <c r="B8340" s="222">
        <v>841700</v>
      </c>
      <c r="C8340" s="208">
        <v>359294</v>
      </c>
      <c r="D8340" s="309">
        <v>19761.169999999998</v>
      </c>
      <c r="E8340" s="206">
        <v>28743.52</v>
      </c>
      <c r="F8340" s="206">
        <v>32336.46</v>
      </c>
      <c r="G8340" s="205">
        <f t="shared" si="661"/>
        <v>0.42686705477010811</v>
      </c>
      <c r="H8340" s="207">
        <f t="shared" si="662"/>
        <v>0.45</v>
      </c>
      <c r="I8340" s="213">
        <v>339824</v>
      </c>
      <c r="J8340" s="213">
        <v>18690.32</v>
      </c>
      <c r="K8340" s="212">
        <v>27185.919999999998</v>
      </c>
      <c r="L8340" s="212">
        <v>30584.16</v>
      </c>
      <c r="M8340" s="239">
        <f t="shared" si="659"/>
        <v>0.51530000000006115</v>
      </c>
      <c r="N8340" s="239"/>
      <c r="O8340" s="178"/>
      <c r="P8340" s="178"/>
      <c r="Q8340" s="178"/>
      <c r="R8340" s="178"/>
      <c r="S8340" s="178"/>
      <c r="T8340" s="178"/>
      <c r="U8340" s="178"/>
      <c r="V8340" s="178"/>
      <c r="W8340" s="178"/>
      <c r="X8340" s="178"/>
      <c r="Y8340" s="210">
        <f t="shared" si="658"/>
        <v>0.40373529761197574</v>
      </c>
      <c r="Z8340" s="211">
        <f t="shared" si="660"/>
        <v>0.46</v>
      </c>
      <c r="AA8340" s="178"/>
      <c r="AB8340" s="178"/>
      <c r="AC8340" s="178"/>
    </row>
    <row r="8341" spans="2:29" x14ac:dyDescent="0.35">
      <c r="B8341" s="222">
        <v>841800</v>
      </c>
      <c r="C8341" s="208">
        <v>359339</v>
      </c>
      <c r="D8341" s="309">
        <v>19763.64</v>
      </c>
      <c r="E8341" s="206">
        <v>28747.119999999999</v>
      </c>
      <c r="F8341" s="206">
        <v>32340.51</v>
      </c>
      <c r="G8341" s="205">
        <f t="shared" si="661"/>
        <v>0.42686980280351627</v>
      </c>
      <c r="H8341" s="207">
        <f t="shared" si="662"/>
        <v>0.45</v>
      </c>
      <c r="I8341" s="213">
        <v>339868</v>
      </c>
      <c r="J8341" s="213">
        <v>18692.740000000002</v>
      </c>
      <c r="K8341" s="212">
        <v>27189.439999999999</v>
      </c>
      <c r="L8341" s="212">
        <v>30588.12</v>
      </c>
      <c r="M8341" s="239">
        <f t="shared" si="659"/>
        <v>0.51520000000025901</v>
      </c>
      <c r="N8341" s="239"/>
      <c r="O8341" s="178"/>
      <c r="P8341" s="178"/>
      <c r="Q8341" s="178"/>
      <c r="R8341" s="178"/>
      <c r="S8341" s="178"/>
      <c r="T8341" s="178"/>
      <c r="U8341" s="178"/>
      <c r="V8341" s="178"/>
      <c r="W8341" s="178"/>
      <c r="X8341" s="178"/>
      <c r="Y8341" s="210">
        <f t="shared" si="658"/>
        <v>0.40373960560703254</v>
      </c>
      <c r="Z8341" s="211">
        <f t="shared" si="660"/>
        <v>0.44</v>
      </c>
      <c r="AA8341" s="178"/>
      <c r="AB8341" s="178"/>
      <c r="AC8341" s="178"/>
    </row>
    <row r="8342" spans="2:29" x14ac:dyDescent="0.35">
      <c r="B8342" s="222">
        <v>841900</v>
      </c>
      <c r="C8342" s="208">
        <v>359384</v>
      </c>
      <c r="D8342" s="309">
        <v>19766.12</v>
      </c>
      <c r="E8342" s="206">
        <v>28750.720000000001</v>
      </c>
      <c r="F8342" s="206">
        <v>32344.560000000001</v>
      </c>
      <c r="G8342" s="205">
        <f t="shared" si="661"/>
        <v>0.42687255018410736</v>
      </c>
      <c r="H8342" s="207">
        <f t="shared" si="662"/>
        <v>0.45</v>
      </c>
      <c r="I8342" s="213">
        <v>339914</v>
      </c>
      <c r="J8342" s="213">
        <v>18695.27</v>
      </c>
      <c r="K8342" s="212">
        <v>27193.119999999999</v>
      </c>
      <c r="L8342" s="212">
        <v>30592.26</v>
      </c>
      <c r="M8342" s="239">
        <f t="shared" si="659"/>
        <v>0.51529999999995202</v>
      </c>
      <c r="N8342" s="239"/>
      <c r="O8342" s="178"/>
      <c r="P8342" s="178"/>
      <c r="Q8342" s="178"/>
      <c r="R8342" s="178"/>
      <c r="S8342" s="178"/>
      <c r="T8342" s="178"/>
      <c r="U8342" s="178"/>
      <c r="V8342" s="178"/>
      <c r="W8342" s="178"/>
      <c r="X8342" s="178"/>
      <c r="Y8342" s="210">
        <f t="shared" si="658"/>
        <v>0.40374628815773844</v>
      </c>
      <c r="Z8342" s="211">
        <f t="shared" si="660"/>
        <v>0.46</v>
      </c>
      <c r="AA8342" s="178"/>
      <c r="AB8342" s="178"/>
      <c r="AC8342" s="178"/>
    </row>
    <row r="8343" spans="2:29" x14ac:dyDescent="0.35">
      <c r="B8343" s="222">
        <v>842000</v>
      </c>
      <c r="C8343" s="208">
        <v>359429</v>
      </c>
      <c r="D8343" s="309">
        <v>19768.59</v>
      </c>
      <c r="E8343" s="206">
        <v>28754.32</v>
      </c>
      <c r="F8343" s="206">
        <v>32348.61</v>
      </c>
      <c r="G8343" s="205">
        <f t="shared" si="661"/>
        <v>0.42687529691211401</v>
      </c>
      <c r="H8343" s="207">
        <f t="shared" si="662"/>
        <v>0.45</v>
      </c>
      <c r="I8343" s="213">
        <v>339958</v>
      </c>
      <c r="J8343" s="213">
        <v>18697.689999999999</v>
      </c>
      <c r="K8343" s="212">
        <v>27196.639999999999</v>
      </c>
      <c r="L8343" s="212">
        <v>30596.22</v>
      </c>
      <c r="M8343" s="239">
        <f t="shared" si="659"/>
        <v>0.51520000000011346</v>
      </c>
      <c r="N8343" s="239"/>
      <c r="O8343" s="178"/>
      <c r="P8343" s="178"/>
      <c r="Q8343" s="178"/>
      <c r="R8343" s="178"/>
      <c r="S8343" s="178"/>
      <c r="T8343" s="178"/>
      <c r="U8343" s="178"/>
      <c r="V8343" s="178"/>
      <c r="W8343" s="178"/>
      <c r="X8343" s="178"/>
      <c r="Y8343" s="210">
        <f t="shared" si="658"/>
        <v>0.40375059382422801</v>
      </c>
      <c r="Z8343" s="211">
        <f t="shared" si="660"/>
        <v>0.44</v>
      </c>
      <c r="AA8343" s="178"/>
      <c r="AB8343" s="178"/>
      <c r="AC8343" s="178"/>
    </row>
    <row r="8344" spans="2:29" x14ac:dyDescent="0.35">
      <c r="B8344" s="222">
        <v>842100</v>
      </c>
      <c r="C8344" s="208">
        <v>359474</v>
      </c>
      <c r="D8344" s="309">
        <v>19771.07</v>
      </c>
      <c r="E8344" s="206">
        <v>28757.919999999998</v>
      </c>
      <c r="F8344" s="206">
        <v>32352.66</v>
      </c>
      <c r="G8344" s="205">
        <f t="shared" si="661"/>
        <v>0.42687804298776866</v>
      </c>
      <c r="H8344" s="207">
        <f t="shared" si="662"/>
        <v>0.45</v>
      </c>
      <c r="I8344" s="213">
        <v>340004</v>
      </c>
      <c r="J8344" s="213">
        <v>18700.22</v>
      </c>
      <c r="K8344" s="212">
        <v>27200.32</v>
      </c>
      <c r="L8344" s="212">
        <v>30600.36</v>
      </c>
      <c r="M8344" s="239">
        <f t="shared" si="659"/>
        <v>0.51529999999980647</v>
      </c>
      <c r="N8344" s="239"/>
      <c r="O8344" s="178"/>
      <c r="P8344" s="178"/>
      <c r="Q8344" s="178"/>
      <c r="R8344" s="178"/>
      <c r="S8344" s="178"/>
      <c r="T8344" s="178"/>
      <c r="U8344" s="178"/>
      <c r="V8344" s="178"/>
      <c r="W8344" s="178"/>
      <c r="X8344" s="178"/>
      <c r="Y8344" s="210">
        <f t="shared" si="658"/>
        <v>0.40375727348295926</v>
      </c>
      <c r="Z8344" s="211">
        <f t="shared" si="660"/>
        <v>0.46</v>
      </c>
      <c r="AA8344" s="178"/>
      <c r="AB8344" s="178"/>
      <c r="AC8344" s="178"/>
    </row>
    <row r="8345" spans="2:29" x14ac:dyDescent="0.35">
      <c r="B8345" s="222">
        <v>842200</v>
      </c>
      <c r="C8345" s="208">
        <v>359519</v>
      </c>
      <c r="D8345" s="309">
        <v>19773.54</v>
      </c>
      <c r="E8345" s="206">
        <v>28761.52</v>
      </c>
      <c r="F8345" s="206">
        <v>32356.71</v>
      </c>
      <c r="G8345" s="205">
        <f t="shared" si="661"/>
        <v>0.42688078841130372</v>
      </c>
      <c r="H8345" s="207">
        <f t="shared" si="662"/>
        <v>0.45</v>
      </c>
      <c r="I8345" s="213">
        <v>340048</v>
      </c>
      <c r="J8345" s="213">
        <v>18702.64</v>
      </c>
      <c r="K8345" s="212">
        <v>27203.84</v>
      </c>
      <c r="L8345" s="212">
        <v>30604.32</v>
      </c>
      <c r="M8345" s="239">
        <f t="shared" si="659"/>
        <v>0.51520000000000432</v>
      </c>
      <c r="N8345" s="239"/>
      <c r="O8345" s="178"/>
      <c r="P8345" s="178"/>
      <c r="Q8345" s="178"/>
      <c r="R8345" s="178"/>
      <c r="S8345" s="178"/>
      <c r="T8345" s="178"/>
      <c r="U8345" s="178"/>
      <c r="V8345" s="178"/>
      <c r="W8345" s="178"/>
      <c r="X8345" s="178"/>
      <c r="Y8345" s="210">
        <f t="shared" si="658"/>
        <v>0.40376157682260744</v>
      </c>
      <c r="Z8345" s="211">
        <f t="shared" si="660"/>
        <v>0.44</v>
      </c>
      <c r="AA8345" s="178"/>
      <c r="AB8345" s="178"/>
      <c r="AC8345" s="178"/>
    </row>
    <row r="8346" spans="2:29" x14ac:dyDescent="0.35">
      <c r="B8346" s="222">
        <v>842300</v>
      </c>
      <c r="C8346" s="208">
        <v>359564</v>
      </c>
      <c r="D8346" s="309">
        <v>19776.02</v>
      </c>
      <c r="E8346" s="206">
        <v>28765.119999999999</v>
      </c>
      <c r="F8346" s="206">
        <v>32360.76</v>
      </c>
      <c r="G8346" s="205">
        <f t="shared" si="661"/>
        <v>0.42688353318295147</v>
      </c>
      <c r="H8346" s="207">
        <f t="shared" si="662"/>
        <v>0.45</v>
      </c>
      <c r="I8346" s="213">
        <v>340094</v>
      </c>
      <c r="J8346" s="213">
        <v>18705.169999999998</v>
      </c>
      <c r="K8346" s="212">
        <v>27207.52</v>
      </c>
      <c r="L8346" s="212">
        <v>30608.46</v>
      </c>
      <c r="M8346" s="239">
        <f t="shared" si="659"/>
        <v>0.51530000000027942</v>
      </c>
      <c r="N8346" s="239"/>
      <c r="O8346" s="178"/>
      <c r="P8346" s="178"/>
      <c r="Q8346" s="178"/>
      <c r="R8346" s="178"/>
      <c r="S8346" s="178"/>
      <c r="T8346" s="178"/>
      <c r="U8346" s="178"/>
      <c r="V8346" s="178"/>
      <c r="W8346" s="178"/>
      <c r="X8346" s="178"/>
      <c r="Y8346" s="210">
        <f t="shared" si="658"/>
        <v>0.40376825359135698</v>
      </c>
      <c r="Z8346" s="211">
        <f t="shared" si="660"/>
        <v>0.46</v>
      </c>
      <c r="AA8346" s="178"/>
      <c r="AB8346" s="178"/>
      <c r="AC8346" s="178"/>
    </row>
    <row r="8347" spans="2:29" x14ac:dyDescent="0.35">
      <c r="B8347" s="222">
        <v>842400</v>
      </c>
      <c r="C8347" s="208">
        <v>359609</v>
      </c>
      <c r="D8347" s="309">
        <v>19778.490000000002</v>
      </c>
      <c r="E8347" s="206">
        <v>28768.720000000001</v>
      </c>
      <c r="F8347" s="206">
        <v>32364.81</v>
      </c>
      <c r="G8347" s="205">
        <f t="shared" si="661"/>
        <v>0.42688627730294398</v>
      </c>
      <c r="H8347" s="207">
        <f t="shared" si="662"/>
        <v>0.45</v>
      </c>
      <c r="I8347" s="213">
        <v>340138</v>
      </c>
      <c r="J8347" s="213">
        <v>18707.59</v>
      </c>
      <c r="K8347" s="212">
        <v>27211.040000000001</v>
      </c>
      <c r="L8347" s="212">
        <v>30612.42</v>
      </c>
      <c r="M8347" s="239">
        <f t="shared" si="659"/>
        <v>0.51519999999989519</v>
      </c>
      <c r="N8347" s="239"/>
      <c r="O8347" s="178"/>
      <c r="P8347" s="178"/>
      <c r="Q8347" s="178"/>
      <c r="R8347" s="178"/>
      <c r="S8347" s="178"/>
      <c r="T8347" s="178"/>
      <c r="U8347" s="178"/>
      <c r="V8347" s="178"/>
      <c r="W8347" s="178"/>
      <c r="X8347" s="178"/>
      <c r="Y8347" s="210">
        <f t="shared" si="658"/>
        <v>0.40377255460588796</v>
      </c>
      <c r="Z8347" s="211">
        <f t="shared" si="660"/>
        <v>0.44</v>
      </c>
      <c r="AA8347" s="178"/>
      <c r="AB8347" s="178"/>
      <c r="AC8347" s="178"/>
    </row>
    <row r="8348" spans="2:29" x14ac:dyDescent="0.35">
      <c r="B8348" s="222">
        <v>842500</v>
      </c>
      <c r="C8348" s="208">
        <v>359654</v>
      </c>
      <c r="D8348" s="309">
        <v>19780.97</v>
      </c>
      <c r="E8348" s="206">
        <v>28772.32</v>
      </c>
      <c r="F8348" s="206">
        <v>32368.86</v>
      </c>
      <c r="G8348" s="205">
        <f t="shared" si="661"/>
        <v>0.42688902077151336</v>
      </c>
      <c r="H8348" s="207">
        <f t="shared" si="662"/>
        <v>0.45</v>
      </c>
      <c r="I8348" s="213">
        <v>340184</v>
      </c>
      <c r="J8348" s="213">
        <v>18710.12</v>
      </c>
      <c r="K8348" s="212">
        <v>27214.720000000001</v>
      </c>
      <c r="L8348" s="212">
        <v>30616.560000000001</v>
      </c>
      <c r="M8348" s="239">
        <f t="shared" si="659"/>
        <v>0.51529999999955178</v>
      </c>
      <c r="N8348" s="239"/>
      <c r="O8348" s="178"/>
      <c r="P8348" s="178"/>
      <c r="Q8348" s="178"/>
      <c r="R8348" s="178"/>
      <c r="S8348" s="178"/>
      <c r="T8348" s="178"/>
      <c r="U8348" s="178"/>
      <c r="V8348" s="178"/>
      <c r="W8348" s="178"/>
      <c r="X8348" s="178"/>
      <c r="Y8348" s="210">
        <f t="shared" si="658"/>
        <v>0.40377922848664688</v>
      </c>
      <c r="Z8348" s="211">
        <f t="shared" si="660"/>
        <v>0.46</v>
      </c>
      <c r="AA8348" s="178"/>
      <c r="AB8348" s="178"/>
      <c r="AC8348" s="178"/>
    </row>
    <row r="8349" spans="2:29" x14ac:dyDescent="0.35">
      <c r="B8349" s="222">
        <v>842600</v>
      </c>
      <c r="C8349" s="208">
        <v>359699</v>
      </c>
      <c r="D8349" s="309">
        <v>19783.439999999999</v>
      </c>
      <c r="E8349" s="206">
        <v>28775.919999999998</v>
      </c>
      <c r="F8349" s="206">
        <v>32372.91</v>
      </c>
      <c r="G8349" s="205">
        <f t="shared" si="661"/>
        <v>0.42689176358889153</v>
      </c>
      <c r="H8349" s="207">
        <f t="shared" si="662"/>
        <v>0.45</v>
      </c>
      <c r="I8349" s="213">
        <v>340228</v>
      </c>
      <c r="J8349" s="213">
        <v>18712.54</v>
      </c>
      <c r="K8349" s="212">
        <v>27218.240000000002</v>
      </c>
      <c r="L8349" s="212">
        <v>30620.52</v>
      </c>
      <c r="M8349" s="239">
        <f t="shared" si="659"/>
        <v>0.51519999999974975</v>
      </c>
      <c r="N8349" s="239"/>
      <c r="O8349" s="178"/>
      <c r="P8349" s="178"/>
      <c r="Q8349" s="178"/>
      <c r="R8349" s="178"/>
      <c r="S8349" s="178"/>
      <c r="T8349" s="178"/>
      <c r="U8349" s="178"/>
      <c r="V8349" s="178"/>
      <c r="W8349" s="178"/>
      <c r="X8349" s="178"/>
      <c r="Y8349" s="210">
        <f t="shared" si="658"/>
        <v>0.40378352717778304</v>
      </c>
      <c r="Z8349" s="211">
        <f t="shared" si="660"/>
        <v>0.44</v>
      </c>
      <c r="AA8349" s="178"/>
      <c r="AB8349" s="178"/>
      <c r="AC8349" s="178"/>
    </row>
    <row r="8350" spans="2:29" x14ac:dyDescent="0.35">
      <c r="B8350" s="222">
        <v>842700</v>
      </c>
      <c r="C8350" s="208">
        <v>359744</v>
      </c>
      <c r="D8350" s="309">
        <v>19785.919999999998</v>
      </c>
      <c r="E8350" s="206">
        <v>28779.52</v>
      </c>
      <c r="F8350" s="206">
        <v>32376.959999999999</v>
      </c>
      <c r="G8350" s="205">
        <f t="shared" si="661"/>
        <v>0.42689450575531029</v>
      </c>
      <c r="H8350" s="207">
        <f t="shared" si="662"/>
        <v>0.45</v>
      </c>
      <c r="I8350" s="213">
        <v>340274</v>
      </c>
      <c r="J8350" s="213">
        <v>18715.07</v>
      </c>
      <c r="K8350" s="212">
        <v>27221.919999999998</v>
      </c>
      <c r="L8350" s="212">
        <v>30624.66</v>
      </c>
      <c r="M8350" s="239">
        <f t="shared" si="659"/>
        <v>0.51530000000006115</v>
      </c>
      <c r="N8350" s="239"/>
      <c r="O8350" s="178"/>
      <c r="P8350" s="178"/>
      <c r="Q8350" s="178"/>
      <c r="R8350" s="178"/>
      <c r="S8350" s="178"/>
      <c r="T8350" s="178"/>
      <c r="U8350" s="178"/>
      <c r="V8350" s="178"/>
      <c r="W8350" s="178"/>
      <c r="X8350" s="178"/>
      <c r="Y8350" s="210">
        <f t="shared" si="658"/>
        <v>0.40379019817254064</v>
      </c>
      <c r="Z8350" s="211">
        <f t="shared" si="660"/>
        <v>0.46</v>
      </c>
      <c r="AA8350" s="178"/>
      <c r="AB8350" s="178"/>
      <c r="AC8350" s="178"/>
    </row>
    <row r="8351" spans="2:29" x14ac:dyDescent="0.35">
      <c r="B8351" s="222">
        <v>842800</v>
      </c>
      <c r="C8351" s="208">
        <v>359789</v>
      </c>
      <c r="D8351" s="309">
        <v>19788.39</v>
      </c>
      <c r="E8351" s="206">
        <v>28783.119999999999</v>
      </c>
      <c r="F8351" s="206">
        <v>32381.01</v>
      </c>
      <c r="G8351" s="205">
        <f t="shared" si="661"/>
        <v>0.42689724727100142</v>
      </c>
      <c r="H8351" s="207">
        <f t="shared" si="662"/>
        <v>0.45</v>
      </c>
      <c r="I8351" s="213">
        <v>340318</v>
      </c>
      <c r="J8351" s="213">
        <v>18717.490000000002</v>
      </c>
      <c r="K8351" s="212">
        <v>27225.439999999999</v>
      </c>
      <c r="L8351" s="212">
        <v>30628.62</v>
      </c>
      <c r="M8351" s="239">
        <f t="shared" si="659"/>
        <v>0.51520000000025901</v>
      </c>
      <c r="N8351" s="239"/>
      <c r="O8351" s="178"/>
      <c r="P8351" s="178"/>
      <c r="Q8351" s="178"/>
      <c r="R8351" s="178"/>
      <c r="S8351" s="178"/>
      <c r="T8351" s="178"/>
      <c r="U8351" s="178"/>
      <c r="V8351" s="178"/>
      <c r="W8351" s="178"/>
      <c r="X8351" s="178"/>
      <c r="Y8351" s="210">
        <f t="shared" si="658"/>
        <v>0.40379449454200284</v>
      </c>
      <c r="Z8351" s="211">
        <f t="shared" si="660"/>
        <v>0.44</v>
      </c>
      <c r="AA8351" s="178"/>
      <c r="AB8351" s="178"/>
      <c r="AC8351" s="178"/>
    </row>
    <row r="8352" spans="2:29" x14ac:dyDescent="0.35">
      <c r="B8352" s="222">
        <v>842900</v>
      </c>
      <c r="C8352" s="208">
        <v>359834</v>
      </c>
      <c r="D8352" s="309">
        <v>19790.87</v>
      </c>
      <c r="E8352" s="206">
        <v>28786.720000000001</v>
      </c>
      <c r="F8352" s="206">
        <v>32385.06</v>
      </c>
      <c r="G8352" s="205">
        <f t="shared" si="661"/>
        <v>0.42689998813619645</v>
      </c>
      <c r="H8352" s="207">
        <f t="shared" si="662"/>
        <v>0.45</v>
      </c>
      <c r="I8352" s="213">
        <v>340364</v>
      </c>
      <c r="J8352" s="213">
        <v>18720.02</v>
      </c>
      <c r="K8352" s="212">
        <v>27229.119999999999</v>
      </c>
      <c r="L8352" s="212">
        <v>30632.76</v>
      </c>
      <c r="M8352" s="239">
        <f t="shared" si="659"/>
        <v>0.51529999999995202</v>
      </c>
      <c r="N8352" s="239"/>
      <c r="O8352" s="178"/>
      <c r="P8352" s="178"/>
      <c r="Q8352" s="178"/>
      <c r="R8352" s="178"/>
      <c r="S8352" s="178"/>
      <c r="T8352" s="178"/>
      <c r="U8352" s="178"/>
      <c r="V8352" s="178"/>
      <c r="W8352" s="178"/>
      <c r="X8352" s="178"/>
      <c r="Y8352" s="210">
        <f t="shared" si="658"/>
        <v>0.40380116265274646</v>
      </c>
      <c r="Z8352" s="211">
        <f t="shared" si="660"/>
        <v>0.46</v>
      </c>
      <c r="AA8352" s="178"/>
      <c r="AB8352" s="178"/>
      <c r="AC8352" s="178"/>
    </row>
    <row r="8353" spans="2:29" x14ac:dyDescent="0.35">
      <c r="B8353" s="222">
        <v>843000</v>
      </c>
      <c r="C8353" s="208">
        <v>359879</v>
      </c>
      <c r="D8353" s="309">
        <v>19793.34</v>
      </c>
      <c r="E8353" s="206">
        <v>28790.32</v>
      </c>
      <c r="F8353" s="206">
        <v>32389.11</v>
      </c>
      <c r="G8353" s="205">
        <f t="shared" si="661"/>
        <v>0.42690272835112691</v>
      </c>
      <c r="H8353" s="207">
        <f t="shared" si="662"/>
        <v>0.45</v>
      </c>
      <c r="I8353" s="213">
        <v>340408</v>
      </c>
      <c r="J8353" s="213">
        <v>18722.439999999999</v>
      </c>
      <c r="K8353" s="212">
        <v>27232.639999999999</v>
      </c>
      <c r="L8353" s="212">
        <v>30636.720000000001</v>
      </c>
      <c r="M8353" s="239">
        <f t="shared" si="659"/>
        <v>0.51520000000011346</v>
      </c>
      <c r="N8353" s="239"/>
      <c r="O8353" s="178"/>
      <c r="P8353" s="178"/>
      <c r="Q8353" s="178"/>
      <c r="R8353" s="178"/>
      <c r="S8353" s="178"/>
      <c r="T8353" s="178"/>
      <c r="U8353" s="178"/>
      <c r="V8353" s="178"/>
      <c r="W8353" s="178"/>
      <c r="X8353" s="178"/>
      <c r="Y8353" s="210">
        <f t="shared" si="658"/>
        <v>0.40380545670225387</v>
      </c>
      <c r="Z8353" s="211">
        <f t="shared" si="660"/>
        <v>0.44</v>
      </c>
      <c r="AA8353" s="178"/>
      <c r="AB8353" s="178"/>
      <c r="AC8353" s="178"/>
    </row>
    <row r="8354" spans="2:29" x14ac:dyDescent="0.35">
      <c r="B8354" s="222">
        <v>843100</v>
      </c>
      <c r="C8354" s="208">
        <v>359924</v>
      </c>
      <c r="D8354" s="309">
        <v>19795.82</v>
      </c>
      <c r="E8354" s="206">
        <v>28793.919999999998</v>
      </c>
      <c r="F8354" s="206">
        <v>32393.16</v>
      </c>
      <c r="G8354" s="205">
        <f t="shared" si="661"/>
        <v>0.42690546791602418</v>
      </c>
      <c r="H8354" s="207">
        <f t="shared" si="662"/>
        <v>0.45</v>
      </c>
      <c r="I8354" s="213">
        <v>340454</v>
      </c>
      <c r="J8354" s="213">
        <v>18724.97</v>
      </c>
      <c r="K8354" s="212">
        <v>27236.32</v>
      </c>
      <c r="L8354" s="212">
        <v>30640.86</v>
      </c>
      <c r="M8354" s="239">
        <f t="shared" si="659"/>
        <v>0.51529999999980647</v>
      </c>
      <c r="N8354" s="239"/>
      <c r="O8354" s="178"/>
      <c r="P8354" s="178"/>
      <c r="Q8354" s="178"/>
      <c r="R8354" s="178"/>
      <c r="S8354" s="178"/>
      <c r="T8354" s="178"/>
      <c r="U8354" s="178"/>
      <c r="V8354" s="178"/>
      <c r="W8354" s="178"/>
      <c r="X8354" s="178"/>
      <c r="Y8354" s="210">
        <f t="shared" si="658"/>
        <v>0.40381212193096905</v>
      </c>
      <c r="Z8354" s="211">
        <f t="shared" si="660"/>
        <v>0.46</v>
      </c>
      <c r="AA8354" s="178"/>
      <c r="AB8354" s="178"/>
      <c r="AC8354" s="178"/>
    </row>
    <row r="8355" spans="2:29" x14ac:dyDescent="0.35">
      <c r="B8355" s="222">
        <v>843200</v>
      </c>
      <c r="C8355" s="208">
        <v>359969</v>
      </c>
      <c r="D8355" s="309">
        <v>19798.29</v>
      </c>
      <c r="E8355" s="206">
        <v>28797.52</v>
      </c>
      <c r="F8355" s="206">
        <v>32397.21</v>
      </c>
      <c r="G8355" s="205">
        <f t="shared" si="661"/>
        <v>0.42690820683111952</v>
      </c>
      <c r="H8355" s="207">
        <f t="shared" si="662"/>
        <v>0.45</v>
      </c>
      <c r="I8355" s="213">
        <v>340498</v>
      </c>
      <c r="J8355" s="213">
        <v>18727.39</v>
      </c>
      <c r="K8355" s="212">
        <v>27239.84</v>
      </c>
      <c r="L8355" s="212">
        <v>30644.82</v>
      </c>
      <c r="M8355" s="239">
        <f t="shared" si="659"/>
        <v>0.51520000000000432</v>
      </c>
      <c r="N8355" s="239"/>
      <c r="O8355" s="178"/>
      <c r="P8355" s="178"/>
      <c r="Q8355" s="178"/>
      <c r="R8355" s="178"/>
      <c r="S8355" s="178"/>
      <c r="T8355" s="178"/>
      <c r="U8355" s="178"/>
      <c r="V8355" s="178"/>
      <c r="W8355" s="178"/>
      <c r="X8355" s="178"/>
      <c r="Y8355" s="210">
        <f t="shared" si="658"/>
        <v>0.40381641366223908</v>
      </c>
      <c r="Z8355" s="211">
        <f t="shared" si="660"/>
        <v>0.44</v>
      </c>
      <c r="AA8355" s="178"/>
      <c r="AB8355" s="178"/>
      <c r="AC8355" s="178"/>
    </row>
    <row r="8356" spans="2:29" x14ac:dyDescent="0.35">
      <c r="B8356" s="222">
        <v>843300</v>
      </c>
      <c r="C8356" s="208">
        <v>360014</v>
      </c>
      <c r="D8356" s="309">
        <v>19800.77</v>
      </c>
      <c r="E8356" s="206">
        <v>28801.119999999999</v>
      </c>
      <c r="F8356" s="206">
        <v>32401.26</v>
      </c>
      <c r="G8356" s="205">
        <f t="shared" si="661"/>
        <v>0.42691094509664412</v>
      </c>
      <c r="H8356" s="207">
        <f t="shared" si="662"/>
        <v>0.45</v>
      </c>
      <c r="I8356" s="213">
        <v>340544</v>
      </c>
      <c r="J8356" s="213">
        <v>18729.919999999998</v>
      </c>
      <c r="K8356" s="212">
        <v>27243.52</v>
      </c>
      <c r="L8356" s="212">
        <v>30648.959999999999</v>
      </c>
      <c r="M8356" s="239">
        <f t="shared" si="659"/>
        <v>0.51530000000027942</v>
      </c>
      <c r="N8356" s="239"/>
      <c r="O8356" s="178"/>
      <c r="P8356" s="178"/>
      <c r="Q8356" s="178"/>
      <c r="R8356" s="178"/>
      <c r="S8356" s="178"/>
      <c r="T8356" s="178"/>
      <c r="U8356" s="178"/>
      <c r="V8356" s="178"/>
      <c r="W8356" s="178"/>
      <c r="X8356" s="178"/>
      <c r="Y8356" s="210">
        <f t="shared" si="658"/>
        <v>0.4038230760109095</v>
      </c>
      <c r="Z8356" s="211">
        <f t="shared" si="660"/>
        <v>0.46</v>
      </c>
      <c r="AA8356" s="178"/>
      <c r="AB8356" s="178"/>
      <c r="AC8356" s="178"/>
    </row>
    <row r="8357" spans="2:29" x14ac:dyDescent="0.35">
      <c r="B8357" s="222">
        <v>843400</v>
      </c>
      <c r="C8357" s="208">
        <v>360059</v>
      </c>
      <c r="D8357" s="309">
        <v>19803.240000000002</v>
      </c>
      <c r="E8357" s="206">
        <v>28804.720000000001</v>
      </c>
      <c r="F8357" s="206">
        <v>32405.31</v>
      </c>
      <c r="G8357" s="205">
        <f t="shared" si="661"/>
        <v>0.42691368271282903</v>
      </c>
      <c r="H8357" s="207">
        <f t="shared" si="662"/>
        <v>0.45</v>
      </c>
      <c r="I8357" s="213">
        <v>340588</v>
      </c>
      <c r="J8357" s="213">
        <v>18732.34</v>
      </c>
      <c r="K8357" s="212">
        <v>27247.040000000001</v>
      </c>
      <c r="L8357" s="212">
        <v>30652.92</v>
      </c>
      <c r="M8357" s="239">
        <f t="shared" si="659"/>
        <v>0.51519999999989519</v>
      </c>
      <c r="N8357" s="239"/>
      <c r="O8357" s="178"/>
      <c r="P8357" s="178"/>
      <c r="Q8357" s="178"/>
      <c r="R8357" s="178"/>
      <c r="S8357" s="178"/>
      <c r="T8357" s="178"/>
      <c r="U8357" s="178"/>
      <c r="V8357" s="178"/>
      <c r="W8357" s="178"/>
      <c r="X8357" s="178"/>
      <c r="Y8357" s="210">
        <f t="shared" si="658"/>
        <v>0.40382736542565806</v>
      </c>
      <c r="Z8357" s="211">
        <f t="shared" si="660"/>
        <v>0.44</v>
      </c>
      <c r="AA8357" s="178"/>
      <c r="AB8357" s="178"/>
      <c r="AC8357" s="178"/>
    </row>
    <row r="8358" spans="2:29" x14ac:dyDescent="0.35">
      <c r="B8358" s="222">
        <v>843500</v>
      </c>
      <c r="C8358" s="208">
        <v>360104</v>
      </c>
      <c r="D8358" s="309">
        <v>19805.72</v>
      </c>
      <c r="E8358" s="206">
        <v>28808.32</v>
      </c>
      <c r="F8358" s="206">
        <v>32409.360000000001</v>
      </c>
      <c r="G8358" s="205">
        <f t="shared" si="661"/>
        <v>0.42691641967990518</v>
      </c>
      <c r="H8358" s="207">
        <f t="shared" si="662"/>
        <v>0.45</v>
      </c>
      <c r="I8358" s="213">
        <v>340634</v>
      </c>
      <c r="J8358" s="213">
        <v>18734.87</v>
      </c>
      <c r="K8358" s="212">
        <v>27250.720000000001</v>
      </c>
      <c r="L8358" s="212">
        <v>30657.06</v>
      </c>
      <c r="M8358" s="239">
        <f t="shared" si="659"/>
        <v>0.51529999999955178</v>
      </c>
      <c r="N8358" s="239"/>
      <c r="O8358" s="178"/>
      <c r="P8358" s="178"/>
      <c r="Q8358" s="178"/>
      <c r="R8358" s="178"/>
      <c r="S8358" s="178"/>
      <c r="T8358" s="178"/>
      <c r="U8358" s="178"/>
      <c r="V8358" s="178"/>
      <c r="W8358" s="178"/>
      <c r="X8358" s="178"/>
      <c r="Y8358" s="210">
        <f t="shared" si="658"/>
        <v>0.40383402489626558</v>
      </c>
      <c r="Z8358" s="211">
        <f t="shared" si="660"/>
        <v>0.46</v>
      </c>
      <c r="AA8358" s="178"/>
      <c r="AB8358" s="178"/>
      <c r="AC8358" s="178"/>
    </row>
    <row r="8359" spans="2:29" x14ac:dyDescent="0.35">
      <c r="B8359" s="222">
        <v>843600</v>
      </c>
      <c r="C8359" s="208">
        <v>360149</v>
      </c>
      <c r="D8359" s="309">
        <v>19808.189999999999</v>
      </c>
      <c r="E8359" s="206">
        <v>28811.919999999998</v>
      </c>
      <c r="F8359" s="206">
        <v>32413.41</v>
      </c>
      <c r="G8359" s="205">
        <f t="shared" si="661"/>
        <v>0.42691915599810337</v>
      </c>
      <c r="H8359" s="207">
        <f t="shared" si="662"/>
        <v>0.45</v>
      </c>
      <c r="I8359" s="213">
        <v>340678</v>
      </c>
      <c r="J8359" s="213">
        <v>18737.29</v>
      </c>
      <c r="K8359" s="212">
        <v>27254.240000000002</v>
      </c>
      <c r="L8359" s="212">
        <v>30661.02</v>
      </c>
      <c r="M8359" s="239">
        <f t="shared" si="659"/>
        <v>0.51519999999974975</v>
      </c>
      <c r="N8359" s="239"/>
      <c r="O8359" s="178"/>
      <c r="P8359" s="178"/>
      <c r="Q8359" s="178"/>
      <c r="R8359" s="178"/>
      <c r="S8359" s="178"/>
      <c r="T8359" s="178"/>
      <c r="U8359" s="178"/>
      <c r="V8359" s="178"/>
      <c r="W8359" s="178"/>
      <c r="X8359" s="178"/>
      <c r="Y8359" s="210">
        <f t="shared" si="658"/>
        <v>0.40383831199620673</v>
      </c>
      <c r="Z8359" s="211">
        <f t="shared" si="660"/>
        <v>0.44</v>
      </c>
      <c r="AA8359" s="178"/>
      <c r="AB8359" s="178"/>
      <c r="AC8359" s="178"/>
    </row>
    <row r="8360" spans="2:29" x14ac:dyDescent="0.35">
      <c r="B8360" s="222">
        <v>843700</v>
      </c>
      <c r="C8360" s="208">
        <v>360194</v>
      </c>
      <c r="D8360" s="309">
        <v>19810.669999999998</v>
      </c>
      <c r="E8360" s="206">
        <v>28815.52</v>
      </c>
      <c r="F8360" s="206">
        <v>32417.46</v>
      </c>
      <c r="G8360" s="205">
        <f t="shared" si="661"/>
        <v>0.42692189166765437</v>
      </c>
      <c r="H8360" s="207">
        <f t="shared" si="662"/>
        <v>0.45</v>
      </c>
      <c r="I8360" s="213">
        <v>340724</v>
      </c>
      <c r="J8360" s="213">
        <v>18739.82</v>
      </c>
      <c r="K8360" s="212">
        <v>27257.919999999998</v>
      </c>
      <c r="L8360" s="212">
        <v>30665.16</v>
      </c>
      <c r="M8360" s="239">
        <f t="shared" si="659"/>
        <v>0.51530000000006115</v>
      </c>
      <c r="N8360" s="239"/>
      <c r="O8360" s="178"/>
      <c r="P8360" s="178"/>
      <c r="Q8360" s="178"/>
      <c r="R8360" s="178"/>
      <c r="S8360" s="178"/>
      <c r="T8360" s="178"/>
      <c r="U8360" s="178"/>
      <c r="V8360" s="178"/>
      <c r="W8360" s="178"/>
      <c r="X8360" s="178"/>
      <c r="Y8360" s="210">
        <f t="shared" si="658"/>
        <v>0.40384496859073132</v>
      </c>
      <c r="Z8360" s="211">
        <f t="shared" si="660"/>
        <v>0.46</v>
      </c>
      <c r="AA8360" s="178"/>
      <c r="AB8360" s="178"/>
      <c r="AC8360" s="178"/>
    </row>
    <row r="8361" spans="2:29" x14ac:dyDescent="0.35">
      <c r="B8361" s="222">
        <v>843800</v>
      </c>
      <c r="C8361" s="208">
        <v>360239</v>
      </c>
      <c r="D8361" s="309">
        <v>19813.14</v>
      </c>
      <c r="E8361" s="206">
        <v>28819.119999999999</v>
      </c>
      <c r="F8361" s="206">
        <v>32421.51</v>
      </c>
      <c r="G8361" s="205">
        <f t="shared" si="661"/>
        <v>0.42692462668878883</v>
      </c>
      <c r="H8361" s="207">
        <f t="shared" si="662"/>
        <v>0.45</v>
      </c>
      <c r="I8361" s="213">
        <v>340768</v>
      </c>
      <c r="J8361" s="213">
        <v>18742.240000000002</v>
      </c>
      <c r="K8361" s="212">
        <v>27261.439999999999</v>
      </c>
      <c r="L8361" s="212">
        <v>30669.119999999999</v>
      </c>
      <c r="M8361" s="239">
        <f t="shared" si="659"/>
        <v>0.51520000000025901</v>
      </c>
      <c r="N8361" s="239"/>
      <c r="O8361" s="178"/>
      <c r="P8361" s="178"/>
      <c r="Q8361" s="178"/>
      <c r="R8361" s="178"/>
      <c r="S8361" s="178"/>
      <c r="T8361" s="178"/>
      <c r="U8361" s="178"/>
      <c r="V8361" s="178"/>
      <c r="W8361" s="178"/>
      <c r="X8361" s="178"/>
      <c r="Y8361" s="210">
        <f t="shared" si="658"/>
        <v>0.4038492533775776</v>
      </c>
      <c r="Z8361" s="211">
        <f t="shared" si="660"/>
        <v>0.44</v>
      </c>
      <c r="AA8361" s="178"/>
      <c r="AB8361" s="178"/>
      <c r="AC8361" s="178"/>
    </row>
    <row r="8362" spans="2:29" x14ac:dyDescent="0.35">
      <c r="B8362" s="222">
        <v>843900</v>
      </c>
      <c r="C8362" s="208">
        <v>360284</v>
      </c>
      <c r="D8362" s="309">
        <v>19815.62</v>
      </c>
      <c r="E8362" s="206">
        <v>28822.720000000001</v>
      </c>
      <c r="F8362" s="206">
        <v>32425.56</v>
      </c>
      <c r="G8362" s="205">
        <f t="shared" si="661"/>
        <v>0.42692736106173718</v>
      </c>
      <c r="H8362" s="207">
        <f t="shared" si="662"/>
        <v>0.45</v>
      </c>
      <c r="I8362" s="213">
        <v>340814</v>
      </c>
      <c r="J8362" s="213">
        <v>18744.77</v>
      </c>
      <c r="K8362" s="212">
        <v>27265.119999999999</v>
      </c>
      <c r="L8362" s="212">
        <v>30673.26</v>
      </c>
      <c r="M8362" s="239">
        <f t="shared" si="659"/>
        <v>0.51529999999995202</v>
      </c>
      <c r="N8362" s="239"/>
      <c r="O8362" s="178"/>
      <c r="P8362" s="178"/>
      <c r="Q8362" s="178"/>
      <c r="R8362" s="178"/>
      <c r="S8362" s="178"/>
      <c r="T8362" s="178"/>
      <c r="U8362" s="178"/>
      <c r="V8362" s="178"/>
      <c r="W8362" s="178"/>
      <c r="X8362" s="178"/>
      <c r="Y8362" s="210">
        <f t="shared" si="658"/>
        <v>0.4038559070979974</v>
      </c>
      <c r="Z8362" s="211">
        <f t="shared" si="660"/>
        <v>0.46</v>
      </c>
      <c r="AA8362" s="178"/>
      <c r="AB8362" s="178"/>
      <c r="AC8362" s="178"/>
    </row>
    <row r="8363" spans="2:29" x14ac:dyDescent="0.35">
      <c r="B8363" s="222">
        <v>844000</v>
      </c>
      <c r="C8363" s="208">
        <v>360329</v>
      </c>
      <c r="D8363" s="309">
        <v>19818.09</v>
      </c>
      <c r="E8363" s="206">
        <v>28826.32</v>
      </c>
      <c r="F8363" s="206">
        <v>32429.61</v>
      </c>
      <c r="G8363" s="205">
        <f t="shared" si="661"/>
        <v>0.42693009478672983</v>
      </c>
      <c r="H8363" s="207">
        <f t="shared" si="662"/>
        <v>0.45</v>
      </c>
      <c r="I8363" s="213">
        <v>340858</v>
      </c>
      <c r="J8363" s="213">
        <v>18747.189999999999</v>
      </c>
      <c r="K8363" s="212">
        <v>27268.639999999999</v>
      </c>
      <c r="L8363" s="212">
        <v>30677.22</v>
      </c>
      <c r="M8363" s="239">
        <f t="shared" si="659"/>
        <v>0.51520000000011346</v>
      </c>
      <c r="N8363" s="239"/>
      <c r="O8363" s="178"/>
      <c r="P8363" s="178"/>
      <c r="Q8363" s="178"/>
      <c r="R8363" s="178"/>
      <c r="S8363" s="178"/>
      <c r="T8363" s="178"/>
      <c r="U8363" s="178"/>
      <c r="V8363" s="178"/>
      <c r="W8363" s="178"/>
      <c r="X8363" s="178"/>
      <c r="Y8363" s="210">
        <f t="shared" si="658"/>
        <v>0.4038601895734597</v>
      </c>
      <c r="Z8363" s="211">
        <f t="shared" si="660"/>
        <v>0.44</v>
      </c>
      <c r="AA8363" s="178"/>
      <c r="AB8363" s="178"/>
      <c r="AC8363" s="178"/>
    </row>
    <row r="8364" spans="2:29" x14ac:dyDescent="0.35">
      <c r="B8364" s="222">
        <v>844100</v>
      </c>
      <c r="C8364" s="208">
        <v>360374</v>
      </c>
      <c r="D8364" s="309">
        <v>19820.57</v>
      </c>
      <c r="E8364" s="206">
        <v>28829.919999999998</v>
      </c>
      <c r="F8364" s="206">
        <v>32433.66</v>
      </c>
      <c r="G8364" s="205">
        <f t="shared" si="661"/>
        <v>0.42693282786399717</v>
      </c>
      <c r="H8364" s="207">
        <f t="shared" si="662"/>
        <v>0.45</v>
      </c>
      <c r="I8364" s="213">
        <v>340904</v>
      </c>
      <c r="J8364" s="213">
        <v>18749.72</v>
      </c>
      <c r="K8364" s="212">
        <v>27272.32</v>
      </c>
      <c r="L8364" s="212">
        <v>30681.360000000001</v>
      </c>
      <c r="M8364" s="239">
        <f t="shared" si="659"/>
        <v>0.51529999999980647</v>
      </c>
      <c r="N8364" s="239"/>
      <c r="O8364" s="178"/>
      <c r="P8364" s="178"/>
      <c r="Q8364" s="178"/>
      <c r="R8364" s="178"/>
      <c r="S8364" s="178"/>
      <c r="T8364" s="178"/>
      <c r="U8364" s="178"/>
      <c r="V8364" s="178"/>
      <c r="W8364" s="178"/>
      <c r="X8364" s="178"/>
      <c r="Y8364" s="210">
        <f t="shared" si="658"/>
        <v>0.40386684042175097</v>
      </c>
      <c r="Z8364" s="211">
        <f t="shared" si="660"/>
        <v>0.46</v>
      </c>
      <c r="AA8364" s="178"/>
      <c r="AB8364" s="178"/>
      <c r="AC8364" s="178"/>
    </row>
    <row r="8365" spans="2:29" x14ac:dyDescent="0.35">
      <c r="B8365" s="222">
        <v>844200</v>
      </c>
      <c r="C8365" s="208">
        <v>360419</v>
      </c>
      <c r="D8365" s="309">
        <v>19823.04</v>
      </c>
      <c r="E8365" s="206">
        <v>28833.52</v>
      </c>
      <c r="F8365" s="206">
        <v>32437.71</v>
      </c>
      <c r="G8365" s="205">
        <f t="shared" si="661"/>
        <v>0.42693556029376922</v>
      </c>
      <c r="H8365" s="207">
        <f t="shared" si="662"/>
        <v>0.45</v>
      </c>
      <c r="I8365" s="213">
        <v>340948</v>
      </c>
      <c r="J8365" s="213">
        <v>18752.14</v>
      </c>
      <c r="K8365" s="212">
        <v>27275.84</v>
      </c>
      <c r="L8365" s="212">
        <v>30685.32</v>
      </c>
      <c r="M8365" s="239">
        <f t="shared" si="659"/>
        <v>0.51520000000000432</v>
      </c>
      <c r="N8365" s="239"/>
      <c r="O8365" s="178"/>
      <c r="P8365" s="178"/>
      <c r="Q8365" s="178"/>
      <c r="R8365" s="178"/>
      <c r="S8365" s="178"/>
      <c r="T8365" s="178"/>
      <c r="U8365" s="178"/>
      <c r="V8365" s="178"/>
      <c r="W8365" s="178"/>
      <c r="X8365" s="178"/>
      <c r="Y8365" s="210">
        <f t="shared" si="658"/>
        <v>0.40387112058753849</v>
      </c>
      <c r="Z8365" s="211">
        <f t="shared" si="660"/>
        <v>0.44</v>
      </c>
      <c r="AA8365" s="178"/>
      <c r="AB8365" s="178"/>
      <c r="AC8365" s="178"/>
    </row>
    <row r="8366" spans="2:29" x14ac:dyDescent="0.35">
      <c r="B8366" s="222">
        <v>844300</v>
      </c>
      <c r="C8366" s="208">
        <v>360464</v>
      </c>
      <c r="D8366" s="309">
        <v>19825.52</v>
      </c>
      <c r="E8366" s="206">
        <v>28837.119999999999</v>
      </c>
      <c r="F8366" s="206">
        <v>32441.759999999998</v>
      </c>
      <c r="G8366" s="205">
        <f t="shared" si="661"/>
        <v>0.4269382920762762</v>
      </c>
      <c r="H8366" s="207">
        <f t="shared" si="662"/>
        <v>0.45</v>
      </c>
      <c r="I8366" s="213">
        <v>340994</v>
      </c>
      <c r="J8366" s="213">
        <v>18754.669999999998</v>
      </c>
      <c r="K8366" s="212">
        <v>27279.52</v>
      </c>
      <c r="L8366" s="212">
        <v>30689.46</v>
      </c>
      <c r="M8366" s="239">
        <f t="shared" si="659"/>
        <v>0.51530000000027942</v>
      </c>
      <c r="N8366" s="239"/>
      <c r="O8366" s="178"/>
      <c r="P8366" s="178"/>
      <c r="Q8366" s="178"/>
      <c r="R8366" s="178"/>
      <c r="S8366" s="178"/>
      <c r="T8366" s="178"/>
      <c r="U8366" s="178"/>
      <c r="V8366" s="178"/>
      <c r="W8366" s="178"/>
      <c r="X8366" s="178"/>
      <c r="Y8366" s="210">
        <f t="shared" si="658"/>
        <v>0.4038777685656757</v>
      </c>
      <c r="Z8366" s="211">
        <f t="shared" si="660"/>
        <v>0.46</v>
      </c>
      <c r="AA8366" s="178"/>
      <c r="AB8366" s="178"/>
      <c r="AC8366" s="178"/>
    </row>
    <row r="8367" spans="2:29" x14ac:dyDescent="0.35">
      <c r="B8367" s="222">
        <v>844400</v>
      </c>
      <c r="C8367" s="208">
        <v>360509</v>
      </c>
      <c r="D8367" s="309">
        <v>19827.990000000002</v>
      </c>
      <c r="E8367" s="206">
        <v>28840.720000000001</v>
      </c>
      <c r="F8367" s="206">
        <v>32445.81</v>
      </c>
      <c r="G8367" s="205">
        <f t="shared" si="661"/>
        <v>0.42694102321174798</v>
      </c>
      <c r="H8367" s="207">
        <f t="shared" si="662"/>
        <v>0.45</v>
      </c>
      <c r="I8367" s="213">
        <v>341038</v>
      </c>
      <c r="J8367" s="213">
        <v>18757.09</v>
      </c>
      <c r="K8367" s="212">
        <v>27283.040000000001</v>
      </c>
      <c r="L8367" s="212">
        <v>30693.42</v>
      </c>
      <c r="M8367" s="239">
        <f t="shared" si="659"/>
        <v>0.51519999999989519</v>
      </c>
      <c r="N8367" s="239"/>
      <c r="O8367" s="178"/>
      <c r="P8367" s="178"/>
      <c r="Q8367" s="178"/>
      <c r="R8367" s="178"/>
      <c r="S8367" s="178"/>
      <c r="T8367" s="178"/>
      <c r="U8367" s="178"/>
      <c r="V8367" s="178"/>
      <c r="W8367" s="178"/>
      <c r="X8367" s="178"/>
      <c r="Y8367" s="210">
        <f t="shared" si="658"/>
        <v>0.40388204642349596</v>
      </c>
      <c r="Z8367" s="211">
        <f t="shared" si="660"/>
        <v>0.44</v>
      </c>
      <c r="AA8367" s="178"/>
      <c r="AB8367" s="178"/>
      <c r="AC8367" s="178"/>
    </row>
    <row r="8368" spans="2:29" x14ac:dyDescent="0.35">
      <c r="B8368" s="222">
        <v>844500</v>
      </c>
      <c r="C8368" s="208">
        <v>360554</v>
      </c>
      <c r="D8368" s="309">
        <v>19830.47</v>
      </c>
      <c r="E8368" s="206">
        <v>28844.32</v>
      </c>
      <c r="F8368" s="206">
        <v>32449.86</v>
      </c>
      <c r="G8368" s="205">
        <f t="shared" si="661"/>
        <v>0.42694375370041443</v>
      </c>
      <c r="H8368" s="207">
        <f t="shared" si="662"/>
        <v>0.45</v>
      </c>
      <c r="I8368" s="213">
        <v>341084</v>
      </c>
      <c r="J8368" s="213">
        <v>18759.62</v>
      </c>
      <c r="K8368" s="212">
        <v>27286.720000000001</v>
      </c>
      <c r="L8368" s="212">
        <v>30697.56</v>
      </c>
      <c r="M8368" s="239">
        <f t="shared" si="659"/>
        <v>0.51529999999955178</v>
      </c>
      <c r="N8368" s="239"/>
      <c r="O8368" s="178"/>
      <c r="P8368" s="178"/>
      <c r="Q8368" s="178"/>
      <c r="R8368" s="178"/>
      <c r="S8368" s="178"/>
      <c r="T8368" s="178"/>
      <c r="U8368" s="178"/>
      <c r="V8368" s="178"/>
      <c r="W8368" s="178"/>
      <c r="X8368" s="178"/>
      <c r="Y8368" s="210">
        <f t="shared" si="658"/>
        <v>0.40388869153345175</v>
      </c>
      <c r="Z8368" s="211">
        <f t="shared" si="660"/>
        <v>0.46</v>
      </c>
      <c r="AA8368" s="178"/>
      <c r="AB8368" s="178"/>
      <c r="AC8368" s="178"/>
    </row>
    <row r="8369" spans="2:29" x14ac:dyDescent="0.35">
      <c r="B8369" s="222">
        <v>844600</v>
      </c>
      <c r="C8369" s="208">
        <v>360599</v>
      </c>
      <c r="D8369" s="309">
        <v>19832.939999999999</v>
      </c>
      <c r="E8369" s="206">
        <v>28847.919999999998</v>
      </c>
      <c r="F8369" s="206">
        <v>32453.91</v>
      </c>
      <c r="G8369" s="205">
        <f t="shared" si="661"/>
        <v>0.42694648354250531</v>
      </c>
      <c r="H8369" s="207">
        <f t="shared" si="662"/>
        <v>0.45</v>
      </c>
      <c r="I8369" s="213">
        <v>341128</v>
      </c>
      <c r="J8369" s="213">
        <v>18762.04</v>
      </c>
      <c r="K8369" s="212">
        <v>27290.240000000002</v>
      </c>
      <c r="L8369" s="212">
        <v>30701.52</v>
      </c>
      <c r="M8369" s="239">
        <f t="shared" si="659"/>
        <v>0.51519999999974975</v>
      </c>
      <c r="N8369" s="239"/>
      <c r="O8369" s="178"/>
      <c r="P8369" s="178"/>
      <c r="Q8369" s="178"/>
      <c r="R8369" s="178"/>
      <c r="S8369" s="178"/>
      <c r="T8369" s="178"/>
      <c r="U8369" s="178"/>
      <c r="V8369" s="178"/>
      <c r="W8369" s="178"/>
      <c r="X8369" s="178"/>
      <c r="Y8369" s="210">
        <f t="shared" si="658"/>
        <v>0.40389296708501066</v>
      </c>
      <c r="Z8369" s="211">
        <f t="shared" si="660"/>
        <v>0.44</v>
      </c>
      <c r="AA8369" s="178"/>
      <c r="AB8369" s="178"/>
      <c r="AC8369" s="178"/>
    </row>
    <row r="8370" spans="2:29" x14ac:dyDescent="0.35">
      <c r="B8370" s="222">
        <v>844700</v>
      </c>
      <c r="C8370" s="208">
        <v>360644</v>
      </c>
      <c r="D8370" s="309">
        <v>19835.419999999998</v>
      </c>
      <c r="E8370" s="206">
        <v>28851.52</v>
      </c>
      <c r="F8370" s="206">
        <v>32457.96</v>
      </c>
      <c r="G8370" s="205">
        <f t="shared" si="661"/>
        <v>0.42694921273825026</v>
      </c>
      <c r="H8370" s="207">
        <f t="shared" si="662"/>
        <v>0.45</v>
      </c>
      <c r="I8370" s="213">
        <v>341174</v>
      </c>
      <c r="J8370" s="213">
        <v>18764.57</v>
      </c>
      <c r="K8370" s="212">
        <v>27293.919999999998</v>
      </c>
      <c r="L8370" s="212">
        <v>30705.66</v>
      </c>
      <c r="M8370" s="239">
        <f t="shared" si="659"/>
        <v>0.51530000000006115</v>
      </c>
      <c r="N8370" s="239"/>
      <c r="O8370" s="178"/>
      <c r="P8370" s="178"/>
      <c r="Q8370" s="178"/>
      <c r="R8370" s="178"/>
      <c r="S8370" s="178"/>
      <c r="T8370" s="178"/>
      <c r="U8370" s="178"/>
      <c r="V8370" s="178"/>
      <c r="W8370" s="178"/>
      <c r="X8370" s="178"/>
      <c r="Y8370" s="210">
        <f t="shared" si="658"/>
        <v>0.40389960932875579</v>
      </c>
      <c r="Z8370" s="211">
        <f t="shared" si="660"/>
        <v>0.46</v>
      </c>
      <c r="AA8370" s="178"/>
      <c r="AB8370" s="178"/>
      <c r="AC8370" s="178"/>
    </row>
    <row r="8371" spans="2:29" x14ac:dyDescent="0.35">
      <c r="B8371" s="222">
        <v>844800</v>
      </c>
      <c r="C8371" s="208">
        <v>360689</v>
      </c>
      <c r="D8371" s="309">
        <v>19837.89</v>
      </c>
      <c r="E8371" s="206">
        <v>28855.119999999999</v>
      </c>
      <c r="F8371" s="206">
        <v>32462.01</v>
      </c>
      <c r="G8371" s="205">
        <f t="shared" si="661"/>
        <v>0.42695194128787878</v>
      </c>
      <c r="H8371" s="207">
        <f t="shared" si="662"/>
        <v>0.45</v>
      </c>
      <c r="I8371" s="213">
        <v>341218</v>
      </c>
      <c r="J8371" s="213">
        <v>18766.990000000002</v>
      </c>
      <c r="K8371" s="212">
        <v>27297.439999999999</v>
      </c>
      <c r="L8371" s="212">
        <v>30709.62</v>
      </c>
      <c r="M8371" s="239">
        <f t="shared" si="659"/>
        <v>0.51520000000025901</v>
      </c>
      <c r="N8371" s="239"/>
      <c r="O8371" s="178"/>
      <c r="P8371" s="178"/>
      <c r="Q8371" s="178"/>
      <c r="R8371" s="178"/>
      <c r="S8371" s="178"/>
      <c r="T8371" s="178"/>
      <c r="U8371" s="178"/>
      <c r="V8371" s="178"/>
      <c r="W8371" s="178"/>
      <c r="X8371" s="178"/>
      <c r="Y8371" s="210">
        <f t="shared" si="658"/>
        <v>0.4039038825757576</v>
      </c>
      <c r="Z8371" s="211">
        <f t="shared" si="660"/>
        <v>0.44</v>
      </c>
      <c r="AA8371" s="178"/>
      <c r="AB8371" s="178"/>
      <c r="AC8371" s="178"/>
    </row>
    <row r="8372" spans="2:29" x14ac:dyDescent="0.35">
      <c r="B8372" s="222">
        <v>844900</v>
      </c>
      <c r="C8372" s="208">
        <v>360734</v>
      </c>
      <c r="D8372" s="309">
        <v>19840.37</v>
      </c>
      <c r="E8372" s="206">
        <v>28858.720000000001</v>
      </c>
      <c r="F8372" s="206">
        <v>32466.06</v>
      </c>
      <c r="G8372" s="205">
        <f t="shared" si="661"/>
        <v>0.42695466919162028</v>
      </c>
      <c r="H8372" s="207">
        <f t="shared" si="662"/>
        <v>0.45</v>
      </c>
      <c r="I8372" s="213">
        <v>341264</v>
      </c>
      <c r="J8372" s="213">
        <v>18769.52</v>
      </c>
      <c r="K8372" s="212">
        <v>27301.119999999999</v>
      </c>
      <c r="L8372" s="212">
        <v>30713.759999999998</v>
      </c>
      <c r="M8372" s="239">
        <f t="shared" si="659"/>
        <v>0.51529999999995202</v>
      </c>
      <c r="N8372" s="239"/>
      <c r="O8372" s="178"/>
      <c r="P8372" s="178"/>
      <c r="Q8372" s="178"/>
      <c r="R8372" s="178"/>
      <c r="S8372" s="178"/>
      <c r="T8372" s="178"/>
      <c r="U8372" s="178"/>
      <c r="V8372" s="178"/>
      <c r="W8372" s="178"/>
      <c r="X8372" s="178"/>
      <c r="Y8372" s="210">
        <f t="shared" si="658"/>
        <v>0.403910521955261</v>
      </c>
      <c r="Z8372" s="211">
        <f t="shared" si="660"/>
        <v>0.46</v>
      </c>
      <c r="AA8372" s="178"/>
      <c r="AB8372" s="178"/>
      <c r="AC8372" s="178"/>
    </row>
    <row r="8373" spans="2:29" x14ac:dyDescent="0.35">
      <c r="B8373" s="222">
        <v>845000</v>
      </c>
      <c r="C8373" s="208">
        <v>360779</v>
      </c>
      <c r="D8373" s="309">
        <v>19842.84</v>
      </c>
      <c r="E8373" s="206">
        <v>28862.32</v>
      </c>
      <c r="F8373" s="206">
        <v>32470.11</v>
      </c>
      <c r="G8373" s="205">
        <f t="shared" si="661"/>
        <v>0.42695739644970415</v>
      </c>
      <c r="H8373" s="207">
        <f t="shared" si="662"/>
        <v>0.45</v>
      </c>
      <c r="I8373" s="213">
        <v>341308</v>
      </c>
      <c r="J8373" s="213">
        <v>18771.939999999999</v>
      </c>
      <c r="K8373" s="212">
        <v>27304.639999999999</v>
      </c>
      <c r="L8373" s="212">
        <v>30717.72</v>
      </c>
      <c r="M8373" s="239">
        <f t="shared" si="659"/>
        <v>0.51520000000011346</v>
      </c>
      <c r="N8373" s="239"/>
      <c r="O8373" s="178"/>
      <c r="P8373" s="178"/>
      <c r="Q8373" s="178"/>
      <c r="R8373" s="178"/>
      <c r="S8373" s="178"/>
      <c r="T8373" s="178"/>
      <c r="U8373" s="178"/>
      <c r="V8373" s="178"/>
      <c r="W8373" s="178"/>
      <c r="X8373" s="178"/>
      <c r="Y8373" s="210">
        <f t="shared" si="658"/>
        <v>0.40391479289940829</v>
      </c>
      <c r="Z8373" s="211">
        <f t="shared" si="660"/>
        <v>0.44</v>
      </c>
      <c r="AA8373" s="178"/>
      <c r="AB8373" s="178"/>
      <c r="AC8373" s="178"/>
    </row>
    <row r="8374" spans="2:29" x14ac:dyDescent="0.35">
      <c r="B8374" s="222">
        <v>845100</v>
      </c>
      <c r="C8374" s="208">
        <v>360824</v>
      </c>
      <c r="D8374" s="309">
        <v>19845.32</v>
      </c>
      <c r="E8374" s="206">
        <v>28865.919999999998</v>
      </c>
      <c r="F8374" s="206">
        <v>32474.16</v>
      </c>
      <c r="G8374" s="205">
        <f t="shared" si="661"/>
        <v>0.42696012306235948</v>
      </c>
      <c r="H8374" s="207">
        <f t="shared" si="662"/>
        <v>0.45</v>
      </c>
      <c r="I8374" s="213">
        <v>341354</v>
      </c>
      <c r="J8374" s="213">
        <v>18774.47</v>
      </c>
      <c r="K8374" s="212">
        <v>27308.32</v>
      </c>
      <c r="L8374" s="212">
        <v>30721.86</v>
      </c>
      <c r="M8374" s="239">
        <f t="shared" si="659"/>
        <v>0.51529999999980647</v>
      </c>
      <c r="N8374" s="239"/>
      <c r="O8374" s="178"/>
      <c r="P8374" s="178"/>
      <c r="Q8374" s="178"/>
      <c r="R8374" s="178"/>
      <c r="S8374" s="178"/>
      <c r="T8374" s="178"/>
      <c r="U8374" s="178"/>
      <c r="V8374" s="178"/>
      <c r="W8374" s="178"/>
      <c r="X8374" s="178"/>
      <c r="Y8374" s="210">
        <f t="shared" si="658"/>
        <v>0.40392142941663706</v>
      </c>
      <c r="Z8374" s="211">
        <f t="shared" si="660"/>
        <v>0.46</v>
      </c>
      <c r="AA8374" s="178"/>
      <c r="AB8374" s="178"/>
      <c r="AC8374" s="178"/>
    </row>
    <row r="8375" spans="2:29" x14ac:dyDescent="0.35">
      <c r="B8375" s="222">
        <v>845200</v>
      </c>
      <c r="C8375" s="208">
        <v>360869</v>
      </c>
      <c r="D8375" s="309">
        <v>19847.79</v>
      </c>
      <c r="E8375" s="206">
        <v>28869.52</v>
      </c>
      <c r="F8375" s="206">
        <v>32478.21</v>
      </c>
      <c r="G8375" s="205">
        <f t="shared" si="661"/>
        <v>0.42696284902981541</v>
      </c>
      <c r="H8375" s="207">
        <f t="shared" si="662"/>
        <v>0.45</v>
      </c>
      <c r="I8375" s="213">
        <v>341398</v>
      </c>
      <c r="J8375" s="213">
        <v>18776.89</v>
      </c>
      <c r="K8375" s="212">
        <v>27311.84</v>
      </c>
      <c r="L8375" s="212">
        <v>30725.82</v>
      </c>
      <c r="M8375" s="239">
        <f t="shared" si="659"/>
        <v>0.51520000000000432</v>
      </c>
      <c r="N8375" s="239"/>
      <c r="O8375" s="178"/>
      <c r="P8375" s="178"/>
      <c r="Q8375" s="178"/>
      <c r="R8375" s="178"/>
      <c r="S8375" s="178"/>
      <c r="T8375" s="178"/>
      <c r="U8375" s="178"/>
      <c r="V8375" s="178"/>
      <c r="W8375" s="178"/>
      <c r="X8375" s="178"/>
      <c r="Y8375" s="210">
        <f t="shared" si="658"/>
        <v>0.40392569805963086</v>
      </c>
      <c r="Z8375" s="211">
        <f t="shared" si="660"/>
        <v>0.44</v>
      </c>
      <c r="AA8375" s="178"/>
      <c r="AB8375" s="178"/>
      <c r="AC8375" s="178"/>
    </row>
    <row r="8376" spans="2:29" x14ac:dyDescent="0.35">
      <c r="B8376" s="222">
        <v>845300</v>
      </c>
      <c r="C8376" s="208">
        <v>360914</v>
      </c>
      <c r="D8376" s="309">
        <v>19850.27</v>
      </c>
      <c r="E8376" s="206">
        <v>28873.119999999999</v>
      </c>
      <c r="F8376" s="206">
        <v>32482.26</v>
      </c>
      <c r="G8376" s="205">
        <f t="shared" si="661"/>
        <v>0.42696557435230098</v>
      </c>
      <c r="H8376" s="207">
        <f t="shared" si="662"/>
        <v>0.45</v>
      </c>
      <c r="I8376" s="213">
        <v>341444</v>
      </c>
      <c r="J8376" s="213">
        <v>18779.419999999998</v>
      </c>
      <c r="K8376" s="212">
        <v>27315.52</v>
      </c>
      <c r="L8376" s="212">
        <v>30729.96</v>
      </c>
      <c r="M8376" s="239">
        <f t="shared" si="659"/>
        <v>0.51530000000027942</v>
      </c>
      <c r="N8376" s="239"/>
      <c r="O8376" s="178"/>
      <c r="P8376" s="178"/>
      <c r="Q8376" s="178"/>
      <c r="R8376" s="178"/>
      <c r="S8376" s="178"/>
      <c r="T8376" s="178"/>
      <c r="U8376" s="178"/>
      <c r="V8376" s="178"/>
      <c r="W8376" s="178"/>
      <c r="X8376" s="178"/>
      <c r="Y8376" s="210">
        <f t="shared" si="658"/>
        <v>0.40393233171655035</v>
      </c>
      <c r="Z8376" s="211">
        <f t="shared" si="660"/>
        <v>0.46</v>
      </c>
      <c r="AA8376" s="178"/>
      <c r="AB8376" s="178"/>
      <c r="AC8376" s="178"/>
    </row>
    <row r="8377" spans="2:29" x14ac:dyDescent="0.35">
      <c r="B8377" s="222">
        <v>845400</v>
      </c>
      <c r="C8377" s="208">
        <v>360959</v>
      </c>
      <c r="D8377" s="309">
        <v>19852.740000000002</v>
      </c>
      <c r="E8377" s="206">
        <v>28876.720000000001</v>
      </c>
      <c r="F8377" s="206">
        <v>32486.31</v>
      </c>
      <c r="G8377" s="205">
        <f t="shared" si="661"/>
        <v>0.42696829903004496</v>
      </c>
      <c r="H8377" s="207">
        <f t="shared" si="662"/>
        <v>0.45</v>
      </c>
      <c r="I8377" s="213">
        <v>341488</v>
      </c>
      <c r="J8377" s="213">
        <v>18781.84</v>
      </c>
      <c r="K8377" s="212">
        <v>27319.040000000001</v>
      </c>
      <c r="L8377" s="212">
        <v>30733.919999999998</v>
      </c>
      <c r="M8377" s="239">
        <f t="shared" si="659"/>
        <v>0.51519999999989519</v>
      </c>
      <c r="N8377" s="239"/>
      <c r="O8377" s="178"/>
      <c r="P8377" s="178"/>
      <c r="Q8377" s="178"/>
      <c r="R8377" s="178"/>
      <c r="S8377" s="178"/>
      <c r="T8377" s="178"/>
      <c r="U8377" s="178"/>
      <c r="V8377" s="178"/>
      <c r="W8377" s="178"/>
      <c r="X8377" s="178"/>
      <c r="Y8377" s="210">
        <f t="shared" si="658"/>
        <v>0.40393659806008991</v>
      </c>
      <c r="Z8377" s="211">
        <f t="shared" si="660"/>
        <v>0.44</v>
      </c>
      <c r="AA8377" s="178"/>
      <c r="AB8377" s="178"/>
      <c r="AC8377" s="178"/>
    </row>
    <row r="8378" spans="2:29" x14ac:dyDescent="0.35">
      <c r="B8378" s="222">
        <v>845500</v>
      </c>
      <c r="C8378" s="208">
        <v>361004</v>
      </c>
      <c r="D8378" s="309">
        <v>19855.22</v>
      </c>
      <c r="E8378" s="206">
        <v>28880.32</v>
      </c>
      <c r="F8378" s="206">
        <v>32490.36</v>
      </c>
      <c r="G8378" s="205">
        <f t="shared" si="661"/>
        <v>0.42697102306327617</v>
      </c>
      <c r="H8378" s="207">
        <f t="shared" si="662"/>
        <v>0.45</v>
      </c>
      <c r="I8378" s="213">
        <v>341534</v>
      </c>
      <c r="J8378" s="213">
        <v>18784.37</v>
      </c>
      <c r="K8378" s="212">
        <v>27322.720000000001</v>
      </c>
      <c r="L8378" s="212">
        <v>30738.06</v>
      </c>
      <c r="M8378" s="239">
        <f t="shared" si="659"/>
        <v>0.51529999999955178</v>
      </c>
      <c r="N8378" s="239"/>
      <c r="O8378" s="178"/>
      <c r="P8378" s="178"/>
      <c r="Q8378" s="178"/>
      <c r="R8378" s="178"/>
      <c r="S8378" s="178"/>
      <c r="T8378" s="178"/>
      <c r="U8378" s="178"/>
      <c r="V8378" s="178"/>
      <c r="W8378" s="178"/>
      <c r="X8378" s="178"/>
      <c r="Y8378" s="210">
        <f t="shared" si="658"/>
        <v>0.40394322885866352</v>
      </c>
      <c r="Z8378" s="211">
        <f t="shared" si="660"/>
        <v>0.46</v>
      </c>
      <c r="AA8378" s="178"/>
      <c r="AB8378" s="178"/>
      <c r="AC8378" s="178"/>
    </row>
    <row r="8379" spans="2:29" x14ac:dyDescent="0.35">
      <c r="B8379" s="222">
        <v>845600</v>
      </c>
      <c r="C8379" s="208">
        <v>361049</v>
      </c>
      <c r="D8379" s="309">
        <v>19857.689999999999</v>
      </c>
      <c r="E8379" s="206">
        <v>28883.919999999998</v>
      </c>
      <c r="F8379" s="206">
        <v>32494.41</v>
      </c>
      <c r="G8379" s="205">
        <f t="shared" si="661"/>
        <v>0.42697374645222325</v>
      </c>
      <c r="H8379" s="207">
        <f t="shared" si="662"/>
        <v>0.45</v>
      </c>
      <c r="I8379" s="213">
        <v>341578</v>
      </c>
      <c r="J8379" s="213">
        <v>18786.79</v>
      </c>
      <c r="K8379" s="212">
        <v>27326.240000000002</v>
      </c>
      <c r="L8379" s="212">
        <v>30742.02</v>
      </c>
      <c r="M8379" s="239">
        <f t="shared" si="659"/>
        <v>0.51519999999974975</v>
      </c>
      <c r="N8379" s="239"/>
      <c r="O8379" s="178"/>
      <c r="P8379" s="178"/>
      <c r="Q8379" s="178"/>
      <c r="R8379" s="178"/>
      <c r="S8379" s="178"/>
      <c r="T8379" s="178"/>
      <c r="U8379" s="178"/>
      <c r="V8379" s="178"/>
      <c r="W8379" s="178"/>
      <c r="X8379" s="178"/>
      <c r="Y8379" s="210">
        <f t="shared" si="658"/>
        <v>0.40394749290444654</v>
      </c>
      <c r="Z8379" s="211">
        <f t="shared" si="660"/>
        <v>0.44</v>
      </c>
      <c r="AA8379" s="178"/>
      <c r="AB8379" s="178"/>
      <c r="AC8379" s="178"/>
    </row>
    <row r="8380" spans="2:29" x14ac:dyDescent="0.35">
      <c r="B8380" s="222">
        <v>845700</v>
      </c>
      <c r="C8380" s="208">
        <v>361094</v>
      </c>
      <c r="D8380" s="309">
        <v>19860.169999999998</v>
      </c>
      <c r="E8380" s="206">
        <v>28887.52</v>
      </c>
      <c r="F8380" s="206">
        <v>32498.46</v>
      </c>
      <c r="G8380" s="205">
        <f t="shared" si="661"/>
        <v>0.42697646919711479</v>
      </c>
      <c r="H8380" s="207">
        <f t="shared" si="662"/>
        <v>0.45</v>
      </c>
      <c r="I8380" s="213">
        <v>341624</v>
      </c>
      <c r="J8380" s="213">
        <v>18789.32</v>
      </c>
      <c r="K8380" s="212">
        <v>27329.919999999998</v>
      </c>
      <c r="L8380" s="212">
        <v>30746.16</v>
      </c>
      <c r="M8380" s="239">
        <f t="shared" si="659"/>
        <v>0.51530000000006115</v>
      </c>
      <c r="N8380" s="239"/>
      <c r="O8380" s="178"/>
      <c r="P8380" s="178"/>
      <c r="Q8380" s="178"/>
      <c r="R8380" s="178"/>
      <c r="S8380" s="178"/>
      <c r="T8380" s="178"/>
      <c r="U8380" s="178"/>
      <c r="V8380" s="178"/>
      <c r="W8380" s="178"/>
      <c r="X8380" s="178"/>
      <c r="Y8380" s="210">
        <f t="shared" si="658"/>
        <v>0.4039541208466359</v>
      </c>
      <c r="Z8380" s="211">
        <f t="shared" si="660"/>
        <v>0.46</v>
      </c>
      <c r="AA8380" s="178"/>
      <c r="AB8380" s="178"/>
      <c r="AC8380" s="178"/>
    </row>
    <row r="8381" spans="2:29" x14ac:dyDescent="0.35">
      <c r="B8381" s="222">
        <v>845800</v>
      </c>
      <c r="C8381" s="208">
        <v>361139</v>
      </c>
      <c r="D8381" s="309">
        <v>19862.64</v>
      </c>
      <c r="E8381" s="206">
        <v>28891.119999999999</v>
      </c>
      <c r="F8381" s="206">
        <v>32502.51</v>
      </c>
      <c r="G8381" s="205">
        <f t="shared" si="661"/>
        <v>0.42697919129817924</v>
      </c>
      <c r="H8381" s="207">
        <f t="shared" si="662"/>
        <v>0.45</v>
      </c>
      <c r="I8381" s="213">
        <v>341668</v>
      </c>
      <c r="J8381" s="213">
        <v>18791.740000000002</v>
      </c>
      <c r="K8381" s="212">
        <v>27333.439999999999</v>
      </c>
      <c r="L8381" s="212">
        <v>30750.12</v>
      </c>
      <c r="M8381" s="239">
        <f t="shared" si="659"/>
        <v>0.51520000000025901</v>
      </c>
      <c r="N8381" s="239"/>
      <c r="O8381" s="178"/>
      <c r="P8381" s="178"/>
      <c r="Q8381" s="178"/>
      <c r="R8381" s="178"/>
      <c r="S8381" s="178"/>
      <c r="T8381" s="178"/>
      <c r="U8381" s="178"/>
      <c r="V8381" s="178"/>
      <c r="W8381" s="178"/>
      <c r="X8381" s="178"/>
      <c r="Y8381" s="210">
        <f t="shared" si="658"/>
        <v>0.40395838259635847</v>
      </c>
      <c r="Z8381" s="211">
        <f t="shared" si="660"/>
        <v>0.44</v>
      </c>
      <c r="AA8381" s="178"/>
      <c r="AB8381" s="178"/>
      <c r="AC8381" s="178"/>
    </row>
    <row r="8382" spans="2:29" x14ac:dyDescent="0.35">
      <c r="B8382" s="222">
        <v>845900</v>
      </c>
      <c r="C8382" s="208">
        <v>361184</v>
      </c>
      <c r="D8382" s="309">
        <v>19865.12</v>
      </c>
      <c r="E8382" s="206">
        <v>28894.720000000001</v>
      </c>
      <c r="F8382" s="206">
        <v>32506.560000000001</v>
      </c>
      <c r="G8382" s="205">
        <f t="shared" si="661"/>
        <v>0.4269819127556449</v>
      </c>
      <c r="H8382" s="207">
        <f t="shared" si="662"/>
        <v>0.45</v>
      </c>
      <c r="I8382" s="213">
        <v>341714</v>
      </c>
      <c r="J8382" s="213">
        <v>18794.27</v>
      </c>
      <c r="K8382" s="212">
        <v>27337.119999999999</v>
      </c>
      <c r="L8382" s="212">
        <v>30754.26</v>
      </c>
      <c r="M8382" s="239">
        <f t="shared" si="659"/>
        <v>0.51529999999995202</v>
      </c>
      <c r="N8382" s="239"/>
      <c r="O8382" s="178"/>
      <c r="P8382" s="178"/>
      <c r="Q8382" s="178"/>
      <c r="R8382" s="178"/>
      <c r="S8382" s="178"/>
      <c r="T8382" s="178"/>
      <c r="U8382" s="178"/>
      <c r="V8382" s="178"/>
      <c r="W8382" s="178"/>
      <c r="X8382" s="178"/>
      <c r="Y8382" s="210">
        <f t="shared" si="658"/>
        <v>0.40396500768412341</v>
      </c>
      <c r="Z8382" s="211">
        <f t="shared" si="660"/>
        <v>0.46</v>
      </c>
      <c r="AA8382" s="178"/>
      <c r="AB8382" s="178"/>
      <c r="AC8382" s="178"/>
    </row>
    <row r="8383" spans="2:29" x14ac:dyDescent="0.35">
      <c r="B8383" s="222">
        <v>846000</v>
      </c>
      <c r="C8383" s="208">
        <v>361229</v>
      </c>
      <c r="D8383" s="309">
        <v>19867.59</v>
      </c>
      <c r="E8383" s="206">
        <v>28898.32</v>
      </c>
      <c r="F8383" s="206">
        <v>32510.61</v>
      </c>
      <c r="G8383" s="205">
        <f t="shared" si="661"/>
        <v>0.42698463356973998</v>
      </c>
      <c r="H8383" s="207">
        <f t="shared" si="662"/>
        <v>0.45</v>
      </c>
      <c r="I8383" s="213">
        <v>341758</v>
      </c>
      <c r="J8383" s="213">
        <v>18796.689999999999</v>
      </c>
      <c r="K8383" s="212">
        <v>27340.639999999999</v>
      </c>
      <c r="L8383" s="212">
        <v>30758.22</v>
      </c>
      <c r="M8383" s="239">
        <f t="shared" si="659"/>
        <v>0.51520000000011346</v>
      </c>
      <c r="N8383" s="239"/>
      <c r="O8383" s="178"/>
      <c r="P8383" s="178"/>
      <c r="Q8383" s="178"/>
      <c r="R8383" s="178"/>
      <c r="S8383" s="178"/>
      <c r="T8383" s="178"/>
      <c r="U8383" s="178"/>
      <c r="V8383" s="178"/>
      <c r="W8383" s="178"/>
      <c r="X8383" s="178"/>
      <c r="Y8383" s="210">
        <f t="shared" si="658"/>
        <v>0.40396926713947989</v>
      </c>
      <c r="Z8383" s="211">
        <f t="shared" si="660"/>
        <v>0.44</v>
      </c>
      <c r="AA8383" s="178"/>
      <c r="AB8383" s="178"/>
      <c r="AC8383" s="178"/>
    </row>
    <row r="8384" spans="2:29" x14ac:dyDescent="0.35">
      <c r="B8384" s="222">
        <v>846100</v>
      </c>
      <c r="C8384" s="208">
        <v>361274</v>
      </c>
      <c r="D8384" s="309">
        <v>19870.07</v>
      </c>
      <c r="E8384" s="206">
        <v>28901.919999999998</v>
      </c>
      <c r="F8384" s="206">
        <v>32514.66</v>
      </c>
      <c r="G8384" s="205">
        <f t="shared" si="661"/>
        <v>0.42698735374069258</v>
      </c>
      <c r="H8384" s="207">
        <f t="shared" si="662"/>
        <v>0.45</v>
      </c>
      <c r="I8384" s="213">
        <v>341804</v>
      </c>
      <c r="J8384" s="213">
        <v>18799.22</v>
      </c>
      <c r="K8384" s="212">
        <v>27344.32</v>
      </c>
      <c r="L8384" s="212">
        <v>30762.36</v>
      </c>
      <c r="M8384" s="239">
        <f t="shared" si="659"/>
        <v>0.51529999999980647</v>
      </c>
      <c r="N8384" s="239"/>
      <c r="O8384" s="178"/>
      <c r="P8384" s="178"/>
      <c r="Q8384" s="178"/>
      <c r="R8384" s="178"/>
      <c r="S8384" s="178"/>
      <c r="T8384" s="178"/>
      <c r="U8384" s="178"/>
      <c r="V8384" s="178"/>
      <c r="W8384" s="178"/>
      <c r="X8384" s="178"/>
      <c r="Y8384" s="210">
        <f t="shared" si="658"/>
        <v>0.40397588937477841</v>
      </c>
      <c r="Z8384" s="211">
        <f t="shared" si="660"/>
        <v>0.46</v>
      </c>
      <c r="AA8384" s="178"/>
      <c r="AB8384" s="178"/>
      <c r="AC8384" s="178"/>
    </row>
    <row r="8385" spans="2:29" x14ac:dyDescent="0.35">
      <c r="B8385" s="222">
        <v>846200</v>
      </c>
      <c r="C8385" s="208">
        <v>361319</v>
      </c>
      <c r="D8385" s="309">
        <v>19872.54</v>
      </c>
      <c r="E8385" s="206">
        <v>28905.52</v>
      </c>
      <c r="F8385" s="206">
        <v>32518.71</v>
      </c>
      <c r="G8385" s="205">
        <f t="shared" si="661"/>
        <v>0.42699007326873079</v>
      </c>
      <c r="H8385" s="207">
        <f t="shared" si="662"/>
        <v>0.45</v>
      </c>
      <c r="I8385" s="213">
        <v>341848</v>
      </c>
      <c r="J8385" s="213">
        <v>18801.64</v>
      </c>
      <c r="K8385" s="212">
        <v>27347.84</v>
      </c>
      <c r="L8385" s="212">
        <v>30766.32</v>
      </c>
      <c r="M8385" s="239">
        <f t="shared" si="659"/>
        <v>0.51520000000000432</v>
      </c>
      <c r="N8385" s="239"/>
      <c r="O8385" s="178"/>
      <c r="P8385" s="178"/>
      <c r="Q8385" s="178"/>
      <c r="R8385" s="178"/>
      <c r="S8385" s="178"/>
      <c r="T8385" s="178"/>
      <c r="U8385" s="178"/>
      <c r="V8385" s="178"/>
      <c r="W8385" s="178"/>
      <c r="X8385" s="178"/>
      <c r="Y8385" s="210">
        <f t="shared" si="658"/>
        <v>0.40398014653746162</v>
      </c>
      <c r="Z8385" s="211">
        <f t="shared" si="660"/>
        <v>0.44</v>
      </c>
      <c r="AA8385" s="178"/>
      <c r="AB8385" s="178"/>
      <c r="AC8385" s="178"/>
    </row>
    <row r="8386" spans="2:29" x14ac:dyDescent="0.35">
      <c r="B8386" s="222">
        <v>846300</v>
      </c>
      <c r="C8386" s="208">
        <v>361364</v>
      </c>
      <c r="D8386" s="309">
        <v>19875.02</v>
      </c>
      <c r="E8386" s="206">
        <v>28909.119999999999</v>
      </c>
      <c r="F8386" s="206">
        <v>32522.76</v>
      </c>
      <c r="G8386" s="205">
        <f t="shared" si="661"/>
        <v>0.42699279215408248</v>
      </c>
      <c r="H8386" s="207">
        <f t="shared" si="662"/>
        <v>0.45</v>
      </c>
      <c r="I8386" s="213">
        <v>341894</v>
      </c>
      <c r="J8386" s="213">
        <v>18804.169999999998</v>
      </c>
      <c r="K8386" s="212">
        <v>27351.52</v>
      </c>
      <c r="L8386" s="212">
        <v>30770.46</v>
      </c>
      <c r="M8386" s="239">
        <f t="shared" si="659"/>
        <v>0.51530000000027942</v>
      </c>
      <c r="N8386" s="239"/>
      <c r="O8386" s="178"/>
      <c r="P8386" s="178"/>
      <c r="Q8386" s="178"/>
      <c r="R8386" s="178"/>
      <c r="S8386" s="178"/>
      <c r="T8386" s="178"/>
      <c r="U8386" s="178"/>
      <c r="V8386" s="178"/>
      <c r="W8386" s="178"/>
      <c r="X8386" s="178"/>
      <c r="Y8386" s="210">
        <f t="shared" si="658"/>
        <v>0.4039867659222498</v>
      </c>
      <c r="Z8386" s="211">
        <f t="shared" si="660"/>
        <v>0.46</v>
      </c>
      <c r="AA8386" s="178"/>
      <c r="AB8386" s="178"/>
      <c r="AC8386" s="178"/>
    </row>
    <row r="8387" spans="2:29" x14ac:dyDescent="0.35">
      <c r="B8387" s="222">
        <v>846400</v>
      </c>
      <c r="C8387" s="208">
        <v>361409</v>
      </c>
      <c r="D8387" s="309">
        <v>19877.490000000002</v>
      </c>
      <c r="E8387" s="206">
        <v>28912.720000000001</v>
      </c>
      <c r="F8387" s="206">
        <v>32526.81</v>
      </c>
      <c r="G8387" s="205">
        <f t="shared" si="661"/>
        <v>0.42699551039697542</v>
      </c>
      <c r="H8387" s="207">
        <f t="shared" si="662"/>
        <v>0.45</v>
      </c>
      <c r="I8387" s="213">
        <v>341938</v>
      </c>
      <c r="J8387" s="213">
        <v>18806.59</v>
      </c>
      <c r="K8387" s="212">
        <v>27355.040000000001</v>
      </c>
      <c r="L8387" s="212">
        <v>30774.42</v>
      </c>
      <c r="M8387" s="239">
        <f t="shared" si="659"/>
        <v>0.51519999999989519</v>
      </c>
      <c r="N8387" s="239"/>
      <c r="O8387" s="178"/>
      <c r="P8387" s="178"/>
      <c r="Q8387" s="178"/>
      <c r="R8387" s="178"/>
      <c r="S8387" s="178"/>
      <c r="T8387" s="178"/>
      <c r="U8387" s="178"/>
      <c r="V8387" s="178"/>
      <c r="W8387" s="178"/>
      <c r="X8387" s="178"/>
      <c r="Y8387" s="210">
        <f t="shared" ref="Y8387:Y8450" si="663">I8387/$B8387</f>
        <v>0.40399102079395083</v>
      </c>
      <c r="Z8387" s="211">
        <f t="shared" si="660"/>
        <v>0.44</v>
      </c>
      <c r="AA8387" s="178"/>
      <c r="AB8387" s="178"/>
      <c r="AC8387" s="178"/>
    </row>
    <row r="8388" spans="2:29" x14ac:dyDescent="0.35">
      <c r="B8388" s="222">
        <v>846500</v>
      </c>
      <c r="C8388" s="208">
        <v>361454</v>
      </c>
      <c r="D8388" s="309">
        <v>19879.97</v>
      </c>
      <c r="E8388" s="206">
        <v>28916.32</v>
      </c>
      <c r="F8388" s="206">
        <v>32530.86</v>
      </c>
      <c r="G8388" s="205">
        <f t="shared" si="661"/>
        <v>0.42699822799763731</v>
      </c>
      <c r="H8388" s="207">
        <f t="shared" si="662"/>
        <v>0.45</v>
      </c>
      <c r="I8388" s="213">
        <v>341984</v>
      </c>
      <c r="J8388" s="213">
        <v>18809.12</v>
      </c>
      <c r="K8388" s="212">
        <v>27358.720000000001</v>
      </c>
      <c r="L8388" s="212">
        <v>30778.560000000001</v>
      </c>
      <c r="M8388" s="239">
        <f t="shared" ref="M8388:M8451" si="664">(C8388+D8388+F8388-C8387-D8387-F8387)/100</f>
        <v>0.51529999999955178</v>
      </c>
      <c r="N8388" s="239"/>
      <c r="O8388" s="178"/>
      <c r="P8388" s="178"/>
      <c r="Q8388" s="178"/>
      <c r="R8388" s="178"/>
      <c r="S8388" s="178"/>
      <c r="T8388" s="178"/>
      <c r="U8388" s="178"/>
      <c r="V8388" s="178"/>
      <c r="W8388" s="178"/>
      <c r="X8388" s="178"/>
      <c r="Y8388" s="210">
        <f t="shared" si="663"/>
        <v>0.40399763733018312</v>
      </c>
      <c r="Z8388" s="211">
        <f t="shared" ref="Z8388:Z8451" si="665">(I8388-I8387)/($B8388-$B8387)</f>
        <v>0.46</v>
      </c>
      <c r="AA8388" s="178"/>
      <c r="AB8388" s="178"/>
      <c r="AC8388" s="178"/>
    </row>
    <row r="8389" spans="2:29" x14ac:dyDescent="0.35">
      <c r="B8389" s="222">
        <v>846600</v>
      </c>
      <c r="C8389" s="208">
        <v>361499</v>
      </c>
      <c r="D8389" s="309">
        <v>19882.439999999999</v>
      </c>
      <c r="E8389" s="206">
        <v>28919.919999999998</v>
      </c>
      <c r="F8389" s="206">
        <v>32534.91</v>
      </c>
      <c r="G8389" s="205">
        <f t="shared" ref="G8389:G8452" si="666">C8389/B8389</f>
        <v>0.42700094495629576</v>
      </c>
      <c r="H8389" s="207">
        <f t="shared" ref="H8389:H8452" si="667">(C8389-C8388)/(B8389-B8388)</f>
        <v>0.45</v>
      </c>
      <c r="I8389" s="213">
        <v>342028</v>
      </c>
      <c r="J8389" s="213">
        <v>18811.54</v>
      </c>
      <c r="K8389" s="212">
        <v>27362.240000000002</v>
      </c>
      <c r="L8389" s="212">
        <v>30782.52</v>
      </c>
      <c r="M8389" s="239">
        <f t="shared" si="664"/>
        <v>0.51519999999974975</v>
      </c>
      <c r="N8389" s="239"/>
      <c r="O8389" s="178"/>
      <c r="P8389" s="178"/>
      <c r="Q8389" s="178"/>
      <c r="R8389" s="178"/>
      <c r="S8389" s="178"/>
      <c r="T8389" s="178"/>
      <c r="U8389" s="178"/>
      <c r="V8389" s="178"/>
      <c r="W8389" s="178"/>
      <c r="X8389" s="178"/>
      <c r="Y8389" s="210">
        <f t="shared" si="663"/>
        <v>0.40400188991259156</v>
      </c>
      <c r="Z8389" s="211">
        <f t="shared" si="665"/>
        <v>0.44</v>
      </c>
      <c r="AA8389" s="178"/>
      <c r="AB8389" s="178"/>
      <c r="AC8389" s="178"/>
    </row>
    <row r="8390" spans="2:29" x14ac:dyDescent="0.35">
      <c r="B8390" s="222">
        <v>846700</v>
      </c>
      <c r="C8390" s="208">
        <v>361544</v>
      </c>
      <c r="D8390" s="309">
        <v>19884.919999999998</v>
      </c>
      <c r="E8390" s="206">
        <v>28923.52</v>
      </c>
      <c r="F8390" s="206">
        <v>32538.959999999999</v>
      </c>
      <c r="G8390" s="205">
        <f t="shared" si="666"/>
        <v>0.42700366127317824</v>
      </c>
      <c r="H8390" s="207">
        <f t="shared" si="667"/>
        <v>0.45</v>
      </c>
      <c r="I8390" s="213">
        <v>342074</v>
      </c>
      <c r="J8390" s="213">
        <v>18814.07</v>
      </c>
      <c r="K8390" s="212">
        <v>27365.919999999998</v>
      </c>
      <c r="L8390" s="212">
        <v>30786.66</v>
      </c>
      <c r="M8390" s="239">
        <f t="shared" si="664"/>
        <v>0.51530000000006115</v>
      </c>
      <c r="N8390" s="239"/>
      <c r="O8390" s="178"/>
      <c r="P8390" s="178"/>
      <c r="Q8390" s="178"/>
      <c r="R8390" s="178"/>
      <c r="S8390" s="178"/>
      <c r="T8390" s="178"/>
      <c r="U8390" s="178"/>
      <c r="V8390" s="178"/>
      <c r="W8390" s="178"/>
      <c r="X8390" s="178"/>
      <c r="Y8390" s="210">
        <f t="shared" si="663"/>
        <v>0.4040085036022204</v>
      </c>
      <c r="Z8390" s="211">
        <f t="shared" si="665"/>
        <v>0.46</v>
      </c>
      <c r="AA8390" s="178"/>
      <c r="AB8390" s="178"/>
      <c r="AC8390" s="178"/>
    </row>
    <row r="8391" spans="2:29" x14ac:dyDescent="0.35">
      <c r="B8391" s="222">
        <v>846800</v>
      </c>
      <c r="C8391" s="208">
        <v>361589</v>
      </c>
      <c r="D8391" s="309">
        <v>19887.39</v>
      </c>
      <c r="E8391" s="206">
        <v>28927.119999999999</v>
      </c>
      <c r="F8391" s="206">
        <v>32543.01</v>
      </c>
      <c r="G8391" s="205">
        <f t="shared" si="666"/>
        <v>0.42700637694851207</v>
      </c>
      <c r="H8391" s="207">
        <f t="shared" si="667"/>
        <v>0.45</v>
      </c>
      <c r="I8391" s="213">
        <v>342118</v>
      </c>
      <c r="J8391" s="213">
        <v>18816.490000000002</v>
      </c>
      <c r="K8391" s="212">
        <v>27369.439999999999</v>
      </c>
      <c r="L8391" s="212">
        <v>30790.62</v>
      </c>
      <c r="M8391" s="239">
        <f t="shared" si="664"/>
        <v>0.51520000000025901</v>
      </c>
      <c r="N8391" s="239"/>
      <c r="O8391" s="178"/>
      <c r="P8391" s="178"/>
      <c r="Q8391" s="178"/>
      <c r="R8391" s="178"/>
      <c r="S8391" s="178"/>
      <c r="T8391" s="178"/>
      <c r="U8391" s="178"/>
      <c r="V8391" s="178"/>
      <c r="W8391" s="178"/>
      <c r="X8391" s="178"/>
      <c r="Y8391" s="210">
        <f t="shared" si="663"/>
        <v>0.40401275389702407</v>
      </c>
      <c r="Z8391" s="211">
        <f t="shared" si="665"/>
        <v>0.44</v>
      </c>
      <c r="AA8391" s="178"/>
      <c r="AB8391" s="178"/>
      <c r="AC8391" s="178"/>
    </row>
    <row r="8392" spans="2:29" x14ac:dyDescent="0.35">
      <c r="B8392" s="222">
        <v>846900</v>
      </c>
      <c r="C8392" s="208">
        <v>361634</v>
      </c>
      <c r="D8392" s="309">
        <v>19889.87</v>
      </c>
      <c r="E8392" s="206">
        <v>28930.720000000001</v>
      </c>
      <c r="F8392" s="206">
        <v>32547.06</v>
      </c>
      <c r="G8392" s="205">
        <f t="shared" si="666"/>
        <v>0.42700909198252451</v>
      </c>
      <c r="H8392" s="207">
        <f t="shared" si="667"/>
        <v>0.45</v>
      </c>
      <c r="I8392" s="213">
        <v>342164</v>
      </c>
      <c r="J8392" s="213">
        <v>18819.02</v>
      </c>
      <c r="K8392" s="212">
        <v>27373.119999999999</v>
      </c>
      <c r="L8392" s="212">
        <v>30794.76</v>
      </c>
      <c r="M8392" s="239">
        <f t="shared" si="664"/>
        <v>0.51529999999995202</v>
      </c>
      <c r="N8392" s="239"/>
      <c r="O8392" s="178"/>
      <c r="P8392" s="178"/>
      <c r="Q8392" s="178"/>
      <c r="R8392" s="178"/>
      <c r="S8392" s="178"/>
      <c r="T8392" s="178"/>
      <c r="U8392" s="178"/>
      <c r="V8392" s="178"/>
      <c r="W8392" s="178"/>
      <c r="X8392" s="178"/>
      <c r="Y8392" s="210">
        <f t="shared" si="663"/>
        <v>0.40401936474200023</v>
      </c>
      <c r="Z8392" s="211">
        <f t="shared" si="665"/>
        <v>0.46</v>
      </c>
      <c r="AA8392" s="178"/>
      <c r="AB8392" s="178"/>
      <c r="AC8392" s="178"/>
    </row>
    <row r="8393" spans="2:29" x14ac:dyDescent="0.35">
      <c r="B8393" s="222">
        <v>847000</v>
      </c>
      <c r="C8393" s="208">
        <v>361679</v>
      </c>
      <c r="D8393" s="309">
        <v>19892.34</v>
      </c>
      <c r="E8393" s="206">
        <v>28934.32</v>
      </c>
      <c r="F8393" s="206">
        <v>32551.11</v>
      </c>
      <c r="G8393" s="205">
        <f t="shared" si="666"/>
        <v>0.42701180637544273</v>
      </c>
      <c r="H8393" s="207">
        <f t="shared" si="667"/>
        <v>0.45</v>
      </c>
      <c r="I8393" s="213">
        <v>342208</v>
      </c>
      <c r="J8393" s="213">
        <v>18821.439999999999</v>
      </c>
      <c r="K8393" s="212">
        <v>27376.639999999999</v>
      </c>
      <c r="L8393" s="212">
        <v>30798.720000000001</v>
      </c>
      <c r="M8393" s="239">
        <f t="shared" si="664"/>
        <v>0.51520000000011346</v>
      </c>
      <c r="N8393" s="239"/>
      <c r="O8393" s="178"/>
      <c r="P8393" s="178"/>
      <c r="Q8393" s="178"/>
      <c r="R8393" s="178"/>
      <c r="S8393" s="178"/>
      <c r="T8393" s="178"/>
      <c r="U8393" s="178"/>
      <c r="V8393" s="178"/>
      <c r="W8393" s="178"/>
      <c r="X8393" s="178"/>
      <c r="Y8393" s="210">
        <f t="shared" si="663"/>
        <v>0.4040236127508855</v>
      </c>
      <c r="Z8393" s="211">
        <f t="shared" si="665"/>
        <v>0.44</v>
      </c>
      <c r="AA8393" s="178"/>
      <c r="AB8393" s="178"/>
      <c r="AC8393" s="178"/>
    </row>
    <row r="8394" spans="2:29" x14ac:dyDescent="0.35">
      <c r="B8394" s="222">
        <v>847100</v>
      </c>
      <c r="C8394" s="208">
        <v>361724</v>
      </c>
      <c r="D8394" s="309">
        <v>19894.82</v>
      </c>
      <c r="E8394" s="206">
        <v>28937.919999999998</v>
      </c>
      <c r="F8394" s="206">
        <v>32555.16</v>
      </c>
      <c r="G8394" s="205">
        <f t="shared" si="666"/>
        <v>0.4270145201274938</v>
      </c>
      <c r="H8394" s="207">
        <f t="shared" si="667"/>
        <v>0.45</v>
      </c>
      <c r="I8394" s="213">
        <v>342254</v>
      </c>
      <c r="J8394" s="213">
        <v>18823.97</v>
      </c>
      <c r="K8394" s="212">
        <v>27380.32</v>
      </c>
      <c r="L8394" s="212">
        <v>30802.86</v>
      </c>
      <c r="M8394" s="239">
        <f t="shared" si="664"/>
        <v>0.51529999999980647</v>
      </c>
      <c r="N8394" s="239"/>
      <c r="O8394" s="178"/>
      <c r="P8394" s="178"/>
      <c r="Q8394" s="178"/>
      <c r="R8394" s="178"/>
      <c r="S8394" s="178"/>
      <c r="T8394" s="178"/>
      <c r="U8394" s="178"/>
      <c r="V8394" s="178"/>
      <c r="W8394" s="178"/>
      <c r="X8394" s="178"/>
      <c r="Y8394" s="210">
        <f t="shared" si="663"/>
        <v>0.40403022075315781</v>
      </c>
      <c r="Z8394" s="211">
        <f t="shared" si="665"/>
        <v>0.46</v>
      </c>
      <c r="AA8394" s="178"/>
      <c r="AB8394" s="178"/>
      <c r="AC8394" s="178"/>
    </row>
    <row r="8395" spans="2:29" x14ac:dyDescent="0.35">
      <c r="B8395" s="222">
        <v>847200</v>
      </c>
      <c r="C8395" s="208">
        <v>361769</v>
      </c>
      <c r="D8395" s="309">
        <v>19897.29</v>
      </c>
      <c r="E8395" s="206">
        <v>28941.52</v>
      </c>
      <c r="F8395" s="206">
        <v>32559.21</v>
      </c>
      <c r="G8395" s="205">
        <f t="shared" si="666"/>
        <v>0.42701723323890461</v>
      </c>
      <c r="H8395" s="207">
        <f t="shared" si="667"/>
        <v>0.45</v>
      </c>
      <c r="I8395" s="213">
        <v>342298</v>
      </c>
      <c r="J8395" s="213">
        <v>18826.39</v>
      </c>
      <c r="K8395" s="212">
        <v>27383.84</v>
      </c>
      <c r="L8395" s="212">
        <v>30806.82</v>
      </c>
      <c r="M8395" s="239">
        <f t="shared" si="664"/>
        <v>0.51520000000000432</v>
      </c>
      <c r="N8395" s="239"/>
      <c r="O8395" s="178"/>
      <c r="P8395" s="178"/>
      <c r="Q8395" s="178"/>
      <c r="R8395" s="178"/>
      <c r="S8395" s="178"/>
      <c r="T8395" s="178"/>
      <c r="U8395" s="178"/>
      <c r="V8395" s="178"/>
      <c r="W8395" s="178"/>
      <c r="X8395" s="178"/>
      <c r="Y8395" s="210">
        <f t="shared" si="663"/>
        <v>0.40403446647780927</v>
      </c>
      <c r="Z8395" s="211">
        <f t="shared" si="665"/>
        <v>0.44</v>
      </c>
      <c r="AA8395" s="178"/>
      <c r="AB8395" s="178"/>
      <c r="AC8395" s="178"/>
    </row>
    <row r="8396" spans="2:29" x14ac:dyDescent="0.35">
      <c r="B8396" s="222">
        <v>847300</v>
      </c>
      <c r="C8396" s="208">
        <v>361814</v>
      </c>
      <c r="D8396" s="309">
        <v>19899.77</v>
      </c>
      <c r="E8396" s="206">
        <v>28945.119999999999</v>
      </c>
      <c r="F8396" s="206">
        <v>32563.26</v>
      </c>
      <c r="G8396" s="205">
        <f t="shared" si="666"/>
        <v>0.42701994570990204</v>
      </c>
      <c r="H8396" s="207">
        <f t="shared" si="667"/>
        <v>0.45</v>
      </c>
      <c r="I8396" s="213">
        <v>342344</v>
      </c>
      <c r="J8396" s="213">
        <v>18828.919999999998</v>
      </c>
      <c r="K8396" s="212">
        <v>27387.52</v>
      </c>
      <c r="L8396" s="212">
        <v>30810.959999999999</v>
      </c>
      <c r="M8396" s="239">
        <f t="shared" si="664"/>
        <v>0.51530000000027942</v>
      </c>
      <c r="N8396" s="239"/>
      <c r="O8396" s="178"/>
      <c r="P8396" s="178"/>
      <c r="Q8396" s="178"/>
      <c r="R8396" s="178"/>
      <c r="S8396" s="178"/>
      <c r="T8396" s="178"/>
      <c r="U8396" s="178"/>
      <c r="V8396" s="178"/>
      <c r="W8396" s="178"/>
      <c r="X8396" s="178"/>
      <c r="Y8396" s="210">
        <f t="shared" si="663"/>
        <v>0.4040410716393249</v>
      </c>
      <c r="Z8396" s="211">
        <f t="shared" si="665"/>
        <v>0.46</v>
      </c>
      <c r="AA8396" s="178"/>
      <c r="AB8396" s="178"/>
      <c r="AC8396" s="178"/>
    </row>
    <row r="8397" spans="2:29" x14ac:dyDescent="0.35">
      <c r="B8397" s="222">
        <v>847400</v>
      </c>
      <c r="C8397" s="208">
        <v>361859</v>
      </c>
      <c r="D8397" s="309">
        <v>19902.240000000002</v>
      </c>
      <c r="E8397" s="206">
        <v>28948.720000000001</v>
      </c>
      <c r="F8397" s="206">
        <v>32567.31</v>
      </c>
      <c r="G8397" s="205">
        <f t="shared" si="666"/>
        <v>0.42702265754071278</v>
      </c>
      <c r="H8397" s="207">
        <f t="shared" si="667"/>
        <v>0.45</v>
      </c>
      <c r="I8397" s="213">
        <v>342388</v>
      </c>
      <c r="J8397" s="213">
        <v>18831.34</v>
      </c>
      <c r="K8397" s="212">
        <v>27391.040000000001</v>
      </c>
      <c r="L8397" s="212">
        <v>30814.92</v>
      </c>
      <c r="M8397" s="239">
        <f t="shared" si="664"/>
        <v>0.51519999999989519</v>
      </c>
      <c r="N8397" s="239"/>
      <c r="O8397" s="178"/>
      <c r="P8397" s="178"/>
      <c r="Q8397" s="178"/>
      <c r="R8397" s="178"/>
      <c r="S8397" s="178"/>
      <c r="T8397" s="178"/>
      <c r="U8397" s="178"/>
      <c r="V8397" s="178"/>
      <c r="W8397" s="178"/>
      <c r="X8397" s="178"/>
      <c r="Y8397" s="210">
        <f t="shared" si="663"/>
        <v>0.40404531508142555</v>
      </c>
      <c r="Z8397" s="211">
        <f t="shared" si="665"/>
        <v>0.44</v>
      </c>
      <c r="AA8397" s="178"/>
      <c r="AB8397" s="178"/>
      <c r="AC8397" s="178"/>
    </row>
    <row r="8398" spans="2:29" x14ac:dyDescent="0.35">
      <c r="B8398" s="222">
        <v>847500</v>
      </c>
      <c r="C8398" s="208">
        <v>361904</v>
      </c>
      <c r="D8398" s="309">
        <v>19904.72</v>
      </c>
      <c r="E8398" s="206">
        <v>28952.32</v>
      </c>
      <c r="F8398" s="206">
        <v>32571.360000000001</v>
      </c>
      <c r="G8398" s="205">
        <f t="shared" si="666"/>
        <v>0.42702536873156344</v>
      </c>
      <c r="H8398" s="207">
        <f t="shared" si="667"/>
        <v>0.45</v>
      </c>
      <c r="I8398" s="213">
        <v>342434</v>
      </c>
      <c r="J8398" s="213">
        <v>18833.87</v>
      </c>
      <c r="K8398" s="212">
        <v>27394.720000000001</v>
      </c>
      <c r="L8398" s="212">
        <v>30819.06</v>
      </c>
      <c r="M8398" s="239">
        <f t="shared" si="664"/>
        <v>0.51529999999955178</v>
      </c>
      <c r="N8398" s="239"/>
      <c r="O8398" s="178"/>
      <c r="P8398" s="178"/>
      <c r="Q8398" s="178"/>
      <c r="R8398" s="178"/>
      <c r="S8398" s="178"/>
      <c r="T8398" s="178"/>
      <c r="U8398" s="178"/>
      <c r="V8398" s="178"/>
      <c r="W8398" s="178"/>
      <c r="X8398" s="178"/>
      <c r="Y8398" s="210">
        <f t="shared" si="663"/>
        <v>0.40405191740412977</v>
      </c>
      <c r="Z8398" s="211">
        <f t="shared" si="665"/>
        <v>0.46</v>
      </c>
      <c r="AA8398" s="178"/>
      <c r="AB8398" s="178"/>
      <c r="AC8398" s="178"/>
    </row>
    <row r="8399" spans="2:29" x14ac:dyDescent="0.35">
      <c r="B8399" s="222">
        <v>847600</v>
      </c>
      <c r="C8399" s="208">
        <v>361949</v>
      </c>
      <c r="D8399" s="309">
        <v>19907.189999999999</v>
      </c>
      <c r="E8399" s="206">
        <v>28955.919999999998</v>
      </c>
      <c r="F8399" s="206">
        <v>32575.41</v>
      </c>
      <c r="G8399" s="205">
        <f t="shared" si="666"/>
        <v>0.42702807928268049</v>
      </c>
      <c r="H8399" s="207">
        <f t="shared" si="667"/>
        <v>0.45</v>
      </c>
      <c r="I8399" s="213">
        <v>342478</v>
      </c>
      <c r="J8399" s="213">
        <v>18836.29</v>
      </c>
      <c r="K8399" s="212">
        <v>27398.240000000002</v>
      </c>
      <c r="L8399" s="212">
        <v>30823.02</v>
      </c>
      <c r="M8399" s="239">
        <f t="shared" si="664"/>
        <v>0.51519999999974975</v>
      </c>
      <c r="N8399" s="239"/>
      <c r="O8399" s="178"/>
      <c r="P8399" s="178"/>
      <c r="Q8399" s="178"/>
      <c r="R8399" s="178"/>
      <c r="S8399" s="178"/>
      <c r="T8399" s="178"/>
      <c r="U8399" s="178"/>
      <c r="V8399" s="178"/>
      <c r="W8399" s="178"/>
      <c r="X8399" s="178"/>
      <c r="Y8399" s="210">
        <f t="shared" si="663"/>
        <v>0.40405615856536103</v>
      </c>
      <c r="Z8399" s="211">
        <f t="shared" si="665"/>
        <v>0.44</v>
      </c>
      <c r="AA8399" s="178"/>
      <c r="AB8399" s="178"/>
      <c r="AC8399" s="178"/>
    </row>
    <row r="8400" spans="2:29" x14ac:dyDescent="0.35">
      <c r="B8400" s="222">
        <v>847700</v>
      </c>
      <c r="C8400" s="208">
        <v>361994</v>
      </c>
      <c r="D8400" s="309">
        <v>19909.669999999998</v>
      </c>
      <c r="E8400" s="206">
        <v>28959.52</v>
      </c>
      <c r="F8400" s="206">
        <v>32579.46</v>
      </c>
      <c r="G8400" s="205">
        <f t="shared" si="666"/>
        <v>0.42703078919429044</v>
      </c>
      <c r="H8400" s="207">
        <f t="shared" si="667"/>
        <v>0.45</v>
      </c>
      <c r="I8400" s="213">
        <v>342524</v>
      </c>
      <c r="J8400" s="213">
        <v>18838.82</v>
      </c>
      <c r="K8400" s="212">
        <v>27401.919999999998</v>
      </c>
      <c r="L8400" s="212">
        <v>30827.16</v>
      </c>
      <c r="M8400" s="239">
        <f t="shared" si="664"/>
        <v>0.51530000000006115</v>
      </c>
      <c r="N8400" s="239"/>
      <c r="O8400" s="178"/>
      <c r="P8400" s="178"/>
      <c r="Q8400" s="178"/>
      <c r="R8400" s="178"/>
      <c r="S8400" s="178"/>
      <c r="T8400" s="178"/>
      <c r="U8400" s="178"/>
      <c r="V8400" s="178"/>
      <c r="W8400" s="178"/>
      <c r="X8400" s="178"/>
      <c r="Y8400" s="210">
        <f t="shared" si="663"/>
        <v>0.40406275805119735</v>
      </c>
      <c r="Z8400" s="211">
        <f t="shared" si="665"/>
        <v>0.46</v>
      </c>
      <c r="AA8400" s="178"/>
      <c r="AB8400" s="178"/>
      <c r="AC8400" s="178"/>
    </row>
    <row r="8401" spans="2:29" x14ac:dyDescent="0.35">
      <c r="B8401" s="222">
        <v>847800</v>
      </c>
      <c r="C8401" s="208">
        <v>362039</v>
      </c>
      <c r="D8401" s="309">
        <v>19912.14</v>
      </c>
      <c r="E8401" s="206">
        <v>28963.119999999999</v>
      </c>
      <c r="F8401" s="206">
        <v>32583.51</v>
      </c>
      <c r="G8401" s="205">
        <f t="shared" si="666"/>
        <v>0.42703349846661948</v>
      </c>
      <c r="H8401" s="207">
        <f t="shared" si="667"/>
        <v>0.45</v>
      </c>
      <c r="I8401" s="213">
        <v>342568</v>
      </c>
      <c r="J8401" s="213">
        <v>18841.240000000002</v>
      </c>
      <c r="K8401" s="212">
        <v>27405.439999999999</v>
      </c>
      <c r="L8401" s="212">
        <v>30831.119999999999</v>
      </c>
      <c r="M8401" s="239">
        <f t="shared" si="664"/>
        <v>0.51520000000025901</v>
      </c>
      <c r="N8401" s="239"/>
      <c r="O8401" s="178"/>
      <c r="P8401" s="178"/>
      <c r="Q8401" s="178"/>
      <c r="R8401" s="178"/>
      <c r="S8401" s="178"/>
      <c r="T8401" s="178"/>
      <c r="U8401" s="178"/>
      <c r="V8401" s="178"/>
      <c r="W8401" s="178"/>
      <c r="X8401" s="178"/>
      <c r="Y8401" s="210">
        <f t="shared" si="663"/>
        <v>0.404066996933239</v>
      </c>
      <c r="Z8401" s="211">
        <f t="shared" si="665"/>
        <v>0.44</v>
      </c>
      <c r="AA8401" s="178"/>
      <c r="AB8401" s="178"/>
      <c r="AC8401" s="178"/>
    </row>
    <row r="8402" spans="2:29" x14ac:dyDescent="0.35">
      <c r="B8402" s="222">
        <v>847900</v>
      </c>
      <c r="C8402" s="208">
        <v>362084</v>
      </c>
      <c r="D8402" s="309">
        <v>19914.62</v>
      </c>
      <c r="E8402" s="206">
        <v>28966.720000000001</v>
      </c>
      <c r="F8402" s="206">
        <v>32587.56</v>
      </c>
      <c r="G8402" s="205">
        <f t="shared" si="666"/>
        <v>0.42703620709989387</v>
      </c>
      <c r="H8402" s="207">
        <f t="shared" si="667"/>
        <v>0.45</v>
      </c>
      <c r="I8402" s="213">
        <v>342614</v>
      </c>
      <c r="J8402" s="213">
        <v>18843.77</v>
      </c>
      <c r="K8402" s="212">
        <v>27409.119999999999</v>
      </c>
      <c r="L8402" s="212">
        <v>30835.26</v>
      </c>
      <c r="M8402" s="239">
        <f t="shared" si="664"/>
        <v>0.51529999999995202</v>
      </c>
      <c r="N8402" s="239"/>
      <c r="O8402" s="178"/>
      <c r="P8402" s="178"/>
      <c r="Q8402" s="178"/>
      <c r="R8402" s="178"/>
      <c r="S8402" s="178"/>
      <c r="T8402" s="178"/>
      <c r="U8402" s="178"/>
      <c r="V8402" s="178"/>
      <c r="W8402" s="178"/>
      <c r="X8402" s="178"/>
      <c r="Y8402" s="210">
        <f t="shared" si="663"/>
        <v>0.40407359358414907</v>
      </c>
      <c r="Z8402" s="211">
        <f t="shared" si="665"/>
        <v>0.46</v>
      </c>
      <c r="AA8402" s="178"/>
      <c r="AB8402" s="178"/>
      <c r="AC8402" s="178"/>
    </row>
    <row r="8403" spans="2:29" x14ac:dyDescent="0.35">
      <c r="B8403" s="222">
        <v>848000</v>
      </c>
      <c r="C8403" s="208">
        <v>362129</v>
      </c>
      <c r="D8403" s="309">
        <v>19917.09</v>
      </c>
      <c r="E8403" s="206">
        <v>28970.32</v>
      </c>
      <c r="F8403" s="206">
        <v>32591.61</v>
      </c>
      <c r="G8403" s="205">
        <f t="shared" si="666"/>
        <v>0.42703891509433961</v>
      </c>
      <c r="H8403" s="207">
        <f t="shared" si="667"/>
        <v>0.45</v>
      </c>
      <c r="I8403" s="213">
        <v>342658</v>
      </c>
      <c r="J8403" s="213">
        <v>18846.189999999999</v>
      </c>
      <c r="K8403" s="212">
        <v>27412.639999999999</v>
      </c>
      <c r="L8403" s="212">
        <v>30839.22</v>
      </c>
      <c r="M8403" s="239">
        <f t="shared" si="664"/>
        <v>0.51520000000011346</v>
      </c>
      <c r="N8403" s="239"/>
      <c r="O8403" s="178"/>
      <c r="P8403" s="178"/>
      <c r="Q8403" s="178"/>
      <c r="R8403" s="178"/>
      <c r="S8403" s="178"/>
      <c r="T8403" s="178"/>
      <c r="U8403" s="178"/>
      <c r="V8403" s="178"/>
      <c r="W8403" s="178"/>
      <c r="X8403" s="178"/>
      <c r="Y8403" s="210">
        <f t="shared" si="663"/>
        <v>0.40407783018867927</v>
      </c>
      <c r="Z8403" s="211">
        <f t="shared" si="665"/>
        <v>0.44</v>
      </c>
      <c r="AA8403" s="178"/>
      <c r="AB8403" s="178"/>
      <c r="AC8403" s="178"/>
    </row>
    <row r="8404" spans="2:29" x14ac:dyDescent="0.35">
      <c r="B8404" s="222">
        <v>848100</v>
      </c>
      <c r="C8404" s="208">
        <v>362174</v>
      </c>
      <c r="D8404" s="309">
        <v>19919.57</v>
      </c>
      <c r="E8404" s="206">
        <v>28973.919999999998</v>
      </c>
      <c r="F8404" s="206">
        <v>32595.66</v>
      </c>
      <c r="G8404" s="205">
        <f t="shared" si="666"/>
        <v>0.42704162245018273</v>
      </c>
      <c r="H8404" s="207">
        <f t="shared" si="667"/>
        <v>0.45</v>
      </c>
      <c r="I8404" s="213">
        <v>342704</v>
      </c>
      <c r="J8404" s="213">
        <v>18848.72</v>
      </c>
      <c r="K8404" s="212">
        <v>27416.32</v>
      </c>
      <c r="L8404" s="212">
        <v>30843.360000000001</v>
      </c>
      <c r="M8404" s="239">
        <f t="shared" si="664"/>
        <v>0.51529999999980647</v>
      </c>
      <c r="N8404" s="239"/>
      <c r="O8404" s="178"/>
      <c r="P8404" s="178"/>
      <c r="Q8404" s="178"/>
      <c r="R8404" s="178"/>
      <c r="S8404" s="178"/>
      <c r="T8404" s="178"/>
      <c r="U8404" s="178"/>
      <c r="V8404" s="178"/>
      <c r="W8404" s="178"/>
      <c r="X8404" s="178"/>
      <c r="Y8404" s="210">
        <f t="shared" si="663"/>
        <v>0.40408442400660299</v>
      </c>
      <c r="Z8404" s="211">
        <f t="shared" si="665"/>
        <v>0.46</v>
      </c>
      <c r="AA8404" s="178"/>
      <c r="AB8404" s="178"/>
      <c r="AC8404" s="178"/>
    </row>
    <row r="8405" spans="2:29" x14ac:dyDescent="0.35">
      <c r="B8405" s="222">
        <v>848200</v>
      </c>
      <c r="C8405" s="208">
        <v>362219</v>
      </c>
      <c r="D8405" s="309">
        <v>19922.04</v>
      </c>
      <c r="E8405" s="206">
        <v>28977.52</v>
      </c>
      <c r="F8405" s="206">
        <v>32599.71</v>
      </c>
      <c r="G8405" s="205">
        <f t="shared" si="666"/>
        <v>0.42704432916764912</v>
      </c>
      <c r="H8405" s="207">
        <f t="shared" si="667"/>
        <v>0.45</v>
      </c>
      <c r="I8405" s="213">
        <v>342748</v>
      </c>
      <c r="J8405" s="213">
        <v>18851.14</v>
      </c>
      <c r="K8405" s="212">
        <v>27419.84</v>
      </c>
      <c r="L8405" s="212">
        <v>30847.32</v>
      </c>
      <c r="M8405" s="239">
        <f t="shared" si="664"/>
        <v>0.51520000000000432</v>
      </c>
      <c r="N8405" s="239"/>
      <c r="O8405" s="178"/>
      <c r="P8405" s="178"/>
      <c r="Q8405" s="178"/>
      <c r="R8405" s="178"/>
      <c r="S8405" s="178"/>
      <c r="T8405" s="178"/>
      <c r="U8405" s="178"/>
      <c r="V8405" s="178"/>
      <c r="W8405" s="178"/>
      <c r="X8405" s="178"/>
      <c r="Y8405" s="210">
        <f t="shared" si="663"/>
        <v>0.40408865833529828</v>
      </c>
      <c r="Z8405" s="211">
        <f t="shared" si="665"/>
        <v>0.44</v>
      </c>
      <c r="AA8405" s="178"/>
      <c r="AB8405" s="178"/>
      <c r="AC8405" s="178"/>
    </row>
    <row r="8406" spans="2:29" x14ac:dyDescent="0.35">
      <c r="B8406" s="222">
        <v>848300</v>
      </c>
      <c r="C8406" s="208">
        <v>362264</v>
      </c>
      <c r="D8406" s="309">
        <v>19924.52</v>
      </c>
      <c r="E8406" s="206">
        <v>28981.119999999999</v>
      </c>
      <c r="F8406" s="206">
        <v>32603.759999999998</v>
      </c>
      <c r="G8406" s="205">
        <f t="shared" si="666"/>
        <v>0.42704703524696452</v>
      </c>
      <c r="H8406" s="207">
        <f t="shared" si="667"/>
        <v>0.45</v>
      </c>
      <c r="I8406" s="213">
        <v>342794</v>
      </c>
      <c r="J8406" s="213">
        <v>18853.669999999998</v>
      </c>
      <c r="K8406" s="212">
        <v>27423.52</v>
      </c>
      <c r="L8406" s="212">
        <v>30851.46</v>
      </c>
      <c r="M8406" s="239">
        <f t="shared" si="664"/>
        <v>0.51530000000027942</v>
      </c>
      <c r="N8406" s="239"/>
      <c r="O8406" s="178"/>
      <c r="P8406" s="178"/>
      <c r="Q8406" s="178"/>
      <c r="R8406" s="178"/>
      <c r="S8406" s="178"/>
      <c r="T8406" s="178"/>
      <c r="U8406" s="178"/>
      <c r="V8406" s="178"/>
      <c r="W8406" s="178"/>
      <c r="X8406" s="178"/>
      <c r="Y8406" s="210">
        <f t="shared" si="663"/>
        <v>0.40409524932217378</v>
      </c>
      <c r="Z8406" s="211">
        <f t="shared" si="665"/>
        <v>0.46</v>
      </c>
      <c r="AA8406" s="178"/>
      <c r="AB8406" s="178"/>
      <c r="AC8406" s="178"/>
    </row>
    <row r="8407" spans="2:29" x14ac:dyDescent="0.35">
      <c r="B8407" s="222">
        <v>848400</v>
      </c>
      <c r="C8407" s="208">
        <v>362309</v>
      </c>
      <c r="D8407" s="309">
        <v>19926.990000000002</v>
      </c>
      <c r="E8407" s="206">
        <v>28984.720000000001</v>
      </c>
      <c r="F8407" s="206">
        <v>32607.81</v>
      </c>
      <c r="G8407" s="205">
        <f t="shared" si="666"/>
        <v>0.42704974068835455</v>
      </c>
      <c r="H8407" s="207">
        <f t="shared" si="667"/>
        <v>0.45</v>
      </c>
      <c r="I8407" s="213">
        <v>342838</v>
      </c>
      <c r="J8407" s="213">
        <v>18856.09</v>
      </c>
      <c r="K8407" s="212">
        <v>27427.040000000001</v>
      </c>
      <c r="L8407" s="212">
        <v>30855.42</v>
      </c>
      <c r="M8407" s="239">
        <f t="shared" si="664"/>
        <v>0.51519999999989519</v>
      </c>
      <c r="N8407" s="239"/>
      <c r="O8407" s="178"/>
      <c r="P8407" s="178"/>
      <c r="Q8407" s="178"/>
      <c r="R8407" s="178"/>
      <c r="S8407" s="178"/>
      <c r="T8407" s="178"/>
      <c r="U8407" s="178"/>
      <c r="V8407" s="178"/>
      <c r="W8407" s="178"/>
      <c r="X8407" s="178"/>
      <c r="Y8407" s="210">
        <f t="shared" si="663"/>
        <v>0.40409948137670909</v>
      </c>
      <c r="Z8407" s="211">
        <f t="shared" si="665"/>
        <v>0.44</v>
      </c>
      <c r="AA8407" s="178"/>
      <c r="AB8407" s="178"/>
      <c r="AC8407" s="178"/>
    </row>
    <row r="8408" spans="2:29" x14ac:dyDescent="0.35">
      <c r="B8408" s="222">
        <v>848500</v>
      </c>
      <c r="C8408" s="208">
        <v>362354</v>
      </c>
      <c r="D8408" s="309">
        <v>19929.47</v>
      </c>
      <c r="E8408" s="206">
        <v>28988.32</v>
      </c>
      <c r="F8408" s="206">
        <v>32611.86</v>
      </c>
      <c r="G8408" s="205">
        <f t="shared" si="666"/>
        <v>0.4270524454920448</v>
      </c>
      <c r="H8408" s="207">
        <f t="shared" si="667"/>
        <v>0.45</v>
      </c>
      <c r="I8408" s="213">
        <v>342884</v>
      </c>
      <c r="J8408" s="213">
        <v>18858.62</v>
      </c>
      <c r="K8408" s="212">
        <v>27430.720000000001</v>
      </c>
      <c r="L8408" s="212">
        <v>30859.56</v>
      </c>
      <c r="M8408" s="239">
        <f t="shared" si="664"/>
        <v>0.51529999999955178</v>
      </c>
      <c r="N8408" s="239"/>
      <c r="O8408" s="178"/>
      <c r="P8408" s="178"/>
      <c r="Q8408" s="178"/>
      <c r="R8408" s="178"/>
      <c r="S8408" s="178"/>
      <c r="T8408" s="178"/>
      <c r="U8408" s="178"/>
      <c r="V8408" s="178"/>
      <c r="W8408" s="178"/>
      <c r="X8408" s="178"/>
      <c r="Y8408" s="210">
        <f t="shared" si="663"/>
        <v>0.40410606953447259</v>
      </c>
      <c r="Z8408" s="211">
        <f t="shared" si="665"/>
        <v>0.46</v>
      </c>
      <c r="AA8408" s="178"/>
      <c r="AB8408" s="178"/>
      <c r="AC8408" s="178"/>
    </row>
    <row r="8409" spans="2:29" x14ac:dyDescent="0.35">
      <c r="B8409" s="222">
        <v>848600</v>
      </c>
      <c r="C8409" s="208">
        <v>362399</v>
      </c>
      <c r="D8409" s="309">
        <v>19931.939999999999</v>
      </c>
      <c r="E8409" s="206">
        <v>28991.919999999998</v>
      </c>
      <c r="F8409" s="206">
        <v>32615.91</v>
      </c>
      <c r="G8409" s="205">
        <f t="shared" si="666"/>
        <v>0.42705514965826069</v>
      </c>
      <c r="H8409" s="207">
        <f t="shared" si="667"/>
        <v>0.45</v>
      </c>
      <c r="I8409" s="213">
        <v>342928</v>
      </c>
      <c r="J8409" s="213">
        <v>18861.04</v>
      </c>
      <c r="K8409" s="212">
        <v>27434.240000000002</v>
      </c>
      <c r="L8409" s="212">
        <v>30863.52</v>
      </c>
      <c r="M8409" s="239">
        <f t="shared" si="664"/>
        <v>0.51519999999974975</v>
      </c>
      <c r="N8409" s="239"/>
      <c r="O8409" s="178"/>
      <c r="P8409" s="178"/>
      <c r="Q8409" s="178"/>
      <c r="R8409" s="178"/>
      <c r="S8409" s="178"/>
      <c r="T8409" s="178"/>
      <c r="U8409" s="178"/>
      <c r="V8409" s="178"/>
      <c r="W8409" s="178"/>
      <c r="X8409" s="178"/>
      <c r="Y8409" s="210">
        <f t="shared" si="663"/>
        <v>0.40411029931652132</v>
      </c>
      <c r="Z8409" s="211">
        <f t="shared" si="665"/>
        <v>0.44</v>
      </c>
      <c r="AA8409" s="178"/>
      <c r="AB8409" s="178"/>
      <c r="AC8409" s="178"/>
    </row>
    <row r="8410" spans="2:29" x14ac:dyDescent="0.35">
      <c r="B8410" s="222">
        <v>848700</v>
      </c>
      <c r="C8410" s="208">
        <v>362444</v>
      </c>
      <c r="D8410" s="309">
        <v>19934.419999999998</v>
      </c>
      <c r="E8410" s="206">
        <v>28995.52</v>
      </c>
      <c r="F8410" s="206">
        <v>32619.96</v>
      </c>
      <c r="G8410" s="205">
        <f t="shared" si="666"/>
        <v>0.4270578531872275</v>
      </c>
      <c r="H8410" s="207">
        <f t="shared" si="667"/>
        <v>0.45</v>
      </c>
      <c r="I8410" s="213">
        <v>342974</v>
      </c>
      <c r="J8410" s="213">
        <v>18863.57</v>
      </c>
      <c r="K8410" s="212">
        <v>27437.919999999998</v>
      </c>
      <c r="L8410" s="212">
        <v>30867.66</v>
      </c>
      <c r="M8410" s="239">
        <f t="shared" si="664"/>
        <v>0.51530000000006115</v>
      </c>
      <c r="N8410" s="239"/>
      <c r="O8410" s="178"/>
      <c r="P8410" s="178"/>
      <c r="Q8410" s="178"/>
      <c r="R8410" s="178"/>
      <c r="S8410" s="178"/>
      <c r="T8410" s="178"/>
      <c r="U8410" s="178"/>
      <c r="V8410" s="178"/>
      <c r="W8410" s="178"/>
      <c r="X8410" s="178"/>
      <c r="Y8410" s="210">
        <f t="shared" si="663"/>
        <v>0.40411688464710732</v>
      </c>
      <c r="Z8410" s="211">
        <f t="shared" si="665"/>
        <v>0.46</v>
      </c>
      <c r="AA8410" s="178"/>
      <c r="AB8410" s="178"/>
      <c r="AC8410" s="178"/>
    </row>
    <row r="8411" spans="2:29" x14ac:dyDescent="0.35">
      <c r="B8411" s="222">
        <v>848800</v>
      </c>
      <c r="C8411" s="208">
        <v>362489</v>
      </c>
      <c r="D8411" s="309">
        <v>19936.89</v>
      </c>
      <c r="E8411" s="206">
        <v>28999.119999999999</v>
      </c>
      <c r="F8411" s="206">
        <v>32624.01</v>
      </c>
      <c r="G8411" s="205">
        <f t="shared" si="666"/>
        <v>0.42706055607917059</v>
      </c>
      <c r="H8411" s="207">
        <f t="shared" si="667"/>
        <v>0.45</v>
      </c>
      <c r="I8411" s="213">
        <v>343018</v>
      </c>
      <c r="J8411" s="213">
        <v>18865.990000000002</v>
      </c>
      <c r="K8411" s="212">
        <v>27441.439999999999</v>
      </c>
      <c r="L8411" s="212">
        <v>30871.62</v>
      </c>
      <c r="M8411" s="239">
        <f t="shared" si="664"/>
        <v>0.51520000000025901</v>
      </c>
      <c r="N8411" s="239"/>
      <c r="O8411" s="178"/>
      <c r="P8411" s="178"/>
      <c r="Q8411" s="178"/>
      <c r="R8411" s="178"/>
      <c r="S8411" s="178"/>
      <c r="T8411" s="178"/>
      <c r="U8411" s="178"/>
      <c r="V8411" s="178"/>
      <c r="W8411" s="178"/>
      <c r="X8411" s="178"/>
      <c r="Y8411" s="210">
        <f t="shared" si="663"/>
        <v>0.40412111215834118</v>
      </c>
      <c r="Z8411" s="211">
        <f t="shared" si="665"/>
        <v>0.44</v>
      </c>
      <c r="AA8411" s="178"/>
      <c r="AB8411" s="178"/>
      <c r="AC8411" s="178"/>
    </row>
    <row r="8412" spans="2:29" x14ac:dyDescent="0.35">
      <c r="B8412" s="222">
        <v>848900</v>
      </c>
      <c r="C8412" s="208">
        <v>362534</v>
      </c>
      <c r="D8412" s="309">
        <v>19939.37</v>
      </c>
      <c r="E8412" s="206">
        <v>29002.720000000001</v>
      </c>
      <c r="F8412" s="206">
        <v>32628.06</v>
      </c>
      <c r="G8412" s="205">
        <f t="shared" si="666"/>
        <v>0.42706325833431502</v>
      </c>
      <c r="H8412" s="207">
        <f t="shared" si="667"/>
        <v>0.45</v>
      </c>
      <c r="I8412" s="213">
        <v>343064</v>
      </c>
      <c r="J8412" s="213">
        <v>18868.52</v>
      </c>
      <c r="K8412" s="212">
        <v>27445.119999999999</v>
      </c>
      <c r="L8412" s="212">
        <v>30875.759999999998</v>
      </c>
      <c r="M8412" s="239">
        <f t="shared" si="664"/>
        <v>0.51529999999995202</v>
      </c>
      <c r="N8412" s="239"/>
      <c r="O8412" s="178"/>
      <c r="P8412" s="178"/>
      <c r="Q8412" s="178"/>
      <c r="R8412" s="178"/>
      <c r="S8412" s="178"/>
      <c r="T8412" s="178"/>
      <c r="U8412" s="178"/>
      <c r="V8412" s="178"/>
      <c r="W8412" s="178"/>
      <c r="X8412" s="178"/>
      <c r="Y8412" s="210">
        <f t="shared" si="663"/>
        <v>0.40412769466368242</v>
      </c>
      <c r="Z8412" s="211">
        <f t="shared" si="665"/>
        <v>0.46</v>
      </c>
      <c r="AA8412" s="178"/>
      <c r="AB8412" s="178"/>
      <c r="AC8412" s="178"/>
    </row>
    <row r="8413" spans="2:29" x14ac:dyDescent="0.35">
      <c r="B8413" s="222">
        <v>849000</v>
      </c>
      <c r="C8413" s="208">
        <v>362579</v>
      </c>
      <c r="D8413" s="309">
        <v>19941.84</v>
      </c>
      <c r="E8413" s="206">
        <v>29006.32</v>
      </c>
      <c r="F8413" s="206">
        <v>32632.11</v>
      </c>
      <c r="G8413" s="205">
        <f t="shared" si="666"/>
        <v>0.42706595995288577</v>
      </c>
      <c r="H8413" s="207">
        <f t="shared" si="667"/>
        <v>0.45</v>
      </c>
      <c r="I8413" s="213">
        <v>343108</v>
      </c>
      <c r="J8413" s="213">
        <v>18870.939999999999</v>
      </c>
      <c r="K8413" s="212">
        <v>27448.639999999999</v>
      </c>
      <c r="L8413" s="212">
        <v>30879.72</v>
      </c>
      <c r="M8413" s="239">
        <f t="shared" si="664"/>
        <v>0.51520000000011346</v>
      </c>
      <c r="N8413" s="239"/>
      <c r="O8413" s="178"/>
      <c r="P8413" s="178"/>
      <c r="Q8413" s="178"/>
      <c r="R8413" s="178"/>
      <c r="S8413" s="178"/>
      <c r="T8413" s="178"/>
      <c r="U8413" s="178"/>
      <c r="V8413" s="178"/>
      <c r="W8413" s="178"/>
      <c r="X8413" s="178"/>
      <c r="Y8413" s="210">
        <f t="shared" si="663"/>
        <v>0.40413191990577152</v>
      </c>
      <c r="Z8413" s="211">
        <f t="shared" si="665"/>
        <v>0.44</v>
      </c>
      <c r="AA8413" s="178"/>
      <c r="AB8413" s="178"/>
      <c r="AC8413" s="178"/>
    </row>
    <row r="8414" spans="2:29" x14ac:dyDescent="0.35">
      <c r="B8414" s="222">
        <v>849100</v>
      </c>
      <c r="C8414" s="208">
        <v>362624</v>
      </c>
      <c r="D8414" s="309">
        <v>19944.32</v>
      </c>
      <c r="E8414" s="206">
        <v>29009.919999999998</v>
      </c>
      <c r="F8414" s="206">
        <v>32636.16</v>
      </c>
      <c r="G8414" s="205">
        <f t="shared" si="666"/>
        <v>0.42706866093510776</v>
      </c>
      <c r="H8414" s="207">
        <f t="shared" si="667"/>
        <v>0.45</v>
      </c>
      <c r="I8414" s="213">
        <v>343154</v>
      </c>
      <c r="J8414" s="213">
        <v>18873.47</v>
      </c>
      <c r="K8414" s="212">
        <v>27452.32</v>
      </c>
      <c r="L8414" s="212">
        <v>30883.86</v>
      </c>
      <c r="M8414" s="239">
        <f t="shared" si="664"/>
        <v>0.51529999999980647</v>
      </c>
      <c r="N8414" s="239"/>
      <c r="O8414" s="178"/>
      <c r="P8414" s="178"/>
      <c r="Q8414" s="178"/>
      <c r="R8414" s="178"/>
      <c r="S8414" s="178"/>
      <c r="T8414" s="178"/>
      <c r="U8414" s="178"/>
      <c r="V8414" s="178"/>
      <c r="W8414" s="178"/>
      <c r="X8414" s="178"/>
      <c r="Y8414" s="210">
        <f t="shared" si="663"/>
        <v>0.40413849958779885</v>
      </c>
      <c r="Z8414" s="211">
        <f t="shared" si="665"/>
        <v>0.46</v>
      </c>
      <c r="AA8414" s="178"/>
      <c r="AB8414" s="178"/>
      <c r="AC8414" s="178"/>
    </row>
    <row r="8415" spans="2:29" x14ac:dyDescent="0.35">
      <c r="B8415" s="222">
        <v>849200</v>
      </c>
      <c r="C8415" s="208">
        <v>362669</v>
      </c>
      <c r="D8415" s="309">
        <v>19946.79</v>
      </c>
      <c r="E8415" s="206">
        <v>29013.52</v>
      </c>
      <c r="F8415" s="206">
        <v>32640.21</v>
      </c>
      <c r="G8415" s="205">
        <f t="shared" si="666"/>
        <v>0.42707136128120582</v>
      </c>
      <c r="H8415" s="207">
        <f t="shared" si="667"/>
        <v>0.45</v>
      </c>
      <c r="I8415" s="213">
        <v>343198</v>
      </c>
      <c r="J8415" s="213">
        <v>18875.89</v>
      </c>
      <c r="K8415" s="212">
        <v>27455.84</v>
      </c>
      <c r="L8415" s="212">
        <v>30887.82</v>
      </c>
      <c r="M8415" s="239">
        <f t="shared" si="664"/>
        <v>0.51520000000000432</v>
      </c>
      <c r="N8415" s="239"/>
      <c r="O8415" s="178"/>
      <c r="P8415" s="178"/>
      <c r="Q8415" s="178"/>
      <c r="R8415" s="178"/>
      <c r="S8415" s="178"/>
      <c r="T8415" s="178"/>
      <c r="U8415" s="178"/>
      <c r="V8415" s="178"/>
      <c r="W8415" s="178"/>
      <c r="X8415" s="178"/>
      <c r="Y8415" s="210">
        <f t="shared" si="663"/>
        <v>0.40414272256241168</v>
      </c>
      <c r="Z8415" s="211">
        <f t="shared" si="665"/>
        <v>0.44</v>
      </c>
      <c r="AA8415" s="178"/>
      <c r="AB8415" s="178"/>
      <c r="AC8415" s="178"/>
    </row>
    <row r="8416" spans="2:29" x14ac:dyDescent="0.35">
      <c r="B8416" s="222">
        <v>849300</v>
      </c>
      <c r="C8416" s="208">
        <v>362714</v>
      </c>
      <c r="D8416" s="309">
        <v>19949.27</v>
      </c>
      <c r="E8416" s="206">
        <v>29017.119999999999</v>
      </c>
      <c r="F8416" s="206">
        <v>32644.26</v>
      </c>
      <c r="G8416" s="205">
        <f t="shared" si="666"/>
        <v>0.42707406099140471</v>
      </c>
      <c r="H8416" s="207">
        <f t="shared" si="667"/>
        <v>0.45</v>
      </c>
      <c r="I8416" s="213">
        <v>343244</v>
      </c>
      <c r="J8416" s="213">
        <v>18878.419999999998</v>
      </c>
      <c r="K8416" s="212">
        <v>27459.52</v>
      </c>
      <c r="L8416" s="212">
        <v>30891.96</v>
      </c>
      <c r="M8416" s="239">
        <f t="shared" si="664"/>
        <v>0.51530000000027942</v>
      </c>
      <c r="N8416" s="239"/>
      <c r="O8416" s="178"/>
      <c r="P8416" s="178"/>
      <c r="Q8416" s="178"/>
      <c r="R8416" s="178"/>
      <c r="S8416" s="178"/>
      <c r="T8416" s="178"/>
      <c r="U8416" s="178"/>
      <c r="V8416" s="178"/>
      <c r="W8416" s="178"/>
      <c r="X8416" s="178"/>
      <c r="Y8416" s="210">
        <f t="shared" si="663"/>
        <v>0.40414929942305428</v>
      </c>
      <c r="Z8416" s="211">
        <f t="shared" si="665"/>
        <v>0.46</v>
      </c>
      <c r="AA8416" s="178"/>
      <c r="AB8416" s="178"/>
      <c r="AC8416" s="178"/>
    </row>
    <row r="8417" spans="2:29" x14ac:dyDescent="0.35">
      <c r="B8417" s="222">
        <v>849400</v>
      </c>
      <c r="C8417" s="208">
        <v>362759</v>
      </c>
      <c r="D8417" s="309">
        <v>19951.740000000002</v>
      </c>
      <c r="E8417" s="206">
        <v>29020.720000000001</v>
      </c>
      <c r="F8417" s="206">
        <v>32648.31</v>
      </c>
      <c r="G8417" s="205">
        <f t="shared" si="666"/>
        <v>0.42707676006592887</v>
      </c>
      <c r="H8417" s="207">
        <f t="shared" si="667"/>
        <v>0.45</v>
      </c>
      <c r="I8417" s="213">
        <v>343288</v>
      </c>
      <c r="J8417" s="213">
        <v>18880.84</v>
      </c>
      <c r="K8417" s="212">
        <v>27463.040000000001</v>
      </c>
      <c r="L8417" s="212">
        <v>30895.919999999998</v>
      </c>
      <c r="M8417" s="239">
        <f t="shared" si="664"/>
        <v>0.51519999999989519</v>
      </c>
      <c r="N8417" s="239"/>
      <c r="O8417" s="178"/>
      <c r="P8417" s="178"/>
      <c r="Q8417" s="178"/>
      <c r="R8417" s="178"/>
      <c r="S8417" s="178"/>
      <c r="T8417" s="178"/>
      <c r="U8417" s="178"/>
      <c r="V8417" s="178"/>
      <c r="W8417" s="178"/>
      <c r="X8417" s="178"/>
      <c r="Y8417" s="210">
        <f t="shared" si="663"/>
        <v>0.40415352013185779</v>
      </c>
      <c r="Z8417" s="211">
        <f t="shared" si="665"/>
        <v>0.44</v>
      </c>
      <c r="AA8417" s="178"/>
      <c r="AB8417" s="178"/>
      <c r="AC8417" s="178"/>
    </row>
    <row r="8418" spans="2:29" x14ac:dyDescent="0.35">
      <c r="B8418" s="222">
        <v>849500</v>
      </c>
      <c r="C8418" s="208">
        <v>362804</v>
      </c>
      <c r="D8418" s="309">
        <v>19954.22</v>
      </c>
      <c r="E8418" s="206">
        <v>29024.32</v>
      </c>
      <c r="F8418" s="206">
        <v>32652.36</v>
      </c>
      <c r="G8418" s="205">
        <f t="shared" si="666"/>
        <v>0.42707945850500295</v>
      </c>
      <c r="H8418" s="207">
        <f t="shared" si="667"/>
        <v>0.45</v>
      </c>
      <c r="I8418" s="213">
        <v>343334</v>
      </c>
      <c r="J8418" s="213">
        <v>18883.37</v>
      </c>
      <c r="K8418" s="212">
        <v>27466.720000000001</v>
      </c>
      <c r="L8418" s="212">
        <v>30900.06</v>
      </c>
      <c r="M8418" s="239">
        <f t="shared" si="664"/>
        <v>0.51529999999955178</v>
      </c>
      <c r="N8418" s="239"/>
      <c r="O8418" s="178"/>
      <c r="P8418" s="178"/>
      <c r="Q8418" s="178"/>
      <c r="R8418" s="178"/>
      <c r="S8418" s="178"/>
      <c r="T8418" s="178"/>
      <c r="U8418" s="178"/>
      <c r="V8418" s="178"/>
      <c r="W8418" s="178"/>
      <c r="X8418" s="178"/>
      <c r="Y8418" s="210">
        <f t="shared" si="663"/>
        <v>0.40416009417304299</v>
      </c>
      <c r="Z8418" s="211">
        <f t="shared" si="665"/>
        <v>0.46</v>
      </c>
      <c r="AA8418" s="178"/>
      <c r="AB8418" s="178"/>
      <c r="AC8418" s="178"/>
    </row>
    <row r="8419" spans="2:29" x14ac:dyDescent="0.35">
      <c r="B8419" s="222">
        <v>849600</v>
      </c>
      <c r="C8419" s="208">
        <v>362849</v>
      </c>
      <c r="D8419" s="309">
        <v>19956.689999999999</v>
      </c>
      <c r="E8419" s="206">
        <v>29027.919999999998</v>
      </c>
      <c r="F8419" s="206">
        <v>32656.41</v>
      </c>
      <c r="G8419" s="205">
        <f t="shared" si="666"/>
        <v>0.42708215630885121</v>
      </c>
      <c r="H8419" s="207">
        <f t="shared" si="667"/>
        <v>0.45</v>
      </c>
      <c r="I8419" s="213">
        <v>343378</v>
      </c>
      <c r="J8419" s="213">
        <v>18885.79</v>
      </c>
      <c r="K8419" s="212">
        <v>27470.240000000002</v>
      </c>
      <c r="L8419" s="212">
        <v>30904.02</v>
      </c>
      <c r="M8419" s="239">
        <f t="shared" si="664"/>
        <v>0.51519999999974975</v>
      </c>
      <c r="N8419" s="239"/>
      <c r="O8419" s="178"/>
      <c r="P8419" s="178"/>
      <c r="Q8419" s="178"/>
      <c r="R8419" s="178"/>
      <c r="S8419" s="178"/>
      <c r="T8419" s="178"/>
      <c r="U8419" s="178"/>
      <c r="V8419" s="178"/>
      <c r="W8419" s="178"/>
      <c r="X8419" s="178"/>
      <c r="Y8419" s="210">
        <f t="shared" si="663"/>
        <v>0.40416431261770247</v>
      </c>
      <c r="Z8419" s="211">
        <f t="shared" si="665"/>
        <v>0.44</v>
      </c>
      <c r="AA8419" s="178"/>
      <c r="AB8419" s="178"/>
      <c r="AC8419" s="178"/>
    </row>
    <row r="8420" spans="2:29" x14ac:dyDescent="0.35">
      <c r="B8420" s="222">
        <v>849700</v>
      </c>
      <c r="C8420" s="208">
        <v>362894</v>
      </c>
      <c r="D8420" s="309">
        <v>19959.169999999998</v>
      </c>
      <c r="E8420" s="206">
        <v>29031.52</v>
      </c>
      <c r="F8420" s="206">
        <v>32660.46</v>
      </c>
      <c r="G8420" s="205">
        <f t="shared" si="666"/>
        <v>0.42708485347769803</v>
      </c>
      <c r="H8420" s="207">
        <f t="shared" si="667"/>
        <v>0.45</v>
      </c>
      <c r="I8420" s="213">
        <v>343424</v>
      </c>
      <c r="J8420" s="213">
        <v>18888.32</v>
      </c>
      <c r="K8420" s="212">
        <v>27473.919999999998</v>
      </c>
      <c r="L8420" s="212">
        <v>30908.16</v>
      </c>
      <c r="M8420" s="239">
        <f t="shared" si="664"/>
        <v>0.51530000000006115</v>
      </c>
      <c r="N8420" s="239"/>
      <c r="O8420" s="178"/>
      <c r="P8420" s="178"/>
      <c r="Q8420" s="178"/>
      <c r="R8420" s="178"/>
      <c r="S8420" s="178"/>
      <c r="T8420" s="178"/>
      <c r="U8420" s="178"/>
      <c r="V8420" s="178"/>
      <c r="W8420" s="178"/>
      <c r="X8420" s="178"/>
      <c r="Y8420" s="210">
        <f t="shared" si="663"/>
        <v>0.4041708838413558</v>
      </c>
      <c r="Z8420" s="211">
        <f t="shared" si="665"/>
        <v>0.46</v>
      </c>
      <c r="AA8420" s="178"/>
      <c r="AB8420" s="178"/>
      <c r="AC8420" s="178"/>
    </row>
    <row r="8421" spans="2:29" x14ac:dyDescent="0.35">
      <c r="B8421" s="222">
        <v>849800</v>
      </c>
      <c r="C8421" s="208">
        <v>362939</v>
      </c>
      <c r="D8421" s="309">
        <v>19961.64</v>
      </c>
      <c r="E8421" s="206">
        <v>29035.119999999999</v>
      </c>
      <c r="F8421" s="206">
        <v>32664.51</v>
      </c>
      <c r="G8421" s="205">
        <f t="shared" si="666"/>
        <v>0.42708755001176746</v>
      </c>
      <c r="H8421" s="207">
        <f t="shared" si="667"/>
        <v>0.45</v>
      </c>
      <c r="I8421" s="213">
        <v>343468</v>
      </c>
      <c r="J8421" s="213">
        <v>18890.740000000002</v>
      </c>
      <c r="K8421" s="212">
        <v>27477.439999999999</v>
      </c>
      <c r="L8421" s="212">
        <v>30912.12</v>
      </c>
      <c r="M8421" s="239">
        <f t="shared" si="664"/>
        <v>0.51520000000025901</v>
      </c>
      <c r="N8421" s="239"/>
      <c r="O8421" s="178"/>
      <c r="P8421" s="178"/>
      <c r="Q8421" s="178"/>
      <c r="R8421" s="178"/>
      <c r="S8421" s="178"/>
      <c r="T8421" s="178"/>
      <c r="U8421" s="178"/>
      <c r="V8421" s="178"/>
      <c r="W8421" s="178"/>
      <c r="X8421" s="178"/>
      <c r="Y8421" s="210">
        <f t="shared" si="663"/>
        <v>0.40417510002353496</v>
      </c>
      <c r="Z8421" s="211">
        <f t="shared" si="665"/>
        <v>0.44</v>
      </c>
      <c r="AA8421" s="178"/>
      <c r="AB8421" s="178"/>
      <c r="AC8421" s="178"/>
    </row>
    <row r="8422" spans="2:29" x14ac:dyDescent="0.35">
      <c r="B8422" s="222">
        <v>849900</v>
      </c>
      <c r="C8422" s="208">
        <v>362984</v>
      </c>
      <c r="D8422" s="309">
        <v>19964.12</v>
      </c>
      <c r="E8422" s="206">
        <v>29038.720000000001</v>
      </c>
      <c r="F8422" s="206">
        <v>32668.560000000001</v>
      </c>
      <c r="G8422" s="205">
        <f t="shared" si="666"/>
        <v>0.42709024591128369</v>
      </c>
      <c r="H8422" s="207">
        <f t="shared" si="667"/>
        <v>0.45</v>
      </c>
      <c r="I8422" s="213">
        <v>343514</v>
      </c>
      <c r="J8422" s="213">
        <v>18893.27</v>
      </c>
      <c r="K8422" s="212">
        <v>27481.119999999999</v>
      </c>
      <c r="L8422" s="212">
        <v>30916.26</v>
      </c>
      <c r="M8422" s="239">
        <f t="shared" si="664"/>
        <v>0.51529999999995202</v>
      </c>
      <c r="N8422" s="239"/>
      <c r="O8422" s="178"/>
      <c r="P8422" s="178"/>
      <c r="Q8422" s="178"/>
      <c r="R8422" s="178"/>
      <c r="S8422" s="178"/>
      <c r="T8422" s="178"/>
      <c r="U8422" s="178"/>
      <c r="V8422" s="178"/>
      <c r="W8422" s="178"/>
      <c r="X8422" s="178"/>
      <c r="Y8422" s="210">
        <f t="shared" si="663"/>
        <v>0.40418166843158021</v>
      </c>
      <c r="Z8422" s="211">
        <f t="shared" si="665"/>
        <v>0.46</v>
      </c>
      <c r="AA8422" s="178"/>
      <c r="AB8422" s="178"/>
      <c r="AC8422" s="178"/>
    </row>
    <row r="8423" spans="2:29" x14ac:dyDescent="0.35">
      <c r="B8423" s="222">
        <v>850000</v>
      </c>
      <c r="C8423" s="208">
        <v>363029</v>
      </c>
      <c r="D8423" s="309">
        <v>19966.59</v>
      </c>
      <c r="E8423" s="206">
        <v>29042.32</v>
      </c>
      <c r="F8423" s="206">
        <v>32672.61</v>
      </c>
      <c r="G8423" s="205">
        <f t="shared" si="666"/>
        <v>0.42709294117647056</v>
      </c>
      <c r="H8423" s="207">
        <f t="shared" si="667"/>
        <v>0.45</v>
      </c>
      <c r="I8423" s="213">
        <v>343558</v>
      </c>
      <c r="J8423" s="213">
        <v>18895.689999999999</v>
      </c>
      <c r="K8423" s="212">
        <v>27484.639999999999</v>
      </c>
      <c r="L8423" s="212">
        <v>30920.22</v>
      </c>
      <c r="M8423" s="239">
        <f t="shared" si="664"/>
        <v>0.51520000000011346</v>
      </c>
      <c r="N8423" s="239"/>
      <c r="O8423" s="178"/>
      <c r="P8423" s="178"/>
      <c r="Q8423" s="178"/>
      <c r="R8423" s="178"/>
      <c r="S8423" s="178"/>
      <c r="T8423" s="178"/>
      <c r="U8423" s="178"/>
      <c r="V8423" s="178"/>
      <c r="W8423" s="178"/>
      <c r="X8423" s="178"/>
      <c r="Y8423" s="210">
        <f t="shared" si="663"/>
        <v>0.40418588235294117</v>
      </c>
      <c r="Z8423" s="211">
        <f t="shared" si="665"/>
        <v>0.44</v>
      </c>
      <c r="AA8423" s="178"/>
      <c r="AB8423" s="178"/>
      <c r="AC8423" s="178"/>
    </row>
    <row r="8424" spans="2:29" x14ac:dyDescent="0.35">
      <c r="B8424" s="222">
        <v>850100</v>
      </c>
      <c r="C8424" s="208">
        <v>363074</v>
      </c>
      <c r="D8424" s="309">
        <v>19969.07</v>
      </c>
      <c r="E8424" s="206">
        <v>29045.919999999998</v>
      </c>
      <c r="F8424" s="206">
        <v>32676.66</v>
      </c>
      <c r="G8424" s="205">
        <f t="shared" si="666"/>
        <v>0.42709563580755205</v>
      </c>
      <c r="H8424" s="207">
        <f t="shared" si="667"/>
        <v>0.45</v>
      </c>
      <c r="I8424" s="213">
        <v>343604</v>
      </c>
      <c r="J8424" s="213">
        <v>18898.22</v>
      </c>
      <c r="K8424" s="212">
        <v>27488.32</v>
      </c>
      <c r="L8424" s="212">
        <v>30924.36</v>
      </c>
      <c r="M8424" s="239">
        <f t="shared" si="664"/>
        <v>0.51529999999980647</v>
      </c>
      <c r="N8424" s="239"/>
      <c r="O8424" s="178"/>
      <c r="P8424" s="178"/>
      <c r="Q8424" s="178"/>
      <c r="R8424" s="178"/>
      <c r="S8424" s="178"/>
      <c r="T8424" s="178"/>
      <c r="U8424" s="178"/>
      <c r="V8424" s="178"/>
      <c r="W8424" s="178"/>
      <c r="X8424" s="178"/>
      <c r="Y8424" s="210">
        <f t="shared" si="663"/>
        <v>0.4041924479473003</v>
      </c>
      <c r="Z8424" s="211">
        <f t="shared" si="665"/>
        <v>0.46</v>
      </c>
      <c r="AA8424" s="178"/>
      <c r="AB8424" s="178"/>
      <c r="AC8424" s="178"/>
    </row>
    <row r="8425" spans="2:29" x14ac:dyDescent="0.35">
      <c r="B8425" s="222">
        <v>850200</v>
      </c>
      <c r="C8425" s="208">
        <v>363119</v>
      </c>
      <c r="D8425" s="309">
        <v>19971.54</v>
      </c>
      <c r="E8425" s="206">
        <v>29049.52</v>
      </c>
      <c r="F8425" s="206">
        <v>32680.71</v>
      </c>
      <c r="G8425" s="205">
        <f t="shared" si="666"/>
        <v>0.42709832980475182</v>
      </c>
      <c r="H8425" s="207">
        <f t="shared" si="667"/>
        <v>0.45</v>
      </c>
      <c r="I8425" s="213">
        <v>343648</v>
      </c>
      <c r="J8425" s="213">
        <v>18900.64</v>
      </c>
      <c r="K8425" s="212">
        <v>27491.84</v>
      </c>
      <c r="L8425" s="212">
        <v>30928.32</v>
      </c>
      <c r="M8425" s="239">
        <f t="shared" si="664"/>
        <v>0.51520000000000432</v>
      </c>
      <c r="N8425" s="239"/>
      <c r="O8425" s="178"/>
      <c r="P8425" s="178"/>
      <c r="Q8425" s="178"/>
      <c r="R8425" s="178"/>
      <c r="S8425" s="178"/>
      <c r="T8425" s="178"/>
      <c r="U8425" s="178"/>
      <c r="V8425" s="178"/>
      <c r="W8425" s="178"/>
      <c r="X8425" s="178"/>
      <c r="Y8425" s="210">
        <f t="shared" si="663"/>
        <v>0.40419665960950363</v>
      </c>
      <c r="Z8425" s="211">
        <f t="shared" si="665"/>
        <v>0.44</v>
      </c>
      <c r="AA8425" s="178"/>
      <c r="AB8425" s="178"/>
      <c r="AC8425" s="178"/>
    </row>
    <row r="8426" spans="2:29" x14ac:dyDescent="0.35">
      <c r="B8426" s="222">
        <v>850300</v>
      </c>
      <c r="C8426" s="208">
        <v>363164</v>
      </c>
      <c r="D8426" s="309">
        <v>19974.02</v>
      </c>
      <c r="E8426" s="206">
        <v>29053.119999999999</v>
      </c>
      <c r="F8426" s="206">
        <v>32684.76</v>
      </c>
      <c r="G8426" s="205">
        <f t="shared" si="666"/>
        <v>0.42710102316829357</v>
      </c>
      <c r="H8426" s="207">
        <f t="shared" si="667"/>
        <v>0.45</v>
      </c>
      <c r="I8426" s="213">
        <v>343694</v>
      </c>
      <c r="J8426" s="213">
        <v>18903.169999999998</v>
      </c>
      <c r="K8426" s="212">
        <v>27495.52</v>
      </c>
      <c r="L8426" s="212">
        <v>30932.46</v>
      </c>
      <c r="M8426" s="239">
        <f t="shared" si="664"/>
        <v>0.51530000000027942</v>
      </c>
      <c r="N8426" s="239"/>
      <c r="O8426" s="178"/>
      <c r="P8426" s="178"/>
      <c r="Q8426" s="178"/>
      <c r="R8426" s="178"/>
      <c r="S8426" s="178"/>
      <c r="T8426" s="178"/>
      <c r="U8426" s="178"/>
      <c r="V8426" s="178"/>
      <c r="W8426" s="178"/>
      <c r="X8426" s="178"/>
      <c r="Y8426" s="210">
        <f t="shared" si="663"/>
        <v>0.40420322239209688</v>
      </c>
      <c r="Z8426" s="211">
        <f t="shared" si="665"/>
        <v>0.46</v>
      </c>
      <c r="AA8426" s="178"/>
      <c r="AB8426" s="178"/>
      <c r="AC8426" s="178"/>
    </row>
    <row r="8427" spans="2:29" x14ac:dyDescent="0.35">
      <c r="B8427" s="222">
        <v>850400</v>
      </c>
      <c r="C8427" s="208">
        <v>363209</v>
      </c>
      <c r="D8427" s="309">
        <v>19976.490000000002</v>
      </c>
      <c r="E8427" s="206">
        <v>29056.720000000001</v>
      </c>
      <c r="F8427" s="206">
        <v>32688.81</v>
      </c>
      <c r="G8427" s="205">
        <f t="shared" si="666"/>
        <v>0.42710371589840074</v>
      </c>
      <c r="H8427" s="207">
        <f t="shared" si="667"/>
        <v>0.45</v>
      </c>
      <c r="I8427" s="213">
        <v>343738</v>
      </c>
      <c r="J8427" s="213">
        <v>18905.59</v>
      </c>
      <c r="K8427" s="212">
        <v>27499.040000000001</v>
      </c>
      <c r="L8427" s="212">
        <v>30936.42</v>
      </c>
      <c r="M8427" s="239">
        <f t="shared" si="664"/>
        <v>0.51519999999989519</v>
      </c>
      <c r="N8427" s="239"/>
      <c r="O8427" s="178"/>
      <c r="P8427" s="178"/>
      <c r="Q8427" s="178"/>
      <c r="R8427" s="178"/>
      <c r="S8427" s="178"/>
      <c r="T8427" s="178"/>
      <c r="U8427" s="178"/>
      <c r="V8427" s="178"/>
      <c r="W8427" s="178"/>
      <c r="X8427" s="178"/>
      <c r="Y8427" s="210">
        <f t="shared" si="663"/>
        <v>0.40420743179680152</v>
      </c>
      <c r="Z8427" s="211">
        <f t="shared" si="665"/>
        <v>0.44</v>
      </c>
      <c r="AA8427" s="178"/>
      <c r="AB8427" s="178"/>
      <c r="AC8427" s="178"/>
    </row>
    <row r="8428" spans="2:29" x14ac:dyDescent="0.35">
      <c r="B8428" s="222">
        <v>850500</v>
      </c>
      <c r="C8428" s="208">
        <v>363254</v>
      </c>
      <c r="D8428" s="309">
        <v>19978.97</v>
      </c>
      <c r="E8428" s="206">
        <v>29060.32</v>
      </c>
      <c r="F8428" s="206">
        <v>32692.86</v>
      </c>
      <c r="G8428" s="205">
        <f t="shared" si="666"/>
        <v>0.42710640799529687</v>
      </c>
      <c r="H8428" s="207">
        <f t="shared" si="667"/>
        <v>0.45</v>
      </c>
      <c r="I8428" s="213">
        <v>343784</v>
      </c>
      <c r="J8428" s="213">
        <v>18908.12</v>
      </c>
      <c r="K8428" s="212">
        <v>27502.720000000001</v>
      </c>
      <c r="L8428" s="212">
        <v>30940.560000000001</v>
      </c>
      <c r="M8428" s="239">
        <f t="shared" si="664"/>
        <v>0.51529999999955178</v>
      </c>
      <c r="N8428" s="239"/>
      <c r="O8428" s="178"/>
      <c r="P8428" s="178"/>
      <c r="Q8428" s="178"/>
      <c r="R8428" s="178"/>
      <c r="S8428" s="178"/>
      <c r="T8428" s="178"/>
      <c r="U8428" s="178"/>
      <c r="V8428" s="178"/>
      <c r="W8428" s="178"/>
      <c r="X8428" s="178"/>
      <c r="Y8428" s="210">
        <f t="shared" si="663"/>
        <v>0.40421399176954731</v>
      </c>
      <c r="Z8428" s="211">
        <f t="shared" si="665"/>
        <v>0.46</v>
      </c>
      <c r="AA8428" s="178"/>
      <c r="AB8428" s="178"/>
      <c r="AC8428" s="178"/>
    </row>
    <row r="8429" spans="2:29" x14ac:dyDescent="0.35">
      <c r="B8429" s="222">
        <v>850600</v>
      </c>
      <c r="C8429" s="208">
        <v>363299</v>
      </c>
      <c r="D8429" s="309">
        <v>19981.439999999999</v>
      </c>
      <c r="E8429" s="206">
        <v>29063.919999999998</v>
      </c>
      <c r="F8429" s="206">
        <v>32696.91</v>
      </c>
      <c r="G8429" s="205">
        <f t="shared" si="666"/>
        <v>0.42710909945920528</v>
      </c>
      <c r="H8429" s="207">
        <f t="shared" si="667"/>
        <v>0.45</v>
      </c>
      <c r="I8429" s="213">
        <v>343828</v>
      </c>
      <c r="J8429" s="213">
        <v>18910.54</v>
      </c>
      <c r="K8429" s="212">
        <v>27506.240000000002</v>
      </c>
      <c r="L8429" s="212">
        <v>30944.52</v>
      </c>
      <c r="M8429" s="239">
        <f t="shared" si="664"/>
        <v>0.51519999999974975</v>
      </c>
      <c r="N8429" s="239"/>
      <c r="O8429" s="178"/>
      <c r="P8429" s="178"/>
      <c r="Q8429" s="178"/>
      <c r="R8429" s="178"/>
      <c r="S8429" s="178"/>
      <c r="T8429" s="178"/>
      <c r="U8429" s="178"/>
      <c r="V8429" s="178"/>
      <c r="W8429" s="178"/>
      <c r="X8429" s="178"/>
      <c r="Y8429" s="210">
        <f t="shared" si="663"/>
        <v>0.40421819891841054</v>
      </c>
      <c r="Z8429" s="211">
        <f t="shared" si="665"/>
        <v>0.44</v>
      </c>
      <c r="AA8429" s="178"/>
      <c r="AB8429" s="178"/>
      <c r="AC8429" s="178"/>
    </row>
    <row r="8430" spans="2:29" x14ac:dyDescent="0.35">
      <c r="B8430" s="222">
        <v>850700</v>
      </c>
      <c r="C8430" s="208">
        <v>363344</v>
      </c>
      <c r="D8430" s="309">
        <v>19983.919999999998</v>
      </c>
      <c r="E8430" s="206">
        <v>29067.52</v>
      </c>
      <c r="F8430" s="206">
        <v>32700.959999999999</v>
      </c>
      <c r="G8430" s="205">
        <f t="shared" si="666"/>
        <v>0.42711179029034912</v>
      </c>
      <c r="H8430" s="207">
        <f t="shared" si="667"/>
        <v>0.45</v>
      </c>
      <c r="I8430" s="213">
        <v>343874</v>
      </c>
      <c r="J8430" s="213">
        <v>18913.07</v>
      </c>
      <c r="K8430" s="212">
        <v>27509.919999999998</v>
      </c>
      <c r="L8430" s="212">
        <v>30948.66</v>
      </c>
      <c r="M8430" s="239">
        <f t="shared" si="664"/>
        <v>0.51530000000006115</v>
      </c>
      <c r="N8430" s="239"/>
      <c r="O8430" s="178"/>
      <c r="P8430" s="178"/>
      <c r="Q8430" s="178"/>
      <c r="R8430" s="178"/>
      <c r="S8430" s="178"/>
      <c r="T8430" s="178"/>
      <c r="U8430" s="178"/>
      <c r="V8430" s="178"/>
      <c r="W8430" s="178"/>
      <c r="X8430" s="178"/>
      <c r="Y8430" s="210">
        <f t="shared" si="663"/>
        <v>0.40422475608322556</v>
      </c>
      <c r="Z8430" s="211">
        <f t="shared" si="665"/>
        <v>0.46</v>
      </c>
      <c r="AA8430" s="178"/>
      <c r="AB8430" s="178"/>
      <c r="AC8430" s="178"/>
    </row>
    <row r="8431" spans="2:29" x14ac:dyDescent="0.35">
      <c r="B8431" s="222">
        <v>850800</v>
      </c>
      <c r="C8431" s="208">
        <v>363389</v>
      </c>
      <c r="D8431" s="309">
        <v>19986.39</v>
      </c>
      <c r="E8431" s="206">
        <v>29071.119999999999</v>
      </c>
      <c r="F8431" s="206">
        <v>32705.01</v>
      </c>
      <c r="G8431" s="205">
        <f t="shared" si="666"/>
        <v>0.42711448048895156</v>
      </c>
      <c r="H8431" s="207">
        <f t="shared" si="667"/>
        <v>0.45</v>
      </c>
      <c r="I8431" s="213">
        <v>343918</v>
      </c>
      <c r="J8431" s="213">
        <v>18915.490000000002</v>
      </c>
      <c r="K8431" s="212">
        <v>27513.439999999999</v>
      </c>
      <c r="L8431" s="212">
        <v>30952.62</v>
      </c>
      <c r="M8431" s="239">
        <f t="shared" si="664"/>
        <v>0.51520000000025901</v>
      </c>
      <c r="N8431" s="239"/>
      <c r="O8431" s="178"/>
      <c r="P8431" s="178"/>
      <c r="Q8431" s="178"/>
      <c r="R8431" s="178"/>
      <c r="S8431" s="178"/>
      <c r="T8431" s="178"/>
      <c r="U8431" s="178"/>
      <c r="V8431" s="178"/>
      <c r="W8431" s="178"/>
      <c r="X8431" s="178"/>
      <c r="Y8431" s="210">
        <f t="shared" si="663"/>
        <v>0.40422896097790317</v>
      </c>
      <c r="Z8431" s="211">
        <f t="shared" si="665"/>
        <v>0.44</v>
      </c>
      <c r="AA8431" s="178"/>
      <c r="AB8431" s="178"/>
      <c r="AC8431" s="178"/>
    </row>
    <row r="8432" spans="2:29" x14ac:dyDescent="0.35">
      <c r="B8432" s="222">
        <v>850900</v>
      </c>
      <c r="C8432" s="208">
        <v>363434</v>
      </c>
      <c r="D8432" s="309">
        <v>19988.87</v>
      </c>
      <c r="E8432" s="206">
        <v>29074.720000000001</v>
      </c>
      <c r="F8432" s="206">
        <v>32709.06</v>
      </c>
      <c r="G8432" s="205">
        <f t="shared" si="666"/>
        <v>0.42711717005523564</v>
      </c>
      <c r="H8432" s="207">
        <f t="shared" si="667"/>
        <v>0.45</v>
      </c>
      <c r="I8432" s="213">
        <v>343964</v>
      </c>
      <c r="J8432" s="213">
        <v>18918.02</v>
      </c>
      <c r="K8432" s="212">
        <v>27517.119999999999</v>
      </c>
      <c r="L8432" s="212">
        <v>30956.76</v>
      </c>
      <c r="M8432" s="239">
        <f t="shared" si="664"/>
        <v>0.51529999999995202</v>
      </c>
      <c r="N8432" s="239"/>
      <c r="O8432" s="178"/>
      <c r="P8432" s="178"/>
      <c r="Q8432" s="178"/>
      <c r="R8432" s="178"/>
      <c r="S8432" s="178"/>
      <c r="T8432" s="178"/>
      <c r="U8432" s="178"/>
      <c r="V8432" s="178"/>
      <c r="W8432" s="178"/>
      <c r="X8432" s="178"/>
      <c r="Y8432" s="210">
        <f t="shared" si="663"/>
        <v>0.40423551533670232</v>
      </c>
      <c r="Z8432" s="211">
        <f t="shared" si="665"/>
        <v>0.46</v>
      </c>
      <c r="AA8432" s="178"/>
      <c r="AB8432" s="178"/>
      <c r="AC8432" s="178"/>
    </row>
    <row r="8433" spans="2:29" x14ac:dyDescent="0.35">
      <c r="B8433" s="222">
        <v>851000</v>
      </c>
      <c r="C8433" s="208">
        <v>363479</v>
      </c>
      <c r="D8433" s="309">
        <v>19991.34</v>
      </c>
      <c r="E8433" s="206">
        <v>29078.32</v>
      </c>
      <c r="F8433" s="206">
        <v>32713.11</v>
      </c>
      <c r="G8433" s="205">
        <f t="shared" si="666"/>
        <v>0.42711985898942423</v>
      </c>
      <c r="H8433" s="207">
        <f t="shared" si="667"/>
        <v>0.45</v>
      </c>
      <c r="I8433" s="213">
        <v>344008</v>
      </c>
      <c r="J8433" s="213">
        <v>18920.439999999999</v>
      </c>
      <c r="K8433" s="212">
        <v>27520.639999999999</v>
      </c>
      <c r="L8433" s="212">
        <v>30960.720000000001</v>
      </c>
      <c r="M8433" s="239">
        <f t="shared" si="664"/>
        <v>0.51520000000011346</v>
      </c>
      <c r="N8433" s="239"/>
      <c r="O8433" s="178"/>
      <c r="P8433" s="178"/>
      <c r="Q8433" s="178"/>
      <c r="R8433" s="178"/>
      <c r="S8433" s="178"/>
      <c r="T8433" s="178"/>
      <c r="U8433" s="178"/>
      <c r="V8433" s="178"/>
      <c r="W8433" s="178"/>
      <c r="X8433" s="178"/>
      <c r="Y8433" s="210">
        <f t="shared" si="663"/>
        <v>0.40423971797884839</v>
      </c>
      <c r="Z8433" s="211">
        <f t="shared" si="665"/>
        <v>0.44</v>
      </c>
      <c r="AA8433" s="178"/>
      <c r="AB8433" s="178"/>
      <c r="AC8433" s="178"/>
    </row>
    <row r="8434" spans="2:29" x14ac:dyDescent="0.35">
      <c r="B8434" s="222">
        <v>851100</v>
      </c>
      <c r="C8434" s="208">
        <v>363524</v>
      </c>
      <c r="D8434" s="309">
        <v>19993.82</v>
      </c>
      <c r="E8434" s="206">
        <v>29081.919999999998</v>
      </c>
      <c r="F8434" s="206">
        <v>32717.16</v>
      </c>
      <c r="G8434" s="205">
        <f t="shared" si="666"/>
        <v>0.4271225472917401</v>
      </c>
      <c r="H8434" s="207">
        <f t="shared" si="667"/>
        <v>0.45</v>
      </c>
      <c r="I8434" s="213">
        <v>344054</v>
      </c>
      <c r="J8434" s="213">
        <v>18922.97</v>
      </c>
      <c r="K8434" s="212">
        <v>27524.32</v>
      </c>
      <c r="L8434" s="212">
        <v>30964.86</v>
      </c>
      <c r="M8434" s="239">
        <f t="shared" si="664"/>
        <v>0.51529999999980647</v>
      </c>
      <c r="N8434" s="239"/>
      <c r="O8434" s="178"/>
      <c r="P8434" s="178"/>
      <c r="Q8434" s="178"/>
      <c r="R8434" s="178"/>
      <c r="S8434" s="178"/>
      <c r="T8434" s="178"/>
      <c r="U8434" s="178"/>
      <c r="V8434" s="178"/>
      <c r="W8434" s="178"/>
      <c r="X8434" s="178"/>
      <c r="Y8434" s="210">
        <f t="shared" si="663"/>
        <v>0.40424626953354481</v>
      </c>
      <c r="Z8434" s="211">
        <f t="shared" si="665"/>
        <v>0.46</v>
      </c>
      <c r="AA8434" s="178"/>
      <c r="AB8434" s="178"/>
      <c r="AC8434" s="178"/>
    </row>
    <row r="8435" spans="2:29" x14ac:dyDescent="0.35">
      <c r="B8435" s="222">
        <v>851200</v>
      </c>
      <c r="C8435" s="208">
        <v>363569</v>
      </c>
      <c r="D8435" s="309">
        <v>19996.29</v>
      </c>
      <c r="E8435" s="206">
        <v>29085.52</v>
      </c>
      <c r="F8435" s="206">
        <v>32721.21</v>
      </c>
      <c r="G8435" s="205">
        <f t="shared" si="666"/>
        <v>0.42712523496240601</v>
      </c>
      <c r="H8435" s="207">
        <f t="shared" si="667"/>
        <v>0.45</v>
      </c>
      <c r="I8435" s="213">
        <v>344098</v>
      </c>
      <c r="J8435" s="213">
        <v>18925.39</v>
      </c>
      <c r="K8435" s="212">
        <v>27527.84</v>
      </c>
      <c r="L8435" s="212">
        <v>30968.82</v>
      </c>
      <c r="M8435" s="239">
        <f t="shared" si="664"/>
        <v>0.51520000000000432</v>
      </c>
      <c r="N8435" s="239"/>
      <c r="O8435" s="178"/>
      <c r="P8435" s="178"/>
      <c r="Q8435" s="178"/>
      <c r="R8435" s="178"/>
      <c r="S8435" s="178"/>
      <c r="T8435" s="178"/>
      <c r="U8435" s="178"/>
      <c r="V8435" s="178"/>
      <c r="W8435" s="178"/>
      <c r="X8435" s="178"/>
      <c r="Y8435" s="210">
        <f t="shared" si="663"/>
        <v>0.40425046992481201</v>
      </c>
      <c r="Z8435" s="211">
        <f t="shared" si="665"/>
        <v>0.44</v>
      </c>
      <c r="AA8435" s="178"/>
      <c r="AB8435" s="178"/>
      <c r="AC8435" s="178"/>
    </row>
    <row r="8436" spans="2:29" x14ac:dyDescent="0.35">
      <c r="B8436" s="222">
        <v>851300</v>
      </c>
      <c r="C8436" s="208">
        <v>363614</v>
      </c>
      <c r="D8436" s="309">
        <v>19998.77</v>
      </c>
      <c r="E8436" s="206">
        <v>29089.119999999999</v>
      </c>
      <c r="F8436" s="206">
        <v>32725.26</v>
      </c>
      <c r="G8436" s="205">
        <f t="shared" si="666"/>
        <v>0.42712792200164457</v>
      </c>
      <c r="H8436" s="207">
        <f t="shared" si="667"/>
        <v>0.45</v>
      </c>
      <c r="I8436" s="213">
        <v>344144</v>
      </c>
      <c r="J8436" s="213">
        <v>18927.919999999998</v>
      </c>
      <c r="K8436" s="212">
        <v>27531.52</v>
      </c>
      <c r="L8436" s="212">
        <v>30972.959999999999</v>
      </c>
      <c r="M8436" s="239">
        <f t="shared" si="664"/>
        <v>0.51530000000027942</v>
      </c>
      <c r="N8436" s="239"/>
      <c r="O8436" s="178"/>
      <c r="P8436" s="178"/>
      <c r="Q8436" s="178"/>
      <c r="R8436" s="178"/>
      <c r="S8436" s="178"/>
      <c r="T8436" s="178"/>
      <c r="U8436" s="178"/>
      <c r="V8436" s="178"/>
      <c r="W8436" s="178"/>
      <c r="X8436" s="178"/>
      <c r="Y8436" s="210">
        <f t="shared" si="663"/>
        <v>0.40425701867731706</v>
      </c>
      <c r="Z8436" s="211">
        <f t="shared" si="665"/>
        <v>0.46</v>
      </c>
      <c r="AA8436" s="178"/>
      <c r="AB8436" s="178"/>
      <c r="AC8436" s="178"/>
    </row>
    <row r="8437" spans="2:29" x14ac:dyDescent="0.35">
      <c r="B8437" s="222">
        <v>851400</v>
      </c>
      <c r="C8437" s="208">
        <v>363659</v>
      </c>
      <c r="D8437" s="309">
        <v>20001.240000000002</v>
      </c>
      <c r="E8437" s="206">
        <v>29092.720000000001</v>
      </c>
      <c r="F8437" s="206">
        <v>32729.31</v>
      </c>
      <c r="G8437" s="205">
        <f t="shared" si="666"/>
        <v>0.4271306084096782</v>
      </c>
      <c r="H8437" s="207">
        <f t="shared" si="667"/>
        <v>0.45</v>
      </c>
      <c r="I8437" s="213">
        <v>344188</v>
      </c>
      <c r="J8437" s="213">
        <v>18930.34</v>
      </c>
      <c r="K8437" s="212">
        <v>27535.040000000001</v>
      </c>
      <c r="L8437" s="212">
        <v>30976.92</v>
      </c>
      <c r="M8437" s="239">
        <f t="shared" si="664"/>
        <v>0.51519999999985888</v>
      </c>
      <c r="N8437" s="239"/>
      <c r="O8437" s="178"/>
      <c r="P8437" s="178"/>
      <c r="Q8437" s="178"/>
      <c r="R8437" s="178"/>
      <c r="S8437" s="178"/>
      <c r="T8437" s="178"/>
      <c r="U8437" s="178"/>
      <c r="V8437" s="178"/>
      <c r="W8437" s="178"/>
      <c r="X8437" s="178"/>
      <c r="Y8437" s="210">
        <f t="shared" si="663"/>
        <v>0.40426121681935634</v>
      </c>
      <c r="Z8437" s="211">
        <f t="shared" si="665"/>
        <v>0.44</v>
      </c>
      <c r="AA8437" s="178"/>
      <c r="AB8437" s="178"/>
      <c r="AC8437" s="178"/>
    </row>
    <row r="8438" spans="2:29" x14ac:dyDescent="0.35">
      <c r="B8438" s="222">
        <v>851500</v>
      </c>
      <c r="C8438" s="208">
        <v>363704</v>
      </c>
      <c r="D8438" s="309">
        <v>20003.72</v>
      </c>
      <c r="E8438" s="206">
        <v>29096.32</v>
      </c>
      <c r="F8438" s="206">
        <v>32733.360000000001</v>
      </c>
      <c r="G8438" s="205">
        <f t="shared" si="666"/>
        <v>0.4271332941867293</v>
      </c>
      <c r="H8438" s="207">
        <f t="shared" si="667"/>
        <v>0.45</v>
      </c>
      <c r="I8438" s="213">
        <v>344234</v>
      </c>
      <c r="J8438" s="213">
        <v>18932.87</v>
      </c>
      <c r="K8438" s="212">
        <v>27538.720000000001</v>
      </c>
      <c r="L8438" s="212">
        <v>30981.06</v>
      </c>
      <c r="M8438" s="239">
        <f t="shared" si="664"/>
        <v>0.51529999999951537</v>
      </c>
      <c r="N8438" s="239"/>
      <c r="O8438" s="178"/>
      <c r="P8438" s="178"/>
      <c r="Q8438" s="178"/>
      <c r="R8438" s="178"/>
      <c r="S8438" s="178"/>
      <c r="T8438" s="178"/>
      <c r="U8438" s="178"/>
      <c r="V8438" s="178"/>
      <c r="W8438" s="178"/>
      <c r="X8438" s="178"/>
      <c r="Y8438" s="210">
        <f t="shared" si="663"/>
        <v>0.40426776277157955</v>
      </c>
      <c r="Z8438" s="211">
        <f t="shared" si="665"/>
        <v>0.46</v>
      </c>
      <c r="AA8438" s="178"/>
      <c r="AB8438" s="178"/>
      <c r="AC8438" s="178"/>
    </row>
    <row r="8439" spans="2:29" x14ac:dyDescent="0.35">
      <c r="B8439" s="222">
        <v>851600</v>
      </c>
      <c r="C8439" s="208">
        <v>363749</v>
      </c>
      <c r="D8439" s="309">
        <v>20006.189999999999</v>
      </c>
      <c r="E8439" s="206">
        <v>29099.919999999998</v>
      </c>
      <c r="F8439" s="206">
        <v>32737.41</v>
      </c>
      <c r="G8439" s="205">
        <f t="shared" si="666"/>
        <v>0.42713597933302022</v>
      </c>
      <c r="H8439" s="207">
        <f t="shared" si="667"/>
        <v>0.45</v>
      </c>
      <c r="I8439" s="213">
        <v>344278</v>
      </c>
      <c r="J8439" s="213">
        <v>18935.29</v>
      </c>
      <c r="K8439" s="212">
        <v>27542.240000000002</v>
      </c>
      <c r="L8439" s="212">
        <v>30985.02</v>
      </c>
      <c r="M8439" s="239">
        <f t="shared" si="664"/>
        <v>0.51519999999974975</v>
      </c>
      <c r="N8439" s="239"/>
      <c r="O8439" s="178"/>
      <c r="P8439" s="178"/>
      <c r="Q8439" s="178"/>
      <c r="R8439" s="178"/>
      <c r="S8439" s="178"/>
      <c r="T8439" s="178"/>
      <c r="U8439" s="178"/>
      <c r="V8439" s="178"/>
      <c r="W8439" s="178"/>
      <c r="X8439" s="178"/>
      <c r="Y8439" s="210">
        <f t="shared" si="663"/>
        <v>0.40427195866604038</v>
      </c>
      <c r="Z8439" s="211">
        <f t="shared" si="665"/>
        <v>0.44</v>
      </c>
      <c r="AA8439" s="178"/>
      <c r="AB8439" s="178"/>
      <c r="AC8439" s="178"/>
    </row>
    <row r="8440" spans="2:29" x14ac:dyDescent="0.35">
      <c r="B8440" s="222">
        <v>851700</v>
      </c>
      <c r="C8440" s="208">
        <v>363794</v>
      </c>
      <c r="D8440" s="309">
        <v>20008.669999999998</v>
      </c>
      <c r="E8440" s="206">
        <v>29103.52</v>
      </c>
      <c r="F8440" s="206">
        <v>32741.46</v>
      </c>
      <c r="G8440" s="205">
        <f t="shared" si="666"/>
        <v>0.42713866384877303</v>
      </c>
      <c r="H8440" s="207">
        <f t="shared" si="667"/>
        <v>0.45</v>
      </c>
      <c r="I8440" s="213">
        <v>344324</v>
      </c>
      <c r="J8440" s="213">
        <v>18937.82</v>
      </c>
      <c r="K8440" s="212">
        <v>27545.919999999998</v>
      </c>
      <c r="L8440" s="212">
        <v>30989.16</v>
      </c>
      <c r="M8440" s="239">
        <f t="shared" si="664"/>
        <v>0.51530000000002474</v>
      </c>
      <c r="N8440" s="239"/>
      <c r="O8440" s="178"/>
      <c r="P8440" s="178"/>
      <c r="Q8440" s="178"/>
      <c r="R8440" s="178"/>
      <c r="S8440" s="178"/>
      <c r="T8440" s="178"/>
      <c r="U8440" s="178"/>
      <c r="V8440" s="178"/>
      <c r="W8440" s="178"/>
      <c r="X8440" s="178"/>
      <c r="Y8440" s="210">
        <f t="shared" si="663"/>
        <v>0.40427850181988961</v>
      </c>
      <c r="Z8440" s="211">
        <f t="shared" si="665"/>
        <v>0.46</v>
      </c>
      <c r="AA8440" s="178"/>
      <c r="AB8440" s="178"/>
      <c r="AC8440" s="178"/>
    </row>
    <row r="8441" spans="2:29" x14ac:dyDescent="0.35">
      <c r="B8441" s="222">
        <v>851800</v>
      </c>
      <c r="C8441" s="208">
        <v>363839</v>
      </c>
      <c r="D8441" s="309">
        <v>20011.14</v>
      </c>
      <c r="E8441" s="206">
        <v>29107.119999999999</v>
      </c>
      <c r="F8441" s="206">
        <v>32745.51</v>
      </c>
      <c r="G8441" s="205">
        <f t="shared" si="666"/>
        <v>0.42714134773420992</v>
      </c>
      <c r="H8441" s="207">
        <f t="shared" si="667"/>
        <v>0.45</v>
      </c>
      <c r="I8441" s="213">
        <v>344368</v>
      </c>
      <c r="J8441" s="213">
        <v>18940.240000000002</v>
      </c>
      <c r="K8441" s="212">
        <v>27549.439999999999</v>
      </c>
      <c r="L8441" s="212">
        <v>30993.119999999999</v>
      </c>
      <c r="M8441" s="239">
        <f t="shared" si="664"/>
        <v>0.51520000000025901</v>
      </c>
      <c r="N8441" s="239"/>
      <c r="O8441" s="178"/>
      <c r="P8441" s="178"/>
      <c r="Q8441" s="178"/>
      <c r="R8441" s="178"/>
      <c r="S8441" s="178"/>
      <c r="T8441" s="178"/>
      <c r="U8441" s="178"/>
      <c r="V8441" s="178"/>
      <c r="W8441" s="178"/>
      <c r="X8441" s="178"/>
      <c r="Y8441" s="210">
        <f t="shared" si="663"/>
        <v>0.40428269546841983</v>
      </c>
      <c r="Z8441" s="211">
        <f t="shared" si="665"/>
        <v>0.44</v>
      </c>
      <c r="AA8441" s="178"/>
      <c r="AB8441" s="178"/>
      <c r="AC8441" s="178"/>
    </row>
    <row r="8442" spans="2:29" x14ac:dyDescent="0.35">
      <c r="B8442" s="222">
        <v>851900</v>
      </c>
      <c r="C8442" s="208">
        <v>363884</v>
      </c>
      <c r="D8442" s="309">
        <v>20013.62</v>
      </c>
      <c r="E8442" s="206">
        <v>29110.720000000001</v>
      </c>
      <c r="F8442" s="206">
        <v>32749.56</v>
      </c>
      <c r="G8442" s="205">
        <f t="shared" si="666"/>
        <v>0.42714403098955278</v>
      </c>
      <c r="H8442" s="207">
        <f t="shared" si="667"/>
        <v>0.45</v>
      </c>
      <c r="I8442" s="213">
        <v>344414</v>
      </c>
      <c r="J8442" s="213">
        <v>18942.77</v>
      </c>
      <c r="K8442" s="212">
        <v>27553.119999999999</v>
      </c>
      <c r="L8442" s="212">
        <v>30997.26</v>
      </c>
      <c r="M8442" s="239">
        <f t="shared" si="664"/>
        <v>0.51529999999995202</v>
      </c>
      <c r="N8442" s="239"/>
      <c r="O8442" s="178"/>
      <c r="P8442" s="178"/>
      <c r="Q8442" s="178"/>
      <c r="R8442" s="178"/>
      <c r="S8442" s="178"/>
      <c r="T8442" s="178"/>
      <c r="U8442" s="178"/>
      <c r="V8442" s="178"/>
      <c r="W8442" s="178"/>
      <c r="X8442" s="178"/>
      <c r="Y8442" s="210">
        <f t="shared" si="663"/>
        <v>0.40428923582580117</v>
      </c>
      <c r="Z8442" s="211">
        <f t="shared" si="665"/>
        <v>0.46</v>
      </c>
      <c r="AA8442" s="178"/>
      <c r="AB8442" s="178"/>
      <c r="AC8442" s="178"/>
    </row>
    <row r="8443" spans="2:29" x14ac:dyDescent="0.35">
      <c r="B8443" s="222">
        <v>852000</v>
      </c>
      <c r="C8443" s="208">
        <v>363929</v>
      </c>
      <c r="D8443" s="309">
        <v>20016.09</v>
      </c>
      <c r="E8443" s="206">
        <v>29114.32</v>
      </c>
      <c r="F8443" s="206">
        <v>32753.61</v>
      </c>
      <c r="G8443" s="205">
        <f t="shared" si="666"/>
        <v>0.42714671361502349</v>
      </c>
      <c r="H8443" s="207">
        <f t="shared" si="667"/>
        <v>0.45</v>
      </c>
      <c r="I8443" s="213">
        <v>344458</v>
      </c>
      <c r="J8443" s="213">
        <v>18945.189999999999</v>
      </c>
      <c r="K8443" s="212">
        <v>27556.639999999999</v>
      </c>
      <c r="L8443" s="212">
        <v>31001.22</v>
      </c>
      <c r="M8443" s="239">
        <f t="shared" si="664"/>
        <v>0.51520000000014987</v>
      </c>
      <c r="N8443" s="239"/>
      <c r="O8443" s="178"/>
      <c r="P8443" s="178"/>
      <c r="Q8443" s="178"/>
      <c r="R8443" s="178"/>
      <c r="S8443" s="178"/>
      <c r="T8443" s="178"/>
      <c r="U8443" s="178"/>
      <c r="V8443" s="178"/>
      <c r="W8443" s="178"/>
      <c r="X8443" s="178"/>
      <c r="Y8443" s="210">
        <f t="shared" si="663"/>
        <v>0.40429342723004696</v>
      </c>
      <c r="Z8443" s="211">
        <f t="shared" si="665"/>
        <v>0.44</v>
      </c>
      <c r="AA8443" s="178"/>
      <c r="AB8443" s="178"/>
      <c r="AC8443" s="178"/>
    </row>
    <row r="8444" spans="2:29" x14ac:dyDescent="0.35">
      <c r="B8444" s="222">
        <v>852100</v>
      </c>
      <c r="C8444" s="208">
        <v>363974</v>
      </c>
      <c r="D8444" s="309">
        <v>20018.57</v>
      </c>
      <c r="E8444" s="206">
        <v>29117.919999999998</v>
      </c>
      <c r="F8444" s="206">
        <v>32757.66</v>
      </c>
      <c r="G8444" s="205">
        <f t="shared" si="666"/>
        <v>0.42714939561084381</v>
      </c>
      <c r="H8444" s="207">
        <f t="shared" si="667"/>
        <v>0.45</v>
      </c>
      <c r="I8444" s="213">
        <v>344504</v>
      </c>
      <c r="J8444" s="213">
        <v>18947.72</v>
      </c>
      <c r="K8444" s="212">
        <v>27560.32</v>
      </c>
      <c r="L8444" s="212">
        <v>31005.360000000001</v>
      </c>
      <c r="M8444" s="239">
        <f t="shared" si="664"/>
        <v>0.51529999999984288</v>
      </c>
      <c r="N8444" s="239"/>
      <c r="O8444" s="178"/>
      <c r="P8444" s="178"/>
      <c r="Q8444" s="178"/>
      <c r="R8444" s="178"/>
      <c r="S8444" s="178"/>
      <c r="T8444" s="178"/>
      <c r="U8444" s="178"/>
      <c r="V8444" s="178"/>
      <c r="W8444" s="178"/>
      <c r="X8444" s="178"/>
      <c r="Y8444" s="210">
        <f t="shared" si="663"/>
        <v>0.40429996479286467</v>
      </c>
      <c r="Z8444" s="211">
        <f t="shared" si="665"/>
        <v>0.46</v>
      </c>
      <c r="AA8444" s="178"/>
      <c r="AB8444" s="178"/>
      <c r="AC8444" s="178"/>
    </row>
    <row r="8445" spans="2:29" x14ac:dyDescent="0.35">
      <c r="B8445" s="222">
        <v>852200</v>
      </c>
      <c r="C8445" s="208">
        <v>364019</v>
      </c>
      <c r="D8445" s="309">
        <v>20021.04</v>
      </c>
      <c r="E8445" s="206">
        <v>29121.52</v>
      </c>
      <c r="F8445" s="206">
        <v>32761.71</v>
      </c>
      <c r="G8445" s="205">
        <f t="shared" si="666"/>
        <v>0.4271520769772354</v>
      </c>
      <c r="H8445" s="207">
        <f t="shared" si="667"/>
        <v>0.45</v>
      </c>
      <c r="I8445" s="213">
        <v>344548</v>
      </c>
      <c r="J8445" s="213">
        <v>18950.14</v>
      </c>
      <c r="K8445" s="212">
        <v>27563.84</v>
      </c>
      <c r="L8445" s="212">
        <v>31009.32</v>
      </c>
      <c r="M8445" s="239">
        <f t="shared" si="664"/>
        <v>0.51520000000000432</v>
      </c>
      <c r="N8445" s="239"/>
      <c r="O8445" s="178"/>
      <c r="P8445" s="178"/>
      <c r="Q8445" s="178"/>
      <c r="R8445" s="178"/>
      <c r="S8445" s="178"/>
      <c r="T8445" s="178"/>
      <c r="U8445" s="178"/>
      <c r="V8445" s="178"/>
      <c r="W8445" s="178"/>
      <c r="X8445" s="178"/>
      <c r="Y8445" s="210">
        <f t="shared" si="663"/>
        <v>0.40430415395447078</v>
      </c>
      <c r="Z8445" s="211">
        <f t="shared" si="665"/>
        <v>0.44</v>
      </c>
      <c r="AA8445" s="178"/>
      <c r="AB8445" s="178"/>
      <c r="AC8445" s="178"/>
    </row>
    <row r="8446" spans="2:29" x14ac:dyDescent="0.35">
      <c r="B8446" s="222">
        <v>852300</v>
      </c>
      <c r="C8446" s="208">
        <v>364064</v>
      </c>
      <c r="D8446" s="309">
        <v>20023.52</v>
      </c>
      <c r="E8446" s="206">
        <v>29125.119999999999</v>
      </c>
      <c r="F8446" s="206">
        <v>32765.759999999998</v>
      </c>
      <c r="G8446" s="205">
        <f t="shared" si="666"/>
        <v>0.4271547577144198</v>
      </c>
      <c r="H8446" s="207">
        <f t="shared" si="667"/>
        <v>0.45</v>
      </c>
      <c r="I8446" s="213">
        <v>344594</v>
      </c>
      <c r="J8446" s="213">
        <v>18952.669999999998</v>
      </c>
      <c r="K8446" s="212">
        <v>27567.52</v>
      </c>
      <c r="L8446" s="212">
        <v>31013.46</v>
      </c>
      <c r="M8446" s="239">
        <f t="shared" si="664"/>
        <v>0.51530000000027942</v>
      </c>
      <c r="N8446" s="239"/>
      <c r="O8446" s="178"/>
      <c r="P8446" s="178"/>
      <c r="Q8446" s="178"/>
      <c r="R8446" s="178"/>
      <c r="S8446" s="178"/>
      <c r="T8446" s="178"/>
      <c r="U8446" s="178"/>
      <c r="V8446" s="178"/>
      <c r="W8446" s="178"/>
      <c r="X8446" s="178"/>
      <c r="Y8446" s="210">
        <f t="shared" si="663"/>
        <v>0.4043106887246275</v>
      </c>
      <c r="Z8446" s="211">
        <f t="shared" si="665"/>
        <v>0.46</v>
      </c>
      <c r="AA8446" s="178"/>
      <c r="AB8446" s="178"/>
      <c r="AC8446" s="178"/>
    </row>
    <row r="8447" spans="2:29" x14ac:dyDescent="0.35">
      <c r="B8447" s="222">
        <v>852400</v>
      </c>
      <c r="C8447" s="208">
        <v>364109</v>
      </c>
      <c r="D8447" s="309">
        <v>20025.990000000002</v>
      </c>
      <c r="E8447" s="206">
        <v>29128.720000000001</v>
      </c>
      <c r="F8447" s="206">
        <v>32769.81</v>
      </c>
      <c r="G8447" s="205">
        <f t="shared" si="666"/>
        <v>0.4271574378226185</v>
      </c>
      <c r="H8447" s="207">
        <f t="shared" si="667"/>
        <v>0.45</v>
      </c>
      <c r="I8447" s="213">
        <v>344638</v>
      </c>
      <c r="J8447" s="213">
        <v>18955.09</v>
      </c>
      <c r="K8447" s="212">
        <v>27571.040000000001</v>
      </c>
      <c r="L8447" s="212">
        <v>31017.42</v>
      </c>
      <c r="M8447" s="239">
        <f t="shared" si="664"/>
        <v>0.51519999999985888</v>
      </c>
      <c r="N8447" s="239"/>
      <c r="O8447" s="178"/>
      <c r="P8447" s="178"/>
      <c r="Q8447" s="178"/>
      <c r="R8447" s="178"/>
      <c r="S8447" s="178"/>
      <c r="T8447" s="178"/>
      <c r="U8447" s="178"/>
      <c r="V8447" s="178"/>
      <c r="W8447" s="178"/>
      <c r="X8447" s="178"/>
      <c r="Y8447" s="210">
        <f t="shared" si="663"/>
        <v>0.40431487564523699</v>
      </c>
      <c r="Z8447" s="211">
        <f t="shared" si="665"/>
        <v>0.44</v>
      </c>
      <c r="AA8447" s="178"/>
      <c r="AB8447" s="178"/>
      <c r="AC8447" s="178"/>
    </row>
    <row r="8448" spans="2:29" x14ac:dyDescent="0.35">
      <c r="B8448" s="222">
        <v>852500</v>
      </c>
      <c r="C8448" s="208">
        <v>364154</v>
      </c>
      <c r="D8448" s="309">
        <v>20028.47</v>
      </c>
      <c r="E8448" s="206">
        <v>29132.32</v>
      </c>
      <c r="F8448" s="206">
        <v>32773.86</v>
      </c>
      <c r="G8448" s="205">
        <f t="shared" si="666"/>
        <v>0.42716011730205278</v>
      </c>
      <c r="H8448" s="207">
        <f t="shared" si="667"/>
        <v>0.45</v>
      </c>
      <c r="I8448" s="213">
        <v>344684</v>
      </c>
      <c r="J8448" s="213">
        <v>18957.62</v>
      </c>
      <c r="K8448" s="212">
        <v>27574.720000000001</v>
      </c>
      <c r="L8448" s="212">
        <v>31021.56</v>
      </c>
      <c r="M8448" s="239">
        <f t="shared" si="664"/>
        <v>0.51529999999955178</v>
      </c>
      <c r="N8448" s="239"/>
      <c r="O8448" s="178"/>
      <c r="P8448" s="178"/>
      <c r="Q8448" s="178"/>
      <c r="R8448" s="178"/>
      <c r="S8448" s="178"/>
      <c r="T8448" s="178"/>
      <c r="U8448" s="178"/>
      <c r="V8448" s="178"/>
      <c r="W8448" s="178"/>
      <c r="X8448" s="178"/>
      <c r="Y8448" s="210">
        <f t="shared" si="663"/>
        <v>0.40432140762463342</v>
      </c>
      <c r="Z8448" s="211">
        <f t="shared" si="665"/>
        <v>0.46</v>
      </c>
      <c r="AA8448" s="178"/>
      <c r="AB8448" s="178"/>
      <c r="AC8448" s="178"/>
    </row>
    <row r="8449" spans="2:29" x14ac:dyDescent="0.35">
      <c r="B8449" s="222">
        <v>852600</v>
      </c>
      <c r="C8449" s="208">
        <v>364199</v>
      </c>
      <c r="D8449" s="309">
        <v>20030.939999999999</v>
      </c>
      <c r="E8449" s="206">
        <v>29135.919999999998</v>
      </c>
      <c r="F8449" s="206">
        <v>32777.910000000003</v>
      </c>
      <c r="G8449" s="205">
        <f t="shared" si="666"/>
        <v>0.42716279615294395</v>
      </c>
      <c r="H8449" s="207">
        <f t="shared" si="667"/>
        <v>0.45</v>
      </c>
      <c r="I8449" s="213">
        <v>344728</v>
      </c>
      <c r="J8449" s="213">
        <v>18960.04</v>
      </c>
      <c r="K8449" s="212">
        <v>27578.240000000002</v>
      </c>
      <c r="L8449" s="212">
        <v>31025.52</v>
      </c>
      <c r="M8449" s="239">
        <f t="shared" si="664"/>
        <v>0.51519999999974975</v>
      </c>
      <c r="N8449" s="239"/>
      <c r="O8449" s="178"/>
      <c r="P8449" s="178"/>
      <c r="Q8449" s="178"/>
      <c r="R8449" s="178"/>
      <c r="S8449" s="178"/>
      <c r="T8449" s="178"/>
      <c r="U8449" s="178"/>
      <c r="V8449" s="178"/>
      <c r="W8449" s="178"/>
      <c r="X8449" s="178"/>
      <c r="Y8449" s="210">
        <f t="shared" si="663"/>
        <v>0.40432559230588788</v>
      </c>
      <c r="Z8449" s="211">
        <f t="shared" si="665"/>
        <v>0.44</v>
      </c>
      <c r="AA8449" s="178"/>
      <c r="AB8449" s="178"/>
      <c r="AC8449" s="178"/>
    </row>
    <row r="8450" spans="2:29" x14ac:dyDescent="0.35">
      <c r="B8450" s="222">
        <v>852700</v>
      </c>
      <c r="C8450" s="208">
        <v>364244</v>
      </c>
      <c r="D8450" s="309">
        <v>20033.419999999998</v>
      </c>
      <c r="E8450" s="206">
        <v>29139.52</v>
      </c>
      <c r="F8450" s="206">
        <v>32781.96</v>
      </c>
      <c r="G8450" s="205">
        <f t="shared" si="666"/>
        <v>0.42716547437551305</v>
      </c>
      <c r="H8450" s="207">
        <f t="shared" si="667"/>
        <v>0.45</v>
      </c>
      <c r="I8450" s="213">
        <v>344774</v>
      </c>
      <c r="J8450" s="213">
        <v>18962.57</v>
      </c>
      <c r="K8450" s="212">
        <v>27581.919999999998</v>
      </c>
      <c r="L8450" s="212">
        <v>31029.66</v>
      </c>
      <c r="M8450" s="239">
        <f t="shared" si="664"/>
        <v>0.51529999999998832</v>
      </c>
      <c r="N8450" s="239"/>
      <c r="O8450" s="178"/>
      <c r="P8450" s="178"/>
      <c r="Q8450" s="178"/>
      <c r="R8450" s="178"/>
      <c r="S8450" s="178"/>
      <c r="T8450" s="178"/>
      <c r="U8450" s="178"/>
      <c r="V8450" s="178"/>
      <c r="W8450" s="178"/>
      <c r="X8450" s="178"/>
      <c r="Y8450" s="210">
        <f t="shared" si="663"/>
        <v>0.40433212149642311</v>
      </c>
      <c r="Z8450" s="211">
        <f t="shared" si="665"/>
        <v>0.46</v>
      </c>
      <c r="AA8450" s="178"/>
      <c r="AB8450" s="178"/>
      <c r="AC8450" s="178"/>
    </row>
    <row r="8451" spans="2:29" x14ac:dyDescent="0.35">
      <c r="B8451" s="222">
        <v>852800</v>
      </c>
      <c r="C8451" s="208">
        <v>364289</v>
      </c>
      <c r="D8451" s="309">
        <v>20035.89</v>
      </c>
      <c r="E8451" s="206">
        <v>29143.119999999999</v>
      </c>
      <c r="F8451" s="206">
        <v>32786.01</v>
      </c>
      <c r="G8451" s="205">
        <f t="shared" si="666"/>
        <v>0.42716815196998126</v>
      </c>
      <c r="H8451" s="207">
        <f t="shared" si="667"/>
        <v>0.45</v>
      </c>
      <c r="I8451" s="213">
        <v>344818</v>
      </c>
      <c r="J8451" s="213">
        <v>18964.990000000002</v>
      </c>
      <c r="K8451" s="212">
        <v>27585.439999999999</v>
      </c>
      <c r="L8451" s="212">
        <v>31033.62</v>
      </c>
      <c r="M8451" s="239">
        <f t="shared" si="664"/>
        <v>0.51520000000025901</v>
      </c>
      <c r="N8451" s="239"/>
      <c r="O8451" s="178"/>
      <c r="P8451" s="178"/>
      <c r="Q8451" s="178"/>
      <c r="R8451" s="178"/>
      <c r="S8451" s="178"/>
      <c r="T8451" s="178"/>
      <c r="U8451" s="178"/>
      <c r="V8451" s="178"/>
      <c r="W8451" s="178"/>
      <c r="X8451" s="178"/>
      <c r="Y8451" s="210">
        <f t="shared" ref="Y8451:Y8514" si="668">I8451/$B8451</f>
        <v>0.40433630393996245</v>
      </c>
      <c r="Z8451" s="211">
        <f t="shared" si="665"/>
        <v>0.44</v>
      </c>
      <c r="AA8451" s="178"/>
      <c r="AB8451" s="178"/>
      <c r="AC8451" s="178"/>
    </row>
    <row r="8452" spans="2:29" x14ac:dyDescent="0.35">
      <c r="B8452" s="222">
        <v>852900</v>
      </c>
      <c r="C8452" s="208">
        <v>364334</v>
      </c>
      <c r="D8452" s="309">
        <v>20038.37</v>
      </c>
      <c r="E8452" s="206">
        <v>29146.720000000001</v>
      </c>
      <c r="F8452" s="206">
        <v>32790.06</v>
      </c>
      <c r="G8452" s="205">
        <f t="shared" si="666"/>
        <v>0.42717082893656932</v>
      </c>
      <c r="H8452" s="207">
        <f t="shared" si="667"/>
        <v>0.45</v>
      </c>
      <c r="I8452" s="213">
        <v>344864</v>
      </c>
      <c r="J8452" s="213">
        <v>18967.52</v>
      </c>
      <c r="K8452" s="212">
        <v>27589.119999999999</v>
      </c>
      <c r="L8452" s="212">
        <v>31037.759999999998</v>
      </c>
      <c r="M8452" s="239">
        <f t="shared" ref="M8452:M8515" si="669">(C8452+D8452+F8452-C8451-D8451-F8451)/100</f>
        <v>0.5152999999999156</v>
      </c>
      <c r="N8452" s="239"/>
      <c r="O8452" s="178"/>
      <c r="P8452" s="178"/>
      <c r="Q8452" s="178"/>
      <c r="R8452" s="178"/>
      <c r="S8452" s="178"/>
      <c r="T8452" s="178"/>
      <c r="U8452" s="178"/>
      <c r="V8452" s="178"/>
      <c r="W8452" s="178"/>
      <c r="X8452" s="178"/>
      <c r="Y8452" s="210">
        <f t="shared" si="668"/>
        <v>0.4043428303435338</v>
      </c>
      <c r="Z8452" s="211">
        <f t="shared" ref="Z8452:Z8515" si="670">(I8452-I8451)/($B8452-$B8451)</f>
        <v>0.46</v>
      </c>
      <c r="AA8452" s="178"/>
      <c r="AB8452" s="178"/>
      <c r="AC8452" s="178"/>
    </row>
    <row r="8453" spans="2:29" x14ac:dyDescent="0.35">
      <c r="B8453" s="222">
        <v>853000</v>
      </c>
      <c r="C8453" s="208">
        <v>364379</v>
      </c>
      <c r="D8453" s="309">
        <v>20040.84</v>
      </c>
      <c r="E8453" s="206">
        <v>29150.32</v>
      </c>
      <c r="F8453" s="206">
        <v>32794.11</v>
      </c>
      <c r="G8453" s="205">
        <f t="shared" ref="G8453:G8516" si="671">C8453/B8453</f>
        <v>0.42717350527549824</v>
      </c>
      <c r="H8453" s="207">
        <f t="shared" ref="H8453:H8516" si="672">(C8453-C8452)/(B8453-B8452)</f>
        <v>0.45</v>
      </c>
      <c r="I8453" s="213">
        <v>344908</v>
      </c>
      <c r="J8453" s="213">
        <v>18969.939999999999</v>
      </c>
      <c r="K8453" s="212">
        <v>27592.639999999999</v>
      </c>
      <c r="L8453" s="212">
        <v>31041.72</v>
      </c>
      <c r="M8453" s="239">
        <f t="shared" si="669"/>
        <v>0.51520000000018629</v>
      </c>
      <c r="N8453" s="239"/>
      <c r="O8453" s="178"/>
      <c r="P8453" s="178"/>
      <c r="Q8453" s="178"/>
      <c r="R8453" s="178"/>
      <c r="S8453" s="178"/>
      <c r="T8453" s="178"/>
      <c r="U8453" s="178"/>
      <c r="V8453" s="178"/>
      <c r="W8453" s="178"/>
      <c r="X8453" s="178"/>
      <c r="Y8453" s="210">
        <f t="shared" si="668"/>
        <v>0.40434701055099648</v>
      </c>
      <c r="Z8453" s="211">
        <f t="shared" si="670"/>
        <v>0.44</v>
      </c>
      <c r="AA8453" s="178"/>
      <c r="AB8453" s="178"/>
      <c r="AC8453" s="178"/>
    </row>
    <row r="8454" spans="2:29" x14ac:dyDescent="0.35">
      <c r="B8454" s="222">
        <v>853100</v>
      </c>
      <c r="C8454" s="208">
        <v>364424</v>
      </c>
      <c r="D8454" s="309">
        <v>20043.32</v>
      </c>
      <c r="E8454" s="206">
        <v>29153.919999999998</v>
      </c>
      <c r="F8454" s="206">
        <v>32798.160000000003</v>
      </c>
      <c r="G8454" s="205">
        <f t="shared" si="671"/>
        <v>0.42717618098698862</v>
      </c>
      <c r="H8454" s="207">
        <f t="shared" si="672"/>
        <v>0.45</v>
      </c>
      <c r="I8454" s="213">
        <v>344954</v>
      </c>
      <c r="J8454" s="213">
        <v>18972.47</v>
      </c>
      <c r="K8454" s="212">
        <v>27596.32</v>
      </c>
      <c r="L8454" s="212">
        <v>31045.86</v>
      </c>
      <c r="M8454" s="239">
        <f t="shared" si="669"/>
        <v>0.51529999999984288</v>
      </c>
      <c r="N8454" s="239"/>
      <c r="O8454" s="178"/>
      <c r="P8454" s="178"/>
      <c r="Q8454" s="178"/>
      <c r="R8454" s="178"/>
      <c r="S8454" s="178"/>
      <c r="T8454" s="178"/>
      <c r="U8454" s="178"/>
      <c r="V8454" s="178"/>
      <c r="W8454" s="178"/>
      <c r="X8454" s="178"/>
      <c r="Y8454" s="210">
        <f t="shared" si="668"/>
        <v>0.40435353416949948</v>
      </c>
      <c r="Z8454" s="211">
        <f t="shared" si="670"/>
        <v>0.46</v>
      </c>
      <c r="AA8454" s="178"/>
      <c r="AB8454" s="178"/>
      <c r="AC8454" s="178"/>
    </row>
    <row r="8455" spans="2:29" x14ac:dyDescent="0.35">
      <c r="B8455" s="222">
        <v>853200</v>
      </c>
      <c r="C8455" s="208">
        <v>364469</v>
      </c>
      <c r="D8455" s="309">
        <v>20045.79</v>
      </c>
      <c r="E8455" s="206">
        <v>29157.52</v>
      </c>
      <c r="F8455" s="206">
        <v>32802.21</v>
      </c>
      <c r="G8455" s="205">
        <f t="shared" si="671"/>
        <v>0.42717885607126116</v>
      </c>
      <c r="H8455" s="207">
        <f t="shared" si="672"/>
        <v>0.45</v>
      </c>
      <c r="I8455" s="213">
        <v>344998</v>
      </c>
      <c r="J8455" s="213">
        <v>18974.89</v>
      </c>
      <c r="K8455" s="212">
        <v>27599.84</v>
      </c>
      <c r="L8455" s="212">
        <v>31049.82</v>
      </c>
      <c r="M8455" s="239">
        <f t="shared" si="669"/>
        <v>0.51519999999996802</v>
      </c>
      <c r="N8455" s="239"/>
      <c r="O8455" s="178"/>
      <c r="P8455" s="178"/>
      <c r="Q8455" s="178"/>
      <c r="R8455" s="178"/>
      <c r="S8455" s="178"/>
      <c r="T8455" s="178"/>
      <c r="U8455" s="178"/>
      <c r="V8455" s="178"/>
      <c r="W8455" s="178"/>
      <c r="X8455" s="178"/>
      <c r="Y8455" s="210">
        <f t="shared" si="668"/>
        <v>0.40435771214252225</v>
      </c>
      <c r="Z8455" s="211">
        <f t="shared" si="670"/>
        <v>0.44</v>
      </c>
      <c r="AA8455" s="178"/>
      <c r="AB8455" s="178"/>
      <c r="AC8455" s="178"/>
    </row>
    <row r="8456" spans="2:29" x14ac:dyDescent="0.35">
      <c r="B8456" s="222">
        <v>853300</v>
      </c>
      <c r="C8456" s="208">
        <v>364514</v>
      </c>
      <c r="D8456" s="309">
        <v>20048.27</v>
      </c>
      <c r="E8456" s="206">
        <v>29161.119999999999</v>
      </c>
      <c r="F8456" s="206">
        <v>32806.26</v>
      </c>
      <c r="G8456" s="205">
        <f t="shared" si="671"/>
        <v>0.42718153052853625</v>
      </c>
      <c r="H8456" s="207">
        <f t="shared" si="672"/>
        <v>0.45</v>
      </c>
      <c r="I8456" s="213">
        <v>345044</v>
      </c>
      <c r="J8456" s="213">
        <v>18977.419999999998</v>
      </c>
      <c r="K8456" s="212">
        <v>27603.52</v>
      </c>
      <c r="L8456" s="212">
        <v>31053.96</v>
      </c>
      <c r="M8456" s="239">
        <f t="shared" si="669"/>
        <v>0.51530000000027942</v>
      </c>
      <c r="N8456" s="239"/>
      <c r="O8456" s="178"/>
      <c r="P8456" s="178"/>
      <c r="Q8456" s="178"/>
      <c r="R8456" s="178"/>
      <c r="S8456" s="178"/>
      <c r="T8456" s="178"/>
      <c r="U8456" s="178"/>
      <c r="V8456" s="178"/>
      <c r="W8456" s="178"/>
      <c r="X8456" s="178"/>
      <c r="Y8456" s="210">
        <f t="shared" si="668"/>
        <v>0.40436423297785068</v>
      </c>
      <c r="Z8456" s="211">
        <f t="shared" si="670"/>
        <v>0.46</v>
      </c>
      <c r="AA8456" s="178"/>
      <c r="AB8456" s="178"/>
      <c r="AC8456" s="178"/>
    </row>
    <row r="8457" spans="2:29" x14ac:dyDescent="0.35">
      <c r="B8457" s="222">
        <v>853400</v>
      </c>
      <c r="C8457" s="208">
        <v>364559</v>
      </c>
      <c r="D8457" s="309">
        <v>20050.740000000002</v>
      </c>
      <c r="E8457" s="206">
        <v>29164.720000000001</v>
      </c>
      <c r="F8457" s="206">
        <v>32810.31</v>
      </c>
      <c r="G8457" s="205">
        <f t="shared" si="671"/>
        <v>0.42718420435903443</v>
      </c>
      <c r="H8457" s="207">
        <f t="shared" si="672"/>
        <v>0.45</v>
      </c>
      <c r="I8457" s="213">
        <v>345088</v>
      </c>
      <c r="J8457" s="213">
        <v>18979.84</v>
      </c>
      <c r="K8457" s="212">
        <v>27607.040000000001</v>
      </c>
      <c r="L8457" s="212">
        <v>31057.919999999998</v>
      </c>
      <c r="M8457" s="239">
        <f t="shared" si="669"/>
        <v>0.51519999999982247</v>
      </c>
      <c r="N8457" s="239"/>
      <c r="O8457" s="178"/>
      <c r="P8457" s="178"/>
      <c r="Q8457" s="178"/>
      <c r="R8457" s="178"/>
      <c r="S8457" s="178"/>
      <c r="T8457" s="178"/>
      <c r="U8457" s="178"/>
      <c r="V8457" s="178"/>
      <c r="W8457" s="178"/>
      <c r="X8457" s="178"/>
      <c r="Y8457" s="210">
        <f t="shared" si="668"/>
        <v>0.40436840871806889</v>
      </c>
      <c r="Z8457" s="211">
        <f t="shared" si="670"/>
        <v>0.44</v>
      </c>
      <c r="AA8457" s="178"/>
      <c r="AB8457" s="178"/>
      <c r="AC8457" s="178"/>
    </row>
    <row r="8458" spans="2:29" x14ac:dyDescent="0.35">
      <c r="B8458" s="222">
        <v>853500</v>
      </c>
      <c r="C8458" s="208">
        <v>364604</v>
      </c>
      <c r="D8458" s="309">
        <v>20053.22</v>
      </c>
      <c r="E8458" s="206">
        <v>29168.32</v>
      </c>
      <c r="F8458" s="206">
        <v>32814.36</v>
      </c>
      <c r="G8458" s="205">
        <f t="shared" si="671"/>
        <v>0.42718687756297596</v>
      </c>
      <c r="H8458" s="207">
        <f t="shared" si="672"/>
        <v>0.45</v>
      </c>
      <c r="I8458" s="213">
        <v>345134</v>
      </c>
      <c r="J8458" s="213">
        <v>18982.37</v>
      </c>
      <c r="K8458" s="212">
        <v>27610.720000000001</v>
      </c>
      <c r="L8458" s="212">
        <v>31062.06</v>
      </c>
      <c r="M8458" s="239">
        <f t="shared" si="669"/>
        <v>0.51529999999955178</v>
      </c>
      <c r="N8458" s="239"/>
      <c r="O8458" s="178"/>
      <c r="P8458" s="178"/>
      <c r="Q8458" s="178"/>
      <c r="R8458" s="178"/>
      <c r="S8458" s="178"/>
      <c r="T8458" s="178"/>
      <c r="U8458" s="178"/>
      <c r="V8458" s="178"/>
      <c r="W8458" s="178"/>
      <c r="X8458" s="178"/>
      <c r="Y8458" s="210">
        <f t="shared" si="668"/>
        <v>0.40437492677211484</v>
      </c>
      <c r="Z8458" s="211">
        <f t="shared" si="670"/>
        <v>0.46</v>
      </c>
      <c r="AA8458" s="178"/>
      <c r="AB8458" s="178"/>
      <c r="AC8458" s="178"/>
    </row>
    <row r="8459" spans="2:29" x14ac:dyDescent="0.35">
      <c r="B8459" s="222">
        <v>853600</v>
      </c>
      <c r="C8459" s="208">
        <v>364649</v>
      </c>
      <c r="D8459" s="309">
        <v>20055.689999999999</v>
      </c>
      <c r="E8459" s="206">
        <v>29171.919999999998</v>
      </c>
      <c r="F8459" s="206">
        <v>32818.410000000003</v>
      </c>
      <c r="G8459" s="205">
        <f t="shared" si="671"/>
        <v>0.42718955014058108</v>
      </c>
      <c r="H8459" s="207">
        <f t="shared" si="672"/>
        <v>0.45</v>
      </c>
      <c r="I8459" s="213">
        <v>345178</v>
      </c>
      <c r="J8459" s="213">
        <v>18984.79</v>
      </c>
      <c r="K8459" s="212">
        <v>27614.240000000002</v>
      </c>
      <c r="L8459" s="212">
        <v>31066.02</v>
      </c>
      <c r="M8459" s="239">
        <f t="shared" si="669"/>
        <v>0.51519999999974975</v>
      </c>
      <c r="N8459" s="239"/>
      <c r="O8459" s="178"/>
      <c r="P8459" s="178"/>
      <c r="Q8459" s="178"/>
      <c r="R8459" s="178"/>
      <c r="S8459" s="178"/>
      <c r="T8459" s="178"/>
      <c r="U8459" s="178"/>
      <c r="V8459" s="178"/>
      <c r="W8459" s="178"/>
      <c r="X8459" s="178"/>
      <c r="Y8459" s="210">
        <f t="shared" si="668"/>
        <v>0.40437910028116214</v>
      </c>
      <c r="Z8459" s="211">
        <f t="shared" si="670"/>
        <v>0.44</v>
      </c>
      <c r="AA8459" s="178"/>
      <c r="AB8459" s="178"/>
      <c r="AC8459" s="178"/>
    </row>
    <row r="8460" spans="2:29" x14ac:dyDescent="0.35">
      <c r="B8460" s="222">
        <v>853700</v>
      </c>
      <c r="C8460" s="208">
        <v>364694</v>
      </c>
      <c r="D8460" s="309">
        <v>20058.169999999998</v>
      </c>
      <c r="E8460" s="206">
        <v>29175.52</v>
      </c>
      <c r="F8460" s="206">
        <v>32822.46</v>
      </c>
      <c r="G8460" s="205">
        <f t="shared" si="671"/>
        <v>0.42719222209206981</v>
      </c>
      <c r="H8460" s="207">
        <f t="shared" si="672"/>
        <v>0.45</v>
      </c>
      <c r="I8460" s="213">
        <v>345224</v>
      </c>
      <c r="J8460" s="213">
        <v>18987.32</v>
      </c>
      <c r="K8460" s="212">
        <v>27617.919999999998</v>
      </c>
      <c r="L8460" s="212">
        <v>31070.16</v>
      </c>
      <c r="M8460" s="239">
        <f t="shared" si="669"/>
        <v>0.51529999999998832</v>
      </c>
      <c r="N8460" s="239"/>
      <c r="O8460" s="178"/>
      <c r="P8460" s="178"/>
      <c r="Q8460" s="178"/>
      <c r="R8460" s="178"/>
      <c r="S8460" s="178"/>
      <c r="T8460" s="178"/>
      <c r="U8460" s="178"/>
      <c r="V8460" s="178"/>
      <c r="W8460" s="178"/>
      <c r="X8460" s="178"/>
      <c r="Y8460" s="210">
        <f t="shared" si="668"/>
        <v>0.40438561555581587</v>
      </c>
      <c r="Z8460" s="211">
        <f t="shared" si="670"/>
        <v>0.46</v>
      </c>
      <c r="AA8460" s="178"/>
      <c r="AB8460" s="178"/>
      <c r="AC8460" s="178"/>
    </row>
    <row r="8461" spans="2:29" x14ac:dyDescent="0.35">
      <c r="B8461" s="222">
        <v>853800</v>
      </c>
      <c r="C8461" s="208">
        <v>364739</v>
      </c>
      <c r="D8461" s="309">
        <v>20060.64</v>
      </c>
      <c r="E8461" s="206">
        <v>29179.119999999999</v>
      </c>
      <c r="F8461" s="206">
        <v>32826.51</v>
      </c>
      <c r="G8461" s="205">
        <f t="shared" si="671"/>
        <v>0.4271948934176622</v>
      </c>
      <c r="H8461" s="207">
        <f t="shared" si="672"/>
        <v>0.45</v>
      </c>
      <c r="I8461" s="213">
        <v>345268</v>
      </c>
      <c r="J8461" s="213">
        <v>18989.740000000002</v>
      </c>
      <c r="K8461" s="212">
        <v>27621.439999999999</v>
      </c>
      <c r="L8461" s="212">
        <v>31074.12</v>
      </c>
      <c r="M8461" s="239">
        <f t="shared" si="669"/>
        <v>0.51520000000025901</v>
      </c>
      <c r="N8461" s="239"/>
      <c r="O8461" s="178"/>
      <c r="P8461" s="178"/>
      <c r="Q8461" s="178"/>
      <c r="R8461" s="178"/>
      <c r="S8461" s="178"/>
      <c r="T8461" s="178"/>
      <c r="U8461" s="178"/>
      <c r="V8461" s="178"/>
      <c r="W8461" s="178"/>
      <c r="X8461" s="178"/>
      <c r="Y8461" s="210">
        <f t="shared" si="668"/>
        <v>0.40438978683532445</v>
      </c>
      <c r="Z8461" s="211">
        <f t="shared" si="670"/>
        <v>0.44</v>
      </c>
      <c r="AA8461" s="178"/>
      <c r="AB8461" s="178"/>
      <c r="AC8461" s="178"/>
    </row>
    <row r="8462" spans="2:29" x14ac:dyDescent="0.35">
      <c r="B8462" s="222">
        <v>853900</v>
      </c>
      <c r="C8462" s="208">
        <v>364784</v>
      </c>
      <c r="D8462" s="309">
        <v>20063.12</v>
      </c>
      <c r="E8462" s="206">
        <v>29182.720000000001</v>
      </c>
      <c r="F8462" s="206">
        <v>32830.559999999998</v>
      </c>
      <c r="G8462" s="205">
        <f t="shared" si="671"/>
        <v>0.42719756411757814</v>
      </c>
      <c r="H8462" s="207">
        <f t="shared" si="672"/>
        <v>0.45</v>
      </c>
      <c r="I8462" s="213">
        <v>345314</v>
      </c>
      <c r="J8462" s="213">
        <v>18992.27</v>
      </c>
      <c r="K8462" s="212">
        <v>27625.119999999999</v>
      </c>
      <c r="L8462" s="212">
        <v>31078.26</v>
      </c>
      <c r="M8462" s="239">
        <f t="shared" si="669"/>
        <v>0.5152999999999156</v>
      </c>
      <c r="N8462" s="239"/>
      <c r="O8462" s="178"/>
      <c r="P8462" s="178"/>
      <c r="Q8462" s="178"/>
      <c r="R8462" s="178"/>
      <c r="S8462" s="178"/>
      <c r="T8462" s="178"/>
      <c r="U8462" s="178"/>
      <c r="V8462" s="178"/>
      <c r="W8462" s="178"/>
      <c r="X8462" s="178"/>
      <c r="Y8462" s="210">
        <f t="shared" si="668"/>
        <v>0.40439629933247451</v>
      </c>
      <c r="Z8462" s="211">
        <f t="shared" si="670"/>
        <v>0.46</v>
      </c>
      <c r="AA8462" s="178"/>
      <c r="AB8462" s="178"/>
      <c r="AC8462" s="178"/>
    </row>
    <row r="8463" spans="2:29" x14ac:dyDescent="0.35">
      <c r="B8463" s="222">
        <v>854000</v>
      </c>
      <c r="C8463" s="208">
        <v>364829</v>
      </c>
      <c r="D8463" s="309">
        <v>20065.59</v>
      </c>
      <c r="E8463" s="206">
        <v>29186.32</v>
      </c>
      <c r="F8463" s="206">
        <v>32834.61</v>
      </c>
      <c r="G8463" s="205">
        <f t="shared" si="671"/>
        <v>0.42720023419203745</v>
      </c>
      <c r="H8463" s="207">
        <f t="shared" si="672"/>
        <v>0.45</v>
      </c>
      <c r="I8463" s="213">
        <v>345358</v>
      </c>
      <c r="J8463" s="213">
        <v>18994.689999999999</v>
      </c>
      <c r="K8463" s="212">
        <v>27628.639999999999</v>
      </c>
      <c r="L8463" s="212">
        <v>31082.22</v>
      </c>
      <c r="M8463" s="239">
        <f t="shared" si="669"/>
        <v>0.51520000000018629</v>
      </c>
      <c r="N8463" s="239"/>
      <c r="O8463" s="178"/>
      <c r="P8463" s="178"/>
      <c r="Q8463" s="178"/>
      <c r="R8463" s="178"/>
      <c r="S8463" s="178"/>
      <c r="T8463" s="178"/>
      <c r="U8463" s="178"/>
      <c r="V8463" s="178"/>
      <c r="W8463" s="178"/>
      <c r="X8463" s="178"/>
      <c r="Y8463" s="210">
        <f t="shared" si="668"/>
        <v>0.40440046838407495</v>
      </c>
      <c r="Z8463" s="211">
        <f t="shared" si="670"/>
        <v>0.44</v>
      </c>
      <c r="AA8463" s="178"/>
      <c r="AB8463" s="178"/>
      <c r="AC8463" s="178"/>
    </row>
    <row r="8464" spans="2:29" x14ac:dyDescent="0.35">
      <c r="B8464" s="222">
        <v>854100</v>
      </c>
      <c r="C8464" s="208">
        <v>364874</v>
      </c>
      <c r="D8464" s="309">
        <v>20068.07</v>
      </c>
      <c r="E8464" s="206">
        <v>29189.919999999998</v>
      </c>
      <c r="F8464" s="206">
        <v>32838.660000000003</v>
      </c>
      <c r="G8464" s="205">
        <f t="shared" si="671"/>
        <v>0.42720290364125979</v>
      </c>
      <c r="H8464" s="207">
        <f t="shared" si="672"/>
        <v>0.45</v>
      </c>
      <c r="I8464" s="213">
        <v>345404</v>
      </c>
      <c r="J8464" s="213">
        <v>18997.22</v>
      </c>
      <c r="K8464" s="212">
        <v>27632.32</v>
      </c>
      <c r="L8464" s="212">
        <v>31086.36</v>
      </c>
      <c r="M8464" s="239">
        <f t="shared" si="669"/>
        <v>0.51529999999984288</v>
      </c>
      <c r="N8464" s="239"/>
      <c r="O8464" s="178"/>
      <c r="P8464" s="178"/>
      <c r="Q8464" s="178"/>
      <c r="R8464" s="178"/>
      <c r="S8464" s="178"/>
      <c r="T8464" s="178"/>
      <c r="U8464" s="178"/>
      <c r="V8464" s="178"/>
      <c r="W8464" s="178"/>
      <c r="X8464" s="178"/>
      <c r="Y8464" s="210">
        <f t="shared" si="668"/>
        <v>0.40440697810560822</v>
      </c>
      <c r="Z8464" s="211">
        <f t="shared" si="670"/>
        <v>0.46</v>
      </c>
      <c r="AA8464" s="178"/>
      <c r="AB8464" s="178"/>
      <c r="AC8464" s="178"/>
    </row>
    <row r="8465" spans="2:29" x14ac:dyDescent="0.35">
      <c r="B8465" s="222">
        <v>854200</v>
      </c>
      <c r="C8465" s="208">
        <v>364919</v>
      </c>
      <c r="D8465" s="309">
        <v>20070.54</v>
      </c>
      <c r="E8465" s="206">
        <v>29193.52</v>
      </c>
      <c r="F8465" s="206">
        <v>32842.71</v>
      </c>
      <c r="G8465" s="205">
        <f t="shared" si="671"/>
        <v>0.42720557246546476</v>
      </c>
      <c r="H8465" s="207">
        <f t="shared" si="672"/>
        <v>0.45</v>
      </c>
      <c r="I8465" s="213">
        <v>345448</v>
      </c>
      <c r="J8465" s="213">
        <v>18999.64</v>
      </c>
      <c r="K8465" s="212">
        <v>27635.84</v>
      </c>
      <c r="L8465" s="212">
        <v>31090.32</v>
      </c>
      <c r="M8465" s="239">
        <f t="shared" si="669"/>
        <v>0.51519999999996802</v>
      </c>
      <c r="N8465" s="239"/>
      <c r="O8465" s="178"/>
      <c r="P8465" s="178"/>
      <c r="Q8465" s="178"/>
      <c r="R8465" s="178"/>
      <c r="S8465" s="178"/>
      <c r="T8465" s="178"/>
      <c r="U8465" s="178"/>
      <c r="V8465" s="178"/>
      <c r="W8465" s="178"/>
      <c r="X8465" s="178"/>
      <c r="Y8465" s="210">
        <f t="shared" si="668"/>
        <v>0.4044111449309295</v>
      </c>
      <c r="Z8465" s="211">
        <f t="shared" si="670"/>
        <v>0.44</v>
      </c>
      <c r="AA8465" s="178"/>
      <c r="AB8465" s="178"/>
      <c r="AC8465" s="178"/>
    </row>
    <row r="8466" spans="2:29" x14ac:dyDescent="0.35">
      <c r="B8466" s="222">
        <v>854300</v>
      </c>
      <c r="C8466" s="208">
        <v>364964</v>
      </c>
      <c r="D8466" s="309">
        <v>20073.02</v>
      </c>
      <c r="E8466" s="206">
        <v>29197.119999999999</v>
      </c>
      <c r="F8466" s="206">
        <v>32846.76</v>
      </c>
      <c r="G8466" s="205">
        <f t="shared" si="671"/>
        <v>0.42720824066487184</v>
      </c>
      <c r="H8466" s="207">
        <f t="shared" si="672"/>
        <v>0.45</v>
      </c>
      <c r="I8466" s="213">
        <v>345494</v>
      </c>
      <c r="J8466" s="213">
        <v>19002.169999999998</v>
      </c>
      <c r="K8466" s="212">
        <v>27639.52</v>
      </c>
      <c r="L8466" s="212">
        <v>31094.46</v>
      </c>
      <c r="M8466" s="239">
        <f t="shared" si="669"/>
        <v>0.51530000000027942</v>
      </c>
      <c r="N8466" s="239"/>
      <c r="O8466" s="178"/>
      <c r="P8466" s="178"/>
      <c r="Q8466" s="178"/>
      <c r="R8466" s="178"/>
      <c r="S8466" s="178"/>
      <c r="T8466" s="178"/>
      <c r="U8466" s="178"/>
      <c r="V8466" s="178"/>
      <c r="W8466" s="178"/>
      <c r="X8466" s="178"/>
      <c r="Y8466" s="210">
        <f t="shared" si="668"/>
        <v>0.40441765187873113</v>
      </c>
      <c r="Z8466" s="211">
        <f t="shared" si="670"/>
        <v>0.46</v>
      </c>
      <c r="AA8466" s="178"/>
      <c r="AB8466" s="178"/>
      <c r="AC8466" s="178"/>
    </row>
    <row r="8467" spans="2:29" x14ac:dyDescent="0.35">
      <c r="B8467" s="222">
        <v>854400</v>
      </c>
      <c r="C8467" s="208">
        <v>365009</v>
      </c>
      <c r="D8467" s="309">
        <v>20075.490000000002</v>
      </c>
      <c r="E8467" s="206">
        <v>29200.720000000001</v>
      </c>
      <c r="F8467" s="206">
        <v>32850.81</v>
      </c>
      <c r="G8467" s="205">
        <f t="shared" si="671"/>
        <v>0.42721090823970037</v>
      </c>
      <c r="H8467" s="207">
        <f t="shared" si="672"/>
        <v>0.45</v>
      </c>
      <c r="I8467" s="213">
        <v>345538</v>
      </c>
      <c r="J8467" s="213">
        <v>19004.59</v>
      </c>
      <c r="K8467" s="212">
        <v>27643.040000000001</v>
      </c>
      <c r="L8467" s="212">
        <v>31098.42</v>
      </c>
      <c r="M8467" s="239">
        <f t="shared" si="669"/>
        <v>0.51519999999982247</v>
      </c>
      <c r="N8467" s="239"/>
      <c r="O8467" s="178"/>
      <c r="P8467" s="178"/>
      <c r="Q8467" s="178"/>
      <c r="R8467" s="178"/>
      <c r="S8467" s="178"/>
      <c r="T8467" s="178"/>
      <c r="U8467" s="178"/>
      <c r="V8467" s="178"/>
      <c r="W8467" s="178"/>
      <c r="X8467" s="178"/>
      <c r="Y8467" s="210">
        <f t="shared" si="668"/>
        <v>0.40442181647940073</v>
      </c>
      <c r="Z8467" s="211">
        <f t="shared" si="670"/>
        <v>0.44</v>
      </c>
      <c r="AA8467" s="178"/>
      <c r="AB8467" s="178"/>
      <c r="AC8467" s="178"/>
    </row>
    <row r="8468" spans="2:29" x14ac:dyDescent="0.35">
      <c r="B8468" s="222">
        <v>854500</v>
      </c>
      <c r="C8468" s="208">
        <v>365054</v>
      </c>
      <c r="D8468" s="309">
        <v>20077.97</v>
      </c>
      <c r="E8468" s="206">
        <v>29204.32</v>
      </c>
      <c r="F8468" s="206">
        <v>32854.86</v>
      </c>
      <c r="G8468" s="205">
        <f t="shared" si="671"/>
        <v>0.42721357519016967</v>
      </c>
      <c r="H8468" s="207">
        <f t="shared" si="672"/>
        <v>0.45</v>
      </c>
      <c r="I8468" s="213">
        <v>345584</v>
      </c>
      <c r="J8468" s="213">
        <v>19007.12</v>
      </c>
      <c r="K8468" s="212">
        <v>27646.720000000001</v>
      </c>
      <c r="L8468" s="212">
        <v>31102.560000000001</v>
      </c>
      <c r="M8468" s="239">
        <f t="shared" si="669"/>
        <v>0.51529999999955178</v>
      </c>
      <c r="N8468" s="239"/>
      <c r="O8468" s="178"/>
      <c r="P8468" s="178"/>
      <c r="Q8468" s="178"/>
      <c r="R8468" s="178"/>
      <c r="S8468" s="178"/>
      <c r="T8468" s="178"/>
      <c r="U8468" s="178"/>
      <c r="V8468" s="178"/>
      <c r="W8468" s="178"/>
      <c r="X8468" s="178"/>
      <c r="Y8468" s="210">
        <f t="shared" si="668"/>
        <v>0.404428320655354</v>
      </c>
      <c r="Z8468" s="211">
        <f t="shared" si="670"/>
        <v>0.46</v>
      </c>
      <c r="AA8468" s="178"/>
      <c r="AB8468" s="178"/>
      <c r="AC8468" s="178"/>
    </row>
    <row r="8469" spans="2:29" x14ac:dyDescent="0.35">
      <c r="B8469" s="222">
        <v>854600</v>
      </c>
      <c r="C8469" s="208">
        <v>365099</v>
      </c>
      <c r="D8469" s="309">
        <v>20080.439999999999</v>
      </c>
      <c r="E8469" s="206">
        <v>29207.919999999998</v>
      </c>
      <c r="F8469" s="206">
        <v>32858.910000000003</v>
      </c>
      <c r="G8469" s="205">
        <f t="shared" si="671"/>
        <v>0.42721624151649895</v>
      </c>
      <c r="H8469" s="207">
        <f t="shared" si="672"/>
        <v>0.45</v>
      </c>
      <c r="I8469" s="213">
        <v>345628</v>
      </c>
      <c r="J8469" s="213">
        <v>19009.54</v>
      </c>
      <c r="K8469" s="212">
        <v>27650.240000000002</v>
      </c>
      <c r="L8469" s="212">
        <v>31106.52</v>
      </c>
      <c r="M8469" s="239">
        <f t="shared" si="669"/>
        <v>0.51519999999974975</v>
      </c>
      <c r="N8469" s="239"/>
      <c r="O8469" s="178"/>
      <c r="P8469" s="178"/>
      <c r="Q8469" s="178"/>
      <c r="R8469" s="178"/>
      <c r="S8469" s="178"/>
      <c r="T8469" s="178"/>
      <c r="U8469" s="178"/>
      <c r="V8469" s="178"/>
      <c r="W8469" s="178"/>
      <c r="X8469" s="178"/>
      <c r="Y8469" s="210">
        <f t="shared" si="668"/>
        <v>0.40443248303299789</v>
      </c>
      <c r="Z8469" s="211">
        <f t="shared" si="670"/>
        <v>0.44</v>
      </c>
      <c r="AA8469" s="178"/>
      <c r="AB8469" s="178"/>
      <c r="AC8469" s="178"/>
    </row>
    <row r="8470" spans="2:29" x14ac:dyDescent="0.35">
      <c r="B8470" s="222">
        <v>854700</v>
      </c>
      <c r="C8470" s="208">
        <v>365144</v>
      </c>
      <c r="D8470" s="309">
        <v>20082.919999999998</v>
      </c>
      <c r="E8470" s="206">
        <v>29211.52</v>
      </c>
      <c r="F8470" s="206">
        <v>32862.959999999999</v>
      </c>
      <c r="G8470" s="205">
        <f t="shared" si="671"/>
        <v>0.42721890721890721</v>
      </c>
      <c r="H8470" s="207">
        <f t="shared" si="672"/>
        <v>0.45</v>
      </c>
      <c r="I8470" s="213">
        <v>345674</v>
      </c>
      <c r="J8470" s="213">
        <v>19012.07</v>
      </c>
      <c r="K8470" s="212">
        <v>27653.919999999998</v>
      </c>
      <c r="L8470" s="212">
        <v>31110.66</v>
      </c>
      <c r="M8470" s="239">
        <f t="shared" si="669"/>
        <v>0.51529999999998832</v>
      </c>
      <c r="N8470" s="239"/>
      <c r="O8470" s="178"/>
      <c r="P8470" s="178"/>
      <c r="Q8470" s="178"/>
      <c r="R8470" s="178"/>
      <c r="S8470" s="178"/>
      <c r="T8470" s="178"/>
      <c r="U8470" s="178"/>
      <c r="V8470" s="178"/>
      <c r="W8470" s="178"/>
      <c r="X8470" s="178"/>
      <c r="Y8470" s="210">
        <f t="shared" si="668"/>
        <v>0.40443898443898446</v>
      </c>
      <c r="Z8470" s="211">
        <f t="shared" si="670"/>
        <v>0.46</v>
      </c>
      <c r="AA8470" s="178"/>
      <c r="AB8470" s="178"/>
      <c r="AC8470" s="178"/>
    </row>
    <row r="8471" spans="2:29" x14ac:dyDescent="0.35">
      <c r="B8471" s="222">
        <v>854800</v>
      </c>
      <c r="C8471" s="208">
        <v>365189</v>
      </c>
      <c r="D8471" s="309">
        <v>20085.39</v>
      </c>
      <c r="E8471" s="206">
        <v>29215.119999999999</v>
      </c>
      <c r="F8471" s="206">
        <v>32867.01</v>
      </c>
      <c r="G8471" s="205">
        <f t="shared" si="671"/>
        <v>0.42722157229761348</v>
      </c>
      <c r="H8471" s="207">
        <f t="shared" si="672"/>
        <v>0.45</v>
      </c>
      <c r="I8471" s="213">
        <v>345718</v>
      </c>
      <c r="J8471" s="213">
        <v>19014.490000000002</v>
      </c>
      <c r="K8471" s="212">
        <v>27657.439999999999</v>
      </c>
      <c r="L8471" s="212">
        <v>31114.62</v>
      </c>
      <c r="M8471" s="239">
        <f t="shared" si="669"/>
        <v>0.51520000000025901</v>
      </c>
      <c r="N8471" s="239"/>
      <c r="O8471" s="178"/>
      <c r="P8471" s="178"/>
      <c r="Q8471" s="178"/>
      <c r="R8471" s="178"/>
      <c r="S8471" s="178"/>
      <c r="T8471" s="178"/>
      <c r="U8471" s="178"/>
      <c r="V8471" s="178"/>
      <c r="W8471" s="178"/>
      <c r="X8471" s="178"/>
      <c r="Y8471" s="210">
        <f t="shared" si="668"/>
        <v>0.40444314459522696</v>
      </c>
      <c r="Z8471" s="211">
        <f t="shared" si="670"/>
        <v>0.44</v>
      </c>
      <c r="AA8471" s="178"/>
      <c r="AB8471" s="178"/>
      <c r="AC8471" s="178"/>
    </row>
    <row r="8472" spans="2:29" x14ac:dyDescent="0.35">
      <c r="B8472" s="222">
        <v>854900</v>
      </c>
      <c r="C8472" s="208">
        <v>365234</v>
      </c>
      <c r="D8472" s="309">
        <v>20087.87</v>
      </c>
      <c r="E8472" s="206">
        <v>29218.720000000001</v>
      </c>
      <c r="F8472" s="206">
        <v>32871.06</v>
      </c>
      <c r="G8472" s="205">
        <f t="shared" si="671"/>
        <v>0.42722423675283661</v>
      </c>
      <c r="H8472" s="207">
        <f t="shared" si="672"/>
        <v>0.45</v>
      </c>
      <c r="I8472" s="213">
        <v>345764</v>
      </c>
      <c r="J8472" s="213">
        <v>19017.02</v>
      </c>
      <c r="K8472" s="212">
        <v>27661.119999999999</v>
      </c>
      <c r="L8472" s="212">
        <v>31118.76</v>
      </c>
      <c r="M8472" s="239">
        <f t="shared" si="669"/>
        <v>0.5152999999999156</v>
      </c>
      <c r="N8472" s="239"/>
      <c r="O8472" s="178"/>
      <c r="P8472" s="178"/>
      <c r="Q8472" s="178"/>
      <c r="R8472" s="178"/>
      <c r="S8472" s="178"/>
      <c r="T8472" s="178"/>
      <c r="U8472" s="178"/>
      <c r="V8472" s="178"/>
      <c r="W8472" s="178"/>
      <c r="X8472" s="178"/>
      <c r="Y8472" s="210">
        <f t="shared" si="668"/>
        <v>0.40444964323312665</v>
      </c>
      <c r="Z8472" s="211">
        <f t="shared" si="670"/>
        <v>0.46</v>
      </c>
      <c r="AA8472" s="178"/>
      <c r="AB8472" s="178"/>
      <c r="AC8472" s="178"/>
    </row>
    <row r="8473" spans="2:29" x14ac:dyDescent="0.35">
      <c r="B8473" s="222">
        <v>855000</v>
      </c>
      <c r="C8473" s="208">
        <v>365279</v>
      </c>
      <c r="D8473" s="309">
        <v>20090.34</v>
      </c>
      <c r="E8473" s="206">
        <v>29222.32</v>
      </c>
      <c r="F8473" s="206">
        <v>32875.11</v>
      </c>
      <c r="G8473" s="205">
        <f t="shared" si="671"/>
        <v>0.42722690058479534</v>
      </c>
      <c r="H8473" s="207">
        <f t="shared" si="672"/>
        <v>0.45</v>
      </c>
      <c r="I8473" s="213">
        <v>345808</v>
      </c>
      <c r="J8473" s="213">
        <v>19019.439999999999</v>
      </c>
      <c r="K8473" s="212">
        <v>27664.639999999999</v>
      </c>
      <c r="L8473" s="212">
        <v>31122.720000000001</v>
      </c>
      <c r="M8473" s="239">
        <f t="shared" si="669"/>
        <v>0.51520000000018629</v>
      </c>
      <c r="N8473" s="239"/>
      <c r="O8473" s="178"/>
      <c r="P8473" s="178"/>
      <c r="Q8473" s="178"/>
      <c r="R8473" s="178"/>
      <c r="S8473" s="178"/>
      <c r="T8473" s="178"/>
      <c r="U8473" s="178"/>
      <c r="V8473" s="178"/>
      <c r="W8473" s="178"/>
      <c r="X8473" s="178"/>
      <c r="Y8473" s="210">
        <f t="shared" si="668"/>
        <v>0.40445380116959062</v>
      </c>
      <c r="Z8473" s="211">
        <f t="shared" si="670"/>
        <v>0.44</v>
      </c>
      <c r="AA8473" s="178"/>
      <c r="AB8473" s="178"/>
      <c r="AC8473" s="178"/>
    </row>
    <row r="8474" spans="2:29" x14ac:dyDescent="0.35">
      <c r="B8474" s="222">
        <v>855100</v>
      </c>
      <c r="C8474" s="208">
        <v>365324</v>
      </c>
      <c r="D8474" s="309">
        <v>20092.82</v>
      </c>
      <c r="E8474" s="206">
        <v>29225.919999999998</v>
      </c>
      <c r="F8474" s="206">
        <v>32879.160000000003</v>
      </c>
      <c r="G8474" s="205">
        <f t="shared" si="671"/>
        <v>0.42722956379370836</v>
      </c>
      <c r="H8474" s="207">
        <f t="shared" si="672"/>
        <v>0.45</v>
      </c>
      <c r="I8474" s="213">
        <v>345854</v>
      </c>
      <c r="J8474" s="213">
        <v>19021.97</v>
      </c>
      <c r="K8474" s="212">
        <v>27668.32</v>
      </c>
      <c r="L8474" s="212">
        <v>31126.86</v>
      </c>
      <c r="M8474" s="239">
        <f t="shared" si="669"/>
        <v>0.51529999999984288</v>
      </c>
      <c r="N8474" s="239"/>
      <c r="O8474" s="178"/>
      <c r="P8474" s="178"/>
      <c r="Q8474" s="178"/>
      <c r="R8474" s="178"/>
      <c r="S8474" s="178"/>
      <c r="T8474" s="178"/>
      <c r="U8474" s="178"/>
      <c r="V8474" s="178"/>
      <c r="W8474" s="178"/>
      <c r="X8474" s="178"/>
      <c r="Y8474" s="210">
        <f t="shared" si="668"/>
        <v>0.40446029704128172</v>
      </c>
      <c r="Z8474" s="211">
        <f t="shared" si="670"/>
        <v>0.46</v>
      </c>
      <c r="AA8474" s="178"/>
      <c r="AB8474" s="178"/>
      <c r="AC8474" s="178"/>
    </row>
    <row r="8475" spans="2:29" x14ac:dyDescent="0.35">
      <c r="B8475" s="222">
        <v>855200</v>
      </c>
      <c r="C8475" s="208">
        <v>365369</v>
      </c>
      <c r="D8475" s="309">
        <v>20095.29</v>
      </c>
      <c r="E8475" s="206">
        <v>29229.52</v>
      </c>
      <c r="F8475" s="206">
        <v>32883.21</v>
      </c>
      <c r="G8475" s="205">
        <f t="shared" si="671"/>
        <v>0.42723222637979419</v>
      </c>
      <c r="H8475" s="207">
        <f t="shared" si="672"/>
        <v>0.45</v>
      </c>
      <c r="I8475" s="213">
        <v>345898</v>
      </c>
      <c r="J8475" s="213">
        <v>19024.39</v>
      </c>
      <c r="K8475" s="212">
        <v>27671.84</v>
      </c>
      <c r="L8475" s="212">
        <v>31130.82</v>
      </c>
      <c r="M8475" s="239">
        <f t="shared" si="669"/>
        <v>0.51519999999996802</v>
      </c>
      <c r="N8475" s="239"/>
      <c r="O8475" s="178"/>
      <c r="P8475" s="178"/>
      <c r="Q8475" s="178"/>
      <c r="R8475" s="178"/>
      <c r="S8475" s="178"/>
      <c r="T8475" s="178"/>
      <c r="U8475" s="178"/>
      <c r="V8475" s="178"/>
      <c r="W8475" s="178"/>
      <c r="X8475" s="178"/>
      <c r="Y8475" s="210">
        <f t="shared" si="668"/>
        <v>0.40446445275958842</v>
      </c>
      <c r="Z8475" s="211">
        <f t="shared" si="670"/>
        <v>0.44</v>
      </c>
      <c r="AA8475" s="178"/>
      <c r="AB8475" s="178"/>
      <c r="AC8475" s="178"/>
    </row>
    <row r="8476" spans="2:29" x14ac:dyDescent="0.35">
      <c r="B8476" s="222">
        <v>855300</v>
      </c>
      <c r="C8476" s="208">
        <v>365414</v>
      </c>
      <c r="D8476" s="309">
        <v>20097.77</v>
      </c>
      <c r="E8476" s="206">
        <v>29233.119999999999</v>
      </c>
      <c r="F8476" s="206">
        <v>32887.26</v>
      </c>
      <c r="G8476" s="205">
        <f t="shared" si="671"/>
        <v>0.42723488834327139</v>
      </c>
      <c r="H8476" s="207">
        <f t="shared" si="672"/>
        <v>0.45</v>
      </c>
      <c r="I8476" s="213">
        <v>345944</v>
      </c>
      <c r="J8476" s="213">
        <v>19026.919999999998</v>
      </c>
      <c r="K8476" s="212">
        <v>27675.52</v>
      </c>
      <c r="L8476" s="212">
        <v>31134.959999999999</v>
      </c>
      <c r="M8476" s="239">
        <f t="shared" si="669"/>
        <v>0.51530000000027942</v>
      </c>
      <c r="N8476" s="239"/>
      <c r="O8476" s="178"/>
      <c r="P8476" s="178"/>
      <c r="Q8476" s="178"/>
      <c r="R8476" s="178"/>
      <c r="S8476" s="178"/>
      <c r="T8476" s="178"/>
      <c r="U8476" s="178"/>
      <c r="V8476" s="178"/>
      <c r="W8476" s="178"/>
      <c r="X8476" s="178"/>
      <c r="Y8476" s="210">
        <f t="shared" si="668"/>
        <v>0.40447094586694726</v>
      </c>
      <c r="Z8476" s="211">
        <f t="shared" si="670"/>
        <v>0.46</v>
      </c>
      <c r="AA8476" s="178"/>
      <c r="AB8476" s="178"/>
      <c r="AC8476" s="178"/>
    </row>
    <row r="8477" spans="2:29" x14ac:dyDescent="0.35">
      <c r="B8477" s="222">
        <v>855400</v>
      </c>
      <c r="C8477" s="208">
        <v>365459</v>
      </c>
      <c r="D8477" s="309">
        <v>20100.240000000002</v>
      </c>
      <c r="E8477" s="206">
        <v>29236.720000000001</v>
      </c>
      <c r="F8477" s="206">
        <v>32891.31</v>
      </c>
      <c r="G8477" s="205">
        <f t="shared" si="671"/>
        <v>0.42723754968435818</v>
      </c>
      <c r="H8477" s="207">
        <f t="shared" si="672"/>
        <v>0.45</v>
      </c>
      <c r="I8477" s="213">
        <v>345988</v>
      </c>
      <c r="J8477" s="213">
        <v>19029.34</v>
      </c>
      <c r="K8477" s="212">
        <v>27679.040000000001</v>
      </c>
      <c r="L8477" s="212">
        <v>31138.92</v>
      </c>
      <c r="M8477" s="239">
        <f t="shared" si="669"/>
        <v>0.51519999999982247</v>
      </c>
      <c r="N8477" s="239"/>
      <c r="O8477" s="178"/>
      <c r="P8477" s="178"/>
      <c r="Q8477" s="178"/>
      <c r="R8477" s="178"/>
      <c r="S8477" s="178"/>
      <c r="T8477" s="178"/>
      <c r="U8477" s="178"/>
      <c r="V8477" s="178"/>
      <c r="W8477" s="178"/>
      <c r="X8477" s="178"/>
      <c r="Y8477" s="210">
        <f t="shared" si="668"/>
        <v>0.4044750993687164</v>
      </c>
      <c r="Z8477" s="211">
        <f t="shared" si="670"/>
        <v>0.44</v>
      </c>
      <c r="AA8477" s="178"/>
      <c r="AB8477" s="178"/>
      <c r="AC8477" s="178"/>
    </row>
    <row r="8478" spans="2:29" x14ac:dyDescent="0.35">
      <c r="B8478" s="222">
        <v>855500</v>
      </c>
      <c r="C8478" s="208">
        <v>365504</v>
      </c>
      <c r="D8478" s="309">
        <v>20102.72</v>
      </c>
      <c r="E8478" s="206">
        <v>29240.32</v>
      </c>
      <c r="F8478" s="206">
        <v>32895.360000000001</v>
      </c>
      <c r="G8478" s="205">
        <f t="shared" si="671"/>
        <v>0.42724021040327292</v>
      </c>
      <c r="H8478" s="207">
        <f t="shared" si="672"/>
        <v>0.45</v>
      </c>
      <c r="I8478" s="213">
        <v>346034</v>
      </c>
      <c r="J8478" s="213">
        <v>19031.87</v>
      </c>
      <c r="K8478" s="212">
        <v>27682.720000000001</v>
      </c>
      <c r="L8478" s="212">
        <v>31143.06</v>
      </c>
      <c r="M8478" s="239">
        <f t="shared" si="669"/>
        <v>0.51529999999955178</v>
      </c>
      <c r="N8478" s="239"/>
      <c r="O8478" s="178"/>
      <c r="P8478" s="178"/>
      <c r="Q8478" s="178"/>
      <c r="R8478" s="178"/>
      <c r="S8478" s="178"/>
      <c r="T8478" s="178"/>
      <c r="U8478" s="178"/>
      <c r="V8478" s="178"/>
      <c r="W8478" s="178"/>
      <c r="X8478" s="178"/>
      <c r="Y8478" s="210">
        <f t="shared" si="668"/>
        <v>0.40448158971361775</v>
      </c>
      <c r="Z8478" s="211">
        <f t="shared" si="670"/>
        <v>0.46</v>
      </c>
      <c r="AA8478" s="178"/>
      <c r="AB8478" s="178"/>
      <c r="AC8478" s="178"/>
    </row>
    <row r="8479" spans="2:29" x14ac:dyDescent="0.35">
      <c r="B8479" s="222">
        <v>855600</v>
      </c>
      <c r="C8479" s="208">
        <v>365549</v>
      </c>
      <c r="D8479" s="309">
        <v>20105.189999999999</v>
      </c>
      <c r="E8479" s="206">
        <v>29243.919999999998</v>
      </c>
      <c r="F8479" s="206">
        <v>32899.410000000003</v>
      </c>
      <c r="G8479" s="205">
        <f t="shared" si="671"/>
        <v>0.42724287050023374</v>
      </c>
      <c r="H8479" s="207">
        <f t="shared" si="672"/>
        <v>0.45</v>
      </c>
      <c r="I8479" s="213">
        <v>346078</v>
      </c>
      <c r="J8479" s="213">
        <v>19034.29</v>
      </c>
      <c r="K8479" s="212">
        <v>27686.240000000002</v>
      </c>
      <c r="L8479" s="212">
        <v>31147.02</v>
      </c>
      <c r="M8479" s="239">
        <f t="shared" si="669"/>
        <v>0.51519999999974975</v>
      </c>
      <c r="N8479" s="239"/>
      <c r="O8479" s="178"/>
      <c r="P8479" s="178"/>
      <c r="Q8479" s="178"/>
      <c r="R8479" s="178"/>
      <c r="S8479" s="178"/>
      <c r="T8479" s="178"/>
      <c r="U8479" s="178"/>
      <c r="V8479" s="178"/>
      <c r="W8479" s="178"/>
      <c r="X8479" s="178"/>
      <c r="Y8479" s="210">
        <f t="shared" si="668"/>
        <v>0.40448574100046752</v>
      </c>
      <c r="Z8479" s="211">
        <f t="shared" si="670"/>
        <v>0.44</v>
      </c>
      <c r="AA8479" s="178"/>
      <c r="AB8479" s="178"/>
      <c r="AC8479" s="178"/>
    </row>
    <row r="8480" spans="2:29" x14ac:dyDescent="0.35">
      <c r="B8480" s="222">
        <v>855700</v>
      </c>
      <c r="C8480" s="208">
        <v>365594</v>
      </c>
      <c r="D8480" s="309">
        <v>20107.669999999998</v>
      </c>
      <c r="E8480" s="206">
        <v>29247.52</v>
      </c>
      <c r="F8480" s="206">
        <v>32903.46</v>
      </c>
      <c r="G8480" s="205">
        <f t="shared" si="671"/>
        <v>0.42724552997545867</v>
      </c>
      <c r="H8480" s="207">
        <f t="shared" si="672"/>
        <v>0.45</v>
      </c>
      <c r="I8480" s="213">
        <v>346124</v>
      </c>
      <c r="J8480" s="213">
        <v>19036.82</v>
      </c>
      <c r="K8480" s="212">
        <v>27689.919999999998</v>
      </c>
      <c r="L8480" s="212">
        <v>31151.16</v>
      </c>
      <c r="M8480" s="239">
        <f t="shared" si="669"/>
        <v>0.51529999999998832</v>
      </c>
      <c r="N8480" s="239"/>
      <c r="O8480" s="178"/>
      <c r="P8480" s="178"/>
      <c r="Q8480" s="178"/>
      <c r="R8480" s="178"/>
      <c r="S8480" s="178"/>
      <c r="T8480" s="178"/>
      <c r="U8480" s="178"/>
      <c r="V8480" s="178"/>
      <c r="W8480" s="178"/>
      <c r="X8480" s="178"/>
      <c r="Y8480" s="210">
        <f t="shared" si="668"/>
        <v>0.4044922285847844</v>
      </c>
      <c r="Z8480" s="211">
        <f t="shared" si="670"/>
        <v>0.46</v>
      </c>
      <c r="AA8480" s="178"/>
      <c r="AB8480" s="178"/>
      <c r="AC8480" s="178"/>
    </row>
    <row r="8481" spans="2:29" x14ac:dyDescent="0.35">
      <c r="B8481" s="222">
        <v>855800</v>
      </c>
      <c r="C8481" s="208">
        <v>365639</v>
      </c>
      <c r="D8481" s="309">
        <v>20110.14</v>
      </c>
      <c r="E8481" s="206">
        <v>29251.119999999999</v>
      </c>
      <c r="F8481" s="206">
        <v>32907.51</v>
      </c>
      <c r="G8481" s="205">
        <f t="shared" si="671"/>
        <v>0.42724818882916571</v>
      </c>
      <c r="H8481" s="207">
        <f t="shared" si="672"/>
        <v>0.45</v>
      </c>
      <c r="I8481" s="213">
        <v>346168</v>
      </c>
      <c r="J8481" s="213">
        <v>19039.240000000002</v>
      </c>
      <c r="K8481" s="212">
        <v>27693.439999999999</v>
      </c>
      <c r="L8481" s="212">
        <v>31155.119999999999</v>
      </c>
      <c r="M8481" s="239">
        <f t="shared" si="669"/>
        <v>0.51520000000025901</v>
      </c>
      <c r="N8481" s="239"/>
      <c r="O8481" s="178"/>
      <c r="P8481" s="178"/>
      <c r="Q8481" s="178"/>
      <c r="R8481" s="178"/>
      <c r="S8481" s="178"/>
      <c r="T8481" s="178"/>
      <c r="U8481" s="178"/>
      <c r="V8481" s="178"/>
      <c r="W8481" s="178"/>
      <c r="X8481" s="178"/>
      <c r="Y8481" s="210">
        <f t="shared" si="668"/>
        <v>0.40449637765833141</v>
      </c>
      <c r="Z8481" s="211">
        <f t="shared" si="670"/>
        <v>0.44</v>
      </c>
      <c r="AA8481" s="178"/>
      <c r="AB8481" s="178"/>
      <c r="AC8481" s="178"/>
    </row>
    <row r="8482" spans="2:29" x14ac:dyDescent="0.35">
      <c r="B8482" s="222">
        <v>855900</v>
      </c>
      <c r="C8482" s="208">
        <v>365684</v>
      </c>
      <c r="D8482" s="309">
        <v>20112.62</v>
      </c>
      <c r="E8482" s="206">
        <v>29254.720000000001</v>
      </c>
      <c r="F8482" s="206">
        <v>32911.56</v>
      </c>
      <c r="G8482" s="205">
        <f t="shared" si="671"/>
        <v>0.42725084706157263</v>
      </c>
      <c r="H8482" s="207">
        <f t="shared" si="672"/>
        <v>0.45</v>
      </c>
      <c r="I8482" s="213">
        <v>346214</v>
      </c>
      <c r="J8482" s="213">
        <v>19041.77</v>
      </c>
      <c r="K8482" s="212">
        <v>27697.119999999999</v>
      </c>
      <c r="L8482" s="212">
        <v>31159.26</v>
      </c>
      <c r="M8482" s="239">
        <f t="shared" si="669"/>
        <v>0.5152999999999156</v>
      </c>
      <c r="N8482" s="239"/>
      <c r="O8482" s="178"/>
      <c r="P8482" s="178"/>
      <c r="Q8482" s="178"/>
      <c r="R8482" s="178"/>
      <c r="S8482" s="178"/>
      <c r="T8482" s="178"/>
      <c r="U8482" s="178"/>
      <c r="V8482" s="178"/>
      <c r="W8482" s="178"/>
      <c r="X8482" s="178"/>
      <c r="Y8482" s="210">
        <f t="shared" si="668"/>
        <v>0.40450286248393502</v>
      </c>
      <c r="Z8482" s="211">
        <f t="shared" si="670"/>
        <v>0.46</v>
      </c>
      <c r="AA8482" s="178"/>
      <c r="AB8482" s="178"/>
      <c r="AC8482" s="178"/>
    </row>
    <row r="8483" spans="2:29" x14ac:dyDescent="0.35">
      <c r="B8483" s="222">
        <v>856000</v>
      </c>
      <c r="C8483" s="208">
        <v>365729</v>
      </c>
      <c r="D8483" s="309">
        <v>20115.09</v>
      </c>
      <c r="E8483" s="206">
        <v>29258.32</v>
      </c>
      <c r="F8483" s="206">
        <v>32915.61</v>
      </c>
      <c r="G8483" s="205">
        <f t="shared" si="671"/>
        <v>0.42725350467289719</v>
      </c>
      <c r="H8483" s="207">
        <f t="shared" si="672"/>
        <v>0.45</v>
      </c>
      <c r="I8483" s="213">
        <v>346258</v>
      </c>
      <c r="J8483" s="213">
        <v>19044.189999999999</v>
      </c>
      <c r="K8483" s="212">
        <v>27700.639999999999</v>
      </c>
      <c r="L8483" s="212">
        <v>31163.22</v>
      </c>
      <c r="M8483" s="239">
        <f t="shared" si="669"/>
        <v>0.51520000000018629</v>
      </c>
      <c r="N8483" s="239"/>
      <c r="O8483" s="178"/>
      <c r="P8483" s="178"/>
      <c r="Q8483" s="178"/>
      <c r="R8483" s="178"/>
      <c r="S8483" s="178"/>
      <c r="T8483" s="178"/>
      <c r="U8483" s="178"/>
      <c r="V8483" s="178"/>
      <c r="W8483" s="178"/>
      <c r="X8483" s="178"/>
      <c r="Y8483" s="210">
        <f t="shared" si="668"/>
        <v>0.40450700934579437</v>
      </c>
      <c r="Z8483" s="211">
        <f t="shared" si="670"/>
        <v>0.44</v>
      </c>
      <c r="AA8483" s="178"/>
      <c r="AB8483" s="178"/>
      <c r="AC8483" s="178"/>
    </row>
    <row r="8484" spans="2:29" x14ac:dyDescent="0.35">
      <c r="B8484" s="222">
        <v>856100</v>
      </c>
      <c r="C8484" s="208">
        <v>365774</v>
      </c>
      <c r="D8484" s="309">
        <v>20117.57</v>
      </c>
      <c r="E8484" s="206">
        <v>29261.919999999998</v>
      </c>
      <c r="F8484" s="206">
        <v>32919.660000000003</v>
      </c>
      <c r="G8484" s="205">
        <f t="shared" si="671"/>
        <v>0.42725616166335706</v>
      </c>
      <c r="H8484" s="207">
        <f t="shared" si="672"/>
        <v>0.45</v>
      </c>
      <c r="I8484" s="213">
        <v>346304</v>
      </c>
      <c r="J8484" s="213">
        <v>19046.72</v>
      </c>
      <c r="K8484" s="212">
        <v>27704.32</v>
      </c>
      <c r="L8484" s="212">
        <v>31167.360000000001</v>
      </c>
      <c r="M8484" s="239">
        <f t="shared" si="669"/>
        <v>0.51529999999984288</v>
      </c>
      <c r="N8484" s="239"/>
      <c r="O8484" s="178"/>
      <c r="P8484" s="178"/>
      <c r="Q8484" s="178"/>
      <c r="R8484" s="178"/>
      <c r="S8484" s="178"/>
      <c r="T8484" s="178"/>
      <c r="U8484" s="178"/>
      <c r="V8484" s="178"/>
      <c r="W8484" s="178"/>
      <c r="X8484" s="178"/>
      <c r="Y8484" s="210">
        <f t="shared" si="668"/>
        <v>0.40451349141455439</v>
      </c>
      <c r="Z8484" s="211">
        <f t="shared" si="670"/>
        <v>0.46</v>
      </c>
      <c r="AA8484" s="178"/>
      <c r="AB8484" s="178"/>
      <c r="AC8484" s="178"/>
    </row>
    <row r="8485" spans="2:29" x14ac:dyDescent="0.35">
      <c r="B8485" s="222">
        <v>856200</v>
      </c>
      <c r="C8485" s="208">
        <v>365819</v>
      </c>
      <c r="D8485" s="309">
        <v>20120.04</v>
      </c>
      <c r="E8485" s="206">
        <v>29265.52</v>
      </c>
      <c r="F8485" s="206">
        <v>32923.71</v>
      </c>
      <c r="G8485" s="205">
        <f t="shared" si="671"/>
        <v>0.42725881803316984</v>
      </c>
      <c r="H8485" s="207">
        <f t="shared" si="672"/>
        <v>0.45</v>
      </c>
      <c r="I8485" s="213">
        <v>346348</v>
      </c>
      <c r="J8485" s="213">
        <v>19049.14</v>
      </c>
      <c r="K8485" s="212">
        <v>27707.84</v>
      </c>
      <c r="L8485" s="212">
        <v>31171.32</v>
      </c>
      <c r="M8485" s="239">
        <f t="shared" si="669"/>
        <v>0.51519999999996802</v>
      </c>
      <c r="N8485" s="239"/>
      <c r="O8485" s="178"/>
      <c r="P8485" s="178"/>
      <c r="Q8485" s="178"/>
      <c r="R8485" s="178"/>
      <c r="S8485" s="178"/>
      <c r="T8485" s="178"/>
      <c r="U8485" s="178"/>
      <c r="V8485" s="178"/>
      <c r="W8485" s="178"/>
      <c r="X8485" s="178"/>
      <c r="Y8485" s="210">
        <f t="shared" si="668"/>
        <v>0.40451763606633961</v>
      </c>
      <c r="Z8485" s="211">
        <f t="shared" si="670"/>
        <v>0.44</v>
      </c>
      <c r="AA8485" s="178"/>
      <c r="AB8485" s="178"/>
      <c r="AC8485" s="178"/>
    </row>
    <row r="8486" spans="2:29" x14ac:dyDescent="0.35">
      <c r="B8486" s="222">
        <v>856300</v>
      </c>
      <c r="C8486" s="208">
        <v>365864</v>
      </c>
      <c r="D8486" s="309">
        <v>20122.52</v>
      </c>
      <c r="E8486" s="206">
        <v>29269.119999999999</v>
      </c>
      <c r="F8486" s="206">
        <v>32927.760000000002</v>
      </c>
      <c r="G8486" s="205">
        <f t="shared" si="671"/>
        <v>0.42726147378255286</v>
      </c>
      <c r="H8486" s="207">
        <f t="shared" si="672"/>
        <v>0.45</v>
      </c>
      <c r="I8486" s="213">
        <v>346394</v>
      </c>
      <c r="J8486" s="213">
        <v>19051.669999999998</v>
      </c>
      <c r="K8486" s="212">
        <v>27711.52</v>
      </c>
      <c r="L8486" s="212">
        <v>31175.46</v>
      </c>
      <c r="M8486" s="239">
        <f t="shared" si="669"/>
        <v>0.51530000000027942</v>
      </c>
      <c r="N8486" s="239"/>
      <c r="O8486" s="178"/>
      <c r="P8486" s="178"/>
      <c r="Q8486" s="178"/>
      <c r="R8486" s="178"/>
      <c r="S8486" s="178"/>
      <c r="T8486" s="178"/>
      <c r="U8486" s="178"/>
      <c r="V8486" s="178"/>
      <c r="W8486" s="178"/>
      <c r="X8486" s="178"/>
      <c r="Y8486" s="210">
        <f t="shared" si="668"/>
        <v>0.40452411538012378</v>
      </c>
      <c r="Z8486" s="211">
        <f t="shared" si="670"/>
        <v>0.46</v>
      </c>
      <c r="AA8486" s="178"/>
      <c r="AB8486" s="178"/>
      <c r="AC8486" s="178"/>
    </row>
    <row r="8487" spans="2:29" x14ac:dyDescent="0.35">
      <c r="B8487" s="222">
        <v>856400</v>
      </c>
      <c r="C8487" s="208">
        <v>365909</v>
      </c>
      <c r="D8487" s="309">
        <v>20124.990000000002</v>
      </c>
      <c r="E8487" s="206">
        <v>29272.720000000001</v>
      </c>
      <c r="F8487" s="206">
        <v>32931.81</v>
      </c>
      <c r="G8487" s="205">
        <f t="shared" si="671"/>
        <v>0.4272641289117235</v>
      </c>
      <c r="H8487" s="207">
        <f t="shared" si="672"/>
        <v>0.45</v>
      </c>
      <c r="I8487" s="213">
        <v>346438</v>
      </c>
      <c r="J8487" s="213">
        <v>19054.09</v>
      </c>
      <c r="K8487" s="212">
        <v>27715.040000000001</v>
      </c>
      <c r="L8487" s="212">
        <v>31179.42</v>
      </c>
      <c r="M8487" s="239">
        <f t="shared" si="669"/>
        <v>0.51519999999982247</v>
      </c>
      <c r="N8487" s="239"/>
      <c r="O8487" s="178"/>
      <c r="P8487" s="178"/>
      <c r="Q8487" s="178"/>
      <c r="R8487" s="178"/>
      <c r="S8487" s="178"/>
      <c r="T8487" s="178"/>
      <c r="U8487" s="178"/>
      <c r="V8487" s="178"/>
      <c r="W8487" s="178"/>
      <c r="X8487" s="178"/>
      <c r="Y8487" s="210">
        <f t="shared" si="668"/>
        <v>0.40452825782344698</v>
      </c>
      <c r="Z8487" s="211">
        <f t="shared" si="670"/>
        <v>0.44</v>
      </c>
      <c r="AA8487" s="178"/>
      <c r="AB8487" s="178"/>
      <c r="AC8487" s="178"/>
    </row>
    <row r="8488" spans="2:29" x14ac:dyDescent="0.35">
      <c r="B8488" s="222">
        <v>856500</v>
      </c>
      <c r="C8488" s="208">
        <v>365954</v>
      </c>
      <c r="D8488" s="309">
        <v>20127.47</v>
      </c>
      <c r="E8488" s="206">
        <v>29276.32</v>
      </c>
      <c r="F8488" s="206">
        <v>32935.86</v>
      </c>
      <c r="G8488" s="205">
        <f t="shared" si="671"/>
        <v>0.42726678342089902</v>
      </c>
      <c r="H8488" s="207">
        <f t="shared" si="672"/>
        <v>0.45</v>
      </c>
      <c r="I8488" s="213">
        <v>346484</v>
      </c>
      <c r="J8488" s="213">
        <v>19056.62</v>
      </c>
      <c r="K8488" s="212">
        <v>27718.720000000001</v>
      </c>
      <c r="L8488" s="212">
        <v>31183.56</v>
      </c>
      <c r="M8488" s="239">
        <f t="shared" si="669"/>
        <v>0.51529999999955178</v>
      </c>
      <c r="N8488" s="239"/>
      <c r="O8488" s="178"/>
      <c r="P8488" s="178"/>
      <c r="Q8488" s="178"/>
      <c r="R8488" s="178"/>
      <c r="S8488" s="178"/>
      <c r="T8488" s="178"/>
      <c r="U8488" s="178"/>
      <c r="V8488" s="178"/>
      <c r="W8488" s="178"/>
      <c r="X8488" s="178"/>
      <c r="Y8488" s="210">
        <f t="shared" si="668"/>
        <v>0.40453473438412141</v>
      </c>
      <c r="Z8488" s="211">
        <f t="shared" si="670"/>
        <v>0.46</v>
      </c>
      <c r="AA8488" s="178"/>
      <c r="AB8488" s="178"/>
      <c r="AC8488" s="178"/>
    </row>
    <row r="8489" spans="2:29" x14ac:dyDescent="0.35">
      <c r="B8489" s="222">
        <v>856600</v>
      </c>
      <c r="C8489" s="208">
        <v>365999</v>
      </c>
      <c r="D8489" s="309">
        <v>20129.939999999999</v>
      </c>
      <c r="E8489" s="206">
        <v>29279.919999999998</v>
      </c>
      <c r="F8489" s="206">
        <v>32939.910000000003</v>
      </c>
      <c r="G8489" s="205">
        <f t="shared" si="671"/>
        <v>0.42726943731029654</v>
      </c>
      <c r="H8489" s="207">
        <f t="shared" si="672"/>
        <v>0.45</v>
      </c>
      <c r="I8489" s="213">
        <v>346528</v>
      </c>
      <c r="J8489" s="213">
        <v>19059.04</v>
      </c>
      <c r="K8489" s="212">
        <v>27722.240000000002</v>
      </c>
      <c r="L8489" s="212">
        <v>31187.52</v>
      </c>
      <c r="M8489" s="239">
        <f t="shared" si="669"/>
        <v>0.51519999999974975</v>
      </c>
      <c r="N8489" s="239"/>
      <c r="O8489" s="178"/>
      <c r="P8489" s="178"/>
      <c r="Q8489" s="178"/>
      <c r="R8489" s="178"/>
      <c r="S8489" s="178"/>
      <c r="T8489" s="178"/>
      <c r="U8489" s="178"/>
      <c r="V8489" s="178"/>
      <c r="W8489" s="178"/>
      <c r="X8489" s="178"/>
      <c r="Y8489" s="210">
        <f t="shared" si="668"/>
        <v>0.40453887462059307</v>
      </c>
      <c r="Z8489" s="211">
        <f t="shared" si="670"/>
        <v>0.44</v>
      </c>
      <c r="AA8489" s="178"/>
      <c r="AB8489" s="178"/>
      <c r="AC8489" s="178"/>
    </row>
    <row r="8490" spans="2:29" x14ac:dyDescent="0.35">
      <c r="B8490" s="222">
        <v>856700</v>
      </c>
      <c r="C8490" s="208">
        <v>366044</v>
      </c>
      <c r="D8490" s="309">
        <v>20132.419999999998</v>
      </c>
      <c r="E8490" s="206">
        <v>29283.52</v>
      </c>
      <c r="F8490" s="206">
        <v>32943.96</v>
      </c>
      <c r="G8490" s="205">
        <f t="shared" si="671"/>
        <v>0.42727209058013305</v>
      </c>
      <c r="H8490" s="207">
        <f t="shared" si="672"/>
        <v>0.45</v>
      </c>
      <c r="I8490" s="213">
        <v>346574</v>
      </c>
      <c r="J8490" s="213">
        <v>19061.57</v>
      </c>
      <c r="K8490" s="212">
        <v>27725.919999999998</v>
      </c>
      <c r="L8490" s="212">
        <v>31191.66</v>
      </c>
      <c r="M8490" s="239">
        <f t="shared" si="669"/>
        <v>0.51529999999998832</v>
      </c>
      <c r="N8490" s="239"/>
      <c r="O8490" s="178"/>
      <c r="P8490" s="178"/>
      <c r="Q8490" s="178"/>
      <c r="R8490" s="178"/>
      <c r="S8490" s="178"/>
      <c r="T8490" s="178"/>
      <c r="U8490" s="178"/>
      <c r="V8490" s="178"/>
      <c r="W8490" s="178"/>
      <c r="X8490" s="178"/>
      <c r="Y8490" s="210">
        <f t="shared" si="668"/>
        <v>0.40454534843002216</v>
      </c>
      <c r="Z8490" s="211">
        <f t="shared" si="670"/>
        <v>0.46</v>
      </c>
      <c r="AA8490" s="178"/>
      <c r="AB8490" s="178"/>
      <c r="AC8490" s="178"/>
    </row>
    <row r="8491" spans="2:29" x14ac:dyDescent="0.35">
      <c r="B8491" s="222">
        <v>856800</v>
      </c>
      <c r="C8491" s="208">
        <v>366089</v>
      </c>
      <c r="D8491" s="309">
        <v>20134.89</v>
      </c>
      <c r="E8491" s="206">
        <v>29287.119999999999</v>
      </c>
      <c r="F8491" s="206">
        <v>32948.01</v>
      </c>
      <c r="G8491" s="205">
        <f t="shared" si="671"/>
        <v>0.42727474323062559</v>
      </c>
      <c r="H8491" s="207">
        <f t="shared" si="672"/>
        <v>0.45</v>
      </c>
      <c r="I8491" s="213">
        <v>346618</v>
      </c>
      <c r="J8491" s="213">
        <v>19063.990000000002</v>
      </c>
      <c r="K8491" s="212">
        <v>27729.439999999999</v>
      </c>
      <c r="L8491" s="212">
        <v>31195.62</v>
      </c>
      <c r="M8491" s="239">
        <f t="shared" si="669"/>
        <v>0.51520000000025901</v>
      </c>
      <c r="N8491" s="239"/>
      <c r="O8491" s="178"/>
      <c r="P8491" s="178"/>
      <c r="Q8491" s="178"/>
      <c r="R8491" s="178"/>
      <c r="S8491" s="178"/>
      <c r="T8491" s="178"/>
      <c r="U8491" s="178"/>
      <c r="V8491" s="178"/>
      <c r="W8491" s="178"/>
      <c r="X8491" s="178"/>
      <c r="Y8491" s="210">
        <f t="shared" si="668"/>
        <v>0.40454948646125116</v>
      </c>
      <c r="Z8491" s="211">
        <f t="shared" si="670"/>
        <v>0.44</v>
      </c>
      <c r="AA8491" s="178"/>
      <c r="AB8491" s="178"/>
      <c r="AC8491" s="178"/>
    </row>
    <row r="8492" spans="2:29" x14ac:dyDescent="0.35">
      <c r="B8492" s="222">
        <v>856900</v>
      </c>
      <c r="C8492" s="208">
        <v>366134</v>
      </c>
      <c r="D8492" s="309">
        <v>20137.37</v>
      </c>
      <c r="E8492" s="206">
        <v>29290.720000000001</v>
      </c>
      <c r="F8492" s="206">
        <v>32952.06</v>
      </c>
      <c r="G8492" s="205">
        <f t="shared" si="671"/>
        <v>0.42727739526199088</v>
      </c>
      <c r="H8492" s="207">
        <f t="shared" si="672"/>
        <v>0.45</v>
      </c>
      <c r="I8492" s="213">
        <v>346664</v>
      </c>
      <c r="J8492" s="213">
        <v>19066.52</v>
      </c>
      <c r="K8492" s="212">
        <v>27733.119999999999</v>
      </c>
      <c r="L8492" s="212">
        <v>31199.759999999998</v>
      </c>
      <c r="M8492" s="239">
        <f t="shared" si="669"/>
        <v>0.5152999999999156</v>
      </c>
      <c r="N8492" s="239"/>
      <c r="O8492" s="178"/>
      <c r="P8492" s="178"/>
      <c r="Q8492" s="178"/>
      <c r="R8492" s="178"/>
      <c r="S8492" s="178"/>
      <c r="T8492" s="178"/>
      <c r="U8492" s="178"/>
      <c r="V8492" s="178"/>
      <c r="W8492" s="178"/>
      <c r="X8492" s="178"/>
      <c r="Y8492" s="210">
        <f t="shared" si="668"/>
        <v>0.40455595752129769</v>
      </c>
      <c r="Z8492" s="211">
        <f t="shared" si="670"/>
        <v>0.46</v>
      </c>
      <c r="AA8492" s="178"/>
      <c r="AB8492" s="178"/>
      <c r="AC8492" s="178"/>
    </row>
    <row r="8493" spans="2:29" x14ac:dyDescent="0.35">
      <c r="B8493" s="222">
        <v>857000</v>
      </c>
      <c r="C8493" s="208">
        <v>366179</v>
      </c>
      <c r="D8493" s="309">
        <v>20139.84</v>
      </c>
      <c r="E8493" s="206">
        <v>29294.32</v>
      </c>
      <c r="F8493" s="206">
        <v>32956.11</v>
      </c>
      <c r="G8493" s="205">
        <f t="shared" si="671"/>
        <v>0.42728004667444575</v>
      </c>
      <c r="H8493" s="207">
        <f t="shared" si="672"/>
        <v>0.45</v>
      </c>
      <c r="I8493" s="213">
        <v>346708</v>
      </c>
      <c r="J8493" s="213">
        <v>19068.939999999999</v>
      </c>
      <c r="K8493" s="212">
        <v>27736.639999999999</v>
      </c>
      <c r="L8493" s="212">
        <v>31203.72</v>
      </c>
      <c r="M8493" s="239">
        <f t="shared" si="669"/>
        <v>0.51520000000018629</v>
      </c>
      <c r="N8493" s="239"/>
      <c r="O8493" s="178"/>
      <c r="P8493" s="178"/>
      <c r="Q8493" s="178"/>
      <c r="R8493" s="178"/>
      <c r="S8493" s="178"/>
      <c r="T8493" s="178"/>
      <c r="U8493" s="178"/>
      <c r="V8493" s="178"/>
      <c r="W8493" s="178"/>
      <c r="X8493" s="178"/>
      <c r="Y8493" s="210">
        <f t="shared" si="668"/>
        <v>0.40456009334889148</v>
      </c>
      <c r="Z8493" s="211">
        <f t="shared" si="670"/>
        <v>0.44</v>
      </c>
      <c r="AA8493" s="178"/>
      <c r="AB8493" s="178"/>
      <c r="AC8493" s="178"/>
    </row>
    <row r="8494" spans="2:29" x14ac:dyDescent="0.35">
      <c r="B8494" s="222">
        <v>857100</v>
      </c>
      <c r="C8494" s="208">
        <v>366224</v>
      </c>
      <c r="D8494" s="309">
        <v>20142.32</v>
      </c>
      <c r="E8494" s="206">
        <v>29297.919999999998</v>
      </c>
      <c r="F8494" s="206">
        <v>32960.160000000003</v>
      </c>
      <c r="G8494" s="205">
        <f t="shared" si="671"/>
        <v>0.42728269746820674</v>
      </c>
      <c r="H8494" s="207">
        <f t="shared" si="672"/>
        <v>0.45</v>
      </c>
      <c r="I8494" s="213">
        <v>346754</v>
      </c>
      <c r="J8494" s="213">
        <v>19071.47</v>
      </c>
      <c r="K8494" s="212">
        <v>27740.32</v>
      </c>
      <c r="L8494" s="212">
        <v>31207.86</v>
      </c>
      <c r="M8494" s="239">
        <f t="shared" si="669"/>
        <v>0.51529999999984288</v>
      </c>
      <c r="N8494" s="239"/>
      <c r="O8494" s="178"/>
      <c r="P8494" s="178"/>
      <c r="Q8494" s="178"/>
      <c r="R8494" s="178"/>
      <c r="S8494" s="178"/>
      <c r="T8494" s="178"/>
      <c r="U8494" s="178"/>
      <c r="V8494" s="178"/>
      <c r="W8494" s="178"/>
      <c r="X8494" s="178"/>
      <c r="Y8494" s="210">
        <f t="shared" si="668"/>
        <v>0.40456656166141641</v>
      </c>
      <c r="Z8494" s="211">
        <f t="shared" si="670"/>
        <v>0.46</v>
      </c>
      <c r="AA8494" s="178"/>
      <c r="AB8494" s="178"/>
      <c r="AC8494" s="178"/>
    </row>
    <row r="8495" spans="2:29" x14ac:dyDescent="0.35">
      <c r="B8495" s="222">
        <v>857200</v>
      </c>
      <c r="C8495" s="208">
        <v>366269</v>
      </c>
      <c r="D8495" s="309">
        <v>20144.79</v>
      </c>
      <c r="E8495" s="206">
        <v>29301.52</v>
      </c>
      <c r="F8495" s="206">
        <v>32964.21</v>
      </c>
      <c r="G8495" s="205">
        <f t="shared" si="671"/>
        <v>0.42728534764349041</v>
      </c>
      <c r="H8495" s="207">
        <f t="shared" si="672"/>
        <v>0.45</v>
      </c>
      <c r="I8495" s="213">
        <v>346798</v>
      </c>
      <c r="J8495" s="213">
        <v>19073.89</v>
      </c>
      <c r="K8495" s="212">
        <v>27743.84</v>
      </c>
      <c r="L8495" s="212">
        <v>31211.82</v>
      </c>
      <c r="M8495" s="239">
        <f t="shared" si="669"/>
        <v>0.51519999999996802</v>
      </c>
      <c r="N8495" s="239"/>
      <c r="O8495" s="178"/>
      <c r="P8495" s="178"/>
      <c r="Q8495" s="178"/>
      <c r="R8495" s="178"/>
      <c r="S8495" s="178"/>
      <c r="T8495" s="178"/>
      <c r="U8495" s="178"/>
      <c r="V8495" s="178"/>
      <c r="W8495" s="178"/>
      <c r="X8495" s="178"/>
      <c r="Y8495" s="210">
        <f t="shared" si="668"/>
        <v>0.40457069528698086</v>
      </c>
      <c r="Z8495" s="211">
        <f t="shared" si="670"/>
        <v>0.44</v>
      </c>
      <c r="AA8495" s="178"/>
      <c r="AB8495" s="178"/>
      <c r="AC8495" s="178"/>
    </row>
    <row r="8496" spans="2:29" x14ac:dyDescent="0.35">
      <c r="B8496" s="222">
        <v>857300</v>
      </c>
      <c r="C8496" s="208">
        <v>366314</v>
      </c>
      <c r="D8496" s="309">
        <v>20147.27</v>
      </c>
      <c r="E8496" s="206">
        <v>29305.119999999999</v>
      </c>
      <c r="F8496" s="206">
        <v>32968.26</v>
      </c>
      <c r="G8496" s="205">
        <f t="shared" si="671"/>
        <v>0.42728799720051325</v>
      </c>
      <c r="H8496" s="207">
        <f t="shared" si="672"/>
        <v>0.45</v>
      </c>
      <c r="I8496" s="213">
        <v>346844</v>
      </c>
      <c r="J8496" s="213">
        <v>19076.419999999998</v>
      </c>
      <c r="K8496" s="212">
        <v>27747.52</v>
      </c>
      <c r="L8496" s="212">
        <v>31215.96</v>
      </c>
      <c r="M8496" s="239">
        <f t="shared" si="669"/>
        <v>0.51530000000027942</v>
      </c>
      <c r="N8496" s="239"/>
      <c r="O8496" s="178"/>
      <c r="P8496" s="178"/>
      <c r="Q8496" s="178"/>
      <c r="R8496" s="178"/>
      <c r="S8496" s="178"/>
      <c r="T8496" s="178"/>
      <c r="U8496" s="178"/>
      <c r="V8496" s="178"/>
      <c r="W8496" s="178"/>
      <c r="X8496" s="178"/>
      <c r="Y8496" s="210">
        <f t="shared" si="668"/>
        <v>0.40457716085384349</v>
      </c>
      <c r="Z8496" s="211">
        <f t="shared" si="670"/>
        <v>0.46</v>
      </c>
      <c r="AA8496" s="178"/>
      <c r="AB8496" s="178"/>
      <c r="AC8496" s="178"/>
    </row>
    <row r="8497" spans="2:29" x14ac:dyDescent="0.35">
      <c r="B8497" s="222">
        <v>857400</v>
      </c>
      <c r="C8497" s="208">
        <v>366359</v>
      </c>
      <c r="D8497" s="309">
        <v>20149.740000000002</v>
      </c>
      <c r="E8497" s="206">
        <v>29308.720000000001</v>
      </c>
      <c r="F8497" s="206">
        <v>32972.31</v>
      </c>
      <c r="G8497" s="205">
        <f t="shared" si="671"/>
        <v>0.42729064613949147</v>
      </c>
      <c r="H8497" s="207">
        <f t="shared" si="672"/>
        <v>0.45</v>
      </c>
      <c r="I8497" s="213">
        <v>346888</v>
      </c>
      <c r="J8497" s="213">
        <v>19078.84</v>
      </c>
      <c r="K8497" s="212">
        <v>27751.040000000001</v>
      </c>
      <c r="L8497" s="212">
        <v>31219.919999999998</v>
      </c>
      <c r="M8497" s="239">
        <f t="shared" si="669"/>
        <v>0.51519999999982247</v>
      </c>
      <c r="N8497" s="239"/>
      <c r="O8497" s="178"/>
      <c r="P8497" s="178"/>
      <c r="Q8497" s="178"/>
      <c r="R8497" s="178"/>
      <c r="S8497" s="178"/>
      <c r="T8497" s="178"/>
      <c r="U8497" s="178"/>
      <c r="V8497" s="178"/>
      <c r="W8497" s="178"/>
      <c r="X8497" s="178"/>
      <c r="Y8497" s="210">
        <f t="shared" si="668"/>
        <v>0.40458129227898298</v>
      </c>
      <c r="Z8497" s="211">
        <f t="shared" si="670"/>
        <v>0.44</v>
      </c>
      <c r="AA8497" s="178"/>
      <c r="AB8497" s="178"/>
      <c r="AC8497" s="178"/>
    </row>
    <row r="8498" spans="2:29" x14ac:dyDescent="0.35">
      <c r="B8498" s="222">
        <v>857500</v>
      </c>
      <c r="C8498" s="208">
        <v>366404</v>
      </c>
      <c r="D8498" s="309">
        <v>20152.22</v>
      </c>
      <c r="E8498" s="206">
        <v>29312.32</v>
      </c>
      <c r="F8498" s="206">
        <v>32976.36</v>
      </c>
      <c r="G8498" s="205">
        <f t="shared" si="671"/>
        <v>0.4272932944606414</v>
      </c>
      <c r="H8498" s="207">
        <f t="shared" si="672"/>
        <v>0.45</v>
      </c>
      <c r="I8498" s="213">
        <v>346934</v>
      </c>
      <c r="J8498" s="213">
        <v>19081.37</v>
      </c>
      <c r="K8498" s="212">
        <v>27754.720000000001</v>
      </c>
      <c r="L8498" s="212">
        <v>31224.06</v>
      </c>
      <c r="M8498" s="239">
        <f t="shared" si="669"/>
        <v>0.51529999999955178</v>
      </c>
      <c r="N8498" s="239"/>
      <c r="O8498" s="178"/>
      <c r="P8498" s="178"/>
      <c r="Q8498" s="178"/>
      <c r="R8498" s="178"/>
      <c r="S8498" s="178"/>
      <c r="T8498" s="178"/>
      <c r="U8498" s="178"/>
      <c r="V8498" s="178"/>
      <c r="W8498" s="178"/>
      <c r="X8498" s="178"/>
      <c r="Y8498" s="210">
        <f t="shared" si="668"/>
        <v>0.40458775510204081</v>
      </c>
      <c r="Z8498" s="211">
        <f t="shared" si="670"/>
        <v>0.46</v>
      </c>
      <c r="AA8498" s="178"/>
      <c r="AB8498" s="178"/>
      <c r="AC8498" s="178"/>
    </row>
    <row r="8499" spans="2:29" x14ac:dyDescent="0.35">
      <c r="B8499" s="222">
        <v>857600</v>
      </c>
      <c r="C8499" s="208">
        <v>366449</v>
      </c>
      <c r="D8499" s="309">
        <v>20154.689999999999</v>
      </c>
      <c r="E8499" s="206">
        <v>29315.919999999998</v>
      </c>
      <c r="F8499" s="206">
        <v>32980.410000000003</v>
      </c>
      <c r="G8499" s="205">
        <f t="shared" si="671"/>
        <v>0.4272959421641791</v>
      </c>
      <c r="H8499" s="207">
        <f t="shared" si="672"/>
        <v>0.45</v>
      </c>
      <c r="I8499" s="213">
        <v>346978</v>
      </c>
      <c r="J8499" s="213">
        <v>19083.79</v>
      </c>
      <c r="K8499" s="212">
        <v>27758.240000000002</v>
      </c>
      <c r="L8499" s="212">
        <v>31228.02</v>
      </c>
      <c r="M8499" s="239">
        <f t="shared" si="669"/>
        <v>0.51519999999974975</v>
      </c>
      <c r="N8499" s="239"/>
      <c r="O8499" s="178"/>
      <c r="P8499" s="178"/>
      <c r="Q8499" s="178"/>
      <c r="R8499" s="178"/>
      <c r="S8499" s="178"/>
      <c r="T8499" s="178"/>
      <c r="U8499" s="178"/>
      <c r="V8499" s="178"/>
      <c r="W8499" s="178"/>
      <c r="X8499" s="178"/>
      <c r="Y8499" s="210">
        <f t="shared" si="668"/>
        <v>0.40459188432835819</v>
      </c>
      <c r="Z8499" s="211">
        <f t="shared" si="670"/>
        <v>0.44</v>
      </c>
      <c r="AA8499" s="178"/>
      <c r="AB8499" s="178"/>
      <c r="AC8499" s="178"/>
    </row>
    <row r="8500" spans="2:29" x14ac:dyDescent="0.35">
      <c r="B8500" s="222">
        <v>857700</v>
      </c>
      <c r="C8500" s="208">
        <v>366494</v>
      </c>
      <c r="D8500" s="309">
        <v>20157.169999999998</v>
      </c>
      <c r="E8500" s="206">
        <v>29319.52</v>
      </c>
      <c r="F8500" s="206">
        <v>32984.46</v>
      </c>
      <c r="G8500" s="205">
        <f t="shared" si="671"/>
        <v>0.4272985892503206</v>
      </c>
      <c r="H8500" s="207">
        <f t="shared" si="672"/>
        <v>0.45</v>
      </c>
      <c r="I8500" s="213">
        <v>347024</v>
      </c>
      <c r="J8500" s="213">
        <v>19086.32</v>
      </c>
      <c r="K8500" s="212">
        <v>27761.919999999998</v>
      </c>
      <c r="L8500" s="212">
        <v>31232.16</v>
      </c>
      <c r="M8500" s="239">
        <f t="shared" si="669"/>
        <v>0.51529999999998832</v>
      </c>
      <c r="N8500" s="239"/>
      <c r="O8500" s="178"/>
      <c r="P8500" s="178"/>
      <c r="Q8500" s="178"/>
      <c r="R8500" s="178"/>
      <c r="S8500" s="178"/>
      <c r="T8500" s="178"/>
      <c r="U8500" s="178"/>
      <c r="V8500" s="178"/>
      <c r="W8500" s="178"/>
      <c r="X8500" s="178"/>
      <c r="Y8500" s="210">
        <f t="shared" si="668"/>
        <v>0.40459834440946718</v>
      </c>
      <c r="Z8500" s="211">
        <f t="shared" si="670"/>
        <v>0.46</v>
      </c>
      <c r="AA8500" s="178"/>
      <c r="AB8500" s="178"/>
      <c r="AC8500" s="178"/>
    </row>
    <row r="8501" spans="2:29" x14ac:dyDescent="0.35">
      <c r="B8501" s="222">
        <v>857800</v>
      </c>
      <c r="C8501" s="208">
        <v>366539</v>
      </c>
      <c r="D8501" s="309">
        <v>20159.64</v>
      </c>
      <c r="E8501" s="206">
        <v>29323.119999999999</v>
      </c>
      <c r="F8501" s="206">
        <v>32988.51</v>
      </c>
      <c r="G8501" s="205">
        <f t="shared" si="671"/>
        <v>0.42730123571928186</v>
      </c>
      <c r="H8501" s="207">
        <f t="shared" si="672"/>
        <v>0.45</v>
      </c>
      <c r="I8501" s="213">
        <v>347068</v>
      </c>
      <c r="J8501" s="213">
        <v>19088.740000000002</v>
      </c>
      <c r="K8501" s="212">
        <v>27765.439999999999</v>
      </c>
      <c r="L8501" s="212">
        <v>31236.12</v>
      </c>
      <c r="M8501" s="239">
        <f t="shared" si="669"/>
        <v>0.51520000000025901</v>
      </c>
      <c r="N8501" s="239"/>
      <c r="O8501" s="178"/>
      <c r="P8501" s="178"/>
      <c r="Q8501" s="178"/>
      <c r="R8501" s="178"/>
      <c r="S8501" s="178"/>
      <c r="T8501" s="178"/>
      <c r="U8501" s="178"/>
      <c r="V8501" s="178"/>
      <c r="W8501" s="178"/>
      <c r="X8501" s="178"/>
      <c r="Y8501" s="210">
        <f t="shared" si="668"/>
        <v>0.40460247143856376</v>
      </c>
      <c r="Z8501" s="211">
        <f t="shared" si="670"/>
        <v>0.44</v>
      </c>
      <c r="AA8501" s="178"/>
      <c r="AB8501" s="178"/>
      <c r="AC8501" s="178"/>
    </row>
    <row r="8502" spans="2:29" x14ac:dyDescent="0.35">
      <c r="B8502" s="222">
        <v>857900</v>
      </c>
      <c r="C8502" s="208">
        <v>366584</v>
      </c>
      <c r="D8502" s="309">
        <v>20162.12</v>
      </c>
      <c r="E8502" s="206">
        <v>29326.720000000001</v>
      </c>
      <c r="F8502" s="206">
        <v>32992.559999999998</v>
      </c>
      <c r="G8502" s="205">
        <f t="shared" si="671"/>
        <v>0.42730388157127869</v>
      </c>
      <c r="H8502" s="207">
        <f t="shared" si="672"/>
        <v>0.45</v>
      </c>
      <c r="I8502" s="213">
        <v>347114</v>
      </c>
      <c r="J8502" s="213">
        <v>19091.27</v>
      </c>
      <c r="K8502" s="212">
        <v>27769.119999999999</v>
      </c>
      <c r="L8502" s="212">
        <v>31240.26</v>
      </c>
      <c r="M8502" s="239">
        <f t="shared" si="669"/>
        <v>0.5152999999999156</v>
      </c>
      <c r="N8502" s="239"/>
      <c r="O8502" s="178"/>
      <c r="P8502" s="178"/>
      <c r="Q8502" s="178"/>
      <c r="R8502" s="178"/>
      <c r="S8502" s="178"/>
      <c r="T8502" s="178"/>
      <c r="U8502" s="178"/>
      <c r="V8502" s="178"/>
      <c r="W8502" s="178"/>
      <c r="X8502" s="178"/>
      <c r="Y8502" s="210">
        <f t="shared" si="668"/>
        <v>0.40460892877957805</v>
      </c>
      <c r="Z8502" s="211">
        <f t="shared" si="670"/>
        <v>0.46</v>
      </c>
      <c r="AA8502" s="178"/>
      <c r="AB8502" s="178"/>
      <c r="AC8502" s="178"/>
    </row>
    <row r="8503" spans="2:29" x14ac:dyDescent="0.35">
      <c r="B8503" s="222">
        <v>858000</v>
      </c>
      <c r="C8503" s="208">
        <v>366629</v>
      </c>
      <c r="D8503" s="309">
        <v>20164.59</v>
      </c>
      <c r="E8503" s="206">
        <v>29330.32</v>
      </c>
      <c r="F8503" s="206">
        <v>32996.61</v>
      </c>
      <c r="G8503" s="205">
        <f t="shared" si="671"/>
        <v>0.42730652680652681</v>
      </c>
      <c r="H8503" s="207">
        <f t="shared" si="672"/>
        <v>0.45</v>
      </c>
      <c r="I8503" s="213">
        <v>347158</v>
      </c>
      <c r="J8503" s="213">
        <v>19093.689999999999</v>
      </c>
      <c r="K8503" s="212">
        <v>27772.639999999999</v>
      </c>
      <c r="L8503" s="212">
        <v>31244.22</v>
      </c>
      <c r="M8503" s="239">
        <f t="shared" si="669"/>
        <v>0.51520000000018629</v>
      </c>
      <c r="N8503" s="239"/>
      <c r="O8503" s="178"/>
      <c r="P8503" s="178"/>
      <c r="Q8503" s="178"/>
      <c r="R8503" s="178"/>
      <c r="S8503" s="178"/>
      <c r="T8503" s="178"/>
      <c r="U8503" s="178"/>
      <c r="V8503" s="178"/>
      <c r="W8503" s="178"/>
      <c r="X8503" s="178"/>
      <c r="Y8503" s="210">
        <f t="shared" si="668"/>
        <v>0.40461305361305361</v>
      </c>
      <c r="Z8503" s="211">
        <f t="shared" si="670"/>
        <v>0.44</v>
      </c>
      <c r="AA8503" s="178"/>
      <c r="AB8503" s="178"/>
      <c r="AC8503" s="178"/>
    </row>
    <row r="8504" spans="2:29" x14ac:dyDescent="0.35">
      <c r="B8504" s="222">
        <v>858100</v>
      </c>
      <c r="C8504" s="208">
        <v>366674</v>
      </c>
      <c r="D8504" s="309">
        <v>20167.07</v>
      </c>
      <c r="E8504" s="206">
        <v>29333.919999999998</v>
      </c>
      <c r="F8504" s="206">
        <v>33000.660000000003</v>
      </c>
      <c r="G8504" s="205">
        <f t="shared" si="671"/>
        <v>0.42730917142524183</v>
      </c>
      <c r="H8504" s="207">
        <f t="shared" si="672"/>
        <v>0.45</v>
      </c>
      <c r="I8504" s="213">
        <v>347204</v>
      </c>
      <c r="J8504" s="213">
        <v>19096.22</v>
      </c>
      <c r="K8504" s="212">
        <v>27776.32</v>
      </c>
      <c r="L8504" s="212">
        <v>31248.36</v>
      </c>
      <c r="M8504" s="239">
        <f t="shared" si="669"/>
        <v>0.51529999999984288</v>
      </c>
      <c r="N8504" s="239"/>
      <c r="O8504" s="178"/>
      <c r="P8504" s="178"/>
      <c r="Q8504" s="178"/>
      <c r="R8504" s="178"/>
      <c r="S8504" s="178"/>
      <c r="T8504" s="178"/>
      <c r="U8504" s="178"/>
      <c r="V8504" s="178"/>
      <c r="W8504" s="178"/>
      <c r="X8504" s="178"/>
      <c r="Y8504" s="210">
        <f t="shared" si="668"/>
        <v>0.40461950821582565</v>
      </c>
      <c r="Z8504" s="211">
        <f t="shared" si="670"/>
        <v>0.46</v>
      </c>
      <c r="AA8504" s="178"/>
      <c r="AB8504" s="178"/>
      <c r="AC8504" s="178"/>
    </row>
    <row r="8505" spans="2:29" x14ac:dyDescent="0.35">
      <c r="B8505" s="222">
        <v>858200</v>
      </c>
      <c r="C8505" s="208">
        <v>366719</v>
      </c>
      <c r="D8505" s="309">
        <v>20169.54</v>
      </c>
      <c r="E8505" s="206">
        <v>29337.52</v>
      </c>
      <c r="F8505" s="206">
        <v>33004.71</v>
      </c>
      <c r="G8505" s="205">
        <f t="shared" si="671"/>
        <v>0.42731181542763924</v>
      </c>
      <c r="H8505" s="207">
        <f t="shared" si="672"/>
        <v>0.45</v>
      </c>
      <c r="I8505" s="213">
        <v>347248</v>
      </c>
      <c r="J8505" s="213">
        <v>19098.64</v>
      </c>
      <c r="K8505" s="212">
        <v>27779.84</v>
      </c>
      <c r="L8505" s="212">
        <v>31252.32</v>
      </c>
      <c r="M8505" s="239">
        <f t="shared" si="669"/>
        <v>0.51519999999996802</v>
      </c>
      <c r="N8505" s="239"/>
      <c r="O8505" s="178"/>
      <c r="P8505" s="178"/>
      <c r="Q8505" s="178"/>
      <c r="R8505" s="178"/>
      <c r="S8505" s="178"/>
      <c r="T8505" s="178"/>
      <c r="U8505" s="178"/>
      <c r="V8505" s="178"/>
      <c r="W8505" s="178"/>
      <c r="X8505" s="178"/>
      <c r="Y8505" s="210">
        <f t="shared" si="668"/>
        <v>0.40462363085527847</v>
      </c>
      <c r="Z8505" s="211">
        <f t="shared" si="670"/>
        <v>0.44</v>
      </c>
      <c r="AA8505" s="178"/>
      <c r="AB8505" s="178"/>
      <c r="AC8505" s="178"/>
    </row>
    <row r="8506" spans="2:29" x14ac:dyDescent="0.35">
      <c r="B8506" s="222">
        <v>858300</v>
      </c>
      <c r="C8506" s="208">
        <v>366764</v>
      </c>
      <c r="D8506" s="309">
        <v>20172.02</v>
      </c>
      <c r="E8506" s="206">
        <v>29341.119999999999</v>
      </c>
      <c r="F8506" s="206">
        <v>33008.76</v>
      </c>
      <c r="G8506" s="205">
        <f t="shared" si="671"/>
        <v>0.42731445881393454</v>
      </c>
      <c r="H8506" s="207">
        <f t="shared" si="672"/>
        <v>0.45</v>
      </c>
      <c r="I8506" s="213">
        <v>347294</v>
      </c>
      <c r="J8506" s="213">
        <v>19101.169999999998</v>
      </c>
      <c r="K8506" s="212">
        <v>27783.52</v>
      </c>
      <c r="L8506" s="212">
        <v>31256.46</v>
      </c>
      <c r="M8506" s="239">
        <f t="shared" si="669"/>
        <v>0.51530000000027942</v>
      </c>
      <c r="N8506" s="239"/>
      <c r="O8506" s="178"/>
      <c r="P8506" s="178"/>
      <c r="Q8506" s="178"/>
      <c r="R8506" s="178"/>
      <c r="S8506" s="178"/>
      <c r="T8506" s="178"/>
      <c r="U8506" s="178"/>
      <c r="V8506" s="178"/>
      <c r="W8506" s="178"/>
      <c r="X8506" s="178"/>
      <c r="Y8506" s="210">
        <f t="shared" si="668"/>
        <v>0.40463008272165907</v>
      </c>
      <c r="Z8506" s="211">
        <f t="shared" si="670"/>
        <v>0.46</v>
      </c>
      <c r="AA8506" s="178"/>
      <c r="AB8506" s="178"/>
      <c r="AC8506" s="178"/>
    </row>
    <row r="8507" spans="2:29" x14ac:dyDescent="0.35">
      <c r="B8507" s="222">
        <v>858400</v>
      </c>
      <c r="C8507" s="208">
        <v>366809</v>
      </c>
      <c r="D8507" s="309">
        <v>20174.490000000002</v>
      </c>
      <c r="E8507" s="206">
        <v>29344.720000000001</v>
      </c>
      <c r="F8507" s="206">
        <v>33012.81</v>
      </c>
      <c r="G8507" s="205">
        <f t="shared" si="671"/>
        <v>0.42731710158434294</v>
      </c>
      <c r="H8507" s="207">
        <f t="shared" si="672"/>
        <v>0.45</v>
      </c>
      <c r="I8507" s="213">
        <v>347338</v>
      </c>
      <c r="J8507" s="213">
        <v>19103.59</v>
      </c>
      <c r="K8507" s="212">
        <v>27787.040000000001</v>
      </c>
      <c r="L8507" s="212">
        <v>31260.42</v>
      </c>
      <c r="M8507" s="239">
        <f t="shared" si="669"/>
        <v>0.51519999999982247</v>
      </c>
      <c r="N8507" s="239"/>
      <c r="O8507" s="178"/>
      <c r="P8507" s="178"/>
      <c r="Q8507" s="178"/>
      <c r="R8507" s="178"/>
      <c r="S8507" s="178"/>
      <c r="T8507" s="178"/>
      <c r="U8507" s="178"/>
      <c r="V8507" s="178"/>
      <c r="W8507" s="178"/>
      <c r="X8507" s="178"/>
      <c r="Y8507" s="210">
        <f t="shared" si="668"/>
        <v>0.40463420316868592</v>
      </c>
      <c r="Z8507" s="211">
        <f t="shared" si="670"/>
        <v>0.44</v>
      </c>
      <c r="AA8507" s="178"/>
      <c r="AB8507" s="178"/>
      <c r="AC8507" s="178"/>
    </row>
    <row r="8508" spans="2:29" x14ac:dyDescent="0.35">
      <c r="B8508" s="222">
        <v>858500</v>
      </c>
      <c r="C8508" s="208">
        <v>366854</v>
      </c>
      <c r="D8508" s="309">
        <v>20176.97</v>
      </c>
      <c r="E8508" s="206">
        <v>29348.32</v>
      </c>
      <c r="F8508" s="206">
        <v>33016.86</v>
      </c>
      <c r="G8508" s="205">
        <f t="shared" si="671"/>
        <v>0.42731974373907977</v>
      </c>
      <c r="H8508" s="207">
        <f t="shared" si="672"/>
        <v>0.45</v>
      </c>
      <c r="I8508" s="213">
        <v>347384</v>
      </c>
      <c r="J8508" s="213">
        <v>19106.12</v>
      </c>
      <c r="K8508" s="212">
        <v>27790.720000000001</v>
      </c>
      <c r="L8508" s="212">
        <v>31264.560000000001</v>
      </c>
      <c r="M8508" s="239">
        <f t="shared" si="669"/>
        <v>0.51529999999955178</v>
      </c>
      <c r="N8508" s="239"/>
      <c r="O8508" s="178"/>
      <c r="P8508" s="178"/>
      <c r="Q8508" s="178"/>
      <c r="R8508" s="178"/>
      <c r="S8508" s="178"/>
      <c r="T8508" s="178"/>
      <c r="U8508" s="178"/>
      <c r="V8508" s="178"/>
      <c r="W8508" s="178"/>
      <c r="X8508" s="178"/>
      <c r="Y8508" s="210">
        <f t="shared" si="668"/>
        <v>0.40464065230052415</v>
      </c>
      <c r="Z8508" s="211">
        <f t="shared" si="670"/>
        <v>0.46</v>
      </c>
      <c r="AA8508" s="178"/>
      <c r="AB8508" s="178"/>
      <c r="AC8508" s="178"/>
    </row>
    <row r="8509" spans="2:29" x14ac:dyDescent="0.35">
      <c r="B8509" s="222">
        <v>858600</v>
      </c>
      <c r="C8509" s="208">
        <v>366899</v>
      </c>
      <c r="D8509" s="309">
        <v>20179.439999999999</v>
      </c>
      <c r="E8509" s="206">
        <v>29351.919999999998</v>
      </c>
      <c r="F8509" s="206">
        <v>33020.910000000003</v>
      </c>
      <c r="G8509" s="205">
        <f t="shared" si="671"/>
        <v>0.42732238527836014</v>
      </c>
      <c r="H8509" s="207">
        <f t="shared" si="672"/>
        <v>0.45</v>
      </c>
      <c r="I8509" s="213">
        <v>347428</v>
      </c>
      <c r="J8509" s="213">
        <v>19108.54</v>
      </c>
      <c r="K8509" s="212">
        <v>27794.240000000002</v>
      </c>
      <c r="L8509" s="212">
        <v>31268.52</v>
      </c>
      <c r="M8509" s="239">
        <f t="shared" si="669"/>
        <v>0.51519999999974975</v>
      </c>
      <c r="N8509" s="239"/>
      <c r="O8509" s="178"/>
      <c r="P8509" s="178"/>
      <c r="Q8509" s="178"/>
      <c r="R8509" s="178"/>
      <c r="S8509" s="178"/>
      <c r="T8509" s="178"/>
      <c r="U8509" s="178"/>
      <c r="V8509" s="178"/>
      <c r="W8509" s="178"/>
      <c r="X8509" s="178"/>
      <c r="Y8509" s="210">
        <f t="shared" si="668"/>
        <v>0.40464477055672027</v>
      </c>
      <c r="Z8509" s="211">
        <f t="shared" si="670"/>
        <v>0.44</v>
      </c>
      <c r="AA8509" s="178"/>
      <c r="AB8509" s="178"/>
      <c r="AC8509" s="178"/>
    </row>
    <row r="8510" spans="2:29" x14ac:dyDescent="0.35">
      <c r="B8510" s="222">
        <v>858700</v>
      </c>
      <c r="C8510" s="208">
        <v>366944</v>
      </c>
      <c r="D8510" s="309">
        <v>20181.919999999998</v>
      </c>
      <c r="E8510" s="206">
        <v>29355.52</v>
      </c>
      <c r="F8510" s="206">
        <v>33024.959999999999</v>
      </c>
      <c r="G8510" s="205">
        <f t="shared" si="671"/>
        <v>0.42732502620239898</v>
      </c>
      <c r="H8510" s="207">
        <f t="shared" si="672"/>
        <v>0.45</v>
      </c>
      <c r="I8510" s="213">
        <v>347474</v>
      </c>
      <c r="J8510" s="213">
        <v>19111.07</v>
      </c>
      <c r="K8510" s="212">
        <v>27797.919999999998</v>
      </c>
      <c r="L8510" s="212">
        <v>31272.66</v>
      </c>
      <c r="M8510" s="239">
        <f t="shared" si="669"/>
        <v>0.51529999999998832</v>
      </c>
      <c r="N8510" s="239"/>
      <c r="O8510" s="178"/>
      <c r="P8510" s="178"/>
      <c r="Q8510" s="178"/>
      <c r="R8510" s="178"/>
      <c r="S8510" s="178"/>
      <c r="T8510" s="178"/>
      <c r="U8510" s="178"/>
      <c r="V8510" s="178"/>
      <c r="W8510" s="178"/>
      <c r="X8510" s="178"/>
      <c r="Y8510" s="210">
        <f t="shared" si="668"/>
        <v>0.40465121695586354</v>
      </c>
      <c r="Z8510" s="211">
        <f t="shared" si="670"/>
        <v>0.46</v>
      </c>
      <c r="AA8510" s="178"/>
      <c r="AB8510" s="178"/>
      <c r="AC8510" s="178"/>
    </row>
    <row r="8511" spans="2:29" x14ac:dyDescent="0.35">
      <c r="B8511" s="222">
        <v>858800</v>
      </c>
      <c r="C8511" s="208">
        <v>366989</v>
      </c>
      <c r="D8511" s="309">
        <v>20184.39</v>
      </c>
      <c r="E8511" s="206">
        <v>29359.119999999999</v>
      </c>
      <c r="F8511" s="206">
        <v>33029.01</v>
      </c>
      <c r="G8511" s="205">
        <f t="shared" si="671"/>
        <v>0.4273276665114113</v>
      </c>
      <c r="H8511" s="207">
        <f t="shared" si="672"/>
        <v>0.45</v>
      </c>
      <c r="I8511" s="213">
        <v>347518</v>
      </c>
      <c r="J8511" s="213">
        <v>19113.490000000002</v>
      </c>
      <c r="K8511" s="212">
        <v>27801.439999999999</v>
      </c>
      <c r="L8511" s="212">
        <v>31276.62</v>
      </c>
      <c r="M8511" s="239">
        <f t="shared" si="669"/>
        <v>0.51520000000025901</v>
      </c>
      <c r="N8511" s="239"/>
      <c r="O8511" s="178"/>
      <c r="P8511" s="178"/>
      <c r="Q8511" s="178"/>
      <c r="R8511" s="178"/>
      <c r="S8511" s="178"/>
      <c r="T8511" s="178"/>
      <c r="U8511" s="178"/>
      <c r="V8511" s="178"/>
      <c r="W8511" s="178"/>
      <c r="X8511" s="178"/>
      <c r="Y8511" s="210">
        <f t="shared" si="668"/>
        <v>0.40465533302282253</v>
      </c>
      <c r="Z8511" s="211">
        <f t="shared" si="670"/>
        <v>0.44</v>
      </c>
      <c r="AA8511" s="178"/>
      <c r="AB8511" s="178"/>
      <c r="AC8511" s="178"/>
    </row>
    <row r="8512" spans="2:29" x14ac:dyDescent="0.35">
      <c r="B8512" s="222">
        <v>858900</v>
      </c>
      <c r="C8512" s="208">
        <v>367034</v>
      </c>
      <c r="D8512" s="309">
        <v>20186.87</v>
      </c>
      <c r="E8512" s="206">
        <v>29362.720000000001</v>
      </c>
      <c r="F8512" s="206">
        <v>33033.06</v>
      </c>
      <c r="G8512" s="205">
        <f t="shared" si="671"/>
        <v>0.42733030620561185</v>
      </c>
      <c r="H8512" s="207">
        <f t="shared" si="672"/>
        <v>0.45</v>
      </c>
      <c r="I8512" s="213">
        <v>347564</v>
      </c>
      <c r="J8512" s="213">
        <v>19116.02</v>
      </c>
      <c r="K8512" s="212">
        <v>27805.119999999999</v>
      </c>
      <c r="L8512" s="212">
        <v>31280.76</v>
      </c>
      <c r="M8512" s="239">
        <f t="shared" si="669"/>
        <v>0.5152999999999156</v>
      </c>
      <c r="N8512" s="239"/>
      <c r="O8512" s="178"/>
      <c r="P8512" s="178"/>
      <c r="Q8512" s="178"/>
      <c r="R8512" s="178"/>
      <c r="S8512" s="178"/>
      <c r="T8512" s="178"/>
      <c r="U8512" s="178"/>
      <c r="V8512" s="178"/>
      <c r="W8512" s="178"/>
      <c r="X8512" s="178"/>
      <c r="Y8512" s="210">
        <f t="shared" si="668"/>
        <v>0.40466177669111653</v>
      </c>
      <c r="Z8512" s="211">
        <f t="shared" si="670"/>
        <v>0.46</v>
      </c>
      <c r="AA8512" s="178"/>
      <c r="AB8512" s="178"/>
      <c r="AC8512" s="178"/>
    </row>
    <row r="8513" spans="2:29" x14ac:dyDescent="0.35">
      <c r="B8513" s="222">
        <v>859000</v>
      </c>
      <c r="C8513" s="208">
        <v>367079</v>
      </c>
      <c r="D8513" s="309">
        <v>20189.34</v>
      </c>
      <c r="E8513" s="206">
        <v>29366.32</v>
      </c>
      <c r="F8513" s="206">
        <v>33037.11</v>
      </c>
      <c r="G8513" s="205">
        <f t="shared" si="671"/>
        <v>0.42733294528521537</v>
      </c>
      <c r="H8513" s="207">
        <f t="shared" si="672"/>
        <v>0.45</v>
      </c>
      <c r="I8513" s="213">
        <v>347608</v>
      </c>
      <c r="J8513" s="213">
        <v>19118.439999999999</v>
      </c>
      <c r="K8513" s="212">
        <v>27808.639999999999</v>
      </c>
      <c r="L8513" s="212">
        <v>31284.720000000001</v>
      </c>
      <c r="M8513" s="239">
        <f t="shared" si="669"/>
        <v>0.51520000000018629</v>
      </c>
      <c r="N8513" s="239"/>
      <c r="O8513" s="178"/>
      <c r="P8513" s="178"/>
      <c r="Q8513" s="178"/>
      <c r="R8513" s="178"/>
      <c r="S8513" s="178"/>
      <c r="T8513" s="178"/>
      <c r="U8513" s="178"/>
      <c r="V8513" s="178"/>
      <c r="W8513" s="178"/>
      <c r="X8513" s="178"/>
      <c r="Y8513" s="210">
        <f t="shared" si="668"/>
        <v>0.40466589057043073</v>
      </c>
      <c r="Z8513" s="211">
        <f t="shared" si="670"/>
        <v>0.44</v>
      </c>
      <c r="AA8513" s="178"/>
      <c r="AB8513" s="178"/>
      <c r="AC8513" s="178"/>
    </row>
    <row r="8514" spans="2:29" x14ac:dyDescent="0.35">
      <c r="B8514" s="222">
        <v>859100</v>
      </c>
      <c r="C8514" s="208">
        <v>367124</v>
      </c>
      <c r="D8514" s="309">
        <v>20191.82</v>
      </c>
      <c r="E8514" s="206">
        <v>29369.919999999998</v>
      </c>
      <c r="F8514" s="206">
        <v>33041.160000000003</v>
      </c>
      <c r="G8514" s="205">
        <f t="shared" si="671"/>
        <v>0.42733558375043651</v>
      </c>
      <c r="H8514" s="207">
        <f t="shared" si="672"/>
        <v>0.45</v>
      </c>
      <c r="I8514" s="213">
        <v>347654</v>
      </c>
      <c r="J8514" s="213">
        <v>19120.97</v>
      </c>
      <c r="K8514" s="212">
        <v>27812.32</v>
      </c>
      <c r="L8514" s="212">
        <v>31288.86</v>
      </c>
      <c r="M8514" s="239">
        <f t="shared" si="669"/>
        <v>0.51529999999984288</v>
      </c>
      <c r="N8514" s="239"/>
      <c r="O8514" s="178"/>
      <c r="P8514" s="178"/>
      <c r="Q8514" s="178"/>
      <c r="R8514" s="178"/>
      <c r="S8514" s="178"/>
      <c r="T8514" s="178"/>
      <c r="U8514" s="178"/>
      <c r="V8514" s="178"/>
      <c r="W8514" s="178"/>
      <c r="X8514" s="178"/>
      <c r="Y8514" s="210">
        <f t="shared" si="668"/>
        <v>0.40467233150971949</v>
      </c>
      <c r="Z8514" s="211">
        <f t="shared" si="670"/>
        <v>0.46</v>
      </c>
      <c r="AA8514" s="178"/>
      <c r="AB8514" s="178"/>
      <c r="AC8514" s="178"/>
    </row>
    <row r="8515" spans="2:29" x14ac:dyDescent="0.35">
      <c r="B8515" s="222">
        <v>859200</v>
      </c>
      <c r="C8515" s="208">
        <v>367169</v>
      </c>
      <c r="D8515" s="309">
        <v>20194.29</v>
      </c>
      <c r="E8515" s="206">
        <v>29373.52</v>
      </c>
      <c r="F8515" s="206">
        <v>33045.21</v>
      </c>
      <c r="G8515" s="205">
        <f t="shared" si="671"/>
        <v>0.42733822160148976</v>
      </c>
      <c r="H8515" s="207">
        <f t="shared" si="672"/>
        <v>0.45</v>
      </c>
      <c r="I8515" s="213">
        <v>347698</v>
      </c>
      <c r="J8515" s="213">
        <v>19123.39</v>
      </c>
      <c r="K8515" s="212">
        <v>27815.84</v>
      </c>
      <c r="L8515" s="212">
        <v>31292.82</v>
      </c>
      <c r="M8515" s="239">
        <f t="shared" si="669"/>
        <v>0.51519999999996802</v>
      </c>
      <c r="N8515" s="239"/>
      <c r="O8515" s="178"/>
      <c r="P8515" s="178"/>
      <c r="Q8515" s="178"/>
      <c r="R8515" s="178"/>
      <c r="S8515" s="178"/>
      <c r="T8515" s="178"/>
      <c r="U8515" s="178"/>
      <c r="V8515" s="178"/>
      <c r="W8515" s="178"/>
      <c r="X8515" s="178"/>
      <c r="Y8515" s="210">
        <f t="shared" ref="Y8515:Y8578" si="673">I8515/$B8515</f>
        <v>0.40467644320297952</v>
      </c>
      <c r="Z8515" s="211">
        <f t="shared" si="670"/>
        <v>0.44</v>
      </c>
      <c r="AA8515" s="178"/>
      <c r="AB8515" s="178"/>
      <c r="AC8515" s="178"/>
    </row>
    <row r="8516" spans="2:29" x14ac:dyDescent="0.35">
      <c r="B8516" s="222">
        <v>859300</v>
      </c>
      <c r="C8516" s="208">
        <v>367214</v>
      </c>
      <c r="D8516" s="309">
        <v>20196.77</v>
      </c>
      <c r="E8516" s="206">
        <v>29377.119999999999</v>
      </c>
      <c r="F8516" s="206">
        <v>33049.26</v>
      </c>
      <c r="G8516" s="205">
        <f t="shared" si="671"/>
        <v>0.42734085883858958</v>
      </c>
      <c r="H8516" s="207">
        <f t="shared" si="672"/>
        <v>0.45</v>
      </c>
      <c r="I8516" s="213">
        <v>347744</v>
      </c>
      <c r="J8516" s="213">
        <v>19125.919999999998</v>
      </c>
      <c r="K8516" s="212">
        <v>27819.52</v>
      </c>
      <c r="L8516" s="212">
        <v>31296.959999999999</v>
      </c>
      <c r="M8516" s="239">
        <f t="shared" ref="M8516:M8579" si="674">(C8516+D8516+F8516-C8515-D8515-F8515)/100</f>
        <v>0.51530000000027942</v>
      </c>
      <c r="N8516" s="239"/>
      <c r="O8516" s="178"/>
      <c r="P8516" s="178"/>
      <c r="Q8516" s="178"/>
      <c r="R8516" s="178"/>
      <c r="S8516" s="178"/>
      <c r="T8516" s="178"/>
      <c r="U8516" s="178"/>
      <c r="V8516" s="178"/>
      <c r="W8516" s="178"/>
      <c r="X8516" s="178"/>
      <c r="Y8516" s="210">
        <f t="shared" si="673"/>
        <v>0.40468288141510533</v>
      </c>
      <c r="Z8516" s="211">
        <f t="shared" ref="Z8516:Z8579" si="675">(I8516-I8515)/($B8516-$B8515)</f>
        <v>0.46</v>
      </c>
      <c r="AA8516" s="178"/>
      <c r="AB8516" s="178"/>
      <c r="AC8516" s="178"/>
    </row>
    <row r="8517" spans="2:29" x14ac:dyDescent="0.35">
      <c r="B8517" s="222">
        <v>859400</v>
      </c>
      <c r="C8517" s="208">
        <v>367259</v>
      </c>
      <c r="D8517" s="309">
        <v>20199.240000000002</v>
      </c>
      <c r="E8517" s="206">
        <v>29380.720000000001</v>
      </c>
      <c r="F8517" s="206">
        <v>33053.31</v>
      </c>
      <c r="G8517" s="205">
        <f t="shared" ref="G8517:G8580" si="676">C8517/B8517</f>
        <v>0.42734349546195022</v>
      </c>
      <c r="H8517" s="207">
        <f t="shared" ref="H8517:H8580" si="677">(C8517-C8516)/(B8517-B8516)</f>
        <v>0.45</v>
      </c>
      <c r="I8517" s="213">
        <v>347788</v>
      </c>
      <c r="J8517" s="213">
        <v>19128.34</v>
      </c>
      <c r="K8517" s="212">
        <v>27823.040000000001</v>
      </c>
      <c r="L8517" s="212">
        <v>31300.92</v>
      </c>
      <c r="M8517" s="239">
        <f t="shared" si="674"/>
        <v>0.51519999999982247</v>
      </c>
      <c r="N8517" s="239"/>
      <c r="O8517" s="178"/>
      <c r="P8517" s="178"/>
      <c r="Q8517" s="178"/>
      <c r="R8517" s="178"/>
      <c r="S8517" s="178"/>
      <c r="T8517" s="178"/>
      <c r="U8517" s="178"/>
      <c r="V8517" s="178"/>
      <c r="W8517" s="178"/>
      <c r="X8517" s="178"/>
      <c r="Y8517" s="210">
        <f t="shared" si="673"/>
        <v>0.40468699092390037</v>
      </c>
      <c r="Z8517" s="211">
        <f t="shared" si="675"/>
        <v>0.44</v>
      </c>
      <c r="AA8517" s="178"/>
      <c r="AB8517" s="178"/>
      <c r="AC8517" s="178"/>
    </row>
    <row r="8518" spans="2:29" x14ac:dyDescent="0.35">
      <c r="B8518" s="222">
        <v>859500</v>
      </c>
      <c r="C8518" s="208">
        <v>367304</v>
      </c>
      <c r="D8518" s="309">
        <v>20201.72</v>
      </c>
      <c r="E8518" s="206">
        <v>29384.32</v>
      </c>
      <c r="F8518" s="206">
        <v>33057.360000000001</v>
      </c>
      <c r="G8518" s="205">
        <f t="shared" si="676"/>
        <v>0.42734613147178591</v>
      </c>
      <c r="H8518" s="207">
        <f t="shared" si="677"/>
        <v>0.45</v>
      </c>
      <c r="I8518" s="213">
        <v>347834</v>
      </c>
      <c r="J8518" s="213">
        <v>19130.87</v>
      </c>
      <c r="K8518" s="212">
        <v>27826.720000000001</v>
      </c>
      <c r="L8518" s="212">
        <v>31305.06</v>
      </c>
      <c r="M8518" s="239">
        <f t="shared" si="674"/>
        <v>0.51529999999955178</v>
      </c>
      <c r="N8518" s="239"/>
      <c r="O8518" s="178"/>
      <c r="P8518" s="178"/>
      <c r="Q8518" s="178"/>
      <c r="R8518" s="178"/>
      <c r="S8518" s="178"/>
      <c r="T8518" s="178"/>
      <c r="U8518" s="178"/>
      <c r="V8518" s="178"/>
      <c r="W8518" s="178"/>
      <c r="X8518" s="178"/>
      <c r="Y8518" s="210">
        <f t="shared" si="673"/>
        <v>0.40469342641070388</v>
      </c>
      <c r="Z8518" s="211">
        <f t="shared" si="675"/>
        <v>0.46</v>
      </c>
      <c r="AA8518" s="178"/>
      <c r="AB8518" s="178"/>
      <c r="AC8518" s="178"/>
    </row>
    <row r="8519" spans="2:29" x14ac:dyDescent="0.35">
      <c r="B8519" s="222">
        <v>859600</v>
      </c>
      <c r="C8519" s="208">
        <v>367349</v>
      </c>
      <c r="D8519" s="309">
        <v>20204.189999999999</v>
      </c>
      <c r="E8519" s="206">
        <v>29387.919999999998</v>
      </c>
      <c r="F8519" s="206">
        <v>33061.410000000003</v>
      </c>
      <c r="G8519" s="205">
        <f t="shared" si="676"/>
        <v>0.42734876686831086</v>
      </c>
      <c r="H8519" s="207">
        <f t="shared" si="677"/>
        <v>0.45</v>
      </c>
      <c r="I8519" s="213">
        <v>347878</v>
      </c>
      <c r="J8519" s="213">
        <v>19133.29</v>
      </c>
      <c r="K8519" s="212">
        <v>27830.240000000002</v>
      </c>
      <c r="L8519" s="212">
        <v>31309.02</v>
      </c>
      <c r="M8519" s="239">
        <f t="shared" si="674"/>
        <v>0.51519999999974975</v>
      </c>
      <c r="N8519" s="239"/>
      <c r="O8519" s="178"/>
      <c r="P8519" s="178"/>
      <c r="Q8519" s="178"/>
      <c r="R8519" s="178"/>
      <c r="S8519" s="178"/>
      <c r="T8519" s="178"/>
      <c r="U8519" s="178"/>
      <c r="V8519" s="178"/>
      <c r="W8519" s="178"/>
      <c r="X8519" s="178"/>
      <c r="Y8519" s="210">
        <f t="shared" si="673"/>
        <v>0.40469753373662171</v>
      </c>
      <c r="Z8519" s="211">
        <f t="shared" si="675"/>
        <v>0.44</v>
      </c>
      <c r="AA8519" s="178"/>
      <c r="AB8519" s="178"/>
      <c r="AC8519" s="178"/>
    </row>
    <row r="8520" spans="2:29" x14ac:dyDescent="0.35">
      <c r="B8520" s="222">
        <v>859700</v>
      </c>
      <c r="C8520" s="208">
        <v>367394</v>
      </c>
      <c r="D8520" s="309">
        <v>20206.669999999998</v>
      </c>
      <c r="E8520" s="206">
        <v>29391.52</v>
      </c>
      <c r="F8520" s="206">
        <v>33065.46</v>
      </c>
      <c r="G8520" s="205">
        <f t="shared" si="676"/>
        <v>0.42735140165173896</v>
      </c>
      <c r="H8520" s="207">
        <f t="shared" si="677"/>
        <v>0.45</v>
      </c>
      <c r="I8520" s="213">
        <v>347924</v>
      </c>
      <c r="J8520" s="213">
        <v>19135.82</v>
      </c>
      <c r="K8520" s="212">
        <v>27833.919999999998</v>
      </c>
      <c r="L8520" s="212">
        <v>31313.16</v>
      </c>
      <c r="M8520" s="239">
        <f t="shared" si="674"/>
        <v>0.51529999999998832</v>
      </c>
      <c r="N8520" s="239"/>
      <c r="O8520" s="178"/>
      <c r="P8520" s="178"/>
      <c r="Q8520" s="178"/>
      <c r="R8520" s="178"/>
      <c r="S8520" s="178"/>
      <c r="T8520" s="178"/>
      <c r="U8520" s="178"/>
      <c r="V8520" s="178"/>
      <c r="W8520" s="178"/>
      <c r="X8520" s="178"/>
      <c r="Y8520" s="210">
        <f t="shared" si="673"/>
        <v>0.40470396649994184</v>
      </c>
      <c r="Z8520" s="211">
        <f t="shared" si="675"/>
        <v>0.46</v>
      </c>
      <c r="AA8520" s="178"/>
      <c r="AB8520" s="178"/>
      <c r="AC8520" s="178"/>
    </row>
    <row r="8521" spans="2:29" x14ac:dyDescent="0.35">
      <c r="B8521" s="222">
        <v>859800</v>
      </c>
      <c r="C8521" s="208">
        <v>367439</v>
      </c>
      <c r="D8521" s="309">
        <v>20209.14</v>
      </c>
      <c r="E8521" s="206">
        <v>29395.119999999999</v>
      </c>
      <c r="F8521" s="206">
        <v>33069.51</v>
      </c>
      <c r="G8521" s="205">
        <f t="shared" si="676"/>
        <v>0.42735403582228426</v>
      </c>
      <c r="H8521" s="207">
        <f t="shared" si="677"/>
        <v>0.45</v>
      </c>
      <c r="I8521" s="213">
        <v>347968</v>
      </c>
      <c r="J8521" s="213">
        <v>19138.240000000002</v>
      </c>
      <c r="K8521" s="212">
        <v>27837.439999999999</v>
      </c>
      <c r="L8521" s="212">
        <v>31317.119999999999</v>
      </c>
      <c r="M8521" s="239">
        <f t="shared" si="674"/>
        <v>0.51520000000025901</v>
      </c>
      <c r="N8521" s="239"/>
      <c r="O8521" s="178"/>
      <c r="P8521" s="178"/>
      <c r="Q8521" s="178"/>
      <c r="R8521" s="178"/>
      <c r="S8521" s="178"/>
      <c r="T8521" s="178"/>
      <c r="U8521" s="178"/>
      <c r="V8521" s="178"/>
      <c r="W8521" s="178"/>
      <c r="X8521" s="178"/>
      <c r="Y8521" s="210">
        <f t="shared" si="673"/>
        <v>0.40470807164456851</v>
      </c>
      <c r="Z8521" s="211">
        <f t="shared" si="675"/>
        <v>0.44</v>
      </c>
      <c r="AA8521" s="178"/>
      <c r="AB8521" s="178"/>
      <c r="AC8521" s="178"/>
    </row>
    <row r="8522" spans="2:29" x14ac:dyDescent="0.35">
      <c r="B8522" s="222">
        <v>859900</v>
      </c>
      <c r="C8522" s="208">
        <v>367484</v>
      </c>
      <c r="D8522" s="309">
        <v>20211.62</v>
      </c>
      <c r="E8522" s="206">
        <v>29398.720000000001</v>
      </c>
      <c r="F8522" s="206">
        <v>33073.56</v>
      </c>
      <c r="G8522" s="205">
        <f t="shared" si="676"/>
        <v>0.42735666938016048</v>
      </c>
      <c r="H8522" s="207">
        <f t="shared" si="677"/>
        <v>0.45</v>
      </c>
      <c r="I8522" s="213">
        <v>348014</v>
      </c>
      <c r="J8522" s="213">
        <v>19140.77</v>
      </c>
      <c r="K8522" s="212">
        <v>27841.119999999999</v>
      </c>
      <c r="L8522" s="212">
        <v>31321.26</v>
      </c>
      <c r="M8522" s="239">
        <f t="shared" si="674"/>
        <v>0.5152999999999156</v>
      </c>
      <c r="N8522" s="239"/>
      <c r="O8522" s="178"/>
      <c r="P8522" s="178"/>
      <c r="Q8522" s="178"/>
      <c r="R8522" s="178"/>
      <c r="S8522" s="178"/>
      <c r="T8522" s="178"/>
      <c r="U8522" s="178"/>
      <c r="V8522" s="178"/>
      <c r="W8522" s="178"/>
      <c r="X8522" s="178"/>
      <c r="Y8522" s="210">
        <f t="shared" si="673"/>
        <v>0.40471450168624257</v>
      </c>
      <c r="Z8522" s="211">
        <f t="shared" si="675"/>
        <v>0.46</v>
      </c>
      <c r="AA8522" s="178"/>
      <c r="AB8522" s="178"/>
      <c r="AC8522" s="178"/>
    </row>
    <row r="8523" spans="2:29" x14ac:dyDescent="0.35">
      <c r="B8523" s="222">
        <v>860000</v>
      </c>
      <c r="C8523" s="208">
        <v>367529</v>
      </c>
      <c r="D8523" s="309">
        <v>20214.09</v>
      </c>
      <c r="E8523" s="206">
        <v>29402.32</v>
      </c>
      <c r="F8523" s="206">
        <v>33077.61</v>
      </c>
      <c r="G8523" s="205">
        <f t="shared" si="676"/>
        <v>0.42735930232558139</v>
      </c>
      <c r="H8523" s="207">
        <f t="shared" si="677"/>
        <v>0.45</v>
      </c>
      <c r="I8523" s="213">
        <v>348058</v>
      </c>
      <c r="J8523" s="213">
        <v>19143.189999999999</v>
      </c>
      <c r="K8523" s="212">
        <v>27844.639999999999</v>
      </c>
      <c r="L8523" s="212">
        <v>31325.22</v>
      </c>
      <c r="M8523" s="239">
        <f t="shared" si="674"/>
        <v>0.51520000000018629</v>
      </c>
      <c r="N8523" s="239"/>
      <c r="O8523" s="178"/>
      <c r="P8523" s="178"/>
      <c r="Q8523" s="178"/>
      <c r="R8523" s="178"/>
      <c r="S8523" s="178"/>
      <c r="T8523" s="178"/>
      <c r="U8523" s="178"/>
      <c r="V8523" s="178"/>
      <c r="W8523" s="178"/>
      <c r="X8523" s="178"/>
      <c r="Y8523" s="210">
        <f t="shared" si="673"/>
        <v>0.40471860465116277</v>
      </c>
      <c r="Z8523" s="211">
        <f t="shared" si="675"/>
        <v>0.44</v>
      </c>
      <c r="AA8523" s="178"/>
      <c r="AB8523" s="178"/>
      <c r="AC8523" s="178"/>
    </row>
    <row r="8524" spans="2:29" x14ac:dyDescent="0.35">
      <c r="B8524" s="222">
        <v>860100</v>
      </c>
      <c r="C8524" s="208">
        <v>367574</v>
      </c>
      <c r="D8524" s="309">
        <v>20216.57</v>
      </c>
      <c r="E8524" s="206">
        <v>29405.919999999998</v>
      </c>
      <c r="F8524" s="206">
        <v>33081.660000000003</v>
      </c>
      <c r="G8524" s="205">
        <f t="shared" si="676"/>
        <v>0.4273619346587606</v>
      </c>
      <c r="H8524" s="207">
        <f t="shared" si="677"/>
        <v>0.45</v>
      </c>
      <c r="I8524" s="213">
        <v>348104</v>
      </c>
      <c r="J8524" s="213">
        <v>19145.72</v>
      </c>
      <c r="K8524" s="212">
        <v>27848.32</v>
      </c>
      <c r="L8524" s="212">
        <v>31329.360000000001</v>
      </c>
      <c r="M8524" s="239">
        <f t="shared" si="674"/>
        <v>0.51529999999984288</v>
      </c>
      <c r="N8524" s="239"/>
      <c r="O8524" s="178"/>
      <c r="P8524" s="178"/>
      <c r="Q8524" s="178"/>
      <c r="R8524" s="178"/>
      <c r="S8524" s="178"/>
      <c r="T8524" s="178"/>
      <c r="U8524" s="178"/>
      <c r="V8524" s="178"/>
      <c r="W8524" s="178"/>
      <c r="X8524" s="178"/>
      <c r="Y8524" s="210">
        <f t="shared" si="673"/>
        <v>0.40472503197302639</v>
      </c>
      <c r="Z8524" s="211">
        <f t="shared" si="675"/>
        <v>0.46</v>
      </c>
      <c r="AA8524" s="178"/>
      <c r="AB8524" s="178"/>
      <c r="AC8524" s="178"/>
    </row>
    <row r="8525" spans="2:29" x14ac:dyDescent="0.35">
      <c r="B8525" s="222">
        <v>860200</v>
      </c>
      <c r="C8525" s="208">
        <v>367619</v>
      </c>
      <c r="D8525" s="309">
        <v>20219.04</v>
      </c>
      <c r="E8525" s="206">
        <v>29409.52</v>
      </c>
      <c r="F8525" s="206">
        <v>33085.71</v>
      </c>
      <c r="G8525" s="205">
        <f t="shared" si="676"/>
        <v>0.42736456637991166</v>
      </c>
      <c r="H8525" s="207">
        <f t="shared" si="677"/>
        <v>0.45</v>
      </c>
      <c r="I8525" s="213">
        <v>348148</v>
      </c>
      <c r="J8525" s="213">
        <v>19148.14</v>
      </c>
      <c r="K8525" s="212">
        <v>27851.84</v>
      </c>
      <c r="L8525" s="212">
        <v>31333.32</v>
      </c>
      <c r="M8525" s="239">
        <f t="shared" si="674"/>
        <v>0.51519999999996802</v>
      </c>
      <c r="N8525" s="239"/>
      <c r="O8525" s="178"/>
      <c r="P8525" s="178"/>
      <c r="Q8525" s="178"/>
      <c r="R8525" s="178"/>
      <c r="S8525" s="178"/>
      <c r="T8525" s="178"/>
      <c r="U8525" s="178"/>
      <c r="V8525" s="178"/>
      <c r="W8525" s="178"/>
      <c r="X8525" s="178"/>
      <c r="Y8525" s="210">
        <f t="shared" si="673"/>
        <v>0.40472913275982331</v>
      </c>
      <c r="Z8525" s="211">
        <f t="shared" si="675"/>
        <v>0.44</v>
      </c>
      <c r="AA8525" s="178"/>
      <c r="AB8525" s="178"/>
      <c r="AC8525" s="178"/>
    </row>
    <row r="8526" spans="2:29" x14ac:dyDescent="0.35">
      <c r="B8526" s="222">
        <v>860300</v>
      </c>
      <c r="C8526" s="208">
        <v>367664</v>
      </c>
      <c r="D8526" s="309">
        <v>20221.52</v>
      </c>
      <c r="E8526" s="206">
        <v>29413.119999999999</v>
      </c>
      <c r="F8526" s="206">
        <v>33089.760000000002</v>
      </c>
      <c r="G8526" s="205">
        <f t="shared" si="676"/>
        <v>0.42736719748924795</v>
      </c>
      <c r="H8526" s="207">
        <f t="shared" si="677"/>
        <v>0.45</v>
      </c>
      <c r="I8526" s="213">
        <v>348194</v>
      </c>
      <c r="J8526" s="213">
        <v>19150.669999999998</v>
      </c>
      <c r="K8526" s="212">
        <v>27855.52</v>
      </c>
      <c r="L8526" s="212">
        <v>31337.46</v>
      </c>
      <c r="M8526" s="239">
        <f t="shared" si="674"/>
        <v>0.51530000000027942</v>
      </c>
      <c r="N8526" s="239"/>
      <c r="O8526" s="178"/>
      <c r="P8526" s="178"/>
      <c r="Q8526" s="178"/>
      <c r="R8526" s="178"/>
      <c r="S8526" s="178"/>
      <c r="T8526" s="178"/>
      <c r="U8526" s="178"/>
      <c r="V8526" s="178"/>
      <c r="W8526" s="178"/>
      <c r="X8526" s="178"/>
      <c r="Y8526" s="210">
        <f t="shared" si="673"/>
        <v>0.40473555736371031</v>
      </c>
      <c r="Z8526" s="211">
        <f t="shared" si="675"/>
        <v>0.46</v>
      </c>
      <c r="AA8526" s="178"/>
      <c r="AB8526" s="178"/>
      <c r="AC8526" s="178"/>
    </row>
    <row r="8527" spans="2:29" x14ac:dyDescent="0.35">
      <c r="B8527" s="222">
        <v>860400</v>
      </c>
      <c r="C8527" s="208">
        <v>367709</v>
      </c>
      <c r="D8527" s="309">
        <v>20223.990000000002</v>
      </c>
      <c r="E8527" s="206">
        <v>29416.720000000001</v>
      </c>
      <c r="F8527" s="206">
        <v>33093.81</v>
      </c>
      <c r="G8527" s="205">
        <f t="shared" si="676"/>
        <v>0.42736982798698281</v>
      </c>
      <c r="H8527" s="207">
        <f t="shared" si="677"/>
        <v>0.45</v>
      </c>
      <c r="I8527" s="213">
        <v>348238</v>
      </c>
      <c r="J8527" s="213">
        <v>19153.09</v>
      </c>
      <c r="K8527" s="212">
        <v>27859.040000000001</v>
      </c>
      <c r="L8527" s="212">
        <v>31341.42</v>
      </c>
      <c r="M8527" s="239">
        <f t="shared" si="674"/>
        <v>0.51519999999982247</v>
      </c>
      <c r="N8527" s="239"/>
      <c r="O8527" s="178"/>
      <c r="P8527" s="178"/>
      <c r="Q8527" s="178"/>
      <c r="R8527" s="178"/>
      <c r="S8527" s="178"/>
      <c r="T8527" s="178"/>
      <c r="U8527" s="178"/>
      <c r="V8527" s="178"/>
      <c r="W8527" s="178"/>
      <c r="X8527" s="178"/>
      <c r="Y8527" s="210">
        <f t="shared" si="673"/>
        <v>0.40473965597396561</v>
      </c>
      <c r="Z8527" s="211">
        <f t="shared" si="675"/>
        <v>0.44</v>
      </c>
      <c r="AA8527" s="178"/>
      <c r="AB8527" s="178"/>
      <c r="AC8527" s="178"/>
    </row>
    <row r="8528" spans="2:29" x14ac:dyDescent="0.35">
      <c r="B8528" s="222">
        <v>860500</v>
      </c>
      <c r="C8528" s="208">
        <v>367754</v>
      </c>
      <c r="D8528" s="309">
        <v>20226.47</v>
      </c>
      <c r="E8528" s="206">
        <v>29420.32</v>
      </c>
      <c r="F8528" s="206">
        <v>33097.86</v>
      </c>
      <c r="G8528" s="205">
        <f t="shared" si="676"/>
        <v>0.42737245787332945</v>
      </c>
      <c r="H8528" s="207">
        <f t="shared" si="677"/>
        <v>0.45</v>
      </c>
      <c r="I8528" s="213">
        <v>348284</v>
      </c>
      <c r="J8528" s="213">
        <v>19155.62</v>
      </c>
      <c r="K8528" s="212">
        <v>27862.720000000001</v>
      </c>
      <c r="L8528" s="212">
        <v>31345.56</v>
      </c>
      <c r="M8528" s="239">
        <f t="shared" si="674"/>
        <v>0.51529999999955178</v>
      </c>
      <c r="N8528" s="239"/>
      <c r="O8528" s="178"/>
      <c r="P8528" s="178"/>
      <c r="Q8528" s="178"/>
      <c r="R8528" s="178"/>
      <c r="S8528" s="178"/>
      <c r="T8528" s="178"/>
      <c r="U8528" s="178"/>
      <c r="V8528" s="178"/>
      <c r="W8528" s="178"/>
      <c r="X8528" s="178"/>
      <c r="Y8528" s="210">
        <f t="shared" si="673"/>
        <v>0.4047460778617083</v>
      </c>
      <c r="Z8528" s="211">
        <f t="shared" si="675"/>
        <v>0.46</v>
      </c>
      <c r="AA8528" s="178"/>
      <c r="AB8528" s="178"/>
      <c r="AC8528" s="178"/>
    </row>
    <row r="8529" spans="2:29" x14ac:dyDescent="0.35">
      <c r="B8529" s="222">
        <v>860600</v>
      </c>
      <c r="C8529" s="208">
        <v>367799</v>
      </c>
      <c r="D8529" s="309">
        <v>20228.939999999999</v>
      </c>
      <c r="E8529" s="206">
        <v>29423.919999999998</v>
      </c>
      <c r="F8529" s="206">
        <v>33101.910000000003</v>
      </c>
      <c r="G8529" s="205">
        <f t="shared" si="676"/>
        <v>0.42737508714850103</v>
      </c>
      <c r="H8529" s="207">
        <f t="shared" si="677"/>
        <v>0.45</v>
      </c>
      <c r="I8529" s="213">
        <v>348328</v>
      </c>
      <c r="J8529" s="213">
        <v>19158.04</v>
      </c>
      <c r="K8529" s="212">
        <v>27866.240000000002</v>
      </c>
      <c r="L8529" s="212">
        <v>31349.52</v>
      </c>
      <c r="M8529" s="239">
        <f t="shared" si="674"/>
        <v>0.51519999999974975</v>
      </c>
      <c r="N8529" s="239"/>
      <c r="O8529" s="178"/>
      <c r="P8529" s="178"/>
      <c r="Q8529" s="178"/>
      <c r="R8529" s="178"/>
      <c r="S8529" s="178"/>
      <c r="T8529" s="178"/>
      <c r="U8529" s="178"/>
      <c r="V8529" s="178"/>
      <c r="W8529" s="178"/>
      <c r="X8529" s="178"/>
      <c r="Y8529" s="210">
        <f t="shared" si="673"/>
        <v>0.40475017429700211</v>
      </c>
      <c r="Z8529" s="211">
        <f t="shared" si="675"/>
        <v>0.44</v>
      </c>
      <c r="AA8529" s="178"/>
      <c r="AB8529" s="178"/>
      <c r="AC8529" s="178"/>
    </row>
    <row r="8530" spans="2:29" x14ac:dyDescent="0.35">
      <c r="B8530" s="222">
        <v>860700</v>
      </c>
      <c r="C8530" s="208">
        <v>367844</v>
      </c>
      <c r="D8530" s="309">
        <v>20231.419999999998</v>
      </c>
      <c r="E8530" s="206">
        <v>29427.52</v>
      </c>
      <c r="F8530" s="206">
        <v>33105.96</v>
      </c>
      <c r="G8530" s="205">
        <f t="shared" si="676"/>
        <v>0.42737771581271056</v>
      </c>
      <c r="H8530" s="207">
        <f t="shared" si="677"/>
        <v>0.45</v>
      </c>
      <c r="I8530" s="213">
        <v>348374</v>
      </c>
      <c r="J8530" s="213">
        <v>19160.57</v>
      </c>
      <c r="K8530" s="212">
        <v>27869.919999999998</v>
      </c>
      <c r="L8530" s="212">
        <v>31353.66</v>
      </c>
      <c r="M8530" s="239">
        <f t="shared" si="674"/>
        <v>0.51529999999998832</v>
      </c>
      <c r="N8530" s="239"/>
      <c r="O8530" s="178"/>
      <c r="P8530" s="178"/>
      <c r="Q8530" s="178"/>
      <c r="R8530" s="178"/>
      <c r="S8530" s="178"/>
      <c r="T8530" s="178"/>
      <c r="U8530" s="178"/>
      <c r="V8530" s="178"/>
      <c r="W8530" s="178"/>
      <c r="X8530" s="178"/>
      <c r="Y8530" s="210">
        <f t="shared" si="673"/>
        <v>0.40475659347043103</v>
      </c>
      <c r="Z8530" s="211">
        <f t="shared" si="675"/>
        <v>0.46</v>
      </c>
      <c r="AA8530" s="178"/>
      <c r="AB8530" s="178"/>
      <c r="AC8530" s="178"/>
    </row>
    <row r="8531" spans="2:29" x14ac:dyDescent="0.35">
      <c r="B8531" s="222">
        <v>860800</v>
      </c>
      <c r="C8531" s="208">
        <v>367889</v>
      </c>
      <c r="D8531" s="309">
        <v>20233.89</v>
      </c>
      <c r="E8531" s="206">
        <v>29431.119999999999</v>
      </c>
      <c r="F8531" s="206">
        <v>33110.01</v>
      </c>
      <c r="G8531" s="205">
        <f t="shared" si="676"/>
        <v>0.42738034386617102</v>
      </c>
      <c r="H8531" s="207">
        <f t="shared" si="677"/>
        <v>0.45</v>
      </c>
      <c r="I8531" s="213">
        <v>348418</v>
      </c>
      <c r="J8531" s="213">
        <v>19162.990000000002</v>
      </c>
      <c r="K8531" s="212">
        <v>27873.439999999999</v>
      </c>
      <c r="L8531" s="212">
        <v>31357.62</v>
      </c>
      <c r="M8531" s="239">
        <f t="shared" si="674"/>
        <v>0.51520000000025901</v>
      </c>
      <c r="N8531" s="239"/>
      <c r="O8531" s="178"/>
      <c r="P8531" s="178"/>
      <c r="Q8531" s="178"/>
      <c r="R8531" s="178"/>
      <c r="S8531" s="178"/>
      <c r="T8531" s="178"/>
      <c r="U8531" s="178"/>
      <c r="V8531" s="178"/>
      <c r="W8531" s="178"/>
      <c r="X8531" s="178"/>
      <c r="Y8531" s="210">
        <f t="shared" si="673"/>
        <v>0.40476068773234203</v>
      </c>
      <c r="Z8531" s="211">
        <f t="shared" si="675"/>
        <v>0.44</v>
      </c>
      <c r="AA8531" s="178"/>
      <c r="AB8531" s="178"/>
      <c r="AC8531" s="178"/>
    </row>
    <row r="8532" spans="2:29" x14ac:dyDescent="0.35">
      <c r="B8532" s="222">
        <v>860900</v>
      </c>
      <c r="C8532" s="208">
        <v>367934</v>
      </c>
      <c r="D8532" s="309">
        <v>20236.37</v>
      </c>
      <c r="E8532" s="206">
        <v>29434.720000000001</v>
      </c>
      <c r="F8532" s="206">
        <v>33114.06</v>
      </c>
      <c r="G8532" s="205">
        <f t="shared" si="676"/>
        <v>0.42738297130909514</v>
      </c>
      <c r="H8532" s="207">
        <f t="shared" si="677"/>
        <v>0.45</v>
      </c>
      <c r="I8532" s="213">
        <v>348464</v>
      </c>
      <c r="J8532" s="213">
        <v>19165.52</v>
      </c>
      <c r="K8532" s="212">
        <v>27877.119999999999</v>
      </c>
      <c r="L8532" s="212">
        <v>31361.759999999998</v>
      </c>
      <c r="M8532" s="239">
        <f t="shared" si="674"/>
        <v>0.5152999999999156</v>
      </c>
      <c r="N8532" s="239"/>
      <c r="O8532" s="178"/>
      <c r="P8532" s="178"/>
      <c r="Q8532" s="178"/>
      <c r="R8532" s="178"/>
      <c r="S8532" s="178"/>
      <c r="T8532" s="178"/>
      <c r="U8532" s="178"/>
      <c r="V8532" s="178"/>
      <c r="W8532" s="178"/>
      <c r="X8532" s="178"/>
      <c r="Y8532" s="210">
        <f t="shared" si="673"/>
        <v>0.4047671041932861</v>
      </c>
      <c r="Z8532" s="211">
        <f t="shared" si="675"/>
        <v>0.46</v>
      </c>
      <c r="AA8532" s="178"/>
      <c r="AB8532" s="178"/>
      <c r="AC8532" s="178"/>
    </row>
    <row r="8533" spans="2:29" x14ac:dyDescent="0.35">
      <c r="B8533" s="222">
        <v>861000</v>
      </c>
      <c r="C8533" s="208">
        <v>367979</v>
      </c>
      <c r="D8533" s="309">
        <v>20238.84</v>
      </c>
      <c r="E8533" s="206">
        <v>29438.32</v>
      </c>
      <c r="F8533" s="206">
        <v>33118.11</v>
      </c>
      <c r="G8533" s="205">
        <f t="shared" si="676"/>
        <v>0.42738559814169569</v>
      </c>
      <c r="H8533" s="207">
        <f t="shared" si="677"/>
        <v>0.45</v>
      </c>
      <c r="I8533" s="213">
        <v>348508</v>
      </c>
      <c r="J8533" s="213">
        <v>19167.939999999999</v>
      </c>
      <c r="K8533" s="212">
        <v>27880.639999999999</v>
      </c>
      <c r="L8533" s="212">
        <v>31365.72</v>
      </c>
      <c r="M8533" s="239">
        <f t="shared" si="674"/>
        <v>0.51520000000018629</v>
      </c>
      <c r="N8533" s="239"/>
      <c r="O8533" s="178"/>
      <c r="P8533" s="178"/>
      <c r="Q8533" s="178"/>
      <c r="R8533" s="178"/>
      <c r="S8533" s="178"/>
      <c r="T8533" s="178"/>
      <c r="U8533" s="178"/>
      <c r="V8533" s="178"/>
      <c r="W8533" s="178"/>
      <c r="X8533" s="178"/>
      <c r="Y8533" s="210">
        <f t="shared" si="673"/>
        <v>0.40477119628339142</v>
      </c>
      <c r="Z8533" s="211">
        <f t="shared" si="675"/>
        <v>0.44</v>
      </c>
      <c r="AA8533" s="178"/>
      <c r="AB8533" s="178"/>
      <c r="AC8533" s="178"/>
    </row>
    <row r="8534" spans="2:29" x14ac:dyDescent="0.35">
      <c r="B8534" s="222">
        <v>861100</v>
      </c>
      <c r="C8534" s="208">
        <v>368024</v>
      </c>
      <c r="D8534" s="309">
        <v>20241.32</v>
      </c>
      <c r="E8534" s="206">
        <v>29441.919999999998</v>
      </c>
      <c r="F8534" s="206">
        <v>33122.160000000003</v>
      </c>
      <c r="G8534" s="205">
        <f t="shared" si="676"/>
        <v>0.42738822436418533</v>
      </c>
      <c r="H8534" s="207">
        <f t="shared" si="677"/>
        <v>0.45</v>
      </c>
      <c r="I8534" s="213">
        <v>348554</v>
      </c>
      <c r="J8534" s="213">
        <v>19170.47</v>
      </c>
      <c r="K8534" s="212">
        <v>27884.32</v>
      </c>
      <c r="L8534" s="212">
        <v>31369.86</v>
      </c>
      <c r="M8534" s="239">
        <f t="shared" si="674"/>
        <v>0.51529999999984288</v>
      </c>
      <c r="N8534" s="239"/>
      <c r="O8534" s="178"/>
      <c r="P8534" s="178"/>
      <c r="Q8534" s="178"/>
      <c r="R8534" s="178"/>
      <c r="S8534" s="178"/>
      <c r="T8534" s="178"/>
      <c r="U8534" s="178"/>
      <c r="V8534" s="178"/>
      <c r="W8534" s="178"/>
      <c r="X8534" s="178"/>
      <c r="Y8534" s="210">
        <f t="shared" si="673"/>
        <v>0.40477761003367785</v>
      </c>
      <c r="Z8534" s="211">
        <f t="shared" si="675"/>
        <v>0.46</v>
      </c>
      <c r="AA8534" s="178"/>
      <c r="AB8534" s="178"/>
      <c r="AC8534" s="178"/>
    </row>
    <row r="8535" spans="2:29" x14ac:dyDescent="0.35">
      <c r="B8535" s="222">
        <v>861200</v>
      </c>
      <c r="C8535" s="208">
        <v>368069</v>
      </c>
      <c r="D8535" s="309">
        <v>20243.79</v>
      </c>
      <c r="E8535" s="206">
        <v>29445.52</v>
      </c>
      <c r="F8535" s="206">
        <v>33126.21</v>
      </c>
      <c r="G8535" s="205">
        <f t="shared" si="676"/>
        <v>0.42739084997677657</v>
      </c>
      <c r="H8535" s="207">
        <f t="shared" si="677"/>
        <v>0.45</v>
      </c>
      <c r="I8535" s="213">
        <v>348598</v>
      </c>
      <c r="J8535" s="213">
        <v>19172.89</v>
      </c>
      <c r="K8535" s="212">
        <v>27887.84</v>
      </c>
      <c r="L8535" s="212">
        <v>31373.82</v>
      </c>
      <c r="M8535" s="239">
        <f t="shared" si="674"/>
        <v>0.51519999999996802</v>
      </c>
      <c r="N8535" s="239"/>
      <c r="O8535" s="178"/>
      <c r="P8535" s="178"/>
      <c r="Q8535" s="178"/>
      <c r="R8535" s="178"/>
      <c r="S8535" s="178"/>
      <c r="T8535" s="178"/>
      <c r="U8535" s="178"/>
      <c r="V8535" s="178"/>
      <c r="W8535" s="178"/>
      <c r="X8535" s="178"/>
      <c r="Y8535" s="210">
        <f t="shared" si="673"/>
        <v>0.40478169995355318</v>
      </c>
      <c r="Z8535" s="211">
        <f t="shared" si="675"/>
        <v>0.44</v>
      </c>
      <c r="AA8535" s="178"/>
      <c r="AB8535" s="178"/>
      <c r="AC8535" s="178"/>
    </row>
    <row r="8536" spans="2:29" x14ac:dyDescent="0.35">
      <c r="B8536" s="222">
        <v>861300</v>
      </c>
      <c r="C8536" s="208">
        <v>368114</v>
      </c>
      <c r="D8536" s="309">
        <v>20246.27</v>
      </c>
      <c r="E8536" s="206">
        <v>29449.119999999999</v>
      </c>
      <c r="F8536" s="206">
        <v>33130.26</v>
      </c>
      <c r="G8536" s="205">
        <f t="shared" si="676"/>
        <v>0.42739347497968189</v>
      </c>
      <c r="H8536" s="207">
        <f t="shared" si="677"/>
        <v>0.45</v>
      </c>
      <c r="I8536" s="213">
        <v>348644</v>
      </c>
      <c r="J8536" s="213">
        <v>19175.419999999998</v>
      </c>
      <c r="K8536" s="212">
        <v>27891.52</v>
      </c>
      <c r="L8536" s="212">
        <v>31377.96</v>
      </c>
      <c r="M8536" s="239">
        <f t="shared" si="674"/>
        <v>0.51530000000027942</v>
      </c>
      <c r="N8536" s="239"/>
      <c r="O8536" s="178"/>
      <c r="P8536" s="178"/>
      <c r="Q8536" s="178"/>
      <c r="R8536" s="178"/>
      <c r="S8536" s="178"/>
      <c r="T8536" s="178"/>
      <c r="U8536" s="178"/>
      <c r="V8536" s="178"/>
      <c r="W8536" s="178"/>
      <c r="X8536" s="178"/>
      <c r="Y8536" s="210">
        <f t="shared" si="673"/>
        <v>0.40478811099500756</v>
      </c>
      <c r="Z8536" s="211">
        <f t="shared" si="675"/>
        <v>0.46</v>
      </c>
      <c r="AA8536" s="178"/>
      <c r="AB8536" s="178"/>
      <c r="AC8536" s="178"/>
    </row>
    <row r="8537" spans="2:29" x14ac:dyDescent="0.35">
      <c r="B8537" s="222">
        <v>861400</v>
      </c>
      <c r="C8537" s="208">
        <v>368159</v>
      </c>
      <c r="D8537" s="309">
        <v>20248.740000000002</v>
      </c>
      <c r="E8537" s="206">
        <v>29452.720000000001</v>
      </c>
      <c r="F8537" s="206">
        <v>33134.31</v>
      </c>
      <c r="G8537" s="205">
        <f t="shared" si="676"/>
        <v>0.42739609937311351</v>
      </c>
      <c r="H8537" s="207">
        <f t="shared" si="677"/>
        <v>0.45</v>
      </c>
      <c r="I8537" s="213">
        <v>348688</v>
      </c>
      <c r="J8537" s="213">
        <v>19177.84</v>
      </c>
      <c r="K8537" s="212">
        <v>27895.040000000001</v>
      </c>
      <c r="L8537" s="212">
        <v>31381.919999999998</v>
      </c>
      <c r="M8537" s="239">
        <f t="shared" si="674"/>
        <v>0.51519999999982247</v>
      </c>
      <c r="N8537" s="239"/>
      <c r="O8537" s="178"/>
      <c r="P8537" s="178"/>
      <c r="Q8537" s="178"/>
      <c r="R8537" s="178"/>
      <c r="S8537" s="178"/>
      <c r="T8537" s="178"/>
      <c r="U8537" s="178"/>
      <c r="V8537" s="178"/>
      <c r="W8537" s="178"/>
      <c r="X8537" s="178"/>
      <c r="Y8537" s="210">
        <f t="shared" si="673"/>
        <v>0.40479219874622707</v>
      </c>
      <c r="Z8537" s="211">
        <f t="shared" si="675"/>
        <v>0.44</v>
      </c>
      <c r="AA8537" s="178"/>
      <c r="AB8537" s="178"/>
      <c r="AC8537" s="178"/>
    </row>
    <row r="8538" spans="2:29" x14ac:dyDescent="0.35">
      <c r="B8538" s="222">
        <v>861500</v>
      </c>
      <c r="C8538" s="208">
        <v>368204</v>
      </c>
      <c r="D8538" s="309">
        <v>20251.22</v>
      </c>
      <c r="E8538" s="206">
        <v>29456.32</v>
      </c>
      <c r="F8538" s="206">
        <v>33138.36</v>
      </c>
      <c r="G8538" s="205">
        <f t="shared" si="676"/>
        <v>0.42739872315728383</v>
      </c>
      <c r="H8538" s="207">
        <f t="shared" si="677"/>
        <v>0.45</v>
      </c>
      <c r="I8538" s="213">
        <v>348734</v>
      </c>
      <c r="J8538" s="213">
        <v>19180.37</v>
      </c>
      <c r="K8538" s="212">
        <v>27898.720000000001</v>
      </c>
      <c r="L8538" s="212">
        <v>31386.06</v>
      </c>
      <c r="M8538" s="239">
        <f t="shared" si="674"/>
        <v>0.51529999999955178</v>
      </c>
      <c r="N8538" s="239"/>
      <c r="O8538" s="178"/>
      <c r="P8538" s="178"/>
      <c r="Q8538" s="178"/>
      <c r="R8538" s="178"/>
      <c r="S8538" s="178"/>
      <c r="T8538" s="178"/>
      <c r="U8538" s="178"/>
      <c r="V8538" s="178"/>
      <c r="W8538" s="178"/>
      <c r="X8538" s="178"/>
      <c r="Y8538" s="210">
        <f t="shared" si="673"/>
        <v>0.40479860708067322</v>
      </c>
      <c r="Z8538" s="211">
        <f t="shared" si="675"/>
        <v>0.46</v>
      </c>
      <c r="AA8538" s="178"/>
      <c r="AB8538" s="178"/>
      <c r="AC8538" s="178"/>
    </row>
    <row r="8539" spans="2:29" x14ac:dyDescent="0.35">
      <c r="B8539" s="222">
        <v>861600</v>
      </c>
      <c r="C8539" s="208">
        <v>368249</v>
      </c>
      <c r="D8539" s="309">
        <v>20253.689999999999</v>
      </c>
      <c r="E8539" s="206">
        <v>29459.919999999998</v>
      </c>
      <c r="F8539" s="206">
        <v>33142.410000000003</v>
      </c>
      <c r="G8539" s="205">
        <f t="shared" si="676"/>
        <v>0.42740134633240484</v>
      </c>
      <c r="H8539" s="207">
        <f t="shared" si="677"/>
        <v>0.45</v>
      </c>
      <c r="I8539" s="213">
        <v>348778</v>
      </c>
      <c r="J8539" s="213">
        <v>19182.79</v>
      </c>
      <c r="K8539" s="212">
        <v>27902.240000000002</v>
      </c>
      <c r="L8539" s="212">
        <v>31390.02</v>
      </c>
      <c r="M8539" s="239">
        <f t="shared" si="674"/>
        <v>0.51519999999974975</v>
      </c>
      <c r="N8539" s="239"/>
      <c r="O8539" s="178"/>
      <c r="P8539" s="178"/>
      <c r="Q8539" s="178"/>
      <c r="R8539" s="178"/>
      <c r="S8539" s="178"/>
      <c r="T8539" s="178"/>
      <c r="U8539" s="178"/>
      <c r="V8539" s="178"/>
      <c r="W8539" s="178"/>
      <c r="X8539" s="178"/>
      <c r="Y8539" s="210">
        <f t="shared" si="673"/>
        <v>0.40480269266480967</v>
      </c>
      <c r="Z8539" s="211">
        <f t="shared" si="675"/>
        <v>0.44</v>
      </c>
      <c r="AA8539" s="178"/>
      <c r="AB8539" s="178"/>
      <c r="AC8539" s="178"/>
    </row>
    <row r="8540" spans="2:29" x14ac:dyDescent="0.35">
      <c r="B8540" s="222">
        <v>861700</v>
      </c>
      <c r="C8540" s="208">
        <v>368294</v>
      </c>
      <c r="D8540" s="309">
        <v>20256.169999999998</v>
      </c>
      <c r="E8540" s="206">
        <v>29463.52</v>
      </c>
      <c r="F8540" s="206">
        <v>33146.46</v>
      </c>
      <c r="G8540" s="205">
        <f t="shared" si="676"/>
        <v>0.42740396889868865</v>
      </c>
      <c r="H8540" s="207">
        <f t="shared" si="677"/>
        <v>0.45</v>
      </c>
      <c r="I8540" s="213">
        <v>348824</v>
      </c>
      <c r="J8540" s="213">
        <v>19185.32</v>
      </c>
      <c r="K8540" s="212">
        <v>27905.919999999998</v>
      </c>
      <c r="L8540" s="212">
        <v>31394.16</v>
      </c>
      <c r="M8540" s="239">
        <f t="shared" si="674"/>
        <v>0.51529999999998832</v>
      </c>
      <c r="N8540" s="239"/>
      <c r="O8540" s="178"/>
      <c r="P8540" s="178"/>
      <c r="Q8540" s="178"/>
      <c r="R8540" s="178"/>
      <c r="S8540" s="178"/>
      <c r="T8540" s="178"/>
      <c r="U8540" s="178"/>
      <c r="V8540" s="178"/>
      <c r="W8540" s="178"/>
      <c r="X8540" s="178"/>
      <c r="Y8540" s="210">
        <f t="shared" si="673"/>
        <v>0.40480909829406986</v>
      </c>
      <c r="Z8540" s="211">
        <f t="shared" si="675"/>
        <v>0.46</v>
      </c>
      <c r="AA8540" s="178"/>
      <c r="AB8540" s="178"/>
      <c r="AC8540" s="178"/>
    </row>
    <row r="8541" spans="2:29" x14ac:dyDescent="0.35">
      <c r="B8541" s="222">
        <v>861800</v>
      </c>
      <c r="C8541" s="208">
        <v>368339</v>
      </c>
      <c r="D8541" s="309">
        <v>20258.64</v>
      </c>
      <c r="E8541" s="206">
        <v>29467.119999999999</v>
      </c>
      <c r="F8541" s="206">
        <v>33150.51</v>
      </c>
      <c r="G8541" s="205">
        <f t="shared" si="676"/>
        <v>0.42740659085634719</v>
      </c>
      <c r="H8541" s="207">
        <f t="shared" si="677"/>
        <v>0.45</v>
      </c>
      <c r="I8541" s="213">
        <v>348868</v>
      </c>
      <c r="J8541" s="213">
        <v>19187.740000000002</v>
      </c>
      <c r="K8541" s="212">
        <v>27909.439999999999</v>
      </c>
      <c r="L8541" s="212">
        <v>31398.12</v>
      </c>
      <c r="M8541" s="239">
        <f t="shared" si="674"/>
        <v>0.51520000000025901</v>
      </c>
      <c r="N8541" s="239"/>
      <c r="O8541" s="178"/>
      <c r="P8541" s="178"/>
      <c r="Q8541" s="178"/>
      <c r="R8541" s="178"/>
      <c r="S8541" s="178"/>
      <c r="T8541" s="178"/>
      <c r="U8541" s="178"/>
      <c r="V8541" s="178"/>
      <c r="W8541" s="178"/>
      <c r="X8541" s="178"/>
      <c r="Y8541" s="210">
        <f t="shared" si="673"/>
        <v>0.40481318171269437</v>
      </c>
      <c r="Z8541" s="211">
        <f t="shared" si="675"/>
        <v>0.44</v>
      </c>
      <c r="AA8541" s="178"/>
      <c r="AB8541" s="178"/>
      <c r="AC8541" s="178"/>
    </row>
    <row r="8542" spans="2:29" x14ac:dyDescent="0.35">
      <c r="B8542" s="222">
        <v>861900</v>
      </c>
      <c r="C8542" s="208">
        <v>368384</v>
      </c>
      <c r="D8542" s="309">
        <v>20261.12</v>
      </c>
      <c r="E8542" s="206">
        <v>29470.720000000001</v>
      </c>
      <c r="F8542" s="206">
        <v>33154.559999999998</v>
      </c>
      <c r="G8542" s="205">
        <f t="shared" si="676"/>
        <v>0.4274092122055923</v>
      </c>
      <c r="H8542" s="207">
        <f t="shared" si="677"/>
        <v>0.45</v>
      </c>
      <c r="I8542" s="213">
        <v>348914</v>
      </c>
      <c r="J8542" s="213">
        <v>19190.27</v>
      </c>
      <c r="K8542" s="212">
        <v>27913.119999999999</v>
      </c>
      <c r="L8542" s="212">
        <v>31402.26</v>
      </c>
      <c r="M8542" s="239">
        <f t="shared" si="674"/>
        <v>0.5152999999999156</v>
      </c>
      <c r="N8542" s="239"/>
      <c r="O8542" s="178"/>
      <c r="P8542" s="178"/>
      <c r="Q8542" s="178"/>
      <c r="R8542" s="178"/>
      <c r="S8542" s="178"/>
      <c r="T8542" s="178"/>
      <c r="U8542" s="178"/>
      <c r="V8542" s="178"/>
      <c r="W8542" s="178"/>
      <c r="X8542" s="178"/>
      <c r="Y8542" s="210">
        <f t="shared" si="673"/>
        <v>0.40481958463858914</v>
      </c>
      <c r="Z8542" s="211">
        <f t="shared" si="675"/>
        <v>0.46</v>
      </c>
      <c r="AA8542" s="178"/>
      <c r="AB8542" s="178"/>
      <c r="AC8542" s="178"/>
    </row>
    <row r="8543" spans="2:29" x14ac:dyDescent="0.35">
      <c r="B8543" s="222">
        <v>862000</v>
      </c>
      <c r="C8543" s="208">
        <v>368429</v>
      </c>
      <c r="D8543" s="309">
        <v>20263.59</v>
      </c>
      <c r="E8543" s="206">
        <v>29474.32</v>
      </c>
      <c r="F8543" s="206">
        <v>33158.61</v>
      </c>
      <c r="G8543" s="205">
        <f t="shared" si="676"/>
        <v>0.42741183294663571</v>
      </c>
      <c r="H8543" s="207">
        <f t="shared" si="677"/>
        <v>0.45</v>
      </c>
      <c r="I8543" s="213">
        <v>348958</v>
      </c>
      <c r="J8543" s="213">
        <v>19192.689999999999</v>
      </c>
      <c r="K8543" s="212">
        <v>27916.639999999999</v>
      </c>
      <c r="L8543" s="212">
        <v>31406.22</v>
      </c>
      <c r="M8543" s="239">
        <f t="shared" si="674"/>
        <v>0.51520000000018629</v>
      </c>
      <c r="N8543" s="239"/>
      <c r="O8543" s="178"/>
      <c r="P8543" s="178"/>
      <c r="Q8543" s="178"/>
      <c r="R8543" s="178"/>
      <c r="S8543" s="178"/>
      <c r="T8543" s="178"/>
      <c r="U8543" s="178"/>
      <c r="V8543" s="178"/>
      <c r="W8543" s="178"/>
      <c r="X8543" s="178"/>
      <c r="Y8543" s="210">
        <f t="shared" si="673"/>
        <v>0.40482366589327146</v>
      </c>
      <c r="Z8543" s="211">
        <f t="shared" si="675"/>
        <v>0.44</v>
      </c>
      <c r="AA8543" s="178"/>
      <c r="AB8543" s="178"/>
      <c r="AC8543" s="178"/>
    </row>
    <row r="8544" spans="2:29" x14ac:dyDescent="0.35">
      <c r="B8544" s="222">
        <v>862100</v>
      </c>
      <c r="C8544" s="208">
        <v>368474</v>
      </c>
      <c r="D8544" s="309">
        <v>20266.07</v>
      </c>
      <c r="E8544" s="206">
        <v>29477.919999999998</v>
      </c>
      <c r="F8544" s="206">
        <v>33162.660000000003</v>
      </c>
      <c r="G8544" s="205">
        <f t="shared" si="676"/>
        <v>0.42741445307968912</v>
      </c>
      <c r="H8544" s="207">
        <f t="shared" si="677"/>
        <v>0.45</v>
      </c>
      <c r="I8544" s="213">
        <v>349004</v>
      </c>
      <c r="J8544" s="213">
        <v>19195.22</v>
      </c>
      <c r="K8544" s="212">
        <v>27920.32</v>
      </c>
      <c r="L8544" s="212">
        <v>31410.36</v>
      </c>
      <c r="M8544" s="239">
        <f t="shared" si="674"/>
        <v>0.51529999999984288</v>
      </c>
      <c r="N8544" s="239"/>
      <c r="O8544" s="178"/>
      <c r="P8544" s="178"/>
      <c r="Q8544" s="178"/>
      <c r="R8544" s="178"/>
      <c r="S8544" s="178"/>
      <c r="T8544" s="178"/>
      <c r="U8544" s="178"/>
      <c r="V8544" s="178"/>
      <c r="W8544" s="178"/>
      <c r="X8544" s="178"/>
      <c r="Y8544" s="210">
        <f t="shared" si="673"/>
        <v>0.40483006611761979</v>
      </c>
      <c r="Z8544" s="211">
        <f t="shared" si="675"/>
        <v>0.46</v>
      </c>
      <c r="AA8544" s="178"/>
      <c r="AB8544" s="178"/>
      <c r="AC8544" s="178"/>
    </row>
    <row r="8545" spans="2:29" x14ac:dyDescent="0.35">
      <c r="B8545" s="222">
        <v>862200</v>
      </c>
      <c r="C8545" s="208">
        <v>368519</v>
      </c>
      <c r="D8545" s="309">
        <v>20268.54</v>
      </c>
      <c r="E8545" s="206">
        <v>29481.52</v>
      </c>
      <c r="F8545" s="206">
        <v>33166.71</v>
      </c>
      <c r="G8545" s="205">
        <f t="shared" si="676"/>
        <v>0.42741707260496403</v>
      </c>
      <c r="H8545" s="207">
        <f t="shared" si="677"/>
        <v>0.45</v>
      </c>
      <c r="I8545" s="213">
        <v>349048</v>
      </c>
      <c r="J8545" s="213">
        <v>19197.64</v>
      </c>
      <c r="K8545" s="212">
        <v>27923.84</v>
      </c>
      <c r="L8545" s="212">
        <v>31414.32</v>
      </c>
      <c r="M8545" s="239">
        <f t="shared" si="674"/>
        <v>0.51519999999996802</v>
      </c>
      <c r="N8545" s="239"/>
      <c r="O8545" s="178"/>
      <c r="P8545" s="178"/>
      <c r="Q8545" s="178"/>
      <c r="R8545" s="178"/>
      <c r="S8545" s="178"/>
      <c r="T8545" s="178"/>
      <c r="U8545" s="178"/>
      <c r="V8545" s="178"/>
      <c r="W8545" s="178"/>
      <c r="X8545" s="178"/>
      <c r="Y8545" s="210">
        <f t="shared" si="673"/>
        <v>0.40483414520992811</v>
      </c>
      <c r="Z8545" s="211">
        <f t="shared" si="675"/>
        <v>0.44</v>
      </c>
      <c r="AA8545" s="178"/>
      <c r="AB8545" s="178"/>
      <c r="AC8545" s="178"/>
    </row>
    <row r="8546" spans="2:29" x14ac:dyDescent="0.35">
      <c r="B8546" s="222">
        <v>862300</v>
      </c>
      <c r="C8546" s="208">
        <v>368564</v>
      </c>
      <c r="D8546" s="309">
        <v>20271.02</v>
      </c>
      <c r="E8546" s="206">
        <v>29485.119999999999</v>
      </c>
      <c r="F8546" s="206">
        <v>33170.76</v>
      </c>
      <c r="G8546" s="205">
        <f t="shared" si="676"/>
        <v>0.4274196915226719</v>
      </c>
      <c r="H8546" s="207">
        <f t="shared" si="677"/>
        <v>0.45</v>
      </c>
      <c r="I8546" s="213">
        <v>349094</v>
      </c>
      <c r="J8546" s="213">
        <v>19200.169999999998</v>
      </c>
      <c r="K8546" s="212">
        <v>27927.52</v>
      </c>
      <c r="L8546" s="212">
        <v>31418.46</v>
      </c>
      <c r="M8546" s="239">
        <f t="shared" si="674"/>
        <v>0.51530000000027942</v>
      </c>
      <c r="N8546" s="239"/>
      <c r="O8546" s="178"/>
      <c r="P8546" s="178"/>
      <c r="Q8546" s="178"/>
      <c r="R8546" s="178"/>
      <c r="S8546" s="178"/>
      <c r="T8546" s="178"/>
      <c r="U8546" s="178"/>
      <c r="V8546" s="178"/>
      <c r="W8546" s="178"/>
      <c r="X8546" s="178"/>
      <c r="Y8546" s="210">
        <f t="shared" si="673"/>
        <v>0.40484054273454712</v>
      </c>
      <c r="Z8546" s="211">
        <f t="shared" si="675"/>
        <v>0.46</v>
      </c>
      <c r="AA8546" s="178"/>
      <c r="AB8546" s="178"/>
      <c r="AC8546" s="178"/>
    </row>
    <row r="8547" spans="2:29" x14ac:dyDescent="0.35">
      <c r="B8547" s="222">
        <v>862400</v>
      </c>
      <c r="C8547" s="208">
        <v>368609</v>
      </c>
      <c r="D8547" s="309">
        <v>20273.490000000002</v>
      </c>
      <c r="E8547" s="206">
        <v>29488.720000000001</v>
      </c>
      <c r="F8547" s="206">
        <v>33174.81</v>
      </c>
      <c r="G8547" s="205">
        <f t="shared" si="676"/>
        <v>0.42742230983302409</v>
      </c>
      <c r="H8547" s="207">
        <f t="shared" si="677"/>
        <v>0.45</v>
      </c>
      <c r="I8547" s="213">
        <v>349138</v>
      </c>
      <c r="J8547" s="213">
        <v>19202.59</v>
      </c>
      <c r="K8547" s="212">
        <v>27931.040000000001</v>
      </c>
      <c r="L8547" s="212">
        <v>31422.42</v>
      </c>
      <c r="M8547" s="239">
        <f t="shared" si="674"/>
        <v>0.51519999999982247</v>
      </c>
      <c r="N8547" s="239"/>
      <c r="O8547" s="178"/>
      <c r="P8547" s="178"/>
      <c r="Q8547" s="178"/>
      <c r="R8547" s="178"/>
      <c r="S8547" s="178"/>
      <c r="T8547" s="178"/>
      <c r="U8547" s="178"/>
      <c r="V8547" s="178"/>
      <c r="W8547" s="178"/>
      <c r="X8547" s="178"/>
      <c r="Y8547" s="210">
        <f t="shared" si="673"/>
        <v>0.40484461966604823</v>
      </c>
      <c r="Z8547" s="211">
        <f t="shared" si="675"/>
        <v>0.44</v>
      </c>
      <c r="AA8547" s="178"/>
      <c r="AB8547" s="178"/>
      <c r="AC8547" s="178"/>
    </row>
    <row r="8548" spans="2:29" x14ac:dyDescent="0.35">
      <c r="B8548" s="222">
        <v>862500</v>
      </c>
      <c r="C8548" s="208">
        <v>368654</v>
      </c>
      <c r="D8548" s="309">
        <v>20275.97</v>
      </c>
      <c r="E8548" s="206">
        <v>29492.32</v>
      </c>
      <c r="F8548" s="206">
        <v>33178.86</v>
      </c>
      <c r="G8548" s="205">
        <f t="shared" si="676"/>
        <v>0.4274249275362319</v>
      </c>
      <c r="H8548" s="207">
        <f t="shared" si="677"/>
        <v>0.45</v>
      </c>
      <c r="I8548" s="213">
        <v>349184</v>
      </c>
      <c r="J8548" s="213">
        <v>19205.12</v>
      </c>
      <c r="K8548" s="212">
        <v>27934.720000000001</v>
      </c>
      <c r="L8548" s="212">
        <v>31426.560000000001</v>
      </c>
      <c r="M8548" s="239">
        <f t="shared" si="674"/>
        <v>0.51529999999955178</v>
      </c>
      <c r="N8548" s="239"/>
      <c r="O8548" s="178"/>
      <c r="P8548" s="178"/>
      <c r="Q8548" s="178"/>
      <c r="R8548" s="178"/>
      <c r="S8548" s="178"/>
      <c r="T8548" s="178"/>
      <c r="U8548" s="178"/>
      <c r="V8548" s="178"/>
      <c r="W8548" s="178"/>
      <c r="X8548" s="178"/>
      <c r="Y8548" s="210">
        <f t="shared" si="673"/>
        <v>0.40485101449275362</v>
      </c>
      <c r="Z8548" s="211">
        <f t="shared" si="675"/>
        <v>0.46</v>
      </c>
      <c r="AA8548" s="178"/>
      <c r="AB8548" s="178"/>
      <c r="AC8548" s="178"/>
    </row>
    <row r="8549" spans="2:29" x14ac:dyDescent="0.35">
      <c r="B8549" s="222">
        <v>862600</v>
      </c>
      <c r="C8549" s="208">
        <v>368699</v>
      </c>
      <c r="D8549" s="309">
        <v>20278.439999999999</v>
      </c>
      <c r="E8549" s="206">
        <v>29495.919999999998</v>
      </c>
      <c r="F8549" s="206">
        <v>33182.910000000003</v>
      </c>
      <c r="G8549" s="205">
        <f t="shared" si="676"/>
        <v>0.42742754463250637</v>
      </c>
      <c r="H8549" s="207">
        <f t="shared" si="677"/>
        <v>0.45</v>
      </c>
      <c r="I8549" s="213">
        <v>349228</v>
      </c>
      <c r="J8549" s="213">
        <v>19207.54</v>
      </c>
      <c r="K8549" s="212">
        <v>27938.240000000002</v>
      </c>
      <c r="L8549" s="212">
        <v>31430.52</v>
      </c>
      <c r="M8549" s="239">
        <f t="shared" si="674"/>
        <v>0.51519999999974975</v>
      </c>
      <c r="N8549" s="239"/>
      <c r="O8549" s="178"/>
      <c r="P8549" s="178"/>
      <c r="Q8549" s="178"/>
      <c r="R8549" s="178"/>
      <c r="S8549" s="178"/>
      <c r="T8549" s="178"/>
      <c r="U8549" s="178"/>
      <c r="V8549" s="178"/>
      <c r="W8549" s="178"/>
      <c r="X8549" s="178"/>
      <c r="Y8549" s="210">
        <f t="shared" si="673"/>
        <v>0.40485508926501274</v>
      </c>
      <c r="Z8549" s="211">
        <f t="shared" si="675"/>
        <v>0.44</v>
      </c>
      <c r="AA8549" s="178"/>
      <c r="AB8549" s="178"/>
      <c r="AC8549" s="178"/>
    </row>
    <row r="8550" spans="2:29" x14ac:dyDescent="0.35">
      <c r="B8550" s="222">
        <v>862700</v>
      </c>
      <c r="C8550" s="208">
        <v>368744</v>
      </c>
      <c r="D8550" s="309">
        <v>20280.919999999998</v>
      </c>
      <c r="E8550" s="206">
        <v>29499.52</v>
      </c>
      <c r="F8550" s="206">
        <v>33186.959999999999</v>
      </c>
      <c r="G8550" s="205">
        <f t="shared" si="676"/>
        <v>0.42743016112205867</v>
      </c>
      <c r="H8550" s="207">
        <f t="shared" si="677"/>
        <v>0.45</v>
      </c>
      <c r="I8550" s="213">
        <v>349274</v>
      </c>
      <c r="J8550" s="213">
        <v>19210.07</v>
      </c>
      <c r="K8550" s="212">
        <v>27941.919999999998</v>
      </c>
      <c r="L8550" s="212">
        <v>31434.66</v>
      </c>
      <c r="M8550" s="239">
        <f t="shared" si="674"/>
        <v>0.51529999999998832</v>
      </c>
      <c r="N8550" s="239"/>
      <c r="O8550" s="178"/>
      <c r="P8550" s="178"/>
      <c r="Q8550" s="178"/>
      <c r="R8550" s="178"/>
      <c r="S8550" s="178"/>
      <c r="T8550" s="178"/>
      <c r="U8550" s="178"/>
      <c r="V8550" s="178"/>
      <c r="W8550" s="178"/>
      <c r="X8550" s="178"/>
      <c r="Y8550" s="210">
        <f t="shared" si="673"/>
        <v>0.40486148139561839</v>
      </c>
      <c r="Z8550" s="211">
        <f t="shared" si="675"/>
        <v>0.46</v>
      </c>
      <c r="AA8550" s="178"/>
      <c r="AB8550" s="178"/>
      <c r="AC8550" s="178"/>
    </row>
    <row r="8551" spans="2:29" x14ac:dyDescent="0.35">
      <c r="B8551" s="222">
        <v>862800</v>
      </c>
      <c r="C8551" s="208">
        <v>368789</v>
      </c>
      <c r="D8551" s="309">
        <v>20283.39</v>
      </c>
      <c r="E8551" s="206">
        <v>29503.119999999999</v>
      </c>
      <c r="F8551" s="206">
        <v>33191.01</v>
      </c>
      <c r="G8551" s="205">
        <f t="shared" si="676"/>
        <v>0.42743277700509968</v>
      </c>
      <c r="H8551" s="207">
        <f t="shared" si="677"/>
        <v>0.45</v>
      </c>
      <c r="I8551" s="213">
        <v>349318</v>
      </c>
      <c r="J8551" s="213">
        <v>19212.490000000002</v>
      </c>
      <c r="K8551" s="212">
        <v>27945.439999999999</v>
      </c>
      <c r="L8551" s="212">
        <v>31438.62</v>
      </c>
      <c r="M8551" s="239">
        <f t="shared" si="674"/>
        <v>0.51520000000025901</v>
      </c>
      <c r="N8551" s="239"/>
      <c r="O8551" s="178"/>
      <c r="P8551" s="178"/>
      <c r="Q8551" s="178"/>
      <c r="R8551" s="178"/>
      <c r="S8551" s="178"/>
      <c r="T8551" s="178"/>
      <c r="U8551" s="178"/>
      <c r="V8551" s="178"/>
      <c r="W8551" s="178"/>
      <c r="X8551" s="178"/>
      <c r="Y8551" s="210">
        <f t="shared" si="673"/>
        <v>0.40486555401019936</v>
      </c>
      <c r="Z8551" s="211">
        <f t="shared" si="675"/>
        <v>0.44</v>
      </c>
      <c r="AA8551" s="178"/>
      <c r="AB8551" s="178"/>
      <c r="AC8551" s="178"/>
    </row>
    <row r="8552" spans="2:29" x14ac:dyDescent="0.35">
      <c r="B8552" s="222">
        <v>862900</v>
      </c>
      <c r="C8552" s="208">
        <v>368834</v>
      </c>
      <c r="D8552" s="309">
        <v>20285.87</v>
      </c>
      <c r="E8552" s="206">
        <v>29506.720000000001</v>
      </c>
      <c r="F8552" s="206">
        <v>33195.06</v>
      </c>
      <c r="G8552" s="205">
        <f t="shared" si="676"/>
        <v>0.4274353922818403</v>
      </c>
      <c r="H8552" s="207">
        <f t="shared" si="677"/>
        <v>0.45</v>
      </c>
      <c r="I8552" s="213">
        <v>349364</v>
      </c>
      <c r="J8552" s="213">
        <v>19215.02</v>
      </c>
      <c r="K8552" s="212">
        <v>27949.119999999999</v>
      </c>
      <c r="L8552" s="212">
        <v>31442.76</v>
      </c>
      <c r="M8552" s="239">
        <f t="shared" si="674"/>
        <v>0.5152999999999156</v>
      </c>
      <c r="N8552" s="239"/>
      <c r="O8552" s="178"/>
      <c r="P8552" s="178"/>
      <c r="Q8552" s="178"/>
      <c r="R8552" s="178"/>
      <c r="S8552" s="178"/>
      <c r="T8552" s="178"/>
      <c r="U8552" s="178"/>
      <c r="V8552" s="178"/>
      <c r="W8552" s="178"/>
      <c r="X8552" s="178"/>
      <c r="Y8552" s="210">
        <f t="shared" si="673"/>
        <v>0.40487194344651756</v>
      </c>
      <c r="Z8552" s="211">
        <f t="shared" si="675"/>
        <v>0.46</v>
      </c>
      <c r="AA8552" s="178"/>
      <c r="AB8552" s="178"/>
      <c r="AC8552" s="178"/>
    </row>
    <row r="8553" spans="2:29" x14ac:dyDescent="0.35">
      <c r="B8553" s="222">
        <v>863000</v>
      </c>
      <c r="C8553" s="208">
        <v>368879</v>
      </c>
      <c r="D8553" s="309">
        <v>20288.34</v>
      </c>
      <c r="E8553" s="206">
        <v>29510.32</v>
      </c>
      <c r="F8553" s="206">
        <v>33199.11</v>
      </c>
      <c r="G8553" s="205">
        <f t="shared" si="676"/>
        <v>0.42743800695249129</v>
      </c>
      <c r="H8553" s="207">
        <f t="shared" si="677"/>
        <v>0.45</v>
      </c>
      <c r="I8553" s="213">
        <v>349408</v>
      </c>
      <c r="J8553" s="213">
        <v>19217.439999999999</v>
      </c>
      <c r="K8553" s="212">
        <v>27952.639999999999</v>
      </c>
      <c r="L8553" s="212">
        <v>31446.720000000001</v>
      </c>
      <c r="M8553" s="239">
        <f t="shared" si="674"/>
        <v>0.51520000000018629</v>
      </c>
      <c r="N8553" s="239"/>
      <c r="O8553" s="178"/>
      <c r="P8553" s="178"/>
      <c r="Q8553" s="178"/>
      <c r="R8553" s="178"/>
      <c r="S8553" s="178"/>
      <c r="T8553" s="178"/>
      <c r="U8553" s="178"/>
      <c r="V8553" s="178"/>
      <c r="W8553" s="178"/>
      <c r="X8553" s="178"/>
      <c r="Y8553" s="210">
        <f t="shared" si="673"/>
        <v>0.40487601390498262</v>
      </c>
      <c r="Z8553" s="211">
        <f t="shared" si="675"/>
        <v>0.44</v>
      </c>
      <c r="AA8553" s="178"/>
      <c r="AB8553" s="178"/>
      <c r="AC8553" s="178"/>
    </row>
    <row r="8554" spans="2:29" x14ac:dyDescent="0.35">
      <c r="B8554" s="222">
        <v>863100</v>
      </c>
      <c r="C8554" s="208">
        <v>368924</v>
      </c>
      <c r="D8554" s="309">
        <v>20290.82</v>
      </c>
      <c r="E8554" s="206">
        <v>29513.919999999998</v>
      </c>
      <c r="F8554" s="206">
        <v>33203.160000000003</v>
      </c>
      <c r="G8554" s="205">
        <f t="shared" si="676"/>
        <v>0.42744062101726338</v>
      </c>
      <c r="H8554" s="207">
        <f t="shared" si="677"/>
        <v>0.45</v>
      </c>
      <c r="I8554" s="213">
        <v>349454</v>
      </c>
      <c r="J8554" s="213">
        <v>19219.97</v>
      </c>
      <c r="K8554" s="212">
        <v>27956.32</v>
      </c>
      <c r="L8554" s="212">
        <v>31450.86</v>
      </c>
      <c r="M8554" s="239">
        <f t="shared" si="674"/>
        <v>0.51529999999984288</v>
      </c>
      <c r="N8554" s="239"/>
      <c r="O8554" s="178"/>
      <c r="P8554" s="178"/>
      <c r="Q8554" s="178"/>
      <c r="R8554" s="178"/>
      <c r="S8554" s="178"/>
      <c r="T8554" s="178"/>
      <c r="U8554" s="178"/>
      <c r="V8554" s="178"/>
      <c r="W8554" s="178"/>
      <c r="X8554" s="178"/>
      <c r="Y8554" s="210">
        <f t="shared" si="673"/>
        <v>0.40488240064882403</v>
      </c>
      <c r="Z8554" s="211">
        <f t="shared" si="675"/>
        <v>0.46</v>
      </c>
      <c r="AA8554" s="178"/>
      <c r="AB8554" s="178"/>
      <c r="AC8554" s="178"/>
    </row>
    <row r="8555" spans="2:29" x14ac:dyDescent="0.35">
      <c r="B8555" s="222">
        <v>863200</v>
      </c>
      <c r="C8555" s="208">
        <v>368969</v>
      </c>
      <c r="D8555" s="309">
        <v>20293.29</v>
      </c>
      <c r="E8555" s="206">
        <v>29517.52</v>
      </c>
      <c r="F8555" s="206">
        <v>33207.21</v>
      </c>
      <c r="G8555" s="205">
        <f t="shared" si="676"/>
        <v>0.42744323447636701</v>
      </c>
      <c r="H8555" s="207">
        <f t="shared" si="677"/>
        <v>0.45</v>
      </c>
      <c r="I8555" s="213">
        <v>349498</v>
      </c>
      <c r="J8555" s="213">
        <v>19222.39</v>
      </c>
      <c r="K8555" s="212">
        <v>27959.84</v>
      </c>
      <c r="L8555" s="212">
        <v>31454.82</v>
      </c>
      <c r="M8555" s="239">
        <f t="shared" si="674"/>
        <v>0.51519999999996802</v>
      </c>
      <c r="N8555" s="239"/>
      <c r="O8555" s="178"/>
      <c r="P8555" s="178"/>
      <c r="Q8555" s="178"/>
      <c r="R8555" s="178"/>
      <c r="S8555" s="178"/>
      <c r="T8555" s="178"/>
      <c r="U8555" s="178"/>
      <c r="V8555" s="178"/>
      <c r="W8555" s="178"/>
      <c r="X8555" s="178"/>
      <c r="Y8555" s="210">
        <f t="shared" si="673"/>
        <v>0.404886468952734</v>
      </c>
      <c r="Z8555" s="211">
        <f t="shared" si="675"/>
        <v>0.44</v>
      </c>
      <c r="AA8555" s="178"/>
      <c r="AB8555" s="178"/>
      <c r="AC8555" s="178"/>
    </row>
    <row r="8556" spans="2:29" x14ac:dyDescent="0.35">
      <c r="B8556" s="222">
        <v>863300</v>
      </c>
      <c r="C8556" s="208">
        <v>369014</v>
      </c>
      <c r="D8556" s="309">
        <v>20295.77</v>
      </c>
      <c r="E8556" s="206">
        <v>29521.119999999999</v>
      </c>
      <c r="F8556" s="206">
        <v>33211.26</v>
      </c>
      <c r="G8556" s="205">
        <f t="shared" si="676"/>
        <v>0.42744584733001273</v>
      </c>
      <c r="H8556" s="207">
        <f t="shared" si="677"/>
        <v>0.45</v>
      </c>
      <c r="I8556" s="213">
        <v>349544</v>
      </c>
      <c r="J8556" s="213">
        <v>19224.919999999998</v>
      </c>
      <c r="K8556" s="212">
        <v>27963.52</v>
      </c>
      <c r="L8556" s="212">
        <v>31458.959999999999</v>
      </c>
      <c r="M8556" s="239">
        <f t="shared" si="674"/>
        <v>0.51530000000027942</v>
      </c>
      <c r="N8556" s="239"/>
      <c r="O8556" s="178"/>
      <c r="P8556" s="178"/>
      <c r="Q8556" s="178"/>
      <c r="R8556" s="178"/>
      <c r="S8556" s="178"/>
      <c r="T8556" s="178"/>
      <c r="U8556" s="178"/>
      <c r="V8556" s="178"/>
      <c r="W8556" s="178"/>
      <c r="X8556" s="178"/>
      <c r="Y8556" s="210">
        <f t="shared" si="673"/>
        <v>0.40489285300590755</v>
      </c>
      <c r="Z8556" s="211">
        <f t="shared" si="675"/>
        <v>0.46</v>
      </c>
      <c r="AA8556" s="178"/>
      <c r="AB8556" s="178"/>
      <c r="AC8556" s="178"/>
    </row>
    <row r="8557" spans="2:29" x14ac:dyDescent="0.35">
      <c r="B8557" s="222">
        <v>863400</v>
      </c>
      <c r="C8557" s="208">
        <v>369059</v>
      </c>
      <c r="D8557" s="309">
        <v>20298.240000000002</v>
      </c>
      <c r="E8557" s="206">
        <v>29524.720000000001</v>
      </c>
      <c r="F8557" s="206">
        <v>33215.31</v>
      </c>
      <c r="G8557" s="205">
        <f t="shared" si="676"/>
        <v>0.42744845957841093</v>
      </c>
      <c r="H8557" s="207">
        <f t="shared" si="677"/>
        <v>0.45</v>
      </c>
      <c r="I8557" s="213">
        <v>349588</v>
      </c>
      <c r="J8557" s="213">
        <v>19227.34</v>
      </c>
      <c r="K8557" s="212">
        <v>27967.040000000001</v>
      </c>
      <c r="L8557" s="212">
        <v>31462.92</v>
      </c>
      <c r="M8557" s="239">
        <f t="shared" si="674"/>
        <v>0.51519999999982247</v>
      </c>
      <c r="N8557" s="239"/>
      <c r="O8557" s="178"/>
      <c r="P8557" s="178"/>
      <c r="Q8557" s="178"/>
      <c r="R8557" s="178"/>
      <c r="S8557" s="178"/>
      <c r="T8557" s="178"/>
      <c r="U8557" s="178"/>
      <c r="V8557" s="178"/>
      <c r="W8557" s="178"/>
      <c r="X8557" s="178"/>
      <c r="Y8557" s="210">
        <f t="shared" si="673"/>
        <v>0.40489691915682186</v>
      </c>
      <c r="Z8557" s="211">
        <f t="shared" si="675"/>
        <v>0.44</v>
      </c>
      <c r="AA8557" s="178"/>
      <c r="AB8557" s="178"/>
      <c r="AC8557" s="178"/>
    </row>
    <row r="8558" spans="2:29" x14ac:dyDescent="0.35">
      <c r="B8558" s="222">
        <v>863500</v>
      </c>
      <c r="C8558" s="208">
        <v>369104</v>
      </c>
      <c r="D8558" s="309">
        <v>20300.72</v>
      </c>
      <c r="E8558" s="206">
        <v>29528.32</v>
      </c>
      <c r="F8558" s="206">
        <v>33219.360000000001</v>
      </c>
      <c r="G8558" s="205">
        <f t="shared" si="676"/>
        <v>0.42745107122177184</v>
      </c>
      <c r="H8558" s="207">
        <f t="shared" si="677"/>
        <v>0.45</v>
      </c>
      <c r="I8558" s="213">
        <v>349634</v>
      </c>
      <c r="J8558" s="213">
        <v>19229.87</v>
      </c>
      <c r="K8558" s="212">
        <v>27970.720000000001</v>
      </c>
      <c r="L8558" s="212">
        <v>31467.06</v>
      </c>
      <c r="M8558" s="239">
        <f t="shared" si="674"/>
        <v>0.51529999999955178</v>
      </c>
      <c r="N8558" s="239"/>
      <c r="O8558" s="178"/>
      <c r="P8558" s="178"/>
      <c r="Q8558" s="178"/>
      <c r="R8558" s="178"/>
      <c r="S8558" s="178"/>
      <c r="T8558" s="178"/>
      <c r="U8558" s="178"/>
      <c r="V8558" s="178"/>
      <c r="W8558" s="178"/>
      <c r="X8558" s="178"/>
      <c r="Y8558" s="210">
        <f t="shared" si="673"/>
        <v>0.40490330052113493</v>
      </c>
      <c r="Z8558" s="211">
        <f t="shared" si="675"/>
        <v>0.46</v>
      </c>
      <c r="AA8558" s="178"/>
      <c r="AB8558" s="178"/>
      <c r="AC8558" s="178"/>
    </row>
    <row r="8559" spans="2:29" x14ac:dyDescent="0.35">
      <c r="B8559" s="222">
        <v>863600</v>
      </c>
      <c r="C8559" s="208">
        <v>369149</v>
      </c>
      <c r="D8559" s="309">
        <v>20303.189999999999</v>
      </c>
      <c r="E8559" s="206">
        <v>29531.919999999998</v>
      </c>
      <c r="F8559" s="206">
        <v>33223.410000000003</v>
      </c>
      <c r="G8559" s="205">
        <f t="shared" si="676"/>
        <v>0.42745368226030572</v>
      </c>
      <c r="H8559" s="207">
        <f t="shared" si="677"/>
        <v>0.45</v>
      </c>
      <c r="I8559" s="213">
        <v>349678</v>
      </c>
      <c r="J8559" s="213">
        <v>19232.29</v>
      </c>
      <c r="K8559" s="212">
        <v>27974.240000000002</v>
      </c>
      <c r="L8559" s="212">
        <v>31471.02</v>
      </c>
      <c r="M8559" s="239">
        <f t="shared" si="674"/>
        <v>0.51519999999974975</v>
      </c>
      <c r="N8559" s="239"/>
      <c r="O8559" s="178"/>
      <c r="P8559" s="178"/>
      <c r="Q8559" s="178"/>
      <c r="R8559" s="178"/>
      <c r="S8559" s="178"/>
      <c r="T8559" s="178"/>
      <c r="U8559" s="178"/>
      <c r="V8559" s="178"/>
      <c r="W8559" s="178"/>
      <c r="X8559" s="178"/>
      <c r="Y8559" s="210">
        <f t="shared" si="673"/>
        <v>0.40490736452061138</v>
      </c>
      <c r="Z8559" s="211">
        <f t="shared" si="675"/>
        <v>0.44</v>
      </c>
      <c r="AA8559" s="178"/>
      <c r="AB8559" s="178"/>
      <c r="AC8559" s="178"/>
    </row>
    <row r="8560" spans="2:29" x14ac:dyDescent="0.35">
      <c r="B8560" s="222">
        <v>863700</v>
      </c>
      <c r="C8560" s="208">
        <v>369194</v>
      </c>
      <c r="D8560" s="309">
        <v>20305.669999999998</v>
      </c>
      <c r="E8560" s="206">
        <v>29535.52</v>
      </c>
      <c r="F8560" s="206">
        <v>33227.46</v>
      </c>
      <c r="G8560" s="205">
        <f t="shared" si="676"/>
        <v>0.42745629269422253</v>
      </c>
      <c r="H8560" s="207">
        <f t="shared" si="677"/>
        <v>0.45</v>
      </c>
      <c r="I8560" s="213">
        <v>349724</v>
      </c>
      <c r="J8560" s="213">
        <v>19234.82</v>
      </c>
      <c r="K8560" s="212">
        <v>27977.919999999998</v>
      </c>
      <c r="L8560" s="212">
        <v>31475.16</v>
      </c>
      <c r="M8560" s="239">
        <f t="shared" si="674"/>
        <v>0.51529999999998832</v>
      </c>
      <c r="N8560" s="239"/>
      <c r="O8560" s="178"/>
      <c r="P8560" s="178"/>
      <c r="Q8560" s="178"/>
      <c r="R8560" s="178"/>
      <c r="S8560" s="178"/>
      <c r="T8560" s="178"/>
      <c r="U8560" s="178"/>
      <c r="V8560" s="178"/>
      <c r="W8560" s="178"/>
      <c r="X8560" s="178"/>
      <c r="Y8560" s="210">
        <f t="shared" si="673"/>
        <v>0.40491374319786966</v>
      </c>
      <c r="Z8560" s="211">
        <f t="shared" si="675"/>
        <v>0.46</v>
      </c>
      <c r="AA8560" s="178"/>
      <c r="AB8560" s="178"/>
      <c r="AC8560" s="178"/>
    </row>
    <row r="8561" spans="2:29" x14ac:dyDescent="0.35">
      <c r="B8561" s="222">
        <v>863800</v>
      </c>
      <c r="C8561" s="208">
        <v>369239</v>
      </c>
      <c r="D8561" s="309">
        <v>20308.14</v>
      </c>
      <c r="E8561" s="206">
        <v>29539.119999999999</v>
      </c>
      <c r="F8561" s="206">
        <v>33231.51</v>
      </c>
      <c r="G8561" s="205">
        <f t="shared" si="676"/>
        <v>0.42745890252373236</v>
      </c>
      <c r="H8561" s="207">
        <f t="shared" si="677"/>
        <v>0.45</v>
      </c>
      <c r="I8561" s="213">
        <v>349768</v>
      </c>
      <c r="J8561" s="213">
        <v>19237.240000000002</v>
      </c>
      <c r="K8561" s="212">
        <v>27981.439999999999</v>
      </c>
      <c r="L8561" s="212">
        <v>31479.119999999999</v>
      </c>
      <c r="M8561" s="239">
        <f t="shared" si="674"/>
        <v>0.51520000000025901</v>
      </c>
      <c r="N8561" s="239"/>
      <c r="O8561" s="178"/>
      <c r="P8561" s="178"/>
      <c r="Q8561" s="178"/>
      <c r="R8561" s="178"/>
      <c r="S8561" s="178"/>
      <c r="T8561" s="178"/>
      <c r="U8561" s="178"/>
      <c r="V8561" s="178"/>
      <c r="W8561" s="178"/>
      <c r="X8561" s="178"/>
      <c r="Y8561" s="210">
        <f t="shared" si="673"/>
        <v>0.40491780504746472</v>
      </c>
      <c r="Z8561" s="211">
        <f t="shared" si="675"/>
        <v>0.44</v>
      </c>
      <c r="AA8561" s="178"/>
      <c r="AB8561" s="178"/>
      <c r="AC8561" s="178"/>
    </row>
    <row r="8562" spans="2:29" x14ac:dyDescent="0.35">
      <c r="B8562" s="222">
        <v>863900</v>
      </c>
      <c r="C8562" s="208">
        <v>369284</v>
      </c>
      <c r="D8562" s="309">
        <v>20310.62</v>
      </c>
      <c r="E8562" s="206">
        <v>29542.720000000001</v>
      </c>
      <c r="F8562" s="206">
        <v>33235.56</v>
      </c>
      <c r="G8562" s="205">
        <f t="shared" si="676"/>
        <v>0.42746151174904501</v>
      </c>
      <c r="H8562" s="207">
        <f t="shared" si="677"/>
        <v>0.45</v>
      </c>
      <c r="I8562" s="213">
        <v>349814</v>
      </c>
      <c r="J8562" s="213">
        <v>19239.77</v>
      </c>
      <c r="K8562" s="212">
        <v>27985.119999999999</v>
      </c>
      <c r="L8562" s="212">
        <v>31483.26</v>
      </c>
      <c r="M8562" s="239">
        <f t="shared" si="674"/>
        <v>0.5152999999999156</v>
      </c>
      <c r="N8562" s="239"/>
      <c r="O8562" s="178"/>
      <c r="P8562" s="178"/>
      <c r="Q8562" s="178"/>
      <c r="R8562" s="178"/>
      <c r="S8562" s="178"/>
      <c r="T8562" s="178"/>
      <c r="U8562" s="178"/>
      <c r="V8562" s="178"/>
      <c r="W8562" s="178"/>
      <c r="X8562" s="178"/>
      <c r="Y8562" s="210">
        <f t="shared" si="673"/>
        <v>0.40492418103947214</v>
      </c>
      <c r="Z8562" s="211">
        <f t="shared" si="675"/>
        <v>0.46</v>
      </c>
      <c r="AA8562" s="178"/>
      <c r="AB8562" s="178"/>
      <c r="AC8562" s="178"/>
    </row>
    <row r="8563" spans="2:29" x14ac:dyDescent="0.35">
      <c r="B8563" s="222">
        <v>864000</v>
      </c>
      <c r="C8563" s="208">
        <v>369329</v>
      </c>
      <c r="D8563" s="309">
        <v>20313.09</v>
      </c>
      <c r="E8563" s="206">
        <v>29546.32</v>
      </c>
      <c r="F8563" s="206">
        <v>33239.61</v>
      </c>
      <c r="G8563" s="205">
        <f t="shared" si="676"/>
        <v>0.42746412037037035</v>
      </c>
      <c r="H8563" s="207">
        <f t="shared" si="677"/>
        <v>0.45</v>
      </c>
      <c r="I8563" s="213">
        <v>349858</v>
      </c>
      <c r="J8563" s="213">
        <v>19242.189999999999</v>
      </c>
      <c r="K8563" s="212">
        <v>27988.639999999999</v>
      </c>
      <c r="L8563" s="212">
        <v>31487.22</v>
      </c>
      <c r="M8563" s="239">
        <f t="shared" si="674"/>
        <v>0.51520000000018629</v>
      </c>
      <c r="N8563" s="239"/>
      <c r="O8563" s="178"/>
      <c r="P8563" s="178"/>
      <c r="Q8563" s="178"/>
      <c r="R8563" s="178"/>
      <c r="S8563" s="178"/>
      <c r="T8563" s="178"/>
      <c r="U8563" s="178"/>
      <c r="V8563" s="178"/>
      <c r="W8563" s="178"/>
      <c r="X8563" s="178"/>
      <c r="Y8563" s="210">
        <f t="shared" si="673"/>
        <v>0.40492824074074074</v>
      </c>
      <c r="Z8563" s="211">
        <f t="shared" si="675"/>
        <v>0.44</v>
      </c>
      <c r="AA8563" s="178"/>
      <c r="AB8563" s="178"/>
      <c r="AC8563" s="178"/>
    </row>
    <row r="8564" spans="2:29" x14ac:dyDescent="0.35">
      <c r="B8564" s="222">
        <v>864100</v>
      </c>
      <c r="C8564" s="208">
        <v>369374</v>
      </c>
      <c r="D8564" s="309">
        <v>20315.57</v>
      </c>
      <c r="E8564" s="206">
        <v>29549.919999999998</v>
      </c>
      <c r="F8564" s="206">
        <v>33243.660000000003</v>
      </c>
      <c r="G8564" s="205">
        <f t="shared" si="676"/>
        <v>0.42746672838791805</v>
      </c>
      <c r="H8564" s="207">
        <f t="shared" si="677"/>
        <v>0.45</v>
      </c>
      <c r="I8564" s="213">
        <v>349904</v>
      </c>
      <c r="J8564" s="213">
        <v>19244.72</v>
      </c>
      <c r="K8564" s="212">
        <v>27992.32</v>
      </c>
      <c r="L8564" s="212">
        <v>31491.360000000001</v>
      </c>
      <c r="M8564" s="239">
        <f t="shared" si="674"/>
        <v>0.51529999999984288</v>
      </c>
      <c r="N8564" s="239"/>
      <c r="O8564" s="178"/>
      <c r="P8564" s="178"/>
      <c r="Q8564" s="178"/>
      <c r="R8564" s="178"/>
      <c r="S8564" s="178"/>
      <c r="T8564" s="178"/>
      <c r="U8564" s="178"/>
      <c r="V8564" s="178"/>
      <c r="W8564" s="178"/>
      <c r="X8564" s="178"/>
      <c r="Y8564" s="210">
        <f t="shared" si="673"/>
        <v>0.40493461404929987</v>
      </c>
      <c r="Z8564" s="211">
        <f t="shared" si="675"/>
        <v>0.46</v>
      </c>
      <c r="AA8564" s="178"/>
      <c r="AB8564" s="178"/>
      <c r="AC8564" s="178"/>
    </row>
    <row r="8565" spans="2:29" x14ac:dyDescent="0.35">
      <c r="B8565" s="222">
        <v>864200</v>
      </c>
      <c r="C8565" s="208">
        <v>369419</v>
      </c>
      <c r="D8565" s="309">
        <v>20318.04</v>
      </c>
      <c r="E8565" s="206">
        <v>29553.52</v>
      </c>
      <c r="F8565" s="206">
        <v>33247.71</v>
      </c>
      <c r="G8565" s="205">
        <f t="shared" si="676"/>
        <v>0.42746933580189772</v>
      </c>
      <c r="H8565" s="207">
        <f t="shared" si="677"/>
        <v>0.45</v>
      </c>
      <c r="I8565" s="213">
        <v>349948</v>
      </c>
      <c r="J8565" s="213">
        <v>19247.14</v>
      </c>
      <c r="K8565" s="212">
        <v>27995.84</v>
      </c>
      <c r="L8565" s="212">
        <v>31495.32</v>
      </c>
      <c r="M8565" s="239">
        <f t="shared" si="674"/>
        <v>0.51519999999996802</v>
      </c>
      <c r="N8565" s="239"/>
      <c r="O8565" s="178"/>
      <c r="P8565" s="178"/>
      <c r="Q8565" s="178"/>
      <c r="R8565" s="178"/>
      <c r="S8565" s="178"/>
      <c r="T8565" s="178"/>
      <c r="U8565" s="178"/>
      <c r="V8565" s="178"/>
      <c r="W8565" s="178"/>
      <c r="X8565" s="178"/>
      <c r="Y8565" s="210">
        <f t="shared" si="673"/>
        <v>0.40493867160379543</v>
      </c>
      <c r="Z8565" s="211">
        <f t="shared" si="675"/>
        <v>0.44</v>
      </c>
      <c r="AA8565" s="178"/>
      <c r="AB8565" s="178"/>
      <c r="AC8565" s="178"/>
    </row>
    <row r="8566" spans="2:29" x14ac:dyDescent="0.35">
      <c r="B8566" s="222">
        <v>864300</v>
      </c>
      <c r="C8566" s="208">
        <v>369464</v>
      </c>
      <c r="D8566" s="309">
        <v>20320.52</v>
      </c>
      <c r="E8566" s="206">
        <v>29557.119999999999</v>
      </c>
      <c r="F8566" s="206">
        <v>33251.760000000002</v>
      </c>
      <c r="G8566" s="205">
        <f t="shared" si="676"/>
        <v>0.42747194261251881</v>
      </c>
      <c r="H8566" s="207">
        <f t="shared" si="677"/>
        <v>0.45</v>
      </c>
      <c r="I8566" s="213">
        <v>349994</v>
      </c>
      <c r="J8566" s="213">
        <v>19249.669999999998</v>
      </c>
      <c r="K8566" s="212">
        <v>27999.52</v>
      </c>
      <c r="L8566" s="212">
        <v>31499.46</v>
      </c>
      <c r="M8566" s="239">
        <f t="shared" si="674"/>
        <v>0.51530000000027942</v>
      </c>
      <c r="N8566" s="239"/>
      <c r="O8566" s="178"/>
      <c r="P8566" s="178"/>
      <c r="Q8566" s="178"/>
      <c r="R8566" s="178"/>
      <c r="S8566" s="178"/>
      <c r="T8566" s="178"/>
      <c r="U8566" s="178"/>
      <c r="V8566" s="178"/>
      <c r="W8566" s="178"/>
      <c r="X8566" s="178"/>
      <c r="Y8566" s="210">
        <f t="shared" si="673"/>
        <v>0.40494504223070693</v>
      </c>
      <c r="Z8566" s="211">
        <f t="shared" si="675"/>
        <v>0.46</v>
      </c>
      <c r="AA8566" s="178"/>
      <c r="AB8566" s="178"/>
      <c r="AC8566" s="178"/>
    </row>
    <row r="8567" spans="2:29" x14ac:dyDescent="0.35">
      <c r="B8567" s="222">
        <v>864400</v>
      </c>
      <c r="C8567" s="208">
        <v>369509</v>
      </c>
      <c r="D8567" s="309">
        <v>20322.990000000002</v>
      </c>
      <c r="E8567" s="206">
        <v>29560.720000000001</v>
      </c>
      <c r="F8567" s="206">
        <v>33255.81</v>
      </c>
      <c r="G8567" s="205">
        <f t="shared" si="676"/>
        <v>0.42747454881999075</v>
      </c>
      <c r="H8567" s="207">
        <f t="shared" si="677"/>
        <v>0.45</v>
      </c>
      <c r="I8567" s="213">
        <v>350038</v>
      </c>
      <c r="J8567" s="213">
        <v>19252.09</v>
      </c>
      <c r="K8567" s="212">
        <v>28003.040000000001</v>
      </c>
      <c r="L8567" s="212">
        <v>31503.42</v>
      </c>
      <c r="M8567" s="239">
        <f t="shared" si="674"/>
        <v>0.51519999999982247</v>
      </c>
      <c r="N8567" s="239"/>
      <c r="O8567" s="178"/>
      <c r="P8567" s="178"/>
      <c r="Q8567" s="178"/>
      <c r="R8567" s="178"/>
      <c r="S8567" s="178"/>
      <c r="T8567" s="178"/>
      <c r="U8567" s="178"/>
      <c r="V8567" s="178"/>
      <c r="W8567" s="178"/>
      <c r="X8567" s="178"/>
      <c r="Y8567" s="210">
        <f t="shared" si="673"/>
        <v>0.40494909763998149</v>
      </c>
      <c r="Z8567" s="211">
        <f t="shared" si="675"/>
        <v>0.44</v>
      </c>
      <c r="AA8567" s="178"/>
      <c r="AB8567" s="178"/>
      <c r="AC8567" s="178"/>
    </row>
    <row r="8568" spans="2:29" x14ac:dyDescent="0.35">
      <c r="B8568" s="222">
        <v>864500</v>
      </c>
      <c r="C8568" s="208">
        <v>369554</v>
      </c>
      <c r="D8568" s="309">
        <v>20325.47</v>
      </c>
      <c r="E8568" s="206">
        <v>29564.32</v>
      </c>
      <c r="F8568" s="206">
        <v>33259.86</v>
      </c>
      <c r="G8568" s="205">
        <f t="shared" si="676"/>
        <v>0.42747715442452283</v>
      </c>
      <c r="H8568" s="207">
        <f t="shared" si="677"/>
        <v>0.45</v>
      </c>
      <c r="I8568" s="213">
        <v>350084</v>
      </c>
      <c r="J8568" s="213">
        <v>19254.62</v>
      </c>
      <c r="K8568" s="212">
        <v>28006.720000000001</v>
      </c>
      <c r="L8568" s="212">
        <v>31507.56</v>
      </c>
      <c r="M8568" s="239">
        <f t="shared" si="674"/>
        <v>0.51529999999955178</v>
      </c>
      <c r="N8568" s="239"/>
      <c r="O8568" s="178"/>
      <c r="P8568" s="178"/>
      <c r="Q8568" s="178"/>
      <c r="R8568" s="178"/>
      <c r="S8568" s="178"/>
      <c r="T8568" s="178"/>
      <c r="U8568" s="178"/>
      <c r="V8568" s="178"/>
      <c r="W8568" s="178"/>
      <c r="X8568" s="178"/>
      <c r="Y8568" s="210">
        <f t="shared" si="673"/>
        <v>0.40495546558704454</v>
      </c>
      <c r="Z8568" s="211">
        <f t="shared" si="675"/>
        <v>0.46</v>
      </c>
      <c r="AA8568" s="178"/>
      <c r="AB8568" s="178"/>
      <c r="AC8568" s="178"/>
    </row>
    <row r="8569" spans="2:29" x14ac:dyDescent="0.35">
      <c r="B8569" s="222">
        <v>864600</v>
      </c>
      <c r="C8569" s="208">
        <v>369599</v>
      </c>
      <c r="D8569" s="309">
        <v>20327.939999999999</v>
      </c>
      <c r="E8569" s="206">
        <v>29567.919999999998</v>
      </c>
      <c r="F8569" s="206">
        <v>33263.910000000003</v>
      </c>
      <c r="G8569" s="205">
        <f t="shared" si="676"/>
        <v>0.42747975942632432</v>
      </c>
      <c r="H8569" s="207">
        <f t="shared" si="677"/>
        <v>0.45</v>
      </c>
      <c r="I8569" s="213">
        <v>350128</v>
      </c>
      <c r="J8569" s="213">
        <v>19257.04</v>
      </c>
      <c r="K8569" s="212">
        <v>28010.240000000002</v>
      </c>
      <c r="L8569" s="212">
        <v>31511.52</v>
      </c>
      <c r="M8569" s="239">
        <f t="shared" si="674"/>
        <v>0.51519999999974975</v>
      </c>
      <c r="N8569" s="239"/>
      <c r="O8569" s="178"/>
      <c r="P8569" s="178"/>
      <c r="Q8569" s="178"/>
      <c r="R8569" s="178"/>
      <c r="S8569" s="178"/>
      <c r="T8569" s="178"/>
      <c r="U8569" s="178"/>
      <c r="V8569" s="178"/>
      <c r="W8569" s="178"/>
      <c r="X8569" s="178"/>
      <c r="Y8569" s="210">
        <f t="shared" si="673"/>
        <v>0.40495951885264864</v>
      </c>
      <c r="Z8569" s="211">
        <f t="shared" si="675"/>
        <v>0.44</v>
      </c>
      <c r="AA8569" s="178"/>
      <c r="AB8569" s="178"/>
      <c r="AC8569" s="178"/>
    </row>
    <row r="8570" spans="2:29" x14ac:dyDescent="0.35">
      <c r="B8570" s="222">
        <v>864700</v>
      </c>
      <c r="C8570" s="208">
        <v>369644</v>
      </c>
      <c r="D8570" s="309">
        <v>20330.419999999998</v>
      </c>
      <c r="E8570" s="206">
        <v>29571.52</v>
      </c>
      <c r="F8570" s="206">
        <v>33267.96</v>
      </c>
      <c r="G8570" s="205">
        <f t="shared" si="676"/>
        <v>0.42748236382560428</v>
      </c>
      <c r="H8570" s="207">
        <f t="shared" si="677"/>
        <v>0.45</v>
      </c>
      <c r="I8570" s="213">
        <v>350174</v>
      </c>
      <c r="J8570" s="213">
        <v>19259.57</v>
      </c>
      <c r="K8570" s="212">
        <v>28013.919999999998</v>
      </c>
      <c r="L8570" s="212">
        <v>31515.66</v>
      </c>
      <c r="M8570" s="239">
        <f t="shared" si="674"/>
        <v>0.51529999999998832</v>
      </c>
      <c r="N8570" s="239"/>
      <c r="O8570" s="178"/>
      <c r="P8570" s="178"/>
      <c r="Q8570" s="178"/>
      <c r="R8570" s="178"/>
      <c r="S8570" s="178"/>
      <c r="T8570" s="178"/>
      <c r="U8570" s="178"/>
      <c r="V8570" s="178"/>
      <c r="W8570" s="178"/>
      <c r="X8570" s="178"/>
      <c r="Y8570" s="210">
        <f t="shared" si="673"/>
        <v>0.40496588412166068</v>
      </c>
      <c r="Z8570" s="211">
        <f t="shared" si="675"/>
        <v>0.46</v>
      </c>
      <c r="AA8570" s="178"/>
      <c r="AB8570" s="178"/>
      <c r="AC8570" s="178"/>
    </row>
    <row r="8571" spans="2:29" x14ac:dyDescent="0.35">
      <c r="B8571" s="222">
        <v>864800</v>
      </c>
      <c r="C8571" s="208">
        <v>369689</v>
      </c>
      <c r="D8571" s="309">
        <v>20332.89</v>
      </c>
      <c r="E8571" s="206">
        <v>29575.119999999999</v>
      </c>
      <c r="F8571" s="206">
        <v>33272.01</v>
      </c>
      <c r="G8571" s="205">
        <f t="shared" si="676"/>
        <v>0.42748496762257171</v>
      </c>
      <c r="H8571" s="207">
        <f t="shared" si="677"/>
        <v>0.45</v>
      </c>
      <c r="I8571" s="213">
        <v>350218</v>
      </c>
      <c r="J8571" s="213">
        <v>19261.990000000002</v>
      </c>
      <c r="K8571" s="212">
        <v>28017.439999999999</v>
      </c>
      <c r="L8571" s="212">
        <v>31519.62</v>
      </c>
      <c r="M8571" s="239">
        <f t="shared" si="674"/>
        <v>0.51520000000025901</v>
      </c>
      <c r="N8571" s="239"/>
      <c r="O8571" s="178"/>
      <c r="P8571" s="178"/>
      <c r="Q8571" s="178"/>
      <c r="R8571" s="178"/>
      <c r="S8571" s="178"/>
      <c r="T8571" s="178"/>
      <c r="U8571" s="178"/>
      <c r="V8571" s="178"/>
      <c r="W8571" s="178"/>
      <c r="X8571" s="178"/>
      <c r="Y8571" s="210">
        <f t="shared" si="673"/>
        <v>0.40496993524514341</v>
      </c>
      <c r="Z8571" s="211">
        <f t="shared" si="675"/>
        <v>0.44</v>
      </c>
      <c r="AA8571" s="178"/>
      <c r="AB8571" s="178"/>
      <c r="AC8571" s="178"/>
    </row>
    <row r="8572" spans="2:29" x14ac:dyDescent="0.35">
      <c r="B8572" s="222">
        <v>864900</v>
      </c>
      <c r="C8572" s="208">
        <v>369734</v>
      </c>
      <c r="D8572" s="309">
        <v>20335.37</v>
      </c>
      <c r="E8572" s="206">
        <v>29578.720000000001</v>
      </c>
      <c r="F8572" s="206">
        <v>33276.06</v>
      </c>
      <c r="G8572" s="205">
        <f t="shared" si="676"/>
        <v>0.42748757081743555</v>
      </c>
      <c r="H8572" s="207">
        <f t="shared" si="677"/>
        <v>0.45</v>
      </c>
      <c r="I8572" s="213">
        <v>350264</v>
      </c>
      <c r="J8572" s="213">
        <v>19264.52</v>
      </c>
      <c r="K8572" s="212">
        <v>28021.119999999999</v>
      </c>
      <c r="L8572" s="212">
        <v>31523.759999999998</v>
      </c>
      <c r="M8572" s="239">
        <f t="shared" si="674"/>
        <v>0.5152999999999156</v>
      </c>
      <c r="N8572" s="239"/>
      <c r="O8572" s="178"/>
      <c r="P8572" s="178"/>
      <c r="Q8572" s="178"/>
      <c r="R8572" s="178"/>
      <c r="S8572" s="178"/>
      <c r="T8572" s="178"/>
      <c r="U8572" s="178"/>
      <c r="V8572" s="178"/>
      <c r="W8572" s="178"/>
      <c r="X8572" s="178"/>
      <c r="Y8572" s="210">
        <f t="shared" si="673"/>
        <v>0.40497629783790035</v>
      </c>
      <c r="Z8572" s="211">
        <f t="shared" si="675"/>
        <v>0.46</v>
      </c>
      <c r="AA8572" s="178"/>
      <c r="AB8572" s="178"/>
      <c r="AC8572" s="178"/>
    </row>
    <row r="8573" spans="2:29" x14ac:dyDescent="0.35">
      <c r="B8573" s="222">
        <v>865000</v>
      </c>
      <c r="C8573" s="208">
        <v>369779</v>
      </c>
      <c r="D8573" s="309">
        <v>20337.84</v>
      </c>
      <c r="E8573" s="206">
        <v>29582.32</v>
      </c>
      <c r="F8573" s="206">
        <v>33280.11</v>
      </c>
      <c r="G8573" s="205">
        <f t="shared" si="676"/>
        <v>0.42749017341040463</v>
      </c>
      <c r="H8573" s="207">
        <f t="shared" si="677"/>
        <v>0.45</v>
      </c>
      <c r="I8573" s="213">
        <v>350308</v>
      </c>
      <c r="J8573" s="213">
        <v>19266.939999999999</v>
      </c>
      <c r="K8573" s="212">
        <v>28024.639999999999</v>
      </c>
      <c r="L8573" s="212">
        <v>31527.72</v>
      </c>
      <c r="M8573" s="239">
        <f t="shared" si="674"/>
        <v>0.51520000000018629</v>
      </c>
      <c r="N8573" s="239"/>
      <c r="O8573" s="178"/>
      <c r="P8573" s="178"/>
      <c r="Q8573" s="178"/>
      <c r="R8573" s="178"/>
      <c r="S8573" s="178"/>
      <c r="T8573" s="178"/>
      <c r="U8573" s="178"/>
      <c r="V8573" s="178"/>
      <c r="W8573" s="178"/>
      <c r="X8573" s="178"/>
      <c r="Y8573" s="210">
        <f t="shared" si="673"/>
        <v>0.40498034682080924</v>
      </c>
      <c r="Z8573" s="211">
        <f t="shared" si="675"/>
        <v>0.44</v>
      </c>
      <c r="AA8573" s="178"/>
      <c r="AB8573" s="178"/>
      <c r="AC8573" s="178"/>
    </row>
    <row r="8574" spans="2:29" x14ac:dyDescent="0.35">
      <c r="B8574" s="222">
        <v>865100</v>
      </c>
      <c r="C8574" s="208">
        <v>369824</v>
      </c>
      <c r="D8574" s="309">
        <v>20340.32</v>
      </c>
      <c r="E8574" s="206">
        <v>29585.919999999998</v>
      </c>
      <c r="F8574" s="206">
        <v>33284.160000000003</v>
      </c>
      <c r="G8574" s="205">
        <f t="shared" si="676"/>
        <v>0.42749277540168767</v>
      </c>
      <c r="H8574" s="207">
        <f t="shared" si="677"/>
        <v>0.45</v>
      </c>
      <c r="I8574" s="213">
        <v>350354</v>
      </c>
      <c r="J8574" s="213">
        <v>19269.47</v>
      </c>
      <c r="K8574" s="212">
        <v>28028.32</v>
      </c>
      <c r="L8574" s="212">
        <v>31531.86</v>
      </c>
      <c r="M8574" s="239">
        <f t="shared" si="674"/>
        <v>0.51529999999984288</v>
      </c>
      <c r="N8574" s="239"/>
      <c r="O8574" s="178"/>
      <c r="P8574" s="178"/>
      <c r="Q8574" s="178"/>
      <c r="R8574" s="178"/>
      <c r="S8574" s="178"/>
      <c r="T8574" s="178"/>
      <c r="U8574" s="178"/>
      <c r="V8574" s="178"/>
      <c r="W8574" s="178"/>
      <c r="X8574" s="178"/>
      <c r="Y8574" s="210">
        <f t="shared" si="673"/>
        <v>0.40498670673910531</v>
      </c>
      <c r="Z8574" s="211">
        <f t="shared" si="675"/>
        <v>0.46</v>
      </c>
      <c r="AA8574" s="178"/>
      <c r="AB8574" s="178"/>
      <c r="AC8574" s="178"/>
    </row>
    <row r="8575" spans="2:29" x14ac:dyDescent="0.35">
      <c r="B8575" s="222">
        <v>865200</v>
      </c>
      <c r="C8575" s="208">
        <v>369869</v>
      </c>
      <c r="D8575" s="309">
        <v>20342.79</v>
      </c>
      <c r="E8575" s="206">
        <v>29589.52</v>
      </c>
      <c r="F8575" s="206">
        <v>33288.21</v>
      </c>
      <c r="G8575" s="205">
        <f t="shared" si="676"/>
        <v>0.4274953767914933</v>
      </c>
      <c r="H8575" s="207">
        <f t="shared" si="677"/>
        <v>0.45</v>
      </c>
      <c r="I8575" s="213">
        <v>350398</v>
      </c>
      <c r="J8575" s="213">
        <v>19271.89</v>
      </c>
      <c r="K8575" s="212">
        <v>28031.84</v>
      </c>
      <c r="L8575" s="212">
        <v>31535.82</v>
      </c>
      <c r="M8575" s="239">
        <f t="shared" si="674"/>
        <v>0.51519999999996802</v>
      </c>
      <c r="N8575" s="239"/>
      <c r="O8575" s="178"/>
      <c r="P8575" s="178"/>
      <c r="Q8575" s="178"/>
      <c r="R8575" s="178"/>
      <c r="S8575" s="178"/>
      <c r="T8575" s="178"/>
      <c r="U8575" s="178"/>
      <c r="V8575" s="178"/>
      <c r="W8575" s="178"/>
      <c r="X8575" s="178"/>
      <c r="Y8575" s="210">
        <f t="shared" si="673"/>
        <v>0.40499075358298658</v>
      </c>
      <c r="Z8575" s="211">
        <f t="shared" si="675"/>
        <v>0.44</v>
      </c>
      <c r="AA8575" s="178"/>
      <c r="AB8575" s="178"/>
      <c r="AC8575" s="178"/>
    </row>
    <row r="8576" spans="2:29" x14ac:dyDescent="0.35">
      <c r="B8576" s="222">
        <v>865300</v>
      </c>
      <c r="C8576" s="208">
        <v>369914</v>
      </c>
      <c r="D8576" s="309">
        <v>20345.27</v>
      </c>
      <c r="E8576" s="206">
        <v>29593.119999999999</v>
      </c>
      <c r="F8576" s="206">
        <v>33292.26</v>
      </c>
      <c r="G8576" s="205">
        <f t="shared" si="676"/>
        <v>0.42749797758003005</v>
      </c>
      <c r="H8576" s="207">
        <f t="shared" si="677"/>
        <v>0.45</v>
      </c>
      <c r="I8576" s="213">
        <v>350444</v>
      </c>
      <c r="J8576" s="213">
        <v>19274.419999999998</v>
      </c>
      <c r="K8576" s="212">
        <v>28035.52</v>
      </c>
      <c r="L8576" s="212">
        <v>31539.96</v>
      </c>
      <c r="M8576" s="239">
        <f t="shared" si="674"/>
        <v>0.51530000000027942</v>
      </c>
      <c r="N8576" s="239"/>
      <c r="O8576" s="178"/>
      <c r="P8576" s="178"/>
      <c r="Q8576" s="178"/>
      <c r="R8576" s="178"/>
      <c r="S8576" s="178"/>
      <c r="T8576" s="178"/>
      <c r="U8576" s="178"/>
      <c r="V8576" s="178"/>
      <c r="W8576" s="178"/>
      <c r="X8576" s="178"/>
      <c r="Y8576" s="210">
        <f t="shared" si="673"/>
        <v>0.40499711082861434</v>
      </c>
      <c r="Z8576" s="211">
        <f t="shared" si="675"/>
        <v>0.46</v>
      </c>
      <c r="AA8576" s="178"/>
      <c r="AB8576" s="178"/>
      <c r="AC8576" s="178"/>
    </row>
    <row r="8577" spans="2:29" x14ac:dyDescent="0.35">
      <c r="B8577" s="222">
        <v>865400</v>
      </c>
      <c r="C8577" s="208">
        <v>369959</v>
      </c>
      <c r="D8577" s="309">
        <v>20347.740000000002</v>
      </c>
      <c r="E8577" s="206">
        <v>29596.720000000001</v>
      </c>
      <c r="F8577" s="206">
        <v>33296.31</v>
      </c>
      <c r="G8577" s="205">
        <f t="shared" si="676"/>
        <v>0.42750057776750633</v>
      </c>
      <c r="H8577" s="207">
        <f t="shared" si="677"/>
        <v>0.45</v>
      </c>
      <c r="I8577" s="213">
        <v>350488</v>
      </c>
      <c r="J8577" s="213">
        <v>19276.84</v>
      </c>
      <c r="K8577" s="212">
        <v>28039.040000000001</v>
      </c>
      <c r="L8577" s="212">
        <v>31543.919999999998</v>
      </c>
      <c r="M8577" s="239">
        <f t="shared" si="674"/>
        <v>0.51519999999982247</v>
      </c>
      <c r="N8577" s="239"/>
      <c r="O8577" s="178"/>
      <c r="P8577" s="178"/>
      <c r="Q8577" s="178"/>
      <c r="R8577" s="178"/>
      <c r="S8577" s="178"/>
      <c r="T8577" s="178"/>
      <c r="U8577" s="178"/>
      <c r="V8577" s="178"/>
      <c r="W8577" s="178"/>
      <c r="X8577" s="178"/>
      <c r="Y8577" s="210">
        <f t="shared" si="673"/>
        <v>0.4050011555350127</v>
      </c>
      <c r="Z8577" s="211">
        <f t="shared" si="675"/>
        <v>0.44</v>
      </c>
      <c r="AA8577" s="178"/>
      <c r="AB8577" s="178"/>
      <c r="AC8577" s="178"/>
    </row>
    <row r="8578" spans="2:29" x14ac:dyDescent="0.35">
      <c r="B8578" s="222">
        <v>865500</v>
      </c>
      <c r="C8578" s="208">
        <v>370004</v>
      </c>
      <c r="D8578" s="309">
        <v>20350.22</v>
      </c>
      <c r="E8578" s="206">
        <v>29600.32</v>
      </c>
      <c r="F8578" s="206">
        <v>33300.36</v>
      </c>
      <c r="G8578" s="205">
        <f t="shared" si="676"/>
        <v>0.42750317735413057</v>
      </c>
      <c r="H8578" s="207">
        <f t="shared" si="677"/>
        <v>0.45</v>
      </c>
      <c r="I8578" s="213">
        <v>350534</v>
      </c>
      <c r="J8578" s="213">
        <v>19279.37</v>
      </c>
      <c r="K8578" s="212">
        <v>28042.720000000001</v>
      </c>
      <c r="L8578" s="212">
        <v>31548.06</v>
      </c>
      <c r="M8578" s="239">
        <f t="shared" si="674"/>
        <v>0.51529999999955178</v>
      </c>
      <c r="N8578" s="239"/>
      <c r="O8578" s="178"/>
      <c r="P8578" s="178"/>
      <c r="Q8578" s="178"/>
      <c r="R8578" s="178"/>
      <c r="S8578" s="178"/>
      <c r="T8578" s="178"/>
      <c r="U8578" s="178"/>
      <c r="V8578" s="178"/>
      <c r="W8578" s="178"/>
      <c r="X8578" s="178"/>
      <c r="Y8578" s="210">
        <f t="shared" si="673"/>
        <v>0.40500751010976316</v>
      </c>
      <c r="Z8578" s="211">
        <f t="shared" si="675"/>
        <v>0.46</v>
      </c>
      <c r="AA8578" s="178"/>
      <c r="AB8578" s="178"/>
      <c r="AC8578" s="178"/>
    </row>
    <row r="8579" spans="2:29" x14ac:dyDescent="0.35">
      <c r="B8579" s="222">
        <v>865600</v>
      </c>
      <c r="C8579" s="208">
        <v>370049</v>
      </c>
      <c r="D8579" s="309">
        <v>20352.689999999999</v>
      </c>
      <c r="E8579" s="206">
        <v>29603.919999999998</v>
      </c>
      <c r="F8579" s="206">
        <v>33304.410000000003</v>
      </c>
      <c r="G8579" s="205">
        <f t="shared" si="676"/>
        <v>0.42750577634011089</v>
      </c>
      <c r="H8579" s="207">
        <f t="shared" si="677"/>
        <v>0.45</v>
      </c>
      <c r="I8579" s="213">
        <v>350578</v>
      </c>
      <c r="J8579" s="213">
        <v>19281.79</v>
      </c>
      <c r="K8579" s="212">
        <v>28046.240000000002</v>
      </c>
      <c r="L8579" s="212">
        <v>31552.02</v>
      </c>
      <c r="M8579" s="239">
        <f t="shared" si="674"/>
        <v>0.51519999999974975</v>
      </c>
      <c r="N8579" s="239"/>
      <c r="O8579" s="178"/>
      <c r="P8579" s="178"/>
      <c r="Q8579" s="178"/>
      <c r="R8579" s="178"/>
      <c r="S8579" s="178"/>
      <c r="T8579" s="178"/>
      <c r="U8579" s="178"/>
      <c r="V8579" s="178"/>
      <c r="W8579" s="178"/>
      <c r="X8579" s="178"/>
      <c r="Y8579" s="210">
        <f t="shared" ref="Y8579:Y8642" si="678">I8579/$B8579</f>
        <v>0.40501155268022182</v>
      </c>
      <c r="Z8579" s="211">
        <f t="shared" si="675"/>
        <v>0.44</v>
      </c>
      <c r="AA8579" s="178"/>
      <c r="AB8579" s="178"/>
      <c r="AC8579" s="178"/>
    </row>
    <row r="8580" spans="2:29" x14ac:dyDescent="0.35">
      <c r="B8580" s="222">
        <v>865700</v>
      </c>
      <c r="C8580" s="208">
        <v>370094</v>
      </c>
      <c r="D8580" s="309">
        <v>20355.169999999998</v>
      </c>
      <c r="E8580" s="206">
        <v>29607.52</v>
      </c>
      <c r="F8580" s="206">
        <v>33308.46</v>
      </c>
      <c r="G8580" s="205">
        <f t="shared" si="676"/>
        <v>0.42750837472565556</v>
      </c>
      <c r="H8580" s="207">
        <f t="shared" si="677"/>
        <v>0.45</v>
      </c>
      <c r="I8580" s="213">
        <v>350624</v>
      </c>
      <c r="J8580" s="213">
        <v>19284.32</v>
      </c>
      <c r="K8580" s="212">
        <v>28049.919999999998</v>
      </c>
      <c r="L8580" s="212">
        <v>31556.16</v>
      </c>
      <c r="M8580" s="239">
        <f t="shared" ref="M8580:M8643" si="679">(C8580+D8580+F8580-C8579-D8579-F8579)/100</f>
        <v>0.51529999999998832</v>
      </c>
      <c r="N8580" s="239"/>
      <c r="O8580" s="178"/>
      <c r="P8580" s="178"/>
      <c r="Q8580" s="178"/>
      <c r="R8580" s="178"/>
      <c r="S8580" s="178"/>
      <c r="T8580" s="178"/>
      <c r="U8580" s="178"/>
      <c r="V8580" s="178"/>
      <c r="W8580" s="178"/>
      <c r="X8580" s="178"/>
      <c r="Y8580" s="210">
        <f t="shared" si="678"/>
        <v>0.40501790458588427</v>
      </c>
      <c r="Z8580" s="211">
        <f t="shared" ref="Z8580:Z8643" si="680">(I8580-I8579)/($B8580-$B8579)</f>
        <v>0.46</v>
      </c>
      <c r="AA8580" s="178"/>
      <c r="AB8580" s="178"/>
      <c r="AC8580" s="178"/>
    </row>
    <row r="8581" spans="2:29" x14ac:dyDescent="0.35">
      <c r="B8581" s="222">
        <v>865800</v>
      </c>
      <c r="C8581" s="208">
        <v>370139</v>
      </c>
      <c r="D8581" s="309">
        <v>20357.64</v>
      </c>
      <c r="E8581" s="206">
        <v>29611.119999999999</v>
      </c>
      <c r="F8581" s="206">
        <v>33312.51</v>
      </c>
      <c r="G8581" s="205">
        <f t="shared" ref="G8581:G8644" si="681">C8581/B8581</f>
        <v>0.42751097251097253</v>
      </c>
      <c r="H8581" s="207">
        <f t="shared" ref="H8581:H8644" si="682">(C8581-C8580)/(B8581-B8580)</f>
        <v>0.45</v>
      </c>
      <c r="I8581" s="213">
        <v>350668</v>
      </c>
      <c r="J8581" s="213">
        <v>19286.740000000002</v>
      </c>
      <c r="K8581" s="212">
        <v>28053.439999999999</v>
      </c>
      <c r="L8581" s="212">
        <v>31560.12</v>
      </c>
      <c r="M8581" s="239">
        <f t="shared" si="679"/>
        <v>0.51520000000025901</v>
      </c>
      <c r="N8581" s="239"/>
      <c r="O8581" s="178"/>
      <c r="P8581" s="178"/>
      <c r="Q8581" s="178"/>
      <c r="R8581" s="178"/>
      <c r="S8581" s="178"/>
      <c r="T8581" s="178"/>
      <c r="U8581" s="178"/>
      <c r="V8581" s="178"/>
      <c r="W8581" s="178"/>
      <c r="X8581" s="178"/>
      <c r="Y8581" s="210">
        <f t="shared" si="678"/>
        <v>0.405021945021945</v>
      </c>
      <c r="Z8581" s="211">
        <f t="shared" si="680"/>
        <v>0.44</v>
      </c>
      <c r="AA8581" s="178"/>
      <c r="AB8581" s="178"/>
      <c r="AC8581" s="178"/>
    </row>
    <row r="8582" spans="2:29" x14ac:dyDescent="0.35">
      <c r="B8582" s="222">
        <v>865900</v>
      </c>
      <c r="C8582" s="208">
        <v>370184</v>
      </c>
      <c r="D8582" s="309">
        <v>20360.12</v>
      </c>
      <c r="E8582" s="206">
        <v>29614.720000000001</v>
      </c>
      <c r="F8582" s="206">
        <v>33316.559999999998</v>
      </c>
      <c r="G8582" s="205">
        <f t="shared" si="681"/>
        <v>0.4275135696962698</v>
      </c>
      <c r="H8582" s="207">
        <f t="shared" si="682"/>
        <v>0.45</v>
      </c>
      <c r="I8582" s="213">
        <v>350714</v>
      </c>
      <c r="J8582" s="213">
        <v>19289.27</v>
      </c>
      <c r="K8582" s="212">
        <v>28057.119999999999</v>
      </c>
      <c r="L8582" s="212">
        <v>31564.26</v>
      </c>
      <c r="M8582" s="239">
        <f t="shared" si="679"/>
        <v>0.5152999999999156</v>
      </c>
      <c r="N8582" s="239"/>
      <c r="O8582" s="178"/>
      <c r="P8582" s="178"/>
      <c r="Q8582" s="178"/>
      <c r="R8582" s="178"/>
      <c r="S8582" s="178"/>
      <c r="T8582" s="178"/>
      <c r="U8582" s="178"/>
      <c r="V8582" s="178"/>
      <c r="W8582" s="178"/>
      <c r="X8582" s="178"/>
      <c r="Y8582" s="210">
        <f t="shared" si="678"/>
        <v>0.40502829426030718</v>
      </c>
      <c r="Z8582" s="211">
        <f t="shared" si="680"/>
        <v>0.46</v>
      </c>
      <c r="AA8582" s="178"/>
      <c r="AB8582" s="178"/>
      <c r="AC8582" s="178"/>
    </row>
    <row r="8583" spans="2:29" x14ac:dyDescent="0.35">
      <c r="B8583" s="222">
        <v>866000</v>
      </c>
      <c r="C8583" s="208">
        <v>370229</v>
      </c>
      <c r="D8583" s="309">
        <v>20362.59</v>
      </c>
      <c r="E8583" s="206">
        <v>29618.32</v>
      </c>
      <c r="F8583" s="206">
        <v>33320.61</v>
      </c>
      <c r="G8583" s="205">
        <f t="shared" si="681"/>
        <v>0.42751616628175521</v>
      </c>
      <c r="H8583" s="207">
        <f t="shared" si="682"/>
        <v>0.45</v>
      </c>
      <c r="I8583" s="213">
        <v>350758</v>
      </c>
      <c r="J8583" s="213">
        <v>19291.689999999999</v>
      </c>
      <c r="K8583" s="212">
        <v>28060.639999999999</v>
      </c>
      <c r="L8583" s="212">
        <v>31568.22</v>
      </c>
      <c r="M8583" s="239">
        <f t="shared" si="679"/>
        <v>0.51520000000018629</v>
      </c>
      <c r="N8583" s="239"/>
      <c r="O8583" s="178"/>
      <c r="P8583" s="178"/>
      <c r="Q8583" s="178"/>
      <c r="R8583" s="178"/>
      <c r="S8583" s="178"/>
      <c r="T8583" s="178"/>
      <c r="U8583" s="178"/>
      <c r="V8583" s="178"/>
      <c r="W8583" s="178"/>
      <c r="X8583" s="178"/>
      <c r="Y8583" s="210">
        <f t="shared" si="678"/>
        <v>0.4050323325635104</v>
      </c>
      <c r="Z8583" s="211">
        <f t="shared" si="680"/>
        <v>0.44</v>
      </c>
      <c r="AA8583" s="178"/>
      <c r="AB8583" s="178"/>
      <c r="AC8583" s="178"/>
    </row>
    <row r="8584" spans="2:29" x14ac:dyDescent="0.35">
      <c r="B8584" s="222">
        <v>866100</v>
      </c>
      <c r="C8584" s="208">
        <v>370274</v>
      </c>
      <c r="D8584" s="309">
        <v>20365.07</v>
      </c>
      <c r="E8584" s="206">
        <v>29621.919999999998</v>
      </c>
      <c r="F8584" s="206">
        <v>33324.660000000003</v>
      </c>
      <c r="G8584" s="205">
        <f t="shared" si="681"/>
        <v>0.42751876226763652</v>
      </c>
      <c r="H8584" s="207">
        <f t="shared" si="682"/>
        <v>0.45</v>
      </c>
      <c r="I8584" s="213">
        <v>350804</v>
      </c>
      <c r="J8584" s="213">
        <v>19294.22</v>
      </c>
      <c r="K8584" s="212">
        <v>28064.32</v>
      </c>
      <c r="L8584" s="212">
        <v>31572.36</v>
      </c>
      <c r="M8584" s="239">
        <f t="shared" si="679"/>
        <v>0.51529999999984288</v>
      </c>
      <c r="N8584" s="239"/>
      <c r="O8584" s="178"/>
      <c r="P8584" s="178"/>
      <c r="Q8584" s="178"/>
      <c r="R8584" s="178"/>
      <c r="S8584" s="178"/>
      <c r="T8584" s="178"/>
      <c r="U8584" s="178"/>
      <c r="V8584" s="178"/>
      <c r="W8584" s="178"/>
      <c r="X8584" s="178"/>
      <c r="Y8584" s="210">
        <f t="shared" si="678"/>
        <v>0.40503867913635838</v>
      </c>
      <c r="Z8584" s="211">
        <f t="shared" si="680"/>
        <v>0.46</v>
      </c>
      <c r="AA8584" s="178"/>
      <c r="AB8584" s="178"/>
      <c r="AC8584" s="178"/>
    </row>
    <row r="8585" spans="2:29" x14ac:dyDescent="0.35">
      <c r="B8585" s="222">
        <v>866200</v>
      </c>
      <c r="C8585" s="208">
        <v>370319</v>
      </c>
      <c r="D8585" s="309">
        <v>20367.54</v>
      </c>
      <c r="E8585" s="206">
        <v>29625.52</v>
      </c>
      <c r="F8585" s="206">
        <v>33328.71</v>
      </c>
      <c r="G8585" s="205">
        <f t="shared" si="681"/>
        <v>0.42752135765412147</v>
      </c>
      <c r="H8585" s="207">
        <f t="shared" si="682"/>
        <v>0.45</v>
      </c>
      <c r="I8585" s="213">
        <v>350848</v>
      </c>
      <c r="J8585" s="213">
        <v>19296.64</v>
      </c>
      <c r="K8585" s="212">
        <v>28067.84</v>
      </c>
      <c r="L8585" s="212">
        <v>31576.32</v>
      </c>
      <c r="M8585" s="239">
        <f t="shared" si="679"/>
        <v>0.51519999999996802</v>
      </c>
      <c r="N8585" s="239"/>
      <c r="O8585" s="178"/>
      <c r="P8585" s="178"/>
      <c r="Q8585" s="178"/>
      <c r="R8585" s="178"/>
      <c r="S8585" s="178"/>
      <c r="T8585" s="178"/>
      <c r="U8585" s="178"/>
      <c r="V8585" s="178"/>
      <c r="W8585" s="178"/>
      <c r="X8585" s="178"/>
      <c r="Y8585" s="210">
        <f t="shared" si="678"/>
        <v>0.40504271530824287</v>
      </c>
      <c r="Z8585" s="211">
        <f t="shared" si="680"/>
        <v>0.44</v>
      </c>
      <c r="AA8585" s="178"/>
      <c r="AB8585" s="178"/>
      <c r="AC8585" s="178"/>
    </row>
    <row r="8586" spans="2:29" x14ac:dyDescent="0.35">
      <c r="B8586" s="222">
        <v>866300</v>
      </c>
      <c r="C8586" s="208">
        <v>370364</v>
      </c>
      <c r="D8586" s="309">
        <v>20370.02</v>
      </c>
      <c r="E8586" s="206">
        <v>29629.119999999999</v>
      </c>
      <c r="F8586" s="206">
        <v>33332.76</v>
      </c>
      <c r="G8586" s="205">
        <f t="shared" si="681"/>
        <v>0.4275239524414175</v>
      </c>
      <c r="H8586" s="207">
        <f t="shared" si="682"/>
        <v>0.45</v>
      </c>
      <c r="I8586" s="213">
        <v>350894</v>
      </c>
      <c r="J8586" s="213">
        <v>19299.169999999998</v>
      </c>
      <c r="K8586" s="212">
        <v>28071.52</v>
      </c>
      <c r="L8586" s="212">
        <v>31580.46</v>
      </c>
      <c r="M8586" s="239">
        <f t="shared" si="679"/>
        <v>0.51530000000027942</v>
      </c>
      <c r="N8586" s="239"/>
      <c r="O8586" s="178"/>
      <c r="P8586" s="178"/>
      <c r="Q8586" s="178"/>
      <c r="R8586" s="178"/>
      <c r="S8586" s="178"/>
      <c r="T8586" s="178"/>
      <c r="U8586" s="178"/>
      <c r="V8586" s="178"/>
      <c r="W8586" s="178"/>
      <c r="X8586" s="178"/>
      <c r="Y8586" s="210">
        <f t="shared" si="678"/>
        <v>0.40504905921736117</v>
      </c>
      <c r="Z8586" s="211">
        <f t="shared" si="680"/>
        <v>0.46</v>
      </c>
      <c r="AA8586" s="178"/>
      <c r="AB8586" s="178"/>
      <c r="AC8586" s="178"/>
    </row>
    <row r="8587" spans="2:29" x14ac:dyDescent="0.35">
      <c r="B8587" s="222">
        <v>866400</v>
      </c>
      <c r="C8587" s="208">
        <v>370409</v>
      </c>
      <c r="D8587" s="309">
        <v>20372.490000000002</v>
      </c>
      <c r="E8587" s="206">
        <v>29632.720000000001</v>
      </c>
      <c r="F8587" s="206">
        <v>33336.81</v>
      </c>
      <c r="G8587" s="205">
        <f t="shared" si="681"/>
        <v>0.42752654662973222</v>
      </c>
      <c r="H8587" s="207">
        <f t="shared" si="682"/>
        <v>0.45</v>
      </c>
      <c r="I8587" s="213">
        <v>350938</v>
      </c>
      <c r="J8587" s="213">
        <v>19301.59</v>
      </c>
      <c r="K8587" s="212">
        <v>28075.040000000001</v>
      </c>
      <c r="L8587" s="212">
        <v>31584.42</v>
      </c>
      <c r="M8587" s="239">
        <f t="shared" si="679"/>
        <v>0.51519999999982247</v>
      </c>
      <c r="N8587" s="239"/>
      <c r="O8587" s="178"/>
      <c r="P8587" s="178"/>
      <c r="Q8587" s="178"/>
      <c r="R8587" s="178"/>
      <c r="S8587" s="178"/>
      <c r="T8587" s="178"/>
      <c r="U8587" s="178"/>
      <c r="V8587" s="178"/>
      <c r="W8587" s="178"/>
      <c r="X8587" s="178"/>
      <c r="Y8587" s="210">
        <f t="shared" si="678"/>
        <v>0.40505309325946443</v>
      </c>
      <c r="Z8587" s="211">
        <f t="shared" si="680"/>
        <v>0.44</v>
      </c>
      <c r="AA8587" s="178"/>
      <c r="AB8587" s="178"/>
      <c r="AC8587" s="178"/>
    </row>
    <row r="8588" spans="2:29" x14ac:dyDescent="0.35">
      <c r="B8588" s="222">
        <v>866500</v>
      </c>
      <c r="C8588" s="208">
        <v>370454</v>
      </c>
      <c r="D8588" s="309">
        <v>20374.97</v>
      </c>
      <c r="E8588" s="206">
        <v>29636.32</v>
      </c>
      <c r="F8588" s="206">
        <v>33340.86</v>
      </c>
      <c r="G8588" s="205">
        <f t="shared" si="681"/>
        <v>0.42752914021927296</v>
      </c>
      <c r="H8588" s="207">
        <f t="shared" si="682"/>
        <v>0.45</v>
      </c>
      <c r="I8588" s="213">
        <v>350984</v>
      </c>
      <c r="J8588" s="213">
        <v>19304.12</v>
      </c>
      <c r="K8588" s="212">
        <v>28078.720000000001</v>
      </c>
      <c r="L8588" s="212">
        <v>31588.560000000001</v>
      </c>
      <c r="M8588" s="239">
        <f t="shared" si="679"/>
        <v>0.51529999999955178</v>
      </c>
      <c r="N8588" s="239"/>
      <c r="O8588" s="178"/>
      <c r="P8588" s="178"/>
      <c r="Q8588" s="178"/>
      <c r="R8588" s="178"/>
      <c r="S8588" s="178"/>
      <c r="T8588" s="178"/>
      <c r="U8588" s="178"/>
      <c r="V8588" s="178"/>
      <c r="W8588" s="178"/>
      <c r="X8588" s="178"/>
      <c r="Y8588" s="210">
        <f t="shared" si="678"/>
        <v>0.4050594345066359</v>
      </c>
      <c r="Z8588" s="211">
        <f t="shared" si="680"/>
        <v>0.46</v>
      </c>
      <c r="AA8588" s="178"/>
      <c r="AB8588" s="178"/>
      <c r="AC8588" s="178"/>
    </row>
    <row r="8589" spans="2:29" x14ac:dyDescent="0.35">
      <c r="B8589" s="222">
        <v>866600</v>
      </c>
      <c r="C8589" s="208">
        <v>370499</v>
      </c>
      <c r="D8589" s="309">
        <v>20377.439999999999</v>
      </c>
      <c r="E8589" s="206">
        <v>29639.919999999998</v>
      </c>
      <c r="F8589" s="206">
        <v>33344.910000000003</v>
      </c>
      <c r="G8589" s="205">
        <f t="shared" si="681"/>
        <v>0.42753173321024696</v>
      </c>
      <c r="H8589" s="207">
        <f t="shared" si="682"/>
        <v>0.45</v>
      </c>
      <c r="I8589" s="213">
        <v>351028</v>
      </c>
      <c r="J8589" s="213">
        <v>19306.54</v>
      </c>
      <c r="K8589" s="212">
        <v>28082.240000000002</v>
      </c>
      <c r="L8589" s="212">
        <v>31592.52</v>
      </c>
      <c r="M8589" s="239">
        <f t="shared" si="679"/>
        <v>0.51519999999974975</v>
      </c>
      <c r="N8589" s="239"/>
      <c r="O8589" s="178"/>
      <c r="P8589" s="178"/>
      <c r="Q8589" s="178"/>
      <c r="R8589" s="178"/>
      <c r="S8589" s="178"/>
      <c r="T8589" s="178"/>
      <c r="U8589" s="178"/>
      <c r="V8589" s="178"/>
      <c r="W8589" s="178"/>
      <c r="X8589" s="178"/>
      <c r="Y8589" s="210">
        <f t="shared" si="678"/>
        <v>0.4050634664204939</v>
      </c>
      <c r="Z8589" s="211">
        <f t="shared" si="680"/>
        <v>0.44</v>
      </c>
      <c r="AA8589" s="178"/>
      <c r="AB8589" s="178"/>
      <c r="AC8589" s="178"/>
    </row>
    <row r="8590" spans="2:29" x14ac:dyDescent="0.35">
      <c r="B8590" s="222">
        <v>866700</v>
      </c>
      <c r="C8590" s="208">
        <v>370544</v>
      </c>
      <c r="D8590" s="309">
        <v>20379.919999999998</v>
      </c>
      <c r="E8590" s="206">
        <v>29643.52</v>
      </c>
      <c r="F8590" s="206">
        <v>33348.959999999999</v>
      </c>
      <c r="G8590" s="205">
        <f t="shared" si="681"/>
        <v>0.42753432560286142</v>
      </c>
      <c r="H8590" s="207">
        <f t="shared" si="682"/>
        <v>0.45</v>
      </c>
      <c r="I8590" s="213">
        <v>351074</v>
      </c>
      <c r="J8590" s="213">
        <v>19309.07</v>
      </c>
      <c r="K8590" s="212">
        <v>28085.919999999998</v>
      </c>
      <c r="L8590" s="212">
        <v>31596.66</v>
      </c>
      <c r="M8590" s="239">
        <f t="shared" si="679"/>
        <v>0.51529999999998832</v>
      </c>
      <c r="N8590" s="239"/>
      <c r="O8590" s="178"/>
      <c r="P8590" s="178"/>
      <c r="Q8590" s="178"/>
      <c r="R8590" s="178"/>
      <c r="S8590" s="178"/>
      <c r="T8590" s="178"/>
      <c r="U8590" s="178"/>
      <c r="V8590" s="178"/>
      <c r="W8590" s="178"/>
      <c r="X8590" s="178"/>
      <c r="Y8590" s="210">
        <f t="shared" si="678"/>
        <v>0.40506980500749973</v>
      </c>
      <c r="Z8590" s="211">
        <f t="shared" si="680"/>
        <v>0.46</v>
      </c>
      <c r="AA8590" s="178"/>
      <c r="AB8590" s="178"/>
      <c r="AC8590" s="178"/>
    </row>
    <row r="8591" spans="2:29" x14ac:dyDescent="0.35">
      <c r="B8591" s="222">
        <v>866800</v>
      </c>
      <c r="C8591" s="208">
        <v>370589</v>
      </c>
      <c r="D8591" s="309">
        <v>20382.39</v>
      </c>
      <c r="E8591" s="206">
        <v>29647.119999999999</v>
      </c>
      <c r="F8591" s="206">
        <v>33353.01</v>
      </c>
      <c r="G8591" s="205">
        <f t="shared" si="681"/>
        <v>0.42753691739732347</v>
      </c>
      <c r="H8591" s="207">
        <f t="shared" si="682"/>
        <v>0.45</v>
      </c>
      <c r="I8591" s="213">
        <v>351118</v>
      </c>
      <c r="J8591" s="213">
        <v>19311.490000000002</v>
      </c>
      <c r="K8591" s="212">
        <v>28089.439999999999</v>
      </c>
      <c r="L8591" s="212">
        <v>31600.62</v>
      </c>
      <c r="M8591" s="239">
        <f t="shared" si="679"/>
        <v>0.51520000000025901</v>
      </c>
      <c r="N8591" s="239"/>
      <c r="O8591" s="178"/>
      <c r="P8591" s="178"/>
      <c r="Q8591" s="178"/>
      <c r="R8591" s="178"/>
      <c r="S8591" s="178"/>
      <c r="T8591" s="178"/>
      <c r="U8591" s="178"/>
      <c r="V8591" s="178"/>
      <c r="W8591" s="178"/>
      <c r="X8591" s="178"/>
      <c r="Y8591" s="210">
        <f t="shared" si="678"/>
        <v>0.40507383479464698</v>
      </c>
      <c r="Z8591" s="211">
        <f t="shared" si="680"/>
        <v>0.44</v>
      </c>
      <c r="AA8591" s="178"/>
      <c r="AB8591" s="178"/>
      <c r="AC8591" s="178"/>
    </row>
    <row r="8592" spans="2:29" x14ac:dyDescent="0.35">
      <c r="B8592" s="222">
        <v>866900</v>
      </c>
      <c r="C8592" s="208">
        <v>370634</v>
      </c>
      <c r="D8592" s="309">
        <v>20384.87</v>
      </c>
      <c r="E8592" s="206">
        <v>29650.720000000001</v>
      </c>
      <c r="F8592" s="206">
        <v>33357.06</v>
      </c>
      <c r="G8592" s="205">
        <f t="shared" si="681"/>
        <v>0.4275395085938401</v>
      </c>
      <c r="H8592" s="207">
        <f t="shared" si="682"/>
        <v>0.45</v>
      </c>
      <c r="I8592" s="213">
        <v>351164</v>
      </c>
      <c r="J8592" s="213">
        <v>19314.02</v>
      </c>
      <c r="K8592" s="212">
        <v>28093.119999999999</v>
      </c>
      <c r="L8592" s="212">
        <v>31604.76</v>
      </c>
      <c r="M8592" s="239">
        <f t="shared" si="679"/>
        <v>0.5152999999999156</v>
      </c>
      <c r="N8592" s="239"/>
      <c r="O8592" s="178"/>
      <c r="P8592" s="178"/>
      <c r="Q8592" s="178"/>
      <c r="R8592" s="178"/>
      <c r="S8592" s="178"/>
      <c r="T8592" s="178"/>
      <c r="U8592" s="178"/>
      <c r="V8592" s="178"/>
      <c r="W8592" s="178"/>
      <c r="X8592" s="178"/>
      <c r="Y8592" s="210">
        <f t="shared" si="678"/>
        <v>0.4050801707232668</v>
      </c>
      <c r="Z8592" s="211">
        <f t="shared" si="680"/>
        <v>0.46</v>
      </c>
      <c r="AA8592" s="178"/>
      <c r="AB8592" s="178"/>
      <c r="AC8592" s="178"/>
    </row>
    <row r="8593" spans="2:29" x14ac:dyDescent="0.35">
      <c r="B8593" s="222">
        <v>867000</v>
      </c>
      <c r="C8593" s="208">
        <v>370679</v>
      </c>
      <c r="D8593" s="309">
        <v>20387.34</v>
      </c>
      <c r="E8593" s="206">
        <v>29654.32</v>
      </c>
      <c r="F8593" s="206">
        <v>33361.11</v>
      </c>
      <c r="G8593" s="205">
        <f t="shared" si="681"/>
        <v>0.42754209919261821</v>
      </c>
      <c r="H8593" s="207">
        <f t="shared" si="682"/>
        <v>0.45</v>
      </c>
      <c r="I8593" s="213">
        <v>351208</v>
      </c>
      <c r="J8593" s="213">
        <v>19316.439999999999</v>
      </c>
      <c r="K8593" s="212">
        <v>28096.639999999999</v>
      </c>
      <c r="L8593" s="212">
        <v>31608.720000000001</v>
      </c>
      <c r="M8593" s="239">
        <f t="shared" si="679"/>
        <v>0.51520000000018629</v>
      </c>
      <c r="N8593" s="239"/>
      <c r="O8593" s="178"/>
      <c r="P8593" s="178"/>
      <c r="Q8593" s="178"/>
      <c r="R8593" s="178"/>
      <c r="S8593" s="178"/>
      <c r="T8593" s="178"/>
      <c r="U8593" s="178"/>
      <c r="V8593" s="178"/>
      <c r="W8593" s="178"/>
      <c r="X8593" s="178"/>
      <c r="Y8593" s="210">
        <f t="shared" si="678"/>
        <v>0.40508419838523646</v>
      </c>
      <c r="Z8593" s="211">
        <f t="shared" si="680"/>
        <v>0.44</v>
      </c>
      <c r="AA8593" s="178"/>
      <c r="AB8593" s="178"/>
      <c r="AC8593" s="178"/>
    </row>
    <row r="8594" spans="2:29" x14ac:dyDescent="0.35">
      <c r="B8594" s="222">
        <v>867100</v>
      </c>
      <c r="C8594" s="208">
        <v>370724</v>
      </c>
      <c r="D8594" s="309">
        <v>20389.82</v>
      </c>
      <c r="E8594" s="206">
        <v>29657.919999999998</v>
      </c>
      <c r="F8594" s="206">
        <v>33365.160000000003</v>
      </c>
      <c r="G8594" s="205">
        <f t="shared" si="681"/>
        <v>0.42754468919386462</v>
      </c>
      <c r="H8594" s="207">
        <f t="shared" si="682"/>
        <v>0.45</v>
      </c>
      <c r="I8594" s="213">
        <v>351254</v>
      </c>
      <c r="J8594" s="213">
        <v>19318.97</v>
      </c>
      <c r="K8594" s="212">
        <v>28100.32</v>
      </c>
      <c r="L8594" s="212">
        <v>31612.86</v>
      </c>
      <c r="M8594" s="239">
        <f t="shared" si="679"/>
        <v>0.51529999999984288</v>
      </c>
      <c r="N8594" s="239"/>
      <c r="O8594" s="178"/>
      <c r="P8594" s="178"/>
      <c r="Q8594" s="178"/>
      <c r="R8594" s="178"/>
      <c r="S8594" s="178"/>
      <c r="T8594" s="178"/>
      <c r="U8594" s="178"/>
      <c r="V8594" s="178"/>
      <c r="W8594" s="178"/>
      <c r="X8594" s="178"/>
      <c r="Y8594" s="210">
        <f t="shared" si="678"/>
        <v>0.40509053165724829</v>
      </c>
      <c r="Z8594" s="211">
        <f t="shared" si="680"/>
        <v>0.46</v>
      </c>
      <c r="AA8594" s="178"/>
      <c r="AB8594" s="178"/>
      <c r="AC8594" s="178"/>
    </row>
    <row r="8595" spans="2:29" x14ac:dyDescent="0.35">
      <c r="B8595" s="222">
        <v>867200</v>
      </c>
      <c r="C8595" s="208">
        <v>370769</v>
      </c>
      <c r="D8595" s="309">
        <v>20392.29</v>
      </c>
      <c r="E8595" s="206">
        <v>29661.52</v>
      </c>
      <c r="F8595" s="206">
        <v>33369.21</v>
      </c>
      <c r="G8595" s="205">
        <f t="shared" si="681"/>
        <v>0.42754727859778596</v>
      </c>
      <c r="H8595" s="207">
        <f t="shared" si="682"/>
        <v>0.45</v>
      </c>
      <c r="I8595" s="213">
        <v>351298</v>
      </c>
      <c r="J8595" s="213">
        <v>19321.39</v>
      </c>
      <c r="K8595" s="212">
        <v>28103.84</v>
      </c>
      <c r="L8595" s="212">
        <v>31616.82</v>
      </c>
      <c r="M8595" s="239">
        <f t="shared" si="679"/>
        <v>0.51519999999996802</v>
      </c>
      <c r="N8595" s="239"/>
      <c r="O8595" s="178"/>
      <c r="P8595" s="178"/>
      <c r="Q8595" s="178"/>
      <c r="R8595" s="178"/>
      <c r="S8595" s="178"/>
      <c r="T8595" s="178"/>
      <c r="U8595" s="178"/>
      <c r="V8595" s="178"/>
      <c r="W8595" s="178"/>
      <c r="X8595" s="178"/>
      <c r="Y8595" s="210">
        <f t="shared" si="678"/>
        <v>0.40509455719557197</v>
      </c>
      <c r="Z8595" s="211">
        <f t="shared" si="680"/>
        <v>0.44</v>
      </c>
      <c r="AA8595" s="178"/>
      <c r="AB8595" s="178"/>
      <c r="AC8595" s="178"/>
    </row>
    <row r="8596" spans="2:29" x14ac:dyDescent="0.35">
      <c r="B8596" s="222">
        <v>867300</v>
      </c>
      <c r="C8596" s="208">
        <v>370814</v>
      </c>
      <c r="D8596" s="309">
        <v>20394.77</v>
      </c>
      <c r="E8596" s="206">
        <v>29665.119999999999</v>
      </c>
      <c r="F8596" s="206">
        <v>33373.26</v>
      </c>
      <c r="G8596" s="205">
        <f t="shared" si="681"/>
        <v>0.42754986740458895</v>
      </c>
      <c r="H8596" s="207">
        <f t="shared" si="682"/>
        <v>0.45</v>
      </c>
      <c r="I8596" s="213">
        <v>351344</v>
      </c>
      <c r="J8596" s="213">
        <v>19323.919999999998</v>
      </c>
      <c r="K8596" s="212">
        <v>28107.52</v>
      </c>
      <c r="L8596" s="212">
        <v>31620.959999999999</v>
      </c>
      <c r="M8596" s="239">
        <f t="shared" si="679"/>
        <v>0.51530000000027942</v>
      </c>
      <c r="N8596" s="239"/>
      <c r="O8596" s="178"/>
      <c r="P8596" s="178"/>
      <c r="Q8596" s="178"/>
      <c r="R8596" s="178"/>
      <c r="S8596" s="178"/>
      <c r="T8596" s="178"/>
      <c r="U8596" s="178"/>
      <c r="V8596" s="178"/>
      <c r="W8596" s="178"/>
      <c r="X8596" s="178"/>
      <c r="Y8596" s="210">
        <f t="shared" si="678"/>
        <v>0.40510088781275222</v>
      </c>
      <c r="Z8596" s="211">
        <f t="shared" si="680"/>
        <v>0.46</v>
      </c>
      <c r="AA8596" s="178"/>
      <c r="AB8596" s="178"/>
      <c r="AC8596" s="178"/>
    </row>
    <row r="8597" spans="2:29" x14ac:dyDescent="0.35">
      <c r="B8597" s="222">
        <v>867400</v>
      </c>
      <c r="C8597" s="208">
        <v>370859</v>
      </c>
      <c r="D8597" s="309">
        <v>20397.240000000002</v>
      </c>
      <c r="E8597" s="206">
        <v>29668.720000000001</v>
      </c>
      <c r="F8597" s="206">
        <v>33377.31</v>
      </c>
      <c r="G8597" s="205">
        <f t="shared" si="681"/>
        <v>0.42755245561448008</v>
      </c>
      <c r="H8597" s="207">
        <f t="shared" si="682"/>
        <v>0.45</v>
      </c>
      <c r="I8597" s="213">
        <v>351388</v>
      </c>
      <c r="J8597" s="213">
        <v>19326.34</v>
      </c>
      <c r="K8597" s="212">
        <v>28111.040000000001</v>
      </c>
      <c r="L8597" s="212">
        <v>31624.92</v>
      </c>
      <c r="M8597" s="239">
        <f t="shared" si="679"/>
        <v>0.51519999999982247</v>
      </c>
      <c r="N8597" s="239"/>
      <c r="O8597" s="178"/>
      <c r="P8597" s="178"/>
      <c r="Q8597" s="178"/>
      <c r="R8597" s="178"/>
      <c r="S8597" s="178"/>
      <c r="T8597" s="178"/>
      <c r="U8597" s="178"/>
      <c r="V8597" s="178"/>
      <c r="W8597" s="178"/>
      <c r="X8597" s="178"/>
      <c r="Y8597" s="210">
        <f t="shared" si="678"/>
        <v>0.40510491122896009</v>
      </c>
      <c r="Z8597" s="211">
        <f t="shared" si="680"/>
        <v>0.44</v>
      </c>
      <c r="AA8597" s="178"/>
      <c r="AB8597" s="178"/>
      <c r="AC8597" s="178"/>
    </row>
    <row r="8598" spans="2:29" x14ac:dyDescent="0.35">
      <c r="B8598" s="222">
        <v>867500</v>
      </c>
      <c r="C8598" s="208">
        <v>370904</v>
      </c>
      <c r="D8598" s="309">
        <v>20399.72</v>
      </c>
      <c r="E8598" s="206">
        <v>29672.32</v>
      </c>
      <c r="F8598" s="206">
        <v>33381.360000000001</v>
      </c>
      <c r="G8598" s="205">
        <f t="shared" si="681"/>
        <v>0.42755504322766569</v>
      </c>
      <c r="H8598" s="207">
        <f t="shared" si="682"/>
        <v>0.45</v>
      </c>
      <c r="I8598" s="213">
        <v>351434</v>
      </c>
      <c r="J8598" s="213">
        <v>19328.87</v>
      </c>
      <c r="K8598" s="212">
        <v>28114.720000000001</v>
      </c>
      <c r="L8598" s="212">
        <v>31629.06</v>
      </c>
      <c r="M8598" s="239">
        <f t="shared" si="679"/>
        <v>0.51529999999955178</v>
      </c>
      <c r="N8598" s="239"/>
      <c r="O8598" s="178"/>
      <c r="P8598" s="178"/>
      <c r="Q8598" s="178"/>
      <c r="R8598" s="178"/>
      <c r="S8598" s="178"/>
      <c r="T8598" s="178"/>
      <c r="U8598" s="178"/>
      <c r="V8598" s="178"/>
      <c r="W8598" s="178"/>
      <c r="X8598" s="178"/>
      <c r="Y8598" s="210">
        <f t="shared" si="678"/>
        <v>0.40511123919308356</v>
      </c>
      <c r="Z8598" s="211">
        <f t="shared" si="680"/>
        <v>0.46</v>
      </c>
      <c r="AA8598" s="178"/>
      <c r="AB8598" s="178"/>
      <c r="AC8598" s="178"/>
    </row>
    <row r="8599" spans="2:29" x14ac:dyDescent="0.35">
      <c r="B8599" s="222">
        <v>867600</v>
      </c>
      <c r="C8599" s="208">
        <v>370949</v>
      </c>
      <c r="D8599" s="309">
        <v>20402.189999999999</v>
      </c>
      <c r="E8599" s="206">
        <v>29675.919999999998</v>
      </c>
      <c r="F8599" s="206">
        <v>33385.410000000003</v>
      </c>
      <c r="G8599" s="205">
        <f t="shared" si="681"/>
        <v>0.42755763024435223</v>
      </c>
      <c r="H8599" s="207">
        <f t="shared" si="682"/>
        <v>0.45</v>
      </c>
      <c r="I8599" s="213">
        <v>351478</v>
      </c>
      <c r="J8599" s="213">
        <v>19331.29</v>
      </c>
      <c r="K8599" s="212">
        <v>28118.240000000002</v>
      </c>
      <c r="L8599" s="212">
        <v>31633.02</v>
      </c>
      <c r="M8599" s="239">
        <f t="shared" si="679"/>
        <v>0.51519999999974975</v>
      </c>
      <c r="N8599" s="239"/>
      <c r="O8599" s="178"/>
      <c r="P8599" s="178"/>
      <c r="Q8599" s="178"/>
      <c r="R8599" s="178"/>
      <c r="S8599" s="178"/>
      <c r="T8599" s="178"/>
      <c r="U8599" s="178"/>
      <c r="V8599" s="178"/>
      <c r="W8599" s="178"/>
      <c r="X8599" s="178"/>
      <c r="Y8599" s="210">
        <f t="shared" si="678"/>
        <v>0.4051152604887045</v>
      </c>
      <c r="Z8599" s="211">
        <f t="shared" si="680"/>
        <v>0.44</v>
      </c>
      <c r="AA8599" s="178"/>
      <c r="AB8599" s="178"/>
      <c r="AC8599" s="178"/>
    </row>
    <row r="8600" spans="2:29" x14ac:dyDescent="0.35">
      <c r="B8600" s="222">
        <v>867700</v>
      </c>
      <c r="C8600" s="208">
        <v>370994</v>
      </c>
      <c r="D8600" s="309">
        <v>20404.669999999998</v>
      </c>
      <c r="E8600" s="206">
        <v>29679.52</v>
      </c>
      <c r="F8600" s="206">
        <v>33389.46</v>
      </c>
      <c r="G8600" s="205">
        <f t="shared" si="681"/>
        <v>0.42756021666474586</v>
      </c>
      <c r="H8600" s="207">
        <f t="shared" si="682"/>
        <v>0.45</v>
      </c>
      <c r="I8600" s="213">
        <v>351524</v>
      </c>
      <c r="J8600" s="213">
        <v>19333.82</v>
      </c>
      <c r="K8600" s="212">
        <v>28121.919999999998</v>
      </c>
      <c r="L8600" s="212">
        <v>31637.16</v>
      </c>
      <c r="M8600" s="239">
        <f t="shared" si="679"/>
        <v>0.51529999999998832</v>
      </c>
      <c r="N8600" s="239"/>
      <c r="O8600" s="178"/>
      <c r="P8600" s="178"/>
      <c r="Q8600" s="178"/>
      <c r="R8600" s="178"/>
      <c r="S8600" s="178"/>
      <c r="T8600" s="178"/>
      <c r="U8600" s="178"/>
      <c r="V8600" s="178"/>
      <c r="W8600" s="178"/>
      <c r="X8600" s="178"/>
      <c r="Y8600" s="210">
        <f t="shared" si="678"/>
        <v>0.40512158580154434</v>
      </c>
      <c r="Z8600" s="211">
        <f t="shared" si="680"/>
        <v>0.46</v>
      </c>
      <c r="AA8600" s="178"/>
      <c r="AB8600" s="178"/>
      <c r="AC8600" s="178"/>
    </row>
    <row r="8601" spans="2:29" x14ac:dyDescent="0.35">
      <c r="B8601" s="222">
        <v>867800</v>
      </c>
      <c r="C8601" s="208">
        <v>371039</v>
      </c>
      <c r="D8601" s="309">
        <v>20407.14</v>
      </c>
      <c r="E8601" s="206">
        <v>29683.119999999999</v>
      </c>
      <c r="F8601" s="206">
        <v>33393.51</v>
      </c>
      <c r="G8601" s="205">
        <f t="shared" si="681"/>
        <v>0.42756280248905276</v>
      </c>
      <c r="H8601" s="207">
        <f t="shared" si="682"/>
        <v>0.45</v>
      </c>
      <c r="I8601" s="213">
        <v>351568</v>
      </c>
      <c r="J8601" s="213">
        <v>19336.240000000002</v>
      </c>
      <c r="K8601" s="212">
        <v>28125.439999999999</v>
      </c>
      <c r="L8601" s="212">
        <v>31641.119999999999</v>
      </c>
      <c r="M8601" s="239">
        <f t="shared" si="679"/>
        <v>0.51520000000025901</v>
      </c>
      <c r="N8601" s="239"/>
      <c r="O8601" s="178"/>
      <c r="P8601" s="178"/>
      <c r="Q8601" s="178"/>
      <c r="R8601" s="178"/>
      <c r="S8601" s="178"/>
      <c r="T8601" s="178"/>
      <c r="U8601" s="178"/>
      <c r="V8601" s="178"/>
      <c r="W8601" s="178"/>
      <c r="X8601" s="178"/>
      <c r="Y8601" s="210">
        <f t="shared" si="678"/>
        <v>0.40512560497810557</v>
      </c>
      <c r="Z8601" s="211">
        <f t="shared" si="680"/>
        <v>0.44</v>
      </c>
      <c r="AA8601" s="178"/>
      <c r="AB8601" s="178"/>
      <c r="AC8601" s="178"/>
    </row>
    <row r="8602" spans="2:29" x14ac:dyDescent="0.35">
      <c r="B8602" s="222">
        <v>867900</v>
      </c>
      <c r="C8602" s="208">
        <v>371084</v>
      </c>
      <c r="D8602" s="309">
        <v>20409.62</v>
      </c>
      <c r="E8602" s="206">
        <v>29686.720000000001</v>
      </c>
      <c r="F8602" s="206">
        <v>33397.56</v>
      </c>
      <c r="G8602" s="205">
        <f t="shared" si="681"/>
        <v>0.42756538771747898</v>
      </c>
      <c r="H8602" s="207">
        <f t="shared" si="682"/>
        <v>0.45</v>
      </c>
      <c r="I8602" s="213">
        <v>351614</v>
      </c>
      <c r="J8602" s="213">
        <v>19338.77</v>
      </c>
      <c r="K8602" s="212">
        <v>28129.119999999999</v>
      </c>
      <c r="L8602" s="212">
        <v>31645.26</v>
      </c>
      <c r="M8602" s="239">
        <f t="shared" si="679"/>
        <v>0.5152999999999156</v>
      </c>
      <c r="N8602" s="239"/>
      <c r="O8602" s="178"/>
      <c r="P8602" s="178"/>
      <c r="Q8602" s="178"/>
      <c r="R8602" s="178"/>
      <c r="S8602" s="178"/>
      <c r="T8602" s="178"/>
      <c r="U8602" s="178"/>
      <c r="V8602" s="178"/>
      <c r="W8602" s="178"/>
      <c r="X8602" s="178"/>
      <c r="Y8602" s="210">
        <f t="shared" si="678"/>
        <v>0.40513192764143335</v>
      </c>
      <c r="Z8602" s="211">
        <f t="shared" si="680"/>
        <v>0.46</v>
      </c>
      <c r="AA8602" s="178"/>
      <c r="AB8602" s="178"/>
      <c r="AC8602" s="178"/>
    </row>
    <row r="8603" spans="2:29" x14ac:dyDescent="0.35">
      <c r="B8603" s="222">
        <v>868000</v>
      </c>
      <c r="C8603" s="208">
        <v>371129</v>
      </c>
      <c r="D8603" s="309">
        <v>20412.09</v>
      </c>
      <c r="E8603" s="206">
        <v>29690.32</v>
      </c>
      <c r="F8603" s="206">
        <v>33401.61</v>
      </c>
      <c r="G8603" s="205">
        <f t="shared" si="681"/>
        <v>0.42756797235023042</v>
      </c>
      <c r="H8603" s="207">
        <f t="shared" si="682"/>
        <v>0.45</v>
      </c>
      <c r="I8603" s="213">
        <v>351658</v>
      </c>
      <c r="J8603" s="213">
        <v>19341.189999999999</v>
      </c>
      <c r="K8603" s="212">
        <v>28132.639999999999</v>
      </c>
      <c r="L8603" s="212">
        <v>31649.22</v>
      </c>
      <c r="M8603" s="239">
        <f t="shared" si="679"/>
        <v>0.51520000000018629</v>
      </c>
      <c r="N8603" s="239"/>
      <c r="O8603" s="178"/>
      <c r="P8603" s="178"/>
      <c r="Q8603" s="178"/>
      <c r="R8603" s="178"/>
      <c r="S8603" s="178"/>
      <c r="T8603" s="178"/>
      <c r="U8603" s="178"/>
      <c r="V8603" s="178"/>
      <c r="W8603" s="178"/>
      <c r="X8603" s="178"/>
      <c r="Y8603" s="210">
        <f t="shared" si="678"/>
        <v>0.40513594470046083</v>
      </c>
      <c r="Z8603" s="211">
        <f t="shared" si="680"/>
        <v>0.44</v>
      </c>
      <c r="AA8603" s="178"/>
      <c r="AB8603" s="178"/>
      <c r="AC8603" s="178"/>
    </row>
    <row r="8604" spans="2:29" x14ac:dyDescent="0.35">
      <c r="B8604" s="222">
        <v>868100</v>
      </c>
      <c r="C8604" s="208">
        <v>371174</v>
      </c>
      <c r="D8604" s="309">
        <v>20414.57</v>
      </c>
      <c r="E8604" s="206">
        <v>29693.919999999998</v>
      </c>
      <c r="F8604" s="206">
        <v>33405.660000000003</v>
      </c>
      <c r="G8604" s="205">
        <f t="shared" si="681"/>
        <v>0.42757055638751296</v>
      </c>
      <c r="H8604" s="207">
        <f t="shared" si="682"/>
        <v>0.45</v>
      </c>
      <c r="I8604" s="213">
        <v>351704</v>
      </c>
      <c r="J8604" s="213">
        <v>19343.72</v>
      </c>
      <c r="K8604" s="212">
        <v>28136.32</v>
      </c>
      <c r="L8604" s="212">
        <v>31653.360000000001</v>
      </c>
      <c r="M8604" s="239">
        <f t="shared" si="679"/>
        <v>0.51529999999984288</v>
      </c>
      <c r="N8604" s="239"/>
      <c r="O8604" s="178"/>
      <c r="P8604" s="178"/>
      <c r="Q8604" s="178"/>
      <c r="R8604" s="178"/>
      <c r="S8604" s="178"/>
      <c r="T8604" s="178"/>
      <c r="U8604" s="178"/>
      <c r="V8604" s="178"/>
      <c r="W8604" s="178"/>
      <c r="X8604" s="178"/>
      <c r="Y8604" s="210">
        <f t="shared" si="678"/>
        <v>0.40514226471604653</v>
      </c>
      <c r="Z8604" s="211">
        <f t="shared" si="680"/>
        <v>0.46</v>
      </c>
      <c r="AA8604" s="178"/>
      <c r="AB8604" s="178"/>
      <c r="AC8604" s="178"/>
    </row>
    <row r="8605" spans="2:29" x14ac:dyDescent="0.35">
      <c r="B8605" s="222">
        <v>868200</v>
      </c>
      <c r="C8605" s="208">
        <v>371219</v>
      </c>
      <c r="D8605" s="309">
        <v>20417.04</v>
      </c>
      <c r="E8605" s="206">
        <v>29697.52</v>
      </c>
      <c r="F8605" s="206">
        <v>33409.71</v>
      </c>
      <c r="G8605" s="205">
        <f t="shared" si="681"/>
        <v>0.42757313982953238</v>
      </c>
      <c r="H8605" s="207">
        <f t="shared" si="682"/>
        <v>0.45</v>
      </c>
      <c r="I8605" s="213">
        <v>351748</v>
      </c>
      <c r="J8605" s="213">
        <v>19346.14</v>
      </c>
      <c r="K8605" s="212">
        <v>28139.84</v>
      </c>
      <c r="L8605" s="212">
        <v>31657.32</v>
      </c>
      <c r="M8605" s="239">
        <f t="shared" si="679"/>
        <v>0.51519999999996802</v>
      </c>
      <c r="N8605" s="239"/>
      <c r="O8605" s="178"/>
      <c r="P8605" s="178"/>
      <c r="Q8605" s="178"/>
      <c r="R8605" s="178"/>
      <c r="S8605" s="178"/>
      <c r="T8605" s="178"/>
      <c r="U8605" s="178"/>
      <c r="V8605" s="178"/>
      <c r="W8605" s="178"/>
      <c r="X8605" s="178"/>
      <c r="Y8605" s="210">
        <f t="shared" si="678"/>
        <v>0.40514627965906475</v>
      </c>
      <c r="Z8605" s="211">
        <f t="shared" si="680"/>
        <v>0.44</v>
      </c>
      <c r="AA8605" s="178"/>
      <c r="AB8605" s="178"/>
      <c r="AC8605" s="178"/>
    </row>
    <row r="8606" spans="2:29" x14ac:dyDescent="0.35">
      <c r="B8606" s="222">
        <v>868300</v>
      </c>
      <c r="C8606" s="208">
        <v>371264</v>
      </c>
      <c r="D8606" s="309">
        <v>20419.52</v>
      </c>
      <c r="E8606" s="206">
        <v>29701.119999999999</v>
      </c>
      <c r="F8606" s="206">
        <v>33413.760000000002</v>
      </c>
      <c r="G8606" s="205">
        <f t="shared" si="681"/>
        <v>0.4275757226764943</v>
      </c>
      <c r="H8606" s="207">
        <f t="shared" si="682"/>
        <v>0.45</v>
      </c>
      <c r="I8606" s="213">
        <v>351794</v>
      </c>
      <c r="J8606" s="213">
        <v>19348.669999999998</v>
      </c>
      <c r="K8606" s="212">
        <v>28143.52</v>
      </c>
      <c r="L8606" s="212">
        <v>31661.46</v>
      </c>
      <c r="M8606" s="239">
        <f t="shared" si="679"/>
        <v>0.51530000000027942</v>
      </c>
      <c r="N8606" s="239"/>
      <c r="O8606" s="178"/>
      <c r="P8606" s="178"/>
      <c r="Q8606" s="178"/>
      <c r="R8606" s="178"/>
      <c r="S8606" s="178"/>
      <c r="T8606" s="178"/>
      <c r="U8606" s="178"/>
      <c r="V8606" s="178"/>
      <c r="W8606" s="178"/>
      <c r="X8606" s="178"/>
      <c r="Y8606" s="210">
        <f t="shared" si="678"/>
        <v>0.40515259702867673</v>
      </c>
      <c r="Z8606" s="211">
        <f t="shared" si="680"/>
        <v>0.46</v>
      </c>
      <c r="AA8606" s="178"/>
      <c r="AB8606" s="178"/>
      <c r="AC8606" s="178"/>
    </row>
    <row r="8607" spans="2:29" x14ac:dyDescent="0.35">
      <c r="B8607" s="222">
        <v>868400</v>
      </c>
      <c r="C8607" s="208">
        <v>371309</v>
      </c>
      <c r="D8607" s="309">
        <v>20421.990000000002</v>
      </c>
      <c r="E8607" s="206">
        <v>29704.720000000001</v>
      </c>
      <c r="F8607" s="206">
        <v>33417.81</v>
      </c>
      <c r="G8607" s="205">
        <f t="shared" si="681"/>
        <v>0.42757830492860432</v>
      </c>
      <c r="H8607" s="207">
        <f t="shared" si="682"/>
        <v>0.45</v>
      </c>
      <c r="I8607" s="213">
        <v>351838</v>
      </c>
      <c r="J8607" s="213">
        <v>19351.09</v>
      </c>
      <c r="K8607" s="212">
        <v>28147.040000000001</v>
      </c>
      <c r="L8607" s="212">
        <v>31665.42</v>
      </c>
      <c r="M8607" s="239">
        <f t="shared" si="679"/>
        <v>0.51519999999982247</v>
      </c>
      <c r="N8607" s="239"/>
      <c r="O8607" s="178"/>
      <c r="P8607" s="178"/>
      <c r="Q8607" s="178"/>
      <c r="R8607" s="178"/>
      <c r="S8607" s="178"/>
      <c r="T8607" s="178"/>
      <c r="U8607" s="178"/>
      <c r="V8607" s="178"/>
      <c r="W8607" s="178"/>
      <c r="X8607" s="178"/>
      <c r="Y8607" s="210">
        <f t="shared" si="678"/>
        <v>0.40515660985720864</v>
      </c>
      <c r="Z8607" s="211">
        <f t="shared" si="680"/>
        <v>0.44</v>
      </c>
      <c r="AA8607" s="178"/>
      <c r="AB8607" s="178"/>
      <c r="AC8607" s="178"/>
    </row>
    <row r="8608" spans="2:29" x14ac:dyDescent="0.35">
      <c r="B8608" s="222">
        <v>868500</v>
      </c>
      <c r="C8608" s="208">
        <v>371354</v>
      </c>
      <c r="D8608" s="309">
        <v>20424.47</v>
      </c>
      <c r="E8608" s="206">
        <v>29708.32</v>
      </c>
      <c r="F8608" s="206">
        <v>33421.86</v>
      </c>
      <c r="G8608" s="205">
        <f t="shared" si="681"/>
        <v>0.42758088658606791</v>
      </c>
      <c r="H8608" s="207">
        <f t="shared" si="682"/>
        <v>0.45</v>
      </c>
      <c r="I8608" s="213">
        <v>351884</v>
      </c>
      <c r="J8608" s="213">
        <v>19353.62</v>
      </c>
      <c r="K8608" s="212">
        <v>28150.720000000001</v>
      </c>
      <c r="L8608" s="212">
        <v>31669.56</v>
      </c>
      <c r="M8608" s="239">
        <f t="shared" si="679"/>
        <v>0.51529999999955178</v>
      </c>
      <c r="N8608" s="239"/>
      <c r="O8608" s="178"/>
      <c r="P8608" s="178"/>
      <c r="Q8608" s="178"/>
      <c r="R8608" s="178"/>
      <c r="S8608" s="178"/>
      <c r="T8608" s="178"/>
      <c r="U8608" s="178"/>
      <c r="V8608" s="178"/>
      <c r="W8608" s="178"/>
      <c r="X8608" s="178"/>
      <c r="Y8608" s="210">
        <f t="shared" si="678"/>
        <v>0.40516292458261371</v>
      </c>
      <c r="Z8608" s="211">
        <f t="shared" si="680"/>
        <v>0.46</v>
      </c>
      <c r="AA8608" s="178"/>
      <c r="AB8608" s="178"/>
      <c r="AC8608" s="178"/>
    </row>
    <row r="8609" spans="2:29" x14ac:dyDescent="0.35">
      <c r="B8609" s="222">
        <v>868600</v>
      </c>
      <c r="C8609" s="208">
        <v>371399</v>
      </c>
      <c r="D8609" s="309">
        <v>20426.939999999999</v>
      </c>
      <c r="E8609" s="206">
        <v>29711.919999999998</v>
      </c>
      <c r="F8609" s="206">
        <v>33425.910000000003</v>
      </c>
      <c r="G8609" s="205">
        <f t="shared" si="681"/>
        <v>0.4275834676490905</v>
      </c>
      <c r="H8609" s="207">
        <f t="shared" si="682"/>
        <v>0.45</v>
      </c>
      <c r="I8609" s="213">
        <v>351928</v>
      </c>
      <c r="J8609" s="213">
        <v>19356.04</v>
      </c>
      <c r="K8609" s="212">
        <v>28154.240000000002</v>
      </c>
      <c r="L8609" s="212">
        <v>31673.52</v>
      </c>
      <c r="M8609" s="239">
        <f t="shared" si="679"/>
        <v>0.51519999999974975</v>
      </c>
      <c r="N8609" s="239"/>
      <c r="O8609" s="178"/>
      <c r="P8609" s="178"/>
      <c r="Q8609" s="178"/>
      <c r="R8609" s="178"/>
      <c r="S8609" s="178"/>
      <c r="T8609" s="178"/>
      <c r="U8609" s="178"/>
      <c r="V8609" s="178"/>
      <c r="W8609" s="178"/>
      <c r="X8609" s="178"/>
      <c r="Y8609" s="210">
        <f t="shared" si="678"/>
        <v>0.40516693529818099</v>
      </c>
      <c r="Z8609" s="211">
        <f t="shared" si="680"/>
        <v>0.44</v>
      </c>
      <c r="AA8609" s="178"/>
      <c r="AB8609" s="178"/>
      <c r="AC8609" s="178"/>
    </row>
    <row r="8610" spans="2:29" x14ac:dyDescent="0.35">
      <c r="B8610" s="222">
        <v>868700</v>
      </c>
      <c r="C8610" s="208">
        <v>371444</v>
      </c>
      <c r="D8610" s="309">
        <v>20429.419999999998</v>
      </c>
      <c r="E8610" s="206">
        <v>29715.52</v>
      </c>
      <c r="F8610" s="206">
        <v>33429.96</v>
      </c>
      <c r="G8610" s="205">
        <f t="shared" si="681"/>
        <v>0.42758604811787732</v>
      </c>
      <c r="H8610" s="207">
        <f t="shared" si="682"/>
        <v>0.45</v>
      </c>
      <c r="I8610" s="213">
        <v>351974</v>
      </c>
      <c r="J8610" s="213">
        <v>19358.57</v>
      </c>
      <c r="K8610" s="212">
        <v>28157.919999999998</v>
      </c>
      <c r="L8610" s="212">
        <v>31677.66</v>
      </c>
      <c r="M8610" s="239">
        <f t="shared" si="679"/>
        <v>0.51529999999998832</v>
      </c>
      <c r="N8610" s="239"/>
      <c r="O8610" s="178"/>
      <c r="P8610" s="178"/>
      <c r="Q8610" s="178"/>
      <c r="R8610" s="178"/>
      <c r="S8610" s="178"/>
      <c r="T8610" s="178"/>
      <c r="U8610" s="178"/>
      <c r="V8610" s="178"/>
      <c r="W8610" s="178"/>
      <c r="X8610" s="178"/>
      <c r="Y8610" s="210">
        <f t="shared" si="678"/>
        <v>0.40517324738114424</v>
      </c>
      <c r="Z8610" s="211">
        <f t="shared" si="680"/>
        <v>0.46</v>
      </c>
      <c r="AA8610" s="178"/>
      <c r="AB8610" s="178"/>
      <c r="AC8610" s="178"/>
    </row>
    <row r="8611" spans="2:29" x14ac:dyDescent="0.35">
      <c r="B8611" s="222">
        <v>868800</v>
      </c>
      <c r="C8611" s="208">
        <v>371489</v>
      </c>
      <c r="D8611" s="309">
        <v>20431.89</v>
      </c>
      <c r="E8611" s="206">
        <v>29719.119999999999</v>
      </c>
      <c r="F8611" s="206">
        <v>33434.01</v>
      </c>
      <c r="G8611" s="205">
        <f t="shared" si="681"/>
        <v>0.42758862799263353</v>
      </c>
      <c r="H8611" s="207">
        <f t="shared" si="682"/>
        <v>0.45</v>
      </c>
      <c r="I8611" s="213">
        <v>352018</v>
      </c>
      <c r="J8611" s="213">
        <v>19360.990000000002</v>
      </c>
      <c r="K8611" s="212">
        <v>28161.439999999999</v>
      </c>
      <c r="L8611" s="212">
        <v>31681.62</v>
      </c>
      <c r="M8611" s="239">
        <f t="shared" si="679"/>
        <v>0.51520000000025901</v>
      </c>
      <c r="N8611" s="239"/>
      <c r="O8611" s="178"/>
      <c r="P8611" s="178"/>
      <c r="Q8611" s="178"/>
      <c r="R8611" s="178"/>
      <c r="S8611" s="178"/>
      <c r="T8611" s="178"/>
      <c r="U8611" s="178"/>
      <c r="V8611" s="178"/>
      <c r="W8611" s="178"/>
      <c r="X8611" s="178"/>
      <c r="Y8611" s="210">
        <f t="shared" si="678"/>
        <v>0.40517725598526705</v>
      </c>
      <c r="Z8611" s="211">
        <f t="shared" si="680"/>
        <v>0.44</v>
      </c>
      <c r="AA8611" s="178"/>
      <c r="AB8611" s="178"/>
      <c r="AC8611" s="178"/>
    </row>
    <row r="8612" spans="2:29" x14ac:dyDescent="0.35">
      <c r="B8612" s="222">
        <v>868900</v>
      </c>
      <c r="C8612" s="208">
        <v>371534</v>
      </c>
      <c r="D8612" s="309">
        <v>20434.37</v>
      </c>
      <c r="E8612" s="206">
        <v>29722.720000000001</v>
      </c>
      <c r="F8612" s="206">
        <v>33438.06</v>
      </c>
      <c r="G8612" s="205">
        <f t="shared" si="681"/>
        <v>0.42759120727356426</v>
      </c>
      <c r="H8612" s="207">
        <f t="shared" si="682"/>
        <v>0.45</v>
      </c>
      <c r="I8612" s="213">
        <v>352064</v>
      </c>
      <c r="J8612" s="213">
        <v>19363.52</v>
      </c>
      <c r="K8612" s="212">
        <v>28165.119999999999</v>
      </c>
      <c r="L8612" s="212">
        <v>31685.759999999998</v>
      </c>
      <c r="M8612" s="239">
        <f t="shared" si="679"/>
        <v>0.5152999999999156</v>
      </c>
      <c r="N8612" s="239"/>
      <c r="O8612" s="178"/>
      <c r="P8612" s="178"/>
      <c r="Q8612" s="178"/>
      <c r="R8612" s="178"/>
      <c r="S8612" s="178"/>
      <c r="T8612" s="178"/>
      <c r="U8612" s="178"/>
      <c r="V8612" s="178"/>
      <c r="W8612" s="178"/>
      <c r="X8612" s="178"/>
      <c r="Y8612" s="210">
        <f t="shared" si="678"/>
        <v>0.40518356542755207</v>
      </c>
      <c r="Z8612" s="211">
        <f t="shared" si="680"/>
        <v>0.46</v>
      </c>
      <c r="AA8612" s="178"/>
      <c r="AB8612" s="178"/>
      <c r="AC8612" s="178"/>
    </row>
    <row r="8613" spans="2:29" x14ac:dyDescent="0.35">
      <c r="B8613" s="222">
        <v>869000</v>
      </c>
      <c r="C8613" s="208">
        <v>371579</v>
      </c>
      <c r="D8613" s="309">
        <v>20436.84</v>
      </c>
      <c r="E8613" s="206">
        <v>29726.32</v>
      </c>
      <c r="F8613" s="206">
        <v>33442.11</v>
      </c>
      <c r="G8613" s="205">
        <f t="shared" si="681"/>
        <v>0.42759378596087455</v>
      </c>
      <c r="H8613" s="207">
        <f t="shared" si="682"/>
        <v>0.45</v>
      </c>
      <c r="I8613" s="213">
        <v>352108</v>
      </c>
      <c r="J8613" s="213">
        <v>19365.939999999999</v>
      </c>
      <c r="K8613" s="212">
        <v>28168.639999999999</v>
      </c>
      <c r="L8613" s="212">
        <v>31689.72</v>
      </c>
      <c r="M8613" s="239">
        <f t="shared" si="679"/>
        <v>0.51520000000018629</v>
      </c>
      <c r="N8613" s="239"/>
      <c r="O8613" s="178"/>
      <c r="P8613" s="178"/>
      <c r="Q8613" s="178"/>
      <c r="R8613" s="178"/>
      <c r="S8613" s="178"/>
      <c r="T8613" s="178"/>
      <c r="U8613" s="178"/>
      <c r="V8613" s="178"/>
      <c r="W8613" s="178"/>
      <c r="X8613" s="178"/>
      <c r="Y8613" s="210">
        <f t="shared" si="678"/>
        <v>0.40518757192174915</v>
      </c>
      <c r="Z8613" s="211">
        <f t="shared" si="680"/>
        <v>0.44</v>
      </c>
      <c r="AA8613" s="178"/>
      <c r="AB8613" s="178"/>
      <c r="AC8613" s="178"/>
    </row>
    <row r="8614" spans="2:29" x14ac:dyDescent="0.35">
      <c r="B8614" s="222">
        <v>869100</v>
      </c>
      <c r="C8614" s="208">
        <v>371624</v>
      </c>
      <c r="D8614" s="309">
        <v>20439.32</v>
      </c>
      <c r="E8614" s="206">
        <v>29729.919999999998</v>
      </c>
      <c r="F8614" s="206">
        <v>33446.160000000003</v>
      </c>
      <c r="G8614" s="205">
        <f t="shared" si="681"/>
        <v>0.42759636405476931</v>
      </c>
      <c r="H8614" s="207">
        <f t="shared" si="682"/>
        <v>0.45</v>
      </c>
      <c r="I8614" s="213">
        <v>352154</v>
      </c>
      <c r="J8614" s="213">
        <v>19368.47</v>
      </c>
      <c r="K8614" s="212">
        <v>28172.32</v>
      </c>
      <c r="L8614" s="212">
        <v>31693.86</v>
      </c>
      <c r="M8614" s="239">
        <f t="shared" si="679"/>
        <v>0.51529999999984288</v>
      </c>
      <c r="N8614" s="239"/>
      <c r="O8614" s="178"/>
      <c r="P8614" s="178"/>
      <c r="Q8614" s="178"/>
      <c r="R8614" s="178"/>
      <c r="S8614" s="178"/>
      <c r="T8614" s="178"/>
      <c r="U8614" s="178"/>
      <c r="V8614" s="178"/>
      <c r="W8614" s="178"/>
      <c r="X8614" s="178"/>
      <c r="Y8614" s="210">
        <f t="shared" si="678"/>
        <v>0.40519387872511792</v>
      </c>
      <c r="Z8614" s="211">
        <f t="shared" si="680"/>
        <v>0.46</v>
      </c>
      <c r="AA8614" s="178"/>
      <c r="AB8614" s="178"/>
      <c r="AC8614" s="178"/>
    </row>
    <row r="8615" spans="2:29" x14ac:dyDescent="0.35">
      <c r="B8615" s="222">
        <v>869200</v>
      </c>
      <c r="C8615" s="208">
        <v>371669</v>
      </c>
      <c r="D8615" s="309">
        <v>20441.79</v>
      </c>
      <c r="E8615" s="206">
        <v>29733.52</v>
      </c>
      <c r="F8615" s="206">
        <v>33450.21</v>
      </c>
      <c r="G8615" s="205">
        <f t="shared" si="681"/>
        <v>0.4275989415554533</v>
      </c>
      <c r="H8615" s="207">
        <f t="shared" si="682"/>
        <v>0.45</v>
      </c>
      <c r="I8615" s="213">
        <v>352198</v>
      </c>
      <c r="J8615" s="213">
        <v>19370.89</v>
      </c>
      <c r="K8615" s="212">
        <v>28175.84</v>
      </c>
      <c r="L8615" s="212">
        <v>31697.82</v>
      </c>
      <c r="M8615" s="239">
        <f t="shared" si="679"/>
        <v>0.51519999999996802</v>
      </c>
      <c r="N8615" s="239"/>
      <c r="O8615" s="178"/>
      <c r="P8615" s="178"/>
      <c r="Q8615" s="178"/>
      <c r="R8615" s="178"/>
      <c r="S8615" s="178"/>
      <c r="T8615" s="178"/>
      <c r="U8615" s="178"/>
      <c r="V8615" s="178"/>
      <c r="W8615" s="178"/>
      <c r="X8615" s="178"/>
      <c r="Y8615" s="210">
        <f t="shared" si="678"/>
        <v>0.4051978831109066</v>
      </c>
      <c r="Z8615" s="211">
        <f t="shared" si="680"/>
        <v>0.44</v>
      </c>
      <c r="AA8615" s="178"/>
      <c r="AB8615" s="178"/>
      <c r="AC8615" s="178"/>
    </row>
    <row r="8616" spans="2:29" x14ac:dyDescent="0.35">
      <c r="B8616" s="222">
        <v>869300</v>
      </c>
      <c r="C8616" s="208">
        <v>371714</v>
      </c>
      <c r="D8616" s="309">
        <v>20444.27</v>
      </c>
      <c r="E8616" s="206">
        <v>29737.119999999999</v>
      </c>
      <c r="F8616" s="206">
        <v>33454.26</v>
      </c>
      <c r="G8616" s="205">
        <f t="shared" si="681"/>
        <v>0.42760151846313127</v>
      </c>
      <c r="H8616" s="207">
        <f t="shared" si="682"/>
        <v>0.45</v>
      </c>
      <c r="I8616" s="213">
        <v>352244</v>
      </c>
      <c r="J8616" s="213">
        <v>19373.419999999998</v>
      </c>
      <c r="K8616" s="212">
        <v>28179.52</v>
      </c>
      <c r="L8616" s="212">
        <v>31701.96</v>
      </c>
      <c r="M8616" s="239">
        <f t="shared" si="679"/>
        <v>0.51530000000027942</v>
      </c>
      <c r="N8616" s="239"/>
      <c r="O8616" s="178"/>
      <c r="P8616" s="178"/>
      <c r="Q8616" s="178"/>
      <c r="R8616" s="178"/>
      <c r="S8616" s="178"/>
      <c r="T8616" s="178"/>
      <c r="U8616" s="178"/>
      <c r="V8616" s="178"/>
      <c r="W8616" s="178"/>
      <c r="X8616" s="178"/>
      <c r="Y8616" s="210">
        <f t="shared" si="678"/>
        <v>0.40520418727711954</v>
      </c>
      <c r="Z8616" s="211">
        <f t="shared" si="680"/>
        <v>0.46</v>
      </c>
      <c r="AA8616" s="178"/>
      <c r="AB8616" s="178"/>
      <c r="AC8616" s="178"/>
    </row>
    <row r="8617" spans="2:29" x14ac:dyDescent="0.35">
      <c r="B8617" s="222">
        <v>869400</v>
      </c>
      <c r="C8617" s="208">
        <v>371759</v>
      </c>
      <c r="D8617" s="309">
        <v>20446.740000000002</v>
      </c>
      <c r="E8617" s="206">
        <v>29740.720000000001</v>
      </c>
      <c r="F8617" s="206">
        <v>33458.31</v>
      </c>
      <c r="G8617" s="205">
        <f t="shared" si="681"/>
        <v>0.42760409477800781</v>
      </c>
      <c r="H8617" s="207">
        <f t="shared" si="682"/>
        <v>0.45</v>
      </c>
      <c r="I8617" s="213">
        <v>352288</v>
      </c>
      <c r="J8617" s="213">
        <v>19375.84</v>
      </c>
      <c r="K8617" s="212">
        <v>28183.040000000001</v>
      </c>
      <c r="L8617" s="212">
        <v>31705.919999999998</v>
      </c>
      <c r="M8617" s="239">
        <f t="shared" si="679"/>
        <v>0.51519999999982247</v>
      </c>
      <c r="N8617" s="239"/>
      <c r="O8617" s="178"/>
      <c r="P8617" s="178"/>
      <c r="Q8617" s="178"/>
      <c r="R8617" s="178"/>
      <c r="S8617" s="178"/>
      <c r="T8617" s="178"/>
      <c r="U8617" s="178"/>
      <c r="V8617" s="178"/>
      <c r="W8617" s="178"/>
      <c r="X8617" s="178"/>
      <c r="Y8617" s="210">
        <f t="shared" si="678"/>
        <v>0.40520818955601562</v>
      </c>
      <c r="Z8617" s="211">
        <f t="shared" si="680"/>
        <v>0.44</v>
      </c>
      <c r="AA8617" s="178"/>
      <c r="AB8617" s="178"/>
      <c r="AC8617" s="178"/>
    </row>
    <row r="8618" spans="2:29" x14ac:dyDescent="0.35">
      <c r="B8618" s="222">
        <v>869500</v>
      </c>
      <c r="C8618" s="208">
        <v>371804</v>
      </c>
      <c r="D8618" s="309">
        <v>20449.22</v>
      </c>
      <c r="E8618" s="206">
        <v>29744.32</v>
      </c>
      <c r="F8618" s="206">
        <v>33462.36</v>
      </c>
      <c r="G8618" s="205">
        <f t="shared" si="681"/>
        <v>0.4276066705002875</v>
      </c>
      <c r="H8618" s="207">
        <f t="shared" si="682"/>
        <v>0.45</v>
      </c>
      <c r="I8618" s="213">
        <v>352334</v>
      </c>
      <c r="J8618" s="213">
        <v>19378.37</v>
      </c>
      <c r="K8618" s="212">
        <v>28186.720000000001</v>
      </c>
      <c r="L8618" s="212">
        <v>31710.06</v>
      </c>
      <c r="M8618" s="239">
        <f t="shared" si="679"/>
        <v>0.51529999999955178</v>
      </c>
      <c r="N8618" s="239"/>
      <c r="O8618" s="178"/>
      <c r="P8618" s="178"/>
      <c r="Q8618" s="178"/>
      <c r="R8618" s="178"/>
      <c r="S8618" s="178"/>
      <c r="T8618" s="178"/>
      <c r="U8618" s="178"/>
      <c r="V8618" s="178"/>
      <c r="W8618" s="178"/>
      <c r="X8618" s="178"/>
      <c r="Y8618" s="210">
        <f t="shared" si="678"/>
        <v>0.4052144910868315</v>
      </c>
      <c r="Z8618" s="211">
        <f t="shared" si="680"/>
        <v>0.46</v>
      </c>
      <c r="AA8618" s="178"/>
      <c r="AB8618" s="178"/>
      <c r="AC8618" s="178"/>
    </row>
    <row r="8619" spans="2:29" x14ac:dyDescent="0.35">
      <c r="B8619" s="222">
        <v>869600</v>
      </c>
      <c r="C8619" s="208">
        <v>371849</v>
      </c>
      <c r="D8619" s="309">
        <v>20451.689999999999</v>
      </c>
      <c r="E8619" s="206">
        <v>29747.919999999998</v>
      </c>
      <c r="F8619" s="206">
        <v>33466.410000000003</v>
      </c>
      <c r="G8619" s="205">
        <f t="shared" si="681"/>
        <v>0.42760924563017477</v>
      </c>
      <c r="H8619" s="207">
        <f t="shared" si="682"/>
        <v>0.45</v>
      </c>
      <c r="I8619" s="213">
        <v>352378</v>
      </c>
      <c r="J8619" s="213">
        <v>19380.79</v>
      </c>
      <c r="K8619" s="212">
        <v>28190.240000000002</v>
      </c>
      <c r="L8619" s="212">
        <v>31714.02</v>
      </c>
      <c r="M8619" s="239">
        <f t="shared" si="679"/>
        <v>0.51519999999974975</v>
      </c>
      <c r="N8619" s="239"/>
      <c r="O8619" s="178"/>
      <c r="P8619" s="178"/>
      <c r="Q8619" s="178"/>
      <c r="R8619" s="178"/>
      <c r="S8619" s="178"/>
      <c r="T8619" s="178"/>
      <c r="U8619" s="178"/>
      <c r="V8619" s="178"/>
      <c r="W8619" s="178"/>
      <c r="X8619" s="178"/>
      <c r="Y8619" s="210">
        <f t="shared" si="678"/>
        <v>0.40521849126034959</v>
      </c>
      <c r="Z8619" s="211">
        <f t="shared" si="680"/>
        <v>0.44</v>
      </c>
      <c r="AA8619" s="178"/>
      <c r="AB8619" s="178"/>
      <c r="AC8619" s="178"/>
    </row>
    <row r="8620" spans="2:29" x14ac:dyDescent="0.35">
      <c r="B8620" s="222">
        <v>869700</v>
      </c>
      <c r="C8620" s="208">
        <v>371894</v>
      </c>
      <c r="D8620" s="309">
        <v>20454.169999999998</v>
      </c>
      <c r="E8620" s="206">
        <v>29751.52</v>
      </c>
      <c r="F8620" s="206">
        <v>33470.46</v>
      </c>
      <c r="G8620" s="205">
        <f t="shared" si="681"/>
        <v>0.42761182016787397</v>
      </c>
      <c r="H8620" s="207">
        <f t="shared" si="682"/>
        <v>0.45</v>
      </c>
      <c r="I8620" s="213">
        <v>352424</v>
      </c>
      <c r="J8620" s="213">
        <v>19383.32</v>
      </c>
      <c r="K8620" s="212">
        <v>28193.919999999998</v>
      </c>
      <c r="L8620" s="212">
        <v>31718.16</v>
      </c>
      <c r="M8620" s="239">
        <f t="shared" si="679"/>
        <v>0.51529999999998832</v>
      </c>
      <c r="N8620" s="239"/>
      <c r="O8620" s="178"/>
      <c r="P8620" s="178"/>
      <c r="Q8620" s="178"/>
      <c r="R8620" s="178"/>
      <c r="S8620" s="178"/>
      <c r="T8620" s="178"/>
      <c r="U8620" s="178"/>
      <c r="V8620" s="178"/>
      <c r="W8620" s="178"/>
      <c r="X8620" s="178"/>
      <c r="Y8620" s="210">
        <f t="shared" si="678"/>
        <v>0.40522479015752561</v>
      </c>
      <c r="Z8620" s="211">
        <f t="shared" si="680"/>
        <v>0.46</v>
      </c>
      <c r="AA8620" s="178"/>
      <c r="AB8620" s="178"/>
      <c r="AC8620" s="178"/>
    </row>
    <row r="8621" spans="2:29" x14ac:dyDescent="0.35">
      <c r="B8621" s="222">
        <v>869800</v>
      </c>
      <c r="C8621" s="208">
        <v>371939</v>
      </c>
      <c r="D8621" s="309">
        <v>20456.64</v>
      </c>
      <c r="E8621" s="206">
        <v>29755.119999999999</v>
      </c>
      <c r="F8621" s="206">
        <v>33474.51</v>
      </c>
      <c r="G8621" s="205">
        <f t="shared" si="681"/>
        <v>0.42761439411358931</v>
      </c>
      <c r="H8621" s="207">
        <f t="shared" si="682"/>
        <v>0.45</v>
      </c>
      <c r="I8621" s="213">
        <v>352468</v>
      </c>
      <c r="J8621" s="213">
        <v>19385.740000000002</v>
      </c>
      <c r="K8621" s="212">
        <v>28197.439999999999</v>
      </c>
      <c r="L8621" s="212">
        <v>31722.12</v>
      </c>
      <c r="M8621" s="239">
        <f t="shared" si="679"/>
        <v>0.51520000000025901</v>
      </c>
      <c r="N8621" s="239"/>
      <c r="O8621" s="178"/>
      <c r="P8621" s="178"/>
      <c r="Q8621" s="178"/>
      <c r="R8621" s="178"/>
      <c r="S8621" s="178"/>
      <c r="T8621" s="178"/>
      <c r="U8621" s="178"/>
      <c r="V8621" s="178"/>
      <c r="W8621" s="178"/>
      <c r="X8621" s="178"/>
      <c r="Y8621" s="210">
        <f t="shared" si="678"/>
        <v>0.40522878822717867</v>
      </c>
      <c r="Z8621" s="211">
        <f t="shared" si="680"/>
        <v>0.44</v>
      </c>
      <c r="AA8621" s="178"/>
      <c r="AB8621" s="178"/>
      <c r="AC8621" s="178"/>
    </row>
    <row r="8622" spans="2:29" x14ac:dyDescent="0.35">
      <c r="B8622" s="222">
        <v>869900</v>
      </c>
      <c r="C8622" s="208">
        <v>371984</v>
      </c>
      <c r="D8622" s="309">
        <v>20459.12</v>
      </c>
      <c r="E8622" s="206">
        <v>29758.720000000001</v>
      </c>
      <c r="F8622" s="206">
        <v>33478.559999999998</v>
      </c>
      <c r="G8622" s="205">
        <f t="shared" si="681"/>
        <v>0.42761696746752498</v>
      </c>
      <c r="H8622" s="207">
        <f t="shared" si="682"/>
        <v>0.45</v>
      </c>
      <c r="I8622" s="213">
        <v>352514</v>
      </c>
      <c r="J8622" s="213">
        <v>19388.27</v>
      </c>
      <c r="K8622" s="212">
        <v>28201.119999999999</v>
      </c>
      <c r="L8622" s="212">
        <v>31726.26</v>
      </c>
      <c r="M8622" s="239">
        <f t="shared" si="679"/>
        <v>0.5152999999999156</v>
      </c>
      <c r="N8622" s="239"/>
      <c r="O8622" s="178"/>
      <c r="P8622" s="178"/>
      <c r="Q8622" s="178"/>
      <c r="R8622" s="178"/>
      <c r="S8622" s="178"/>
      <c r="T8622" s="178"/>
      <c r="U8622" s="178"/>
      <c r="V8622" s="178"/>
      <c r="W8622" s="178"/>
      <c r="X8622" s="178"/>
      <c r="Y8622" s="210">
        <f t="shared" si="678"/>
        <v>0.40523508449247042</v>
      </c>
      <c r="Z8622" s="211">
        <f t="shared" si="680"/>
        <v>0.46</v>
      </c>
      <c r="AA8622" s="178"/>
      <c r="AB8622" s="178"/>
      <c r="AC8622" s="178"/>
    </row>
    <row r="8623" spans="2:29" x14ac:dyDescent="0.35">
      <c r="B8623" s="222">
        <v>870000</v>
      </c>
      <c r="C8623" s="208">
        <v>372029</v>
      </c>
      <c r="D8623" s="309">
        <v>20461.59</v>
      </c>
      <c r="E8623" s="206">
        <v>29762.32</v>
      </c>
      <c r="F8623" s="206">
        <v>33482.61</v>
      </c>
      <c r="G8623" s="205">
        <f t="shared" si="681"/>
        <v>0.42761954022988508</v>
      </c>
      <c r="H8623" s="207">
        <f t="shared" si="682"/>
        <v>0.45</v>
      </c>
      <c r="I8623" s="213">
        <v>352558</v>
      </c>
      <c r="J8623" s="213">
        <v>19390.689999999999</v>
      </c>
      <c r="K8623" s="212">
        <v>28204.639999999999</v>
      </c>
      <c r="L8623" s="212">
        <v>31730.22</v>
      </c>
      <c r="M8623" s="239">
        <f t="shared" si="679"/>
        <v>0.51520000000018629</v>
      </c>
      <c r="N8623" s="239"/>
      <c r="O8623" s="178"/>
      <c r="P8623" s="178"/>
      <c r="Q8623" s="178"/>
      <c r="R8623" s="178"/>
      <c r="S8623" s="178"/>
      <c r="T8623" s="178"/>
      <c r="U8623" s="178"/>
      <c r="V8623" s="178"/>
      <c r="W8623" s="178"/>
      <c r="X8623" s="178"/>
      <c r="Y8623" s="210">
        <f t="shared" si="678"/>
        <v>0.40523908045977014</v>
      </c>
      <c r="Z8623" s="211">
        <f t="shared" si="680"/>
        <v>0.44</v>
      </c>
      <c r="AA8623" s="178"/>
      <c r="AB8623" s="178"/>
      <c r="AC8623" s="178"/>
    </row>
    <row r="8624" spans="2:29" x14ac:dyDescent="0.35">
      <c r="B8624" s="222">
        <v>870100</v>
      </c>
      <c r="C8624" s="208">
        <v>372074</v>
      </c>
      <c r="D8624" s="309">
        <v>20464.07</v>
      </c>
      <c r="E8624" s="206">
        <v>29765.919999999998</v>
      </c>
      <c r="F8624" s="206">
        <v>33486.660000000003</v>
      </c>
      <c r="G8624" s="205">
        <f t="shared" si="681"/>
        <v>0.42762211240087344</v>
      </c>
      <c r="H8624" s="207">
        <f t="shared" si="682"/>
        <v>0.45</v>
      </c>
      <c r="I8624" s="213">
        <v>352604</v>
      </c>
      <c r="J8624" s="213">
        <v>19393.22</v>
      </c>
      <c r="K8624" s="212">
        <v>28208.32</v>
      </c>
      <c r="L8624" s="212">
        <v>31734.36</v>
      </c>
      <c r="M8624" s="239">
        <f t="shared" si="679"/>
        <v>0.51529999999984288</v>
      </c>
      <c r="N8624" s="239"/>
      <c r="O8624" s="178"/>
      <c r="P8624" s="178"/>
      <c r="Q8624" s="178"/>
      <c r="R8624" s="178"/>
      <c r="S8624" s="178"/>
      <c r="T8624" s="178"/>
      <c r="U8624" s="178"/>
      <c r="V8624" s="178"/>
      <c r="W8624" s="178"/>
      <c r="X8624" s="178"/>
      <c r="Y8624" s="210">
        <f t="shared" si="678"/>
        <v>0.40524537409493161</v>
      </c>
      <c r="Z8624" s="211">
        <f t="shared" si="680"/>
        <v>0.46</v>
      </c>
      <c r="AA8624" s="178"/>
      <c r="AB8624" s="178"/>
      <c r="AC8624" s="178"/>
    </row>
    <row r="8625" spans="2:29" x14ac:dyDescent="0.35">
      <c r="B8625" s="222">
        <v>870200</v>
      </c>
      <c r="C8625" s="208">
        <v>372119</v>
      </c>
      <c r="D8625" s="309">
        <v>20466.54</v>
      </c>
      <c r="E8625" s="206">
        <v>29769.52</v>
      </c>
      <c r="F8625" s="206">
        <v>33490.71</v>
      </c>
      <c r="G8625" s="205">
        <f t="shared" si="681"/>
        <v>0.42762468398069409</v>
      </c>
      <c r="H8625" s="207">
        <f t="shared" si="682"/>
        <v>0.45</v>
      </c>
      <c r="I8625" s="213">
        <v>352648</v>
      </c>
      <c r="J8625" s="213">
        <v>19395.64</v>
      </c>
      <c r="K8625" s="212">
        <v>28211.84</v>
      </c>
      <c r="L8625" s="212">
        <v>31738.32</v>
      </c>
      <c r="M8625" s="239">
        <f t="shared" si="679"/>
        <v>0.51519999999996802</v>
      </c>
      <c r="N8625" s="239"/>
      <c r="O8625" s="178"/>
      <c r="P8625" s="178"/>
      <c r="Q8625" s="178"/>
      <c r="R8625" s="178"/>
      <c r="S8625" s="178"/>
      <c r="T8625" s="178"/>
      <c r="U8625" s="178"/>
      <c r="V8625" s="178"/>
      <c r="W8625" s="178"/>
      <c r="X8625" s="178"/>
      <c r="Y8625" s="210">
        <f t="shared" si="678"/>
        <v>0.40524936796138816</v>
      </c>
      <c r="Z8625" s="211">
        <f t="shared" si="680"/>
        <v>0.44</v>
      </c>
      <c r="AA8625" s="178"/>
      <c r="AB8625" s="178"/>
      <c r="AC8625" s="178"/>
    </row>
    <row r="8626" spans="2:29" x14ac:dyDescent="0.35">
      <c r="B8626" s="222">
        <v>870300</v>
      </c>
      <c r="C8626" s="208">
        <v>372164</v>
      </c>
      <c r="D8626" s="309">
        <v>20469.02</v>
      </c>
      <c r="E8626" s="206">
        <v>29773.119999999999</v>
      </c>
      <c r="F8626" s="206">
        <v>33494.76</v>
      </c>
      <c r="G8626" s="205">
        <f t="shared" si="681"/>
        <v>0.42762725496955073</v>
      </c>
      <c r="H8626" s="207">
        <f t="shared" si="682"/>
        <v>0.45</v>
      </c>
      <c r="I8626" s="213">
        <v>352694</v>
      </c>
      <c r="J8626" s="213">
        <v>19398.169999999998</v>
      </c>
      <c r="K8626" s="212">
        <v>28215.52</v>
      </c>
      <c r="L8626" s="212">
        <v>31742.46</v>
      </c>
      <c r="M8626" s="239">
        <f t="shared" si="679"/>
        <v>0.51530000000027942</v>
      </c>
      <c r="N8626" s="239"/>
      <c r="O8626" s="178"/>
      <c r="P8626" s="178"/>
      <c r="Q8626" s="178"/>
      <c r="R8626" s="178"/>
      <c r="S8626" s="178"/>
      <c r="T8626" s="178"/>
      <c r="U8626" s="178"/>
      <c r="V8626" s="178"/>
      <c r="W8626" s="178"/>
      <c r="X8626" s="178"/>
      <c r="Y8626" s="210">
        <f t="shared" si="678"/>
        <v>0.40525565896817189</v>
      </c>
      <c r="Z8626" s="211">
        <f t="shared" si="680"/>
        <v>0.46</v>
      </c>
      <c r="AA8626" s="178"/>
      <c r="AB8626" s="178"/>
      <c r="AC8626" s="178"/>
    </row>
    <row r="8627" spans="2:29" x14ac:dyDescent="0.35">
      <c r="B8627" s="222">
        <v>870400</v>
      </c>
      <c r="C8627" s="208">
        <v>372209</v>
      </c>
      <c r="D8627" s="309">
        <v>20471.490000000002</v>
      </c>
      <c r="E8627" s="206">
        <v>29776.720000000001</v>
      </c>
      <c r="F8627" s="206">
        <v>33498.81</v>
      </c>
      <c r="G8627" s="205">
        <f t="shared" si="681"/>
        <v>0.42762982536764704</v>
      </c>
      <c r="H8627" s="207">
        <f t="shared" si="682"/>
        <v>0.45</v>
      </c>
      <c r="I8627" s="213">
        <v>352738</v>
      </c>
      <c r="J8627" s="213">
        <v>19400.59</v>
      </c>
      <c r="K8627" s="212">
        <v>28219.040000000001</v>
      </c>
      <c r="L8627" s="212">
        <v>31746.42</v>
      </c>
      <c r="M8627" s="239">
        <f t="shared" si="679"/>
        <v>0.51519999999982247</v>
      </c>
      <c r="N8627" s="239"/>
      <c r="O8627" s="178"/>
      <c r="P8627" s="178"/>
      <c r="Q8627" s="178"/>
      <c r="R8627" s="178"/>
      <c r="S8627" s="178"/>
      <c r="T8627" s="178"/>
      <c r="U8627" s="178"/>
      <c r="V8627" s="178"/>
      <c r="W8627" s="178"/>
      <c r="X8627" s="178"/>
      <c r="Y8627" s="210">
        <f t="shared" si="678"/>
        <v>0.40525965073529413</v>
      </c>
      <c r="Z8627" s="211">
        <f t="shared" si="680"/>
        <v>0.44</v>
      </c>
      <c r="AA8627" s="178"/>
      <c r="AB8627" s="178"/>
      <c r="AC8627" s="178"/>
    </row>
    <row r="8628" spans="2:29" x14ac:dyDescent="0.35">
      <c r="B8628" s="222">
        <v>870500</v>
      </c>
      <c r="C8628" s="208">
        <v>372254</v>
      </c>
      <c r="D8628" s="309">
        <v>20473.97</v>
      </c>
      <c r="E8628" s="206">
        <v>29780.32</v>
      </c>
      <c r="F8628" s="206">
        <v>33502.86</v>
      </c>
      <c r="G8628" s="205">
        <f t="shared" si="681"/>
        <v>0.4276323951751867</v>
      </c>
      <c r="H8628" s="207">
        <f t="shared" si="682"/>
        <v>0.45</v>
      </c>
      <c r="I8628" s="213">
        <v>352784</v>
      </c>
      <c r="J8628" s="213">
        <v>19403.12</v>
      </c>
      <c r="K8628" s="212">
        <v>28222.720000000001</v>
      </c>
      <c r="L8628" s="212">
        <v>31750.560000000001</v>
      </c>
      <c r="M8628" s="239">
        <f t="shared" si="679"/>
        <v>0.51529999999955178</v>
      </c>
      <c r="N8628" s="239"/>
      <c r="O8628" s="178"/>
      <c r="P8628" s="178"/>
      <c r="Q8628" s="178"/>
      <c r="R8628" s="178"/>
      <c r="S8628" s="178"/>
      <c r="T8628" s="178"/>
      <c r="U8628" s="178"/>
      <c r="V8628" s="178"/>
      <c r="W8628" s="178"/>
      <c r="X8628" s="178"/>
      <c r="Y8628" s="210">
        <f t="shared" si="678"/>
        <v>0.40526593911545089</v>
      </c>
      <c r="Z8628" s="211">
        <f t="shared" si="680"/>
        <v>0.46</v>
      </c>
      <c r="AA8628" s="178"/>
      <c r="AB8628" s="178"/>
      <c r="AC8628" s="178"/>
    </row>
    <row r="8629" spans="2:29" x14ac:dyDescent="0.35">
      <c r="B8629" s="222">
        <v>870600</v>
      </c>
      <c r="C8629" s="208">
        <v>372299</v>
      </c>
      <c r="D8629" s="309">
        <v>20476.439999999999</v>
      </c>
      <c r="E8629" s="206">
        <v>29783.919999999998</v>
      </c>
      <c r="F8629" s="206">
        <v>33506.910000000003</v>
      </c>
      <c r="G8629" s="205">
        <f t="shared" si="681"/>
        <v>0.42763496439237308</v>
      </c>
      <c r="H8629" s="207">
        <f t="shared" si="682"/>
        <v>0.45</v>
      </c>
      <c r="I8629" s="213">
        <v>352828</v>
      </c>
      <c r="J8629" s="213">
        <v>19405.54</v>
      </c>
      <c r="K8629" s="212">
        <v>28226.240000000002</v>
      </c>
      <c r="L8629" s="212">
        <v>31754.52</v>
      </c>
      <c r="M8629" s="239">
        <f t="shared" si="679"/>
        <v>0.51519999999974975</v>
      </c>
      <c r="N8629" s="239"/>
      <c r="O8629" s="178"/>
      <c r="P8629" s="178"/>
      <c r="Q8629" s="178"/>
      <c r="R8629" s="178"/>
      <c r="S8629" s="178"/>
      <c r="T8629" s="178"/>
      <c r="U8629" s="178"/>
      <c r="V8629" s="178"/>
      <c r="W8629" s="178"/>
      <c r="X8629" s="178"/>
      <c r="Y8629" s="210">
        <f t="shared" si="678"/>
        <v>0.40526992878474616</v>
      </c>
      <c r="Z8629" s="211">
        <f t="shared" si="680"/>
        <v>0.44</v>
      </c>
      <c r="AA8629" s="178"/>
      <c r="AB8629" s="178"/>
      <c r="AC8629" s="178"/>
    </row>
    <row r="8630" spans="2:29" x14ac:dyDescent="0.35">
      <c r="B8630" s="222">
        <v>870700</v>
      </c>
      <c r="C8630" s="208">
        <v>372344</v>
      </c>
      <c r="D8630" s="309">
        <v>20478.919999999998</v>
      </c>
      <c r="E8630" s="206">
        <v>29787.52</v>
      </c>
      <c r="F8630" s="206">
        <v>33510.959999999999</v>
      </c>
      <c r="G8630" s="205">
        <f t="shared" si="681"/>
        <v>0.42763753301940965</v>
      </c>
      <c r="H8630" s="207">
        <f t="shared" si="682"/>
        <v>0.45</v>
      </c>
      <c r="I8630" s="213">
        <v>352874</v>
      </c>
      <c r="J8630" s="213">
        <v>19408.07</v>
      </c>
      <c r="K8630" s="212">
        <v>28229.919999999998</v>
      </c>
      <c r="L8630" s="212">
        <v>31758.66</v>
      </c>
      <c r="M8630" s="239">
        <f t="shared" si="679"/>
        <v>0.51529999999998832</v>
      </c>
      <c r="N8630" s="239"/>
      <c r="O8630" s="178"/>
      <c r="P8630" s="178"/>
      <c r="Q8630" s="178"/>
      <c r="R8630" s="178"/>
      <c r="S8630" s="178"/>
      <c r="T8630" s="178"/>
      <c r="U8630" s="178"/>
      <c r="V8630" s="178"/>
      <c r="W8630" s="178"/>
      <c r="X8630" s="178"/>
      <c r="Y8630" s="210">
        <f t="shared" si="678"/>
        <v>0.40527621454002527</v>
      </c>
      <c r="Z8630" s="211">
        <f t="shared" si="680"/>
        <v>0.46</v>
      </c>
      <c r="AA8630" s="178"/>
      <c r="AB8630" s="178"/>
      <c r="AC8630" s="178"/>
    </row>
    <row r="8631" spans="2:29" x14ac:dyDescent="0.35">
      <c r="B8631" s="222">
        <v>870800</v>
      </c>
      <c r="C8631" s="208">
        <v>372389</v>
      </c>
      <c r="D8631" s="309">
        <v>20481.39</v>
      </c>
      <c r="E8631" s="206">
        <v>29791.119999999999</v>
      </c>
      <c r="F8631" s="206">
        <v>33515.01</v>
      </c>
      <c r="G8631" s="205">
        <f t="shared" si="681"/>
        <v>0.42764010105649974</v>
      </c>
      <c r="H8631" s="207">
        <f t="shared" si="682"/>
        <v>0.45</v>
      </c>
      <c r="I8631" s="213">
        <v>352918</v>
      </c>
      <c r="J8631" s="213">
        <v>19410.490000000002</v>
      </c>
      <c r="K8631" s="212">
        <v>28233.439999999999</v>
      </c>
      <c r="L8631" s="212">
        <v>31762.62</v>
      </c>
      <c r="M8631" s="239">
        <f t="shared" si="679"/>
        <v>0.51520000000025901</v>
      </c>
      <c r="N8631" s="239"/>
      <c r="O8631" s="178"/>
      <c r="P8631" s="178"/>
      <c r="Q8631" s="178"/>
      <c r="R8631" s="178"/>
      <c r="S8631" s="178"/>
      <c r="T8631" s="178"/>
      <c r="U8631" s="178"/>
      <c r="V8631" s="178"/>
      <c r="W8631" s="178"/>
      <c r="X8631" s="178"/>
      <c r="Y8631" s="210">
        <f t="shared" si="678"/>
        <v>0.40528020211299953</v>
      </c>
      <c r="Z8631" s="211">
        <f t="shared" si="680"/>
        <v>0.44</v>
      </c>
      <c r="AA8631" s="178"/>
      <c r="AB8631" s="178"/>
      <c r="AC8631" s="178"/>
    </row>
    <row r="8632" spans="2:29" x14ac:dyDescent="0.35">
      <c r="B8632" s="222">
        <v>870900</v>
      </c>
      <c r="C8632" s="208">
        <v>372434</v>
      </c>
      <c r="D8632" s="309">
        <v>20483.87</v>
      </c>
      <c r="E8632" s="206">
        <v>29794.720000000001</v>
      </c>
      <c r="F8632" s="206">
        <v>33519.06</v>
      </c>
      <c r="G8632" s="205">
        <f t="shared" si="681"/>
        <v>0.42764266850384658</v>
      </c>
      <c r="H8632" s="207">
        <f t="shared" si="682"/>
        <v>0.45</v>
      </c>
      <c r="I8632" s="213">
        <v>352964</v>
      </c>
      <c r="J8632" s="213">
        <v>19413.02</v>
      </c>
      <c r="K8632" s="212">
        <v>28237.119999999999</v>
      </c>
      <c r="L8632" s="212">
        <v>31766.76</v>
      </c>
      <c r="M8632" s="239">
        <f t="shared" si="679"/>
        <v>0.5152999999999156</v>
      </c>
      <c r="N8632" s="239"/>
      <c r="O8632" s="178"/>
      <c r="P8632" s="178"/>
      <c r="Q8632" s="178"/>
      <c r="R8632" s="178"/>
      <c r="S8632" s="178"/>
      <c r="T8632" s="178"/>
      <c r="U8632" s="178"/>
      <c r="V8632" s="178"/>
      <c r="W8632" s="178"/>
      <c r="X8632" s="178"/>
      <c r="Y8632" s="210">
        <f t="shared" si="678"/>
        <v>0.40528648524514871</v>
      </c>
      <c r="Z8632" s="211">
        <f t="shared" si="680"/>
        <v>0.46</v>
      </c>
      <c r="AA8632" s="178"/>
      <c r="AB8632" s="178"/>
      <c r="AC8632" s="178"/>
    </row>
    <row r="8633" spans="2:29" x14ac:dyDescent="0.35">
      <c r="B8633" s="222">
        <v>871000</v>
      </c>
      <c r="C8633" s="208">
        <v>372479</v>
      </c>
      <c r="D8633" s="309">
        <v>20486.34</v>
      </c>
      <c r="E8633" s="206">
        <v>29798.32</v>
      </c>
      <c r="F8633" s="206">
        <v>33523.11</v>
      </c>
      <c r="G8633" s="205">
        <f t="shared" si="681"/>
        <v>0.42764523536165328</v>
      </c>
      <c r="H8633" s="207">
        <f t="shared" si="682"/>
        <v>0.45</v>
      </c>
      <c r="I8633" s="213">
        <v>353008</v>
      </c>
      <c r="J8633" s="213">
        <v>19415.439999999999</v>
      </c>
      <c r="K8633" s="212">
        <v>28240.639999999999</v>
      </c>
      <c r="L8633" s="212">
        <v>31770.720000000001</v>
      </c>
      <c r="M8633" s="239">
        <f t="shared" si="679"/>
        <v>0.51520000000018629</v>
      </c>
      <c r="N8633" s="239"/>
      <c r="O8633" s="178"/>
      <c r="P8633" s="178"/>
      <c r="Q8633" s="178"/>
      <c r="R8633" s="178"/>
      <c r="S8633" s="178"/>
      <c r="T8633" s="178"/>
      <c r="U8633" s="178"/>
      <c r="V8633" s="178"/>
      <c r="W8633" s="178"/>
      <c r="X8633" s="178"/>
      <c r="Y8633" s="210">
        <f t="shared" si="678"/>
        <v>0.40529047072330654</v>
      </c>
      <c r="Z8633" s="211">
        <f t="shared" si="680"/>
        <v>0.44</v>
      </c>
      <c r="AA8633" s="178"/>
      <c r="AB8633" s="178"/>
      <c r="AC8633" s="178"/>
    </row>
    <row r="8634" spans="2:29" x14ac:dyDescent="0.35">
      <c r="B8634" s="222">
        <v>871100</v>
      </c>
      <c r="C8634" s="208">
        <v>372524</v>
      </c>
      <c r="D8634" s="309">
        <v>20488.82</v>
      </c>
      <c r="E8634" s="206">
        <v>29801.919999999998</v>
      </c>
      <c r="F8634" s="206">
        <v>33527.160000000003</v>
      </c>
      <c r="G8634" s="205">
        <f t="shared" si="681"/>
        <v>0.42764780163012284</v>
      </c>
      <c r="H8634" s="207">
        <f t="shared" si="682"/>
        <v>0.45</v>
      </c>
      <c r="I8634" s="213">
        <v>353054</v>
      </c>
      <c r="J8634" s="213">
        <v>19417.97</v>
      </c>
      <c r="K8634" s="212">
        <v>28244.32</v>
      </c>
      <c r="L8634" s="212">
        <v>31774.86</v>
      </c>
      <c r="M8634" s="239">
        <f t="shared" si="679"/>
        <v>0.51529999999984288</v>
      </c>
      <c r="N8634" s="239"/>
      <c r="O8634" s="178"/>
      <c r="P8634" s="178"/>
      <c r="Q8634" s="178"/>
      <c r="R8634" s="178"/>
      <c r="S8634" s="178"/>
      <c r="T8634" s="178"/>
      <c r="U8634" s="178"/>
      <c r="V8634" s="178"/>
      <c r="W8634" s="178"/>
      <c r="X8634" s="178"/>
      <c r="Y8634" s="210">
        <f t="shared" si="678"/>
        <v>0.40529675123407188</v>
      </c>
      <c r="Z8634" s="211">
        <f t="shared" si="680"/>
        <v>0.46</v>
      </c>
      <c r="AA8634" s="178"/>
      <c r="AB8634" s="178"/>
      <c r="AC8634" s="178"/>
    </row>
    <row r="8635" spans="2:29" x14ac:dyDescent="0.35">
      <c r="B8635" s="222">
        <v>871200</v>
      </c>
      <c r="C8635" s="208">
        <v>372569</v>
      </c>
      <c r="D8635" s="309">
        <v>20491.29</v>
      </c>
      <c r="E8635" s="206">
        <v>29805.52</v>
      </c>
      <c r="F8635" s="206">
        <v>33531.21</v>
      </c>
      <c r="G8635" s="205">
        <f t="shared" si="681"/>
        <v>0.42765036730945821</v>
      </c>
      <c r="H8635" s="207">
        <f t="shared" si="682"/>
        <v>0.45</v>
      </c>
      <c r="I8635" s="213">
        <v>353098</v>
      </c>
      <c r="J8635" s="213">
        <v>19420.39</v>
      </c>
      <c r="K8635" s="212">
        <v>28247.84</v>
      </c>
      <c r="L8635" s="212">
        <v>31778.82</v>
      </c>
      <c r="M8635" s="239">
        <f t="shared" si="679"/>
        <v>0.51519999999996802</v>
      </c>
      <c r="N8635" s="239"/>
      <c r="O8635" s="178"/>
      <c r="P8635" s="178"/>
      <c r="Q8635" s="178"/>
      <c r="R8635" s="178"/>
      <c r="S8635" s="178"/>
      <c r="T8635" s="178"/>
      <c r="U8635" s="178"/>
      <c r="V8635" s="178"/>
      <c r="W8635" s="178"/>
      <c r="X8635" s="178"/>
      <c r="Y8635" s="210">
        <f t="shared" si="678"/>
        <v>0.40530073461891641</v>
      </c>
      <c r="Z8635" s="211">
        <f t="shared" si="680"/>
        <v>0.44</v>
      </c>
      <c r="AA8635" s="178"/>
      <c r="AB8635" s="178"/>
      <c r="AC8635" s="178"/>
    </row>
    <row r="8636" spans="2:29" x14ac:dyDescent="0.35">
      <c r="B8636" s="222">
        <v>871300</v>
      </c>
      <c r="C8636" s="208">
        <v>372614</v>
      </c>
      <c r="D8636" s="309">
        <v>20493.77</v>
      </c>
      <c r="E8636" s="206">
        <v>29809.119999999999</v>
      </c>
      <c r="F8636" s="206">
        <v>33535.26</v>
      </c>
      <c r="G8636" s="205">
        <f t="shared" si="681"/>
        <v>0.4276529323998623</v>
      </c>
      <c r="H8636" s="207">
        <f t="shared" si="682"/>
        <v>0.45</v>
      </c>
      <c r="I8636" s="213">
        <v>353144</v>
      </c>
      <c r="J8636" s="213">
        <v>19422.919999999998</v>
      </c>
      <c r="K8636" s="212">
        <v>28251.52</v>
      </c>
      <c r="L8636" s="212">
        <v>31782.959999999999</v>
      </c>
      <c r="M8636" s="239">
        <f t="shared" si="679"/>
        <v>0.51530000000027942</v>
      </c>
      <c r="N8636" s="239"/>
      <c r="O8636" s="178"/>
      <c r="P8636" s="178"/>
      <c r="Q8636" s="178"/>
      <c r="R8636" s="178"/>
      <c r="S8636" s="178"/>
      <c r="T8636" s="178"/>
      <c r="U8636" s="178"/>
      <c r="V8636" s="178"/>
      <c r="W8636" s="178"/>
      <c r="X8636" s="178"/>
      <c r="Y8636" s="210">
        <f t="shared" si="678"/>
        <v>0.40530701251004247</v>
      </c>
      <c r="Z8636" s="211">
        <f t="shared" si="680"/>
        <v>0.46</v>
      </c>
      <c r="AA8636" s="178"/>
      <c r="AB8636" s="178"/>
      <c r="AC8636" s="178"/>
    </row>
    <row r="8637" spans="2:29" x14ac:dyDescent="0.35">
      <c r="B8637" s="222">
        <v>871400</v>
      </c>
      <c r="C8637" s="208">
        <v>372659</v>
      </c>
      <c r="D8637" s="309">
        <v>20496.240000000002</v>
      </c>
      <c r="E8637" s="206">
        <v>29812.720000000001</v>
      </c>
      <c r="F8637" s="206">
        <v>33539.31</v>
      </c>
      <c r="G8637" s="205">
        <f t="shared" si="681"/>
        <v>0.42765549690153776</v>
      </c>
      <c r="H8637" s="207">
        <f t="shared" si="682"/>
        <v>0.45</v>
      </c>
      <c r="I8637" s="213">
        <v>353188</v>
      </c>
      <c r="J8637" s="213">
        <v>19425.34</v>
      </c>
      <c r="K8637" s="212">
        <v>28255.040000000001</v>
      </c>
      <c r="L8637" s="212">
        <v>31786.92</v>
      </c>
      <c r="M8637" s="239">
        <f t="shared" si="679"/>
        <v>0.51519999999982247</v>
      </c>
      <c r="N8637" s="239"/>
      <c r="O8637" s="178"/>
      <c r="P8637" s="178"/>
      <c r="Q8637" s="178"/>
      <c r="R8637" s="178"/>
      <c r="S8637" s="178"/>
      <c r="T8637" s="178"/>
      <c r="U8637" s="178"/>
      <c r="V8637" s="178"/>
      <c r="W8637" s="178"/>
      <c r="X8637" s="178"/>
      <c r="Y8637" s="210">
        <f t="shared" si="678"/>
        <v>0.4053109938030755</v>
      </c>
      <c r="Z8637" s="211">
        <f t="shared" si="680"/>
        <v>0.44</v>
      </c>
      <c r="AA8637" s="178"/>
      <c r="AB8637" s="178"/>
      <c r="AC8637" s="178"/>
    </row>
    <row r="8638" spans="2:29" x14ac:dyDescent="0.35">
      <c r="B8638" s="222">
        <v>871500</v>
      </c>
      <c r="C8638" s="208">
        <v>372704</v>
      </c>
      <c r="D8638" s="309">
        <v>20498.72</v>
      </c>
      <c r="E8638" s="206">
        <v>29816.32</v>
      </c>
      <c r="F8638" s="206">
        <v>33543.360000000001</v>
      </c>
      <c r="G8638" s="205">
        <f t="shared" si="681"/>
        <v>0.42765806081468732</v>
      </c>
      <c r="H8638" s="207">
        <f t="shared" si="682"/>
        <v>0.45</v>
      </c>
      <c r="I8638" s="213">
        <v>353234</v>
      </c>
      <c r="J8638" s="213">
        <v>19427.87</v>
      </c>
      <c r="K8638" s="212">
        <v>28258.720000000001</v>
      </c>
      <c r="L8638" s="212">
        <v>31791.06</v>
      </c>
      <c r="M8638" s="239">
        <f t="shared" si="679"/>
        <v>0.51529999999955178</v>
      </c>
      <c r="N8638" s="239"/>
      <c r="O8638" s="178"/>
      <c r="P8638" s="178"/>
      <c r="Q8638" s="178"/>
      <c r="R8638" s="178"/>
      <c r="S8638" s="178"/>
      <c r="T8638" s="178"/>
      <c r="U8638" s="178"/>
      <c r="V8638" s="178"/>
      <c r="W8638" s="178"/>
      <c r="X8638" s="178"/>
      <c r="Y8638" s="210">
        <f t="shared" si="678"/>
        <v>0.40531726907630522</v>
      </c>
      <c r="Z8638" s="211">
        <f t="shared" si="680"/>
        <v>0.46</v>
      </c>
      <c r="AA8638" s="178"/>
      <c r="AB8638" s="178"/>
      <c r="AC8638" s="178"/>
    </row>
    <row r="8639" spans="2:29" x14ac:dyDescent="0.35">
      <c r="B8639" s="222">
        <v>871600</v>
      </c>
      <c r="C8639" s="208">
        <v>372749</v>
      </c>
      <c r="D8639" s="309">
        <v>20501.189999999999</v>
      </c>
      <c r="E8639" s="206">
        <v>29819.919999999998</v>
      </c>
      <c r="F8639" s="206">
        <v>33547.410000000003</v>
      </c>
      <c r="G8639" s="205">
        <f t="shared" si="681"/>
        <v>0.42766062413951356</v>
      </c>
      <c r="H8639" s="207">
        <f t="shared" si="682"/>
        <v>0.45</v>
      </c>
      <c r="I8639" s="213">
        <v>353278</v>
      </c>
      <c r="J8639" s="213">
        <v>19430.29</v>
      </c>
      <c r="K8639" s="212">
        <v>28262.240000000002</v>
      </c>
      <c r="L8639" s="212">
        <v>31795.02</v>
      </c>
      <c r="M8639" s="239">
        <f t="shared" si="679"/>
        <v>0.51519999999974975</v>
      </c>
      <c r="N8639" s="239"/>
      <c r="O8639" s="178"/>
      <c r="P8639" s="178"/>
      <c r="Q8639" s="178"/>
      <c r="R8639" s="178"/>
      <c r="S8639" s="178"/>
      <c r="T8639" s="178"/>
      <c r="U8639" s="178"/>
      <c r="V8639" s="178"/>
      <c r="W8639" s="178"/>
      <c r="X8639" s="178"/>
      <c r="Y8639" s="210">
        <f t="shared" si="678"/>
        <v>0.4053212482790271</v>
      </c>
      <c r="Z8639" s="211">
        <f t="shared" si="680"/>
        <v>0.44</v>
      </c>
      <c r="AA8639" s="178"/>
      <c r="AB8639" s="178"/>
      <c r="AC8639" s="178"/>
    </row>
    <row r="8640" spans="2:29" x14ac:dyDescent="0.35">
      <c r="B8640" s="222">
        <v>871700</v>
      </c>
      <c r="C8640" s="208">
        <v>372794</v>
      </c>
      <c r="D8640" s="309">
        <v>20503.669999999998</v>
      </c>
      <c r="E8640" s="206">
        <v>29823.52</v>
      </c>
      <c r="F8640" s="206">
        <v>33551.46</v>
      </c>
      <c r="G8640" s="205">
        <f t="shared" si="681"/>
        <v>0.4276631868762189</v>
      </c>
      <c r="H8640" s="207">
        <f t="shared" si="682"/>
        <v>0.45</v>
      </c>
      <c r="I8640" s="213">
        <v>353324</v>
      </c>
      <c r="J8640" s="213">
        <v>19432.82</v>
      </c>
      <c r="K8640" s="212">
        <v>28265.919999999998</v>
      </c>
      <c r="L8640" s="212">
        <v>31799.16</v>
      </c>
      <c r="M8640" s="239">
        <f t="shared" si="679"/>
        <v>0.51529999999998832</v>
      </c>
      <c r="N8640" s="239"/>
      <c r="O8640" s="178"/>
      <c r="P8640" s="178"/>
      <c r="Q8640" s="178"/>
      <c r="R8640" s="178"/>
      <c r="S8640" s="178"/>
      <c r="T8640" s="178"/>
      <c r="U8640" s="178"/>
      <c r="V8640" s="178"/>
      <c r="W8640" s="178"/>
      <c r="X8640" s="178"/>
      <c r="Y8640" s="210">
        <f t="shared" si="678"/>
        <v>0.40532752093610186</v>
      </c>
      <c r="Z8640" s="211">
        <f t="shared" si="680"/>
        <v>0.46</v>
      </c>
      <c r="AA8640" s="178"/>
      <c r="AB8640" s="178"/>
      <c r="AC8640" s="178"/>
    </row>
    <row r="8641" spans="2:29" x14ac:dyDescent="0.35">
      <c r="B8641" s="222">
        <v>871800</v>
      </c>
      <c r="C8641" s="208">
        <v>372839</v>
      </c>
      <c r="D8641" s="309">
        <v>20506.14</v>
      </c>
      <c r="E8641" s="206">
        <v>29827.119999999999</v>
      </c>
      <c r="F8641" s="206">
        <v>33555.51</v>
      </c>
      <c r="G8641" s="205">
        <f t="shared" si="681"/>
        <v>0.42766574902500576</v>
      </c>
      <c r="H8641" s="207">
        <f t="shared" si="682"/>
        <v>0.45</v>
      </c>
      <c r="I8641" s="213">
        <v>353368</v>
      </c>
      <c r="J8641" s="213">
        <v>19435.240000000002</v>
      </c>
      <c r="K8641" s="212">
        <v>28269.439999999999</v>
      </c>
      <c r="L8641" s="212">
        <v>31803.119999999999</v>
      </c>
      <c r="M8641" s="239">
        <f t="shared" si="679"/>
        <v>0.51520000000025901</v>
      </c>
      <c r="N8641" s="239"/>
      <c r="O8641" s="178"/>
      <c r="P8641" s="178"/>
      <c r="Q8641" s="178"/>
      <c r="R8641" s="178"/>
      <c r="S8641" s="178"/>
      <c r="T8641" s="178"/>
      <c r="U8641" s="178"/>
      <c r="V8641" s="178"/>
      <c r="W8641" s="178"/>
      <c r="X8641" s="178"/>
      <c r="Y8641" s="210">
        <f t="shared" si="678"/>
        <v>0.40533149805001145</v>
      </c>
      <c r="Z8641" s="211">
        <f t="shared" si="680"/>
        <v>0.44</v>
      </c>
      <c r="AA8641" s="178"/>
      <c r="AB8641" s="178"/>
      <c r="AC8641" s="178"/>
    </row>
    <row r="8642" spans="2:29" x14ac:dyDescent="0.35">
      <c r="B8642" s="222">
        <v>871900</v>
      </c>
      <c r="C8642" s="208">
        <v>372884</v>
      </c>
      <c r="D8642" s="309">
        <v>20508.62</v>
      </c>
      <c r="E8642" s="206">
        <v>29830.720000000001</v>
      </c>
      <c r="F8642" s="206">
        <v>33559.56</v>
      </c>
      <c r="G8642" s="205">
        <f t="shared" si="681"/>
        <v>0.42766831058607641</v>
      </c>
      <c r="H8642" s="207">
        <f t="shared" si="682"/>
        <v>0.45</v>
      </c>
      <c r="I8642" s="213">
        <v>353414</v>
      </c>
      <c r="J8642" s="213">
        <v>19437.77</v>
      </c>
      <c r="K8642" s="212">
        <v>28273.119999999999</v>
      </c>
      <c r="L8642" s="212">
        <v>31807.26</v>
      </c>
      <c r="M8642" s="239">
        <f t="shared" si="679"/>
        <v>0.5152999999999156</v>
      </c>
      <c r="N8642" s="239"/>
      <c r="O8642" s="178"/>
      <c r="P8642" s="178"/>
      <c r="Q8642" s="178"/>
      <c r="R8642" s="178"/>
      <c r="S8642" s="178"/>
      <c r="T8642" s="178"/>
      <c r="U8642" s="178"/>
      <c r="V8642" s="178"/>
      <c r="W8642" s="178"/>
      <c r="X8642" s="178"/>
      <c r="Y8642" s="210">
        <f t="shared" si="678"/>
        <v>0.40533776809267119</v>
      </c>
      <c r="Z8642" s="211">
        <f t="shared" si="680"/>
        <v>0.46</v>
      </c>
      <c r="AA8642" s="178"/>
      <c r="AB8642" s="178"/>
      <c r="AC8642" s="178"/>
    </row>
    <row r="8643" spans="2:29" x14ac:dyDescent="0.35">
      <c r="B8643" s="222">
        <v>872000</v>
      </c>
      <c r="C8643" s="208">
        <v>372929</v>
      </c>
      <c r="D8643" s="309">
        <v>20511.09</v>
      </c>
      <c r="E8643" s="206">
        <v>29834.32</v>
      </c>
      <c r="F8643" s="206">
        <v>33563.61</v>
      </c>
      <c r="G8643" s="205">
        <f t="shared" si="681"/>
        <v>0.42767087155963301</v>
      </c>
      <c r="H8643" s="207">
        <f t="shared" si="682"/>
        <v>0.45</v>
      </c>
      <c r="I8643" s="213">
        <v>353458</v>
      </c>
      <c r="J8643" s="213">
        <v>19440.189999999999</v>
      </c>
      <c r="K8643" s="212">
        <v>28276.639999999999</v>
      </c>
      <c r="L8643" s="212">
        <v>31811.22</v>
      </c>
      <c r="M8643" s="239">
        <f t="shared" si="679"/>
        <v>0.51520000000018629</v>
      </c>
      <c r="N8643" s="239"/>
      <c r="O8643" s="178"/>
      <c r="P8643" s="178"/>
      <c r="Q8643" s="178"/>
      <c r="R8643" s="178"/>
      <c r="S8643" s="178"/>
      <c r="T8643" s="178"/>
      <c r="U8643" s="178"/>
      <c r="V8643" s="178"/>
      <c r="W8643" s="178"/>
      <c r="X8643" s="178"/>
      <c r="Y8643" s="210">
        <f t="shared" ref="Y8643:Y8706" si="683">I8643/$B8643</f>
        <v>0.40534174311926607</v>
      </c>
      <c r="Z8643" s="211">
        <f t="shared" si="680"/>
        <v>0.44</v>
      </c>
      <c r="AA8643" s="178"/>
      <c r="AB8643" s="178"/>
      <c r="AC8643" s="178"/>
    </row>
    <row r="8644" spans="2:29" x14ac:dyDescent="0.35">
      <c r="B8644" s="222">
        <v>872100</v>
      </c>
      <c r="C8644" s="208">
        <v>372974</v>
      </c>
      <c r="D8644" s="309">
        <v>20513.57</v>
      </c>
      <c r="E8644" s="206">
        <v>29837.919999999998</v>
      </c>
      <c r="F8644" s="206">
        <v>33567.660000000003</v>
      </c>
      <c r="G8644" s="205">
        <f t="shared" si="681"/>
        <v>0.42767343194587776</v>
      </c>
      <c r="H8644" s="207">
        <f t="shared" si="682"/>
        <v>0.45</v>
      </c>
      <c r="I8644" s="213">
        <v>353504</v>
      </c>
      <c r="J8644" s="213">
        <v>19442.72</v>
      </c>
      <c r="K8644" s="212">
        <v>28280.32</v>
      </c>
      <c r="L8644" s="212">
        <v>31815.360000000001</v>
      </c>
      <c r="M8644" s="239">
        <f t="shared" ref="M8644:M8707" si="684">(C8644+D8644+F8644-C8643-D8643-F8643)/100</f>
        <v>0.51529999999984288</v>
      </c>
      <c r="N8644" s="239"/>
      <c r="O8644" s="178"/>
      <c r="P8644" s="178"/>
      <c r="Q8644" s="178"/>
      <c r="R8644" s="178"/>
      <c r="S8644" s="178"/>
      <c r="T8644" s="178"/>
      <c r="U8644" s="178"/>
      <c r="V8644" s="178"/>
      <c r="W8644" s="178"/>
      <c r="X8644" s="178"/>
      <c r="Y8644" s="210">
        <f t="shared" si="683"/>
        <v>0.40534801054924896</v>
      </c>
      <c r="Z8644" s="211">
        <f t="shared" ref="Z8644:Z8707" si="685">(I8644-I8643)/($B8644-$B8643)</f>
        <v>0.46</v>
      </c>
      <c r="AA8644" s="178"/>
      <c r="AB8644" s="178"/>
      <c r="AC8644" s="178"/>
    </row>
    <row r="8645" spans="2:29" x14ac:dyDescent="0.35">
      <c r="B8645" s="222">
        <v>872200</v>
      </c>
      <c r="C8645" s="208">
        <v>373019</v>
      </c>
      <c r="D8645" s="309">
        <v>20516.04</v>
      </c>
      <c r="E8645" s="206">
        <v>29841.52</v>
      </c>
      <c r="F8645" s="206">
        <v>33571.71</v>
      </c>
      <c r="G8645" s="205">
        <f t="shared" ref="G8645:G8708" si="686">C8645/B8645</f>
        <v>0.42767599174501258</v>
      </c>
      <c r="H8645" s="207">
        <f t="shared" ref="H8645:H8708" si="687">(C8645-C8644)/(B8645-B8644)</f>
        <v>0.45</v>
      </c>
      <c r="I8645" s="213">
        <v>353548</v>
      </c>
      <c r="J8645" s="213">
        <v>19445.14</v>
      </c>
      <c r="K8645" s="212">
        <v>28283.84</v>
      </c>
      <c r="L8645" s="212">
        <v>31819.32</v>
      </c>
      <c r="M8645" s="239">
        <f t="shared" si="684"/>
        <v>0.51519999999996802</v>
      </c>
      <c r="N8645" s="239"/>
      <c r="O8645" s="178"/>
      <c r="P8645" s="178"/>
      <c r="Q8645" s="178"/>
      <c r="R8645" s="178"/>
      <c r="S8645" s="178"/>
      <c r="T8645" s="178"/>
      <c r="U8645" s="178"/>
      <c r="V8645" s="178"/>
      <c r="W8645" s="178"/>
      <c r="X8645" s="178"/>
      <c r="Y8645" s="210">
        <f t="shared" si="683"/>
        <v>0.40535198349002521</v>
      </c>
      <c r="Z8645" s="211">
        <f t="shared" si="685"/>
        <v>0.44</v>
      </c>
      <c r="AA8645" s="178"/>
      <c r="AB8645" s="178"/>
      <c r="AC8645" s="178"/>
    </row>
    <row r="8646" spans="2:29" x14ac:dyDescent="0.35">
      <c r="B8646" s="222">
        <v>872300</v>
      </c>
      <c r="C8646" s="208">
        <v>373064</v>
      </c>
      <c r="D8646" s="309">
        <v>20518.52</v>
      </c>
      <c r="E8646" s="206">
        <v>29845.119999999999</v>
      </c>
      <c r="F8646" s="206">
        <v>33575.760000000002</v>
      </c>
      <c r="G8646" s="205">
        <f t="shared" si="686"/>
        <v>0.4276785509572395</v>
      </c>
      <c r="H8646" s="207">
        <f t="shared" si="687"/>
        <v>0.45</v>
      </c>
      <c r="I8646" s="213">
        <v>353594</v>
      </c>
      <c r="J8646" s="213">
        <v>19447.669999999998</v>
      </c>
      <c r="K8646" s="212">
        <v>28287.52</v>
      </c>
      <c r="L8646" s="212">
        <v>31823.46</v>
      </c>
      <c r="M8646" s="239">
        <f t="shared" si="684"/>
        <v>0.51530000000027942</v>
      </c>
      <c r="N8646" s="239"/>
      <c r="O8646" s="178"/>
      <c r="P8646" s="178"/>
      <c r="Q8646" s="178"/>
      <c r="R8646" s="178"/>
      <c r="S8646" s="178"/>
      <c r="T8646" s="178"/>
      <c r="U8646" s="178"/>
      <c r="V8646" s="178"/>
      <c r="W8646" s="178"/>
      <c r="X8646" s="178"/>
      <c r="Y8646" s="210">
        <f t="shared" si="683"/>
        <v>0.40535824830906797</v>
      </c>
      <c r="Z8646" s="211">
        <f t="shared" si="685"/>
        <v>0.46</v>
      </c>
      <c r="AA8646" s="178"/>
      <c r="AB8646" s="178"/>
      <c r="AC8646" s="178"/>
    </row>
    <row r="8647" spans="2:29" x14ac:dyDescent="0.35">
      <c r="B8647" s="222">
        <v>872400</v>
      </c>
      <c r="C8647" s="208">
        <v>373109</v>
      </c>
      <c r="D8647" s="309">
        <v>20520.990000000002</v>
      </c>
      <c r="E8647" s="206">
        <v>29848.720000000001</v>
      </c>
      <c r="F8647" s="206">
        <v>33579.81</v>
      </c>
      <c r="G8647" s="205">
        <f t="shared" si="686"/>
        <v>0.42768110958276018</v>
      </c>
      <c r="H8647" s="207">
        <f t="shared" si="687"/>
        <v>0.45</v>
      </c>
      <c r="I8647" s="213">
        <v>353638</v>
      </c>
      <c r="J8647" s="213">
        <v>19450.09</v>
      </c>
      <c r="K8647" s="212">
        <v>28291.040000000001</v>
      </c>
      <c r="L8647" s="212">
        <v>31827.42</v>
      </c>
      <c r="M8647" s="239">
        <f t="shared" si="684"/>
        <v>0.51519999999982247</v>
      </c>
      <c r="N8647" s="239"/>
      <c r="O8647" s="178"/>
      <c r="P8647" s="178"/>
      <c r="Q8647" s="178"/>
      <c r="R8647" s="178"/>
      <c r="S8647" s="178"/>
      <c r="T8647" s="178"/>
      <c r="U8647" s="178"/>
      <c r="V8647" s="178"/>
      <c r="W8647" s="178"/>
      <c r="X8647" s="178"/>
      <c r="Y8647" s="210">
        <f t="shared" si="683"/>
        <v>0.4053622191655204</v>
      </c>
      <c r="Z8647" s="211">
        <f t="shared" si="685"/>
        <v>0.44</v>
      </c>
      <c r="AA8647" s="178"/>
      <c r="AB8647" s="178"/>
      <c r="AC8647" s="178"/>
    </row>
    <row r="8648" spans="2:29" x14ac:dyDescent="0.35">
      <c r="B8648" s="222">
        <v>872500</v>
      </c>
      <c r="C8648" s="208">
        <v>373154</v>
      </c>
      <c r="D8648" s="309">
        <v>20523.47</v>
      </c>
      <c r="E8648" s="206">
        <v>29852.32</v>
      </c>
      <c r="F8648" s="206">
        <v>33583.86</v>
      </c>
      <c r="G8648" s="205">
        <f t="shared" si="686"/>
        <v>0.42768366762177651</v>
      </c>
      <c r="H8648" s="207">
        <f t="shared" si="687"/>
        <v>0.45</v>
      </c>
      <c r="I8648" s="213">
        <v>353684</v>
      </c>
      <c r="J8648" s="213">
        <v>19452.62</v>
      </c>
      <c r="K8648" s="212">
        <v>28294.720000000001</v>
      </c>
      <c r="L8648" s="212">
        <v>31831.56</v>
      </c>
      <c r="M8648" s="239">
        <f t="shared" si="684"/>
        <v>0.51529999999955178</v>
      </c>
      <c r="N8648" s="239"/>
      <c r="O8648" s="178"/>
      <c r="P8648" s="178"/>
      <c r="Q8648" s="178"/>
      <c r="R8648" s="178"/>
      <c r="S8648" s="178"/>
      <c r="T8648" s="178"/>
      <c r="U8648" s="178"/>
      <c r="V8648" s="178"/>
      <c r="W8648" s="178"/>
      <c r="X8648" s="178"/>
      <c r="Y8648" s="210">
        <f t="shared" si="683"/>
        <v>0.40536848137535819</v>
      </c>
      <c r="Z8648" s="211">
        <f t="shared" si="685"/>
        <v>0.46</v>
      </c>
      <c r="AA8648" s="178"/>
      <c r="AB8648" s="178"/>
      <c r="AC8648" s="178"/>
    </row>
    <row r="8649" spans="2:29" x14ac:dyDescent="0.35">
      <c r="B8649" s="222">
        <v>872600</v>
      </c>
      <c r="C8649" s="208">
        <v>373199</v>
      </c>
      <c r="D8649" s="309">
        <v>20525.939999999999</v>
      </c>
      <c r="E8649" s="206">
        <v>29855.919999999998</v>
      </c>
      <c r="F8649" s="206">
        <v>33587.910000000003</v>
      </c>
      <c r="G8649" s="205">
        <f t="shared" si="686"/>
        <v>0.42768622507449006</v>
      </c>
      <c r="H8649" s="207">
        <f t="shared" si="687"/>
        <v>0.45</v>
      </c>
      <c r="I8649" s="213">
        <v>353728</v>
      </c>
      <c r="J8649" s="213">
        <v>19455.04</v>
      </c>
      <c r="K8649" s="212">
        <v>28298.240000000002</v>
      </c>
      <c r="L8649" s="212">
        <v>31835.52</v>
      </c>
      <c r="M8649" s="239">
        <f t="shared" si="684"/>
        <v>0.51519999999974975</v>
      </c>
      <c r="N8649" s="239"/>
      <c r="O8649" s="178"/>
      <c r="P8649" s="178"/>
      <c r="Q8649" s="178"/>
      <c r="R8649" s="178"/>
      <c r="S8649" s="178"/>
      <c r="T8649" s="178"/>
      <c r="U8649" s="178"/>
      <c r="V8649" s="178"/>
      <c r="W8649" s="178"/>
      <c r="X8649" s="178"/>
      <c r="Y8649" s="210">
        <f t="shared" si="683"/>
        <v>0.40537245014898005</v>
      </c>
      <c r="Z8649" s="211">
        <f t="shared" si="685"/>
        <v>0.44</v>
      </c>
      <c r="AA8649" s="178"/>
      <c r="AB8649" s="178"/>
      <c r="AC8649" s="178"/>
    </row>
    <row r="8650" spans="2:29" x14ac:dyDescent="0.35">
      <c r="B8650" s="222">
        <v>872700</v>
      </c>
      <c r="C8650" s="208">
        <v>373244</v>
      </c>
      <c r="D8650" s="309">
        <v>20528.419999999998</v>
      </c>
      <c r="E8650" s="206">
        <v>29859.52</v>
      </c>
      <c r="F8650" s="206">
        <v>33591.96</v>
      </c>
      <c r="G8650" s="205">
        <f t="shared" si="686"/>
        <v>0.42768878194110233</v>
      </c>
      <c r="H8650" s="207">
        <f t="shared" si="687"/>
        <v>0.45</v>
      </c>
      <c r="I8650" s="213">
        <v>353774</v>
      </c>
      <c r="J8650" s="213">
        <v>19457.57</v>
      </c>
      <c r="K8650" s="212">
        <v>28301.919999999998</v>
      </c>
      <c r="L8650" s="212">
        <v>31839.66</v>
      </c>
      <c r="M8650" s="239">
        <f t="shared" si="684"/>
        <v>0.51529999999998832</v>
      </c>
      <c r="N8650" s="239"/>
      <c r="O8650" s="178"/>
      <c r="P8650" s="178"/>
      <c r="Q8650" s="178"/>
      <c r="R8650" s="178"/>
      <c r="S8650" s="178"/>
      <c r="T8650" s="178"/>
      <c r="U8650" s="178"/>
      <c r="V8650" s="178"/>
      <c r="W8650" s="178"/>
      <c r="X8650" s="178"/>
      <c r="Y8650" s="210">
        <f t="shared" si="683"/>
        <v>0.40537870975134638</v>
      </c>
      <c r="Z8650" s="211">
        <f t="shared" si="685"/>
        <v>0.46</v>
      </c>
      <c r="AA8650" s="178"/>
      <c r="AB8650" s="178"/>
      <c r="AC8650" s="178"/>
    </row>
    <row r="8651" spans="2:29" x14ac:dyDescent="0.35">
      <c r="B8651" s="222">
        <v>872800</v>
      </c>
      <c r="C8651" s="208">
        <v>373289</v>
      </c>
      <c r="D8651" s="309">
        <v>20530.89</v>
      </c>
      <c r="E8651" s="206">
        <v>29863.119999999999</v>
      </c>
      <c r="F8651" s="206">
        <v>33596.01</v>
      </c>
      <c r="G8651" s="205">
        <f t="shared" si="686"/>
        <v>0.42769133822181488</v>
      </c>
      <c r="H8651" s="207">
        <f t="shared" si="687"/>
        <v>0.45</v>
      </c>
      <c r="I8651" s="213">
        <v>353818</v>
      </c>
      <c r="J8651" s="213">
        <v>19459.990000000002</v>
      </c>
      <c r="K8651" s="212">
        <v>28305.439999999999</v>
      </c>
      <c r="L8651" s="212">
        <v>31843.62</v>
      </c>
      <c r="M8651" s="239">
        <f t="shared" si="684"/>
        <v>0.51520000000025901</v>
      </c>
      <c r="N8651" s="239"/>
      <c r="O8651" s="178"/>
      <c r="P8651" s="178"/>
      <c r="Q8651" s="178"/>
      <c r="R8651" s="178"/>
      <c r="S8651" s="178"/>
      <c r="T8651" s="178"/>
      <c r="U8651" s="178"/>
      <c r="V8651" s="178"/>
      <c r="W8651" s="178"/>
      <c r="X8651" s="178"/>
      <c r="Y8651" s="210">
        <f t="shared" si="683"/>
        <v>0.40538267644362969</v>
      </c>
      <c r="Z8651" s="211">
        <f t="shared" si="685"/>
        <v>0.44</v>
      </c>
      <c r="AA8651" s="178"/>
      <c r="AB8651" s="178"/>
      <c r="AC8651" s="178"/>
    </row>
    <row r="8652" spans="2:29" x14ac:dyDescent="0.35">
      <c r="B8652" s="222">
        <v>872900</v>
      </c>
      <c r="C8652" s="208">
        <v>373334</v>
      </c>
      <c r="D8652" s="309">
        <v>20533.37</v>
      </c>
      <c r="E8652" s="206">
        <v>29866.720000000001</v>
      </c>
      <c r="F8652" s="206">
        <v>33600.06</v>
      </c>
      <c r="G8652" s="205">
        <f t="shared" si="686"/>
        <v>0.42769389391682894</v>
      </c>
      <c r="H8652" s="207">
        <f t="shared" si="687"/>
        <v>0.45</v>
      </c>
      <c r="I8652" s="213">
        <v>353864</v>
      </c>
      <c r="J8652" s="213">
        <v>19462.52</v>
      </c>
      <c r="K8652" s="212">
        <v>28309.119999999999</v>
      </c>
      <c r="L8652" s="212">
        <v>31847.759999999998</v>
      </c>
      <c r="M8652" s="239">
        <f t="shared" si="684"/>
        <v>0.5152999999999156</v>
      </c>
      <c r="N8652" s="239"/>
      <c r="O8652" s="178"/>
      <c r="P8652" s="178"/>
      <c r="Q8652" s="178"/>
      <c r="R8652" s="178"/>
      <c r="S8652" s="178"/>
      <c r="T8652" s="178"/>
      <c r="U8652" s="178"/>
      <c r="V8652" s="178"/>
      <c r="W8652" s="178"/>
      <c r="X8652" s="178"/>
      <c r="Y8652" s="210">
        <f t="shared" si="683"/>
        <v>0.40538893344025662</v>
      </c>
      <c r="Z8652" s="211">
        <f t="shared" si="685"/>
        <v>0.46</v>
      </c>
      <c r="AA8652" s="178"/>
      <c r="AB8652" s="178"/>
      <c r="AC8652" s="178"/>
    </row>
    <row r="8653" spans="2:29" x14ac:dyDescent="0.35">
      <c r="B8653" s="222">
        <v>873000</v>
      </c>
      <c r="C8653" s="208">
        <v>373379</v>
      </c>
      <c r="D8653" s="309">
        <v>20535.84</v>
      </c>
      <c r="E8653" s="206">
        <v>29870.32</v>
      </c>
      <c r="F8653" s="206">
        <v>33604.11</v>
      </c>
      <c r="G8653" s="205">
        <f t="shared" si="686"/>
        <v>0.42769644902634596</v>
      </c>
      <c r="H8653" s="207">
        <f t="shared" si="687"/>
        <v>0.45</v>
      </c>
      <c r="I8653" s="213">
        <v>353908</v>
      </c>
      <c r="J8653" s="213">
        <v>19464.939999999999</v>
      </c>
      <c r="K8653" s="212">
        <v>28312.639999999999</v>
      </c>
      <c r="L8653" s="212">
        <v>31851.72</v>
      </c>
      <c r="M8653" s="239">
        <f t="shared" si="684"/>
        <v>0.51520000000018629</v>
      </c>
      <c r="N8653" s="239"/>
      <c r="O8653" s="178"/>
      <c r="P8653" s="178"/>
      <c r="Q8653" s="178"/>
      <c r="R8653" s="178"/>
      <c r="S8653" s="178"/>
      <c r="T8653" s="178"/>
      <c r="U8653" s="178"/>
      <c r="V8653" s="178"/>
      <c r="W8653" s="178"/>
      <c r="X8653" s="178"/>
      <c r="Y8653" s="210">
        <f t="shared" si="683"/>
        <v>0.40539289805269185</v>
      </c>
      <c r="Z8653" s="211">
        <f t="shared" si="685"/>
        <v>0.44</v>
      </c>
      <c r="AA8653" s="178"/>
      <c r="AB8653" s="178"/>
      <c r="AC8653" s="178"/>
    </row>
    <row r="8654" spans="2:29" x14ac:dyDescent="0.35">
      <c r="B8654" s="222">
        <v>873100</v>
      </c>
      <c r="C8654" s="208">
        <v>373424</v>
      </c>
      <c r="D8654" s="309">
        <v>20538.32</v>
      </c>
      <c r="E8654" s="206">
        <v>29873.919999999998</v>
      </c>
      <c r="F8654" s="206">
        <v>33608.160000000003</v>
      </c>
      <c r="G8654" s="205">
        <f t="shared" si="686"/>
        <v>0.42769900355056695</v>
      </c>
      <c r="H8654" s="207">
        <f t="shared" si="687"/>
        <v>0.45</v>
      </c>
      <c r="I8654" s="213">
        <v>353954</v>
      </c>
      <c r="J8654" s="213">
        <v>19467.47</v>
      </c>
      <c r="K8654" s="212">
        <v>28316.32</v>
      </c>
      <c r="L8654" s="212">
        <v>31855.86</v>
      </c>
      <c r="M8654" s="239">
        <f t="shared" si="684"/>
        <v>0.51529999999984288</v>
      </c>
      <c r="N8654" s="239"/>
      <c r="O8654" s="178"/>
      <c r="P8654" s="178"/>
      <c r="Q8654" s="178"/>
      <c r="R8654" s="178"/>
      <c r="S8654" s="178"/>
      <c r="T8654" s="178"/>
      <c r="U8654" s="178"/>
      <c r="V8654" s="178"/>
      <c r="W8654" s="178"/>
      <c r="X8654" s="178"/>
      <c r="Y8654" s="210">
        <f t="shared" si="683"/>
        <v>0.40539915244530983</v>
      </c>
      <c r="Z8654" s="211">
        <f t="shared" si="685"/>
        <v>0.46</v>
      </c>
      <c r="AA8654" s="178"/>
      <c r="AB8654" s="178"/>
      <c r="AC8654" s="178"/>
    </row>
    <row r="8655" spans="2:29" x14ac:dyDescent="0.35">
      <c r="B8655" s="222">
        <v>873200</v>
      </c>
      <c r="C8655" s="208">
        <v>373469</v>
      </c>
      <c r="D8655" s="309">
        <v>20540.79</v>
      </c>
      <c r="E8655" s="206">
        <v>29877.52</v>
      </c>
      <c r="F8655" s="206">
        <v>33612.21</v>
      </c>
      <c r="G8655" s="205">
        <f t="shared" si="686"/>
        <v>0.42770155748969307</v>
      </c>
      <c r="H8655" s="207">
        <f t="shared" si="687"/>
        <v>0.45</v>
      </c>
      <c r="I8655" s="213">
        <v>353998</v>
      </c>
      <c r="J8655" s="213">
        <v>19469.89</v>
      </c>
      <c r="K8655" s="212">
        <v>28319.84</v>
      </c>
      <c r="L8655" s="212">
        <v>31859.82</v>
      </c>
      <c r="M8655" s="239">
        <f t="shared" si="684"/>
        <v>0.51519999999996802</v>
      </c>
      <c r="N8655" s="239"/>
      <c r="O8655" s="178"/>
      <c r="P8655" s="178"/>
      <c r="Q8655" s="178"/>
      <c r="R8655" s="178"/>
      <c r="S8655" s="178"/>
      <c r="T8655" s="178"/>
      <c r="U8655" s="178"/>
      <c r="V8655" s="178"/>
      <c r="W8655" s="178"/>
      <c r="X8655" s="178"/>
      <c r="Y8655" s="210">
        <f t="shared" si="683"/>
        <v>0.40540311497938619</v>
      </c>
      <c r="Z8655" s="211">
        <f t="shared" si="685"/>
        <v>0.44</v>
      </c>
      <c r="AA8655" s="178"/>
      <c r="AB8655" s="178"/>
      <c r="AC8655" s="178"/>
    </row>
    <row r="8656" spans="2:29" x14ac:dyDescent="0.35">
      <c r="B8656" s="222">
        <v>873300</v>
      </c>
      <c r="C8656" s="208">
        <v>373514</v>
      </c>
      <c r="D8656" s="309">
        <v>20543.27</v>
      </c>
      <c r="E8656" s="206">
        <v>29881.119999999999</v>
      </c>
      <c r="F8656" s="206">
        <v>33616.26</v>
      </c>
      <c r="G8656" s="205">
        <f t="shared" si="686"/>
        <v>0.42770411084392534</v>
      </c>
      <c r="H8656" s="207">
        <f t="shared" si="687"/>
        <v>0.45</v>
      </c>
      <c r="I8656" s="213">
        <v>354044</v>
      </c>
      <c r="J8656" s="213">
        <v>19472.419999999998</v>
      </c>
      <c r="K8656" s="212">
        <v>28323.52</v>
      </c>
      <c r="L8656" s="212">
        <v>31863.96</v>
      </c>
      <c r="M8656" s="239">
        <f t="shared" si="684"/>
        <v>0.51530000000027942</v>
      </c>
      <c r="N8656" s="239"/>
      <c r="O8656" s="178"/>
      <c r="P8656" s="178"/>
      <c r="Q8656" s="178"/>
      <c r="R8656" s="178"/>
      <c r="S8656" s="178"/>
      <c r="T8656" s="178"/>
      <c r="U8656" s="178"/>
      <c r="V8656" s="178"/>
      <c r="W8656" s="178"/>
      <c r="X8656" s="178"/>
      <c r="Y8656" s="210">
        <f t="shared" si="683"/>
        <v>0.40540936676972406</v>
      </c>
      <c r="Z8656" s="211">
        <f t="shared" si="685"/>
        <v>0.46</v>
      </c>
      <c r="AA8656" s="178"/>
      <c r="AB8656" s="178"/>
      <c r="AC8656" s="178"/>
    </row>
    <row r="8657" spans="2:29" x14ac:dyDescent="0.35">
      <c r="B8657" s="222">
        <v>873400</v>
      </c>
      <c r="C8657" s="208">
        <v>373559</v>
      </c>
      <c r="D8657" s="309">
        <v>20545.740000000002</v>
      </c>
      <c r="E8657" s="206">
        <v>29884.720000000001</v>
      </c>
      <c r="F8657" s="206">
        <v>33620.31</v>
      </c>
      <c r="G8657" s="205">
        <f t="shared" si="686"/>
        <v>0.4277066636134646</v>
      </c>
      <c r="H8657" s="207">
        <f t="shared" si="687"/>
        <v>0.45</v>
      </c>
      <c r="I8657" s="213">
        <v>354088</v>
      </c>
      <c r="J8657" s="213">
        <v>19474.84</v>
      </c>
      <c r="K8657" s="212">
        <v>28327.040000000001</v>
      </c>
      <c r="L8657" s="212">
        <v>31867.919999999998</v>
      </c>
      <c r="M8657" s="239">
        <f t="shared" si="684"/>
        <v>0.51519999999982247</v>
      </c>
      <c r="N8657" s="239"/>
      <c r="O8657" s="178"/>
      <c r="P8657" s="178"/>
      <c r="Q8657" s="178"/>
      <c r="R8657" s="178"/>
      <c r="S8657" s="178"/>
      <c r="T8657" s="178"/>
      <c r="U8657" s="178"/>
      <c r="V8657" s="178"/>
      <c r="W8657" s="178"/>
      <c r="X8657" s="178"/>
      <c r="Y8657" s="210">
        <f t="shared" si="683"/>
        <v>0.40541332722692924</v>
      </c>
      <c r="Z8657" s="211">
        <f t="shared" si="685"/>
        <v>0.44</v>
      </c>
      <c r="AA8657" s="178"/>
      <c r="AB8657" s="178"/>
      <c r="AC8657" s="178"/>
    </row>
    <row r="8658" spans="2:29" x14ac:dyDescent="0.35">
      <c r="B8658" s="222">
        <v>873500</v>
      </c>
      <c r="C8658" s="208">
        <v>373604</v>
      </c>
      <c r="D8658" s="309">
        <v>20548.22</v>
      </c>
      <c r="E8658" s="206">
        <v>29888.32</v>
      </c>
      <c r="F8658" s="206">
        <v>33624.36</v>
      </c>
      <c r="G8658" s="205">
        <f t="shared" si="686"/>
        <v>0.42770921579851173</v>
      </c>
      <c r="H8658" s="207">
        <f t="shared" si="687"/>
        <v>0.45</v>
      </c>
      <c r="I8658" s="213">
        <v>354134</v>
      </c>
      <c r="J8658" s="213">
        <v>19477.37</v>
      </c>
      <c r="K8658" s="212">
        <v>28330.720000000001</v>
      </c>
      <c r="L8658" s="212">
        <v>31872.06</v>
      </c>
      <c r="M8658" s="239">
        <f t="shared" si="684"/>
        <v>0.51529999999955178</v>
      </c>
      <c r="N8658" s="239"/>
      <c r="O8658" s="178"/>
      <c r="P8658" s="178"/>
      <c r="Q8658" s="178"/>
      <c r="R8658" s="178"/>
      <c r="S8658" s="178"/>
      <c r="T8658" s="178"/>
      <c r="U8658" s="178"/>
      <c r="V8658" s="178"/>
      <c r="W8658" s="178"/>
      <c r="X8658" s="178"/>
      <c r="Y8658" s="210">
        <f t="shared" si="683"/>
        <v>0.40541957641671439</v>
      </c>
      <c r="Z8658" s="211">
        <f t="shared" si="685"/>
        <v>0.46</v>
      </c>
      <c r="AA8658" s="178"/>
      <c r="AB8658" s="178"/>
      <c r="AC8658" s="178"/>
    </row>
    <row r="8659" spans="2:29" x14ac:dyDescent="0.35">
      <c r="B8659" s="222">
        <v>873600</v>
      </c>
      <c r="C8659" s="208">
        <v>373649</v>
      </c>
      <c r="D8659" s="309">
        <v>20550.689999999999</v>
      </c>
      <c r="E8659" s="206">
        <v>29891.919999999998</v>
      </c>
      <c r="F8659" s="206">
        <v>33628.410000000003</v>
      </c>
      <c r="G8659" s="205">
        <f t="shared" si="686"/>
        <v>0.42771176739926742</v>
      </c>
      <c r="H8659" s="207">
        <f t="shared" si="687"/>
        <v>0.45</v>
      </c>
      <c r="I8659" s="213">
        <v>354178</v>
      </c>
      <c r="J8659" s="213">
        <v>19479.79</v>
      </c>
      <c r="K8659" s="212">
        <v>28334.240000000002</v>
      </c>
      <c r="L8659" s="212">
        <v>31876.02</v>
      </c>
      <c r="M8659" s="239">
        <f t="shared" si="684"/>
        <v>0.51519999999974975</v>
      </c>
      <c r="N8659" s="239"/>
      <c r="O8659" s="178"/>
      <c r="P8659" s="178"/>
      <c r="Q8659" s="178"/>
      <c r="R8659" s="178"/>
      <c r="S8659" s="178"/>
      <c r="T8659" s="178"/>
      <c r="U8659" s="178"/>
      <c r="V8659" s="178"/>
      <c r="W8659" s="178"/>
      <c r="X8659" s="178"/>
      <c r="Y8659" s="210">
        <f t="shared" si="683"/>
        <v>0.40542353479853482</v>
      </c>
      <c r="Z8659" s="211">
        <f t="shared" si="685"/>
        <v>0.44</v>
      </c>
      <c r="AA8659" s="178"/>
      <c r="AB8659" s="178"/>
      <c r="AC8659" s="178"/>
    </row>
    <row r="8660" spans="2:29" x14ac:dyDescent="0.35">
      <c r="B8660" s="222">
        <v>873700</v>
      </c>
      <c r="C8660" s="208">
        <v>373694</v>
      </c>
      <c r="D8660" s="309">
        <v>20553.169999999998</v>
      </c>
      <c r="E8660" s="206">
        <v>29895.52</v>
      </c>
      <c r="F8660" s="206">
        <v>33632.46</v>
      </c>
      <c r="G8660" s="205">
        <f t="shared" si="686"/>
        <v>0.42771431841593222</v>
      </c>
      <c r="H8660" s="207">
        <f t="shared" si="687"/>
        <v>0.45</v>
      </c>
      <c r="I8660" s="213">
        <v>354224</v>
      </c>
      <c r="J8660" s="213">
        <v>19482.32</v>
      </c>
      <c r="K8660" s="212">
        <v>28337.919999999998</v>
      </c>
      <c r="L8660" s="212">
        <v>31880.16</v>
      </c>
      <c r="M8660" s="239">
        <f t="shared" si="684"/>
        <v>0.51529999999998832</v>
      </c>
      <c r="N8660" s="239"/>
      <c r="O8660" s="178"/>
      <c r="P8660" s="178"/>
      <c r="Q8660" s="178"/>
      <c r="R8660" s="178"/>
      <c r="S8660" s="178"/>
      <c r="T8660" s="178"/>
      <c r="U8660" s="178"/>
      <c r="V8660" s="178"/>
      <c r="W8660" s="178"/>
      <c r="X8660" s="178"/>
      <c r="Y8660" s="210">
        <f t="shared" si="683"/>
        <v>0.40542978138949298</v>
      </c>
      <c r="Z8660" s="211">
        <f t="shared" si="685"/>
        <v>0.46</v>
      </c>
      <c r="AA8660" s="178"/>
      <c r="AB8660" s="178"/>
      <c r="AC8660" s="178"/>
    </row>
    <row r="8661" spans="2:29" x14ac:dyDescent="0.35">
      <c r="B8661" s="222">
        <v>873800</v>
      </c>
      <c r="C8661" s="208">
        <v>373739</v>
      </c>
      <c r="D8661" s="309">
        <v>20555.64</v>
      </c>
      <c r="E8661" s="206">
        <v>29899.119999999999</v>
      </c>
      <c r="F8661" s="206">
        <v>33636.51</v>
      </c>
      <c r="G8661" s="205">
        <f t="shared" si="686"/>
        <v>0.4277168688487068</v>
      </c>
      <c r="H8661" s="207">
        <f t="shared" si="687"/>
        <v>0.45</v>
      </c>
      <c r="I8661" s="213">
        <v>354268</v>
      </c>
      <c r="J8661" s="213">
        <v>19484.740000000002</v>
      </c>
      <c r="K8661" s="212">
        <v>28341.439999999999</v>
      </c>
      <c r="L8661" s="212">
        <v>31884.12</v>
      </c>
      <c r="M8661" s="239">
        <f t="shared" si="684"/>
        <v>0.51520000000025901</v>
      </c>
      <c r="N8661" s="239"/>
      <c r="O8661" s="178"/>
      <c r="P8661" s="178"/>
      <c r="Q8661" s="178"/>
      <c r="R8661" s="178"/>
      <c r="S8661" s="178"/>
      <c r="T8661" s="178"/>
      <c r="U8661" s="178"/>
      <c r="V8661" s="178"/>
      <c r="W8661" s="178"/>
      <c r="X8661" s="178"/>
      <c r="Y8661" s="210">
        <f t="shared" si="683"/>
        <v>0.40543373769741359</v>
      </c>
      <c r="Z8661" s="211">
        <f t="shared" si="685"/>
        <v>0.44</v>
      </c>
      <c r="AA8661" s="178"/>
      <c r="AB8661" s="178"/>
      <c r="AC8661" s="178"/>
    </row>
    <row r="8662" spans="2:29" x14ac:dyDescent="0.35">
      <c r="B8662" s="222">
        <v>873900</v>
      </c>
      <c r="C8662" s="208">
        <v>373784</v>
      </c>
      <c r="D8662" s="309">
        <v>20558.12</v>
      </c>
      <c r="E8662" s="206">
        <v>29902.720000000001</v>
      </c>
      <c r="F8662" s="206">
        <v>33640.559999999998</v>
      </c>
      <c r="G8662" s="205">
        <f t="shared" si="686"/>
        <v>0.42771941869779151</v>
      </c>
      <c r="H8662" s="207">
        <f t="shared" si="687"/>
        <v>0.45</v>
      </c>
      <c r="I8662" s="213">
        <v>354314</v>
      </c>
      <c r="J8662" s="213">
        <v>19487.27</v>
      </c>
      <c r="K8662" s="212">
        <v>28345.119999999999</v>
      </c>
      <c r="L8662" s="212">
        <v>31888.26</v>
      </c>
      <c r="M8662" s="239">
        <f t="shared" si="684"/>
        <v>0.5152999999999156</v>
      </c>
      <c r="N8662" s="239"/>
      <c r="O8662" s="178"/>
      <c r="P8662" s="178"/>
      <c r="Q8662" s="178"/>
      <c r="R8662" s="178"/>
      <c r="S8662" s="178"/>
      <c r="T8662" s="178"/>
      <c r="U8662" s="178"/>
      <c r="V8662" s="178"/>
      <c r="W8662" s="178"/>
      <c r="X8662" s="178"/>
      <c r="Y8662" s="210">
        <f t="shared" si="683"/>
        <v>0.40543998169126905</v>
      </c>
      <c r="Z8662" s="211">
        <f t="shared" si="685"/>
        <v>0.46</v>
      </c>
      <c r="AA8662" s="178"/>
      <c r="AB8662" s="178"/>
      <c r="AC8662" s="178"/>
    </row>
    <row r="8663" spans="2:29" x14ac:dyDescent="0.35">
      <c r="B8663" s="222">
        <v>874000</v>
      </c>
      <c r="C8663" s="208">
        <v>373829</v>
      </c>
      <c r="D8663" s="309">
        <v>20560.59</v>
      </c>
      <c r="E8663" s="206">
        <v>29906.32</v>
      </c>
      <c r="F8663" s="206">
        <v>33644.61</v>
      </c>
      <c r="G8663" s="205">
        <f t="shared" si="686"/>
        <v>0.42772196796338674</v>
      </c>
      <c r="H8663" s="207">
        <f t="shared" si="687"/>
        <v>0.45</v>
      </c>
      <c r="I8663" s="213">
        <v>354358</v>
      </c>
      <c r="J8663" s="213">
        <v>19489.689999999999</v>
      </c>
      <c r="K8663" s="212">
        <v>28348.639999999999</v>
      </c>
      <c r="L8663" s="212">
        <v>31892.22</v>
      </c>
      <c r="M8663" s="239">
        <f t="shared" si="684"/>
        <v>0.51520000000018629</v>
      </c>
      <c r="N8663" s="239"/>
      <c r="O8663" s="178"/>
      <c r="P8663" s="178"/>
      <c r="Q8663" s="178"/>
      <c r="R8663" s="178"/>
      <c r="S8663" s="178"/>
      <c r="T8663" s="178"/>
      <c r="U8663" s="178"/>
      <c r="V8663" s="178"/>
      <c r="W8663" s="178"/>
      <c r="X8663" s="178"/>
      <c r="Y8663" s="210">
        <f t="shared" si="683"/>
        <v>0.40544393592677347</v>
      </c>
      <c r="Z8663" s="211">
        <f t="shared" si="685"/>
        <v>0.44</v>
      </c>
      <c r="AA8663" s="178"/>
      <c r="AB8663" s="178"/>
      <c r="AC8663" s="178"/>
    </row>
    <row r="8664" spans="2:29" x14ac:dyDescent="0.35">
      <c r="B8664" s="222">
        <v>874100</v>
      </c>
      <c r="C8664" s="208">
        <v>373874</v>
      </c>
      <c r="D8664" s="309">
        <v>20563.07</v>
      </c>
      <c r="E8664" s="206">
        <v>29909.919999999998</v>
      </c>
      <c r="F8664" s="206">
        <v>33648.660000000003</v>
      </c>
      <c r="G8664" s="205">
        <f t="shared" si="686"/>
        <v>0.42772451664569272</v>
      </c>
      <c r="H8664" s="207">
        <f t="shared" si="687"/>
        <v>0.45</v>
      </c>
      <c r="I8664" s="213">
        <v>354404</v>
      </c>
      <c r="J8664" s="213">
        <v>19492.22</v>
      </c>
      <c r="K8664" s="212">
        <v>28352.32</v>
      </c>
      <c r="L8664" s="212">
        <v>31896.36</v>
      </c>
      <c r="M8664" s="239">
        <f t="shared" si="684"/>
        <v>0.51529999999984288</v>
      </c>
      <c r="N8664" s="239"/>
      <c r="O8664" s="178"/>
      <c r="P8664" s="178"/>
      <c r="Q8664" s="178"/>
      <c r="R8664" s="178"/>
      <c r="S8664" s="178"/>
      <c r="T8664" s="178"/>
      <c r="U8664" s="178"/>
      <c r="V8664" s="178"/>
      <c r="W8664" s="178"/>
      <c r="X8664" s="178"/>
      <c r="Y8664" s="210">
        <f t="shared" si="683"/>
        <v>0.40545017732524885</v>
      </c>
      <c r="Z8664" s="211">
        <f t="shared" si="685"/>
        <v>0.46</v>
      </c>
      <c r="AA8664" s="178"/>
      <c r="AB8664" s="178"/>
      <c r="AC8664" s="178"/>
    </row>
    <row r="8665" spans="2:29" x14ac:dyDescent="0.35">
      <c r="B8665" s="222">
        <v>874200</v>
      </c>
      <c r="C8665" s="208">
        <v>373919</v>
      </c>
      <c r="D8665" s="309">
        <v>20565.54</v>
      </c>
      <c r="E8665" s="206">
        <v>29913.52</v>
      </c>
      <c r="F8665" s="206">
        <v>33652.71</v>
      </c>
      <c r="G8665" s="205">
        <f t="shared" si="686"/>
        <v>0.42772706474490962</v>
      </c>
      <c r="H8665" s="207">
        <f t="shared" si="687"/>
        <v>0.45</v>
      </c>
      <c r="I8665" s="213">
        <v>354448</v>
      </c>
      <c r="J8665" s="213">
        <v>19494.64</v>
      </c>
      <c r="K8665" s="212">
        <v>28355.84</v>
      </c>
      <c r="L8665" s="212">
        <v>31900.32</v>
      </c>
      <c r="M8665" s="239">
        <f t="shared" si="684"/>
        <v>0.51519999999996802</v>
      </c>
      <c r="N8665" s="239"/>
      <c r="O8665" s="178"/>
      <c r="P8665" s="178"/>
      <c r="Q8665" s="178"/>
      <c r="R8665" s="178"/>
      <c r="S8665" s="178"/>
      <c r="T8665" s="178"/>
      <c r="U8665" s="178"/>
      <c r="V8665" s="178"/>
      <c r="W8665" s="178"/>
      <c r="X8665" s="178"/>
      <c r="Y8665" s="210">
        <f t="shared" si="683"/>
        <v>0.40545412948981924</v>
      </c>
      <c r="Z8665" s="211">
        <f t="shared" si="685"/>
        <v>0.44</v>
      </c>
      <c r="AA8665" s="178"/>
      <c r="AB8665" s="178"/>
      <c r="AC8665" s="178"/>
    </row>
    <row r="8666" spans="2:29" x14ac:dyDescent="0.35">
      <c r="B8666" s="222">
        <v>874300</v>
      </c>
      <c r="C8666" s="208">
        <v>373964</v>
      </c>
      <c r="D8666" s="309">
        <v>20568.02</v>
      </c>
      <c r="E8666" s="206">
        <v>29917.119999999999</v>
      </c>
      <c r="F8666" s="206">
        <v>33656.76</v>
      </c>
      <c r="G8666" s="205">
        <f t="shared" si="686"/>
        <v>0.42772961226123757</v>
      </c>
      <c r="H8666" s="207">
        <f t="shared" si="687"/>
        <v>0.45</v>
      </c>
      <c r="I8666" s="213">
        <v>354494</v>
      </c>
      <c r="J8666" s="213">
        <v>19497.169999999998</v>
      </c>
      <c r="K8666" s="212">
        <v>28359.52</v>
      </c>
      <c r="L8666" s="212">
        <v>31904.46</v>
      </c>
      <c r="M8666" s="239">
        <f t="shared" si="684"/>
        <v>0.51530000000027942</v>
      </c>
      <c r="N8666" s="239"/>
      <c r="O8666" s="178"/>
      <c r="P8666" s="178"/>
      <c r="Q8666" s="178"/>
      <c r="R8666" s="178"/>
      <c r="S8666" s="178"/>
      <c r="T8666" s="178"/>
      <c r="U8666" s="178"/>
      <c r="V8666" s="178"/>
      <c r="W8666" s="178"/>
      <c r="X8666" s="178"/>
      <c r="Y8666" s="210">
        <f t="shared" si="683"/>
        <v>0.40546036829463572</v>
      </c>
      <c r="Z8666" s="211">
        <f t="shared" si="685"/>
        <v>0.46</v>
      </c>
      <c r="AA8666" s="178"/>
      <c r="AB8666" s="178"/>
      <c r="AC8666" s="178"/>
    </row>
    <row r="8667" spans="2:29" x14ac:dyDescent="0.35">
      <c r="B8667" s="222">
        <v>874400</v>
      </c>
      <c r="C8667" s="208">
        <v>374009</v>
      </c>
      <c r="D8667" s="309">
        <v>20570.490000000002</v>
      </c>
      <c r="E8667" s="206">
        <v>29920.720000000001</v>
      </c>
      <c r="F8667" s="206">
        <v>33660.81</v>
      </c>
      <c r="G8667" s="205">
        <f t="shared" si="686"/>
        <v>0.4277321591948765</v>
      </c>
      <c r="H8667" s="207">
        <f t="shared" si="687"/>
        <v>0.45</v>
      </c>
      <c r="I8667" s="213">
        <v>354538</v>
      </c>
      <c r="J8667" s="213">
        <v>19499.59</v>
      </c>
      <c r="K8667" s="212">
        <v>28363.040000000001</v>
      </c>
      <c r="L8667" s="212">
        <v>31908.42</v>
      </c>
      <c r="M8667" s="239">
        <f t="shared" si="684"/>
        <v>0.51519999999982247</v>
      </c>
      <c r="N8667" s="239"/>
      <c r="O8667" s="178"/>
      <c r="P8667" s="178"/>
      <c r="Q8667" s="178"/>
      <c r="R8667" s="178"/>
      <c r="S8667" s="178"/>
      <c r="T8667" s="178"/>
      <c r="U8667" s="178"/>
      <c r="V8667" s="178"/>
      <c r="W8667" s="178"/>
      <c r="X8667" s="178"/>
      <c r="Y8667" s="210">
        <f t="shared" si="683"/>
        <v>0.405464318389753</v>
      </c>
      <c r="Z8667" s="211">
        <f t="shared" si="685"/>
        <v>0.44</v>
      </c>
      <c r="AA8667" s="178"/>
      <c r="AB8667" s="178"/>
      <c r="AC8667" s="178"/>
    </row>
    <row r="8668" spans="2:29" x14ac:dyDescent="0.35">
      <c r="B8668" s="222">
        <v>874500</v>
      </c>
      <c r="C8668" s="208">
        <v>374054</v>
      </c>
      <c r="D8668" s="309">
        <v>20572.97</v>
      </c>
      <c r="E8668" s="206">
        <v>29924.32</v>
      </c>
      <c r="F8668" s="206">
        <v>33664.86</v>
      </c>
      <c r="G8668" s="205">
        <f t="shared" si="686"/>
        <v>0.42773470554602633</v>
      </c>
      <c r="H8668" s="207">
        <f t="shared" si="687"/>
        <v>0.45</v>
      </c>
      <c r="I8668" s="213">
        <v>354584</v>
      </c>
      <c r="J8668" s="213">
        <v>19502.12</v>
      </c>
      <c r="K8668" s="212">
        <v>28366.720000000001</v>
      </c>
      <c r="L8668" s="212">
        <v>31912.560000000001</v>
      </c>
      <c r="M8668" s="239">
        <f t="shared" si="684"/>
        <v>0.51529999999955178</v>
      </c>
      <c r="N8668" s="239"/>
      <c r="O8668" s="178"/>
      <c r="P8668" s="178"/>
      <c r="Q8668" s="178"/>
      <c r="R8668" s="178"/>
      <c r="S8668" s="178"/>
      <c r="T8668" s="178"/>
      <c r="U8668" s="178"/>
      <c r="V8668" s="178"/>
      <c r="W8668" s="178"/>
      <c r="X8668" s="178"/>
      <c r="Y8668" s="210">
        <f t="shared" si="683"/>
        <v>0.4054705546026301</v>
      </c>
      <c r="Z8668" s="211">
        <f t="shared" si="685"/>
        <v>0.46</v>
      </c>
      <c r="AA8668" s="178"/>
      <c r="AB8668" s="178"/>
      <c r="AC8668" s="178"/>
    </row>
    <row r="8669" spans="2:29" x14ac:dyDescent="0.35">
      <c r="B8669" s="222">
        <v>874600</v>
      </c>
      <c r="C8669" s="208">
        <v>374099</v>
      </c>
      <c r="D8669" s="309">
        <v>20575.439999999999</v>
      </c>
      <c r="E8669" s="206">
        <v>29927.919999999998</v>
      </c>
      <c r="F8669" s="206">
        <v>33668.910000000003</v>
      </c>
      <c r="G8669" s="205">
        <f t="shared" si="686"/>
        <v>0.42773725131488682</v>
      </c>
      <c r="H8669" s="207">
        <f t="shared" si="687"/>
        <v>0.45</v>
      </c>
      <c r="I8669" s="213">
        <v>354628</v>
      </c>
      <c r="J8669" s="213">
        <v>19504.54</v>
      </c>
      <c r="K8669" s="212">
        <v>28370.240000000002</v>
      </c>
      <c r="L8669" s="212">
        <v>31916.52</v>
      </c>
      <c r="M8669" s="239">
        <f t="shared" si="684"/>
        <v>0.51519999999974975</v>
      </c>
      <c r="N8669" s="239"/>
      <c r="O8669" s="178"/>
      <c r="P8669" s="178"/>
      <c r="Q8669" s="178"/>
      <c r="R8669" s="178"/>
      <c r="S8669" s="178"/>
      <c r="T8669" s="178"/>
      <c r="U8669" s="178"/>
      <c r="V8669" s="178"/>
      <c r="W8669" s="178"/>
      <c r="X8669" s="178"/>
      <c r="Y8669" s="210">
        <f t="shared" si="683"/>
        <v>0.40547450262977364</v>
      </c>
      <c r="Z8669" s="211">
        <f t="shared" si="685"/>
        <v>0.44</v>
      </c>
      <c r="AA8669" s="178"/>
      <c r="AB8669" s="178"/>
      <c r="AC8669" s="178"/>
    </row>
    <row r="8670" spans="2:29" x14ac:dyDescent="0.35">
      <c r="B8670" s="222">
        <v>874700</v>
      </c>
      <c r="C8670" s="208">
        <v>374144</v>
      </c>
      <c r="D8670" s="309">
        <v>20577.919999999998</v>
      </c>
      <c r="E8670" s="206">
        <v>29931.52</v>
      </c>
      <c r="F8670" s="206">
        <v>33672.959999999999</v>
      </c>
      <c r="G8670" s="205">
        <f t="shared" si="686"/>
        <v>0.42773979650165772</v>
      </c>
      <c r="H8670" s="207">
        <f t="shared" si="687"/>
        <v>0.45</v>
      </c>
      <c r="I8670" s="213">
        <v>354674</v>
      </c>
      <c r="J8670" s="213">
        <v>19507.07</v>
      </c>
      <c r="K8670" s="212">
        <v>28373.919999999998</v>
      </c>
      <c r="L8670" s="212">
        <v>31920.66</v>
      </c>
      <c r="M8670" s="239">
        <f t="shared" si="684"/>
        <v>0.51529999999998832</v>
      </c>
      <c r="N8670" s="239"/>
      <c r="O8670" s="178"/>
      <c r="P8670" s="178"/>
      <c r="Q8670" s="178"/>
      <c r="R8670" s="178"/>
      <c r="S8670" s="178"/>
      <c r="T8670" s="178"/>
      <c r="U8670" s="178"/>
      <c r="V8670" s="178"/>
      <c r="W8670" s="178"/>
      <c r="X8670" s="178"/>
      <c r="Y8670" s="210">
        <f t="shared" si="683"/>
        <v>0.40548073625242942</v>
      </c>
      <c r="Z8670" s="211">
        <f t="shared" si="685"/>
        <v>0.46</v>
      </c>
      <c r="AA8670" s="178"/>
      <c r="AB8670" s="178"/>
      <c r="AC8670" s="178"/>
    </row>
    <row r="8671" spans="2:29" x14ac:dyDescent="0.35">
      <c r="B8671" s="222">
        <v>874800</v>
      </c>
      <c r="C8671" s="208">
        <v>374189</v>
      </c>
      <c r="D8671" s="309">
        <v>20580.39</v>
      </c>
      <c r="E8671" s="206">
        <v>29935.119999999999</v>
      </c>
      <c r="F8671" s="206">
        <v>33677.01</v>
      </c>
      <c r="G8671" s="205">
        <f t="shared" si="686"/>
        <v>0.42774234110653864</v>
      </c>
      <c r="H8671" s="207">
        <f t="shared" si="687"/>
        <v>0.45</v>
      </c>
      <c r="I8671" s="213">
        <v>354718</v>
      </c>
      <c r="J8671" s="213">
        <v>19509.490000000002</v>
      </c>
      <c r="K8671" s="212">
        <v>28377.439999999999</v>
      </c>
      <c r="L8671" s="212">
        <v>31924.62</v>
      </c>
      <c r="M8671" s="239">
        <f t="shared" si="684"/>
        <v>0.51520000000025901</v>
      </c>
      <c r="N8671" s="239"/>
      <c r="O8671" s="178"/>
      <c r="P8671" s="178"/>
      <c r="Q8671" s="178"/>
      <c r="R8671" s="178"/>
      <c r="S8671" s="178"/>
      <c r="T8671" s="178"/>
      <c r="U8671" s="178"/>
      <c r="V8671" s="178"/>
      <c r="W8671" s="178"/>
      <c r="X8671" s="178"/>
      <c r="Y8671" s="210">
        <f t="shared" si="683"/>
        <v>0.40548468221307726</v>
      </c>
      <c r="Z8671" s="211">
        <f t="shared" si="685"/>
        <v>0.44</v>
      </c>
      <c r="AA8671" s="178"/>
      <c r="AB8671" s="178"/>
      <c r="AC8671" s="178"/>
    </row>
    <row r="8672" spans="2:29" x14ac:dyDescent="0.35">
      <c r="B8672" s="222">
        <v>874900</v>
      </c>
      <c r="C8672" s="208">
        <v>374234</v>
      </c>
      <c r="D8672" s="309">
        <v>20582.87</v>
      </c>
      <c r="E8672" s="206">
        <v>29938.720000000001</v>
      </c>
      <c r="F8672" s="206">
        <v>33681.06</v>
      </c>
      <c r="G8672" s="205">
        <f t="shared" si="686"/>
        <v>0.42774488512972914</v>
      </c>
      <c r="H8672" s="207">
        <f t="shared" si="687"/>
        <v>0.45</v>
      </c>
      <c r="I8672" s="213">
        <v>354764</v>
      </c>
      <c r="J8672" s="213">
        <v>19512.02</v>
      </c>
      <c r="K8672" s="212">
        <v>28381.119999999999</v>
      </c>
      <c r="L8672" s="212">
        <v>31928.76</v>
      </c>
      <c r="M8672" s="239">
        <f t="shared" si="684"/>
        <v>0.5152999999999156</v>
      </c>
      <c r="N8672" s="239"/>
      <c r="O8672" s="178"/>
      <c r="P8672" s="178"/>
      <c r="Q8672" s="178"/>
      <c r="R8672" s="178"/>
      <c r="S8672" s="178"/>
      <c r="T8672" s="178"/>
      <c r="U8672" s="178"/>
      <c r="V8672" s="178"/>
      <c r="W8672" s="178"/>
      <c r="X8672" s="178"/>
      <c r="Y8672" s="210">
        <f t="shared" si="683"/>
        <v>0.40549091324722825</v>
      </c>
      <c r="Z8672" s="211">
        <f t="shared" si="685"/>
        <v>0.46</v>
      </c>
      <c r="AA8672" s="178"/>
      <c r="AB8672" s="178"/>
      <c r="AC8672" s="178"/>
    </row>
    <row r="8673" spans="2:29" x14ac:dyDescent="0.35">
      <c r="B8673" s="222">
        <v>875000</v>
      </c>
      <c r="C8673" s="208">
        <v>374279</v>
      </c>
      <c r="D8673" s="309">
        <v>20585.34</v>
      </c>
      <c r="E8673" s="206">
        <v>29942.32</v>
      </c>
      <c r="F8673" s="206">
        <v>33685.11</v>
      </c>
      <c r="G8673" s="205">
        <f t="shared" si="686"/>
        <v>0.42774742857142856</v>
      </c>
      <c r="H8673" s="207">
        <f t="shared" si="687"/>
        <v>0.45</v>
      </c>
      <c r="I8673" s="213">
        <v>354808</v>
      </c>
      <c r="J8673" s="213">
        <v>19514.439999999999</v>
      </c>
      <c r="K8673" s="212">
        <v>28384.639999999999</v>
      </c>
      <c r="L8673" s="212">
        <v>31932.720000000001</v>
      </c>
      <c r="M8673" s="239">
        <f t="shared" si="684"/>
        <v>0.51520000000018629</v>
      </c>
      <c r="N8673" s="239"/>
      <c r="O8673" s="178"/>
      <c r="P8673" s="178"/>
      <c r="Q8673" s="178"/>
      <c r="R8673" s="178"/>
      <c r="S8673" s="178"/>
      <c r="T8673" s="178"/>
      <c r="U8673" s="178"/>
      <c r="V8673" s="178"/>
      <c r="W8673" s="178"/>
      <c r="X8673" s="178"/>
      <c r="Y8673" s="210">
        <f t="shared" si="683"/>
        <v>0.40549485714285716</v>
      </c>
      <c r="Z8673" s="211">
        <f t="shared" si="685"/>
        <v>0.44</v>
      </c>
      <c r="AA8673" s="178"/>
      <c r="AB8673" s="178"/>
      <c r="AC8673" s="178"/>
    </row>
    <row r="8674" spans="2:29" x14ac:dyDescent="0.35">
      <c r="B8674" s="222">
        <v>875100</v>
      </c>
      <c r="C8674" s="208">
        <v>374324</v>
      </c>
      <c r="D8674" s="309">
        <v>20587.82</v>
      </c>
      <c r="E8674" s="206">
        <v>29945.919999999998</v>
      </c>
      <c r="F8674" s="206">
        <v>33689.160000000003</v>
      </c>
      <c r="G8674" s="205">
        <f t="shared" si="686"/>
        <v>0.42774997143183635</v>
      </c>
      <c r="H8674" s="207">
        <f t="shared" si="687"/>
        <v>0.45</v>
      </c>
      <c r="I8674" s="213">
        <v>354854</v>
      </c>
      <c r="J8674" s="213">
        <v>19516.97</v>
      </c>
      <c r="K8674" s="212">
        <v>28388.32</v>
      </c>
      <c r="L8674" s="212">
        <v>31936.86</v>
      </c>
      <c r="M8674" s="239">
        <f t="shared" si="684"/>
        <v>0.51529999999984288</v>
      </c>
      <c r="N8674" s="239"/>
      <c r="O8674" s="178"/>
      <c r="P8674" s="178"/>
      <c r="Q8674" s="178"/>
      <c r="R8674" s="178"/>
      <c r="S8674" s="178"/>
      <c r="T8674" s="178"/>
      <c r="U8674" s="178"/>
      <c r="V8674" s="178"/>
      <c r="W8674" s="178"/>
      <c r="X8674" s="178"/>
      <c r="Y8674" s="210">
        <f t="shared" si="683"/>
        <v>0.40550108559021825</v>
      </c>
      <c r="Z8674" s="211">
        <f t="shared" si="685"/>
        <v>0.46</v>
      </c>
      <c r="AA8674" s="178"/>
      <c r="AB8674" s="178"/>
      <c r="AC8674" s="178"/>
    </row>
    <row r="8675" spans="2:29" x14ac:dyDescent="0.35">
      <c r="B8675" s="222">
        <v>875200</v>
      </c>
      <c r="C8675" s="208">
        <v>374369</v>
      </c>
      <c r="D8675" s="309">
        <v>20590.29</v>
      </c>
      <c r="E8675" s="206">
        <v>29949.52</v>
      </c>
      <c r="F8675" s="206">
        <v>33693.21</v>
      </c>
      <c r="G8675" s="205">
        <f t="shared" si="686"/>
        <v>0.42775251371115175</v>
      </c>
      <c r="H8675" s="207">
        <f t="shared" si="687"/>
        <v>0.45</v>
      </c>
      <c r="I8675" s="213">
        <v>354898</v>
      </c>
      <c r="J8675" s="213">
        <v>19519.39</v>
      </c>
      <c r="K8675" s="212">
        <v>28391.84</v>
      </c>
      <c r="L8675" s="212">
        <v>31940.82</v>
      </c>
      <c r="M8675" s="239">
        <f t="shared" si="684"/>
        <v>0.51519999999996802</v>
      </c>
      <c r="N8675" s="239"/>
      <c r="O8675" s="178"/>
      <c r="P8675" s="178"/>
      <c r="Q8675" s="178"/>
      <c r="R8675" s="178"/>
      <c r="S8675" s="178"/>
      <c r="T8675" s="178"/>
      <c r="U8675" s="178"/>
      <c r="V8675" s="178"/>
      <c r="W8675" s="178"/>
      <c r="X8675" s="178"/>
      <c r="Y8675" s="210">
        <f t="shared" si="683"/>
        <v>0.40550502742230349</v>
      </c>
      <c r="Z8675" s="211">
        <f t="shared" si="685"/>
        <v>0.44</v>
      </c>
      <c r="AA8675" s="178"/>
      <c r="AB8675" s="178"/>
      <c r="AC8675" s="178"/>
    </row>
    <row r="8676" spans="2:29" x14ac:dyDescent="0.35">
      <c r="B8676" s="222">
        <v>875300</v>
      </c>
      <c r="C8676" s="208">
        <v>374414</v>
      </c>
      <c r="D8676" s="309">
        <v>20592.77</v>
      </c>
      <c r="E8676" s="206">
        <v>29953.119999999999</v>
      </c>
      <c r="F8676" s="206">
        <v>33697.26</v>
      </c>
      <c r="G8676" s="205">
        <f t="shared" si="686"/>
        <v>0.42775505540957387</v>
      </c>
      <c r="H8676" s="207">
        <f t="shared" si="687"/>
        <v>0.45</v>
      </c>
      <c r="I8676" s="213">
        <v>354944</v>
      </c>
      <c r="J8676" s="213">
        <v>19521.919999999998</v>
      </c>
      <c r="K8676" s="212">
        <v>28395.52</v>
      </c>
      <c r="L8676" s="212">
        <v>31944.959999999999</v>
      </c>
      <c r="M8676" s="239">
        <f t="shared" si="684"/>
        <v>0.51530000000027942</v>
      </c>
      <c r="N8676" s="239"/>
      <c r="O8676" s="178"/>
      <c r="P8676" s="178"/>
      <c r="Q8676" s="178"/>
      <c r="R8676" s="178"/>
      <c r="S8676" s="178"/>
      <c r="T8676" s="178"/>
      <c r="U8676" s="178"/>
      <c r="V8676" s="178"/>
      <c r="W8676" s="178"/>
      <c r="X8676" s="178"/>
      <c r="Y8676" s="210">
        <f t="shared" si="683"/>
        <v>0.40551125328458815</v>
      </c>
      <c r="Z8676" s="211">
        <f t="shared" si="685"/>
        <v>0.46</v>
      </c>
      <c r="AA8676" s="178"/>
      <c r="AB8676" s="178"/>
      <c r="AC8676" s="178"/>
    </row>
    <row r="8677" spans="2:29" x14ac:dyDescent="0.35">
      <c r="B8677" s="222">
        <v>875400</v>
      </c>
      <c r="C8677" s="208">
        <v>374459</v>
      </c>
      <c r="D8677" s="309">
        <v>20595.240000000002</v>
      </c>
      <c r="E8677" s="206">
        <v>29956.720000000001</v>
      </c>
      <c r="F8677" s="206">
        <v>33701.31</v>
      </c>
      <c r="G8677" s="205">
        <f t="shared" si="686"/>
        <v>0.42775759652730183</v>
      </c>
      <c r="H8677" s="207">
        <f t="shared" si="687"/>
        <v>0.45</v>
      </c>
      <c r="I8677" s="213">
        <v>354988</v>
      </c>
      <c r="J8677" s="213">
        <v>19524.34</v>
      </c>
      <c r="K8677" s="212">
        <v>28399.040000000001</v>
      </c>
      <c r="L8677" s="212">
        <v>31948.92</v>
      </c>
      <c r="M8677" s="239">
        <f t="shared" si="684"/>
        <v>0.51519999999982247</v>
      </c>
      <c r="N8677" s="239"/>
      <c r="O8677" s="178"/>
      <c r="P8677" s="178"/>
      <c r="Q8677" s="178"/>
      <c r="R8677" s="178"/>
      <c r="S8677" s="178"/>
      <c r="T8677" s="178"/>
      <c r="U8677" s="178"/>
      <c r="V8677" s="178"/>
      <c r="W8677" s="178"/>
      <c r="X8677" s="178"/>
      <c r="Y8677" s="210">
        <f t="shared" si="683"/>
        <v>0.4055151930546036</v>
      </c>
      <c r="Z8677" s="211">
        <f t="shared" si="685"/>
        <v>0.44</v>
      </c>
      <c r="AA8677" s="178"/>
      <c r="AB8677" s="178"/>
      <c r="AC8677" s="178"/>
    </row>
    <row r="8678" spans="2:29" x14ac:dyDescent="0.35">
      <c r="B8678" s="222">
        <v>875500</v>
      </c>
      <c r="C8678" s="208">
        <v>374504</v>
      </c>
      <c r="D8678" s="309">
        <v>20597.72</v>
      </c>
      <c r="E8678" s="206">
        <v>29960.32</v>
      </c>
      <c r="F8678" s="206">
        <v>33705.360000000001</v>
      </c>
      <c r="G8678" s="205">
        <f t="shared" si="686"/>
        <v>0.42776013706453453</v>
      </c>
      <c r="H8678" s="207">
        <f t="shared" si="687"/>
        <v>0.45</v>
      </c>
      <c r="I8678" s="213">
        <v>355034</v>
      </c>
      <c r="J8678" s="213">
        <v>19526.87</v>
      </c>
      <c r="K8678" s="212">
        <v>28402.720000000001</v>
      </c>
      <c r="L8678" s="212">
        <v>31953.06</v>
      </c>
      <c r="M8678" s="239">
        <f t="shared" si="684"/>
        <v>0.51529999999955178</v>
      </c>
      <c r="N8678" s="239"/>
      <c r="O8678" s="178"/>
      <c r="P8678" s="178"/>
      <c r="Q8678" s="178"/>
      <c r="R8678" s="178"/>
      <c r="S8678" s="178"/>
      <c r="T8678" s="178"/>
      <c r="U8678" s="178"/>
      <c r="V8678" s="178"/>
      <c r="W8678" s="178"/>
      <c r="X8678" s="178"/>
      <c r="Y8678" s="210">
        <f t="shared" si="683"/>
        <v>0.40552141633352368</v>
      </c>
      <c r="Z8678" s="211">
        <f t="shared" si="685"/>
        <v>0.46</v>
      </c>
      <c r="AA8678" s="178"/>
      <c r="AB8678" s="178"/>
      <c r="AC8678" s="178"/>
    </row>
    <row r="8679" spans="2:29" x14ac:dyDescent="0.35">
      <c r="B8679" s="222">
        <v>875600</v>
      </c>
      <c r="C8679" s="208">
        <v>374549</v>
      </c>
      <c r="D8679" s="309">
        <v>20600.189999999999</v>
      </c>
      <c r="E8679" s="206">
        <v>29963.919999999998</v>
      </c>
      <c r="F8679" s="206">
        <v>33709.410000000003</v>
      </c>
      <c r="G8679" s="205">
        <f t="shared" si="686"/>
        <v>0.42776267702147097</v>
      </c>
      <c r="H8679" s="207">
        <f t="shared" si="687"/>
        <v>0.45</v>
      </c>
      <c r="I8679" s="213">
        <v>355078</v>
      </c>
      <c r="J8679" s="213">
        <v>19529.29</v>
      </c>
      <c r="K8679" s="212">
        <v>28406.240000000002</v>
      </c>
      <c r="L8679" s="212">
        <v>31957.02</v>
      </c>
      <c r="M8679" s="239">
        <f t="shared" si="684"/>
        <v>0.51519999999974975</v>
      </c>
      <c r="N8679" s="239"/>
      <c r="O8679" s="178"/>
      <c r="P8679" s="178"/>
      <c r="Q8679" s="178"/>
      <c r="R8679" s="178"/>
      <c r="S8679" s="178"/>
      <c r="T8679" s="178"/>
      <c r="U8679" s="178"/>
      <c r="V8679" s="178"/>
      <c r="W8679" s="178"/>
      <c r="X8679" s="178"/>
      <c r="Y8679" s="210">
        <f t="shared" si="683"/>
        <v>0.40552535404294199</v>
      </c>
      <c r="Z8679" s="211">
        <f t="shared" si="685"/>
        <v>0.44</v>
      </c>
      <c r="AA8679" s="178"/>
      <c r="AB8679" s="178"/>
      <c r="AC8679" s="178"/>
    </row>
    <row r="8680" spans="2:29" x14ac:dyDescent="0.35">
      <c r="B8680" s="222">
        <v>875700</v>
      </c>
      <c r="C8680" s="208">
        <v>374594</v>
      </c>
      <c r="D8680" s="309">
        <v>20602.669999999998</v>
      </c>
      <c r="E8680" s="206">
        <v>29967.52</v>
      </c>
      <c r="F8680" s="206">
        <v>33713.46</v>
      </c>
      <c r="G8680" s="205">
        <f t="shared" si="686"/>
        <v>0.42776521639830994</v>
      </c>
      <c r="H8680" s="207">
        <f t="shared" si="687"/>
        <v>0.45</v>
      </c>
      <c r="I8680" s="213">
        <v>355124</v>
      </c>
      <c r="J8680" s="213">
        <v>19531.82</v>
      </c>
      <c r="K8680" s="212">
        <v>28409.919999999998</v>
      </c>
      <c r="L8680" s="212">
        <v>31961.16</v>
      </c>
      <c r="M8680" s="239">
        <f t="shared" si="684"/>
        <v>0.51529999999998832</v>
      </c>
      <c r="N8680" s="239"/>
      <c r="O8680" s="178"/>
      <c r="P8680" s="178"/>
      <c r="Q8680" s="178"/>
      <c r="R8680" s="178"/>
      <c r="S8680" s="178"/>
      <c r="T8680" s="178"/>
      <c r="U8680" s="178"/>
      <c r="V8680" s="178"/>
      <c r="W8680" s="178"/>
      <c r="X8680" s="178"/>
      <c r="Y8680" s="210">
        <f t="shared" si="683"/>
        <v>0.40553157474020785</v>
      </c>
      <c r="Z8680" s="211">
        <f t="shared" si="685"/>
        <v>0.46</v>
      </c>
      <c r="AA8680" s="178"/>
      <c r="AB8680" s="178"/>
      <c r="AC8680" s="178"/>
    </row>
    <row r="8681" spans="2:29" x14ac:dyDescent="0.35">
      <c r="B8681" s="222">
        <v>875800</v>
      </c>
      <c r="C8681" s="208">
        <v>374639</v>
      </c>
      <c r="D8681" s="309">
        <v>20605.14</v>
      </c>
      <c r="E8681" s="206">
        <v>29971.119999999999</v>
      </c>
      <c r="F8681" s="206">
        <v>33717.51</v>
      </c>
      <c r="G8681" s="205">
        <f t="shared" si="686"/>
        <v>0.42776775519525007</v>
      </c>
      <c r="H8681" s="207">
        <f t="shared" si="687"/>
        <v>0.45</v>
      </c>
      <c r="I8681" s="213">
        <v>355168</v>
      </c>
      <c r="J8681" s="213">
        <v>19534.240000000002</v>
      </c>
      <c r="K8681" s="212">
        <v>28413.439999999999</v>
      </c>
      <c r="L8681" s="212">
        <v>31965.119999999999</v>
      </c>
      <c r="M8681" s="239">
        <f t="shared" si="684"/>
        <v>0.51520000000025901</v>
      </c>
      <c r="N8681" s="239"/>
      <c r="O8681" s="178"/>
      <c r="P8681" s="178"/>
      <c r="Q8681" s="178"/>
      <c r="R8681" s="178"/>
      <c r="S8681" s="178"/>
      <c r="T8681" s="178"/>
      <c r="U8681" s="178"/>
      <c r="V8681" s="178"/>
      <c r="W8681" s="178"/>
      <c r="X8681" s="178"/>
      <c r="Y8681" s="210">
        <f t="shared" si="683"/>
        <v>0.40553551039050012</v>
      </c>
      <c r="Z8681" s="211">
        <f t="shared" si="685"/>
        <v>0.44</v>
      </c>
      <c r="AA8681" s="178"/>
      <c r="AB8681" s="178"/>
      <c r="AC8681" s="178"/>
    </row>
    <row r="8682" spans="2:29" x14ac:dyDescent="0.35">
      <c r="B8682" s="222">
        <v>875900</v>
      </c>
      <c r="C8682" s="208">
        <v>374684</v>
      </c>
      <c r="D8682" s="309">
        <v>20607.62</v>
      </c>
      <c r="E8682" s="206">
        <v>29974.720000000001</v>
      </c>
      <c r="F8682" s="206">
        <v>33721.56</v>
      </c>
      <c r="G8682" s="205">
        <f t="shared" si="686"/>
        <v>0.42777029341249001</v>
      </c>
      <c r="H8682" s="207">
        <f t="shared" si="687"/>
        <v>0.45</v>
      </c>
      <c r="I8682" s="213">
        <v>355214</v>
      </c>
      <c r="J8682" s="213">
        <v>19536.77</v>
      </c>
      <c r="K8682" s="212">
        <v>28417.119999999999</v>
      </c>
      <c r="L8682" s="212">
        <v>31969.26</v>
      </c>
      <c r="M8682" s="239">
        <f t="shared" si="684"/>
        <v>0.5152999999999156</v>
      </c>
      <c r="N8682" s="239"/>
      <c r="O8682" s="178"/>
      <c r="P8682" s="178"/>
      <c r="Q8682" s="178"/>
      <c r="R8682" s="178"/>
      <c r="S8682" s="178"/>
      <c r="T8682" s="178"/>
      <c r="U8682" s="178"/>
      <c r="V8682" s="178"/>
      <c r="W8682" s="178"/>
      <c r="X8682" s="178"/>
      <c r="Y8682" s="210">
        <f t="shared" si="683"/>
        <v>0.40554172850782055</v>
      </c>
      <c r="Z8682" s="211">
        <f t="shared" si="685"/>
        <v>0.46</v>
      </c>
      <c r="AA8682" s="178"/>
      <c r="AB8682" s="178"/>
      <c r="AC8682" s="178"/>
    </row>
    <row r="8683" spans="2:29" x14ac:dyDescent="0.35">
      <c r="B8683" s="222">
        <v>876000</v>
      </c>
      <c r="C8683" s="208">
        <v>374729</v>
      </c>
      <c r="D8683" s="309">
        <v>20610.09</v>
      </c>
      <c r="E8683" s="206">
        <v>29978.32</v>
      </c>
      <c r="F8683" s="206">
        <v>33725.61</v>
      </c>
      <c r="G8683" s="205">
        <f t="shared" si="686"/>
        <v>0.42777283105022829</v>
      </c>
      <c r="H8683" s="207">
        <f t="shared" si="687"/>
        <v>0.45</v>
      </c>
      <c r="I8683" s="213">
        <v>355258</v>
      </c>
      <c r="J8683" s="213">
        <v>19539.189999999999</v>
      </c>
      <c r="K8683" s="212">
        <v>28420.639999999999</v>
      </c>
      <c r="L8683" s="212">
        <v>31973.22</v>
      </c>
      <c r="M8683" s="239">
        <f t="shared" si="684"/>
        <v>0.51520000000018629</v>
      </c>
      <c r="N8683" s="239"/>
      <c r="O8683" s="178"/>
      <c r="P8683" s="178"/>
      <c r="Q8683" s="178"/>
      <c r="R8683" s="178"/>
      <c r="S8683" s="178"/>
      <c r="T8683" s="178"/>
      <c r="U8683" s="178"/>
      <c r="V8683" s="178"/>
      <c r="W8683" s="178"/>
      <c r="X8683" s="178"/>
      <c r="Y8683" s="210">
        <f t="shared" si="683"/>
        <v>0.40554566210045662</v>
      </c>
      <c r="Z8683" s="211">
        <f t="shared" si="685"/>
        <v>0.44</v>
      </c>
      <c r="AA8683" s="178"/>
      <c r="AB8683" s="178"/>
      <c r="AC8683" s="178"/>
    </row>
    <row r="8684" spans="2:29" x14ac:dyDescent="0.35">
      <c r="B8684" s="222">
        <v>876100</v>
      </c>
      <c r="C8684" s="208">
        <v>374774</v>
      </c>
      <c r="D8684" s="309">
        <v>20612.57</v>
      </c>
      <c r="E8684" s="206">
        <v>29981.919999999998</v>
      </c>
      <c r="F8684" s="206">
        <v>33729.660000000003</v>
      </c>
      <c r="G8684" s="205">
        <f t="shared" si="686"/>
        <v>0.4277753681086634</v>
      </c>
      <c r="H8684" s="207">
        <f t="shared" si="687"/>
        <v>0.45</v>
      </c>
      <c r="I8684" s="213">
        <v>355304</v>
      </c>
      <c r="J8684" s="213">
        <v>19541.72</v>
      </c>
      <c r="K8684" s="212">
        <v>28424.32</v>
      </c>
      <c r="L8684" s="212">
        <v>31977.360000000001</v>
      </c>
      <c r="M8684" s="239">
        <f t="shared" si="684"/>
        <v>0.51529999999984288</v>
      </c>
      <c r="N8684" s="239"/>
      <c r="O8684" s="178"/>
      <c r="P8684" s="178"/>
      <c r="Q8684" s="178"/>
      <c r="R8684" s="178"/>
      <c r="S8684" s="178"/>
      <c r="T8684" s="178"/>
      <c r="U8684" s="178"/>
      <c r="V8684" s="178"/>
      <c r="W8684" s="178"/>
      <c r="X8684" s="178"/>
      <c r="Y8684" s="210">
        <f t="shared" si="683"/>
        <v>0.40555187763953887</v>
      </c>
      <c r="Z8684" s="211">
        <f t="shared" si="685"/>
        <v>0.46</v>
      </c>
      <c r="AA8684" s="178"/>
      <c r="AB8684" s="178"/>
      <c r="AC8684" s="178"/>
    </row>
    <row r="8685" spans="2:29" x14ac:dyDescent="0.35">
      <c r="B8685" s="222">
        <v>876200</v>
      </c>
      <c r="C8685" s="208">
        <v>374819</v>
      </c>
      <c r="D8685" s="309">
        <v>20615.04</v>
      </c>
      <c r="E8685" s="206">
        <v>29985.52</v>
      </c>
      <c r="F8685" s="206">
        <v>33733.71</v>
      </c>
      <c r="G8685" s="205">
        <f t="shared" si="686"/>
        <v>0.42777790458799358</v>
      </c>
      <c r="H8685" s="207">
        <f t="shared" si="687"/>
        <v>0.45</v>
      </c>
      <c r="I8685" s="213">
        <v>355348</v>
      </c>
      <c r="J8685" s="213">
        <v>19544.14</v>
      </c>
      <c r="K8685" s="212">
        <v>28427.84</v>
      </c>
      <c r="L8685" s="212">
        <v>31981.32</v>
      </c>
      <c r="M8685" s="239">
        <f t="shared" si="684"/>
        <v>0.51519999999996802</v>
      </c>
      <c r="N8685" s="239"/>
      <c r="O8685" s="178"/>
      <c r="P8685" s="178"/>
      <c r="Q8685" s="178"/>
      <c r="R8685" s="178"/>
      <c r="S8685" s="178"/>
      <c r="T8685" s="178"/>
      <c r="U8685" s="178"/>
      <c r="V8685" s="178"/>
      <c r="W8685" s="178"/>
      <c r="X8685" s="178"/>
      <c r="Y8685" s="210">
        <f t="shared" si="683"/>
        <v>0.40555580917598721</v>
      </c>
      <c r="Z8685" s="211">
        <f t="shared" si="685"/>
        <v>0.44</v>
      </c>
      <c r="AA8685" s="178"/>
      <c r="AB8685" s="178"/>
      <c r="AC8685" s="178"/>
    </row>
    <row r="8686" spans="2:29" x14ac:dyDescent="0.35">
      <c r="B8686" s="222">
        <v>876300</v>
      </c>
      <c r="C8686" s="208">
        <v>374864</v>
      </c>
      <c r="D8686" s="309">
        <v>20617.52</v>
      </c>
      <c r="E8686" s="206">
        <v>29989.119999999999</v>
      </c>
      <c r="F8686" s="206">
        <v>33737.760000000002</v>
      </c>
      <c r="G8686" s="205">
        <f t="shared" si="686"/>
        <v>0.42778044048841724</v>
      </c>
      <c r="H8686" s="207">
        <f t="shared" si="687"/>
        <v>0.45</v>
      </c>
      <c r="I8686" s="213">
        <v>355394</v>
      </c>
      <c r="J8686" s="213">
        <v>19546.669999999998</v>
      </c>
      <c r="K8686" s="212">
        <v>28431.52</v>
      </c>
      <c r="L8686" s="212">
        <v>31985.46</v>
      </c>
      <c r="M8686" s="239">
        <f t="shared" si="684"/>
        <v>0.51530000000027942</v>
      </c>
      <c r="N8686" s="239"/>
      <c r="O8686" s="178"/>
      <c r="P8686" s="178"/>
      <c r="Q8686" s="178"/>
      <c r="R8686" s="178"/>
      <c r="S8686" s="178"/>
      <c r="T8686" s="178"/>
      <c r="U8686" s="178"/>
      <c r="V8686" s="178"/>
      <c r="W8686" s="178"/>
      <c r="X8686" s="178"/>
      <c r="Y8686" s="210">
        <f t="shared" si="683"/>
        <v>0.40556202213853704</v>
      </c>
      <c r="Z8686" s="211">
        <f t="shared" si="685"/>
        <v>0.46</v>
      </c>
      <c r="AA8686" s="178"/>
      <c r="AB8686" s="178"/>
      <c r="AC8686" s="178"/>
    </row>
    <row r="8687" spans="2:29" x14ac:dyDescent="0.35">
      <c r="B8687" s="222">
        <v>876400</v>
      </c>
      <c r="C8687" s="208">
        <v>374909</v>
      </c>
      <c r="D8687" s="309">
        <v>20619.990000000002</v>
      </c>
      <c r="E8687" s="206">
        <v>29992.720000000001</v>
      </c>
      <c r="F8687" s="206">
        <v>33741.81</v>
      </c>
      <c r="G8687" s="205">
        <f t="shared" si="686"/>
        <v>0.42778297581013236</v>
      </c>
      <c r="H8687" s="207">
        <f t="shared" si="687"/>
        <v>0.45</v>
      </c>
      <c r="I8687" s="213">
        <v>355438</v>
      </c>
      <c r="J8687" s="213">
        <v>19549.09</v>
      </c>
      <c r="K8687" s="212">
        <v>28435.040000000001</v>
      </c>
      <c r="L8687" s="212">
        <v>31989.42</v>
      </c>
      <c r="M8687" s="239">
        <f t="shared" si="684"/>
        <v>0.51519999999982247</v>
      </c>
      <c r="N8687" s="239"/>
      <c r="O8687" s="178"/>
      <c r="P8687" s="178"/>
      <c r="Q8687" s="178"/>
      <c r="R8687" s="178"/>
      <c r="S8687" s="178"/>
      <c r="T8687" s="178"/>
      <c r="U8687" s="178"/>
      <c r="V8687" s="178"/>
      <c r="W8687" s="178"/>
      <c r="X8687" s="178"/>
      <c r="Y8687" s="210">
        <f t="shared" si="683"/>
        <v>0.40556595162026471</v>
      </c>
      <c r="Z8687" s="211">
        <f t="shared" si="685"/>
        <v>0.44</v>
      </c>
      <c r="AA8687" s="178"/>
      <c r="AB8687" s="178"/>
      <c r="AC8687" s="178"/>
    </row>
    <row r="8688" spans="2:29" x14ac:dyDescent="0.35">
      <c r="B8688" s="222">
        <v>876500</v>
      </c>
      <c r="C8688" s="208">
        <v>374954</v>
      </c>
      <c r="D8688" s="309">
        <v>20622.47</v>
      </c>
      <c r="E8688" s="206">
        <v>29996.32</v>
      </c>
      <c r="F8688" s="206">
        <v>33745.86</v>
      </c>
      <c r="G8688" s="205">
        <f t="shared" si="686"/>
        <v>0.42778551055333713</v>
      </c>
      <c r="H8688" s="207">
        <f t="shared" si="687"/>
        <v>0.45</v>
      </c>
      <c r="I8688" s="213">
        <v>355484</v>
      </c>
      <c r="J8688" s="213">
        <v>19551.62</v>
      </c>
      <c r="K8688" s="212">
        <v>28438.720000000001</v>
      </c>
      <c r="L8688" s="212">
        <v>31993.56</v>
      </c>
      <c r="M8688" s="239">
        <f t="shared" si="684"/>
        <v>0.51529999999955178</v>
      </c>
      <c r="N8688" s="239"/>
      <c r="O8688" s="178"/>
      <c r="P8688" s="178"/>
      <c r="Q8688" s="178"/>
      <c r="R8688" s="178"/>
      <c r="S8688" s="178"/>
      <c r="T8688" s="178"/>
      <c r="U8688" s="178"/>
      <c r="V8688" s="178"/>
      <c r="W8688" s="178"/>
      <c r="X8688" s="178"/>
      <c r="Y8688" s="210">
        <f t="shared" si="683"/>
        <v>0.40557216200798629</v>
      </c>
      <c r="Z8688" s="211">
        <f t="shared" si="685"/>
        <v>0.46</v>
      </c>
      <c r="AA8688" s="178"/>
      <c r="AB8688" s="178"/>
      <c r="AC8688" s="178"/>
    </row>
    <row r="8689" spans="2:29" x14ac:dyDescent="0.35">
      <c r="B8689" s="222">
        <v>876600</v>
      </c>
      <c r="C8689" s="208">
        <v>374999</v>
      </c>
      <c r="D8689" s="309">
        <v>20624.939999999999</v>
      </c>
      <c r="E8689" s="206">
        <v>29999.919999999998</v>
      </c>
      <c r="F8689" s="206">
        <v>33749.910000000003</v>
      </c>
      <c r="G8689" s="205">
        <f t="shared" si="686"/>
        <v>0.42778804471822951</v>
      </c>
      <c r="H8689" s="207">
        <f t="shared" si="687"/>
        <v>0.45</v>
      </c>
      <c r="I8689" s="213">
        <v>355528</v>
      </c>
      <c r="J8689" s="213">
        <v>19554.04</v>
      </c>
      <c r="K8689" s="212">
        <v>28442.240000000002</v>
      </c>
      <c r="L8689" s="212">
        <v>31997.52</v>
      </c>
      <c r="M8689" s="239">
        <f t="shared" si="684"/>
        <v>0.51519999999974975</v>
      </c>
      <c r="N8689" s="239"/>
      <c r="O8689" s="178"/>
      <c r="P8689" s="178"/>
      <c r="Q8689" s="178"/>
      <c r="R8689" s="178"/>
      <c r="S8689" s="178"/>
      <c r="T8689" s="178"/>
      <c r="U8689" s="178"/>
      <c r="V8689" s="178"/>
      <c r="W8689" s="178"/>
      <c r="X8689" s="178"/>
      <c r="Y8689" s="210">
        <f t="shared" si="683"/>
        <v>0.40557608943645906</v>
      </c>
      <c r="Z8689" s="211">
        <f t="shared" si="685"/>
        <v>0.44</v>
      </c>
      <c r="AA8689" s="178"/>
      <c r="AB8689" s="178"/>
      <c r="AC8689" s="178"/>
    </row>
    <row r="8690" spans="2:29" x14ac:dyDescent="0.35">
      <c r="B8690" s="222">
        <v>876700</v>
      </c>
      <c r="C8690" s="208">
        <v>375044</v>
      </c>
      <c r="D8690" s="309">
        <v>20627.419999999998</v>
      </c>
      <c r="E8690" s="206">
        <v>30003.52</v>
      </c>
      <c r="F8690" s="206">
        <v>33753.96</v>
      </c>
      <c r="G8690" s="205">
        <f t="shared" si="686"/>
        <v>0.42779057830500744</v>
      </c>
      <c r="H8690" s="207">
        <f t="shared" si="687"/>
        <v>0.45</v>
      </c>
      <c r="I8690" s="213">
        <v>355574</v>
      </c>
      <c r="J8690" s="213">
        <v>19556.57</v>
      </c>
      <c r="K8690" s="212">
        <v>28445.919999999998</v>
      </c>
      <c r="L8690" s="212">
        <v>32001.66</v>
      </c>
      <c r="M8690" s="239">
        <f t="shared" si="684"/>
        <v>0.51529999999998832</v>
      </c>
      <c r="N8690" s="239"/>
      <c r="O8690" s="178"/>
      <c r="P8690" s="178"/>
      <c r="Q8690" s="178"/>
      <c r="R8690" s="178"/>
      <c r="S8690" s="178"/>
      <c r="T8690" s="178"/>
      <c r="U8690" s="178"/>
      <c r="V8690" s="178"/>
      <c r="W8690" s="178"/>
      <c r="X8690" s="178"/>
      <c r="Y8690" s="210">
        <f t="shared" si="683"/>
        <v>0.4055822972510551</v>
      </c>
      <c r="Z8690" s="211">
        <f t="shared" si="685"/>
        <v>0.46</v>
      </c>
      <c r="AA8690" s="178"/>
      <c r="AB8690" s="178"/>
      <c r="AC8690" s="178"/>
    </row>
    <row r="8691" spans="2:29" x14ac:dyDescent="0.35">
      <c r="B8691" s="222">
        <v>876800</v>
      </c>
      <c r="C8691" s="208">
        <v>375089</v>
      </c>
      <c r="D8691" s="309">
        <v>20629.89</v>
      </c>
      <c r="E8691" s="206">
        <v>30007.119999999999</v>
      </c>
      <c r="F8691" s="206">
        <v>33758.01</v>
      </c>
      <c r="G8691" s="205">
        <f t="shared" si="686"/>
        <v>0.4277931113138686</v>
      </c>
      <c r="H8691" s="207">
        <f t="shared" si="687"/>
        <v>0.45</v>
      </c>
      <c r="I8691" s="213">
        <v>355618</v>
      </c>
      <c r="J8691" s="213">
        <v>19558.990000000002</v>
      </c>
      <c r="K8691" s="212">
        <v>28449.439999999999</v>
      </c>
      <c r="L8691" s="212">
        <v>32005.62</v>
      </c>
      <c r="M8691" s="239">
        <f t="shared" si="684"/>
        <v>0.51520000000025901</v>
      </c>
      <c r="N8691" s="239"/>
      <c r="O8691" s="178"/>
      <c r="P8691" s="178"/>
      <c r="Q8691" s="178"/>
      <c r="R8691" s="178"/>
      <c r="S8691" s="178"/>
      <c r="T8691" s="178"/>
      <c r="U8691" s="178"/>
      <c r="V8691" s="178"/>
      <c r="W8691" s="178"/>
      <c r="X8691" s="178"/>
      <c r="Y8691" s="210">
        <f t="shared" si="683"/>
        <v>0.40558622262773725</v>
      </c>
      <c r="Z8691" s="211">
        <f t="shared" si="685"/>
        <v>0.44</v>
      </c>
      <c r="AA8691" s="178"/>
      <c r="AB8691" s="178"/>
      <c r="AC8691" s="178"/>
    </row>
    <row r="8692" spans="2:29" x14ac:dyDescent="0.35">
      <c r="B8692" s="222">
        <v>876900</v>
      </c>
      <c r="C8692" s="208">
        <v>375134</v>
      </c>
      <c r="D8692" s="309">
        <v>20632.37</v>
      </c>
      <c r="E8692" s="206">
        <v>30010.720000000001</v>
      </c>
      <c r="F8692" s="206">
        <v>33762.06</v>
      </c>
      <c r="G8692" s="205">
        <f t="shared" si="686"/>
        <v>0.42779564374501083</v>
      </c>
      <c r="H8692" s="207">
        <f t="shared" si="687"/>
        <v>0.45</v>
      </c>
      <c r="I8692" s="213">
        <v>355664</v>
      </c>
      <c r="J8692" s="213">
        <v>19561.52</v>
      </c>
      <c r="K8692" s="212">
        <v>28453.119999999999</v>
      </c>
      <c r="L8692" s="212">
        <v>32009.759999999998</v>
      </c>
      <c r="M8692" s="239">
        <f t="shared" si="684"/>
        <v>0.5152999999999156</v>
      </c>
      <c r="N8692" s="239"/>
      <c r="O8692" s="178"/>
      <c r="P8692" s="178"/>
      <c r="Q8692" s="178"/>
      <c r="R8692" s="178"/>
      <c r="S8692" s="178"/>
      <c r="T8692" s="178"/>
      <c r="U8692" s="178"/>
      <c r="V8692" s="178"/>
      <c r="W8692" s="178"/>
      <c r="X8692" s="178"/>
      <c r="Y8692" s="210">
        <f t="shared" si="683"/>
        <v>0.40559242787090888</v>
      </c>
      <c r="Z8692" s="211">
        <f t="shared" si="685"/>
        <v>0.46</v>
      </c>
      <c r="AA8692" s="178"/>
      <c r="AB8692" s="178"/>
      <c r="AC8692" s="178"/>
    </row>
    <row r="8693" spans="2:29" x14ac:dyDescent="0.35">
      <c r="B8693" s="222">
        <v>877000</v>
      </c>
      <c r="C8693" s="208">
        <v>375179</v>
      </c>
      <c r="D8693" s="309">
        <v>20634.84</v>
      </c>
      <c r="E8693" s="206">
        <v>30014.32</v>
      </c>
      <c r="F8693" s="206">
        <v>33766.11</v>
      </c>
      <c r="G8693" s="205">
        <f t="shared" si="686"/>
        <v>0.4277981755986317</v>
      </c>
      <c r="H8693" s="207">
        <f t="shared" si="687"/>
        <v>0.45</v>
      </c>
      <c r="I8693" s="213">
        <v>355708</v>
      </c>
      <c r="J8693" s="213">
        <v>19563.939999999999</v>
      </c>
      <c r="K8693" s="212">
        <v>28456.639999999999</v>
      </c>
      <c r="L8693" s="212">
        <v>32013.72</v>
      </c>
      <c r="M8693" s="239">
        <f t="shared" si="684"/>
        <v>0.51520000000018629</v>
      </c>
      <c r="N8693" s="239"/>
      <c r="O8693" s="178"/>
      <c r="P8693" s="178"/>
      <c r="Q8693" s="178"/>
      <c r="R8693" s="178"/>
      <c r="S8693" s="178"/>
      <c r="T8693" s="178"/>
      <c r="U8693" s="178"/>
      <c r="V8693" s="178"/>
      <c r="W8693" s="178"/>
      <c r="X8693" s="178"/>
      <c r="Y8693" s="210">
        <f t="shared" si="683"/>
        <v>0.40559635119726339</v>
      </c>
      <c r="Z8693" s="211">
        <f t="shared" si="685"/>
        <v>0.44</v>
      </c>
      <c r="AA8693" s="178"/>
      <c r="AB8693" s="178"/>
      <c r="AC8693" s="178"/>
    </row>
    <row r="8694" spans="2:29" x14ac:dyDescent="0.35">
      <c r="B8694" s="222">
        <v>877100</v>
      </c>
      <c r="C8694" s="208">
        <v>375224</v>
      </c>
      <c r="D8694" s="309">
        <v>20637.32</v>
      </c>
      <c r="E8694" s="206">
        <v>30017.919999999998</v>
      </c>
      <c r="F8694" s="206">
        <v>33770.160000000003</v>
      </c>
      <c r="G8694" s="205">
        <f t="shared" si="686"/>
        <v>0.42780070687492872</v>
      </c>
      <c r="H8694" s="207">
        <f t="shared" si="687"/>
        <v>0.45</v>
      </c>
      <c r="I8694" s="213">
        <v>355754</v>
      </c>
      <c r="J8694" s="213">
        <v>19566.47</v>
      </c>
      <c r="K8694" s="212">
        <v>28460.32</v>
      </c>
      <c r="L8694" s="212">
        <v>32017.86</v>
      </c>
      <c r="M8694" s="239">
        <f t="shared" si="684"/>
        <v>0.51529999999984288</v>
      </c>
      <c r="N8694" s="239"/>
      <c r="O8694" s="178"/>
      <c r="P8694" s="178"/>
      <c r="Q8694" s="178"/>
      <c r="R8694" s="178"/>
      <c r="S8694" s="178"/>
      <c r="T8694" s="178"/>
      <c r="U8694" s="178"/>
      <c r="V8694" s="178"/>
      <c r="W8694" s="178"/>
      <c r="X8694" s="178"/>
      <c r="Y8694" s="210">
        <f t="shared" si="683"/>
        <v>0.40560255387071031</v>
      </c>
      <c r="Z8694" s="211">
        <f t="shared" si="685"/>
        <v>0.46</v>
      </c>
      <c r="AA8694" s="178"/>
      <c r="AB8694" s="178"/>
      <c r="AC8694" s="178"/>
    </row>
    <row r="8695" spans="2:29" x14ac:dyDescent="0.35">
      <c r="B8695" s="222">
        <v>877200</v>
      </c>
      <c r="C8695" s="208">
        <v>375269</v>
      </c>
      <c r="D8695" s="309">
        <v>20639.79</v>
      </c>
      <c r="E8695" s="206">
        <v>30021.52</v>
      </c>
      <c r="F8695" s="206">
        <v>33774.21</v>
      </c>
      <c r="G8695" s="205">
        <f t="shared" si="686"/>
        <v>0.42780323757409938</v>
      </c>
      <c r="H8695" s="207">
        <f t="shared" si="687"/>
        <v>0.45</v>
      </c>
      <c r="I8695" s="213">
        <v>355798</v>
      </c>
      <c r="J8695" s="213">
        <v>19568.89</v>
      </c>
      <c r="K8695" s="212">
        <v>28463.84</v>
      </c>
      <c r="L8695" s="212">
        <v>32021.82</v>
      </c>
      <c r="M8695" s="239">
        <f t="shared" si="684"/>
        <v>0.51519999999996802</v>
      </c>
      <c r="N8695" s="239"/>
      <c r="O8695" s="178"/>
      <c r="P8695" s="178"/>
      <c r="Q8695" s="178"/>
      <c r="R8695" s="178"/>
      <c r="S8695" s="178"/>
      <c r="T8695" s="178"/>
      <c r="U8695" s="178"/>
      <c r="V8695" s="178"/>
      <c r="W8695" s="178"/>
      <c r="X8695" s="178"/>
      <c r="Y8695" s="210">
        <f t="shared" si="683"/>
        <v>0.40560647514819881</v>
      </c>
      <c r="Z8695" s="211">
        <f t="shared" si="685"/>
        <v>0.44</v>
      </c>
      <c r="AA8695" s="178"/>
      <c r="AB8695" s="178"/>
      <c r="AC8695" s="178"/>
    </row>
    <row r="8696" spans="2:29" x14ac:dyDescent="0.35">
      <c r="B8696" s="222">
        <v>877300</v>
      </c>
      <c r="C8696" s="208">
        <v>375314</v>
      </c>
      <c r="D8696" s="309">
        <v>20642.27</v>
      </c>
      <c r="E8696" s="206">
        <v>30025.119999999999</v>
      </c>
      <c r="F8696" s="206">
        <v>33778.26</v>
      </c>
      <c r="G8696" s="205">
        <f t="shared" si="686"/>
        <v>0.42780576769634104</v>
      </c>
      <c r="H8696" s="207">
        <f t="shared" si="687"/>
        <v>0.45</v>
      </c>
      <c r="I8696" s="213">
        <v>355844</v>
      </c>
      <c r="J8696" s="213">
        <v>19571.419999999998</v>
      </c>
      <c r="K8696" s="212">
        <v>28467.52</v>
      </c>
      <c r="L8696" s="212">
        <v>32025.96</v>
      </c>
      <c r="M8696" s="239">
        <f t="shared" si="684"/>
        <v>0.51530000000027942</v>
      </c>
      <c r="N8696" s="239"/>
      <c r="O8696" s="178"/>
      <c r="P8696" s="178"/>
      <c r="Q8696" s="178"/>
      <c r="R8696" s="178"/>
      <c r="S8696" s="178"/>
      <c r="T8696" s="178"/>
      <c r="U8696" s="178"/>
      <c r="V8696" s="178"/>
      <c r="W8696" s="178"/>
      <c r="X8696" s="178"/>
      <c r="Y8696" s="210">
        <f t="shared" si="683"/>
        <v>0.40561267525361905</v>
      </c>
      <c r="Z8696" s="211">
        <f t="shared" si="685"/>
        <v>0.46</v>
      </c>
      <c r="AA8696" s="178"/>
      <c r="AB8696" s="178"/>
      <c r="AC8696" s="178"/>
    </row>
    <row r="8697" spans="2:29" x14ac:dyDescent="0.35">
      <c r="B8697" s="222">
        <v>877400</v>
      </c>
      <c r="C8697" s="208">
        <v>375359</v>
      </c>
      <c r="D8697" s="309">
        <v>20644.740000000002</v>
      </c>
      <c r="E8697" s="206">
        <v>30028.720000000001</v>
      </c>
      <c r="F8697" s="206">
        <v>33782.31</v>
      </c>
      <c r="G8697" s="205">
        <f t="shared" si="686"/>
        <v>0.42780829724185093</v>
      </c>
      <c r="H8697" s="207">
        <f t="shared" si="687"/>
        <v>0.45</v>
      </c>
      <c r="I8697" s="213">
        <v>355888</v>
      </c>
      <c r="J8697" s="213">
        <v>19573.84</v>
      </c>
      <c r="K8697" s="212">
        <v>28471.040000000001</v>
      </c>
      <c r="L8697" s="212">
        <v>32029.919999999998</v>
      </c>
      <c r="M8697" s="239">
        <f t="shared" si="684"/>
        <v>0.51519999999982247</v>
      </c>
      <c r="N8697" s="239"/>
      <c r="O8697" s="178"/>
      <c r="P8697" s="178"/>
      <c r="Q8697" s="178"/>
      <c r="R8697" s="178"/>
      <c r="S8697" s="178"/>
      <c r="T8697" s="178"/>
      <c r="U8697" s="178"/>
      <c r="V8697" s="178"/>
      <c r="W8697" s="178"/>
      <c r="X8697" s="178"/>
      <c r="Y8697" s="210">
        <f t="shared" si="683"/>
        <v>0.40561659448370185</v>
      </c>
      <c r="Z8697" s="211">
        <f t="shared" si="685"/>
        <v>0.44</v>
      </c>
      <c r="AA8697" s="178"/>
      <c r="AB8697" s="178"/>
      <c r="AC8697" s="178"/>
    </row>
    <row r="8698" spans="2:29" x14ac:dyDescent="0.35">
      <c r="B8698" s="222">
        <v>877500</v>
      </c>
      <c r="C8698" s="208">
        <v>375404</v>
      </c>
      <c r="D8698" s="309">
        <v>20647.22</v>
      </c>
      <c r="E8698" s="206">
        <v>30032.32</v>
      </c>
      <c r="F8698" s="206">
        <v>33786.36</v>
      </c>
      <c r="G8698" s="205">
        <f t="shared" si="686"/>
        <v>0.42781082621082622</v>
      </c>
      <c r="H8698" s="207">
        <f t="shared" si="687"/>
        <v>0.45</v>
      </c>
      <c r="I8698" s="213">
        <v>355934</v>
      </c>
      <c r="J8698" s="213">
        <v>19576.37</v>
      </c>
      <c r="K8698" s="212">
        <v>28474.720000000001</v>
      </c>
      <c r="L8698" s="212">
        <v>32034.06</v>
      </c>
      <c r="M8698" s="239">
        <f t="shared" si="684"/>
        <v>0.51529999999955178</v>
      </c>
      <c r="N8698" s="239"/>
      <c r="O8698" s="178"/>
      <c r="P8698" s="178"/>
      <c r="Q8698" s="178"/>
      <c r="R8698" s="178"/>
      <c r="S8698" s="178"/>
      <c r="T8698" s="178"/>
      <c r="U8698" s="178"/>
      <c r="V8698" s="178"/>
      <c r="W8698" s="178"/>
      <c r="X8698" s="178"/>
      <c r="Y8698" s="210">
        <f t="shared" si="683"/>
        <v>0.405622792022792</v>
      </c>
      <c r="Z8698" s="211">
        <f t="shared" si="685"/>
        <v>0.46</v>
      </c>
      <c r="AA8698" s="178"/>
      <c r="AB8698" s="178"/>
      <c r="AC8698" s="178"/>
    </row>
    <row r="8699" spans="2:29" x14ac:dyDescent="0.35">
      <c r="B8699" s="222">
        <v>877600</v>
      </c>
      <c r="C8699" s="208">
        <v>375449</v>
      </c>
      <c r="D8699" s="309">
        <v>20649.689999999999</v>
      </c>
      <c r="E8699" s="206">
        <v>30035.919999999998</v>
      </c>
      <c r="F8699" s="206">
        <v>33790.410000000003</v>
      </c>
      <c r="G8699" s="205">
        <f t="shared" si="686"/>
        <v>0.42781335460346398</v>
      </c>
      <c r="H8699" s="207">
        <f t="shared" si="687"/>
        <v>0.45</v>
      </c>
      <c r="I8699" s="213">
        <v>355978</v>
      </c>
      <c r="J8699" s="213">
        <v>19578.79</v>
      </c>
      <c r="K8699" s="212">
        <v>28478.240000000002</v>
      </c>
      <c r="L8699" s="212">
        <v>32038.02</v>
      </c>
      <c r="M8699" s="239">
        <f t="shared" si="684"/>
        <v>0.51519999999974975</v>
      </c>
      <c r="N8699" s="239"/>
      <c r="O8699" s="178"/>
      <c r="P8699" s="178"/>
      <c r="Q8699" s="178"/>
      <c r="R8699" s="178"/>
      <c r="S8699" s="178"/>
      <c r="T8699" s="178"/>
      <c r="U8699" s="178"/>
      <c r="V8699" s="178"/>
      <c r="W8699" s="178"/>
      <c r="X8699" s="178"/>
      <c r="Y8699" s="210">
        <f t="shared" si="683"/>
        <v>0.405626709206928</v>
      </c>
      <c r="Z8699" s="211">
        <f t="shared" si="685"/>
        <v>0.44</v>
      </c>
      <c r="AA8699" s="178"/>
      <c r="AB8699" s="178"/>
      <c r="AC8699" s="178"/>
    </row>
    <row r="8700" spans="2:29" x14ac:dyDescent="0.35">
      <c r="B8700" s="222">
        <v>877700</v>
      </c>
      <c r="C8700" s="208">
        <v>375494</v>
      </c>
      <c r="D8700" s="309">
        <v>20652.169999999998</v>
      </c>
      <c r="E8700" s="206">
        <v>30039.52</v>
      </c>
      <c r="F8700" s="206">
        <v>33794.46</v>
      </c>
      <c r="G8700" s="205">
        <f t="shared" si="686"/>
        <v>0.42781588241996127</v>
      </c>
      <c r="H8700" s="207">
        <f t="shared" si="687"/>
        <v>0.45</v>
      </c>
      <c r="I8700" s="213">
        <v>356024</v>
      </c>
      <c r="J8700" s="213">
        <v>19581.32</v>
      </c>
      <c r="K8700" s="212">
        <v>28481.919999999998</v>
      </c>
      <c r="L8700" s="212">
        <v>32042.16</v>
      </c>
      <c r="M8700" s="239">
        <f t="shared" si="684"/>
        <v>0.51529999999998832</v>
      </c>
      <c r="N8700" s="239"/>
      <c r="O8700" s="178"/>
      <c r="P8700" s="178"/>
      <c r="Q8700" s="178"/>
      <c r="R8700" s="178"/>
      <c r="S8700" s="178"/>
      <c r="T8700" s="178"/>
      <c r="U8700" s="178"/>
      <c r="V8700" s="178"/>
      <c r="W8700" s="178"/>
      <c r="X8700" s="178"/>
      <c r="Y8700" s="210">
        <f t="shared" si="683"/>
        <v>0.40563290418138315</v>
      </c>
      <c r="Z8700" s="211">
        <f t="shared" si="685"/>
        <v>0.46</v>
      </c>
      <c r="AA8700" s="178"/>
      <c r="AB8700" s="178"/>
      <c r="AC8700" s="178"/>
    </row>
    <row r="8701" spans="2:29" x14ac:dyDescent="0.35">
      <c r="B8701" s="222">
        <v>877800</v>
      </c>
      <c r="C8701" s="208">
        <v>375539</v>
      </c>
      <c r="D8701" s="309">
        <v>20654.64</v>
      </c>
      <c r="E8701" s="206">
        <v>30043.119999999999</v>
      </c>
      <c r="F8701" s="206">
        <v>33798.51</v>
      </c>
      <c r="G8701" s="205">
        <f t="shared" si="686"/>
        <v>0.42781840966051493</v>
      </c>
      <c r="H8701" s="207">
        <f t="shared" si="687"/>
        <v>0.45</v>
      </c>
      <c r="I8701" s="213">
        <v>356068</v>
      </c>
      <c r="J8701" s="213">
        <v>19583.740000000002</v>
      </c>
      <c r="K8701" s="212">
        <v>28485.439999999999</v>
      </c>
      <c r="L8701" s="212">
        <v>32046.12</v>
      </c>
      <c r="M8701" s="239">
        <f t="shared" si="684"/>
        <v>0.51520000000025901</v>
      </c>
      <c r="N8701" s="239"/>
      <c r="O8701" s="178"/>
      <c r="P8701" s="178"/>
      <c r="Q8701" s="178"/>
      <c r="R8701" s="178"/>
      <c r="S8701" s="178"/>
      <c r="T8701" s="178"/>
      <c r="U8701" s="178"/>
      <c r="V8701" s="178"/>
      <c r="W8701" s="178"/>
      <c r="X8701" s="178"/>
      <c r="Y8701" s="210">
        <f t="shared" si="683"/>
        <v>0.40563681932102985</v>
      </c>
      <c r="Z8701" s="211">
        <f t="shared" si="685"/>
        <v>0.44</v>
      </c>
      <c r="AA8701" s="178"/>
      <c r="AB8701" s="178"/>
      <c r="AC8701" s="178"/>
    </row>
    <row r="8702" spans="2:29" x14ac:dyDescent="0.35">
      <c r="B8702" s="222">
        <v>877900</v>
      </c>
      <c r="C8702" s="208">
        <v>375584</v>
      </c>
      <c r="D8702" s="309">
        <v>20657.12</v>
      </c>
      <c r="E8702" s="206">
        <v>30046.720000000001</v>
      </c>
      <c r="F8702" s="206">
        <v>33802.559999999998</v>
      </c>
      <c r="G8702" s="205">
        <f t="shared" si="686"/>
        <v>0.42782093632532181</v>
      </c>
      <c r="H8702" s="207">
        <f t="shared" si="687"/>
        <v>0.45</v>
      </c>
      <c r="I8702" s="213">
        <v>356114</v>
      </c>
      <c r="J8702" s="213">
        <v>19586.27</v>
      </c>
      <c r="K8702" s="212">
        <v>28489.119999999999</v>
      </c>
      <c r="L8702" s="212">
        <v>32050.26</v>
      </c>
      <c r="M8702" s="239">
        <f t="shared" si="684"/>
        <v>0.5152999999999156</v>
      </c>
      <c r="N8702" s="239"/>
      <c r="O8702" s="178"/>
      <c r="P8702" s="178"/>
      <c r="Q8702" s="178"/>
      <c r="R8702" s="178"/>
      <c r="S8702" s="178"/>
      <c r="T8702" s="178"/>
      <c r="U8702" s="178"/>
      <c r="V8702" s="178"/>
      <c r="W8702" s="178"/>
      <c r="X8702" s="178"/>
      <c r="Y8702" s="210">
        <f t="shared" si="683"/>
        <v>0.40564301173254358</v>
      </c>
      <c r="Z8702" s="211">
        <f t="shared" si="685"/>
        <v>0.46</v>
      </c>
      <c r="AA8702" s="178"/>
      <c r="AB8702" s="178"/>
      <c r="AC8702" s="178"/>
    </row>
    <row r="8703" spans="2:29" x14ac:dyDescent="0.35">
      <c r="B8703" s="222">
        <v>878000</v>
      </c>
      <c r="C8703" s="208">
        <v>375629</v>
      </c>
      <c r="D8703" s="309">
        <v>20659.59</v>
      </c>
      <c r="E8703" s="206">
        <v>30050.32</v>
      </c>
      <c r="F8703" s="206">
        <v>33806.61</v>
      </c>
      <c r="G8703" s="205">
        <f t="shared" si="686"/>
        <v>0.42782346241457858</v>
      </c>
      <c r="H8703" s="207">
        <f t="shared" si="687"/>
        <v>0.45</v>
      </c>
      <c r="I8703" s="213">
        <v>356158</v>
      </c>
      <c r="J8703" s="213">
        <v>19588.689999999999</v>
      </c>
      <c r="K8703" s="212">
        <v>28492.639999999999</v>
      </c>
      <c r="L8703" s="212">
        <v>32054.22</v>
      </c>
      <c r="M8703" s="239">
        <f t="shared" si="684"/>
        <v>0.51520000000018629</v>
      </c>
      <c r="N8703" s="239"/>
      <c r="O8703" s="178"/>
      <c r="P8703" s="178"/>
      <c r="Q8703" s="178"/>
      <c r="R8703" s="178"/>
      <c r="S8703" s="178"/>
      <c r="T8703" s="178"/>
      <c r="U8703" s="178"/>
      <c r="V8703" s="178"/>
      <c r="W8703" s="178"/>
      <c r="X8703" s="178"/>
      <c r="Y8703" s="210">
        <f t="shared" si="683"/>
        <v>0.40564692482915715</v>
      </c>
      <c r="Z8703" s="211">
        <f t="shared" si="685"/>
        <v>0.44</v>
      </c>
      <c r="AA8703" s="178"/>
      <c r="AB8703" s="178"/>
      <c r="AC8703" s="178"/>
    </row>
    <row r="8704" spans="2:29" x14ac:dyDescent="0.35">
      <c r="B8704" s="222">
        <v>878100</v>
      </c>
      <c r="C8704" s="208">
        <v>375674</v>
      </c>
      <c r="D8704" s="309">
        <v>20662.07</v>
      </c>
      <c r="E8704" s="206">
        <v>30053.919999999998</v>
      </c>
      <c r="F8704" s="206">
        <v>33810.660000000003</v>
      </c>
      <c r="G8704" s="205">
        <f t="shared" si="686"/>
        <v>0.42782598792848198</v>
      </c>
      <c r="H8704" s="207">
        <f t="shared" si="687"/>
        <v>0.45</v>
      </c>
      <c r="I8704" s="213">
        <v>356204</v>
      </c>
      <c r="J8704" s="213">
        <v>19591.22</v>
      </c>
      <c r="K8704" s="212">
        <v>28496.32</v>
      </c>
      <c r="L8704" s="212">
        <v>32058.36</v>
      </c>
      <c r="M8704" s="239">
        <f t="shared" si="684"/>
        <v>0.51529999999984288</v>
      </c>
      <c r="N8704" s="239"/>
      <c r="O8704" s="178"/>
      <c r="P8704" s="178"/>
      <c r="Q8704" s="178"/>
      <c r="R8704" s="178"/>
      <c r="S8704" s="178"/>
      <c r="T8704" s="178"/>
      <c r="U8704" s="178"/>
      <c r="V8704" s="178"/>
      <c r="W8704" s="178"/>
      <c r="X8704" s="178"/>
      <c r="Y8704" s="210">
        <f t="shared" si="683"/>
        <v>0.4056531146794215</v>
      </c>
      <c r="Z8704" s="211">
        <f t="shared" si="685"/>
        <v>0.46</v>
      </c>
      <c r="AA8704" s="178"/>
      <c r="AB8704" s="178"/>
      <c r="AC8704" s="178"/>
    </row>
    <row r="8705" spans="2:29" x14ac:dyDescent="0.35">
      <c r="B8705" s="222">
        <v>878200</v>
      </c>
      <c r="C8705" s="208">
        <v>375719</v>
      </c>
      <c r="D8705" s="309">
        <v>20664.54</v>
      </c>
      <c r="E8705" s="206">
        <v>30057.52</v>
      </c>
      <c r="F8705" s="206">
        <v>33814.71</v>
      </c>
      <c r="G8705" s="205">
        <f t="shared" si="686"/>
        <v>0.42782851286722839</v>
      </c>
      <c r="H8705" s="207">
        <f t="shared" si="687"/>
        <v>0.45</v>
      </c>
      <c r="I8705" s="213">
        <v>356248</v>
      </c>
      <c r="J8705" s="213">
        <v>19593.64</v>
      </c>
      <c r="K8705" s="212">
        <v>28499.84</v>
      </c>
      <c r="L8705" s="212">
        <v>32062.32</v>
      </c>
      <c r="M8705" s="239">
        <f t="shared" si="684"/>
        <v>0.51519999999996802</v>
      </c>
      <c r="N8705" s="239"/>
      <c r="O8705" s="178"/>
      <c r="P8705" s="178"/>
      <c r="Q8705" s="178"/>
      <c r="R8705" s="178"/>
      <c r="S8705" s="178"/>
      <c r="T8705" s="178"/>
      <c r="U8705" s="178"/>
      <c r="V8705" s="178"/>
      <c r="W8705" s="178"/>
      <c r="X8705" s="178"/>
      <c r="Y8705" s="210">
        <f t="shared" si="683"/>
        <v>0.40565702573445683</v>
      </c>
      <c r="Z8705" s="211">
        <f t="shared" si="685"/>
        <v>0.44</v>
      </c>
      <c r="AA8705" s="178"/>
      <c r="AB8705" s="178"/>
      <c r="AC8705" s="178"/>
    </row>
    <row r="8706" spans="2:29" x14ac:dyDescent="0.35">
      <c r="B8706" s="222">
        <v>878300</v>
      </c>
      <c r="C8706" s="208">
        <v>375764</v>
      </c>
      <c r="D8706" s="309">
        <v>20667.02</v>
      </c>
      <c r="E8706" s="206">
        <v>30061.119999999999</v>
      </c>
      <c r="F8706" s="206">
        <v>33818.76</v>
      </c>
      <c r="G8706" s="205">
        <f t="shared" si="686"/>
        <v>0.42783103723101445</v>
      </c>
      <c r="H8706" s="207">
        <f t="shared" si="687"/>
        <v>0.45</v>
      </c>
      <c r="I8706" s="213">
        <v>356294</v>
      </c>
      <c r="J8706" s="213">
        <v>19596.169999999998</v>
      </c>
      <c r="K8706" s="212">
        <v>28503.52</v>
      </c>
      <c r="L8706" s="212">
        <v>32066.46</v>
      </c>
      <c r="M8706" s="239">
        <f t="shared" si="684"/>
        <v>0.51530000000027942</v>
      </c>
      <c r="N8706" s="239"/>
      <c r="O8706" s="178"/>
      <c r="P8706" s="178"/>
      <c r="Q8706" s="178"/>
      <c r="R8706" s="178"/>
      <c r="S8706" s="178"/>
      <c r="T8706" s="178"/>
      <c r="U8706" s="178"/>
      <c r="V8706" s="178"/>
      <c r="W8706" s="178"/>
      <c r="X8706" s="178"/>
      <c r="Y8706" s="210">
        <f t="shared" si="683"/>
        <v>0.40566321302516223</v>
      </c>
      <c r="Z8706" s="211">
        <f t="shared" si="685"/>
        <v>0.46</v>
      </c>
      <c r="AA8706" s="178"/>
      <c r="AB8706" s="178"/>
      <c r="AC8706" s="178"/>
    </row>
    <row r="8707" spans="2:29" x14ac:dyDescent="0.35">
      <c r="B8707" s="222">
        <v>878400</v>
      </c>
      <c r="C8707" s="208">
        <v>375809</v>
      </c>
      <c r="D8707" s="309">
        <v>20669.490000000002</v>
      </c>
      <c r="E8707" s="206">
        <v>30064.720000000001</v>
      </c>
      <c r="F8707" s="206">
        <v>33822.81</v>
      </c>
      <c r="G8707" s="205">
        <f t="shared" si="686"/>
        <v>0.42783356102003645</v>
      </c>
      <c r="H8707" s="207">
        <f t="shared" si="687"/>
        <v>0.45</v>
      </c>
      <c r="I8707" s="213">
        <v>356338</v>
      </c>
      <c r="J8707" s="213">
        <v>19598.59</v>
      </c>
      <c r="K8707" s="212">
        <v>28507.040000000001</v>
      </c>
      <c r="L8707" s="212">
        <v>32070.42</v>
      </c>
      <c r="M8707" s="239">
        <f t="shared" si="684"/>
        <v>0.51519999999982247</v>
      </c>
      <c r="N8707" s="239"/>
      <c r="O8707" s="178"/>
      <c r="P8707" s="178"/>
      <c r="Q8707" s="178"/>
      <c r="R8707" s="178"/>
      <c r="S8707" s="178"/>
      <c r="T8707" s="178"/>
      <c r="U8707" s="178"/>
      <c r="V8707" s="178"/>
      <c r="W8707" s="178"/>
      <c r="X8707" s="178"/>
      <c r="Y8707" s="210">
        <f t="shared" ref="Y8707:Y8770" si="688">I8707/$B8707</f>
        <v>0.40566712204007288</v>
      </c>
      <c r="Z8707" s="211">
        <f t="shared" si="685"/>
        <v>0.44</v>
      </c>
      <c r="AA8707" s="178"/>
      <c r="AB8707" s="178"/>
      <c r="AC8707" s="178"/>
    </row>
    <row r="8708" spans="2:29" x14ac:dyDescent="0.35">
      <c r="B8708" s="222">
        <v>878500</v>
      </c>
      <c r="C8708" s="208">
        <v>375854</v>
      </c>
      <c r="D8708" s="309">
        <v>20671.97</v>
      </c>
      <c r="E8708" s="206">
        <v>30068.32</v>
      </c>
      <c r="F8708" s="206">
        <v>33826.86</v>
      </c>
      <c r="G8708" s="205">
        <f t="shared" si="686"/>
        <v>0.4278360842344906</v>
      </c>
      <c r="H8708" s="207">
        <f t="shared" si="687"/>
        <v>0.45</v>
      </c>
      <c r="I8708" s="213">
        <v>356384</v>
      </c>
      <c r="J8708" s="213">
        <v>19601.12</v>
      </c>
      <c r="K8708" s="212">
        <v>28510.720000000001</v>
      </c>
      <c r="L8708" s="212">
        <v>32074.560000000001</v>
      </c>
      <c r="M8708" s="239">
        <f t="shared" ref="M8708:M8771" si="689">(C8708+D8708+F8708-C8707-D8707-F8707)/100</f>
        <v>0.51529999999955178</v>
      </c>
      <c r="N8708" s="239"/>
      <c r="O8708" s="178"/>
      <c r="P8708" s="178"/>
      <c r="Q8708" s="178"/>
      <c r="R8708" s="178"/>
      <c r="S8708" s="178"/>
      <c r="T8708" s="178"/>
      <c r="U8708" s="178"/>
      <c r="V8708" s="178"/>
      <c r="W8708" s="178"/>
      <c r="X8708" s="178"/>
      <c r="Y8708" s="210">
        <f t="shared" si="688"/>
        <v>0.40567330677290836</v>
      </c>
      <c r="Z8708" s="211">
        <f t="shared" ref="Z8708:Z8771" si="690">(I8708-I8707)/($B8708-$B8707)</f>
        <v>0.46</v>
      </c>
      <c r="AA8708" s="178"/>
      <c r="AB8708" s="178"/>
      <c r="AC8708" s="178"/>
    </row>
    <row r="8709" spans="2:29" x14ac:dyDescent="0.35">
      <c r="B8709" s="222">
        <v>878600</v>
      </c>
      <c r="C8709" s="208">
        <v>375899</v>
      </c>
      <c r="D8709" s="309">
        <v>20674.439999999999</v>
      </c>
      <c r="E8709" s="206">
        <v>30071.919999999998</v>
      </c>
      <c r="F8709" s="206">
        <v>33830.910000000003</v>
      </c>
      <c r="G8709" s="205">
        <f t="shared" ref="G8709:G8772" si="691">C8709/B8709</f>
        <v>0.4278386068745732</v>
      </c>
      <c r="H8709" s="207">
        <f t="shared" ref="H8709:H8772" si="692">(C8709-C8708)/(B8709-B8708)</f>
        <v>0.45</v>
      </c>
      <c r="I8709" s="213">
        <v>356428</v>
      </c>
      <c r="J8709" s="213">
        <v>19603.54</v>
      </c>
      <c r="K8709" s="212">
        <v>28514.240000000002</v>
      </c>
      <c r="L8709" s="212">
        <v>32078.52</v>
      </c>
      <c r="M8709" s="239">
        <f t="shared" si="689"/>
        <v>0.51519999999974975</v>
      </c>
      <c r="N8709" s="239"/>
      <c r="O8709" s="178"/>
      <c r="P8709" s="178"/>
      <c r="Q8709" s="178"/>
      <c r="R8709" s="178"/>
      <c r="S8709" s="178"/>
      <c r="T8709" s="178"/>
      <c r="U8709" s="178"/>
      <c r="V8709" s="178"/>
      <c r="W8709" s="178"/>
      <c r="X8709" s="178"/>
      <c r="Y8709" s="210">
        <f t="shared" si="688"/>
        <v>0.40567721374914639</v>
      </c>
      <c r="Z8709" s="211">
        <f t="shared" si="690"/>
        <v>0.44</v>
      </c>
      <c r="AA8709" s="178"/>
      <c r="AB8709" s="178"/>
      <c r="AC8709" s="178"/>
    </row>
    <row r="8710" spans="2:29" x14ac:dyDescent="0.35">
      <c r="B8710" s="222">
        <v>878700</v>
      </c>
      <c r="C8710" s="208">
        <v>375944</v>
      </c>
      <c r="D8710" s="309">
        <v>20676.919999999998</v>
      </c>
      <c r="E8710" s="206">
        <v>30075.52</v>
      </c>
      <c r="F8710" s="206">
        <v>33834.959999999999</v>
      </c>
      <c r="G8710" s="205">
        <f t="shared" si="691"/>
        <v>0.42784112894048026</v>
      </c>
      <c r="H8710" s="207">
        <f t="shared" si="692"/>
        <v>0.45</v>
      </c>
      <c r="I8710" s="213">
        <v>356474</v>
      </c>
      <c r="J8710" s="213">
        <v>19606.07</v>
      </c>
      <c r="K8710" s="212">
        <v>28517.919999999998</v>
      </c>
      <c r="L8710" s="212">
        <v>32082.66</v>
      </c>
      <c r="M8710" s="239">
        <f t="shared" si="689"/>
        <v>0.51529999999998832</v>
      </c>
      <c r="N8710" s="239"/>
      <c r="O8710" s="178"/>
      <c r="P8710" s="178"/>
      <c r="Q8710" s="178"/>
      <c r="R8710" s="178"/>
      <c r="S8710" s="178"/>
      <c r="T8710" s="178"/>
      <c r="U8710" s="178"/>
      <c r="V8710" s="178"/>
      <c r="W8710" s="178"/>
      <c r="X8710" s="178"/>
      <c r="Y8710" s="210">
        <f t="shared" si="688"/>
        <v>0.40568339592579949</v>
      </c>
      <c r="Z8710" s="211">
        <f t="shared" si="690"/>
        <v>0.46</v>
      </c>
      <c r="AA8710" s="178"/>
      <c r="AB8710" s="178"/>
      <c r="AC8710" s="178"/>
    </row>
    <row r="8711" spans="2:29" x14ac:dyDescent="0.35">
      <c r="B8711" s="222">
        <v>878800</v>
      </c>
      <c r="C8711" s="208">
        <v>375989</v>
      </c>
      <c r="D8711" s="309">
        <v>20679.39</v>
      </c>
      <c r="E8711" s="206">
        <v>30079.119999999999</v>
      </c>
      <c r="F8711" s="206">
        <v>33839.01</v>
      </c>
      <c r="G8711" s="205">
        <f t="shared" si="691"/>
        <v>0.42784365043240785</v>
      </c>
      <c r="H8711" s="207">
        <f t="shared" si="692"/>
        <v>0.45</v>
      </c>
      <c r="I8711" s="213">
        <v>356518</v>
      </c>
      <c r="J8711" s="213">
        <v>19608.490000000002</v>
      </c>
      <c r="K8711" s="212">
        <v>28521.439999999999</v>
      </c>
      <c r="L8711" s="212">
        <v>32086.62</v>
      </c>
      <c r="M8711" s="239">
        <f t="shared" si="689"/>
        <v>0.51520000000025901</v>
      </c>
      <c r="N8711" s="239"/>
      <c r="O8711" s="178"/>
      <c r="P8711" s="178"/>
      <c r="Q8711" s="178"/>
      <c r="R8711" s="178"/>
      <c r="S8711" s="178"/>
      <c r="T8711" s="178"/>
      <c r="U8711" s="178"/>
      <c r="V8711" s="178"/>
      <c r="W8711" s="178"/>
      <c r="X8711" s="178"/>
      <c r="Y8711" s="210">
        <f t="shared" si="688"/>
        <v>0.40568730086481564</v>
      </c>
      <c r="Z8711" s="211">
        <f t="shared" si="690"/>
        <v>0.44</v>
      </c>
      <c r="AA8711" s="178"/>
      <c r="AB8711" s="178"/>
      <c r="AC8711" s="178"/>
    </row>
    <row r="8712" spans="2:29" x14ac:dyDescent="0.35">
      <c r="B8712" s="222">
        <v>878900</v>
      </c>
      <c r="C8712" s="208">
        <v>376034</v>
      </c>
      <c r="D8712" s="309">
        <v>20681.87</v>
      </c>
      <c r="E8712" s="206">
        <v>30082.720000000001</v>
      </c>
      <c r="F8712" s="206">
        <v>33843.06</v>
      </c>
      <c r="G8712" s="205">
        <f t="shared" si="691"/>
        <v>0.42784617135055181</v>
      </c>
      <c r="H8712" s="207">
        <f t="shared" si="692"/>
        <v>0.45</v>
      </c>
      <c r="I8712" s="213">
        <v>356564</v>
      </c>
      <c r="J8712" s="213">
        <v>19611.02</v>
      </c>
      <c r="K8712" s="212">
        <v>28525.119999999999</v>
      </c>
      <c r="L8712" s="212">
        <v>32090.76</v>
      </c>
      <c r="M8712" s="239">
        <f t="shared" si="689"/>
        <v>0.5152999999999156</v>
      </c>
      <c r="N8712" s="239"/>
      <c r="O8712" s="178"/>
      <c r="P8712" s="178"/>
      <c r="Q8712" s="178"/>
      <c r="R8712" s="178"/>
      <c r="S8712" s="178"/>
      <c r="T8712" s="178"/>
      <c r="U8712" s="178"/>
      <c r="V8712" s="178"/>
      <c r="W8712" s="178"/>
      <c r="X8712" s="178"/>
      <c r="Y8712" s="210">
        <f t="shared" si="688"/>
        <v>0.40569348048697235</v>
      </c>
      <c r="Z8712" s="211">
        <f t="shared" si="690"/>
        <v>0.46</v>
      </c>
      <c r="AA8712" s="178"/>
      <c r="AB8712" s="178"/>
      <c r="AC8712" s="178"/>
    </row>
    <row r="8713" spans="2:29" x14ac:dyDescent="0.35">
      <c r="B8713" s="222">
        <v>879000</v>
      </c>
      <c r="C8713" s="208">
        <v>376079</v>
      </c>
      <c r="D8713" s="309">
        <v>20684.34</v>
      </c>
      <c r="E8713" s="206">
        <v>30086.32</v>
      </c>
      <c r="F8713" s="206">
        <v>33847.11</v>
      </c>
      <c r="G8713" s="205">
        <f t="shared" si="691"/>
        <v>0.42784869169510809</v>
      </c>
      <c r="H8713" s="207">
        <f t="shared" si="692"/>
        <v>0.45</v>
      </c>
      <c r="I8713" s="213">
        <v>356608</v>
      </c>
      <c r="J8713" s="213">
        <v>19613.439999999999</v>
      </c>
      <c r="K8713" s="212">
        <v>28528.639999999999</v>
      </c>
      <c r="L8713" s="212">
        <v>32094.720000000001</v>
      </c>
      <c r="M8713" s="239">
        <f t="shared" si="689"/>
        <v>0.51520000000018629</v>
      </c>
      <c r="N8713" s="239"/>
      <c r="O8713" s="178"/>
      <c r="P8713" s="178"/>
      <c r="Q8713" s="178"/>
      <c r="R8713" s="178"/>
      <c r="S8713" s="178"/>
      <c r="T8713" s="178"/>
      <c r="U8713" s="178"/>
      <c r="V8713" s="178"/>
      <c r="W8713" s="178"/>
      <c r="X8713" s="178"/>
      <c r="Y8713" s="210">
        <f t="shared" si="688"/>
        <v>0.40569738339021616</v>
      </c>
      <c r="Z8713" s="211">
        <f t="shared" si="690"/>
        <v>0.44</v>
      </c>
      <c r="AA8713" s="178"/>
      <c r="AB8713" s="178"/>
      <c r="AC8713" s="178"/>
    </row>
    <row r="8714" spans="2:29" x14ac:dyDescent="0.35">
      <c r="B8714" s="222">
        <v>879100</v>
      </c>
      <c r="C8714" s="208">
        <v>376124</v>
      </c>
      <c r="D8714" s="309">
        <v>20686.82</v>
      </c>
      <c r="E8714" s="206">
        <v>30089.919999999998</v>
      </c>
      <c r="F8714" s="206">
        <v>33851.160000000003</v>
      </c>
      <c r="G8714" s="205">
        <f t="shared" si="691"/>
        <v>0.42785121146627231</v>
      </c>
      <c r="H8714" s="207">
        <f t="shared" si="692"/>
        <v>0.45</v>
      </c>
      <c r="I8714" s="213">
        <v>356654</v>
      </c>
      <c r="J8714" s="213">
        <v>19615.97</v>
      </c>
      <c r="K8714" s="212">
        <v>28532.32</v>
      </c>
      <c r="L8714" s="212">
        <v>32098.86</v>
      </c>
      <c r="M8714" s="239">
        <f t="shared" si="689"/>
        <v>0.51529999999984288</v>
      </c>
      <c r="N8714" s="239"/>
      <c r="O8714" s="178"/>
      <c r="P8714" s="178"/>
      <c r="Q8714" s="178"/>
      <c r="R8714" s="178"/>
      <c r="S8714" s="178"/>
      <c r="T8714" s="178"/>
      <c r="U8714" s="178"/>
      <c r="V8714" s="178"/>
      <c r="W8714" s="178"/>
      <c r="X8714" s="178"/>
      <c r="Y8714" s="210">
        <f t="shared" si="688"/>
        <v>0.40570356045956091</v>
      </c>
      <c r="Z8714" s="211">
        <f t="shared" si="690"/>
        <v>0.46</v>
      </c>
      <c r="AA8714" s="178"/>
      <c r="AB8714" s="178"/>
      <c r="AC8714" s="178"/>
    </row>
    <row r="8715" spans="2:29" x14ac:dyDescent="0.35">
      <c r="B8715" s="222">
        <v>879200</v>
      </c>
      <c r="C8715" s="208">
        <v>376169</v>
      </c>
      <c r="D8715" s="309">
        <v>20689.29</v>
      </c>
      <c r="E8715" s="206">
        <v>30093.52</v>
      </c>
      <c r="F8715" s="206">
        <v>33855.21</v>
      </c>
      <c r="G8715" s="205">
        <f t="shared" si="691"/>
        <v>0.42785373066424021</v>
      </c>
      <c r="H8715" s="207">
        <f t="shared" si="692"/>
        <v>0.45</v>
      </c>
      <c r="I8715" s="213">
        <v>356698</v>
      </c>
      <c r="J8715" s="213">
        <v>19618.39</v>
      </c>
      <c r="K8715" s="212">
        <v>28535.84</v>
      </c>
      <c r="L8715" s="212">
        <v>32102.82</v>
      </c>
      <c r="M8715" s="239">
        <f t="shared" si="689"/>
        <v>0.51519999999996802</v>
      </c>
      <c r="N8715" s="239"/>
      <c r="O8715" s="178"/>
      <c r="P8715" s="178"/>
      <c r="Q8715" s="178"/>
      <c r="R8715" s="178"/>
      <c r="S8715" s="178"/>
      <c r="T8715" s="178"/>
      <c r="U8715" s="178"/>
      <c r="V8715" s="178"/>
      <c r="W8715" s="178"/>
      <c r="X8715" s="178"/>
      <c r="Y8715" s="210">
        <f t="shared" si="688"/>
        <v>0.40570746132848046</v>
      </c>
      <c r="Z8715" s="211">
        <f t="shared" si="690"/>
        <v>0.44</v>
      </c>
      <c r="AA8715" s="178"/>
      <c r="AB8715" s="178"/>
      <c r="AC8715" s="178"/>
    </row>
    <row r="8716" spans="2:29" x14ac:dyDescent="0.35">
      <c r="B8716" s="222">
        <v>879300</v>
      </c>
      <c r="C8716" s="208">
        <v>376214</v>
      </c>
      <c r="D8716" s="309">
        <v>20691.77</v>
      </c>
      <c r="E8716" s="206">
        <v>30097.119999999999</v>
      </c>
      <c r="F8716" s="206">
        <v>33859.26</v>
      </c>
      <c r="G8716" s="205">
        <f t="shared" si="691"/>
        <v>0.42785624928920735</v>
      </c>
      <c r="H8716" s="207">
        <f t="shared" si="692"/>
        <v>0.45</v>
      </c>
      <c r="I8716" s="213">
        <v>356744</v>
      </c>
      <c r="J8716" s="213">
        <v>19620.919999999998</v>
      </c>
      <c r="K8716" s="212">
        <v>28539.52</v>
      </c>
      <c r="L8716" s="212">
        <v>32106.959999999999</v>
      </c>
      <c r="M8716" s="239">
        <f t="shared" si="689"/>
        <v>0.51530000000027942</v>
      </c>
      <c r="N8716" s="239"/>
      <c r="O8716" s="178"/>
      <c r="P8716" s="178"/>
      <c r="Q8716" s="178"/>
      <c r="R8716" s="178"/>
      <c r="S8716" s="178"/>
      <c r="T8716" s="178"/>
      <c r="U8716" s="178"/>
      <c r="V8716" s="178"/>
      <c r="W8716" s="178"/>
      <c r="X8716" s="178"/>
      <c r="Y8716" s="210">
        <f t="shared" si="688"/>
        <v>0.40571363584669623</v>
      </c>
      <c r="Z8716" s="211">
        <f t="shared" si="690"/>
        <v>0.46</v>
      </c>
      <c r="AA8716" s="178"/>
      <c r="AB8716" s="178"/>
      <c r="AC8716" s="178"/>
    </row>
    <row r="8717" spans="2:29" x14ac:dyDescent="0.35">
      <c r="B8717" s="222">
        <v>879400</v>
      </c>
      <c r="C8717" s="208">
        <v>376259</v>
      </c>
      <c r="D8717" s="309">
        <v>20694.240000000002</v>
      </c>
      <c r="E8717" s="206">
        <v>30100.720000000001</v>
      </c>
      <c r="F8717" s="206">
        <v>33863.31</v>
      </c>
      <c r="G8717" s="205">
        <f t="shared" si="691"/>
        <v>0.42785876734136913</v>
      </c>
      <c r="H8717" s="207">
        <f t="shared" si="692"/>
        <v>0.45</v>
      </c>
      <c r="I8717" s="213">
        <v>356788</v>
      </c>
      <c r="J8717" s="213">
        <v>19623.34</v>
      </c>
      <c r="K8717" s="212">
        <v>28543.040000000001</v>
      </c>
      <c r="L8717" s="212">
        <v>32110.92</v>
      </c>
      <c r="M8717" s="239">
        <f t="shared" si="689"/>
        <v>0.51519999999982247</v>
      </c>
      <c r="N8717" s="239"/>
      <c r="O8717" s="178"/>
      <c r="P8717" s="178"/>
      <c r="Q8717" s="178"/>
      <c r="R8717" s="178"/>
      <c r="S8717" s="178"/>
      <c r="T8717" s="178"/>
      <c r="U8717" s="178"/>
      <c r="V8717" s="178"/>
      <c r="W8717" s="178"/>
      <c r="X8717" s="178"/>
      <c r="Y8717" s="210">
        <f t="shared" si="688"/>
        <v>0.40571753468273825</v>
      </c>
      <c r="Z8717" s="211">
        <f t="shared" si="690"/>
        <v>0.44</v>
      </c>
      <c r="AA8717" s="178"/>
      <c r="AB8717" s="178"/>
      <c r="AC8717" s="178"/>
    </row>
    <row r="8718" spans="2:29" x14ac:dyDescent="0.35">
      <c r="B8718" s="222">
        <v>879500</v>
      </c>
      <c r="C8718" s="208">
        <v>376304</v>
      </c>
      <c r="D8718" s="309">
        <v>20696.72</v>
      </c>
      <c r="E8718" s="206">
        <v>30104.32</v>
      </c>
      <c r="F8718" s="206">
        <v>33867.360000000001</v>
      </c>
      <c r="G8718" s="205">
        <f t="shared" si="691"/>
        <v>0.42786128482092095</v>
      </c>
      <c r="H8718" s="207">
        <f t="shared" si="692"/>
        <v>0.45</v>
      </c>
      <c r="I8718" s="213">
        <v>356834</v>
      </c>
      <c r="J8718" s="213">
        <v>19625.87</v>
      </c>
      <c r="K8718" s="212">
        <v>28546.720000000001</v>
      </c>
      <c r="L8718" s="212">
        <v>32115.06</v>
      </c>
      <c r="M8718" s="239">
        <f t="shared" si="689"/>
        <v>0.51529999999955178</v>
      </c>
      <c r="N8718" s="239"/>
      <c r="O8718" s="178"/>
      <c r="P8718" s="178"/>
      <c r="Q8718" s="178"/>
      <c r="R8718" s="178"/>
      <c r="S8718" s="178"/>
      <c r="T8718" s="178"/>
      <c r="U8718" s="178"/>
      <c r="V8718" s="178"/>
      <c r="W8718" s="178"/>
      <c r="X8718" s="178"/>
      <c r="Y8718" s="210">
        <f t="shared" si="688"/>
        <v>0.40572370665150653</v>
      </c>
      <c r="Z8718" s="211">
        <f t="shared" si="690"/>
        <v>0.46</v>
      </c>
      <c r="AA8718" s="178"/>
      <c r="AB8718" s="178"/>
      <c r="AC8718" s="178"/>
    </row>
    <row r="8719" spans="2:29" x14ac:dyDescent="0.35">
      <c r="B8719" s="222">
        <v>879600</v>
      </c>
      <c r="C8719" s="208">
        <v>376349</v>
      </c>
      <c r="D8719" s="309">
        <v>20699.189999999999</v>
      </c>
      <c r="E8719" s="206">
        <v>30107.919999999998</v>
      </c>
      <c r="F8719" s="206">
        <v>33871.410000000003</v>
      </c>
      <c r="G8719" s="205">
        <f t="shared" si="691"/>
        <v>0.42786380172805821</v>
      </c>
      <c r="H8719" s="207">
        <f t="shared" si="692"/>
        <v>0.45</v>
      </c>
      <c r="I8719" s="213">
        <v>356878</v>
      </c>
      <c r="J8719" s="213">
        <v>19628.29</v>
      </c>
      <c r="K8719" s="212">
        <v>28550.240000000002</v>
      </c>
      <c r="L8719" s="212">
        <v>32119.02</v>
      </c>
      <c r="M8719" s="239">
        <f t="shared" si="689"/>
        <v>0.51519999999974975</v>
      </c>
      <c r="N8719" s="239"/>
      <c r="O8719" s="178"/>
      <c r="P8719" s="178"/>
      <c r="Q8719" s="178"/>
      <c r="R8719" s="178"/>
      <c r="S8719" s="178"/>
      <c r="T8719" s="178"/>
      <c r="U8719" s="178"/>
      <c r="V8719" s="178"/>
      <c r="W8719" s="178"/>
      <c r="X8719" s="178"/>
      <c r="Y8719" s="210">
        <f t="shared" si="688"/>
        <v>0.40572760345611641</v>
      </c>
      <c r="Z8719" s="211">
        <f t="shared" si="690"/>
        <v>0.44</v>
      </c>
      <c r="AA8719" s="178"/>
      <c r="AB8719" s="178"/>
      <c r="AC8719" s="178"/>
    </row>
    <row r="8720" spans="2:29" x14ac:dyDescent="0.35">
      <c r="B8720" s="222">
        <v>879700</v>
      </c>
      <c r="C8720" s="208">
        <v>376394</v>
      </c>
      <c r="D8720" s="309">
        <v>20701.669999999998</v>
      </c>
      <c r="E8720" s="206">
        <v>30111.52</v>
      </c>
      <c r="F8720" s="206">
        <v>33875.46</v>
      </c>
      <c r="G8720" s="205">
        <f t="shared" si="691"/>
        <v>0.42786631806297604</v>
      </c>
      <c r="H8720" s="207">
        <f t="shared" si="692"/>
        <v>0.45</v>
      </c>
      <c r="I8720" s="213">
        <v>356924</v>
      </c>
      <c r="J8720" s="213">
        <v>19630.82</v>
      </c>
      <c r="K8720" s="212">
        <v>28553.919999999998</v>
      </c>
      <c r="L8720" s="212">
        <v>32123.16</v>
      </c>
      <c r="M8720" s="239">
        <f t="shared" si="689"/>
        <v>0.51529999999998832</v>
      </c>
      <c r="N8720" s="239"/>
      <c r="O8720" s="178"/>
      <c r="P8720" s="178"/>
      <c r="Q8720" s="178"/>
      <c r="R8720" s="178"/>
      <c r="S8720" s="178"/>
      <c r="T8720" s="178"/>
      <c r="U8720" s="178"/>
      <c r="V8720" s="178"/>
      <c r="W8720" s="178"/>
      <c r="X8720" s="178"/>
      <c r="Y8720" s="210">
        <f t="shared" si="688"/>
        <v>0.4057337728771172</v>
      </c>
      <c r="Z8720" s="211">
        <f t="shared" si="690"/>
        <v>0.46</v>
      </c>
      <c r="AA8720" s="178"/>
      <c r="AB8720" s="178"/>
      <c r="AC8720" s="178"/>
    </row>
    <row r="8721" spans="2:29" x14ac:dyDescent="0.35">
      <c r="B8721" s="222">
        <v>879800</v>
      </c>
      <c r="C8721" s="208">
        <v>376439</v>
      </c>
      <c r="D8721" s="309">
        <v>20704.14</v>
      </c>
      <c r="E8721" s="206">
        <v>30115.119999999999</v>
      </c>
      <c r="F8721" s="206">
        <v>33879.51</v>
      </c>
      <c r="G8721" s="205">
        <f t="shared" si="691"/>
        <v>0.42786883382586954</v>
      </c>
      <c r="H8721" s="207">
        <f t="shared" si="692"/>
        <v>0.45</v>
      </c>
      <c r="I8721" s="213">
        <v>356968</v>
      </c>
      <c r="J8721" s="213">
        <v>19633.240000000002</v>
      </c>
      <c r="K8721" s="212">
        <v>28557.439999999999</v>
      </c>
      <c r="L8721" s="212">
        <v>32127.119999999999</v>
      </c>
      <c r="M8721" s="239">
        <f t="shared" si="689"/>
        <v>0.51520000000025901</v>
      </c>
      <c r="N8721" s="239"/>
      <c r="O8721" s="178"/>
      <c r="P8721" s="178"/>
      <c r="Q8721" s="178"/>
      <c r="R8721" s="178"/>
      <c r="S8721" s="178"/>
      <c r="T8721" s="178"/>
      <c r="U8721" s="178"/>
      <c r="V8721" s="178"/>
      <c r="W8721" s="178"/>
      <c r="X8721" s="178"/>
      <c r="Y8721" s="210">
        <f t="shared" si="688"/>
        <v>0.40573766765173902</v>
      </c>
      <c r="Z8721" s="211">
        <f t="shared" si="690"/>
        <v>0.44</v>
      </c>
      <c r="AA8721" s="178"/>
      <c r="AB8721" s="178"/>
      <c r="AC8721" s="178"/>
    </row>
    <row r="8722" spans="2:29" x14ac:dyDescent="0.35">
      <c r="B8722" s="222">
        <v>879900</v>
      </c>
      <c r="C8722" s="208">
        <v>376484</v>
      </c>
      <c r="D8722" s="309">
        <v>20706.62</v>
      </c>
      <c r="E8722" s="206">
        <v>30118.720000000001</v>
      </c>
      <c r="F8722" s="206">
        <v>33883.56</v>
      </c>
      <c r="G8722" s="205">
        <f t="shared" si="691"/>
        <v>0.42787134901693374</v>
      </c>
      <c r="H8722" s="207">
        <f t="shared" si="692"/>
        <v>0.45</v>
      </c>
      <c r="I8722" s="213">
        <v>357014</v>
      </c>
      <c r="J8722" s="213">
        <v>19635.77</v>
      </c>
      <c r="K8722" s="212">
        <v>28561.119999999999</v>
      </c>
      <c r="L8722" s="212">
        <v>32131.26</v>
      </c>
      <c r="M8722" s="239">
        <f t="shared" si="689"/>
        <v>0.5152999999999156</v>
      </c>
      <c r="N8722" s="239"/>
      <c r="O8722" s="178"/>
      <c r="P8722" s="178"/>
      <c r="Q8722" s="178"/>
      <c r="R8722" s="178"/>
      <c r="S8722" s="178"/>
      <c r="T8722" s="178"/>
      <c r="U8722" s="178"/>
      <c r="V8722" s="178"/>
      <c r="W8722" s="178"/>
      <c r="X8722" s="178"/>
      <c r="Y8722" s="210">
        <f t="shared" si="688"/>
        <v>0.40574383452665075</v>
      </c>
      <c r="Z8722" s="211">
        <f t="shared" si="690"/>
        <v>0.46</v>
      </c>
      <c r="AA8722" s="178"/>
      <c r="AB8722" s="178"/>
      <c r="AC8722" s="178"/>
    </row>
    <row r="8723" spans="2:29" x14ac:dyDescent="0.35">
      <c r="B8723" s="222">
        <v>880000</v>
      </c>
      <c r="C8723" s="208">
        <v>376529</v>
      </c>
      <c r="D8723" s="309">
        <v>20709.09</v>
      </c>
      <c r="E8723" s="206">
        <v>30122.32</v>
      </c>
      <c r="F8723" s="206">
        <v>33887.61</v>
      </c>
      <c r="G8723" s="205">
        <f t="shared" si="691"/>
        <v>0.42787386363636365</v>
      </c>
      <c r="H8723" s="207">
        <f t="shared" si="692"/>
        <v>0.45</v>
      </c>
      <c r="I8723" s="213">
        <v>357058</v>
      </c>
      <c r="J8723" s="213">
        <v>19638.189999999999</v>
      </c>
      <c r="K8723" s="212">
        <v>28564.639999999999</v>
      </c>
      <c r="L8723" s="212">
        <v>32135.22</v>
      </c>
      <c r="M8723" s="239">
        <f t="shared" si="689"/>
        <v>0.51520000000018629</v>
      </c>
      <c r="N8723" s="239"/>
      <c r="O8723" s="178"/>
      <c r="P8723" s="178"/>
      <c r="Q8723" s="178"/>
      <c r="R8723" s="178"/>
      <c r="S8723" s="178"/>
      <c r="T8723" s="178"/>
      <c r="U8723" s="178"/>
      <c r="V8723" s="178"/>
      <c r="W8723" s="178"/>
      <c r="X8723" s="178"/>
      <c r="Y8723" s="210">
        <f t="shared" si="688"/>
        <v>0.40574772727272729</v>
      </c>
      <c r="Z8723" s="211">
        <f t="shared" si="690"/>
        <v>0.44</v>
      </c>
      <c r="AA8723" s="178"/>
      <c r="AB8723" s="178"/>
      <c r="AC8723" s="178"/>
    </row>
    <row r="8724" spans="2:29" x14ac:dyDescent="0.35">
      <c r="B8724" s="222">
        <v>880100</v>
      </c>
      <c r="C8724" s="208">
        <v>376574</v>
      </c>
      <c r="D8724" s="309">
        <v>20711.57</v>
      </c>
      <c r="E8724" s="206">
        <v>30125.919999999998</v>
      </c>
      <c r="F8724" s="206">
        <v>33891.660000000003</v>
      </c>
      <c r="G8724" s="205">
        <f t="shared" si="691"/>
        <v>0.42787637768435405</v>
      </c>
      <c r="H8724" s="207">
        <f t="shared" si="692"/>
        <v>0.45</v>
      </c>
      <c r="I8724" s="213">
        <v>357104</v>
      </c>
      <c r="J8724" s="213">
        <v>19640.72</v>
      </c>
      <c r="K8724" s="212">
        <v>28568.32</v>
      </c>
      <c r="L8724" s="212">
        <v>32139.360000000001</v>
      </c>
      <c r="M8724" s="239">
        <f t="shared" si="689"/>
        <v>0.51529999999984288</v>
      </c>
      <c r="N8724" s="239"/>
      <c r="O8724" s="178"/>
      <c r="P8724" s="178"/>
      <c r="Q8724" s="178"/>
      <c r="R8724" s="178"/>
      <c r="S8724" s="178"/>
      <c r="T8724" s="178"/>
      <c r="U8724" s="178"/>
      <c r="V8724" s="178"/>
      <c r="W8724" s="178"/>
      <c r="X8724" s="178"/>
      <c r="Y8724" s="210">
        <f t="shared" si="688"/>
        <v>0.40575389160322689</v>
      </c>
      <c r="Z8724" s="211">
        <f t="shared" si="690"/>
        <v>0.46</v>
      </c>
      <c r="AA8724" s="178"/>
      <c r="AB8724" s="178"/>
      <c r="AC8724" s="178"/>
    </row>
    <row r="8725" spans="2:29" x14ac:dyDescent="0.35">
      <c r="B8725" s="222">
        <v>880200</v>
      </c>
      <c r="C8725" s="208">
        <v>376619</v>
      </c>
      <c r="D8725" s="309">
        <v>20714.04</v>
      </c>
      <c r="E8725" s="206">
        <v>30129.52</v>
      </c>
      <c r="F8725" s="206">
        <v>33895.71</v>
      </c>
      <c r="G8725" s="205">
        <f t="shared" si="691"/>
        <v>0.42787889116109973</v>
      </c>
      <c r="H8725" s="207">
        <f t="shared" si="692"/>
        <v>0.45</v>
      </c>
      <c r="I8725" s="213">
        <v>357148</v>
      </c>
      <c r="J8725" s="213">
        <v>19643.14</v>
      </c>
      <c r="K8725" s="212">
        <v>28571.84</v>
      </c>
      <c r="L8725" s="212">
        <v>32143.32</v>
      </c>
      <c r="M8725" s="239">
        <f t="shared" si="689"/>
        <v>0.51519999999996802</v>
      </c>
      <c r="N8725" s="239"/>
      <c r="O8725" s="178"/>
      <c r="P8725" s="178"/>
      <c r="Q8725" s="178"/>
      <c r="R8725" s="178"/>
      <c r="S8725" s="178"/>
      <c r="T8725" s="178"/>
      <c r="U8725" s="178"/>
      <c r="V8725" s="178"/>
      <c r="W8725" s="178"/>
      <c r="X8725" s="178"/>
      <c r="Y8725" s="210">
        <f t="shared" si="688"/>
        <v>0.4057577823221995</v>
      </c>
      <c r="Z8725" s="211">
        <f t="shared" si="690"/>
        <v>0.44</v>
      </c>
      <c r="AA8725" s="178"/>
      <c r="AB8725" s="178"/>
      <c r="AC8725" s="178"/>
    </row>
    <row r="8726" spans="2:29" x14ac:dyDescent="0.35">
      <c r="B8726" s="222">
        <v>880300</v>
      </c>
      <c r="C8726" s="208">
        <v>376664</v>
      </c>
      <c r="D8726" s="309">
        <v>20716.52</v>
      </c>
      <c r="E8726" s="206">
        <v>30133.119999999999</v>
      </c>
      <c r="F8726" s="206">
        <v>33899.760000000002</v>
      </c>
      <c r="G8726" s="205">
        <f t="shared" si="691"/>
        <v>0.42788140406679542</v>
      </c>
      <c r="H8726" s="207">
        <f t="shared" si="692"/>
        <v>0.45</v>
      </c>
      <c r="I8726" s="213">
        <v>357194</v>
      </c>
      <c r="J8726" s="213">
        <v>19645.669999999998</v>
      </c>
      <c r="K8726" s="212">
        <v>28575.52</v>
      </c>
      <c r="L8726" s="212">
        <v>32147.46</v>
      </c>
      <c r="M8726" s="239">
        <f t="shared" si="689"/>
        <v>0.51530000000027942</v>
      </c>
      <c r="N8726" s="239"/>
      <c r="O8726" s="178"/>
      <c r="P8726" s="178"/>
      <c r="Q8726" s="178"/>
      <c r="R8726" s="178"/>
      <c r="S8726" s="178"/>
      <c r="T8726" s="178"/>
      <c r="U8726" s="178"/>
      <c r="V8726" s="178"/>
      <c r="W8726" s="178"/>
      <c r="X8726" s="178"/>
      <c r="Y8726" s="210">
        <f t="shared" si="688"/>
        <v>0.40576394410996253</v>
      </c>
      <c r="Z8726" s="211">
        <f t="shared" si="690"/>
        <v>0.46</v>
      </c>
      <c r="AA8726" s="178"/>
      <c r="AB8726" s="178"/>
      <c r="AC8726" s="178"/>
    </row>
    <row r="8727" spans="2:29" x14ac:dyDescent="0.35">
      <c r="B8727" s="222">
        <v>880400</v>
      </c>
      <c r="C8727" s="208">
        <v>376709</v>
      </c>
      <c r="D8727" s="309">
        <v>20718.990000000002</v>
      </c>
      <c r="E8727" s="206">
        <v>30136.720000000001</v>
      </c>
      <c r="F8727" s="206">
        <v>33903.81</v>
      </c>
      <c r="G8727" s="205">
        <f t="shared" si="691"/>
        <v>0.42788391640163564</v>
      </c>
      <c r="H8727" s="207">
        <f t="shared" si="692"/>
        <v>0.45</v>
      </c>
      <c r="I8727" s="213">
        <v>357238</v>
      </c>
      <c r="J8727" s="213">
        <v>19648.09</v>
      </c>
      <c r="K8727" s="212">
        <v>28579.040000000001</v>
      </c>
      <c r="L8727" s="212">
        <v>32151.42</v>
      </c>
      <c r="M8727" s="239">
        <f t="shared" si="689"/>
        <v>0.51519999999982247</v>
      </c>
      <c r="N8727" s="239"/>
      <c r="O8727" s="178"/>
      <c r="P8727" s="178"/>
      <c r="Q8727" s="178"/>
      <c r="R8727" s="178"/>
      <c r="S8727" s="178"/>
      <c r="T8727" s="178"/>
      <c r="U8727" s="178"/>
      <c r="V8727" s="178"/>
      <c r="W8727" s="178"/>
      <c r="X8727" s="178"/>
      <c r="Y8727" s="210">
        <f t="shared" si="688"/>
        <v>0.40576783280327122</v>
      </c>
      <c r="Z8727" s="211">
        <f t="shared" si="690"/>
        <v>0.44</v>
      </c>
      <c r="AA8727" s="178"/>
      <c r="AB8727" s="178"/>
      <c r="AC8727" s="178"/>
    </row>
    <row r="8728" spans="2:29" x14ac:dyDescent="0.35">
      <c r="B8728" s="222">
        <v>880500</v>
      </c>
      <c r="C8728" s="208">
        <v>376754</v>
      </c>
      <c r="D8728" s="309">
        <v>20721.47</v>
      </c>
      <c r="E8728" s="206">
        <v>30140.32</v>
      </c>
      <c r="F8728" s="206">
        <v>33907.86</v>
      </c>
      <c r="G8728" s="205">
        <f t="shared" si="691"/>
        <v>0.4278864281658149</v>
      </c>
      <c r="H8728" s="207">
        <f t="shared" si="692"/>
        <v>0.45</v>
      </c>
      <c r="I8728" s="213">
        <v>357284</v>
      </c>
      <c r="J8728" s="213">
        <v>19650.62</v>
      </c>
      <c r="K8728" s="212">
        <v>28582.720000000001</v>
      </c>
      <c r="L8728" s="212">
        <v>32155.56</v>
      </c>
      <c r="M8728" s="239">
        <f t="shared" si="689"/>
        <v>0.51529999999955178</v>
      </c>
      <c r="N8728" s="239"/>
      <c r="O8728" s="178"/>
      <c r="P8728" s="178"/>
      <c r="Q8728" s="178"/>
      <c r="R8728" s="178"/>
      <c r="S8728" s="178"/>
      <c r="T8728" s="178"/>
      <c r="U8728" s="178"/>
      <c r="V8728" s="178"/>
      <c r="W8728" s="178"/>
      <c r="X8728" s="178"/>
      <c r="Y8728" s="210">
        <f t="shared" si="688"/>
        <v>0.40577399204997161</v>
      </c>
      <c r="Z8728" s="211">
        <f t="shared" si="690"/>
        <v>0.46</v>
      </c>
      <c r="AA8728" s="178"/>
      <c r="AB8728" s="178"/>
      <c r="AC8728" s="178"/>
    </row>
    <row r="8729" spans="2:29" x14ac:dyDescent="0.35">
      <c r="B8729" s="222">
        <v>880600</v>
      </c>
      <c r="C8729" s="208">
        <v>376799</v>
      </c>
      <c r="D8729" s="309">
        <v>20723.939999999999</v>
      </c>
      <c r="E8729" s="206">
        <v>30143.919999999998</v>
      </c>
      <c r="F8729" s="206">
        <v>33911.910000000003</v>
      </c>
      <c r="G8729" s="205">
        <f t="shared" si="691"/>
        <v>0.4278889393595276</v>
      </c>
      <c r="H8729" s="207">
        <f t="shared" si="692"/>
        <v>0.45</v>
      </c>
      <c r="I8729" s="213">
        <v>357328</v>
      </c>
      <c r="J8729" s="213">
        <v>19653.04</v>
      </c>
      <c r="K8729" s="212">
        <v>28586.240000000002</v>
      </c>
      <c r="L8729" s="212">
        <v>32159.52</v>
      </c>
      <c r="M8729" s="239">
        <f t="shared" si="689"/>
        <v>0.51519999999974975</v>
      </c>
      <c r="N8729" s="239"/>
      <c r="O8729" s="178"/>
      <c r="P8729" s="178"/>
      <c r="Q8729" s="178"/>
      <c r="R8729" s="178"/>
      <c r="S8729" s="178"/>
      <c r="T8729" s="178"/>
      <c r="U8729" s="178"/>
      <c r="V8729" s="178"/>
      <c r="W8729" s="178"/>
      <c r="X8729" s="178"/>
      <c r="Y8729" s="210">
        <f t="shared" si="688"/>
        <v>0.40577787871905519</v>
      </c>
      <c r="Z8729" s="211">
        <f t="shared" si="690"/>
        <v>0.44</v>
      </c>
      <c r="AA8729" s="178"/>
      <c r="AB8729" s="178"/>
      <c r="AC8729" s="178"/>
    </row>
    <row r="8730" spans="2:29" x14ac:dyDescent="0.35">
      <c r="B8730" s="222">
        <v>880700</v>
      </c>
      <c r="C8730" s="208">
        <v>376844</v>
      </c>
      <c r="D8730" s="309">
        <v>20726.419999999998</v>
      </c>
      <c r="E8730" s="206">
        <v>30147.52</v>
      </c>
      <c r="F8730" s="206">
        <v>33915.96</v>
      </c>
      <c r="G8730" s="205">
        <f t="shared" si="691"/>
        <v>0.42789144998296808</v>
      </c>
      <c r="H8730" s="207">
        <f t="shared" si="692"/>
        <v>0.45</v>
      </c>
      <c r="I8730" s="213">
        <v>357374</v>
      </c>
      <c r="J8730" s="213">
        <v>19655.57</v>
      </c>
      <c r="K8730" s="212">
        <v>28589.919999999998</v>
      </c>
      <c r="L8730" s="212">
        <v>32163.66</v>
      </c>
      <c r="M8730" s="239">
        <f t="shared" si="689"/>
        <v>0.51529999999998832</v>
      </c>
      <c r="N8730" s="239"/>
      <c r="O8730" s="178"/>
      <c r="P8730" s="178"/>
      <c r="Q8730" s="178"/>
      <c r="R8730" s="178"/>
      <c r="S8730" s="178"/>
      <c r="T8730" s="178"/>
      <c r="U8730" s="178"/>
      <c r="V8730" s="178"/>
      <c r="W8730" s="178"/>
      <c r="X8730" s="178"/>
      <c r="Y8730" s="210">
        <f t="shared" si="688"/>
        <v>0.40578403542636537</v>
      </c>
      <c r="Z8730" s="211">
        <f t="shared" si="690"/>
        <v>0.46</v>
      </c>
      <c r="AA8730" s="178"/>
      <c r="AB8730" s="178"/>
      <c r="AC8730" s="178"/>
    </row>
    <row r="8731" spans="2:29" x14ac:dyDescent="0.35">
      <c r="B8731" s="222">
        <v>880800</v>
      </c>
      <c r="C8731" s="208">
        <v>376889</v>
      </c>
      <c r="D8731" s="309">
        <v>20728.89</v>
      </c>
      <c r="E8731" s="206">
        <v>30151.119999999999</v>
      </c>
      <c r="F8731" s="206">
        <v>33920.01</v>
      </c>
      <c r="G8731" s="205">
        <f t="shared" si="691"/>
        <v>0.42789396003633062</v>
      </c>
      <c r="H8731" s="207">
        <f t="shared" si="692"/>
        <v>0.45</v>
      </c>
      <c r="I8731" s="213">
        <v>357418</v>
      </c>
      <c r="J8731" s="213">
        <v>19657.990000000002</v>
      </c>
      <c r="K8731" s="212">
        <v>28593.439999999999</v>
      </c>
      <c r="L8731" s="212">
        <v>32167.62</v>
      </c>
      <c r="M8731" s="239">
        <f t="shared" si="689"/>
        <v>0.51520000000025901</v>
      </c>
      <c r="N8731" s="239"/>
      <c r="O8731" s="178"/>
      <c r="P8731" s="178"/>
      <c r="Q8731" s="178"/>
      <c r="R8731" s="178"/>
      <c r="S8731" s="178"/>
      <c r="T8731" s="178"/>
      <c r="U8731" s="178"/>
      <c r="V8731" s="178"/>
      <c r="W8731" s="178"/>
      <c r="X8731" s="178"/>
      <c r="Y8731" s="210">
        <f t="shared" si="688"/>
        <v>0.40578792007266123</v>
      </c>
      <c r="Z8731" s="211">
        <f t="shared" si="690"/>
        <v>0.44</v>
      </c>
      <c r="AA8731" s="178"/>
      <c r="AB8731" s="178"/>
      <c r="AC8731" s="178"/>
    </row>
    <row r="8732" spans="2:29" x14ac:dyDescent="0.35">
      <c r="B8732" s="222">
        <v>880900</v>
      </c>
      <c r="C8732" s="208">
        <v>376934</v>
      </c>
      <c r="D8732" s="309">
        <v>20731.37</v>
      </c>
      <c r="E8732" s="206">
        <v>30154.720000000001</v>
      </c>
      <c r="F8732" s="206">
        <v>33924.06</v>
      </c>
      <c r="G8732" s="205">
        <f t="shared" si="691"/>
        <v>0.42789646951980931</v>
      </c>
      <c r="H8732" s="207">
        <f t="shared" si="692"/>
        <v>0.45</v>
      </c>
      <c r="I8732" s="213">
        <v>357464</v>
      </c>
      <c r="J8732" s="213">
        <v>19660.52</v>
      </c>
      <c r="K8732" s="212">
        <v>28597.119999999999</v>
      </c>
      <c r="L8732" s="212">
        <v>32171.759999999998</v>
      </c>
      <c r="M8732" s="239">
        <f t="shared" si="689"/>
        <v>0.5152999999999156</v>
      </c>
      <c r="N8732" s="239"/>
      <c r="O8732" s="178"/>
      <c r="P8732" s="178"/>
      <c r="Q8732" s="178"/>
      <c r="R8732" s="178"/>
      <c r="S8732" s="178"/>
      <c r="T8732" s="178"/>
      <c r="U8732" s="178"/>
      <c r="V8732" s="178"/>
      <c r="W8732" s="178"/>
      <c r="X8732" s="178"/>
      <c r="Y8732" s="210">
        <f t="shared" si="688"/>
        <v>0.40579407424225222</v>
      </c>
      <c r="Z8732" s="211">
        <f t="shared" si="690"/>
        <v>0.46</v>
      </c>
      <c r="AA8732" s="178"/>
      <c r="AB8732" s="178"/>
      <c r="AC8732" s="178"/>
    </row>
    <row r="8733" spans="2:29" x14ac:dyDescent="0.35">
      <c r="B8733" s="222">
        <v>881000</v>
      </c>
      <c r="C8733" s="208">
        <v>376979</v>
      </c>
      <c r="D8733" s="309">
        <v>20733.84</v>
      </c>
      <c r="E8733" s="206">
        <v>30158.32</v>
      </c>
      <c r="F8733" s="206">
        <v>33928.11</v>
      </c>
      <c r="G8733" s="205">
        <f t="shared" si="691"/>
        <v>0.4278989784335982</v>
      </c>
      <c r="H8733" s="207">
        <f t="shared" si="692"/>
        <v>0.45</v>
      </c>
      <c r="I8733" s="213">
        <v>357508</v>
      </c>
      <c r="J8733" s="213">
        <v>19662.939999999999</v>
      </c>
      <c r="K8733" s="212">
        <v>28600.639999999999</v>
      </c>
      <c r="L8733" s="212">
        <v>32175.72</v>
      </c>
      <c r="M8733" s="239">
        <f t="shared" si="689"/>
        <v>0.51520000000018629</v>
      </c>
      <c r="N8733" s="239"/>
      <c r="O8733" s="178"/>
      <c r="P8733" s="178"/>
      <c r="Q8733" s="178"/>
      <c r="R8733" s="178"/>
      <c r="S8733" s="178"/>
      <c r="T8733" s="178"/>
      <c r="U8733" s="178"/>
      <c r="V8733" s="178"/>
      <c r="W8733" s="178"/>
      <c r="X8733" s="178"/>
      <c r="Y8733" s="210">
        <f t="shared" si="688"/>
        <v>0.40579795686719639</v>
      </c>
      <c r="Z8733" s="211">
        <f t="shared" si="690"/>
        <v>0.44</v>
      </c>
      <c r="AA8733" s="178"/>
      <c r="AB8733" s="178"/>
      <c r="AC8733" s="178"/>
    </row>
    <row r="8734" spans="2:29" x14ac:dyDescent="0.35">
      <c r="B8734" s="222">
        <v>881100</v>
      </c>
      <c r="C8734" s="208">
        <v>377024</v>
      </c>
      <c r="D8734" s="309">
        <v>20736.32</v>
      </c>
      <c r="E8734" s="206">
        <v>30161.919999999998</v>
      </c>
      <c r="F8734" s="206">
        <v>33932.160000000003</v>
      </c>
      <c r="G8734" s="205">
        <f t="shared" si="691"/>
        <v>0.42790148677789125</v>
      </c>
      <c r="H8734" s="207">
        <f t="shared" si="692"/>
        <v>0.45</v>
      </c>
      <c r="I8734" s="213">
        <v>357554</v>
      </c>
      <c r="J8734" s="213">
        <v>19665.47</v>
      </c>
      <c r="K8734" s="212">
        <v>28604.32</v>
      </c>
      <c r="L8734" s="212">
        <v>32179.86</v>
      </c>
      <c r="M8734" s="239">
        <f t="shared" si="689"/>
        <v>0.51529999999984288</v>
      </c>
      <c r="N8734" s="239"/>
      <c r="O8734" s="178"/>
      <c r="P8734" s="178"/>
      <c r="Q8734" s="178"/>
      <c r="R8734" s="178"/>
      <c r="S8734" s="178"/>
      <c r="T8734" s="178"/>
      <c r="U8734" s="178"/>
      <c r="V8734" s="178"/>
      <c r="W8734" s="178"/>
      <c r="X8734" s="178"/>
      <c r="Y8734" s="210">
        <f t="shared" si="688"/>
        <v>0.40580410850073773</v>
      </c>
      <c r="Z8734" s="211">
        <f t="shared" si="690"/>
        <v>0.46</v>
      </c>
      <c r="AA8734" s="178"/>
      <c r="AB8734" s="178"/>
      <c r="AC8734" s="178"/>
    </row>
    <row r="8735" spans="2:29" x14ac:dyDescent="0.35">
      <c r="B8735" s="222">
        <v>881200</v>
      </c>
      <c r="C8735" s="208">
        <v>377069</v>
      </c>
      <c r="D8735" s="309">
        <v>20738.79</v>
      </c>
      <c r="E8735" s="206">
        <v>30165.52</v>
      </c>
      <c r="F8735" s="206">
        <v>33936.21</v>
      </c>
      <c r="G8735" s="205">
        <f t="shared" si="691"/>
        <v>0.42790399455288242</v>
      </c>
      <c r="H8735" s="207">
        <f t="shared" si="692"/>
        <v>0.45</v>
      </c>
      <c r="I8735" s="213">
        <v>357598</v>
      </c>
      <c r="J8735" s="213">
        <v>19667.89</v>
      </c>
      <c r="K8735" s="212">
        <v>28607.84</v>
      </c>
      <c r="L8735" s="212">
        <v>32183.82</v>
      </c>
      <c r="M8735" s="239">
        <f t="shared" si="689"/>
        <v>0.51519999999996802</v>
      </c>
      <c r="N8735" s="239"/>
      <c r="O8735" s="178"/>
      <c r="P8735" s="178"/>
      <c r="Q8735" s="178"/>
      <c r="R8735" s="178"/>
      <c r="S8735" s="178"/>
      <c r="T8735" s="178"/>
      <c r="U8735" s="178"/>
      <c r="V8735" s="178"/>
      <c r="W8735" s="178"/>
      <c r="X8735" s="178"/>
      <c r="Y8735" s="210">
        <f t="shared" si="688"/>
        <v>0.40580798910576488</v>
      </c>
      <c r="Z8735" s="211">
        <f t="shared" si="690"/>
        <v>0.44</v>
      </c>
      <c r="AA8735" s="178"/>
      <c r="AB8735" s="178"/>
      <c r="AC8735" s="178"/>
    </row>
    <row r="8736" spans="2:29" x14ac:dyDescent="0.35">
      <c r="B8736" s="222">
        <v>881300</v>
      </c>
      <c r="C8736" s="208">
        <v>377114</v>
      </c>
      <c r="D8736" s="309">
        <v>20741.27</v>
      </c>
      <c r="E8736" s="206">
        <v>30169.119999999999</v>
      </c>
      <c r="F8736" s="206">
        <v>33940.26</v>
      </c>
      <c r="G8736" s="205">
        <f t="shared" si="691"/>
        <v>0.42790650175876543</v>
      </c>
      <c r="H8736" s="207">
        <f t="shared" si="692"/>
        <v>0.45</v>
      </c>
      <c r="I8736" s="213">
        <v>357644</v>
      </c>
      <c r="J8736" s="213">
        <v>19670.419999999998</v>
      </c>
      <c r="K8736" s="212">
        <v>28611.52</v>
      </c>
      <c r="L8736" s="212">
        <v>32187.96</v>
      </c>
      <c r="M8736" s="239">
        <f t="shared" si="689"/>
        <v>0.51530000000027942</v>
      </c>
      <c r="N8736" s="239"/>
      <c r="O8736" s="178"/>
      <c r="P8736" s="178"/>
      <c r="Q8736" s="178"/>
      <c r="R8736" s="178"/>
      <c r="S8736" s="178"/>
      <c r="T8736" s="178"/>
      <c r="U8736" s="178"/>
      <c r="V8736" s="178"/>
      <c r="W8736" s="178"/>
      <c r="X8736" s="178"/>
      <c r="Y8736" s="210">
        <f t="shared" si="688"/>
        <v>0.40581413820492457</v>
      </c>
      <c r="Z8736" s="211">
        <f t="shared" si="690"/>
        <v>0.46</v>
      </c>
      <c r="AA8736" s="178"/>
      <c r="AB8736" s="178"/>
      <c r="AC8736" s="178"/>
    </row>
    <row r="8737" spans="2:29" x14ac:dyDescent="0.35">
      <c r="B8737" s="222">
        <v>881400</v>
      </c>
      <c r="C8737" s="208">
        <v>377159</v>
      </c>
      <c r="D8737" s="309">
        <v>20743.740000000002</v>
      </c>
      <c r="E8737" s="206">
        <v>30172.720000000001</v>
      </c>
      <c r="F8737" s="206">
        <v>33944.31</v>
      </c>
      <c r="G8737" s="205">
        <f t="shared" si="691"/>
        <v>0.42790900839573404</v>
      </c>
      <c r="H8737" s="207">
        <f t="shared" si="692"/>
        <v>0.45</v>
      </c>
      <c r="I8737" s="213">
        <v>357688</v>
      </c>
      <c r="J8737" s="213">
        <v>19672.84</v>
      </c>
      <c r="K8737" s="212">
        <v>28615.040000000001</v>
      </c>
      <c r="L8737" s="212">
        <v>32191.919999999998</v>
      </c>
      <c r="M8737" s="239">
        <f t="shared" si="689"/>
        <v>0.51519999999982247</v>
      </c>
      <c r="N8737" s="239"/>
      <c r="O8737" s="178"/>
      <c r="P8737" s="178"/>
      <c r="Q8737" s="178"/>
      <c r="R8737" s="178"/>
      <c r="S8737" s="178"/>
      <c r="T8737" s="178"/>
      <c r="U8737" s="178"/>
      <c r="V8737" s="178"/>
      <c r="W8737" s="178"/>
      <c r="X8737" s="178"/>
      <c r="Y8737" s="210">
        <f t="shared" si="688"/>
        <v>0.40581801679146812</v>
      </c>
      <c r="Z8737" s="211">
        <f t="shared" si="690"/>
        <v>0.44</v>
      </c>
      <c r="AA8737" s="178"/>
      <c r="AB8737" s="178"/>
      <c r="AC8737" s="178"/>
    </row>
    <row r="8738" spans="2:29" x14ac:dyDescent="0.35">
      <c r="B8738" s="222">
        <v>881500</v>
      </c>
      <c r="C8738" s="208">
        <v>377204</v>
      </c>
      <c r="D8738" s="309">
        <v>20746.22</v>
      </c>
      <c r="E8738" s="206">
        <v>30176.32</v>
      </c>
      <c r="F8738" s="206">
        <v>33948.36</v>
      </c>
      <c r="G8738" s="205">
        <f t="shared" si="691"/>
        <v>0.42791151446398185</v>
      </c>
      <c r="H8738" s="207">
        <f t="shared" si="692"/>
        <v>0.45</v>
      </c>
      <c r="I8738" s="213">
        <v>357734</v>
      </c>
      <c r="J8738" s="213">
        <v>19675.37</v>
      </c>
      <c r="K8738" s="212">
        <v>28618.720000000001</v>
      </c>
      <c r="L8738" s="212">
        <v>32196.06</v>
      </c>
      <c r="M8738" s="239">
        <f t="shared" si="689"/>
        <v>0.51529999999955178</v>
      </c>
      <c r="N8738" s="239"/>
      <c r="O8738" s="178"/>
      <c r="P8738" s="178"/>
      <c r="Q8738" s="178"/>
      <c r="R8738" s="178"/>
      <c r="S8738" s="178"/>
      <c r="T8738" s="178"/>
      <c r="U8738" s="178"/>
      <c r="V8738" s="178"/>
      <c r="W8738" s="178"/>
      <c r="X8738" s="178"/>
      <c r="Y8738" s="210">
        <f t="shared" si="688"/>
        <v>0.40582416335791266</v>
      </c>
      <c r="Z8738" s="211">
        <f t="shared" si="690"/>
        <v>0.46</v>
      </c>
      <c r="AA8738" s="178"/>
      <c r="AB8738" s="178"/>
      <c r="AC8738" s="178"/>
    </row>
    <row r="8739" spans="2:29" x14ac:dyDescent="0.35">
      <c r="B8739" s="222">
        <v>881600</v>
      </c>
      <c r="C8739" s="208">
        <v>377249</v>
      </c>
      <c r="D8739" s="309">
        <v>20748.689999999999</v>
      </c>
      <c r="E8739" s="206">
        <v>30179.919999999998</v>
      </c>
      <c r="F8739" s="206">
        <v>33952.410000000003</v>
      </c>
      <c r="G8739" s="205">
        <f t="shared" si="691"/>
        <v>0.42791401996370237</v>
      </c>
      <c r="H8739" s="207">
        <f t="shared" si="692"/>
        <v>0.45</v>
      </c>
      <c r="I8739" s="213">
        <v>357778</v>
      </c>
      <c r="J8739" s="213">
        <v>19677.79</v>
      </c>
      <c r="K8739" s="212">
        <v>28622.240000000002</v>
      </c>
      <c r="L8739" s="212">
        <v>32200.02</v>
      </c>
      <c r="M8739" s="239">
        <f t="shared" si="689"/>
        <v>0.51519999999974975</v>
      </c>
      <c r="N8739" s="239"/>
      <c r="O8739" s="178"/>
      <c r="P8739" s="178"/>
      <c r="Q8739" s="178"/>
      <c r="R8739" s="178"/>
      <c r="S8739" s="178"/>
      <c r="T8739" s="178"/>
      <c r="U8739" s="178"/>
      <c r="V8739" s="178"/>
      <c r="W8739" s="178"/>
      <c r="X8739" s="178"/>
      <c r="Y8739" s="210">
        <f t="shared" si="688"/>
        <v>0.40582803992740474</v>
      </c>
      <c r="Z8739" s="211">
        <f t="shared" si="690"/>
        <v>0.44</v>
      </c>
      <c r="AA8739" s="178"/>
      <c r="AB8739" s="178"/>
      <c r="AC8739" s="178"/>
    </row>
    <row r="8740" spans="2:29" x14ac:dyDescent="0.35">
      <c r="B8740" s="222">
        <v>881700</v>
      </c>
      <c r="C8740" s="208">
        <v>377294</v>
      </c>
      <c r="D8740" s="309">
        <v>20751.169999999998</v>
      </c>
      <c r="E8740" s="206">
        <v>30183.52</v>
      </c>
      <c r="F8740" s="206">
        <v>33956.46</v>
      </c>
      <c r="G8740" s="205">
        <f t="shared" si="691"/>
        <v>0.42791652489508902</v>
      </c>
      <c r="H8740" s="207">
        <f t="shared" si="692"/>
        <v>0.45</v>
      </c>
      <c r="I8740" s="213">
        <v>357824</v>
      </c>
      <c r="J8740" s="213">
        <v>19680.32</v>
      </c>
      <c r="K8740" s="212">
        <v>28625.919999999998</v>
      </c>
      <c r="L8740" s="212">
        <v>32204.16</v>
      </c>
      <c r="M8740" s="239">
        <f t="shared" si="689"/>
        <v>0.51529999999998832</v>
      </c>
      <c r="N8740" s="239"/>
      <c r="O8740" s="178"/>
      <c r="P8740" s="178"/>
      <c r="Q8740" s="178"/>
      <c r="R8740" s="178"/>
      <c r="S8740" s="178"/>
      <c r="T8740" s="178"/>
      <c r="U8740" s="178"/>
      <c r="V8740" s="178"/>
      <c r="W8740" s="178"/>
      <c r="X8740" s="178"/>
      <c r="Y8740" s="210">
        <f t="shared" si="688"/>
        <v>0.40583418396279913</v>
      </c>
      <c r="Z8740" s="211">
        <f t="shared" si="690"/>
        <v>0.46</v>
      </c>
      <c r="AA8740" s="178"/>
      <c r="AB8740" s="178"/>
      <c r="AC8740" s="178"/>
    </row>
    <row r="8741" spans="2:29" x14ac:dyDescent="0.35">
      <c r="B8741" s="222">
        <v>881800</v>
      </c>
      <c r="C8741" s="208">
        <v>377339</v>
      </c>
      <c r="D8741" s="309">
        <v>20753.64</v>
      </c>
      <c r="E8741" s="206">
        <v>30187.119999999999</v>
      </c>
      <c r="F8741" s="206">
        <v>33960.51</v>
      </c>
      <c r="G8741" s="205">
        <f t="shared" si="691"/>
        <v>0.42791902925833525</v>
      </c>
      <c r="H8741" s="207">
        <f t="shared" si="692"/>
        <v>0.45</v>
      </c>
      <c r="I8741" s="213">
        <v>357868</v>
      </c>
      <c r="J8741" s="213">
        <v>19682.740000000002</v>
      </c>
      <c r="K8741" s="212">
        <v>28629.439999999999</v>
      </c>
      <c r="L8741" s="212">
        <v>32208.12</v>
      </c>
      <c r="M8741" s="239">
        <f t="shared" si="689"/>
        <v>0.51520000000025901</v>
      </c>
      <c r="N8741" s="239"/>
      <c r="O8741" s="178"/>
      <c r="P8741" s="178"/>
      <c r="Q8741" s="178"/>
      <c r="R8741" s="178"/>
      <c r="S8741" s="178"/>
      <c r="T8741" s="178"/>
      <c r="U8741" s="178"/>
      <c r="V8741" s="178"/>
      <c r="W8741" s="178"/>
      <c r="X8741" s="178"/>
      <c r="Y8741" s="210">
        <f t="shared" si="688"/>
        <v>0.40583805851667043</v>
      </c>
      <c r="Z8741" s="211">
        <f t="shared" si="690"/>
        <v>0.44</v>
      </c>
      <c r="AA8741" s="178"/>
      <c r="AB8741" s="178"/>
      <c r="AC8741" s="178"/>
    </row>
    <row r="8742" spans="2:29" x14ac:dyDescent="0.35">
      <c r="B8742" s="222">
        <v>881900</v>
      </c>
      <c r="C8742" s="208">
        <v>377384</v>
      </c>
      <c r="D8742" s="309">
        <v>20756.12</v>
      </c>
      <c r="E8742" s="206">
        <v>30190.720000000001</v>
      </c>
      <c r="F8742" s="206">
        <v>33964.559999999998</v>
      </c>
      <c r="G8742" s="205">
        <f t="shared" si="691"/>
        <v>0.42792153305363417</v>
      </c>
      <c r="H8742" s="207">
        <f t="shared" si="692"/>
        <v>0.45</v>
      </c>
      <c r="I8742" s="213">
        <v>357914</v>
      </c>
      <c r="J8742" s="213">
        <v>19685.27</v>
      </c>
      <c r="K8742" s="212">
        <v>28633.119999999999</v>
      </c>
      <c r="L8742" s="212">
        <v>32212.26</v>
      </c>
      <c r="M8742" s="239">
        <f t="shared" si="689"/>
        <v>0.5152999999999156</v>
      </c>
      <c r="N8742" s="239"/>
      <c r="O8742" s="178"/>
      <c r="P8742" s="178"/>
      <c r="Q8742" s="178"/>
      <c r="R8742" s="178"/>
      <c r="S8742" s="178"/>
      <c r="T8742" s="178"/>
      <c r="U8742" s="178"/>
      <c r="V8742" s="178"/>
      <c r="W8742" s="178"/>
      <c r="X8742" s="178"/>
      <c r="Y8742" s="210">
        <f t="shared" si="688"/>
        <v>0.40584420002267829</v>
      </c>
      <c r="Z8742" s="211">
        <f t="shared" si="690"/>
        <v>0.46</v>
      </c>
      <c r="AA8742" s="178"/>
      <c r="AB8742" s="178"/>
      <c r="AC8742" s="178"/>
    </row>
    <row r="8743" spans="2:29" x14ac:dyDescent="0.35">
      <c r="B8743" s="222">
        <v>882000</v>
      </c>
      <c r="C8743" s="208">
        <v>377429</v>
      </c>
      <c r="D8743" s="309">
        <v>20758.59</v>
      </c>
      <c r="E8743" s="206">
        <v>30194.32</v>
      </c>
      <c r="F8743" s="206">
        <v>33968.61</v>
      </c>
      <c r="G8743" s="205">
        <f t="shared" si="691"/>
        <v>0.42792403628117914</v>
      </c>
      <c r="H8743" s="207">
        <f t="shared" si="692"/>
        <v>0.45</v>
      </c>
      <c r="I8743" s="213">
        <v>357958</v>
      </c>
      <c r="J8743" s="213">
        <v>19687.689999999999</v>
      </c>
      <c r="K8743" s="212">
        <v>28636.639999999999</v>
      </c>
      <c r="L8743" s="212">
        <v>32216.22</v>
      </c>
      <c r="M8743" s="239">
        <f t="shared" si="689"/>
        <v>0.51520000000018629</v>
      </c>
      <c r="N8743" s="239"/>
      <c r="O8743" s="178"/>
      <c r="P8743" s="178"/>
      <c r="Q8743" s="178"/>
      <c r="R8743" s="178"/>
      <c r="S8743" s="178"/>
      <c r="T8743" s="178"/>
      <c r="U8743" s="178"/>
      <c r="V8743" s="178"/>
      <c r="W8743" s="178"/>
      <c r="X8743" s="178"/>
      <c r="Y8743" s="210">
        <f t="shared" si="688"/>
        <v>0.40584807256235828</v>
      </c>
      <c r="Z8743" s="211">
        <f t="shared" si="690"/>
        <v>0.44</v>
      </c>
      <c r="AA8743" s="178"/>
      <c r="AB8743" s="178"/>
      <c r="AC8743" s="178"/>
    </row>
    <row r="8744" spans="2:29" x14ac:dyDescent="0.35">
      <c r="B8744" s="222">
        <v>882100</v>
      </c>
      <c r="C8744" s="208">
        <v>377474</v>
      </c>
      <c r="D8744" s="309">
        <v>20761.07</v>
      </c>
      <c r="E8744" s="206">
        <v>30197.919999999998</v>
      </c>
      <c r="F8744" s="206">
        <v>33972.660000000003</v>
      </c>
      <c r="G8744" s="205">
        <f t="shared" si="691"/>
        <v>0.42792653894116311</v>
      </c>
      <c r="H8744" s="207">
        <f t="shared" si="692"/>
        <v>0.45</v>
      </c>
      <c r="I8744" s="213">
        <v>358004</v>
      </c>
      <c r="J8744" s="213">
        <v>19690.22</v>
      </c>
      <c r="K8744" s="212">
        <v>28640.32</v>
      </c>
      <c r="L8744" s="212">
        <v>32220.36</v>
      </c>
      <c r="M8744" s="239">
        <f t="shared" si="689"/>
        <v>0.51529999999984288</v>
      </c>
      <c r="N8744" s="239"/>
      <c r="O8744" s="178"/>
      <c r="P8744" s="178"/>
      <c r="Q8744" s="178"/>
      <c r="R8744" s="178"/>
      <c r="S8744" s="178"/>
      <c r="T8744" s="178"/>
      <c r="U8744" s="178"/>
      <c r="V8744" s="178"/>
      <c r="W8744" s="178"/>
      <c r="X8744" s="178"/>
      <c r="Y8744" s="210">
        <f t="shared" si="688"/>
        <v>0.40585421154064166</v>
      </c>
      <c r="Z8744" s="211">
        <f t="shared" si="690"/>
        <v>0.46</v>
      </c>
      <c r="AA8744" s="178"/>
      <c r="AB8744" s="178"/>
      <c r="AC8744" s="178"/>
    </row>
    <row r="8745" spans="2:29" x14ac:dyDescent="0.35">
      <c r="B8745" s="222">
        <v>882200</v>
      </c>
      <c r="C8745" s="208">
        <v>377519</v>
      </c>
      <c r="D8745" s="309">
        <v>20763.54</v>
      </c>
      <c r="E8745" s="206">
        <v>30201.52</v>
      </c>
      <c r="F8745" s="206">
        <v>33976.71</v>
      </c>
      <c r="G8745" s="205">
        <f t="shared" si="691"/>
        <v>0.42792904103377921</v>
      </c>
      <c r="H8745" s="207">
        <f t="shared" si="692"/>
        <v>0.45</v>
      </c>
      <c r="I8745" s="213">
        <v>358048</v>
      </c>
      <c r="J8745" s="213">
        <v>19692.64</v>
      </c>
      <c r="K8745" s="212">
        <v>28643.84</v>
      </c>
      <c r="L8745" s="212">
        <v>32224.32</v>
      </c>
      <c r="M8745" s="239">
        <f t="shared" si="689"/>
        <v>0.51519999999996802</v>
      </c>
      <c r="N8745" s="239"/>
      <c r="O8745" s="178"/>
      <c r="P8745" s="178"/>
      <c r="Q8745" s="178"/>
      <c r="R8745" s="178"/>
      <c r="S8745" s="178"/>
      <c r="T8745" s="178"/>
      <c r="U8745" s="178"/>
      <c r="V8745" s="178"/>
      <c r="W8745" s="178"/>
      <c r="X8745" s="178"/>
      <c r="Y8745" s="210">
        <f t="shared" si="688"/>
        <v>0.40585808206755836</v>
      </c>
      <c r="Z8745" s="211">
        <f t="shared" si="690"/>
        <v>0.44</v>
      </c>
      <c r="AA8745" s="178"/>
      <c r="AB8745" s="178"/>
      <c r="AC8745" s="178"/>
    </row>
    <row r="8746" spans="2:29" x14ac:dyDescent="0.35">
      <c r="B8746" s="222">
        <v>882300</v>
      </c>
      <c r="C8746" s="208">
        <v>377564</v>
      </c>
      <c r="D8746" s="309">
        <v>20766.02</v>
      </c>
      <c r="E8746" s="206">
        <v>30205.119999999999</v>
      </c>
      <c r="F8746" s="206">
        <v>33980.76</v>
      </c>
      <c r="G8746" s="205">
        <f t="shared" si="691"/>
        <v>0.42793154255922022</v>
      </c>
      <c r="H8746" s="207">
        <f t="shared" si="692"/>
        <v>0.45</v>
      </c>
      <c r="I8746" s="213">
        <v>358094</v>
      </c>
      <c r="J8746" s="213">
        <v>19695.169999999998</v>
      </c>
      <c r="K8746" s="212">
        <v>28647.52</v>
      </c>
      <c r="L8746" s="212">
        <v>32228.46</v>
      </c>
      <c r="M8746" s="239">
        <f t="shared" si="689"/>
        <v>0.51530000000027942</v>
      </c>
      <c r="N8746" s="239"/>
      <c r="O8746" s="178"/>
      <c r="P8746" s="178"/>
      <c r="Q8746" s="178"/>
      <c r="R8746" s="178"/>
      <c r="S8746" s="178"/>
      <c r="T8746" s="178"/>
      <c r="U8746" s="178"/>
      <c r="V8746" s="178"/>
      <c r="W8746" s="178"/>
      <c r="X8746" s="178"/>
      <c r="Y8746" s="210">
        <f t="shared" si="688"/>
        <v>0.40586421851977783</v>
      </c>
      <c r="Z8746" s="211">
        <f t="shared" si="690"/>
        <v>0.46</v>
      </c>
      <c r="AA8746" s="178"/>
      <c r="AB8746" s="178"/>
      <c r="AC8746" s="178"/>
    </row>
    <row r="8747" spans="2:29" x14ac:dyDescent="0.35">
      <c r="B8747" s="222">
        <v>882400</v>
      </c>
      <c r="C8747" s="208">
        <v>377609</v>
      </c>
      <c r="D8747" s="309">
        <v>20768.490000000002</v>
      </c>
      <c r="E8747" s="206">
        <v>30208.720000000001</v>
      </c>
      <c r="F8747" s="206">
        <v>33984.81</v>
      </c>
      <c r="G8747" s="205">
        <f t="shared" si="691"/>
        <v>0.42793404351767905</v>
      </c>
      <c r="H8747" s="207">
        <f t="shared" si="692"/>
        <v>0.45</v>
      </c>
      <c r="I8747" s="213">
        <v>358138</v>
      </c>
      <c r="J8747" s="213">
        <v>19697.59</v>
      </c>
      <c r="K8747" s="212">
        <v>28651.040000000001</v>
      </c>
      <c r="L8747" s="212">
        <v>32232.42</v>
      </c>
      <c r="M8747" s="239">
        <f t="shared" si="689"/>
        <v>0.51519999999982247</v>
      </c>
      <c r="N8747" s="239"/>
      <c r="O8747" s="178"/>
      <c r="P8747" s="178"/>
      <c r="Q8747" s="178"/>
      <c r="R8747" s="178"/>
      <c r="S8747" s="178"/>
      <c r="T8747" s="178"/>
      <c r="U8747" s="178"/>
      <c r="V8747" s="178"/>
      <c r="W8747" s="178"/>
      <c r="X8747" s="178"/>
      <c r="Y8747" s="210">
        <f t="shared" si="688"/>
        <v>0.40586808703535809</v>
      </c>
      <c r="Z8747" s="211">
        <f t="shared" si="690"/>
        <v>0.44</v>
      </c>
      <c r="AA8747" s="178"/>
      <c r="AB8747" s="178"/>
      <c r="AC8747" s="178"/>
    </row>
    <row r="8748" spans="2:29" x14ac:dyDescent="0.35">
      <c r="B8748" s="222">
        <v>882500</v>
      </c>
      <c r="C8748" s="208">
        <v>377654</v>
      </c>
      <c r="D8748" s="309">
        <v>20770.97</v>
      </c>
      <c r="E8748" s="206">
        <v>30212.32</v>
      </c>
      <c r="F8748" s="206">
        <v>33988.86</v>
      </c>
      <c r="G8748" s="205">
        <f t="shared" si="691"/>
        <v>0.42793654390934843</v>
      </c>
      <c r="H8748" s="207">
        <f t="shared" si="692"/>
        <v>0.45</v>
      </c>
      <c r="I8748" s="213">
        <v>358184</v>
      </c>
      <c r="J8748" s="213">
        <v>19700.12</v>
      </c>
      <c r="K8748" s="212">
        <v>28654.720000000001</v>
      </c>
      <c r="L8748" s="212">
        <v>32236.560000000001</v>
      </c>
      <c r="M8748" s="239">
        <f t="shared" si="689"/>
        <v>0.51529999999955178</v>
      </c>
      <c r="N8748" s="239"/>
      <c r="O8748" s="178"/>
      <c r="P8748" s="178"/>
      <c r="Q8748" s="178"/>
      <c r="R8748" s="178"/>
      <c r="S8748" s="178"/>
      <c r="T8748" s="178"/>
      <c r="U8748" s="178"/>
      <c r="V8748" s="178"/>
      <c r="W8748" s="178"/>
      <c r="X8748" s="178"/>
      <c r="Y8748" s="210">
        <f t="shared" si="688"/>
        <v>0.40587422096317283</v>
      </c>
      <c r="Z8748" s="211">
        <f t="shared" si="690"/>
        <v>0.46</v>
      </c>
      <c r="AA8748" s="178"/>
      <c r="AB8748" s="178"/>
      <c r="AC8748" s="178"/>
    </row>
    <row r="8749" spans="2:29" x14ac:dyDescent="0.35">
      <c r="B8749" s="222">
        <v>882600</v>
      </c>
      <c r="C8749" s="208">
        <v>377699</v>
      </c>
      <c r="D8749" s="309">
        <v>20773.439999999999</v>
      </c>
      <c r="E8749" s="206">
        <v>30215.919999999998</v>
      </c>
      <c r="F8749" s="206">
        <v>33992.910000000003</v>
      </c>
      <c r="G8749" s="205">
        <f t="shared" si="691"/>
        <v>0.42793904373442104</v>
      </c>
      <c r="H8749" s="207">
        <f t="shared" si="692"/>
        <v>0.45</v>
      </c>
      <c r="I8749" s="213">
        <v>358228</v>
      </c>
      <c r="J8749" s="213">
        <v>19702.54</v>
      </c>
      <c r="K8749" s="212">
        <v>28658.240000000002</v>
      </c>
      <c r="L8749" s="212">
        <v>32240.52</v>
      </c>
      <c r="M8749" s="239">
        <f t="shared" si="689"/>
        <v>0.51519999999974975</v>
      </c>
      <c r="N8749" s="239"/>
      <c r="O8749" s="178"/>
      <c r="P8749" s="178"/>
      <c r="Q8749" s="178"/>
      <c r="R8749" s="178"/>
      <c r="S8749" s="178"/>
      <c r="T8749" s="178"/>
      <c r="U8749" s="178"/>
      <c r="V8749" s="178"/>
      <c r="W8749" s="178"/>
      <c r="X8749" s="178"/>
      <c r="Y8749" s="210">
        <f t="shared" si="688"/>
        <v>0.40587808746884207</v>
      </c>
      <c r="Z8749" s="211">
        <f t="shared" si="690"/>
        <v>0.44</v>
      </c>
      <c r="AA8749" s="178"/>
      <c r="AB8749" s="178"/>
      <c r="AC8749" s="178"/>
    </row>
    <row r="8750" spans="2:29" x14ac:dyDescent="0.35">
      <c r="B8750" s="222">
        <v>882700</v>
      </c>
      <c r="C8750" s="208">
        <v>377744</v>
      </c>
      <c r="D8750" s="309">
        <v>20775.919999999998</v>
      </c>
      <c r="E8750" s="206">
        <v>30219.52</v>
      </c>
      <c r="F8750" s="206">
        <v>33996.959999999999</v>
      </c>
      <c r="G8750" s="205">
        <f t="shared" si="691"/>
        <v>0.4279415429930894</v>
      </c>
      <c r="H8750" s="207">
        <f t="shared" si="692"/>
        <v>0.45</v>
      </c>
      <c r="I8750" s="213">
        <v>358274</v>
      </c>
      <c r="J8750" s="213">
        <v>19705.07</v>
      </c>
      <c r="K8750" s="212">
        <v>28661.919999999998</v>
      </c>
      <c r="L8750" s="212">
        <v>32244.66</v>
      </c>
      <c r="M8750" s="239">
        <f t="shared" si="689"/>
        <v>0.51529999999998832</v>
      </c>
      <c r="N8750" s="239"/>
      <c r="O8750" s="178"/>
      <c r="P8750" s="178"/>
      <c r="Q8750" s="178"/>
      <c r="R8750" s="178"/>
      <c r="S8750" s="178"/>
      <c r="T8750" s="178"/>
      <c r="U8750" s="178"/>
      <c r="V8750" s="178"/>
      <c r="W8750" s="178"/>
      <c r="X8750" s="178"/>
      <c r="Y8750" s="210">
        <f t="shared" si="688"/>
        <v>0.40588421887390957</v>
      </c>
      <c r="Z8750" s="211">
        <f t="shared" si="690"/>
        <v>0.46</v>
      </c>
      <c r="AA8750" s="178"/>
      <c r="AB8750" s="178"/>
      <c r="AC8750" s="178"/>
    </row>
    <row r="8751" spans="2:29" x14ac:dyDescent="0.35">
      <c r="B8751" s="222">
        <v>882800</v>
      </c>
      <c r="C8751" s="208">
        <v>377789</v>
      </c>
      <c r="D8751" s="309">
        <v>20778.39</v>
      </c>
      <c r="E8751" s="206">
        <v>30223.119999999999</v>
      </c>
      <c r="F8751" s="206">
        <v>34001.01</v>
      </c>
      <c r="G8751" s="205">
        <f t="shared" si="691"/>
        <v>0.42794404168554601</v>
      </c>
      <c r="H8751" s="207">
        <f t="shared" si="692"/>
        <v>0.45</v>
      </c>
      <c r="I8751" s="213">
        <v>358318</v>
      </c>
      <c r="J8751" s="213">
        <v>19707.490000000002</v>
      </c>
      <c r="K8751" s="212">
        <v>28665.439999999999</v>
      </c>
      <c r="L8751" s="212">
        <v>32248.62</v>
      </c>
      <c r="M8751" s="239">
        <f t="shared" si="689"/>
        <v>0.51520000000025901</v>
      </c>
      <c r="N8751" s="239"/>
      <c r="O8751" s="178"/>
      <c r="P8751" s="178"/>
      <c r="Q8751" s="178"/>
      <c r="R8751" s="178"/>
      <c r="S8751" s="178"/>
      <c r="T8751" s="178"/>
      <c r="U8751" s="178"/>
      <c r="V8751" s="178"/>
      <c r="W8751" s="178"/>
      <c r="X8751" s="178"/>
      <c r="Y8751" s="210">
        <f t="shared" si="688"/>
        <v>0.405888083371092</v>
      </c>
      <c r="Z8751" s="211">
        <f t="shared" si="690"/>
        <v>0.44</v>
      </c>
      <c r="AA8751" s="178"/>
      <c r="AB8751" s="178"/>
      <c r="AC8751" s="178"/>
    </row>
    <row r="8752" spans="2:29" x14ac:dyDescent="0.35">
      <c r="B8752" s="222">
        <v>882900</v>
      </c>
      <c r="C8752" s="208">
        <v>377834</v>
      </c>
      <c r="D8752" s="309">
        <v>20780.87</v>
      </c>
      <c r="E8752" s="206">
        <v>30226.720000000001</v>
      </c>
      <c r="F8752" s="206">
        <v>34005.06</v>
      </c>
      <c r="G8752" s="205">
        <f t="shared" si="691"/>
        <v>0.42794653981198322</v>
      </c>
      <c r="H8752" s="207">
        <f t="shared" si="692"/>
        <v>0.45</v>
      </c>
      <c r="I8752" s="213">
        <v>358364</v>
      </c>
      <c r="J8752" s="213">
        <v>19710.02</v>
      </c>
      <c r="K8752" s="212">
        <v>28669.119999999999</v>
      </c>
      <c r="L8752" s="212">
        <v>32252.76</v>
      </c>
      <c r="M8752" s="239">
        <f t="shared" si="689"/>
        <v>0.5152999999999156</v>
      </c>
      <c r="N8752" s="239"/>
      <c r="O8752" s="178"/>
      <c r="P8752" s="178"/>
      <c r="Q8752" s="178"/>
      <c r="R8752" s="178"/>
      <c r="S8752" s="178"/>
      <c r="T8752" s="178"/>
      <c r="U8752" s="178"/>
      <c r="V8752" s="178"/>
      <c r="W8752" s="178"/>
      <c r="X8752" s="178"/>
      <c r="Y8752" s="210">
        <f t="shared" si="688"/>
        <v>0.4058942122550685</v>
      </c>
      <c r="Z8752" s="211">
        <f t="shared" si="690"/>
        <v>0.46</v>
      </c>
      <c r="AA8752" s="178"/>
      <c r="AB8752" s="178"/>
      <c r="AC8752" s="178"/>
    </row>
    <row r="8753" spans="2:29" x14ac:dyDescent="0.35">
      <c r="B8753" s="222">
        <v>883000</v>
      </c>
      <c r="C8753" s="208">
        <v>377879</v>
      </c>
      <c r="D8753" s="309">
        <v>20783.34</v>
      </c>
      <c r="E8753" s="206">
        <v>30230.32</v>
      </c>
      <c r="F8753" s="206">
        <v>34009.11</v>
      </c>
      <c r="G8753" s="205">
        <f t="shared" si="691"/>
        <v>0.42794903737259343</v>
      </c>
      <c r="H8753" s="207">
        <f t="shared" si="692"/>
        <v>0.45</v>
      </c>
      <c r="I8753" s="213">
        <v>358408</v>
      </c>
      <c r="J8753" s="213">
        <v>19712.439999999999</v>
      </c>
      <c r="K8753" s="212">
        <v>28672.639999999999</v>
      </c>
      <c r="L8753" s="212">
        <v>32256.720000000001</v>
      </c>
      <c r="M8753" s="239">
        <f t="shared" si="689"/>
        <v>0.51520000000018629</v>
      </c>
      <c r="N8753" s="239"/>
      <c r="O8753" s="178"/>
      <c r="P8753" s="178"/>
      <c r="Q8753" s="178"/>
      <c r="R8753" s="178"/>
      <c r="S8753" s="178"/>
      <c r="T8753" s="178"/>
      <c r="U8753" s="178"/>
      <c r="V8753" s="178"/>
      <c r="W8753" s="178"/>
      <c r="X8753" s="178"/>
      <c r="Y8753" s="210">
        <f t="shared" si="688"/>
        <v>0.40589807474518685</v>
      </c>
      <c r="Z8753" s="211">
        <f t="shared" si="690"/>
        <v>0.44</v>
      </c>
      <c r="AA8753" s="178"/>
      <c r="AB8753" s="178"/>
      <c r="AC8753" s="178"/>
    </row>
    <row r="8754" spans="2:29" x14ac:dyDescent="0.35">
      <c r="B8754" s="222">
        <v>883100</v>
      </c>
      <c r="C8754" s="208">
        <v>377924</v>
      </c>
      <c r="D8754" s="309">
        <v>20785.82</v>
      </c>
      <c r="E8754" s="206">
        <v>30233.919999999998</v>
      </c>
      <c r="F8754" s="206">
        <v>34013.160000000003</v>
      </c>
      <c r="G8754" s="205">
        <f t="shared" si="691"/>
        <v>0.42795153436756878</v>
      </c>
      <c r="H8754" s="207">
        <f t="shared" si="692"/>
        <v>0.45</v>
      </c>
      <c r="I8754" s="213">
        <v>358454</v>
      </c>
      <c r="J8754" s="213">
        <v>19714.97</v>
      </c>
      <c r="K8754" s="212">
        <v>28676.32</v>
      </c>
      <c r="L8754" s="212">
        <v>32260.86</v>
      </c>
      <c r="M8754" s="239">
        <f t="shared" si="689"/>
        <v>0.51529999999984288</v>
      </c>
      <c r="N8754" s="239"/>
      <c r="O8754" s="178"/>
      <c r="P8754" s="178"/>
      <c r="Q8754" s="178"/>
      <c r="R8754" s="178"/>
      <c r="S8754" s="178"/>
      <c r="T8754" s="178"/>
      <c r="U8754" s="178"/>
      <c r="V8754" s="178"/>
      <c r="W8754" s="178"/>
      <c r="X8754" s="178"/>
      <c r="Y8754" s="210">
        <f t="shared" si="688"/>
        <v>0.40590420110972708</v>
      </c>
      <c r="Z8754" s="211">
        <f t="shared" si="690"/>
        <v>0.46</v>
      </c>
      <c r="AA8754" s="178"/>
      <c r="AB8754" s="178"/>
      <c r="AC8754" s="178"/>
    </row>
    <row r="8755" spans="2:29" x14ac:dyDescent="0.35">
      <c r="B8755" s="222">
        <v>883200</v>
      </c>
      <c r="C8755" s="208">
        <v>377969</v>
      </c>
      <c r="D8755" s="309">
        <v>20788.29</v>
      </c>
      <c r="E8755" s="206">
        <v>30237.52</v>
      </c>
      <c r="F8755" s="206">
        <v>34017.21</v>
      </c>
      <c r="G8755" s="205">
        <f t="shared" si="691"/>
        <v>0.42795403079710143</v>
      </c>
      <c r="H8755" s="207">
        <f t="shared" si="692"/>
        <v>0.45</v>
      </c>
      <c r="I8755" s="213">
        <v>358498</v>
      </c>
      <c r="J8755" s="213">
        <v>19717.39</v>
      </c>
      <c r="K8755" s="212">
        <v>28679.84</v>
      </c>
      <c r="L8755" s="212">
        <v>32264.82</v>
      </c>
      <c r="M8755" s="239">
        <f t="shared" si="689"/>
        <v>0.51519999999996802</v>
      </c>
      <c r="N8755" s="239"/>
      <c r="O8755" s="178"/>
      <c r="P8755" s="178"/>
      <c r="Q8755" s="178"/>
      <c r="R8755" s="178"/>
      <c r="S8755" s="178"/>
      <c r="T8755" s="178"/>
      <c r="U8755" s="178"/>
      <c r="V8755" s="178"/>
      <c r="W8755" s="178"/>
      <c r="X8755" s="178"/>
      <c r="Y8755" s="210">
        <f t="shared" si="688"/>
        <v>0.4059080615942029</v>
      </c>
      <c r="Z8755" s="211">
        <f t="shared" si="690"/>
        <v>0.44</v>
      </c>
      <c r="AA8755" s="178"/>
      <c r="AB8755" s="178"/>
      <c r="AC8755" s="178"/>
    </row>
    <row r="8756" spans="2:29" x14ac:dyDescent="0.35">
      <c r="B8756" s="222">
        <v>883300</v>
      </c>
      <c r="C8756" s="208">
        <v>378014</v>
      </c>
      <c r="D8756" s="309">
        <v>20790.77</v>
      </c>
      <c r="E8756" s="206">
        <v>30241.119999999999</v>
      </c>
      <c r="F8756" s="206">
        <v>34021.26</v>
      </c>
      <c r="G8756" s="205">
        <f t="shared" si="691"/>
        <v>0.42795652666138345</v>
      </c>
      <c r="H8756" s="207">
        <f t="shared" si="692"/>
        <v>0.45</v>
      </c>
      <c r="I8756" s="213">
        <v>358544</v>
      </c>
      <c r="J8756" s="213">
        <v>19719.919999999998</v>
      </c>
      <c r="K8756" s="212">
        <v>28683.52</v>
      </c>
      <c r="L8756" s="212">
        <v>32268.959999999999</v>
      </c>
      <c r="M8756" s="239">
        <f t="shared" si="689"/>
        <v>0.51530000000027942</v>
      </c>
      <c r="N8756" s="239"/>
      <c r="O8756" s="178"/>
      <c r="P8756" s="178"/>
      <c r="Q8756" s="178"/>
      <c r="R8756" s="178"/>
      <c r="S8756" s="178"/>
      <c r="T8756" s="178"/>
      <c r="U8756" s="178"/>
      <c r="V8756" s="178"/>
      <c r="W8756" s="178"/>
      <c r="X8756" s="178"/>
      <c r="Y8756" s="210">
        <f t="shared" si="688"/>
        <v>0.40591418544096003</v>
      </c>
      <c r="Z8756" s="211">
        <f t="shared" si="690"/>
        <v>0.46</v>
      </c>
      <c r="AA8756" s="178"/>
      <c r="AB8756" s="178"/>
      <c r="AC8756" s="178"/>
    </row>
    <row r="8757" spans="2:29" x14ac:dyDescent="0.35">
      <c r="B8757" s="222">
        <v>883400</v>
      </c>
      <c r="C8757" s="208">
        <v>378059</v>
      </c>
      <c r="D8757" s="309">
        <v>20793.240000000002</v>
      </c>
      <c r="E8757" s="206">
        <v>30244.720000000001</v>
      </c>
      <c r="F8757" s="206">
        <v>34025.31</v>
      </c>
      <c r="G8757" s="205">
        <f t="shared" si="691"/>
        <v>0.42795902196060676</v>
      </c>
      <c r="H8757" s="207">
        <f t="shared" si="692"/>
        <v>0.45</v>
      </c>
      <c r="I8757" s="213">
        <v>358588</v>
      </c>
      <c r="J8757" s="213">
        <v>19722.34</v>
      </c>
      <c r="K8757" s="212">
        <v>28687.040000000001</v>
      </c>
      <c r="L8757" s="212">
        <v>32272.92</v>
      </c>
      <c r="M8757" s="239">
        <f t="shared" si="689"/>
        <v>0.51519999999982247</v>
      </c>
      <c r="N8757" s="239"/>
      <c r="O8757" s="178"/>
      <c r="P8757" s="178"/>
      <c r="Q8757" s="178"/>
      <c r="R8757" s="178"/>
      <c r="S8757" s="178"/>
      <c r="T8757" s="178"/>
      <c r="U8757" s="178"/>
      <c r="V8757" s="178"/>
      <c r="W8757" s="178"/>
      <c r="X8757" s="178"/>
      <c r="Y8757" s="210">
        <f t="shared" si="688"/>
        <v>0.4059180439212135</v>
      </c>
      <c r="Z8757" s="211">
        <f t="shared" si="690"/>
        <v>0.44</v>
      </c>
      <c r="AA8757" s="178"/>
      <c r="AB8757" s="178"/>
      <c r="AC8757" s="178"/>
    </row>
    <row r="8758" spans="2:29" x14ac:dyDescent="0.35">
      <c r="B8758" s="222">
        <v>883500</v>
      </c>
      <c r="C8758" s="208">
        <v>378104</v>
      </c>
      <c r="D8758" s="309">
        <v>20795.72</v>
      </c>
      <c r="E8758" s="206">
        <v>30248.32</v>
      </c>
      <c r="F8758" s="206">
        <v>34029.360000000001</v>
      </c>
      <c r="G8758" s="205">
        <f t="shared" si="691"/>
        <v>0.42796151669496324</v>
      </c>
      <c r="H8758" s="207">
        <f t="shared" si="692"/>
        <v>0.45</v>
      </c>
      <c r="I8758" s="213">
        <v>358634</v>
      </c>
      <c r="J8758" s="213">
        <v>19724.87</v>
      </c>
      <c r="K8758" s="212">
        <v>28690.720000000001</v>
      </c>
      <c r="L8758" s="212">
        <v>32277.06</v>
      </c>
      <c r="M8758" s="239">
        <f t="shared" si="689"/>
        <v>0.51529999999955178</v>
      </c>
      <c r="N8758" s="239"/>
      <c r="O8758" s="178"/>
      <c r="P8758" s="178"/>
      <c r="Q8758" s="178"/>
      <c r="R8758" s="178"/>
      <c r="S8758" s="178"/>
      <c r="T8758" s="178"/>
      <c r="U8758" s="178"/>
      <c r="V8758" s="178"/>
      <c r="W8758" s="178"/>
      <c r="X8758" s="178"/>
      <c r="Y8758" s="210">
        <f t="shared" si="688"/>
        <v>0.40592416525183928</v>
      </c>
      <c r="Z8758" s="211">
        <f t="shared" si="690"/>
        <v>0.46</v>
      </c>
      <c r="AA8758" s="178"/>
      <c r="AB8758" s="178"/>
      <c r="AC8758" s="178"/>
    </row>
    <row r="8759" spans="2:29" x14ac:dyDescent="0.35">
      <c r="B8759" s="222">
        <v>883600</v>
      </c>
      <c r="C8759" s="208">
        <v>378149</v>
      </c>
      <c r="D8759" s="309">
        <v>20798.189999999999</v>
      </c>
      <c r="E8759" s="206">
        <v>30251.919999999998</v>
      </c>
      <c r="F8759" s="206">
        <v>34033.410000000003</v>
      </c>
      <c r="G8759" s="205">
        <f t="shared" si="691"/>
        <v>0.42796401086464464</v>
      </c>
      <c r="H8759" s="207">
        <f t="shared" si="692"/>
        <v>0.45</v>
      </c>
      <c r="I8759" s="213">
        <v>358678</v>
      </c>
      <c r="J8759" s="213">
        <v>19727.29</v>
      </c>
      <c r="K8759" s="212">
        <v>28694.240000000002</v>
      </c>
      <c r="L8759" s="212">
        <v>32281.02</v>
      </c>
      <c r="M8759" s="239">
        <f t="shared" si="689"/>
        <v>0.51519999999974975</v>
      </c>
      <c r="N8759" s="239"/>
      <c r="O8759" s="178"/>
      <c r="P8759" s="178"/>
      <c r="Q8759" s="178"/>
      <c r="R8759" s="178"/>
      <c r="S8759" s="178"/>
      <c r="T8759" s="178"/>
      <c r="U8759" s="178"/>
      <c r="V8759" s="178"/>
      <c r="W8759" s="178"/>
      <c r="X8759" s="178"/>
      <c r="Y8759" s="210">
        <f t="shared" si="688"/>
        <v>0.40592802172928927</v>
      </c>
      <c r="Z8759" s="211">
        <f t="shared" si="690"/>
        <v>0.44</v>
      </c>
      <c r="AA8759" s="178"/>
      <c r="AB8759" s="178"/>
      <c r="AC8759" s="178"/>
    </row>
    <row r="8760" spans="2:29" x14ac:dyDescent="0.35">
      <c r="B8760" s="222">
        <v>883700</v>
      </c>
      <c r="C8760" s="208">
        <v>378194</v>
      </c>
      <c r="D8760" s="309">
        <v>20800.669999999998</v>
      </c>
      <c r="E8760" s="206">
        <v>30255.52</v>
      </c>
      <c r="F8760" s="206">
        <v>34037.46</v>
      </c>
      <c r="G8760" s="205">
        <f t="shared" si="691"/>
        <v>0.42796650446984269</v>
      </c>
      <c r="H8760" s="207">
        <f t="shared" si="692"/>
        <v>0.45</v>
      </c>
      <c r="I8760" s="213">
        <v>358724</v>
      </c>
      <c r="J8760" s="213">
        <v>19729.82</v>
      </c>
      <c r="K8760" s="212">
        <v>28697.919999999998</v>
      </c>
      <c r="L8760" s="212">
        <v>32285.16</v>
      </c>
      <c r="M8760" s="239">
        <f t="shared" si="689"/>
        <v>0.51529999999998832</v>
      </c>
      <c r="N8760" s="239"/>
      <c r="O8760" s="178"/>
      <c r="P8760" s="178"/>
      <c r="Q8760" s="178"/>
      <c r="R8760" s="178"/>
      <c r="S8760" s="178"/>
      <c r="T8760" s="178"/>
      <c r="U8760" s="178"/>
      <c r="V8760" s="178"/>
      <c r="W8760" s="178"/>
      <c r="X8760" s="178"/>
      <c r="Y8760" s="210">
        <f t="shared" si="688"/>
        <v>0.40593414054543397</v>
      </c>
      <c r="Z8760" s="211">
        <f t="shared" si="690"/>
        <v>0.46</v>
      </c>
      <c r="AA8760" s="178"/>
      <c r="AB8760" s="178"/>
      <c r="AC8760" s="178"/>
    </row>
    <row r="8761" spans="2:29" x14ac:dyDescent="0.35">
      <c r="B8761" s="222">
        <v>883800</v>
      </c>
      <c r="C8761" s="208">
        <v>378239</v>
      </c>
      <c r="D8761" s="309">
        <v>20803.14</v>
      </c>
      <c r="E8761" s="206">
        <v>30259.119999999999</v>
      </c>
      <c r="F8761" s="206">
        <v>34041.51</v>
      </c>
      <c r="G8761" s="205">
        <f t="shared" si="691"/>
        <v>0.42796899751074902</v>
      </c>
      <c r="H8761" s="207">
        <f t="shared" si="692"/>
        <v>0.45</v>
      </c>
      <c r="I8761" s="213">
        <v>358768</v>
      </c>
      <c r="J8761" s="213">
        <v>19732.240000000002</v>
      </c>
      <c r="K8761" s="212">
        <v>28701.439999999999</v>
      </c>
      <c r="L8761" s="212">
        <v>32289.119999999999</v>
      </c>
      <c r="M8761" s="239">
        <f t="shared" si="689"/>
        <v>0.51520000000025901</v>
      </c>
      <c r="N8761" s="239"/>
      <c r="O8761" s="178"/>
      <c r="P8761" s="178"/>
      <c r="Q8761" s="178"/>
      <c r="R8761" s="178"/>
      <c r="S8761" s="178"/>
      <c r="T8761" s="178"/>
      <c r="U8761" s="178"/>
      <c r="V8761" s="178"/>
      <c r="W8761" s="178"/>
      <c r="X8761" s="178"/>
      <c r="Y8761" s="210">
        <f t="shared" si="688"/>
        <v>0.40593799502149808</v>
      </c>
      <c r="Z8761" s="211">
        <f t="shared" si="690"/>
        <v>0.44</v>
      </c>
      <c r="AA8761" s="178"/>
      <c r="AB8761" s="178"/>
      <c r="AC8761" s="178"/>
    </row>
    <row r="8762" spans="2:29" x14ac:dyDescent="0.35">
      <c r="B8762" s="222">
        <v>883900</v>
      </c>
      <c r="C8762" s="208">
        <v>378284</v>
      </c>
      <c r="D8762" s="309">
        <v>20805.62</v>
      </c>
      <c r="E8762" s="206">
        <v>30262.720000000001</v>
      </c>
      <c r="F8762" s="206">
        <v>34045.56</v>
      </c>
      <c r="G8762" s="205">
        <f t="shared" si="691"/>
        <v>0.42797148998755513</v>
      </c>
      <c r="H8762" s="207">
        <f t="shared" si="692"/>
        <v>0.45</v>
      </c>
      <c r="I8762" s="213">
        <v>358814</v>
      </c>
      <c r="J8762" s="213">
        <v>19734.77</v>
      </c>
      <c r="K8762" s="212">
        <v>28705.119999999999</v>
      </c>
      <c r="L8762" s="212">
        <v>32293.26</v>
      </c>
      <c r="M8762" s="239">
        <f t="shared" si="689"/>
        <v>0.5152999999999156</v>
      </c>
      <c r="N8762" s="239"/>
      <c r="O8762" s="178"/>
      <c r="P8762" s="178"/>
      <c r="Q8762" s="178"/>
      <c r="R8762" s="178"/>
      <c r="S8762" s="178"/>
      <c r="T8762" s="178"/>
      <c r="U8762" s="178"/>
      <c r="V8762" s="178"/>
      <c r="W8762" s="178"/>
      <c r="X8762" s="178"/>
      <c r="Y8762" s="210">
        <f t="shared" si="688"/>
        <v>0.40594411132481051</v>
      </c>
      <c r="Z8762" s="211">
        <f t="shared" si="690"/>
        <v>0.46</v>
      </c>
      <c r="AA8762" s="178"/>
      <c r="AB8762" s="178"/>
      <c r="AC8762" s="178"/>
    </row>
    <row r="8763" spans="2:29" x14ac:dyDescent="0.35">
      <c r="B8763" s="222">
        <v>884000</v>
      </c>
      <c r="C8763" s="208">
        <v>378329</v>
      </c>
      <c r="D8763" s="309">
        <v>20808.09</v>
      </c>
      <c r="E8763" s="206">
        <v>30266.32</v>
      </c>
      <c r="F8763" s="206">
        <v>34049.61</v>
      </c>
      <c r="G8763" s="205">
        <f t="shared" si="691"/>
        <v>0.42797398190045249</v>
      </c>
      <c r="H8763" s="207">
        <f t="shared" si="692"/>
        <v>0.45</v>
      </c>
      <c r="I8763" s="213">
        <v>358858</v>
      </c>
      <c r="J8763" s="213">
        <v>19737.189999999999</v>
      </c>
      <c r="K8763" s="212">
        <v>28708.639999999999</v>
      </c>
      <c r="L8763" s="212">
        <v>32297.22</v>
      </c>
      <c r="M8763" s="239">
        <f t="shared" si="689"/>
        <v>0.51520000000018629</v>
      </c>
      <c r="N8763" s="239"/>
      <c r="O8763" s="178"/>
      <c r="P8763" s="178"/>
      <c r="Q8763" s="178"/>
      <c r="R8763" s="178"/>
      <c r="S8763" s="178"/>
      <c r="T8763" s="178"/>
      <c r="U8763" s="178"/>
      <c r="V8763" s="178"/>
      <c r="W8763" s="178"/>
      <c r="X8763" s="178"/>
      <c r="Y8763" s="210">
        <f t="shared" si="688"/>
        <v>0.40594796380090498</v>
      </c>
      <c r="Z8763" s="211">
        <f t="shared" si="690"/>
        <v>0.44</v>
      </c>
      <c r="AA8763" s="178"/>
      <c r="AB8763" s="178"/>
      <c r="AC8763" s="178"/>
    </row>
    <row r="8764" spans="2:29" x14ac:dyDescent="0.35">
      <c r="B8764" s="222">
        <v>884100</v>
      </c>
      <c r="C8764" s="208">
        <v>378374</v>
      </c>
      <c r="D8764" s="309">
        <v>20810.57</v>
      </c>
      <c r="E8764" s="206">
        <v>30269.919999999998</v>
      </c>
      <c r="F8764" s="206">
        <v>34053.660000000003</v>
      </c>
      <c r="G8764" s="205">
        <f t="shared" si="691"/>
        <v>0.42797647324963239</v>
      </c>
      <c r="H8764" s="207">
        <f t="shared" si="692"/>
        <v>0.45</v>
      </c>
      <c r="I8764" s="213">
        <v>358904</v>
      </c>
      <c r="J8764" s="213">
        <v>19739.72</v>
      </c>
      <c r="K8764" s="212">
        <v>28712.32</v>
      </c>
      <c r="L8764" s="212">
        <v>32301.360000000001</v>
      </c>
      <c r="M8764" s="239">
        <f t="shared" si="689"/>
        <v>0.51529999999984288</v>
      </c>
      <c r="N8764" s="239"/>
      <c r="O8764" s="178"/>
      <c r="P8764" s="178"/>
      <c r="Q8764" s="178"/>
      <c r="R8764" s="178"/>
      <c r="S8764" s="178"/>
      <c r="T8764" s="178"/>
      <c r="U8764" s="178"/>
      <c r="V8764" s="178"/>
      <c r="W8764" s="178"/>
      <c r="X8764" s="178"/>
      <c r="Y8764" s="210">
        <f t="shared" si="688"/>
        <v>0.40595407759303248</v>
      </c>
      <c r="Z8764" s="211">
        <f t="shared" si="690"/>
        <v>0.46</v>
      </c>
      <c r="AA8764" s="178"/>
      <c r="AB8764" s="178"/>
      <c r="AC8764" s="178"/>
    </row>
    <row r="8765" spans="2:29" x14ac:dyDescent="0.35">
      <c r="B8765" s="222">
        <v>884200</v>
      </c>
      <c r="C8765" s="208">
        <v>378419</v>
      </c>
      <c r="D8765" s="309">
        <v>20813.04</v>
      </c>
      <c r="E8765" s="206">
        <v>30273.52</v>
      </c>
      <c r="F8765" s="206">
        <v>34057.71</v>
      </c>
      <c r="G8765" s="205">
        <f t="shared" si="691"/>
        <v>0.42797896403528612</v>
      </c>
      <c r="H8765" s="207">
        <f t="shared" si="692"/>
        <v>0.45</v>
      </c>
      <c r="I8765" s="213">
        <v>358948</v>
      </c>
      <c r="J8765" s="213">
        <v>19742.14</v>
      </c>
      <c r="K8765" s="212">
        <v>28715.84</v>
      </c>
      <c r="L8765" s="212">
        <v>32305.32</v>
      </c>
      <c r="M8765" s="239">
        <f t="shared" si="689"/>
        <v>0.51519999999996802</v>
      </c>
      <c r="N8765" s="239"/>
      <c r="O8765" s="178"/>
      <c r="P8765" s="178"/>
      <c r="Q8765" s="178"/>
      <c r="R8765" s="178"/>
      <c r="S8765" s="178"/>
      <c r="T8765" s="178"/>
      <c r="U8765" s="178"/>
      <c r="V8765" s="178"/>
      <c r="W8765" s="178"/>
      <c r="X8765" s="178"/>
      <c r="Y8765" s="210">
        <f t="shared" si="688"/>
        <v>0.40595792807057229</v>
      </c>
      <c r="Z8765" s="211">
        <f t="shared" si="690"/>
        <v>0.44</v>
      </c>
      <c r="AA8765" s="178"/>
      <c r="AB8765" s="178"/>
      <c r="AC8765" s="178"/>
    </row>
    <row r="8766" spans="2:29" x14ac:dyDescent="0.35">
      <c r="B8766" s="222">
        <v>884300</v>
      </c>
      <c r="C8766" s="208">
        <v>378464</v>
      </c>
      <c r="D8766" s="309">
        <v>20815.52</v>
      </c>
      <c r="E8766" s="206">
        <v>30277.119999999999</v>
      </c>
      <c r="F8766" s="206">
        <v>34061.760000000002</v>
      </c>
      <c r="G8766" s="205">
        <f t="shared" si="691"/>
        <v>0.42798145425760487</v>
      </c>
      <c r="H8766" s="207">
        <f t="shared" si="692"/>
        <v>0.45</v>
      </c>
      <c r="I8766" s="213">
        <v>358994</v>
      </c>
      <c r="J8766" s="213">
        <v>19744.669999999998</v>
      </c>
      <c r="K8766" s="212">
        <v>28719.52</v>
      </c>
      <c r="L8766" s="212">
        <v>32309.46</v>
      </c>
      <c r="M8766" s="239">
        <f t="shared" si="689"/>
        <v>0.51530000000027942</v>
      </c>
      <c r="N8766" s="239"/>
      <c r="O8766" s="178"/>
      <c r="P8766" s="178"/>
      <c r="Q8766" s="178"/>
      <c r="R8766" s="178"/>
      <c r="S8766" s="178"/>
      <c r="T8766" s="178"/>
      <c r="U8766" s="178"/>
      <c r="V8766" s="178"/>
      <c r="W8766" s="178"/>
      <c r="X8766" s="178"/>
      <c r="Y8766" s="210">
        <f t="shared" si="688"/>
        <v>0.40596403935316067</v>
      </c>
      <c r="Z8766" s="211">
        <f t="shared" si="690"/>
        <v>0.46</v>
      </c>
      <c r="AA8766" s="178"/>
      <c r="AB8766" s="178"/>
      <c r="AC8766" s="178"/>
    </row>
    <row r="8767" spans="2:29" x14ac:dyDescent="0.35">
      <c r="B8767" s="222">
        <v>884400</v>
      </c>
      <c r="C8767" s="208">
        <v>378509</v>
      </c>
      <c r="D8767" s="309">
        <v>20817.990000000002</v>
      </c>
      <c r="E8767" s="206">
        <v>30280.720000000001</v>
      </c>
      <c r="F8767" s="206">
        <v>34065.81</v>
      </c>
      <c r="G8767" s="205">
        <f t="shared" si="691"/>
        <v>0.42798394391677974</v>
      </c>
      <c r="H8767" s="207">
        <f t="shared" si="692"/>
        <v>0.45</v>
      </c>
      <c r="I8767" s="213">
        <v>359038</v>
      </c>
      <c r="J8767" s="213">
        <v>19747.09</v>
      </c>
      <c r="K8767" s="212">
        <v>28723.040000000001</v>
      </c>
      <c r="L8767" s="212">
        <v>32313.42</v>
      </c>
      <c r="M8767" s="239">
        <f t="shared" si="689"/>
        <v>0.51519999999982247</v>
      </c>
      <c r="N8767" s="239"/>
      <c r="O8767" s="178"/>
      <c r="P8767" s="178"/>
      <c r="Q8767" s="178"/>
      <c r="R8767" s="178"/>
      <c r="S8767" s="178"/>
      <c r="T8767" s="178"/>
      <c r="U8767" s="178"/>
      <c r="V8767" s="178"/>
      <c r="W8767" s="178"/>
      <c r="X8767" s="178"/>
      <c r="Y8767" s="210">
        <f t="shared" si="688"/>
        <v>0.40596788783355947</v>
      </c>
      <c r="Z8767" s="211">
        <f t="shared" si="690"/>
        <v>0.44</v>
      </c>
      <c r="AA8767" s="178"/>
      <c r="AB8767" s="178"/>
      <c r="AC8767" s="178"/>
    </row>
    <row r="8768" spans="2:29" x14ac:dyDescent="0.35">
      <c r="B8768" s="222">
        <v>884500</v>
      </c>
      <c r="C8768" s="208">
        <v>378554</v>
      </c>
      <c r="D8768" s="309">
        <v>20820.47</v>
      </c>
      <c r="E8768" s="206">
        <v>30284.32</v>
      </c>
      <c r="F8768" s="206">
        <v>34069.86</v>
      </c>
      <c r="G8768" s="205">
        <f t="shared" si="691"/>
        <v>0.42798643301300171</v>
      </c>
      <c r="H8768" s="207">
        <f t="shared" si="692"/>
        <v>0.45</v>
      </c>
      <c r="I8768" s="213">
        <v>359084</v>
      </c>
      <c r="J8768" s="213">
        <v>19749.62</v>
      </c>
      <c r="K8768" s="212">
        <v>28726.720000000001</v>
      </c>
      <c r="L8768" s="212">
        <v>32317.56</v>
      </c>
      <c r="M8768" s="239">
        <f t="shared" si="689"/>
        <v>0.51529999999955178</v>
      </c>
      <c r="N8768" s="239"/>
      <c r="O8768" s="178"/>
      <c r="P8768" s="178"/>
      <c r="Q8768" s="178"/>
      <c r="R8768" s="178"/>
      <c r="S8768" s="178"/>
      <c r="T8768" s="178"/>
      <c r="U8768" s="178"/>
      <c r="V8768" s="178"/>
      <c r="W8768" s="178"/>
      <c r="X8768" s="178"/>
      <c r="Y8768" s="210">
        <f t="shared" si="688"/>
        <v>0.40597399660825323</v>
      </c>
      <c r="Z8768" s="211">
        <f t="shared" si="690"/>
        <v>0.46</v>
      </c>
      <c r="AA8768" s="178"/>
      <c r="AB8768" s="178"/>
      <c r="AC8768" s="178"/>
    </row>
    <row r="8769" spans="2:29" x14ac:dyDescent="0.35">
      <c r="B8769" s="222">
        <v>884600</v>
      </c>
      <c r="C8769" s="208">
        <v>378599</v>
      </c>
      <c r="D8769" s="309">
        <v>20822.939999999999</v>
      </c>
      <c r="E8769" s="206">
        <v>30287.919999999998</v>
      </c>
      <c r="F8769" s="206">
        <v>34073.910000000003</v>
      </c>
      <c r="G8769" s="205">
        <f t="shared" si="691"/>
        <v>0.42798892154646168</v>
      </c>
      <c r="H8769" s="207">
        <f t="shared" si="692"/>
        <v>0.45</v>
      </c>
      <c r="I8769" s="213">
        <v>359128</v>
      </c>
      <c r="J8769" s="213">
        <v>19752.04</v>
      </c>
      <c r="K8769" s="212">
        <v>28730.240000000002</v>
      </c>
      <c r="L8769" s="212">
        <v>32321.52</v>
      </c>
      <c r="M8769" s="239">
        <f t="shared" si="689"/>
        <v>0.51519999999974975</v>
      </c>
      <c r="N8769" s="239"/>
      <c r="O8769" s="178"/>
      <c r="P8769" s="178"/>
      <c r="Q8769" s="178"/>
      <c r="R8769" s="178"/>
      <c r="S8769" s="178"/>
      <c r="T8769" s="178"/>
      <c r="U8769" s="178"/>
      <c r="V8769" s="178"/>
      <c r="W8769" s="178"/>
      <c r="X8769" s="178"/>
      <c r="Y8769" s="210">
        <f t="shared" si="688"/>
        <v>0.40597784309292334</v>
      </c>
      <c r="Z8769" s="211">
        <f t="shared" si="690"/>
        <v>0.44</v>
      </c>
      <c r="AA8769" s="178"/>
      <c r="AB8769" s="178"/>
      <c r="AC8769" s="178"/>
    </row>
    <row r="8770" spans="2:29" x14ac:dyDescent="0.35">
      <c r="B8770" s="222">
        <v>884700</v>
      </c>
      <c r="C8770" s="208">
        <v>378644</v>
      </c>
      <c r="D8770" s="309">
        <v>20825.419999999998</v>
      </c>
      <c r="E8770" s="206">
        <v>30291.52</v>
      </c>
      <c r="F8770" s="206">
        <v>34077.96</v>
      </c>
      <c r="G8770" s="205">
        <f t="shared" si="691"/>
        <v>0.42799140951735054</v>
      </c>
      <c r="H8770" s="207">
        <f t="shared" si="692"/>
        <v>0.45</v>
      </c>
      <c r="I8770" s="213">
        <v>359174</v>
      </c>
      <c r="J8770" s="213">
        <v>19754.57</v>
      </c>
      <c r="K8770" s="212">
        <v>28733.919999999998</v>
      </c>
      <c r="L8770" s="212">
        <v>32325.66</v>
      </c>
      <c r="M8770" s="239">
        <f t="shared" si="689"/>
        <v>0.51529999999998832</v>
      </c>
      <c r="N8770" s="239"/>
      <c r="O8770" s="178"/>
      <c r="P8770" s="178"/>
      <c r="Q8770" s="178"/>
      <c r="R8770" s="178"/>
      <c r="S8770" s="178"/>
      <c r="T8770" s="178"/>
      <c r="U8770" s="178"/>
      <c r="V8770" s="178"/>
      <c r="W8770" s="178"/>
      <c r="X8770" s="178"/>
      <c r="Y8770" s="210">
        <f t="shared" si="688"/>
        <v>0.40598394936136545</v>
      </c>
      <c r="Z8770" s="211">
        <f t="shared" si="690"/>
        <v>0.46</v>
      </c>
      <c r="AA8770" s="178"/>
      <c r="AB8770" s="178"/>
      <c r="AC8770" s="178"/>
    </row>
    <row r="8771" spans="2:29" x14ac:dyDescent="0.35">
      <c r="B8771" s="222">
        <v>884800</v>
      </c>
      <c r="C8771" s="208">
        <v>378689</v>
      </c>
      <c r="D8771" s="309">
        <v>20827.89</v>
      </c>
      <c r="E8771" s="206">
        <v>30295.119999999999</v>
      </c>
      <c r="F8771" s="206">
        <v>34082.01</v>
      </c>
      <c r="G8771" s="205">
        <f t="shared" si="691"/>
        <v>0.42799389692585893</v>
      </c>
      <c r="H8771" s="207">
        <f t="shared" si="692"/>
        <v>0.45</v>
      </c>
      <c r="I8771" s="213">
        <v>359218</v>
      </c>
      <c r="J8771" s="213">
        <v>19756.990000000002</v>
      </c>
      <c r="K8771" s="212">
        <v>28737.439999999999</v>
      </c>
      <c r="L8771" s="212">
        <v>32329.62</v>
      </c>
      <c r="M8771" s="239">
        <f t="shared" si="689"/>
        <v>0.51520000000025901</v>
      </c>
      <c r="N8771" s="239"/>
      <c r="O8771" s="178"/>
      <c r="P8771" s="178"/>
      <c r="Q8771" s="178"/>
      <c r="R8771" s="178"/>
      <c r="S8771" s="178"/>
      <c r="T8771" s="178"/>
      <c r="U8771" s="178"/>
      <c r="V8771" s="178"/>
      <c r="W8771" s="178"/>
      <c r="X8771" s="178"/>
      <c r="Y8771" s="210">
        <f t="shared" ref="Y8771:Y8834" si="693">I8771/$B8771</f>
        <v>0.4059877938517179</v>
      </c>
      <c r="Z8771" s="211">
        <f t="shared" si="690"/>
        <v>0.44</v>
      </c>
      <c r="AA8771" s="178"/>
      <c r="AB8771" s="178"/>
      <c r="AC8771" s="178"/>
    </row>
    <row r="8772" spans="2:29" x14ac:dyDescent="0.35">
      <c r="B8772" s="222">
        <v>884900</v>
      </c>
      <c r="C8772" s="208">
        <v>378734</v>
      </c>
      <c r="D8772" s="309">
        <v>20830.37</v>
      </c>
      <c r="E8772" s="206">
        <v>30298.720000000001</v>
      </c>
      <c r="F8772" s="206">
        <v>34086.06</v>
      </c>
      <c r="G8772" s="205">
        <f t="shared" si="691"/>
        <v>0.42799638377217764</v>
      </c>
      <c r="H8772" s="207">
        <f t="shared" si="692"/>
        <v>0.45</v>
      </c>
      <c r="I8772" s="213">
        <v>359264</v>
      </c>
      <c r="J8772" s="213">
        <v>19759.52</v>
      </c>
      <c r="K8772" s="212">
        <v>28741.119999999999</v>
      </c>
      <c r="L8772" s="212">
        <v>32333.759999999998</v>
      </c>
      <c r="M8772" s="239">
        <f t="shared" ref="M8772:M8835" si="694">(C8772+D8772+F8772-C8771-D8771-F8771)/100</f>
        <v>0.5152999999999156</v>
      </c>
      <c r="N8772" s="239"/>
      <c r="O8772" s="178"/>
      <c r="P8772" s="178"/>
      <c r="Q8772" s="178"/>
      <c r="R8772" s="178"/>
      <c r="S8772" s="178"/>
      <c r="T8772" s="178"/>
      <c r="U8772" s="178"/>
      <c r="V8772" s="178"/>
      <c r="W8772" s="178"/>
      <c r="X8772" s="178"/>
      <c r="Y8772" s="210">
        <f t="shared" si="693"/>
        <v>0.40599389761554977</v>
      </c>
      <c r="Z8772" s="211">
        <f t="shared" ref="Z8772:Z8835" si="695">(I8772-I8771)/($B8772-$B8771)</f>
        <v>0.46</v>
      </c>
      <c r="AA8772" s="178"/>
      <c r="AB8772" s="178"/>
      <c r="AC8772" s="178"/>
    </row>
    <row r="8773" spans="2:29" x14ac:dyDescent="0.35">
      <c r="B8773" s="222">
        <v>885000</v>
      </c>
      <c r="C8773" s="208">
        <v>378779</v>
      </c>
      <c r="D8773" s="309">
        <v>20832.84</v>
      </c>
      <c r="E8773" s="206">
        <v>30302.32</v>
      </c>
      <c r="F8773" s="206">
        <v>34090.11</v>
      </c>
      <c r="G8773" s="205">
        <f t="shared" ref="G8773:G8836" si="696">C8773/B8773</f>
        <v>0.42799887005649717</v>
      </c>
      <c r="H8773" s="207">
        <f t="shared" ref="H8773:H8836" si="697">(C8773-C8772)/(B8773-B8772)</f>
        <v>0.45</v>
      </c>
      <c r="I8773" s="213">
        <v>359308</v>
      </c>
      <c r="J8773" s="213">
        <v>19761.939999999999</v>
      </c>
      <c r="K8773" s="212">
        <v>28744.639999999999</v>
      </c>
      <c r="L8773" s="212">
        <v>32337.72</v>
      </c>
      <c r="M8773" s="239">
        <f t="shared" si="694"/>
        <v>0.51520000000018629</v>
      </c>
      <c r="N8773" s="239"/>
      <c r="O8773" s="178"/>
      <c r="P8773" s="178"/>
      <c r="Q8773" s="178"/>
      <c r="R8773" s="178"/>
      <c r="S8773" s="178"/>
      <c r="T8773" s="178"/>
      <c r="U8773" s="178"/>
      <c r="V8773" s="178"/>
      <c r="W8773" s="178"/>
      <c r="X8773" s="178"/>
      <c r="Y8773" s="210">
        <f t="shared" si="693"/>
        <v>0.40599774011299433</v>
      </c>
      <c r="Z8773" s="211">
        <f t="shared" si="695"/>
        <v>0.44</v>
      </c>
      <c r="AA8773" s="178"/>
      <c r="AB8773" s="178"/>
      <c r="AC8773" s="178"/>
    </row>
    <row r="8774" spans="2:29" x14ac:dyDescent="0.35">
      <c r="B8774" s="222">
        <v>885100</v>
      </c>
      <c r="C8774" s="208">
        <v>378824</v>
      </c>
      <c r="D8774" s="309">
        <v>20835.32</v>
      </c>
      <c r="E8774" s="206">
        <v>30305.919999999998</v>
      </c>
      <c r="F8774" s="206">
        <v>34094.160000000003</v>
      </c>
      <c r="G8774" s="205">
        <f t="shared" si="696"/>
        <v>0.428001355779008</v>
      </c>
      <c r="H8774" s="207">
        <f t="shared" si="697"/>
        <v>0.45</v>
      </c>
      <c r="I8774" s="213">
        <v>359354</v>
      </c>
      <c r="J8774" s="213">
        <v>19764.47</v>
      </c>
      <c r="K8774" s="212">
        <v>28748.32</v>
      </c>
      <c r="L8774" s="212">
        <v>32341.86</v>
      </c>
      <c r="M8774" s="239">
        <f t="shared" si="694"/>
        <v>0.51529999999984288</v>
      </c>
      <c r="N8774" s="239"/>
      <c r="O8774" s="178"/>
      <c r="P8774" s="178"/>
      <c r="Q8774" s="178"/>
      <c r="R8774" s="178"/>
      <c r="S8774" s="178"/>
      <c r="T8774" s="178"/>
      <c r="U8774" s="178"/>
      <c r="V8774" s="178"/>
      <c r="W8774" s="178"/>
      <c r="X8774" s="178"/>
      <c r="Y8774" s="210">
        <f t="shared" si="693"/>
        <v>0.40600384137385609</v>
      </c>
      <c r="Z8774" s="211">
        <f t="shared" si="695"/>
        <v>0.46</v>
      </c>
      <c r="AA8774" s="178"/>
      <c r="AB8774" s="178"/>
      <c r="AC8774" s="178"/>
    </row>
    <row r="8775" spans="2:29" x14ac:dyDescent="0.35">
      <c r="B8775" s="222">
        <v>885200</v>
      </c>
      <c r="C8775" s="208">
        <v>378869</v>
      </c>
      <c r="D8775" s="309">
        <v>20837.79</v>
      </c>
      <c r="E8775" s="206">
        <v>30309.52</v>
      </c>
      <c r="F8775" s="206">
        <v>34098.21</v>
      </c>
      <c r="G8775" s="205">
        <f t="shared" si="696"/>
        <v>0.42800384093990057</v>
      </c>
      <c r="H8775" s="207">
        <f t="shared" si="697"/>
        <v>0.45</v>
      </c>
      <c r="I8775" s="213">
        <v>359398</v>
      </c>
      <c r="J8775" s="213">
        <v>19766.89</v>
      </c>
      <c r="K8775" s="212">
        <v>28751.84</v>
      </c>
      <c r="L8775" s="212">
        <v>32345.82</v>
      </c>
      <c r="M8775" s="239">
        <f t="shared" si="694"/>
        <v>0.51519999999996802</v>
      </c>
      <c r="N8775" s="239"/>
      <c r="O8775" s="178"/>
      <c r="P8775" s="178"/>
      <c r="Q8775" s="178"/>
      <c r="R8775" s="178"/>
      <c r="S8775" s="178"/>
      <c r="T8775" s="178"/>
      <c r="U8775" s="178"/>
      <c r="V8775" s="178"/>
      <c r="W8775" s="178"/>
      <c r="X8775" s="178"/>
      <c r="Y8775" s="210">
        <f t="shared" si="693"/>
        <v>0.40600768187980119</v>
      </c>
      <c r="Z8775" s="211">
        <f t="shared" si="695"/>
        <v>0.44</v>
      </c>
      <c r="AA8775" s="178"/>
      <c r="AB8775" s="178"/>
      <c r="AC8775" s="178"/>
    </row>
    <row r="8776" spans="2:29" x14ac:dyDescent="0.35">
      <c r="B8776" s="222">
        <v>885300</v>
      </c>
      <c r="C8776" s="208">
        <v>378914</v>
      </c>
      <c r="D8776" s="309">
        <v>20840.27</v>
      </c>
      <c r="E8776" s="206">
        <v>30313.119999999999</v>
      </c>
      <c r="F8776" s="206">
        <v>34102.26</v>
      </c>
      <c r="G8776" s="205">
        <f t="shared" si="696"/>
        <v>0.42800632553936518</v>
      </c>
      <c r="H8776" s="207">
        <f t="shared" si="697"/>
        <v>0.45</v>
      </c>
      <c r="I8776" s="213">
        <v>359444</v>
      </c>
      <c r="J8776" s="213">
        <v>19769.419999999998</v>
      </c>
      <c r="K8776" s="212">
        <v>28755.52</v>
      </c>
      <c r="L8776" s="212">
        <v>32349.96</v>
      </c>
      <c r="M8776" s="239">
        <f t="shared" si="694"/>
        <v>0.51530000000027942</v>
      </c>
      <c r="N8776" s="239"/>
      <c r="O8776" s="178"/>
      <c r="P8776" s="178"/>
      <c r="Q8776" s="178"/>
      <c r="R8776" s="178"/>
      <c r="S8776" s="178"/>
      <c r="T8776" s="178"/>
      <c r="U8776" s="178"/>
      <c r="V8776" s="178"/>
      <c r="W8776" s="178"/>
      <c r="X8776" s="178"/>
      <c r="Y8776" s="210">
        <f t="shared" si="693"/>
        <v>0.4060137806393313</v>
      </c>
      <c r="Z8776" s="211">
        <f t="shared" si="695"/>
        <v>0.46</v>
      </c>
      <c r="AA8776" s="178"/>
      <c r="AB8776" s="178"/>
      <c r="AC8776" s="178"/>
    </row>
    <row r="8777" spans="2:29" x14ac:dyDescent="0.35">
      <c r="B8777" s="222">
        <v>885400</v>
      </c>
      <c r="C8777" s="208">
        <v>378959</v>
      </c>
      <c r="D8777" s="309">
        <v>20842.740000000002</v>
      </c>
      <c r="E8777" s="206">
        <v>30316.720000000001</v>
      </c>
      <c r="F8777" s="206">
        <v>34106.31</v>
      </c>
      <c r="G8777" s="205">
        <f t="shared" si="696"/>
        <v>0.42800880957759208</v>
      </c>
      <c r="H8777" s="207">
        <f t="shared" si="697"/>
        <v>0.45</v>
      </c>
      <c r="I8777" s="213">
        <v>359488</v>
      </c>
      <c r="J8777" s="213">
        <v>19771.84</v>
      </c>
      <c r="K8777" s="212">
        <v>28759.040000000001</v>
      </c>
      <c r="L8777" s="212">
        <v>32353.919999999998</v>
      </c>
      <c r="M8777" s="239">
        <f t="shared" si="694"/>
        <v>0.51519999999982247</v>
      </c>
      <c r="N8777" s="239"/>
      <c r="O8777" s="178"/>
      <c r="P8777" s="178"/>
      <c r="Q8777" s="178"/>
      <c r="R8777" s="178"/>
      <c r="S8777" s="178"/>
      <c r="T8777" s="178"/>
      <c r="U8777" s="178"/>
      <c r="V8777" s="178"/>
      <c r="W8777" s="178"/>
      <c r="X8777" s="178"/>
      <c r="Y8777" s="210">
        <f t="shared" si="693"/>
        <v>0.40601761915518408</v>
      </c>
      <c r="Z8777" s="211">
        <f t="shared" si="695"/>
        <v>0.44</v>
      </c>
      <c r="AA8777" s="178"/>
      <c r="AB8777" s="178"/>
      <c r="AC8777" s="178"/>
    </row>
    <row r="8778" spans="2:29" x14ac:dyDescent="0.35">
      <c r="B8778" s="222">
        <v>885500</v>
      </c>
      <c r="C8778" s="208">
        <v>379004</v>
      </c>
      <c r="D8778" s="309">
        <v>20845.22</v>
      </c>
      <c r="E8778" s="206">
        <v>30320.32</v>
      </c>
      <c r="F8778" s="206">
        <v>34110.36</v>
      </c>
      <c r="G8778" s="205">
        <f t="shared" si="696"/>
        <v>0.42801129305477131</v>
      </c>
      <c r="H8778" s="207">
        <f t="shared" si="697"/>
        <v>0.45</v>
      </c>
      <c r="I8778" s="213">
        <v>359534</v>
      </c>
      <c r="J8778" s="213">
        <v>19774.37</v>
      </c>
      <c r="K8778" s="212">
        <v>28762.720000000001</v>
      </c>
      <c r="L8778" s="212">
        <v>32358.06</v>
      </c>
      <c r="M8778" s="239">
        <f t="shared" si="694"/>
        <v>0.51529999999955178</v>
      </c>
      <c r="N8778" s="239"/>
      <c r="O8778" s="178"/>
      <c r="P8778" s="178"/>
      <c r="Q8778" s="178"/>
      <c r="R8778" s="178"/>
      <c r="S8778" s="178"/>
      <c r="T8778" s="178"/>
      <c r="U8778" s="178"/>
      <c r="V8778" s="178"/>
      <c r="W8778" s="178"/>
      <c r="X8778" s="178"/>
      <c r="Y8778" s="210">
        <f t="shared" si="693"/>
        <v>0.40602371541501975</v>
      </c>
      <c r="Z8778" s="211">
        <f t="shared" si="695"/>
        <v>0.46</v>
      </c>
      <c r="AA8778" s="178"/>
      <c r="AB8778" s="178"/>
      <c r="AC8778" s="178"/>
    </row>
    <row r="8779" spans="2:29" x14ac:dyDescent="0.35">
      <c r="B8779" s="222">
        <v>885600</v>
      </c>
      <c r="C8779" s="208">
        <v>379049</v>
      </c>
      <c r="D8779" s="309">
        <v>20847.689999999999</v>
      </c>
      <c r="E8779" s="206">
        <v>30323.919999999998</v>
      </c>
      <c r="F8779" s="206">
        <v>34114.410000000003</v>
      </c>
      <c r="G8779" s="205">
        <f t="shared" si="696"/>
        <v>0.42801377597109302</v>
      </c>
      <c r="H8779" s="207">
        <f t="shared" si="697"/>
        <v>0.45</v>
      </c>
      <c r="I8779" s="213">
        <v>359578</v>
      </c>
      <c r="J8779" s="213">
        <v>19776.79</v>
      </c>
      <c r="K8779" s="212">
        <v>28766.240000000002</v>
      </c>
      <c r="L8779" s="212">
        <v>32362.02</v>
      </c>
      <c r="M8779" s="239">
        <f t="shared" si="694"/>
        <v>0.51519999999974975</v>
      </c>
      <c r="N8779" s="239"/>
      <c r="O8779" s="178"/>
      <c r="P8779" s="178"/>
      <c r="Q8779" s="178"/>
      <c r="R8779" s="178"/>
      <c r="S8779" s="178"/>
      <c r="T8779" s="178"/>
      <c r="U8779" s="178"/>
      <c r="V8779" s="178"/>
      <c r="W8779" s="178"/>
      <c r="X8779" s="178"/>
      <c r="Y8779" s="210">
        <f t="shared" si="693"/>
        <v>0.40602755194218609</v>
      </c>
      <c r="Z8779" s="211">
        <f t="shared" si="695"/>
        <v>0.44</v>
      </c>
      <c r="AA8779" s="178"/>
      <c r="AB8779" s="178"/>
      <c r="AC8779" s="178"/>
    </row>
    <row r="8780" spans="2:29" x14ac:dyDescent="0.35">
      <c r="B8780" s="222">
        <v>885700</v>
      </c>
      <c r="C8780" s="208">
        <v>379094</v>
      </c>
      <c r="D8780" s="309">
        <v>20850.169999999998</v>
      </c>
      <c r="E8780" s="206">
        <v>30327.52</v>
      </c>
      <c r="F8780" s="206">
        <v>34118.46</v>
      </c>
      <c r="G8780" s="205">
        <f t="shared" si="696"/>
        <v>0.42801625832674722</v>
      </c>
      <c r="H8780" s="207">
        <f t="shared" si="697"/>
        <v>0.45</v>
      </c>
      <c r="I8780" s="213">
        <v>359624</v>
      </c>
      <c r="J8780" s="213">
        <v>19779.32</v>
      </c>
      <c r="K8780" s="212">
        <v>28769.919999999998</v>
      </c>
      <c r="L8780" s="212">
        <v>32366.16</v>
      </c>
      <c r="M8780" s="239">
        <f t="shared" si="694"/>
        <v>0.51529999999998832</v>
      </c>
      <c r="N8780" s="239"/>
      <c r="O8780" s="178"/>
      <c r="P8780" s="178"/>
      <c r="Q8780" s="178"/>
      <c r="R8780" s="178"/>
      <c r="S8780" s="178"/>
      <c r="T8780" s="178"/>
      <c r="U8780" s="178"/>
      <c r="V8780" s="178"/>
      <c r="W8780" s="178"/>
      <c r="X8780" s="178"/>
      <c r="Y8780" s="210">
        <f t="shared" si="693"/>
        <v>0.40603364570396294</v>
      </c>
      <c r="Z8780" s="211">
        <f t="shared" si="695"/>
        <v>0.46</v>
      </c>
      <c r="AA8780" s="178"/>
      <c r="AB8780" s="178"/>
      <c r="AC8780" s="178"/>
    </row>
    <row r="8781" spans="2:29" x14ac:dyDescent="0.35">
      <c r="B8781" s="222">
        <v>885800</v>
      </c>
      <c r="C8781" s="208">
        <v>379139</v>
      </c>
      <c r="D8781" s="309">
        <v>20852.64</v>
      </c>
      <c r="E8781" s="206">
        <v>30331.119999999999</v>
      </c>
      <c r="F8781" s="206">
        <v>34122.51</v>
      </c>
      <c r="G8781" s="205">
        <f t="shared" si="696"/>
        <v>0.4280187401219237</v>
      </c>
      <c r="H8781" s="207">
        <f t="shared" si="697"/>
        <v>0.45</v>
      </c>
      <c r="I8781" s="213">
        <v>359668</v>
      </c>
      <c r="J8781" s="213">
        <v>19781.740000000002</v>
      </c>
      <c r="K8781" s="212">
        <v>28773.439999999999</v>
      </c>
      <c r="L8781" s="212">
        <v>32370.12</v>
      </c>
      <c r="M8781" s="239">
        <f t="shared" si="694"/>
        <v>0.51520000000025901</v>
      </c>
      <c r="N8781" s="239"/>
      <c r="O8781" s="178"/>
      <c r="P8781" s="178"/>
      <c r="Q8781" s="178"/>
      <c r="R8781" s="178"/>
      <c r="S8781" s="178"/>
      <c r="T8781" s="178"/>
      <c r="U8781" s="178"/>
      <c r="V8781" s="178"/>
      <c r="W8781" s="178"/>
      <c r="X8781" s="178"/>
      <c r="Y8781" s="210">
        <f t="shared" si="693"/>
        <v>0.40603748024384739</v>
      </c>
      <c r="Z8781" s="211">
        <f t="shared" si="695"/>
        <v>0.44</v>
      </c>
      <c r="AA8781" s="178"/>
      <c r="AB8781" s="178"/>
      <c r="AC8781" s="178"/>
    </row>
    <row r="8782" spans="2:29" x14ac:dyDescent="0.35">
      <c r="B8782" s="222">
        <v>885900</v>
      </c>
      <c r="C8782" s="208">
        <v>379184</v>
      </c>
      <c r="D8782" s="309">
        <v>20855.12</v>
      </c>
      <c r="E8782" s="206">
        <v>30334.720000000001</v>
      </c>
      <c r="F8782" s="206">
        <v>34126.559999999998</v>
      </c>
      <c r="G8782" s="205">
        <f t="shared" si="696"/>
        <v>0.42802122135681225</v>
      </c>
      <c r="H8782" s="207">
        <f t="shared" si="697"/>
        <v>0.45</v>
      </c>
      <c r="I8782" s="213">
        <v>359714</v>
      </c>
      <c r="J8782" s="213">
        <v>19784.27</v>
      </c>
      <c r="K8782" s="212">
        <v>28777.119999999999</v>
      </c>
      <c r="L8782" s="212">
        <v>32374.26</v>
      </c>
      <c r="M8782" s="239">
        <f t="shared" si="694"/>
        <v>0.5152999999999156</v>
      </c>
      <c r="N8782" s="239"/>
      <c r="O8782" s="178"/>
      <c r="P8782" s="178"/>
      <c r="Q8782" s="178"/>
      <c r="R8782" s="178"/>
      <c r="S8782" s="178"/>
      <c r="T8782" s="178"/>
      <c r="U8782" s="178"/>
      <c r="V8782" s="178"/>
      <c r="W8782" s="178"/>
      <c r="X8782" s="178"/>
      <c r="Y8782" s="210">
        <f t="shared" si="693"/>
        <v>0.40604357150919967</v>
      </c>
      <c r="Z8782" s="211">
        <f t="shared" si="695"/>
        <v>0.46</v>
      </c>
      <c r="AA8782" s="178"/>
      <c r="AB8782" s="178"/>
      <c r="AC8782" s="178"/>
    </row>
    <row r="8783" spans="2:29" x14ac:dyDescent="0.35">
      <c r="B8783" s="222">
        <v>886000</v>
      </c>
      <c r="C8783" s="208">
        <v>379229</v>
      </c>
      <c r="D8783" s="309">
        <v>20857.59</v>
      </c>
      <c r="E8783" s="206">
        <v>30338.32</v>
      </c>
      <c r="F8783" s="206">
        <v>34130.61</v>
      </c>
      <c r="G8783" s="205">
        <f t="shared" si="696"/>
        <v>0.42802370203160273</v>
      </c>
      <c r="H8783" s="207">
        <f t="shared" si="697"/>
        <v>0.45</v>
      </c>
      <c r="I8783" s="213">
        <v>359758</v>
      </c>
      <c r="J8783" s="213">
        <v>19786.689999999999</v>
      </c>
      <c r="K8783" s="212">
        <v>28780.639999999999</v>
      </c>
      <c r="L8783" s="212">
        <v>32378.22</v>
      </c>
      <c r="M8783" s="239">
        <f t="shared" si="694"/>
        <v>0.51520000000018629</v>
      </c>
      <c r="N8783" s="239"/>
      <c r="O8783" s="178"/>
      <c r="P8783" s="178"/>
      <c r="Q8783" s="178"/>
      <c r="R8783" s="178"/>
      <c r="S8783" s="178"/>
      <c r="T8783" s="178"/>
      <c r="U8783" s="178"/>
      <c r="V8783" s="178"/>
      <c r="W8783" s="178"/>
      <c r="X8783" s="178"/>
      <c r="Y8783" s="210">
        <f t="shared" si="693"/>
        <v>0.40604740406320544</v>
      </c>
      <c r="Z8783" s="211">
        <f t="shared" si="695"/>
        <v>0.44</v>
      </c>
      <c r="AA8783" s="178"/>
      <c r="AB8783" s="178"/>
      <c r="AC8783" s="178"/>
    </row>
    <row r="8784" spans="2:29" x14ac:dyDescent="0.35">
      <c r="B8784" s="222">
        <v>886100</v>
      </c>
      <c r="C8784" s="208">
        <v>379274</v>
      </c>
      <c r="D8784" s="309">
        <v>20860.07</v>
      </c>
      <c r="E8784" s="206">
        <v>30341.919999999998</v>
      </c>
      <c r="F8784" s="206">
        <v>34134.660000000003</v>
      </c>
      <c r="G8784" s="205">
        <f t="shared" si="696"/>
        <v>0.42802618214648458</v>
      </c>
      <c r="H8784" s="207">
        <f t="shared" si="697"/>
        <v>0.45</v>
      </c>
      <c r="I8784" s="213">
        <v>359804</v>
      </c>
      <c r="J8784" s="213">
        <v>19789.22</v>
      </c>
      <c r="K8784" s="212">
        <v>28784.32</v>
      </c>
      <c r="L8784" s="212">
        <v>32382.36</v>
      </c>
      <c r="M8784" s="239">
        <f t="shared" si="694"/>
        <v>0.51529999999984288</v>
      </c>
      <c r="N8784" s="239"/>
      <c r="O8784" s="178"/>
      <c r="P8784" s="178"/>
      <c r="Q8784" s="178"/>
      <c r="R8784" s="178"/>
      <c r="S8784" s="178"/>
      <c r="T8784" s="178"/>
      <c r="U8784" s="178"/>
      <c r="V8784" s="178"/>
      <c r="W8784" s="178"/>
      <c r="X8784" s="178"/>
      <c r="Y8784" s="210">
        <f t="shared" si="693"/>
        <v>0.40605349283376596</v>
      </c>
      <c r="Z8784" s="211">
        <f t="shared" si="695"/>
        <v>0.46</v>
      </c>
      <c r="AA8784" s="178"/>
      <c r="AB8784" s="178"/>
      <c r="AC8784" s="178"/>
    </row>
    <row r="8785" spans="2:29" x14ac:dyDescent="0.35">
      <c r="B8785" s="222">
        <v>886200</v>
      </c>
      <c r="C8785" s="208">
        <v>379319</v>
      </c>
      <c r="D8785" s="309">
        <v>20862.54</v>
      </c>
      <c r="E8785" s="206">
        <v>30345.52</v>
      </c>
      <c r="F8785" s="206">
        <v>34138.71</v>
      </c>
      <c r="G8785" s="205">
        <f t="shared" si="696"/>
        <v>0.42802866170164749</v>
      </c>
      <c r="H8785" s="207">
        <f t="shared" si="697"/>
        <v>0.45</v>
      </c>
      <c r="I8785" s="213">
        <v>359848</v>
      </c>
      <c r="J8785" s="213">
        <v>19791.64</v>
      </c>
      <c r="K8785" s="212">
        <v>28787.84</v>
      </c>
      <c r="L8785" s="212">
        <v>32386.32</v>
      </c>
      <c r="M8785" s="239">
        <f t="shared" si="694"/>
        <v>0.51519999999996802</v>
      </c>
      <c r="N8785" s="239"/>
      <c r="O8785" s="178"/>
      <c r="P8785" s="178"/>
      <c r="Q8785" s="178"/>
      <c r="R8785" s="178"/>
      <c r="S8785" s="178"/>
      <c r="T8785" s="178"/>
      <c r="U8785" s="178"/>
      <c r="V8785" s="178"/>
      <c r="W8785" s="178"/>
      <c r="X8785" s="178"/>
      <c r="Y8785" s="210">
        <f t="shared" si="693"/>
        <v>0.40605732340329498</v>
      </c>
      <c r="Z8785" s="211">
        <f t="shared" si="695"/>
        <v>0.44</v>
      </c>
      <c r="AA8785" s="178"/>
      <c r="AB8785" s="178"/>
      <c r="AC8785" s="178"/>
    </row>
    <row r="8786" spans="2:29" x14ac:dyDescent="0.35">
      <c r="B8786" s="222">
        <v>886300</v>
      </c>
      <c r="C8786" s="208">
        <v>379364</v>
      </c>
      <c r="D8786" s="309">
        <v>20865.02</v>
      </c>
      <c r="E8786" s="206">
        <v>30349.119999999999</v>
      </c>
      <c r="F8786" s="206">
        <v>34142.76</v>
      </c>
      <c r="G8786" s="205">
        <f t="shared" si="696"/>
        <v>0.42803114069728082</v>
      </c>
      <c r="H8786" s="207">
        <f t="shared" si="697"/>
        <v>0.45</v>
      </c>
      <c r="I8786" s="213">
        <v>359894</v>
      </c>
      <c r="J8786" s="213">
        <v>19794.169999999998</v>
      </c>
      <c r="K8786" s="212">
        <v>28791.52</v>
      </c>
      <c r="L8786" s="212">
        <v>32390.46</v>
      </c>
      <c r="M8786" s="239">
        <f t="shared" si="694"/>
        <v>0.51530000000027942</v>
      </c>
      <c r="N8786" s="239"/>
      <c r="O8786" s="178"/>
      <c r="P8786" s="178"/>
      <c r="Q8786" s="178"/>
      <c r="R8786" s="178"/>
      <c r="S8786" s="178"/>
      <c r="T8786" s="178"/>
      <c r="U8786" s="178"/>
      <c r="V8786" s="178"/>
      <c r="W8786" s="178"/>
      <c r="X8786" s="178"/>
      <c r="Y8786" s="210">
        <f t="shared" si="693"/>
        <v>0.40606340968069504</v>
      </c>
      <c r="Z8786" s="211">
        <f t="shared" si="695"/>
        <v>0.46</v>
      </c>
      <c r="AA8786" s="178"/>
      <c r="AB8786" s="178"/>
      <c r="AC8786" s="178"/>
    </row>
    <row r="8787" spans="2:29" x14ac:dyDescent="0.35">
      <c r="B8787" s="222">
        <v>886400</v>
      </c>
      <c r="C8787" s="208">
        <v>379409</v>
      </c>
      <c r="D8787" s="309">
        <v>20867.490000000002</v>
      </c>
      <c r="E8787" s="206">
        <v>30352.720000000001</v>
      </c>
      <c r="F8787" s="206">
        <v>34146.81</v>
      </c>
      <c r="G8787" s="205">
        <f t="shared" si="696"/>
        <v>0.42803361913357402</v>
      </c>
      <c r="H8787" s="207">
        <f t="shared" si="697"/>
        <v>0.45</v>
      </c>
      <c r="I8787" s="213">
        <v>359938</v>
      </c>
      <c r="J8787" s="213">
        <v>19796.59</v>
      </c>
      <c r="K8787" s="212">
        <v>28795.040000000001</v>
      </c>
      <c r="L8787" s="212">
        <v>32394.42</v>
      </c>
      <c r="M8787" s="239">
        <f t="shared" si="694"/>
        <v>0.51519999999982247</v>
      </c>
      <c r="N8787" s="239"/>
      <c r="O8787" s="178"/>
      <c r="P8787" s="178"/>
      <c r="Q8787" s="178"/>
      <c r="R8787" s="178"/>
      <c r="S8787" s="178"/>
      <c r="T8787" s="178"/>
      <c r="U8787" s="178"/>
      <c r="V8787" s="178"/>
      <c r="W8787" s="178"/>
      <c r="X8787" s="178"/>
      <c r="Y8787" s="210">
        <f t="shared" si="693"/>
        <v>0.40606723826714802</v>
      </c>
      <c r="Z8787" s="211">
        <f t="shared" si="695"/>
        <v>0.44</v>
      </c>
      <c r="AA8787" s="178"/>
      <c r="AB8787" s="178"/>
      <c r="AC8787" s="178"/>
    </row>
    <row r="8788" spans="2:29" x14ac:dyDescent="0.35">
      <c r="B8788" s="222">
        <v>886500</v>
      </c>
      <c r="C8788" s="208">
        <v>379454</v>
      </c>
      <c r="D8788" s="309">
        <v>20869.97</v>
      </c>
      <c r="E8788" s="206">
        <v>30356.32</v>
      </c>
      <c r="F8788" s="206">
        <v>34150.86</v>
      </c>
      <c r="G8788" s="205">
        <f t="shared" si="696"/>
        <v>0.42803609701071632</v>
      </c>
      <c r="H8788" s="207">
        <f t="shared" si="697"/>
        <v>0.45</v>
      </c>
      <c r="I8788" s="213">
        <v>359984</v>
      </c>
      <c r="J8788" s="213">
        <v>19799.12</v>
      </c>
      <c r="K8788" s="212">
        <v>28798.720000000001</v>
      </c>
      <c r="L8788" s="212">
        <v>32398.560000000001</v>
      </c>
      <c r="M8788" s="239">
        <f t="shared" si="694"/>
        <v>0.51529999999955178</v>
      </c>
      <c r="N8788" s="239"/>
      <c r="O8788" s="178"/>
      <c r="P8788" s="178"/>
      <c r="Q8788" s="178"/>
      <c r="R8788" s="178"/>
      <c r="S8788" s="178"/>
      <c r="T8788" s="178"/>
      <c r="U8788" s="178"/>
      <c r="V8788" s="178"/>
      <c r="W8788" s="178"/>
      <c r="X8788" s="178"/>
      <c r="Y8788" s="210">
        <f t="shared" si="693"/>
        <v>0.40607332205301749</v>
      </c>
      <c r="Z8788" s="211">
        <f t="shared" si="695"/>
        <v>0.46</v>
      </c>
      <c r="AA8788" s="178"/>
      <c r="AB8788" s="178"/>
      <c r="AC8788" s="178"/>
    </row>
    <row r="8789" spans="2:29" x14ac:dyDescent="0.35">
      <c r="B8789" s="222">
        <v>886600</v>
      </c>
      <c r="C8789" s="208">
        <v>379499</v>
      </c>
      <c r="D8789" s="309">
        <v>20872.439999999999</v>
      </c>
      <c r="E8789" s="206">
        <v>30359.919999999998</v>
      </c>
      <c r="F8789" s="206">
        <v>34154.910000000003</v>
      </c>
      <c r="G8789" s="205">
        <f t="shared" si="696"/>
        <v>0.42803857432889691</v>
      </c>
      <c r="H8789" s="207">
        <f t="shared" si="697"/>
        <v>0.45</v>
      </c>
      <c r="I8789" s="213">
        <v>360028</v>
      </c>
      <c r="J8789" s="213">
        <v>19801.54</v>
      </c>
      <c r="K8789" s="212">
        <v>28802.240000000002</v>
      </c>
      <c r="L8789" s="212">
        <v>32402.52</v>
      </c>
      <c r="M8789" s="239">
        <f t="shared" si="694"/>
        <v>0.51519999999974975</v>
      </c>
      <c r="N8789" s="239"/>
      <c r="O8789" s="178"/>
      <c r="P8789" s="178"/>
      <c r="Q8789" s="178"/>
      <c r="R8789" s="178"/>
      <c r="S8789" s="178"/>
      <c r="T8789" s="178"/>
      <c r="U8789" s="178"/>
      <c r="V8789" s="178"/>
      <c r="W8789" s="178"/>
      <c r="X8789" s="178"/>
      <c r="Y8789" s="210">
        <f t="shared" si="693"/>
        <v>0.40607714865779382</v>
      </c>
      <c r="Z8789" s="211">
        <f t="shared" si="695"/>
        <v>0.44</v>
      </c>
      <c r="AA8789" s="178"/>
      <c r="AB8789" s="178"/>
      <c r="AC8789" s="178"/>
    </row>
    <row r="8790" spans="2:29" x14ac:dyDescent="0.35">
      <c r="B8790" s="222">
        <v>886700</v>
      </c>
      <c r="C8790" s="208">
        <v>379544</v>
      </c>
      <c r="D8790" s="309">
        <v>20874.919999999998</v>
      </c>
      <c r="E8790" s="206">
        <v>30363.52</v>
      </c>
      <c r="F8790" s="206">
        <v>34158.959999999999</v>
      </c>
      <c r="G8790" s="205">
        <f t="shared" si="696"/>
        <v>0.42804105108830492</v>
      </c>
      <c r="H8790" s="207">
        <f t="shared" si="697"/>
        <v>0.45</v>
      </c>
      <c r="I8790" s="213">
        <v>360074</v>
      </c>
      <c r="J8790" s="213">
        <v>19804.07</v>
      </c>
      <c r="K8790" s="212">
        <v>28805.919999999998</v>
      </c>
      <c r="L8790" s="212">
        <v>32406.66</v>
      </c>
      <c r="M8790" s="239">
        <f t="shared" si="694"/>
        <v>0.51529999999998832</v>
      </c>
      <c r="N8790" s="239"/>
      <c r="O8790" s="178"/>
      <c r="P8790" s="178"/>
      <c r="Q8790" s="178"/>
      <c r="R8790" s="178"/>
      <c r="S8790" s="178"/>
      <c r="T8790" s="178"/>
      <c r="U8790" s="178"/>
      <c r="V8790" s="178"/>
      <c r="W8790" s="178"/>
      <c r="X8790" s="178"/>
      <c r="Y8790" s="210">
        <f t="shared" si="693"/>
        <v>0.40608322995376112</v>
      </c>
      <c r="Z8790" s="211">
        <f t="shared" si="695"/>
        <v>0.46</v>
      </c>
      <c r="AA8790" s="178"/>
      <c r="AB8790" s="178"/>
      <c r="AC8790" s="178"/>
    </row>
    <row r="8791" spans="2:29" x14ac:dyDescent="0.35">
      <c r="B8791" s="222">
        <v>886800</v>
      </c>
      <c r="C8791" s="208">
        <v>379589</v>
      </c>
      <c r="D8791" s="309">
        <v>20877.39</v>
      </c>
      <c r="E8791" s="206">
        <v>30367.119999999999</v>
      </c>
      <c r="F8791" s="206">
        <v>34163.01</v>
      </c>
      <c r="G8791" s="205">
        <f t="shared" si="696"/>
        <v>0.42804352728912948</v>
      </c>
      <c r="H8791" s="207">
        <f t="shared" si="697"/>
        <v>0.45</v>
      </c>
      <c r="I8791" s="213">
        <v>360118</v>
      </c>
      <c r="J8791" s="213">
        <v>19806.490000000002</v>
      </c>
      <c r="K8791" s="212">
        <v>28809.439999999999</v>
      </c>
      <c r="L8791" s="212">
        <v>32410.62</v>
      </c>
      <c r="M8791" s="239">
        <f t="shared" si="694"/>
        <v>0.51520000000025901</v>
      </c>
      <c r="N8791" s="239"/>
      <c r="O8791" s="178"/>
      <c r="P8791" s="178"/>
      <c r="Q8791" s="178"/>
      <c r="R8791" s="178"/>
      <c r="S8791" s="178"/>
      <c r="T8791" s="178"/>
      <c r="U8791" s="178"/>
      <c r="V8791" s="178"/>
      <c r="W8791" s="178"/>
      <c r="X8791" s="178"/>
      <c r="Y8791" s="210">
        <f t="shared" si="693"/>
        <v>0.40608705457825889</v>
      </c>
      <c r="Z8791" s="211">
        <f t="shared" si="695"/>
        <v>0.44</v>
      </c>
      <c r="AA8791" s="178"/>
      <c r="AB8791" s="178"/>
      <c r="AC8791" s="178"/>
    </row>
    <row r="8792" spans="2:29" x14ac:dyDescent="0.35">
      <c r="B8792" s="222">
        <v>886900</v>
      </c>
      <c r="C8792" s="208">
        <v>379634</v>
      </c>
      <c r="D8792" s="309">
        <v>20879.87</v>
      </c>
      <c r="E8792" s="206">
        <v>30370.720000000001</v>
      </c>
      <c r="F8792" s="206">
        <v>34167.06</v>
      </c>
      <c r="G8792" s="205">
        <f t="shared" si="696"/>
        <v>0.42804600293155937</v>
      </c>
      <c r="H8792" s="207">
        <f t="shared" si="697"/>
        <v>0.45</v>
      </c>
      <c r="I8792" s="213">
        <v>360164</v>
      </c>
      <c r="J8792" s="213">
        <v>19809.02</v>
      </c>
      <c r="K8792" s="212">
        <v>28813.119999999999</v>
      </c>
      <c r="L8792" s="212">
        <v>32414.76</v>
      </c>
      <c r="M8792" s="239">
        <f t="shared" si="694"/>
        <v>0.5152999999999156</v>
      </c>
      <c r="N8792" s="239"/>
      <c r="O8792" s="178"/>
      <c r="P8792" s="178"/>
      <c r="Q8792" s="178"/>
      <c r="R8792" s="178"/>
      <c r="S8792" s="178"/>
      <c r="T8792" s="178"/>
      <c r="U8792" s="178"/>
      <c r="V8792" s="178"/>
      <c r="W8792" s="178"/>
      <c r="X8792" s="178"/>
      <c r="Y8792" s="210">
        <f t="shared" si="693"/>
        <v>0.40609313338595104</v>
      </c>
      <c r="Z8792" s="211">
        <f t="shared" si="695"/>
        <v>0.46</v>
      </c>
      <c r="AA8792" s="178"/>
      <c r="AB8792" s="178"/>
      <c r="AC8792" s="178"/>
    </row>
    <row r="8793" spans="2:29" x14ac:dyDescent="0.35">
      <c r="B8793" s="222">
        <v>887000</v>
      </c>
      <c r="C8793" s="208">
        <v>379679</v>
      </c>
      <c r="D8793" s="309">
        <v>20882.34</v>
      </c>
      <c r="E8793" s="206">
        <v>30374.32</v>
      </c>
      <c r="F8793" s="206">
        <v>34171.11</v>
      </c>
      <c r="G8793" s="205">
        <f t="shared" si="696"/>
        <v>0.42804847801578355</v>
      </c>
      <c r="H8793" s="207">
        <f t="shared" si="697"/>
        <v>0.45</v>
      </c>
      <c r="I8793" s="213">
        <v>360208</v>
      </c>
      <c r="J8793" s="213">
        <v>19811.439999999999</v>
      </c>
      <c r="K8793" s="212">
        <v>28816.639999999999</v>
      </c>
      <c r="L8793" s="212">
        <v>32418.720000000001</v>
      </c>
      <c r="M8793" s="239">
        <f t="shared" si="694"/>
        <v>0.51520000000018629</v>
      </c>
      <c r="N8793" s="239"/>
      <c r="O8793" s="178"/>
      <c r="P8793" s="178"/>
      <c r="Q8793" s="178"/>
      <c r="R8793" s="178"/>
      <c r="S8793" s="178"/>
      <c r="T8793" s="178"/>
      <c r="U8793" s="178"/>
      <c r="V8793" s="178"/>
      <c r="W8793" s="178"/>
      <c r="X8793" s="178"/>
      <c r="Y8793" s="210">
        <f t="shared" si="693"/>
        <v>0.40609695603156709</v>
      </c>
      <c r="Z8793" s="211">
        <f t="shared" si="695"/>
        <v>0.44</v>
      </c>
      <c r="AA8793" s="178"/>
      <c r="AB8793" s="178"/>
      <c r="AC8793" s="178"/>
    </row>
    <row r="8794" spans="2:29" x14ac:dyDescent="0.35">
      <c r="B8794" s="222">
        <v>887100</v>
      </c>
      <c r="C8794" s="208">
        <v>379724</v>
      </c>
      <c r="D8794" s="309">
        <v>20884.82</v>
      </c>
      <c r="E8794" s="206">
        <v>30377.919999999998</v>
      </c>
      <c r="F8794" s="206">
        <v>34175.160000000003</v>
      </c>
      <c r="G8794" s="205">
        <f t="shared" si="696"/>
        <v>0.42805095254199077</v>
      </c>
      <c r="H8794" s="207">
        <f t="shared" si="697"/>
        <v>0.45</v>
      </c>
      <c r="I8794" s="213">
        <v>360254</v>
      </c>
      <c r="J8794" s="213">
        <v>19813.97</v>
      </c>
      <c r="K8794" s="212">
        <v>28820.32</v>
      </c>
      <c r="L8794" s="212">
        <v>32422.86</v>
      </c>
      <c r="M8794" s="239">
        <f t="shared" si="694"/>
        <v>0.51529999999984288</v>
      </c>
      <c r="N8794" s="239"/>
      <c r="O8794" s="178"/>
      <c r="P8794" s="178"/>
      <c r="Q8794" s="178"/>
      <c r="R8794" s="178"/>
      <c r="S8794" s="178"/>
      <c r="T8794" s="178"/>
      <c r="U8794" s="178"/>
      <c r="V8794" s="178"/>
      <c r="W8794" s="178"/>
      <c r="X8794" s="178"/>
      <c r="Y8794" s="210">
        <f t="shared" si="693"/>
        <v>0.40610303235260964</v>
      </c>
      <c r="Z8794" s="211">
        <f t="shared" si="695"/>
        <v>0.46</v>
      </c>
      <c r="AA8794" s="178"/>
      <c r="AB8794" s="178"/>
      <c r="AC8794" s="178"/>
    </row>
    <row r="8795" spans="2:29" x14ac:dyDescent="0.35">
      <c r="B8795" s="222">
        <v>887200</v>
      </c>
      <c r="C8795" s="208">
        <v>379769</v>
      </c>
      <c r="D8795" s="309">
        <v>20887.29</v>
      </c>
      <c r="E8795" s="206">
        <v>30381.52</v>
      </c>
      <c r="F8795" s="206">
        <v>34179.21</v>
      </c>
      <c r="G8795" s="205">
        <f t="shared" si="696"/>
        <v>0.42805342651036971</v>
      </c>
      <c r="H8795" s="207">
        <f t="shared" si="697"/>
        <v>0.45</v>
      </c>
      <c r="I8795" s="213">
        <v>360298</v>
      </c>
      <c r="J8795" s="213">
        <v>19816.39</v>
      </c>
      <c r="K8795" s="212">
        <v>28823.84</v>
      </c>
      <c r="L8795" s="212">
        <v>32426.82</v>
      </c>
      <c r="M8795" s="239">
        <f t="shared" si="694"/>
        <v>0.51519999999996802</v>
      </c>
      <c r="N8795" s="239"/>
      <c r="O8795" s="178"/>
      <c r="P8795" s="178"/>
      <c r="Q8795" s="178"/>
      <c r="R8795" s="178"/>
      <c r="S8795" s="178"/>
      <c r="T8795" s="178"/>
      <c r="U8795" s="178"/>
      <c r="V8795" s="178"/>
      <c r="W8795" s="178"/>
      <c r="X8795" s="178"/>
      <c r="Y8795" s="210">
        <f t="shared" si="693"/>
        <v>0.4061068530207394</v>
      </c>
      <c r="Z8795" s="211">
        <f t="shared" si="695"/>
        <v>0.44</v>
      </c>
      <c r="AA8795" s="178"/>
      <c r="AB8795" s="178"/>
      <c r="AC8795" s="178"/>
    </row>
    <row r="8796" spans="2:29" x14ac:dyDescent="0.35">
      <c r="B8796" s="222">
        <v>887300</v>
      </c>
      <c r="C8796" s="208">
        <v>379814</v>
      </c>
      <c r="D8796" s="309">
        <v>20889.77</v>
      </c>
      <c r="E8796" s="206">
        <v>30385.119999999999</v>
      </c>
      <c r="F8796" s="206">
        <v>34183.26</v>
      </c>
      <c r="G8796" s="205">
        <f t="shared" si="696"/>
        <v>0.42805589992110898</v>
      </c>
      <c r="H8796" s="207">
        <f t="shared" si="697"/>
        <v>0.45</v>
      </c>
      <c r="I8796" s="213">
        <v>360344</v>
      </c>
      <c r="J8796" s="213">
        <v>19818.919999999998</v>
      </c>
      <c r="K8796" s="212">
        <v>28827.52</v>
      </c>
      <c r="L8796" s="212">
        <v>32430.959999999999</v>
      </c>
      <c r="M8796" s="239">
        <f t="shared" si="694"/>
        <v>0.51530000000027942</v>
      </c>
      <c r="N8796" s="239"/>
      <c r="O8796" s="178"/>
      <c r="P8796" s="178"/>
      <c r="Q8796" s="178"/>
      <c r="R8796" s="178"/>
      <c r="S8796" s="178"/>
      <c r="T8796" s="178"/>
      <c r="U8796" s="178"/>
      <c r="V8796" s="178"/>
      <c r="W8796" s="178"/>
      <c r="X8796" s="178"/>
      <c r="Y8796" s="210">
        <f t="shared" si="693"/>
        <v>0.40611292685675643</v>
      </c>
      <c r="Z8796" s="211">
        <f t="shared" si="695"/>
        <v>0.46</v>
      </c>
      <c r="AA8796" s="178"/>
      <c r="AB8796" s="178"/>
      <c r="AC8796" s="178"/>
    </row>
    <row r="8797" spans="2:29" x14ac:dyDescent="0.35">
      <c r="B8797" s="222">
        <v>887400</v>
      </c>
      <c r="C8797" s="208">
        <v>379859</v>
      </c>
      <c r="D8797" s="309">
        <v>20892.240000000002</v>
      </c>
      <c r="E8797" s="206">
        <v>30388.720000000001</v>
      </c>
      <c r="F8797" s="206">
        <v>34187.31</v>
      </c>
      <c r="G8797" s="205">
        <f t="shared" si="696"/>
        <v>0.42805837277439712</v>
      </c>
      <c r="H8797" s="207">
        <f t="shared" si="697"/>
        <v>0.45</v>
      </c>
      <c r="I8797" s="213">
        <v>360388</v>
      </c>
      <c r="J8797" s="213">
        <v>19821.34</v>
      </c>
      <c r="K8797" s="212">
        <v>28831.040000000001</v>
      </c>
      <c r="L8797" s="212">
        <v>32434.92</v>
      </c>
      <c r="M8797" s="239">
        <f t="shared" si="694"/>
        <v>0.51519999999982247</v>
      </c>
      <c r="N8797" s="239"/>
      <c r="O8797" s="178"/>
      <c r="P8797" s="178"/>
      <c r="Q8797" s="178"/>
      <c r="R8797" s="178"/>
      <c r="S8797" s="178"/>
      <c r="T8797" s="178"/>
      <c r="U8797" s="178"/>
      <c r="V8797" s="178"/>
      <c r="W8797" s="178"/>
      <c r="X8797" s="178"/>
      <c r="Y8797" s="210">
        <f t="shared" si="693"/>
        <v>0.40611674554879423</v>
      </c>
      <c r="Z8797" s="211">
        <f t="shared" si="695"/>
        <v>0.44</v>
      </c>
      <c r="AA8797" s="178"/>
      <c r="AB8797" s="178"/>
      <c r="AC8797" s="178"/>
    </row>
    <row r="8798" spans="2:29" x14ac:dyDescent="0.35">
      <c r="B8798" s="222">
        <v>887500</v>
      </c>
      <c r="C8798" s="208">
        <v>379904</v>
      </c>
      <c r="D8798" s="309">
        <v>20894.72</v>
      </c>
      <c r="E8798" s="206">
        <v>30392.32</v>
      </c>
      <c r="F8798" s="206">
        <v>34191.360000000001</v>
      </c>
      <c r="G8798" s="205">
        <f t="shared" si="696"/>
        <v>0.42806084507042252</v>
      </c>
      <c r="H8798" s="207">
        <f t="shared" si="697"/>
        <v>0.45</v>
      </c>
      <c r="I8798" s="213">
        <v>360434</v>
      </c>
      <c r="J8798" s="213">
        <v>19823.87</v>
      </c>
      <c r="K8798" s="212">
        <v>28834.720000000001</v>
      </c>
      <c r="L8798" s="212">
        <v>32439.06</v>
      </c>
      <c r="M8798" s="239">
        <f t="shared" si="694"/>
        <v>0.51529999999955178</v>
      </c>
      <c r="N8798" s="239"/>
      <c r="O8798" s="178"/>
      <c r="P8798" s="178"/>
      <c r="Q8798" s="178"/>
      <c r="R8798" s="178"/>
      <c r="S8798" s="178"/>
      <c r="T8798" s="178"/>
      <c r="U8798" s="178"/>
      <c r="V8798" s="178"/>
      <c r="W8798" s="178"/>
      <c r="X8798" s="178"/>
      <c r="Y8798" s="210">
        <f t="shared" si="693"/>
        <v>0.40612281690140845</v>
      </c>
      <c r="Z8798" s="211">
        <f t="shared" si="695"/>
        <v>0.46</v>
      </c>
      <c r="AA8798" s="178"/>
      <c r="AB8798" s="178"/>
      <c r="AC8798" s="178"/>
    </row>
    <row r="8799" spans="2:29" x14ac:dyDescent="0.35">
      <c r="B8799" s="222">
        <v>887600</v>
      </c>
      <c r="C8799" s="208">
        <v>379949</v>
      </c>
      <c r="D8799" s="309">
        <v>20897.189999999999</v>
      </c>
      <c r="E8799" s="206">
        <v>30395.919999999998</v>
      </c>
      <c r="F8799" s="206">
        <v>34195.410000000003</v>
      </c>
      <c r="G8799" s="205">
        <f t="shared" si="696"/>
        <v>0.4280633168093736</v>
      </c>
      <c r="H8799" s="207">
        <f t="shared" si="697"/>
        <v>0.45</v>
      </c>
      <c r="I8799" s="213">
        <v>360478</v>
      </c>
      <c r="J8799" s="213">
        <v>19826.29</v>
      </c>
      <c r="K8799" s="212">
        <v>28838.240000000002</v>
      </c>
      <c r="L8799" s="212">
        <v>32443.02</v>
      </c>
      <c r="M8799" s="239">
        <f t="shared" si="694"/>
        <v>0.51519999999974975</v>
      </c>
      <c r="N8799" s="239"/>
      <c r="O8799" s="178"/>
      <c r="P8799" s="178"/>
      <c r="Q8799" s="178"/>
      <c r="R8799" s="178"/>
      <c r="S8799" s="178"/>
      <c r="T8799" s="178"/>
      <c r="U8799" s="178"/>
      <c r="V8799" s="178"/>
      <c r="W8799" s="178"/>
      <c r="X8799" s="178"/>
      <c r="Y8799" s="210">
        <f t="shared" si="693"/>
        <v>0.40612663361874718</v>
      </c>
      <c r="Z8799" s="211">
        <f t="shared" si="695"/>
        <v>0.44</v>
      </c>
      <c r="AA8799" s="178"/>
      <c r="AB8799" s="178"/>
      <c r="AC8799" s="178"/>
    </row>
    <row r="8800" spans="2:29" x14ac:dyDescent="0.35">
      <c r="B8800" s="222">
        <v>887700</v>
      </c>
      <c r="C8800" s="208">
        <v>379994</v>
      </c>
      <c r="D8800" s="309">
        <v>20899.669999999998</v>
      </c>
      <c r="E8800" s="206">
        <v>30399.52</v>
      </c>
      <c r="F8800" s="206">
        <v>34199.46</v>
      </c>
      <c r="G8800" s="205">
        <f t="shared" si="696"/>
        <v>0.42806578799143857</v>
      </c>
      <c r="H8800" s="207">
        <f t="shared" si="697"/>
        <v>0.45</v>
      </c>
      <c r="I8800" s="213">
        <v>360524</v>
      </c>
      <c r="J8800" s="213">
        <v>19828.82</v>
      </c>
      <c r="K8800" s="212">
        <v>28841.919999999998</v>
      </c>
      <c r="L8800" s="212">
        <v>32447.16</v>
      </c>
      <c r="M8800" s="239">
        <f t="shared" si="694"/>
        <v>0.51529999999998832</v>
      </c>
      <c r="N8800" s="239"/>
      <c r="O8800" s="178"/>
      <c r="P8800" s="178"/>
      <c r="Q8800" s="178"/>
      <c r="R8800" s="178"/>
      <c r="S8800" s="178"/>
      <c r="T8800" s="178"/>
      <c r="U8800" s="178"/>
      <c r="V8800" s="178"/>
      <c r="W8800" s="178"/>
      <c r="X8800" s="178"/>
      <c r="Y8800" s="210">
        <f t="shared" si="693"/>
        <v>0.40613270248957983</v>
      </c>
      <c r="Z8800" s="211">
        <f t="shared" si="695"/>
        <v>0.46</v>
      </c>
      <c r="AA8800" s="178"/>
      <c r="AB8800" s="178"/>
      <c r="AC8800" s="178"/>
    </row>
    <row r="8801" spans="2:29" x14ac:dyDescent="0.35">
      <c r="B8801" s="222">
        <v>887800</v>
      </c>
      <c r="C8801" s="208">
        <v>380039</v>
      </c>
      <c r="D8801" s="309">
        <v>20902.14</v>
      </c>
      <c r="E8801" s="206">
        <v>30403.119999999999</v>
      </c>
      <c r="F8801" s="206">
        <v>34203.51</v>
      </c>
      <c r="G8801" s="205">
        <f t="shared" si="696"/>
        <v>0.42806825861680559</v>
      </c>
      <c r="H8801" s="207">
        <f t="shared" si="697"/>
        <v>0.45</v>
      </c>
      <c r="I8801" s="213">
        <v>360568</v>
      </c>
      <c r="J8801" s="213">
        <v>19831.240000000002</v>
      </c>
      <c r="K8801" s="212">
        <v>28845.439999999999</v>
      </c>
      <c r="L8801" s="212">
        <v>32451.119999999999</v>
      </c>
      <c r="M8801" s="239">
        <f t="shared" si="694"/>
        <v>0.51520000000025901</v>
      </c>
      <c r="N8801" s="239"/>
      <c r="O8801" s="178"/>
      <c r="P8801" s="178"/>
      <c r="Q8801" s="178"/>
      <c r="R8801" s="178"/>
      <c r="S8801" s="178"/>
      <c r="T8801" s="178"/>
      <c r="U8801" s="178"/>
      <c r="V8801" s="178"/>
      <c r="W8801" s="178"/>
      <c r="X8801" s="178"/>
      <c r="Y8801" s="210">
        <f t="shared" si="693"/>
        <v>0.40613651723361116</v>
      </c>
      <c r="Z8801" s="211">
        <f t="shared" si="695"/>
        <v>0.44</v>
      </c>
      <c r="AA8801" s="178"/>
      <c r="AB8801" s="178"/>
      <c r="AC8801" s="178"/>
    </row>
    <row r="8802" spans="2:29" x14ac:dyDescent="0.35">
      <c r="B8802" s="222">
        <v>887900</v>
      </c>
      <c r="C8802" s="208">
        <v>380084</v>
      </c>
      <c r="D8802" s="309">
        <v>20904.62</v>
      </c>
      <c r="E8802" s="206">
        <v>30406.720000000001</v>
      </c>
      <c r="F8802" s="206">
        <v>34207.56</v>
      </c>
      <c r="G8802" s="205">
        <f t="shared" si="696"/>
        <v>0.42807072868566282</v>
      </c>
      <c r="H8802" s="207">
        <f t="shared" si="697"/>
        <v>0.45</v>
      </c>
      <c r="I8802" s="213">
        <v>360614</v>
      </c>
      <c r="J8802" s="213">
        <v>19833.77</v>
      </c>
      <c r="K8802" s="212">
        <v>28849.119999999999</v>
      </c>
      <c r="L8802" s="212">
        <v>32455.26</v>
      </c>
      <c r="M8802" s="239">
        <f t="shared" si="694"/>
        <v>0.5152999999999156</v>
      </c>
      <c r="N8802" s="239"/>
      <c r="O8802" s="178"/>
      <c r="P8802" s="178"/>
      <c r="Q8802" s="178"/>
      <c r="R8802" s="178"/>
      <c r="S8802" s="178"/>
      <c r="T8802" s="178"/>
      <c r="U8802" s="178"/>
      <c r="V8802" s="178"/>
      <c r="W8802" s="178"/>
      <c r="X8802" s="178"/>
      <c r="Y8802" s="210">
        <f t="shared" si="693"/>
        <v>0.40614258362428202</v>
      </c>
      <c r="Z8802" s="211">
        <f t="shared" si="695"/>
        <v>0.46</v>
      </c>
      <c r="AA8802" s="178"/>
      <c r="AB8802" s="178"/>
      <c r="AC8802" s="178"/>
    </row>
    <row r="8803" spans="2:29" x14ac:dyDescent="0.35">
      <c r="B8803" s="222">
        <v>888000</v>
      </c>
      <c r="C8803" s="208">
        <v>380129</v>
      </c>
      <c r="D8803" s="309">
        <v>20907.09</v>
      </c>
      <c r="E8803" s="206">
        <v>30410.32</v>
      </c>
      <c r="F8803" s="206">
        <v>34211.61</v>
      </c>
      <c r="G8803" s="205">
        <f t="shared" si="696"/>
        <v>0.42807319819819822</v>
      </c>
      <c r="H8803" s="207">
        <f t="shared" si="697"/>
        <v>0.45</v>
      </c>
      <c r="I8803" s="213">
        <v>360658</v>
      </c>
      <c r="J8803" s="213">
        <v>19836.189999999999</v>
      </c>
      <c r="K8803" s="212">
        <v>28852.639999999999</v>
      </c>
      <c r="L8803" s="212">
        <v>32459.22</v>
      </c>
      <c r="M8803" s="239">
        <f t="shared" si="694"/>
        <v>0.51520000000018629</v>
      </c>
      <c r="N8803" s="239"/>
      <c r="O8803" s="178"/>
      <c r="P8803" s="178"/>
      <c r="Q8803" s="178"/>
      <c r="R8803" s="178"/>
      <c r="S8803" s="178"/>
      <c r="T8803" s="178"/>
      <c r="U8803" s="178"/>
      <c r="V8803" s="178"/>
      <c r="W8803" s="178"/>
      <c r="X8803" s="178"/>
      <c r="Y8803" s="210">
        <f t="shared" si="693"/>
        <v>0.40614639639639638</v>
      </c>
      <c r="Z8803" s="211">
        <f t="shared" si="695"/>
        <v>0.44</v>
      </c>
      <c r="AA8803" s="178"/>
      <c r="AB8803" s="178"/>
      <c r="AC8803" s="178"/>
    </row>
    <row r="8804" spans="2:29" x14ac:dyDescent="0.35">
      <c r="B8804" s="222">
        <v>888100</v>
      </c>
      <c r="C8804" s="208">
        <v>380174</v>
      </c>
      <c r="D8804" s="309">
        <v>20909.57</v>
      </c>
      <c r="E8804" s="206">
        <v>30413.919999999998</v>
      </c>
      <c r="F8804" s="206">
        <v>34215.660000000003</v>
      </c>
      <c r="G8804" s="205">
        <f t="shared" si="696"/>
        <v>0.42807566715459971</v>
      </c>
      <c r="H8804" s="207">
        <f t="shared" si="697"/>
        <v>0.45</v>
      </c>
      <c r="I8804" s="213">
        <v>360704</v>
      </c>
      <c r="J8804" s="213">
        <v>19838.72</v>
      </c>
      <c r="K8804" s="212">
        <v>28856.32</v>
      </c>
      <c r="L8804" s="212">
        <v>32463.360000000001</v>
      </c>
      <c r="M8804" s="239">
        <f t="shared" si="694"/>
        <v>0.51529999999984288</v>
      </c>
      <c r="N8804" s="239"/>
      <c r="O8804" s="178"/>
      <c r="P8804" s="178"/>
      <c r="Q8804" s="178"/>
      <c r="R8804" s="178"/>
      <c r="S8804" s="178"/>
      <c r="T8804" s="178"/>
      <c r="U8804" s="178"/>
      <c r="V8804" s="178"/>
      <c r="W8804" s="178"/>
      <c r="X8804" s="178"/>
      <c r="Y8804" s="210">
        <f t="shared" si="693"/>
        <v>0.40615246030852381</v>
      </c>
      <c r="Z8804" s="211">
        <f t="shared" si="695"/>
        <v>0.46</v>
      </c>
      <c r="AA8804" s="178"/>
      <c r="AB8804" s="178"/>
      <c r="AC8804" s="178"/>
    </row>
    <row r="8805" spans="2:29" x14ac:dyDescent="0.35">
      <c r="B8805" s="222">
        <v>888200</v>
      </c>
      <c r="C8805" s="208">
        <v>380219</v>
      </c>
      <c r="D8805" s="309">
        <v>20912.04</v>
      </c>
      <c r="E8805" s="206">
        <v>30417.52</v>
      </c>
      <c r="F8805" s="206">
        <v>34219.71</v>
      </c>
      <c r="G8805" s="205">
        <f t="shared" si="696"/>
        <v>0.42807813555505519</v>
      </c>
      <c r="H8805" s="207">
        <f t="shared" si="697"/>
        <v>0.45</v>
      </c>
      <c r="I8805" s="213">
        <v>360748</v>
      </c>
      <c r="J8805" s="213">
        <v>19841.14</v>
      </c>
      <c r="K8805" s="212">
        <v>28859.84</v>
      </c>
      <c r="L8805" s="212">
        <v>32467.32</v>
      </c>
      <c r="M8805" s="239">
        <f t="shared" si="694"/>
        <v>0.51519999999996802</v>
      </c>
      <c r="N8805" s="239"/>
      <c r="O8805" s="178"/>
      <c r="P8805" s="178"/>
      <c r="Q8805" s="178"/>
      <c r="R8805" s="178"/>
      <c r="S8805" s="178"/>
      <c r="T8805" s="178"/>
      <c r="U8805" s="178"/>
      <c r="V8805" s="178"/>
      <c r="W8805" s="178"/>
      <c r="X8805" s="178"/>
      <c r="Y8805" s="210">
        <f t="shared" si="693"/>
        <v>0.40615627111011032</v>
      </c>
      <c r="Z8805" s="211">
        <f t="shared" si="695"/>
        <v>0.44</v>
      </c>
      <c r="AA8805" s="178"/>
      <c r="AB8805" s="178"/>
      <c r="AC8805" s="178"/>
    </row>
    <row r="8806" spans="2:29" x14ac:dyDescent="0.35">
      <c r="B8806" s="222">
        <v>888300</v>
      </c>
      <c r="C8806" s="208">
        <v>380264</v>
      </c>
      <c r="D8806" s="309">
        <v>20914.52</v>
      </c>
      <c r="E8806" s="206">
        <v>30421.119999999999</v>
      </c>
      <c r="F8806" s="206">
        <v>34223.760000000002</v>
      </c>
      <c r="G8806" s="205">
        <f t="shared" si="696"/>
        <v>0.42808060339975235</v>
      </c>
      <c r="H8806" s="207">
        <f t="shared" si="697"/>
        <v>0.45</v>
      </c>
      <c r="I8806" s="213">
        <v>360794</v>
      </c>
      <c r="J8806" s="213">
        <v>19843.669999999998</v>
      </c>
      <c r="K8806" s="212">
        <v>28863.52</v>
      </c>
      <c r="L8806" s="212">
        <v>32471.46</v>
      </c>
      <c r="M8806" s="239">
        <f t="shared" si="694"/>
        <v>0.51530000000027942</v>
      </c>
      <c r="N8806" s="239"/>
      <c r="O8806" s="178"/>
      <c r="P8806" s="178"/>
      <c r="Q8806" s="178"/>
      <c r="R8806" s="178"/>
      <c r="S8806" s="178"/>
      <c r="T8806" s="178"/>
      <c r="U8806" s="178"/>
      <c r="V8806" s="178"/>
      <c r="W8806" s="178"/>
      <c r="X8806" s="178"/>
      <c r="Y8806" s="210">
        <f t="shared" si="693"/>
        <v>0.40616233254531126</v>
      </c>
      <c r="Z8806" s="211">
        <f t="shared" si="695"/>
        <v>0.46</v>
      </c>
      <c r="AA8806" s="178"/>
      <c r="AB8806" s="178"/>
      <c r="AC8806" s="178"/>
    </row>
    <row r="8807" spans="2:29" x14ac:dyDescent="0.35">
      <c r="B8807" s="222">
        <v>888400</v>
      </c>
      <c r="C8807" s="208">
        <v>380309</v>
      </c>
      <c r="D8807" s="309">
        <v>20916.990000000002</v>
      </c>
      <c r="E8807" s="206">
        <v>30424.720000000001</v>
      </c>
      <c r="F8807" s="206">
        <v>34227.81</v>
      </c>
      <c r="G8807" s="205">
        <f t="shared" si="696"/>
        <v>0.42808307068887891</v>
      </c>
      <c r="H8807" s="207">
        <f t="shared" si="697"/>
        <v>0.45</v>
      </c>
      <c r="I8807" s="213">
        <v>360838</v>
      </c>
      <c r="J8807" s="213">
        <v>19846.09</v>
      </c>
      <c r="K8807" s="212">
        <v>28867.040000000001</v>
      </c>
      <c r="L8807" s="212">
        <v>32475.42</v>
      </c>
      <c r="M8807" s="239">
        <f t="shared" si="694"/>
        <v>0.51519999999982247</v>
      </c>
      <c r="N8807" s="239"/>
      <c r="O8807" s="178"/>
      <c r="P8807" s="178"/>
      <c r="Q8807" s="178"/>
      <c r="R8807" s="178"/>
      <c r="S8807" s="178"/>
      <c r="T8807" s="178"/>
      <c r="U8807" s="178"/>
      <c r="V8807" s="178"/>
      <c r="W8807" s="178"/>
      <c r="X8807" s="178"/>
      <c r="Y8807" s="210">
        <f t="shared" si="693"/>
        <v>0.40616614137775775</v>
      </c>
      <c r="Z8807" s="211">
        <f t="shared" si="695"/>
        <v>0.44</v>
      </c>
      <c r="AA8807" s="178"/>
      <c r="AB8807" s="178"/>
      <c r="AC8807" s="178"/>
    </row>
    <row r="8808" spans="2:29" x14ac:dyDescent="0.35">
      <c r="B8808" s="222">
        <v>888500</v>
      </c>
      <c r="C8808" s="208">
        <v>380354</v>
      </c>
      <c r="D8808" s="309">
        <v>20919.47</v>
      </c>
      <c r="E8808" s="206">
        <v>30428.32</v>
      </c>
      <c r="F8808" s="206">
        <v>34231.86</v>
      </c>
      <c r="G8808" s="205">
        <f t="shared" si="696"/>
        <v>0.4280855374226224</v>
      </c>
      <c r="H8808" s="207">
        <f t="shared" si="697"/>
        <v>0.45</v>
      </c>
      <c r="I8808" s="213">
        <v>360884</v>
      </c>
      <c r="J8808" s="213">
        <v>19848.62</v>
      </c>
      <c r="K8808" s="212">
        <v>28870.720000000001</v>
      </c>
      <c r="L8808" s="212">
        <v>32479.56</v>
      </c>
      <c r="M8808" s="239">
        <f t="shared" si="694"/>
        <v>0.51529999999955178</v>
      </c>
      <c r="N8808" s="239"/>
      <c r="O8808" s="178"/>
      <c r="P8808" s="178"/>
      <c r="Q8808" s="178"/>
      <c r="R8808" s="178"/>
      <c r="S8808" s="178"/>
      <c r="T8808" s="178"/>
      <c r="U8808" s="178"/>
      <c r="V8808" s="178"/>
      <c r="W8808" s="178"/>
      <c r="X8808" s="178"/>
      <c r="Y8808" s="210">
        <f t="shared" si="693"/>
        <v>0.40617220033764773</v>
      </c>
      <c r="Z8808" s="211">
        <f t="shared" si="695"/>
        <v>0.46</v>
      </c>
      <c r="AA8808" s="178"/>
      <c r="AB8808" s="178"/>
      <c r="AC8808" s="178"/>
    </row>
    <row r="8809" spans="2:29" x14ac:dyDescent="0.35">
      <c r="B8809" s="222">
        <v>888600</v>
      </c>
      <c r="C8809" s="208">
        <v>380399</v>
      </c>
      <c r="D8809" s="309">
        <v>20921.939999999999</v>
      </c>
      <c r="E8809" s="206">
        <v>30431.919999999998</v>
      </c>
      <c r="F8809" s="206">
        <v>34235.910000000003</v>
      </c>
      <c r="G8809" s="205">
        <f t="shared" si="696"/>
        <v>0.42808800360117039</v>
      </c>
      <c r="H8809" s="207">
        <f t="shared" si="697"/>
        <v>0.45</v>
      </c>
      <c r="I8809" s="213">
        <v>360928</v>
      </c>
      <c r="J8809" s="213">
        <v>19851.04</v>
      </c>
      <c r="K8809" s="212">
        <v>28874.240000000002</v>
      </c>
      <c r="L8809" s="212">
        <v>32483.52</v>
      </c>
      <c r="M8809" s="239">
        <f t="shared" si="694"/>
        <v>0.51519999999974975</v>
      </c>
      <c r="N8809" s="239"/>
      <c r="O8809" s="178"/>
      <c r="P8809" s="178"/>
      <c r="Q8809" s="178"/>
      <c r="R8809" s="178"/>
      <c r="S8809" s="178"/>
      <c r="T8809" s="178"/>
      <c r="U8809" s="178"/>
      <c r="V8809" s="178"/>
      <c r="W8809" s="178"/>
      <c r="X8809" s="178"/>
      <c r="Y8809" s="210">
        <f t="shared" si="693"/>
        <v>0.40617600720234076</v>
      </c>
      <c r="Z8809" s="211">
        <f t="shared" si="695"/>
        <v>0.44</v>
      </c>
      <c r="AA8809" s="178"/>
      <c r="AB8809" s="178"/>
      <c r="AC8809" s="178"/>
    </row>
    <row r="8810" spans="2:29" x14ac:dyDescent="0.35">
      <c r="B8810" s="222">
        <v>888700</v>
      </c>
      <c r="C8810" s="208">
        <v>380444</v>
      </c>
      <c r="D8810" s="309">
        <v>20924.419999999998</v>
      </c>
      <c r="E8810" s="206">
        <v>30435.52</v>
      </c>
      <c r="F8810" s="206">
        <v>34239.96</v>
      </c>
      <c r="G8810" s="205">
        <f t="shared" si="696"/>
        <v>0.42809046922471022</v>
      </c>
      <c r="H8810" s="207">
        <f t="shared" si="697"/>
        <v>0.45</v>
      </c>
      <c r="I8810" s="213">
        <v>360974</v>
      </c>
      <c r="J8810" s="213">
        <v>19853.57</v>
      </c>
      <c r="K8810" s="212">
        <v>28877.919999999998</v>
      </c>
      <c r="L8810" s="212">
        <v>32487.66</v>
      </c>
      <c r="M8810" s="239">
        <f t="shared" si="694"/>
        <v>0.51529999999998832</v>
      </c>
      <c r="N8810" s="239"/>
      <c r="O8810" s="178"/>
      <c r="P8810" s="178"/>
      <c r="Q8810" s="178"/>
      <c r="R8810" s="178"/>
      <c r="S8810" s="178"/>
      <c r="T8810" s="178"/>
      <c r="U8810" s="178"/>
      <c r="V8810" s="178"/>
      <c r="W8810" s="178"/>
      <c r="X8810" s="178"/>
      <c r="Y8810" s="210">
        <f t="shared" si="693"/>
        <v>0.40618206368853382</v>
      </c>
      <c r="Z8810" s="211">
        <f t="shared" si="695"/>
        <v>0.46</v>
      </c>
      <c r="AA8810" s="178"/>
      <c r="AB8810" s="178"/>
      <c r="AC8810" s="178"/>
    </row>
    <row r="8811" spans="2:29" x14ac:dyDescent="0.35">
      <c r="B8811" s="222">
        <v>888800</v>
      </c>
      <c r="C8811" s="208">
        <v>380489</v>
      </c>
      <c r="D8811" s="309">
        <v>20926.89</v>
      </c>
      <c r="E8811" s="206">
        <v>30439.119999999999</v>
      </c>
      <c r="F8811" s="206">
        <v>34244.01</v>
      </c>
      <c r="G8811" s="205">
        <f t="shared" si="696"/>
        <v>0.42809293429342932</v>
      </c>
      <c r="H8811" s="207">
        <f t="shared" si="697"/>
        <v>0.45</v>
      </c>
      <c r="I8811" s="213">
        <v>361018</v>
      </c>
      <c r="J8811" s="213">
        <v>19855.990000000002</v>
      </c>
      <c r="K8811" s="212">
        <v>28881.439999999999</v>
      </c>
      <c r="L8811" s="212">
        <v>32491.62</v>
      </c>
      <c r="M8811" s="239">
        <f t="shared" si="694"/>
        <v>0.51520000000025901</v>
      </c>
      <c r="N8811" s="239"/>
      <c r="O8811" s="178"/>
      <c r="P8811" s="178"/>
      <c r="Q8811" s="178"/>
      <c r="R8811" s="178"/>
      <c r="S8811" s="178"/>
      <c r="T8811" s="178"/>
      <c r="U8811" s="178"/>
      <c r="V8811" s="178"/>
      <c r="W8811" s="178"/>
      <c r="X8811" s="178"/>
      <c r="Y8811" s="210">
        <f t="shared" si="693"/>
        <v>0.40618586858685868</v>
      </c>
      <c r="Z8811" s="211">
        <f t="shared" si="695"/>
        <v>0.44</v>
      </c>
      <c r="AA8811" s="178"/>
      <c r="AB8811" s="178"/>
      <c r="AC8811" s="178"/>
    </row>
    <row r="8812" spans="2:29" x14ac:dyDescent="0.35">
      <c r="B8812" s="222">
        <v>888900</v>
      </c>
      <c r="C8812" s="208">
        <v>380534</v>
      </c>
      <c r="D8812" s="309">
        <v>20929.37</v>
      </c>
      <c r="E8812" s="206">
        <v>30442.720000000001</v>
      </c>
      <c r="F8812" s="206">
        <v>34248.06</v>
      </c>
      <c r="G8812" s="205">
        <f t="shared" si="696"/>
        <v>0.4280953988075149</v>
      </c>
      <c r="H8812" s="207">
        <f t="shared" si="697"/>
        <v>0.45</v>
      </c>
      <c r="I8812" s="213">
        <v>361064</v>
      </c>
      <c r="J8812" s="213">
        <v>19858.52</v>
      </c>
      <c r="K8812" s="212">
        <v>28885.119999999999</v>
      </c>
      <c r="L8812" s="212">
        <v>32495.759999999998</v>
      </c>
      <c r="M8812" s="239">
        <f t="shared" si="694"/>
        <v>0.5152999999999156</v>
      </c>
      <c r="N8812" s="239"/>
      <c r="O8812" s="178"/>
      <c r="P8812" s="178"/>
      <c r="Q8812" s="178"/>
      <c r="R8812" s="178"/>
      <c r="S8812" s="178"/>
      <c r="T8812" s="178"/>
      <c r="U8812" s="178"/>
      <c r="V8812" s="178"/>
      <c r="W8812" s="178"/>
      <c r="X8812" s="178"/>
      <c r="Y8812" s="210">
        <f t="shared" si="693"/>
        <v>0.40619192260096748</v>
      </c>
      <c r="Z8812" s="211">
        <f t="shared" si="695"/>
        <v>0.46</v>
      </c>
      <c r="AA8812" s="178"/>
      <c r="AB8812" s="178"/>
      <c r="AC8812" s="178"/>
    </row>
    <row r="8813" spans="2:29" x14ac:dyDescent="0.35">
      <c r="B8813" s="222">
        <v>889000</v>
      </c>
      <c r="C8813" s="208">
        <v>380579</v>
      </c>
      <c r="D8813" s="309">
        <v>20931.84</v>
      </c>
      <c r="E8813" s="206">
        <v>30446.32</v>
      </c>
      <c r="F8813" s="206">
        <v>34252.11</v>
      </c>
      <c r="G8813" s="205">
        <f t="shared" si="696"/>
        <v>0.42809786276715411</v>
      </c>
      <c r="H8813" s="207">
        <f t="shared" si="697"/>
        <v>0.45</v>
      </c>
      <c r="I8813" s="213">
        <v>361108</v>
      </c>
      <c r="J8813" s="213">
        <v>19860.939999999999</v>
      </c>
      <c r="K8813" s="212">
        <v>28888.639999999999</v>
      </c>
      <c r="L8813" s="212">
        <v>32499.72</v>
      </c>
      <c r="M8813" s="239">
        <f t="shared" si="694"/>
        <v>0.51520000000018629</v>
      </c>
      <c r="N8813" s="239"/>
      <c r="O8813" s="178"/>
      <c r="P8813" s="178"/>
      <c r="Q8813" s="178"/>
      <c r="R8813" s="178"/>
      <c r="S8813" s="178"/>
      <c r="T8813" s="178"/>
      <c r="U8813" s="178"/>
      <c r="V8813" s="178"/>
      <c r="W8813" s="178"/>
      <c r="X8813" s="178"/>
      <c r="Y8813" s="210">
        <f t="shared" si="693"/>
        <v>0.40619572553430822</v>
      </c>
      <c r="Z8813" s="211">
        <f t="shared" si="695"/>
        <v>0.44</v>
      </c>
      <c r="AA8813" s="178"/>
      <c r="AB8813" s="178"/>
      <c r="AC8813" s="178"/>
    </row>
    <row r="8814" spans="2:29" x14ac:dyDescent="0.35">
      <c r="B8814" s="222">
        <v>889100</v>
      </c>
      <c r="C8814" s="208">
        <v>380624</v>
      </c>
      <c r="D8814" s="309">
        <v>20934.32</v>
      </c>
      <c r="E8814" s="206">
        <v>30449.919999999998</v>
      </c>
      <c r="F8814" s="206">
        <v>34256.160000000003</v>
      </c>
      <c r="G8814" s="205">
        <f t="shared" si="696"/>
        <v>0.42810032617253402</v>
      </c>
      <c r="H8814" s="207">
        <f t="shared" si="697"/>
        <v>0.45</v>
      </c>
      <c r="I8814" s="213">
        <v>361154</v>
      </c>
      <c r="J8814" s="213">
        <v>19863.47</v>
      </c>
      <c r="K8814" s="212">
        <v>28892.32</v>
      </c>
      <c r="L8814" s="212">
        <v>32503.86</v>
      </c>
      <c r="M8814" s="239">
        <f t="shared" si="694"/>
        <v>0.51529999999984288</v>
      </c>
      <c r="N8814" s="239"/>
      <c r="O8814" s="178"/>
      <c r="P8814" s="178"/>
      <c r="Q8814" s="178"/>
      <c r="R8814" s="178"/>
      <c r="S8814" s="178"/>
      <c r="T8814" s="178"/>
      <c r="U8814" s="178"/>
      <c r="V8814" s="178"/>
      <c r="W8814" s="178"/>
      <c r="X8814" s="178"/>
      <c r="Y8814" s="210">
        <f t="shared" si="693"/>
        <v>0.40620177707794397</v>
      </c>
      <c r="Z8814" s="211">
        <f t="shared" si="695"/>
        <v>0.46</v>
      </c>
      <c r="AA8814" s="178"/>
      <c r="AB8814" s="178"/>
      <c r="AC8814" s="178"/>
    </row>
    <row r="8815" spans="2:29" x14ac:dyDescent="0.35">
      <c r="B8815" s="222">
        <v>889200</v>
      </c>
      <c r="C8815" s="208">
        <v>380669</v>
      </c>
      <c r="D8815" s="309">
        <v>20936.79</v>
      </c>
      <c r="E8815" s="206">
        <v>30453.52</v>
      </c>
      <c r="F8815" s="206">
        <v>34260.21</v>
      </c>
      <c r="G8815" s="205">
        <f t="shared" si="696"/>
        <v>0.42810278902384163</v>
      </c>
      <c r="H8815" s="207">
        <f t="shared" si="697"/>
        <v>0.45</v>
      </c>
      <c r="I8815" s="213">
        <v>361198</v>
      </c>
      <c r="J8815" s="213">
        <v>19865.89</v>
      </c>
      <c r="K8815" s="212">
        <v>28895.84</v>
      </c>
      <c r="L8815" s="212">
        <v>32507.82</v>
      </c>
      <c r="M8815" s="239">
        <f t="shared" si="694"/>
        <v>0.51519999999996802</v>
      </c>
      <c r="N8815" s="239"/>
      <c r="O8815" s="178"/>
      <c r="P8815" s="178"/>
      <c r="Q8815" s="178"/>
      <c r="R8815" s="178"/>
      <c r="S8815" s="178"/>
      <c r="T8815" s="178"/>
      <c r="U8815" s="178"/>
      <c r="V8815" s="178"/>
      <c r="W8815" s="178"/>
      <c r="X8815" s="178"/>
      <c r="Y8815" s="210">
        <f t="shared" si="693"/>
        <v>0.40620557804768331</v>
      </c>
      <c r="Z8815" s="211">
        <f t="shared" si="695"/>
        <v>0.44</v>
      </c>
      <c r="AA8815" s="178"/>
      <c r="AB8815" s="178"/>
      <c r="AC8815" s="178"/>
    </row>
    <row r="8816" spans="2:29" x14ac:dyDescent="0.35">
      <c r="B8816" s="222">
        <v>889300</v>
      </c>
      <c r="C8816" s="208">
        <v>380714</v>
      </c>
      <c r="D8816" s="309">
        <v>20939.27</v>
      </c>
      <c r="E8816" s="206">
        <v>30457.119999999999</v>
      </c>
      <c r="F8816" s="206">
        <v>34264.26</v>
      </c>
      <c r="G8816" s="205">
        <f t="shared" si="696"/>
        <v>0.42810525132126392</v>
      </c>
      <c r="H8816" s="207">
        <f t="shared" si="697"/>
        <v>0.45</v>
      </c>
      <c r="I8816" s="213">
        <v>361244</v>
      </c>
      <c r="J8816" s="213">
        <v>19868.419999999998</v>
      </c>
      <c r="K8816" s="212">
        <v>28899.52</v>
      </c>
      <c r="L8816" s="212">
        <v>32511.96</v>
      </c>
      <c r="M8816" s="239">
        <f t="shared" si="694"/>
        <v>0.51530000000027942</v>
      </c>
      <c r="N8816" s="239"/>
      <c r="O8816" s="178"/>
      <c r="P8816" s="178"/>
      <c r="Q8816" s="178"/>
      <c r="R8816" s="178"/>
      <c r="S8816" s="178"/>
      <c r="T8816" s="178"/>
      <c r="U8816" s="178"/>
      <c r="V8816" s="178"/>
      <c r="W8816" s="178"/>
      <c r="X8816" s="178"/>
      <c r="Y8816" s="210">
        <f t="shared" si="693"/>
        <v>0.40621162712245584</v>
      </c>
      <c r="Z8816" s="211">
        <f t="shared" si="695"/>
        <v>0.46</v>
      </c>
      <c r="AA8816" s="178"/>
      <c r="AB8816" s="178"/>
      <c r="AC8816" s="178"/>
    </row>
    <row r="8817" spans="2:29" x14ac:dyDescent="0.35">
      <c r="B8817" s="222">
        <v>889400</v>
      </c>
      <c r="C8817" s="208">
        <v>380759</v>
      </c>
      <c r="D8817" s="309">
        <v>20941.740000000002</v>
      </c>
      <c r="E8817" s="206">
        <v>30460.720000000001</v>
      </c>
      <c r="F8817" s="206">
        <v>34268.31</v>
      </c>
      <c r="G8817" s="205">
        <f t="shared" si="696"/>
        <v>0.42810771306498763</v>
      </c>
      <c r="H8817" s="207">
        <f t="shared" si="697"/>
        <v>0.45</v>
      </c>
      <c r="I8817" s="213">
        <v>361288</v>
      </c>
      <c r="J8817" s="213">
        <v>19870.84</v>
      </c>
      <c r="K8817" s="212">
        <v>28903.040000000001</v>
      </c>
      <c r="L8817" s="212">
        <v>32515.919999999998</v>
      </c>
      <c r="M8817" s="239">
        <f t="shared" si="694"/>
        <v>0.51519999999982247</v>
      </c>
      <c r="N8817" s="239"/>
      <c r="O8817" s="178"/>
      <c r="P8817" s="178"/>
      <c r="Q8817" s="178"/>
      <c r="R8817" s="178"/>
      <c r="S8817" s="178"/>
      <c r="T8817" s="178"/>
      <c r="U8817" s="178"/>
      <c r="V8817" s="178"/>
      <c r="W8817" s="178"/>
      <c r="X8817" s="178"/>
      <c r="Y8817" s="210">
        <f t="shared" si="693"/>
        <v>0.40621542612997524</v>
      </c>
      <c r="Z8817" s="211">
        <f t="shared" si="695"/>
        <v>0.44</v>
      </c>
      <c r="AA8817" s="178"/>
      <c r="AB8817" s="178"/>
      <c r="AC8817" s="178"/>
    </row>
    <row r="8818" spans="2:29" x14ac:dyDescent="0.35">
      <c r="B8818" s="222">
        <v>889500</v>
      </c>
      <c r="C8818" s="208">
        <v>380804</v>
      </c>
      <c r="D8818" s="309">
        <v>20944.22</v>
      </c>
      <c r="E8818" s="206">
        <v>30464.32</v>
      </c>
      <c r="F8818" s="206">
        <v>34272.36</v>
      </c>
      <c r="G8818" s="205">
        <f t="shared" si="696"/>
        <v>0.42811017425519954</v>
      </c>
      <c r="H8818" s="207">
        <f t="shared" si="697"/>
        <v>0.45</v>
      </c>
      <c r="I8818" s="213">
        <v>361334</v>
      </c>
      <c r="J8818" s="213">
        <v>19873.37</v>
      </c>
      <c r="K8818" s="212">
        <v>28906.720000000001</v>
      </c>
      <c r="L8818" s="212">
        <v>32520.06</v>
      </c>
      <c r="M8818" s="239">
        <f t="shared" si="694"/>
        <v>0.51529999999955178</v>
      </c>
      <c r="N8818" s="239"/>
      <c r="O8818" s="178"/>
      <c r="P8818" s="178"/>
      <c r="Q8818" s="178"/>
      <c r="R8818" s="178"/>
      <c r="S8818" s="178"/>
      <c r="T8818" s="178"/>
      <c r="U8818" s="178"/>
      <c r="V8818" s="178"/>
      <c r="W8818" s="178"/>
      <c r="X8818" s="178"/>
      <c r="Y8818" s="210">
        <f t="shared" si="693"/>
        <v>0.40622147273749298</v>
      </c>
      <c r="Z8818" s="211">
        <f t="shared" si="695"/>
        <v>0.46</v>
      </c>
      <c r="AA8818" s="178"/>
      <c r="AB8818" s="178"/>
      <c r="AC8818" s="178"/>
    </row>
    <row r="8819" spans="2:29" x14ac:dyDescent="0.35">
      <c r="B8819" s="222">
        <v>889600</v>
      </c>
      <c r="C8819" s="208">
        <v>380849</v>
      </c>
      <c r="D8819" s="309">
        <v>20946.689999999999</v>
      </c>
      <c r="E8819" s="206">
        <v>30467.919999999998</v>
      </c>
      <c r="F8819" s="206">
        <v>34276.410000000003</v>
      </c>
      <c r="G8819" s="205">
        <f t="shared" si="696"/>
        <v>0.42811263489208634</v>
      </c>
      <c r="H8819" s="207">
        <f t="shared" si="697"/>
        <v>0.45</v>
      </c>
      <c r="I8819" s="213">
        <v>361378</v>
      </c>
      <c r="J8819" s="213">
        <v>19875.79</v>
      </c>
      <c r="K8819" s="212">
        <v>28910.240000000002</v>
      </c>
      <c r="L8819" s="212">
        <v>32524.02</v>
      </c>
      <c r="M8819" s="239">
        <f t="shared" si="694"/>
        <v>0.51519999999974975</v>
      </c>
      <c r="N8819" s="239"/>
      <c r="O8819" s="178"/>
      <c r="P8819" s="178"/>
      <c r="Q8819" s="178"/>
      <c r="R8819" s="178"/>
      <c r="S8819" s="178"/>
      <c r="T8819" s="178"/>
      <c r="U8819" s="178"/>
      <c r="V8819" s="178"/>
      <c r="W8819" s="178"/>
      <c r="X8819" s="178"/>
      <c r="Y8819" s="210">
        <f t="shared" si="693"/>
        <v>0.40622526978417267</v>
      </c>
      <c r="Z8819" s="211">
        <f t="shared" si="695"/>
        <v>0.44</v>
      </c>
      <c r="AA8819" s="178"/>
      <c r="AB8819" s="178"/>
      <c r="AC8819" s="178"/>
    </row>
    <row r="8820" spans="2:29" x14ac:dyDescent="0.35">
      <c r="B8820" s="222">
        <v>889700</v>
      </c>
      <c r="C8820" s="208">
        <v>380894</v>
      </c>
      <c r="D8820" s="309">
        <v>20949.169999999998</v>
      </c>
      <c r="E8820" s="206">
        <v>30471.52</v>
      </c>
      <c r="F8820" s="206">
        <v>34280.46</v>
      </c>
      <c r="G8820" s="205">
        <f t="shared" si="696"/>
        <v>0.42811509497583455</v>
      </c>
      <c r="H8820" s="207">
        <f t="shared" si="697"/>
        <v>0.45</v>
      </c>
      <c r="I8820" s="213">
        <v>361424</v>
      </c>
      <c r="J8820" s="213">
        <v>19878.32</v>
      </c>
      <c r="K8820" s="212">
        <v>28913.919999999998</v>
      </c>
      <c r="L8820" s="212">
        <v>32528.16</v>
      </c>
      <c r="M8820" s="239">
        <f t="shared" si="694"/>
        <v>0.51529999999998832</v>
      </c>
      <c r="N8820" s="239"/>
      <c r="O8820" s="178"/>
      <c r="P8820" s="178"/>
      <c r="Q8820" s="178"/>
      <c r="R8820" s="178"/>
      <c r="S8820" s="178"/>
      <c r="T8820" s="178"/>
      <c r="U8820" s="178"/>
      <c r="V8820" s="178"/>
      <c r="W8820" s="178"/>
      <c r="X8820" s="178"/>
      <c r="Y8820" s="210">
        <f t="shared" si="693"/>
        <v>0.4062313139260425</v>
      </c>
      <c r="Z8820" s="211">
        <f t="shared" si="695"/>
        <v>0.46</v>
      </c>
      <c r="AA8820" s="178"/>
      <c r="AB8820" s="178"/>
      <c r="AC8820" s="178"/>
    </row>
    <row r="8821" spans="2:29" x14ac:dyDescent="0.35">
      <c r="B8821" s="222">
        <v>889800</v>
      </c>
      <c r="C8821" s="208">
        <v>380939</v>
      </c>
      <c r="D8821" s="309">
        <v>20951.64</v>
      </c>
      <c r="E8821" s="206">
        <v>30475.119999999999</v>
      </c>
      <c r="F8821" s="206">
        <v>34284.51</v>
      </c>
      <c r="G8821" s="205">
        <f t="shared" si="696"/>
        <v>0.42811755450663069</v>
      </c>
      <c r="H8821" s="207">
        <f t="shared" si="697"/>
        <v>0.45</v>
      </c>
      <c r="I8821" s="213">
        <v>361468</v>
      </c>
      <c r="J8821" s="213">
        <v>19880.740000000002</v>
      </c>
      <c r="K8821" s="212">
        <v>28917.439999999999</v>
      </c>
      <c r="L8821" s="212">
        <v>32532.12</v>
      </c>
      <c r="M8821" s="239">
        <f t="shared" si="694"/>
        <v>0.51520000000025901</v>
      </c>
      <c r="N8821" s="239"/>
      <c r="O8821" s="178"/>
      <c r="P8821" s="178"/>
      <c r="Q8821" s="178"/>
      <c r="R8821" s="178"/>
      <c r="S8821" s="178"/>
      <c r="T8821" s="178"/>
      <c r="U8821" s="178"/>
      <c r="V8821" s="178"/>
      <c r="W8821" s="178"/>
      <c r="X8821" s="178"/>
      <c r="Y8821" s="210">
        <f t="shared" si="693"/>
        <v>0.40623510901326143</v>
      </c>
      <c r="Z8821" s="211">
        <f t="shared" si="695"/>
        <v>0.44</v>
      </c>
      <c r="AA8821" s="178"/>
      <c r="AB8821" s="178"/>
      <c r="AC8821" s="178"/>
    </row>
    <row r="8822" spans="2:29" x14ac:dyDescent="0.35">
      <c r="B8822" s="222">
        <v>889900</v>
      </c>
      <c r="C8822" s="208">
        <v>380984</v>
      </c>
      <c r="D8822" s="309">
        <v>20954.12</v>
      </c>
      <c r="E8822" s="206">
        <v>30478.720000000001</v>
      </c>
      <c r="F8822" s="206">
        <v>34288.559999999998</v>
      </c>
      <c r="G8822" s="205">
        <f t="shared" si="696"/>
        <v>0.42812001348466122</v>
      </c>
      <c r="H8822" s="207">
        <f t="shared" si="697"/>
        <v>0.45</v>
      </c>
      <c r="I8822" s="213">
        <v>361514</v>
      </c>
      <c r="J8822" s="213">
        <v>19883.27</v>
      </c>
      <c r="K8822" s="212">
        <v>28921.119999999999</v>
      </c>
      <c r="L8822" s="212">
        <v>32536.26</v>
      </c>
      <c r="M8822" s="239">
        <f t="shared" si="694"/>
        <v>0.5152999999999156</v>
      </c>
      <c r="N8822" s="239"/>
      <c r="O8822" s="178"/>
      <c r="P8822" s="178"/>
      <c r="Q8822" s="178"/>
      <c r="R8822" s="178"/>
      <c r="S8822" s="178"/>
      <c r="T8822" s="178"/>
      <c r="U8822" s="178"/>
      <c r="V8822" s="178"/>
      <c r="W8822" s="178"/>
      <c r="X8822" s="178"/>
      <c r="Y8822" s="210">
        <f t="shared" si="693"/>
        <v>0.4062411506910889</v>
      </c>
      <c r="Z8822" s="211">
        <f t="shared" si="695"/>
        <v>0.46</v>
      </c>
      <c r="AA8822" s="178"/>
      <c r="AB8822" s="178"/>
      <c r="AC8822" s="178"/>
    </row>
    <row r="8823" spans="2:29" x14ac:dyDescent="0.35">
      <c r="B8823" s="222">
        <v>890000</v>
      </c>
      <c r="C8823" s="208">
        <v>381029</v>
      </c>
      <c r="D8823" s="309">
        <v>20956.59</v>
      </c>
      <c r="E8823" s="206">
        <v>30482.32</v>
      </c>
      <c r="F8823" s="206">
        <v>34292.61</v>
      </c>
      <c r="G8823" s="205">
        <f t="shared" si="696"/>
        <v>0.42812247191011238</v>
      </c>
      <c r="H8823" s="207">
        <f t="shared" si="697"/>
        <v>0.45</v>
      </c>
      <c r="I8823" s="213">
        <v>361558</v>
      </c>
      <c r="J8823" s="213">
        <v>19885.689999999999</v>
      </c>
      <c r="K8823" s="212">
        <v>28924.639999999999</v>
      </c>
      <c r="L8823" s="212">
        <v>32540.22</v>
      </c>
      <c r="M8823" s="239">
        <f t="shared" si="694"/>
        <v>0.51520000000018629</v>
      </c>
      <c r="N8823" s="239"/>
      <c r="O8823" s="178"/>
      <c r="P8823" s="178"/>
      <c r="Q8823" s="178"/>
      <c r="R8823" s="178"/>
      <c r="S8823" s="178"/>
      <c r="T8823" s="178"/>
      <c r="U8823" s="178"/>
      <c r="V8823" s="178"/>
      <c r="W8823" s="178"/>
      <c r="X8823" s="178"/>
      <c r="Y8823" s="210">
        <f t="shared" si="693"/>
        <v>0.40624494382022475</v>
      </c>
      <c r="Z8823" s="211">
        <f t="shared" si="695"/>
        <v>0.44</v>
      </c>
      <c r="AA8823" s="178"/>
      <c r="AB8823" s="178"/>
      <c r="AC8823" s="178"/>
    </row>
    <row r="8824" spans="2:29" x14ac:dyDescent="0.35">
      <c r="B8824" s="222">
        <v>890100</v>
      </c>
      <c r="C8824" s="208">
        <v>381074</v>
      </c>
      <c r="D8824" s="309">
        <v>20959.07</v>
      </c>
      <c r="E8824" s="206">
        <v>30485.919999999998</v>
      </c>
      <c r="F8824" s="206">
        <v>34296.660000000003</v>
      </c>
      <c r="G8824" s="205">
        <f t="shared" si="696"/>
        <v>0.4281249297831704</v>
      </c>
      <c r="H8824" s="207">
        <f t="shared" si="697"/>
        <v>0.45</v>
      </c>
      <c r="I8824" s="213">
        <v>361604</v>
      </c>
      <c r="J8824" s="213">
        <v>19888.22</v>
      </c>
      <c r="K8824" s="212">
        <v>28928.32</v>
      </c>
      <c r="L8824" s="212">
        <v>32544.36</v>
      </c>
      <c r="M8824" s="239">
        <f t="shared" si="694"/>
        <v>0.51529999999984288</v>
      </c>
      <c r="N8824" s="239"/>
      <c r="O8824" s="178"/>
      <c r="P8824" s="178"/>
      <c r="Q8824" s="178"/>
      <c r="R8824" s="178"/>
      <c r="S8824" s="178"/>
      <c r="T8824" s="178"/>
      <c r="U8824" s="178"/>
      <c r="V8824" s="178"/>
      <c r="W8824" s="178"/>
      <c r="X8824" s="178"/>
      <c r="Y8824" s="210">
        <f t="shared" si="693"/>
        <v>0.40625098303561397</v>
      </c>
      <c r="Z8824" s="211">
        <f t="shared" si="695"/>
        <v>0.46</v>
      </c>
      <c r="AA8824" s="178"/>
      <c r="AB8824" s="178"/>
      <c r="AC8824" s="178"/>
    </row>
    <row r="8825" spans="2:29" x14ac:dyDescent="0.35">
      <c r="B8825" s="222">
        <v>890200</v>
      </c>
      <c r="C8825" s="208">
        <v>381119</v>
      </c>
      <c r="D8825" s="309">
        <v>20961.54</v>
      </c>
      <c r="E8825" s="206">
        <v>30489.52</v>
      </c>
      <c r="F8825" s="206">
        <v>34300.71</v>
      </c>
      <c r="G8825" s="205">
        <f t="shared" si="696"/>
        <v>0.4281273871040216</v>
      </c>
      <c r="H8825" s="207">
        <f t="shared" si="697"/>
        <v>0.45</v>
      </c>
      <c r="I8825" s="213">
        <v>361648</v>
      </c>
      <c r="J8825" s="213">
        <v>19890.64</v>
      </c>
      <c r="K8825" s="212">
        <v>28931.84</v>
      </c>
      <c r="L8825" s="212">
        <v>32548.32</v>
      </c>
      <c r="M8825" s="239">
        <f t="shared" si="694"/>
        <v>0.51519999999996802</v>
      </c>
      <c r="N8825" s="239"/>
      <c r="O8825" s="178"/>
      <c r="P8825" s="178"/>
      <c r="Q8825" s="178"/>
      <c r="R8825" s="178"/>
      <c r="S8825" s="178"/>
      <c r="T8825" s="178"/>
      <c r="U8825" s="178"/>
      <c r="V8825" s="178"/>
      <c r="W8825" s="178"/>
      <c r="X8825" s="178"/>
      <c r="Y8825" s="210">
        <f t="shared" si="693"/>
        <v>0.40625477420804312</v>
      </c>
      <c r="Z8825" s="211">
        <f t="shared" si="695"/>
        <v>0.44</v>
      </c>
      <c r="AA8825" s="178"/>
      <c r="AB8825" s="178"/>
      <c r="AC8825" s="178"/>
    </row>
    <row r="8826" spans="2:29" x14ac:dyDescent="0.35">
      <c r="B8826" s="222">
        <v>890300</v>
      </c>
      <c r="C8826" s="208">
        <v>381164</v>
      </c>
      <c r="D8826" s="309">
        <v>20964.02</v>
      </c>
      <c r="E8826" s="206">
        <v>30493.119999999999</v>
      </c>
      <c r="F8826" s="206">
        <v>34304.76</v>
      </c>
      <c r="G8826" s="205">
        <f t="shared" si="696"/>
        <v>0.42812984387285186</v>
      </c>
      <c r="H8826" s="207">
        <f t="shared" si="697"/>
        <v>0.45</v>
      </c>
      <c r="I8826" s="213">
        <v>361694</v>
      </c>
      <c r="J8826" s="213">
        <v>19893.169999999998</v>
      </c>
      <c r="K8826" s="212">
        <v>28935.52</v>
      </c>
      <c r="L8826" s="212">
        <v>32552.46</v>
      </c>
      <c r="M8826" s="239">
        <f t="shared" si="694"/>
        <v>0.51530000000027942</v>
      </c>
      <c r="N8826" s="239"/>
      <c r="O8826" s="178"/>
      <c r="P8826" s="178"/>
      <c r="Q8826" s="178"/>
      <c r="R8826" s="178"/>
      <c r="S8826" s="178"/>
      <c r="T8826" s="178"/>
      <c r="U8826" s="178"/>
      <c r="V8826" s="178"/>
      <c r="W8826" s="178"/>
      <c r="X8826" s="178"/>
      <c r="Y8826" s="210">
        <f t="shared" si="693"/>
        <v>0.40626081096259686</v>
      </c>
      <c r="Z8826" s="211">
        <f t="shared" si="695"/>
        <v>0.46</v>
      </c>
      <c r="AA8826" s="178"/>
      <c r="AB8826" s="178"/>
      <c r="AC8826" s="178"/>
    </row>
    <row r="8827" spans="2:29" x14ac:dyDescent="0.35">
      <c r="B8827" s="222">
        <v>890400</v>
      </c>
      <c r="C8827" s="208">
        <v>381209</v>
      </c>
      <c r="D8827" s="309">
        <v>20966.490000000002</v>
      </c>
      <c r="E8827" s="206">
        <v>30496.720000000001</v>
      </c>
      <c r="F8827" s="206">
        <v>34308.81</v>
      </c>
      <c r="G8827" s="205">
        <f t="shared" si="696"/>
        <v>0.42813230008984726</v>
      </c>
      <c r="H8827" s="207">
        <f t="shared" si="697"/>
        <v>0.45</v>
      </c>
      <c r="I8827" s="213">
        <v>361738</v>
      </c>
      <c r="J8827" s="213">
        <v>19895.59</v>
      </c>
      <c r="K8827" s="212">
        <v>28939.040000000001</v>
      </c>
      <c r="L8827" s="212">
        <v>32556.42</v>
      </c>
      <c r="M8827" s="239">
        <f t="shared" si="694"/>
        <v>0.51519999999982247</v>
      </c>
      <c r="N8827" s="239"/>
      <c r="O8827" s="178"/>
      <c r="P8827" s="178"/>
      <c r="Q8827" s="178"/>
      <c r="R8827" s="178"/>
      <c r="S8827" s="178"/>
      <c r="T8827" s="178"/>
      <c r="U8827" s="178"/>
      <c r="V8827" s="178"/>
      <c r="W8827" s="178"/>
      <c r="X8827" s="178"/>
      <c r="Y8827" s="210">
        <f t="shared" si="693"/>
        <v>0.40626460017969451</v>
      </c>
      <c r="Z8827" s="211">
        <f t="shared" si="695"/>
        <v>0.44</v>
      </c>
      <c r="AA8827" s="178"/>
      <c r="AB8827" s="178"/>
      <c r="AC8827" s="178"/>
    </row>
    <row r="8828" spans="2:29" x14ac:dyDescent="0.35">
      <c r="B8828" s="222">
        <v>890500</v>
      </c>
      <c r="C8828" s="208">
        <v>381254</v>
      </c>
      <c r="D8828" s="309">
        <v>20968.97</v>
      </c>
      <c r="E8828" s="206">
        <v>30500.32</v>
      </c>
      <c r="F8828" s="206">
        <v>34312.86</v>
      </c>
      <c r="G8828" s="205">
        <f t="shared" si="696"/>
        <v>0.42813475575519372</v>
      </c>
      <c r="H8828" s="207">
        <f t="shared" si="697"/>
        <v>0.45</v>
      </c>
      <c r="I8828" s="213">
        <v>361784</v>
      </c>
      <c r="J8828" s="213">
        <v>19898.12</v>
      </c>
      <c r="K8828" s="212">
        <v>28942.720000000001</v>
      </c>
      <c r="L8828" s="212">
        <v>32560.560000000001</v>
      </c>
      <c r="M8828" s="239">
        <f t="shared" si="694"/>
        <v>0.51529999999955178</v>
      </c>
      <c r="N8828" s="239"/>
      <c r="O8828" s="178"/>
      <c r="P8828" s="178"/>
      <c r="Q8828" s="178"/>
      <c r="R8828" s="178"/>
      <c r="S8828" s="178"/>
      <c r="T8828" s="178"/>
      <c r="U8828" s="178"/>
      <c r="V8828" s="178"/>
      <c r="W8828" s="178"/>
      <c r="X8828" s="178"/>
      <c r="Y8828" s="210">
        <f t="shared" si="693"/>
        <v>0.40627063447501405</v>
      </c>
      <c r="Z8828" s="211">
        <f t="shared" si="695"/>
        <v>0.46</v>
      </c>
      <c r="AA8828" s="178"/>
      <c r="AB8828" s="178"/>
      <c r="AC8828" s="178"/>
    </row>
    <row r="8829" spans="2:29" x14ac:dyDescent="0.35">
      <c r="B8829" s="222">
        <v>890600</v>
      </c>
      <c r="C8829" s="208">
        <v>381299</v>
      </c>
      <c r="D8829" s="309">
        <v>20971.439999999999</v>
      </c>
      <c r="E8829" s="206">
        <v>30503.919999999998</v>
      </c>
      <c r="F8829" s="206">
        <v>34316.910000000003</v>
      </c>
      <c r="G8829" s="205">
        <f t="shared" si="696"/>
        <v>0.42813721086907702</v>
      </c>
      <c r="H8829" s="207">
        <f t="shared" si="697"/>
        <v>0.45</v>
      </c>
      <c r="I8829" s="213">
        <v>361828</v>
      </c>
      <c r="J8829" s="213">
        <v>19900.54</v>
      </c>
      <c r="K8829" s="212">
        <v>28946.240000000002</v>
      </c>
      <c r="L8829" s="212">
        <v>32564.52</v>
      </c>
      <c r="M8829" s="239">
        <f t="shared" si="694"/>
        <v>0.51519999999974975</v>
      </c>
      <c r="N8829" s="239"/>
      <c r="O8829" s="178"/>
      <c r="P8829" s="178"/>
      <c r="Q8829" s="178"/>
      <c r="R8829" s="178"/>
      <c r="S8829" s="178"/>
      <c r="T8829" s="178"/>
      <c r="U8829" s="178"/>
      <c r="V8829" s="178"/>
      <c r="W8829" s="178"/>
      <c r="X8829" s="178"/>
      <c r="Y8829" s="210">
        <f t="shared" si="693"/>
        <v>0.40627442173815403</v>
      </c>
      <c r="Z8829" s="211">
        <f t="shared" si="695"/>
        <v>0.44</v>
      </c>
      <c r="AA8829" s="178"/>
      <c r="AB8829" s="178"/>
      <c r="AC8829" s="178"/>
    </row>
    <row r="8830" spans="2:29" x14ac:dyDescent="0.35">
      <c r="B8830" s="222">
        <v>890700</v>
      </c>
      <c r="C8830" s="208">
        <v>381344</v>
      </c>
      <c r="D8830" s="309">
        <v>20973.919999999998</v>
      </c>
      <c r="E8830" s="206">
        <v>30507.52</v>
      </c>
      <c r="F8830" s="206">
        <v>34320.959999999999</v>
      </c>
      <c r="G8830" s="205">
        <f t="shared" si="696"/>
        <v>0.42813966543168297</v>
      </c>
      <c r="H8830" s="207">
        <f t="shared" si="697"/>
        <v>0.45</v>
      </c>
      <c r="I8830" s="213">
        <v>361874</v>
      </c>
      <c r="J8830" s="213">
        <v>19903.07</v>
      </c>
      <c r="K8830" s="212">
        <v>28949.919999999998</v>
      </c>
      <c r="L8830" s="212">
        <v>32568.66</v>
      </c>
      <c r="M8830" s="239">
        <f t="shared" si="694"/>
        <v>0.51529999999998832</v>
      </c>
      <c r="N8830" s="239"/>
      <c r="O8830" s="178"/>
      <c r="P8830" s="178"/>
      <c r="Q8830" s="178"/>
      <c r="R8830" s="178"/>
      <c r="S8830" s="178"/>
      <c r="T8830" s="178"/>
      <c r="U8830" s="178"/>
      <c r="V8830" s="178"/>
      <c r="W8830" s="178"/>
      <c r="X8830" s="178"/>
      <c r="Y8830" s="210">
        <f t="shared" si="693"/>
        <v>0.40628045357583925</v>
      </c>
      <c r="Z8830" s="211">
        <f t="shared" si="695"/>
        <v>0.46</v>
      </c>
      <c r="AA8830" s="178"/>
      <c r="AB8830" s="178"/>
      <c r="AC8830" s="178"/>
    </row>
    <row r="8831" spans="2:29" x14ac:dyDescent="0.35">
      <c r="B8831" s="222">
        <v>890800</v>
      </c>
      <c r="C8831" s="208">
        <v>381389</v>
      </c>
      <c r="D8831" s="309">
        <v>20976.39</v>
      </c>
      <c r="E8831" s="206">
        <v>30511.119999999999</v>
      </c>
      <c r="F8831" s="206">
        <v>34325.01</v>
      </c>
      <c r="G8831" s="205">
        <f t="shared" si="696"/>
        <v>0.42814211944319713</v>
      </c>
      <c r="H8831" s="207">
        <f t="shared" si="697"/>
        <v>0.45</v>
      </c>
      <c r="I8831" s="213">
        <v>361918</v>
      </c>
      <c r="J8831" s="213">
        <v>19905.490000000002</v>
      </c>
      <c r="K8831" s="212">
        <v>28953.439999999999</v>
      </c>
      <c r="L8831" s="212">
        <v>32572.62</v>
      </c>
      <c r="M8831" s="239">
        <f t="shared" si="694"/>
        <v>0.51520000000025901</v>
      </c>
      <c r="N8831" s="239"/>
      <c r="O8831" s="178"/>
      <c r="P8831" s="178"/>
      <c r="Q8831" s="178"/>
      <c r="R8831" s="178"/>
      <c r="S8831" s="178"/>
      <c r="T8831" s="178"/>
      <c r="U8831" s="178"/>
      <c r="V8831" s="178"/>
      <c r="W8831" s="178"/>
      <c r="X8831" s="178"/>
      <c r="Y8831" s="210">
        <f t="shared" si="693"/>
        <v>0.40628423888639426</v>
      </c>
      <c r="Z8831" s="211">
        <f t="shared" si="695"/>
        <v>0.44</v>
      </c>
      <c r="AA8831" s="178"/>
      <c r="AB8831" s="178"/>
      <c r="AC8831" s="178"/>
    </row>
    <row r="8832" spans="2:29" x14ac:dyDescent="0.35">
      <c r="B8832" s="222">
        <v>890900</v>
      </c>
      <c r="C8832" s="208">
        <v>381434</v>
      </c>
      <c r="D8832" s="309">
        <v>20978.87</v>
      </c>
      <c r="E8832" s="206">
        <v>30514.720000000001</v>
      </c>
      <c r="F8832" s="206">
        <v>34329.06</v>
      </c>
      <c r="G8832" s="205">
        <f t="shared" si="696"/>
        <v>0.42814457290380514</v>
      </c>
      <c r="H8832" s="207">
        <f t="shared" si="697"/>
        <v>0.45</v>
      </c>
      <c r="I8832" s="213">
        <v>361964</v>
      </c>
      <c r="J8832" s="213">
        <v>19908.02</v>
      </c>
      <c r="K8832" s="212">
        <v>28957.119999999999</v>
      </c>
      <c r="L8832" s="212">
        <v>32576.76</v>
      </c>
      <c r="M8832" s="239">
        <f t="shared" si="694"/>
        <v>0.5152999999999156</v>
      </c>
      <c r="N8832" s="239"/>
      <c r="O8832" s="178"/>
      <c r="P8832" s="178"/>
      <c r="Q8832" s="178"/>
      <c r="R8832" s="178"/>
      <c r="S8832" s="178"/>
      <c r="T8832" s="178"/>
      <c r="U8832" s="178"/>
      <c r="V8832" s="178"/>
      <c r="W8832" s="178"/>
      <c r="X8832" s="178"/>
      <c r="Y8832" s="210">
        <f t="shared" si="693"/>
        <v>0.40629026826804354</v>
      </c>
      <c r="Z8832" s="211">
        <f t="shared" si="695"/>
        <v>0.46</v>
      </c>
      <c r="AA8832" s="178"/>
      <c r="AB8832" s="178"/>
      <c r="AC8832" s="178"/>
    </row>
    <row r="8833" spans="2:29" x14ac:dyDescent="0.35">
      <c r="B8833" s="222">
        <v>891000</v>
      </c>
      <c r="C8833" s="208">
        <v>381479</v>
      </c>
      <c r="D8833" s="309">
        <v>20981.34</v>
      </c>
      <c r="E8833" s="206">
        <v>30518.32</v>
      </c>
      <c r="F8833" s="206">
        <v>34333.11</v>
      </c>
      <c r="G8833" s="205">
        <f t="shared" si="696"/>
        <v>0.42814702581369246</v>
      </c>
      <c r="H8833" s="207">
        <f t="shared" si="697"/>
        <v>0.45</v>
      </c>
      <c r="I8833" s="213">
        <v>362008</v>
      </c>
      <c r="J8833" s="213">
        <v>19910.439999999999</v>
      </c>
      <c r="K8833" s="212">
        <v>28960.639999999999</v>
      </c>
      <c r="L8833" s="212">
        <v>32580.720000000001</v>
      </c>
      <c r="M8833" s="239">
        <f t="shared" si="694"/>
        <v>0.51520000000018629</v>
      </c>
      <c r="N8833" s="239"/>
      <c r="O8833" s="178"/>
      <c r="P8833" s="178"/>
      <c r="Q8833" s="178"/>
      <c r="R8833" s="178"/>
      <c r="S8833" s="178"/>
      <c r="T8833" s="178"/>
      <c r="U8833" s="178"/>
      <c r="V8833" s="178"/>
      <c r="W8833" s="178"/>
      <c r="X8833" s="178"/>
      <c r="Y8833" s="210">
        <f t="shared" si="693"/>
        <v>0.40629405162738497</v>
      </c>
      <c r="Z8833" s="211">
        <f t="shared" si="695"/>
        <v>0.44</v>
      </c>
      <c r="AA8833" s="178"/>
      <c r="AB8833" s="178"/>
      <c r="AC8833" s="178"/>
    </row>
    <row r="8834" spans="2:29" x14ac:dyDescent="0.35">
      <c r="B8834" s="222">
        <v>891100</v>
      </c>
      <c r="C8834" s="208">
        <v>381524</v>
      </c>
      <c r="D8834" s="309">
        <v>20983.82</v>
      </c>
      <c r="E8834" s="206">
        <v>30521.919999999998</v>
      </c>
      <c r="F8834" s="206">
        <v>34337.160000000003</v>
      </c>
      <c r="G8834" s="205">
        <f t="shared" si="696"/>
        <v>0.42814947817304455</v>
      </c>
      <c r="H8834" s="207">
        <f t="shared" si="697"/>
        <v>0.45</v>
      </c>
      <c r="I8834" s="213">
        <v>362054</v>
      </c>
      <c r="J8834" s="213">
        <v>19912.97</v>
      </c>
      <c r="K8834" s="212">
        <v>28964.32</v>
      </c>
      <c r="L8834" s="212">
        <v>32584.86</v>
      </c>
      <c r="M8834" s="239">
        <f t="shared" si="694"/>
        <v>0.51529999999984288</v>
      </c>
      <c r="N8834" s="239"/>
      <c r="O8834" s="178"/>
      <c r="P8834" s="178"/>
      <c r="Q8834" s="178"/>
      <c r="R8834" s="178"/>
      <c r="S8834" s="178"/>
      <c r="T8834" s="178"/>
      <c r="U8834" s="178"/>
      <c r="V8834" s="178"/>
      <c r="W8834" s="178"/>
      <c r="X8834" s="178"/>
      <c r="Y8834" s="210">
        <f t="shared" si="693"/>
        <v>0.40630007855459543</v>
      </c>
      <c r="Z8834" s="211">
        <f t="shared" si="695"/>
        <v>0.46</v>
      </c>
      <c r="AA8834" s="178"/>
      <c r="AB8834" s="178"/>
      <c r="AC8834" s="178"/>
    </row>
    <row r="8835" spans="2:29" x14ac:dyDescent="0.35">
      <c r="B8835" s="222">
        <v>891200</v>
      </c>
      <c r="C8835" s="208">
        <v>381569</v>
      </c>
      <c r="D8835" s="309">
        <v>20986.29</v>
      </c>
      <c r="E8835" s="206">
        <v>30525.52</v>
      </c>
      <c r="F8835" s="206">
        <v>34341.21</v>
      </c>
      <c r="G8835" s="205">
        <f t="shared" si="696"/>
        <v>0.42815192998204665</v>
      </c>
      <c r="H8835" s="207">
        <f t="shared" si="697"/>
        <v>0.45</v>
      </c>
      <c r="I8835" s="213">
        <v>362098</v>
      </c>
      <c r="J8835" s="213">
        <v>19915.39</v>
      </c>
      <c r="K8835" s="212">
        <v>28967.84</v>
      </c>
      <c r="L8835" s="212">
        <v>32588.82</v>
      </c>
      <c r="M8835" s="239">
        <f t="shared" si="694"/>
        <v>0.51519999999996802</v>
      </c>
      <c r="N8835" s="239"/>
      <c r="O8835" s="178"/>
      <c r="P8835" s="178"/>
      <c r="Q8835" s="178"/>
      <c r="R8835" s="178"/>
      <c r="S8835" s="178"/>
      <c r="T8835" s="178"/>
      <c r="U8835" s="178"/>
      <c r="V8835" s="178"/>
      <c r="W8835" s="178"/>
      <c r="X8835" s="178"/>
      <c r="Y8835" s="210">
        <f t="shared" ref="Y8835:Y8898" si="698">I8835/$B8835</f>
        <v>0.40630385996409335</v>
      </c>
      <c r="Z8835" s="211">
        <f t="shared" si="695"/>
        <v>0.44</v>
      </c>
      <c r="AA8835" s="178"/>
      <c r="AB8835" s="178"/>
      <c r="AC8835" s="178"/>
    </row>
    <row r="8836" spans="2:29" x14ac:dyDescent="0.35">
      <c r="B8836" s="222">
        <v>891300</v>
      </c>
      <c r="C8836" s="208">
        <v>381614</v>
      </c>
      <c r="D8836" s="309">
        <v>20988.77</v>
      </c>
      <c r="E8836" s="206">
        <v>30529.119999999999</v>
      </c>
      <c r="F8836" s="206">
        <v>34345.26</v>
      </c>
      <c r="G8836" s="205">
        <f t="shared" si="696"/>
        <v>0.42815438124088412</v>
      </c>
      <c r="H8836" s="207">
        <f t="shared" si="697"/>
        <v>0.45</v>
      </c>
      <c r="I8836" s="213">
        <v>362144</v>
      </c>
      <c r="J8836" s="213">
        <v>19917.919999999998</v>
      </c>
      <c r="K8836" s="212">
        <v>28971.52</v>
      </c>
      <c r="L8836" s="212">
        <v>32592.959999999999</v>
      </c>
      <c r="M8836" s="239">
        <f t="shared" ref="M8836:M8899" si="699">(C8836+D8836+F8836-C8835-D8835-F8835)/100</f>
        <v>0.51530000000027942</v>
      </c>
      <c r="N8836" s="239"/>
      <c r="O8836" s="178"/>
      <c r="P8836" s="178"/>
      <c r="Q8836" s="178"/>
      <c r="R8836" s="178"/>
      <c r="S8836" s="178"/>
      <c r="T8836" s="178"/>
      <c r="U8836" s="178"/>
      <c r="V8836" s="178"/>
      <c r="W8836" s="178"/>
      <c r="X8836" s="178"/>
      <c r="Y8836" s="210">
        <f t="shared" si="698"/>
        <v>0.40630988443846067</v>
      </c>
      <c r="Z8836" s="211">
        <f t="shared" ref="Z8836:Z8899" si="700">(I8836-I8835)/($B8836-$B8835)</f>
        <v>0.46</v>
      </c>
      <c r="AA8836" s="178"/>
      <c r="AB8836" s="178"/>
      <c r="AC8836" s="178"/>
    </row>
    <row r="8837" spans="2:29" x14ac:dyDescent="0.35">
      <c r="B8837" s="222">
        <v>891400</v>
      </c>
      <c r="C8837" s="208">
        <v>381659</v>
      </c>
      <c r="D8837" s="309">
        <v>20991.24</v>
      </c>
      <c r="E8837" s="206">
        <v>30532.720000000001</v>
      </c>
      <c r="F8837" s="206">
        <v>34349.31</v>
      </c>
      <c r="G8837" s="205">
        <f t="shared" ref="G8837:G8900" si="701">C8837/B8837</f>
        <v>0.42815683194974197</v>
      </c>
      <c r="H8837" s="207">
        <f t="shared" ref="H8837:H8900" si="702">(C8837-C8836)/(B8837-B8836)</f>
        <v>0.45</v>
      </c>
      <c r="I8837" s="213">
        <v>362188</v>
      </c>
      <c r="J8837" s="213">
        <v>19920.34</v>
      </c>
      <c r="K8837" s="212">
        <v>28975.040000000001</v>
      </c>
      <c r="L8837" s="212">
        <v>32596.92</v>
      </c>
      <c r="M8837" s="239">
        <f t="shared" si="699"/>
        <v>0.51519999999982247</v>
      </c>
      <c r="N8837" s="239"/>
      <c r="O8837" s="178"/>
      <c r="P8837" s="178"/>
      <c r="Q8837" s="178"/>
      <c r="R8837" s="178"/>
      <c r="S8837" s="178"/>
      <c r="T8837" s="178"/>
      <c r="U8837" s="178"/>
      <c r="V8837" s="178"/>
      <c r="W8837" s="178"/>
      <c r="X8837" s="178"/>
      <c r="Y8837" s="210">
        <f t="shared" si="698"/>
        <v>0.40631366389948398</v>
      </c>
      <c r="Z8837" s="211">
        <f t="shared" si="700"/>
        <v>0.44</v>
      </c>
      <c r="AA8837" s="178"/>
      <c r="AB8837" s="178"/>
      <c r="AC8837" s="178"/>
    </row>
    <row r="8838" spans="2:29" x14ac:dyDescent="0.35">
      <c r="B8838" s="222">
        <v>891500</v>
      </c>
      <c r="C8838" s="208">
        <v>381704</v>
      </c>
      <c r="D8838" s="309">
        <v>20993.72</v>
      </c>
      <c r="E8838" s="206">
        <v>30536.32</v>
      </c>
      <c r="F8838" s="206">
        <v>34353.360000000001</v>
      </c>
      <c r="G8838" s="205">
        <f t="shared" si="701"/>
        <v>0.42815928210880538</v>
      </c>
      <c r="H8838" s="207">
        <f t="shared" si="702"/>
        <v>0.45</v>
      </c>
      <c r="I8838" s="213">
        <v>362234</v>
      </c>
      <c r="J8838" s="213">
        <v>19922.87</v>
      </c>
      <c r="K8838" s="212">
        <v>28978.720000000001</v>
      </c>
      <c r="L8838" s="212">
        <v>32601.06</v>
      </c>
      <c r="M8838" s="239">
        <f t="shared" si="699"/>
        <v>0.51529999999955178</v>
      </c>
      <c r="N8838" s="239"/>
      <c r="O8838" s="178"/>
      <c r="P8838" s="178"/>
      <c r="Q8838" s="178"/>
      <c r="R8838" s="178"/>
      <c r="S8838" s="178"/>
      <c r="T8838" s="178"/>
      <c r="U8838" s="178"/>
      <c r="V8838" s="178"/>
      <c r="W8838" s="178"/>
      <c r="X8838" s="178"/>
      <c r="Y8838" s="210">
        <f t="shared" si="698"/>
        <v>0.40631968592260237</v>
      </c>
      <c r="Z8838" s="211">
        <f t="shared" si="700"/>
        <v>0.46</v>
      </c>
      <c r="AA8838" s="178"/>
      <c r="AB8838" s="178"/>
      <c r="AC8838" s="178"/>
    </row>
    <row r="8839" spans="2:29" x14ac:dyDescent="0.35">
      <c r="B8839" s="222">
        <v>891600</v>
      </c>
      <c r="C8839" s="208">
        <v>381749</v>
      </c>
      <c r="D8839" s="309">
        <v>20996.19</v>
      </c>
      <c r="E8839" s="206">
        <v>30539.919999999998</v>
      </c>
      <c r="F8839" s="206">
        <v>34357.410000000003</v>
      </c>
      <c r="G8839" s="205">
        <f t="shared" si="701"/>
        <v>0.42816173171825933</v>
      </c>
      <c r="H8839" s="207">
        <f t="shared" si="702"/>
        <v>0.45</v>
      </c>
      <c r="I8839" s="213">
        <v>362278</v>
      </c>
      <c r="J8839" s="213">
        <v>19925.29</v>
      </c>
      <c r="K8839" s="212">
        <v>28982.240000000002</v>
      </c>
      <c r="L8839" s="212">
        <v>32605.02</v>
      </c>
      <c r="M8839" s="239">
        <f t="shared" si="699"/>
        <v>0.51519999999974975</v>
      </c>
      <c r="N8839" s="239"/>
      <c r="O8839" s="178"/>
      <c r="P8839" s="178"/>
      <c r="Q8839" s="178"/>
      <c r="R8839" s="178"/>
      <c r="S8839" s="178"/>
      <c r="T8839" s="178"/>
      <c r="U8839" s="178"/>
      <c r="V8839" s="178"/>
      <c r="W8839" s="178"/>
      <c r="X8839" s="178"/>
      <c r="Y8839" s="210">
        <f t="shared" si="698"/>
        <v>0.40632346343651859</v>
      </c>
      <c r="Z8839" s="211">
        <f t="shared" si="700"/>
        <v>0.44</v>
      </c>
      <c r="AA8839" s="178"/>
      <c r="AB8839" s="178"/>
      <c r="AC8839" s="178"/>
    </row>
    <row r="8840" spans="2:29" x14ac:dyDescent="0.35">
      <c r="B8840" s="222">
        <v>891700</v>
      </c>
      <c r="C8840" s="208">
        <v>381794</v>
      </c>
      <c r="D8840" s="309">
        <v>20998.67</v>
      </c>
      <c r="E8840" s="206">
        <v>30543.52</v>
      </c>
      <c r="F8840" s="206">
        <v>34361.46</v>
      </c>
      <c r="G8840" s="205">
        <f t="shared" si="701"/>
        <v>0.42816418077828866</v>
      </c>
      <c r="H8840" s="207">
        <f t="shared" si="702"/>
        <v>0.45</v>
      </c>
      <c r="I8840" s="213">
        <v>362324</v>
      </c>
      <c r="J8840" s="213">
        <v>19927.82</v>
      </c>
      <c r="K8840" s="212">
        <v>28985.919999999998</v>
      </c>
      <c r="L8840" s="212">
        <v>32609.16</v>
      </c>
      <c r="M8840" s="239">
        <f t="shared" si="699"/>
        <v>0.51529999999998832</v>
      </c>
      <c r="N8840" s="239"/>
      <c r="O8840" s="178"/>
      <c r="P8840" s="178"/>
      <c r="Q8840" s="178"/>
      <c r="R8840" s="178"/>
      <c r="S8840" s="178"/>
      <c r="T8840" s="178"/>
      <c r="U8840" s="178"/>
      <c r="V8840" s="178"/>
      <c r="W8840" s="178"/>
      <c r="X8840" s="178"/>
      <c r="Y8840" s="210">
        <f t="shared" si="698"/>
        <v>0.40632948300998095</v>
      </c>
      <c r="Z8840" s="211">
        <f t="shared" si="700"/>
        <v>0.46</v>
      </c>
      <c r="AA8840" s="178"/>
      <c r="AB8840" s="178"/>
      <c r="AC8840" s="178"/>
    </row>
    <row r="8841" spans="2:29" x14ac:dyDescent="0.35">
      <c r="B8841" s="222">
        <v>891800</v>
      </c>
      <c r="C8841" s="208">
        <v>381839</v>
      </c>
      <c r="D8841" s="309">
        <v>21001.14</v>
      </c>
      <c r="E8841" s="206">
        <v>30547.119999999999</v>
      </c>
      <c r="F8841" s="206">
        <v>34365.51</v>
      </c>
      <c r="G8841" s="205">
        <f t="shared" si="701"/>
        <v>0.42816662928907828</v>
      </c>
      <c r="H8841" s="207">
        <f t="shared" si="702"/>
        <v>0.45</v>
      </c>
      <c r="I8841" s="213">
        <v>362368</v>
      </c>
      <c r="J8841" s="213">
        <v>19930.240000000002</v>
      </c>
      <c r="K8841" s="212">
        <v>28989.439999999999</v>
      </c>
      <c r="L8841" s="212">
        <v>32613.119999999999</v>
      </c>
      <c r="M8841" s="239">
        <f t="shared" si="699"/>
        <v>0.51520000000025901</v>
      </c>
      <c r="N8841" s="239"/>
      <c r="O8841" s="178"/>
      <c r="P8841" s="178"/>
      <c r="Q8841" s="178"/>
      <c r="R8841" s="178"/>
      <c r="S8841" s="178"/>
      <c r="T8841" s="178"/>
      <c r="U8841" s="178"/>
      <c r="V8841" s="178"/>
      <c r="W8841" s="178"/>
      <c r="X8841" s="178"/>
      <c r="Y8841" s="210">
        <f t="shared" si="698"/>
        <v>0.40633325857815655</v>
      </c>
      <c r="Z8841" s="211">
        <f t="shared" si="700"/>
        <v>0.44</v>
      </c>
      <c r="AA8841" s="178"/>
      <c r="AB8841" s="178"/>
      <c r="AC8841" s="178"/>
    </row>
    <row r="8842" spans="2:29" x14ac:dyDescent="0.35">
      <c r="B8842" s="222">
        <v>891900</v>
      </c>
      <c r="C8842" s="208">
        <v>381884</v>
      </c>
      <c r="D8842" s="309">
        <v>21003.62</v>
      </c>
      <c r="E8842" s="206">
        <v>30550.720000000001</v>
      </c>
      <c r="F8842" s="206">
        <v>34369.56</v>
      </c>
      <c r="G8842" s="205">
        <f t="shared" si="701"/>
        <v>0.42816907725081288</v>
      </c>
      <c r="H8842" s="207">
        <f t="shared" si="702"/>
        <v>0.45</v>
      </c>
      <c r="I8842" s="213">
        <v>362414</v>
      </c>
      <c r="J8842" s="213">
        <v>19932.77</v>
      </c>
      <c r="K8842" s="212">
        <v>28993.119999999999</v>
      </c>
      <c r="L8842" s="212">
        <v>32617.26</v>
      </c>
      <c r="M8842" s="239">
        <f t="shared" si="699"/>
        <v>0.5152999999999156</v>
      </c>
      <c r="N8842" s="239"/>
      <c r="O8842" s="178"/>
      <c r="P8842" s="178"/>
      <c r="Q8842" s="178"/>
      <c r="R8842" s="178"/>
      <c r="S8842" s="178"/>
      <c r="T8842" s="178"/>
      <c r="U8842" s="178"/>
      <c r="V8842" s="178"/>
      <c r="W8842" s="178"/>
      <c r="X8842" s="178"/>
      <c r="Y8842" s="210">
        <f t="shared" si="698"/>
        <v>0.40633927570355421</v>
      </c>
      <c r="Z8842" s="211">
        <f t="shared" si="700"/>
        <v>0.46</v>
      </c>
      <c r="AA8842" s="178"/>
      <c r="AB8842" s="178"/>
      <c r="AC8842" s="178"/>
    </row>
    <row r="8843" spans="2:29" x14ac:dyDescent="0.35">
      <c r="B8843" s="222">
        <v>892000</v>
      </c>
      <c r="C8843" s="208">
        <v>381929</v>
      </c>
      <c r="D8843" s="309">
        <v>21006.09</v>
      </c>
      <c r="E8843" s="206">
        <v>30554.32</v>
      </c>
      <c r="F8843" s="206">
        <v>34373.61</v>
      </c>
      <c r="G8843" s="205">
        <f t="shared" si="701"/>
        <v>0.42817152466367714</v>
      </c>
      <c r="H8843" s="207">
        <f t="shared" si="702"/>
        <v>0.45</v>
      </c>
      <c r="I8843" s="213">
        <v>362458</v>
      </c>
      <c r="J8843" s="213">
        <v>19935.189999999999</v>
      </c>
      <c r="K8843" s="212">
        <v>28996.639999999999</v>
      </c>
      <c r="L8843" s="212">
        <v>32621.22</v>
      </c>
      <c r="M8843" s="239">
        <f t="shared" si="699"/>
        <v>0.51520000000018629</v>
      </c>
      <c r="N8843" s="239"/>
      <c r="O8843" s="178"/>
      <c r="P8843" s="178"/>
      <c r="Q8843" s="178"/>
      <c r="R8843" s="178"/>
      <c r="S8843" s="178"/>
      <c r="T8843" s="178"/>
      <c r="U8843" s="178"/>
      <c r="V8843" s="178"/>
      <c r="W8843" s="178"/>
      <c r="X8843" s="178"/>
      <c r="Y8843" s="210">
        <f t="shared" si="698"/>
        <v>0.40634304932735427</v>
      </c>
      <c r="Z8843" s="211">
        <f t="shared" si="700"/>
        <v>0.44</v>
      </c>
      <c r="AA8843" s="178"/>
      <c r="AB8843" s="178"/>
      <c r="AC8843" s="178"/>
    </row>
    <row r="8844" spans="2:29" x14ac:dyDescent="0.35">
      <c r="B8844" s="222">
        <v>892100</v>
      </c>
      <c r="C8844" s="208">
        <v>381974</v>
      </c>
      <c r="D8844" s="309">
        <v>21008.57</v>
      </c>
      <c r="E8844" s="206">
        <v>30557.919999999998</v>
      </c>
      <c r="F8844" s="206">
        <v>34377.660000000003</v>
      </c>
      <c r="G8844" s="205">
        <f t="shared" si="701"/>
        <v>0.42817397152785563</v>
      </c>
      <c r="H8844" s="207">
        <f t="shared" si="702"/>
        <v>0.45</v>
      </c>
      <c r="I8844" s="213">
        <v>362504</v>
      </c>
      <c r="J8844" s="213">
        <v>19937.72</v>
      </c>
      <c r="K8844" s="212">
        <v>29000.32</v>
      </c>
      <c r="L8844" s="212">
        <v>32625.360000000001</v>
      </c>
      <c r="M8844" s="239">
        <f t="shared" si="699"/>
        <v>0.51529999999984288</v>
      </c>
      <c r="N8844" s="239"/>
      <c r="O8844" s="178"/>
      <c r="P8844" s="178"/>
      <c r="Q8844" s="178"/>
      <c r="R8844" s="178"/>
      <c r="S8844" s="178"/>
      <c r="T8844" s="178"/>
      <c r="U8844" s="178"/>
      <c r="V8844" s="178"/>
      <c r="W8844" s="178"/>
      <c r="X8844" s="178"/>
      <c r="Y8844" s="210">
        <f t="shared" si="698"/>
        <v>0.40634906400627735</v>
      </c>
      <c r="Z8844" s="211">
        <f t="shared" si="700"/>
        <v>0.46</v>
      </c>
      <c r="AA8844" s="178"/>
      <c r="AB8844" s="178"/>
      <c r="AC8844" s="178"/>
    </row>
    <row r="8845" spans="2:29" x14ac:dyDescent="0.35">
      <c r="B8845" s="222">
        <v>892200</v>
      </c>
      <c r="C8845" s="208">
        <v>382019</v>
      </c>
      <c r="D8845" s="309">
        <v>21011.040000000001</v>
      </c>
      <c r="E8845" s="206">
        <v>30561.52</v>
      </c>
      <c r="F8845" s="206">
        <v>34381.71</v>
      </c>
      <c r="G8845" s="205">
        <f t="shared" si="701"/>
        <v>0.42817641784353283</v>
      </c>
      <c r="H8845" s="207">
        <f t="shared" si="702"/>
        <v>0.45</v>
      </c>
      <c r="I8845" s="213">
        <v>362548</v>
      </c>
      <c r="J8845" s="213">
        <v>19940.14</v>
      </c>
      <c r="K8845" s="212">
        <v>29003.84</v>
      </c>
      <c r="L8845" s="212">
        <v>32629.32</v>
      </c>
      <c r="M8845" s="239">
        <f t="shared" si="699"/>
        <v>0.51519999999996802</v>
      </c>
      <c r="N8845" s="239"/>
      <c r="O8845" s="178"/>
      <c r="P8845" s="178"/>
      <c r="Q8845" s="178"/>
      <c r="R8845" s="178"/>
      <c r="S8845" s="178"/>
      <c r="T8845" s="178"/>
      <c r="U8845" s="178"/>
      <c r="V8845" s="178"/>
      <c r="W8845" s="178"/>
      <c r="X8845" s="178"/>
      <c r="Y8845" s="210">
        <f t="shared" si="698"/>
        <v>0.40635283568706571</v>
      </c>
      <c r="Z8845" s="211">
        <f t="shared" si="700"/>
        <v>0.44</v>
      </c>
      <c r="AA8845" s="178"/>
      <c r="AB8845" s="178"/>
      <c r="AC8845" s="178"/>
    </row>
    <row r="8846" spans="2:29" x14ac:dyDescent="0.35">
      <c r="B8846" s="222">
        <v>892300</v>
      </c>
      <c r="C8846" s="208">
        <v>382064</v>
      </c>
      <c r="D8846" s="309">
        <v>21013.52</v>
      </c>
      <c r="E8846" s="206">
        <v>30565.119999999999</v>
      </c>
      <c r="F8846" s="206">
        <v>34385.760000000002</v>
      </c>
      <c r="G8846" s="205">
        <f t="shared" si="701"/>
        <v>0.42817886361089319</v>
      </c>
      <c r="H8846" s="207">
        <f t="shared" si="702"/>
        <v>0.45</v>
      </c>
      <c r="I8846" s="213">
        <v>362594</v>
      </c>
      <c r="J8846" s="213">
        <v>19942.669999999998</v>
      </c>
      <c r="K8846" s="212">
        <v>29007.52</v>
      </c>
      <c r="L8846" s="212">
        <v>32633.46</v>
      </c>
      <c r="M8846" s="239">
        <f t="shared" si="699"/>
        <v>0.51530000000027942</v>
      </c>
      <c r="N8846" s="239"/>
      <c r="O8846" s="178"/>
      <c r="P8846" s="178"/>
      <c r="Q8846" s="178"/>
      <c r="R8846" s="178"/>
      <c r="S8846" s="178"/>
      <c r="T8846" s="178"/>
      <c r="U8846" s="178"/>
      <c r="V8846" s="178"/>
      <c r="W8846" s="178"/>
      <c r="X8846" s="178"/>
      <c r="Y8846" s="210">
        <f t="shared" si="698"/>
        <v>0.40635884792110277</v>
      </c>
      <c r="Z8846" s="211">
        <f t="shared" si="700"/>
        <v>0.46</v>
      </c>
      <c r="AA8846" s="178"/>
      <c r="AB8846" s="178"/>
      <c r="AC8846" s="178"/>
    </row>
    <row r="8847" spans="2:29" x14ac:dyDescent="0.35">
      <c r="B8847" s="222">
        <v>892400</v>
      </c>
      <c r="C8847" s="208">
        <v>382109</v>
      </c>
      <c r="D8847" s="309">
        <v>21015.99</v>
      </c>
      <c r="E8847" s="206">
        <v>30568.720000000001</v>
      </c>
      <c r="F8847" s="206">
        <v>34389.81</v>
      </c>
      <c r="G8847" s="205">
        <f t="shared" si="701"/>
        <v>0.42818130883012101</v>
      </c>
      <c r="H8847" s="207">
        <f t="shared" si="702"/>
        <v>0.45</v>
      </c>
      <c r="I8847" s="213">
        <v>362638</v>
      </c>
      <c r="J8847" s="213">
        <v>19945.09</v>
      </c>
      <c r="K8847" s="212">
        <v>29011.040000000001</v>
      </c>
      <c r="L8847" s="212">
        <v>32637.42</v>
      </c>
      <c r="M8847" s="239">
        <f t="shared" si="699"/>
        <v>0.51519999999982247</v>
      </c>
      <c r="N8847" s="239"/>
      <c r="O8847" s="178"/>
      <c r="P8847" s="178"/>
      <c r="Q8847" s="178"/>
      <c r="R8847" s="178"/>
      <c r="S8847" s="178"/>
      <c r="T8847" s="178"/>
      <c r="U8847" s="178"/>
      <c r="V8847" s="178"/>
      <c r="W8847" s="178"/>
      <c r="X8847" s="178"/>
      <c r="Y8847" s="210">
        <f t="shared" si="698"/>
        <v>0.40636261766024206</v>
      </c>
      <c r="Z8847" s="211">
        <f t="shared" si="700"/>
        <v>0.44</v>
      </c>
      <c r="AA8847" s="178"/>
      <c r="AB8847" s="178"/>
      <c r="AC8847" s="178"/>
    </row>
    <row r="8848" spans="2:29" x14ac:dyDescent="0.35">
      <c r="B8848" s="222">
        <v>892500</v>
      </c>
      <c r="C8848" s="208">
        <v>382154</v>
      </c>
      <c r="D8848" s="309">
        <v>21018.47</v>
      </c>
      <c r="E8848" s="206">
        <v>30572.32</v>
      </c>
      <c r="F8848" s="206">
        <v>34393.86</v>
      </c>
      <c r="G8848" s="205">
        <f t="shared" si="701"/>
        <v>0.42818375350140059</v>
      </c>
      <c r="H8848" s="207">
        <f t="shared" si="702"/>
        <v>0.45</v>
      </c>
      <c r="I8848" s="213">
        <v>362684</v>
      </c>
      <c r="J8848" s="213">
        <v>19947.62</v>
      </c>
      <c r="K8848" s="212">
        <v>29014.720000000001</v>
      </c>
      <c r="L8848" s="212">
        <v>32641.56</v>
      </c>
      <c r="M8848" s="239">
        <f t="shared" si="699"/>
        <v>0.51529999999955178</v>
      </c>
      <c r="N8848" s="239"/>
      <c r="O8848" s="178"/>
      <c r="P8848" s="178"/>
      <c r="Q8848" s="178"/>
      <c r="R8848" s="178"/>
      <c r="S8848" s="178"/>
      <c r="T8848" s="178"/>
      <c r="U8848" s="178"/>
      <c r="V8848" s="178"/>
      <c r="W8848" s="178"/>
      <c r="X8848" s="178"/>
      <c r="Y8848" s="210">
        <f t="shared" si="698"/>
        <v>0.4063686274509804</v>
      </c>
      <c r="Z8848" s="211">
        <f t="shared" si="700"/>
        <v>0.46</v>
      </c>
      <c r="AA8848" s="178"/>
      <c r="AB8848" s="178"/>
      <c r="AC8848" s="178"/>
    </row>
    <row r="8849" spans="2:29" x14ac:dyDescent="0.35">
      <c r="B8849" s="222">
        <v>892600</v>
      </c>
      <c r="C8849" s="208">
        <v>382199</v>
      </c>
      <c r="D8849" s="309">
        <v>21020.94</v>
      </c>
      <c r="E8849" s="206">
        <v>30575.919999999998</v>
      </c>
      <c r="F8849" s="206">
        <v>34397.910000000003</v>
      </c>
      <c r="G8849" s="205">
        <f t="shared" si="701"/>
        <v>0.428186197624916</v>
      </c>
      <c r="H8849" s="207">
        <f t="shared" si="702"/>
        <v>0.45</v>
      </c>
      <c r="I8849" s="213">
        <v>362728</v>
      </c>
      <c r="J8849" s="213">
        <v>19950.04</v>
      </c>
      <c r="K8849" s="212">
        <v>29018.240000000002</v>
      </c>
      <c r="L8849" s="212">
        <v>32645.52</v>
      </c>
      <c r="M8849" s="239">
        <f t="shared" si="699"/>
        <v>0.51519999999974975</v>
      </c>
      <c r="N8849" s="239"/>
      <c r="O8849" s="178"/>
      <c r="P8849" s="178"/>
      <c r="Q8849" s="178"/>
      <c r="R8849" s="178"/>
      <c r="S8849" s="178"/>
      <c r="T8849" s="178"/>
      <c r="U8849" s="178"/>
      <c r="V8849" s="178"/>
      <c r="W8849" s="178"/>
      <c r="X8849" s="178"/>
      <c r="Y8849" s="210">
        <f t="shared" si="698"/>
        <v>0.40637239524983193</v>
      </c>
      <c r="Z8849" s="211">
        <f t="shared" si="700"/>
        <v>0.44</v>
      </c>
      <c r="AA8849" s="178"/>
      <c r="AB8849" s="178"/>
      <c r="AC8849" s="178"/>
    </row>
    <row r="8850" spans="2:29" x14ac:dyDescent="0.35">
      <c r="B8850" s="222">
        <v>892700</v>
      </c>
      <c r="C8850" s="208">
        <v>382244</v>
      </c>
      <c r="D8850" s="309">
        <v>21023.42</v>
      </c>
      <c r="E8850" s="206">
        <v>30579.52</v>
      </c>
      <c r="F8850" s="206">
        <v>34401.96</v>
      </c>
      <c r="G8850" s="205">
        <f t="shared" si="701"/>
        <v>0.42818864120085137</v>
      </c>
      <c r="H8850" s="207">
        <f t="shared" si="702"/>
        <v>0.45</v>
      </c>
      <c r="I8850" s="213">
        <v>362774</v>
      </c>
      <c r="J8850" s="213">
        <v>19952.57</v>
      </c>
      <c r="K8850" s="212">
        <v>29021.919999999998</v>
      </c>
      <c r="L8850" s="212">
        <v>32649.66</v>
      </c>
      <c r="M8850" s="239">
        <f t="shared" si="699"/>
        <v>0.51529999999998832</v>
      </c>
      <c r="N8850" s="239"/>
      <c r="O8850" s="178"/>
      <c r="P8850" s="178"/>
      <c r="Q8850" s="178"/>
      <c r="R8850" s="178"/>
      <c r="S8850" s="178"/>
      <c r="T8850" s="178"/>
      <c r="U8850" s="178"/>
      <c r="V8850" s="178"/>
      <c r="W8850" s="178"/>
      <c r="X8850" s="178"/>
      <c r="Y8850" s="210">
        <f t="shared" si="698"/>
        <v>0.40637840259885738</v>
      </c>
      <c r="Z8850" s="211">
        <f t="shared" si="700"/>
        <v>0.46</v>
      </c>
      <c r="AA8850" s="178"/>
      <c r="AB8850" s="178"/>
      <c r="AC8850" s="178"/>
    </row>
    <row r="8851" spans="2:29" x14ac:dyDescent="0.35">
      <c r="B8851" s="222">
        <v>892800</v>
      </c>
      <c r="C8851" s="208">
        <v>382289</v>
      </c>
      <c r="D8851" s="309">
        <v>21025.89</v>
      </c>
      <c r="E8851" s="206">
        <v>30583.119999999999</v>
      </c>
      <c r="F8851" s="206">
        <v>34406.01</v>
      </c>
      <c r="G8851" s="205">
        <f t="shared" si="701"/>
        <v>0.42819108422939067</v>
      </c>
      <c r="H8851" s="207">
        <f t="shared" si="702"/>
        <v>0.45</v>
      </c>
      <c r="I8851" s="213">
        <v>362818</v>
      </c>
      <c r="J8851" s="213">
        <v>19954.990000000002</v>
      </c>
      <c r="K8851" s="212">
        <v>29025.439999999999</v>
      </c>
      <c r="L8851" s="212">
        <v>32653.62</v>
      </c>
      <c r="M8851" s="239">
        <f t="shared" si="699"/>
        <v>0.51520000000025901</v>
      </c>
      <c r="N8851" s="239"/>
      <c r="O8851" s="178"/>
      <c r="P8851" s="178"/>
      <c r="Q8851" s="178"/>
      <c r="R8851" s="178"/>
      <c r="S8851" s="178"/>
      <c r="T8851" s="178"/>
      <c r="U8851" s="178"/>
      <c r="V8851" s="178"/>
      <c r="W8851" s="178"/>
      <c r="X8851" s="178"/>
      <c r="Y8851" s="210">
        <f t="shared" si="698"/>
        <v>0.40638216845878133</v>
      </c>
      <c r="Z8851" s="211">
        <f t="shared" si="700"/>
        <v>0.44</v>
      </c>
      <c r="AA8851" s="178"/>
      <c r="AB8851" s="178"/>
      <c r="AC8851" s="178"/>
    </row>
    <row r="8852" spans="2:29" x14ac:dyDescent="0.35">
      <c r="B8852" s="222">
        <v>892900</v>
      </c>
      <c r="C8852" s="208">
        <v>382334</v>
      </c>
      <c r="D8852" s="309">
        <v>21028.37</v>
      </c>
      <c r="E8852" s="206">
        <v>30586.720000000001</v>
      </c>
      <c r="F8852" s="206">
        <v>34410.06</v>
      </c>
      <c r="G8852" s="205">
        <f t="shared" si="701"/>
        <v>0.42819352671071786</v>
      </c>
      <c r="H8852" s="207">
        <f t="shared" si="702"/>
        <v>0.45</v>
      </c>
      <c r="I8852" s="213">
        <v>362864</v>
      </c>
      <c r="J8852" s="213">
        <v>19957.52</v>
      </c>
      <c r="K8852" s="212">
        <v>29029.119999999999</v>
      </c>
      <c r="L8852" s="212">
        <v>32657.759999999998</v>
      </c>
      <c r="M8852" s="239">
        <f t="shared" si="699"/>
        <v>0.5152999999999156</v>
      </c>
      <c r="N8852" s="239"/>
      <c r="O8852" s="178"/>
      <c r="P8852" s="178"/>
      <c r="Q8852" s="178"/>
      <c r="R8852" s="178"/>
      <c r="S8852" s="178"/>
      <c r="T8852" s="178"/>
      <c r="U8852" s="178"/>
      <c r="V8852" s="178"/>
      <c r="W8852" s="178"/>
      <c r="X8852" s="178"/>
      <c r="Y8852" s="210">
        <f t="shared" si="698"/>
        <v>0.40638817336767835</v>
      </c>
      <c r="Z8852" s="211">
        <f t="shared" si="700"/>
        <v>0.46</v>
      </c>
      <c r="AA8852" s="178"/>
      <c r="AB8852" s="178"/>
      <c r="AC8852" s="178"/>
    </row>
    <row r="8853" spans="2:29" x14ac:dyDescent="0.35">
      <c r="B8853" s="222">
        <v>893000</v>
      </c>
      <c r="C8853" s="208">
        <v>382379</v>
      </c>
      <c r="D8853" s="309">
        <v>21030.84</v>
      </c>
      <c r="E8853" s="206">
        <v>30590.32</v>
      </c>
      <c r="F8853" s="206">
        <v>34414.11</v>
      </c>
      <c r="G8853" s="205">
        <f t="shared" si="701"/>
        <v>0.4281959686450168</v>
      </c>
      <c r="H8853" s="207">
        <f t="shared" si="702"/>
        <v>0.45</v>
      </c>
      <c r="I8853" s="213">
        <v>362908</v>
      </c>
      <c r="J8853" s="213">
        <v>19959.939999999999</v>
      </c>
      <c r="K8853" s="212">
        <v>29032.639999999999</v>
      </c>
      <c r="L8853" s="212">
        <v>32661.72</v>
      </c>
      <c r="M8853" s="239">
        <f t="shared" si="699"/>
        <v>0.51520000000018629</v>
      </c>
      <c r="N8853" s="239"/>
      <c r="O8853" s="178"/>
      <c r="P8853" s="178"/>
      <c r="Q8853" s="178"/>
      <c r="R8853" s="178"/>
      <c r="S8853" s="178"/>
      <c r="T8853" s="178"/>
      <c r="U8853" s="178"/>
      <c r="V8853" s="178"/>
      <c r="W8853" s="178"/>
      <c r="X8853" s="178"/>
      <c r="Y8853" s="210">
        <f t="shared" si="698"/>
        <v>0.40639193729003359</v>
      </c>
      <c r="Z8853" s="211">
        <f t="shared" si="700"/>
        <v>0.44</v>
      </c>
      <c r="AA8853" s="178"/>
      <c r="AB8853" s="178"/>
      <c r="AC8853" s="178"/>
    </row>
    <row r="8854" spans="2:29" x14ac:dyDescent="0.35">
      <c r="B8854" s="222">
        <v>893100</v>
      </c>
      <c r="C8854" s="208">
        <v>382424</v>
      </c>
      <c r="D8854" s="309">
        <v>21033.32</v>
      </c>
      <c r="E8854" s="206">
        <v>30593.919999999998</v>
      </c>
      <c r="F8854" s="206">
        <v>34418.160000000003</v>
      </c>
      <c r="G8854" s="205">
        <f t="shared" si="701"/>
        <v>0.42819841003247117</v>
      </c>
      <c r="H8854" s="207">
        <f t="shared" si="702"/>
        <v>0.45</v>
      </c>
      <c r="I8854" s="213">
        <v>362954</v>
      </c>
      <c r="J8854" s="213">
        <v>19962.47</v>
      </c>
      <c r="K8854" s="212">
        <v>29036.32</v>
      </c>
      <c r="L8854" s="212">
        <v>32665.86</v>
      </c>
      <c r="M8854" s="239">
        <f t="shared" si="699"/>
        <v>0.51529999999984288</v>
      </c>
      <c r="N8854" s="239"/>
      <c r="O8854" s="178"/>
      <c r="P8854" s="178"/>
      <c r="Q8854" s="178"/>
      <c r="R8854" s="178"/>
      <c r="S8854" s="178"/>
      <c r="T8854" s="178"/>
      <c r="U8854" s="178"/>
      <c r="V8854" s="178"/>
      <c r="W8854" s="178"/>
      <c r="X8854" s="178"/>
      <c r="Y8854" s="210">
        <f t="shared" si="698"/>
        <v>0.40639793976038519</v>
      </c>
      <c r="Z8854" s="211">
        <f t="shared" si="700"/>
        <v>0.46</v>
      </c>
      <c r="AA8854" s="178"/>
      <c r="AB8854" s="178"/>
      <c r="AC8854" s="178"/>
    </row>
    <row r="8855" spans="2:29" x14ac:dyDescent="0.35">
      <c r="B8855" s="222">
        <v>893200</v>
      </c>
      <c r="C8855" s="208">
        <v>382469</v>
      </c>
      <c r="D8855" s="309">
        <v>21035.79</v>
      </c>
      <c r="E8855" s="206">
        <v>30597.52</v>
      </c>
      <c r="F8855" s="206">
        <v>34422.21</v>
      </c>
      <c r="G8855" s="205">
        <f t="shared" si="701"/>
        <v>0.42820085087326465</v>
      </c>
      <c r="H8855" s="207">
        <f t="shared" si="702"/>
        <v>0.45</v>
      </c>
      <c r="I8855" s="213">
        <v>362998</v>
      </c>
      <c r="J8855" s="213">
        <v>19964.89</v>
      </c>
      <c r="K8855" s="212">
        <v>29039.84</v>
      </c>
      <c r="L8855" s="212">
        <v>32669.82</v>
      </c>
      <c r="M8855" s="239">
        <f t="shared" si="699"/>
        <v>0.51519999999996802</v>
      </c>
      <c r="N8855" s="239"/>
      <c r="O8855" s="178"/>
      <c r="P8855" s="178"/>
      <c r="Q8855" s="178"/>
      <c r="R8855" s="178"/>
      <c r="S8855" s="178"/>
      <c r="T8855" s="178"/>
      <c r="U8855" s="178"/>
      <c r="V8855" s="178"/>
      <c r="W8855" s="178"/>
      <c r="X8855" s="178"/>
      <c r="Y8855" s="210">
        <f t="shared" si="698"/>
        <v>0.40640170174652934</v>
      </c>
      <c r="Z8855" s="211">
        <f t="shared" si="700"/>
        <v>0.44</v>
      </c>
      <c r="AA8855" s="178"/>
      <c r="AB8855" s="178"/>
      <c r="AC8855" s="178"/>
    </row>
    <row r="8856" spans="2:29" x14ac:dyDescent="0.35">
      <c r="B8856" s="222">
        <v>893300</v>
      </c>
      <c r="C8856" s="208">
        <v>382514</v>
      </c>
      <c r="D8856" s="309">
        <v>21038.27</v>
      </c>
      <c r="E8856" s="206">
        <v>30601.119999999999</v>
      </c>
      <c r="F8856" s="206">
        <v>34426.26</v>
      </c>
      <c r="G8856" s="205">
        <f t="shared" si="701"/>
        <v>0.42820329116758088</v>
      </c>
      <c r="H8856" s="207">
        <f t="shared" si="702"/>
        <v>0.45</v>
      </c>
      <c r="I8856" s="213">
        <v>363044</v>
      </c>
      <c r="J8856" s="213">
        <v>19967.419999999998</v>
      </c>
      <c r="K8856" s="212">
        <v>29043.52</v>
      </c>
      <c r="L8856" s="212">
        <v>32673.96</v>
      </c>
      <c r="M8856" s="239">
        <f t="shared" si="699"/>
        <v>0.51530000000027942</v>
      </c>
      <c r="N8856" s="239"/>
      <c r="O8856" s="178"/>
      <c r="P8856" s="178"/>
      <c r="Q8856" s="178"/>
      <c r="R8856" s="178"/>
      <c r="S8856" s="178"/>
      <c r="T8856" s="178"/>
      <c r="U8856" s="178"/>
      <c r="V8856" s="178"/>
      <c r="W8856" s="178"/>
      <c r="X8856" s="178"/>
      <c r="Y8856" s="210">
        <f t="shared" si="698"/>
        <v>0.40640770177991714</v>
      </c>
      <c r="Z8856" s="211">
        <f t="shared" si="700"/>
        <v>0.46</v>
      </c>
      <c r="AA8856" s="178"/>
      <c r="AB8856" s="178"/>
      <c r="AC8856" s="178"/>
    </row>
    <row r="8857" spans="2:29" x14ac:dyDescent="0.35">
      <c r="B8857" s="222">
        <v>893400</v>
      </c>
      <c r="C8857" s="208">
        <v>382559</v>
      </c>
      <c r="D8857" s="309">
        <v>21040.74</v>
      </c>
      <c r="E8857" s="206">
        <v>30604.720000000001</v>
      </c>
      <c r="F8857" s="206">
        <v>34430.31</v>
      </c>
      <c r="G8857" s="205">
        <f t="shared" si="701"/>
        <v>0.42820573091560332</v>
      </c>
      <c r="H8857" s="207">
        <f t="shared" si="702"/>
        <v>0.45</v>
      </c>
      <c r="I8857" s="213">
        <v>363088</v>
      </c>
      <c r="J8857" s="213">
        <v>19969.84</v>
      </c>
      <c r="K8857" s="212">
        <v>29047.040000000001</v>
      </c>
      <c r="L8857" s="212">
        <v>32677.919999999998</v>
      </c>
      <c r="M8857" s="239">
        <f t="shared" si="699"/>
        <v>0.51519999999982247</v>
      </c>
      <c r="N8857" s="239"/>
      <c r="O8857" s="178"/>
      <c r="P8857" s="178"/>
      <c r="Q8857" s="178"/>
      <c r="R8857" s="178"/>
      <c r="S8857" s="178"/>
      <c r="T8857" s="178"/>
      <c r="U8857" s="178"/>
      <c r="V8857" s="178"/>
      <c r="W8857" s="178"/>
      <c r="X8857" s="178"/>
      <c r="Y8857" s="210">
        <f t="shared" si="698"/>
        <v>0.40641146183120663</v>
      </c>
      <c r="Z8857" s="211">
        <f t="shared" si="700"/>
        <v>0.44</v>
      </c>
      <c r="AA8857" s="178"/>
      <c r="AB8857" s="178"/>
      <c r="AC8857" s="178"/>
    </row>
    <row r="8858" spans="2:29" x14ac:dyDescent="0.35">
      <c r="B8858" s="222">
        <v>893500</v>
      </c>
      <c r="C8858" s="208">
        <v>382604</v>
      </c>
      <c r="D8858" s="309">
        <v>21043.22</v>
      </c>
      <c r="E8858" s="206">
        <v>30608.32</v>
      </c>
      <c r="F8858" s="206">
        <v>34434.36</v>
      </c>
      <c r="G8858" s="205">
        <f t="shared" si="701"/>
        <v>0.42820817011751539</v>
      </c>
      <c r="H8858" s="207">
        <f t="shared" si="702"/>
        <v>0.45</v>
      </c>
      <c r="I8858" s="213">
        <v>363134</v>
      </c>
      <c r="J8858" s="213">
        <v>19972.37</v>
      </c>
      <c r="K8858" s="212">
        <v>29050.720000000001</v>
      </c>
      <c r="L8858" s="212">
        <v>32682.06</v>
      </c>
      <c r="M8858" s="239">
        <f t="shared" si="699"/>
        <v>0.51529999999955178</v>
      </c>
      <c r="N8858" s="239"/>
      <c r="O8858" s="178"/>
      <c r="P8858" s="178"/>
      <c r="Q8858" s="178"/>
      <c r="R8858" s="178"/>
      <c r="S8858" s="178"/>
      <c r="T8858" s="178"/>
      <c r="U8858" s="178"/>
      <c r="V8858" s="178"/>
      <c r="W8858" s="178"/>
      <c r="X8858" s="178"/>
      <c r="Y8858" s="210">
        <f t="shared" si="698"/>
        <v>0.40641745942921098</v>
      </c>
      <c r="Z8858" s="211">
        <f t="shared" si="700"/>
        <v>0.46</v>
      </c>
      <c r="AA8858" s="178"/>
      <c r="AB8858" s="178"/>
      <c r="AC8858" s="178"/>
    </row>
    <row r="8859" spans="2:29" x14ac:dyDescent="0.35">
      <c r="B8859" s="222">
        <v>893600</v>
      </c>
      <c r="C8859" s="208">
        <v>382649</v>
      </c>
      <c r="D8859" s="309">
        <v>21045.69</v>
      </c>
      <c r="E8859" s="206">
        <v>30611.919999999998</v>
      </c>
      <c r="F8859" s="206">
        <v>34438.410000000003</v>
      </c>
      <c r="G8859" s="205">
        <f t="shared" si="701"/>
        <v>0.42821060877350042</v>
      </c>
      <c r="H8859" s="207">
        <f t="shared" si="702"/>
        <v>0.45</v>
      </c>
      <c r="I8859" s="213">
        <v>363178</v>
      </c>
      <c r="J8859" s="213">
        <v>19974.79</v>
      </c>
      <c r="K8859" s="212">
        <v>29054.240000000002</v>
      </c>
      <c r="L8859" s="212">
        <v>32686.02</v>
      </c>
      <c r="M8859" s="239">
        <f t="shared" si="699"/>
        <v>0.51519999999974975</v>
      </c>
      <c r="N8859" s="239"/>
      <c r="O8859" s="178"/>
      <c r="P8859" s="178"/>
      <c r="Q8859" s="178"/>
      <c r="R8859" s="178"/>
      <c r="S8859" s="178"/>
      <c r="T8859" s="178"/>
      <c r="U8859" s="178"/>
      <c r="V8859" s="178"/>
      <c r="W8859" s="178"/>
      <c r="X8859" s="178"/>
      <c r="Y8859" s="210">
        <f t="shared" si="698"/>
        <v>0.40642121754700089</v>
      </c>
      <c r="Z8859" s="211">
        <f t="shared" si="700"/>
        <v>0.44</v>
      </c>
      <c r="AA8859" s="178"/>
      <c r="AB8859" s="178"/>
      <c r="AC8859" s="178"/>
    </row>
    <row r="8860" spans="2:29" x14ac:dyDescent="0.35">
      <c r="B8860" s="222">
        <v>893700</v>
      </c>
      <c r="C8860" s="208">
        <v>382694</v>
      </c>
      <c r="D8860" s="309">
        <v>21048.17</v>
      </c>
      <c r="E8860" s="206">
        <v>30615.52</v>
      </c>
      <c r="F8860" s="206">
        <v>34442.46</v>
      </c>
      <c r="G8860" s="205">
        <f t="shared" si="701"/>
        <v>0.42821304688374173</v>
      </c>
      <c r="H8860" s="207">
        <f t="shared" si="702"/>
        <v>0.45</v>
      </c>
      <c r="I8860" s="213">
        <v>363224</v>
      </c>
      <c r="J8860" s="213">
        <v>19977.32</v>
      </c>
      <c r="K8860" s="212">
        <v>29057.919999999998</v>
      </c>
      <c r="L8860" s="212">
        <v>32690.16</v>
      </c>
      <c r="M8860" s="239">
        <f t="shared" si="699"/>
        <v>0.51529999999998832</v>
      </c>
      <c r="N8860" s="239"/>
      <c r="O8860" s="178"/>
      <c r="P8860" s="178"/>
      <c r="Q8860" s="178"/>
      <c r="R8860" s="178"/>
      <c r="S8860" s="178"/>
      <c r="T8860" s="178"/>
      <c r="U8860" s="178"/>
      <c r="V8860" s="178"/>
      <c r="W8860" s="178"/>
      <c r="X8860" s="178"/>
      <c r="Y8860" s="210">
        <f t="shared" si="698"/>
        <v>0.40642721271120064</v>
      </c>
      <c r="Z8860" s="211">
        <f t="shared" si="700"/>
        <v>0.46</v>
      </c>
      <c r="AA8860" s="178"/>
      <c r="AB8860" s="178"/>
      <c r="AC8860" s="178"/>
    </row>
    <row r="8861" spans="2:29" x14ac:dyDescent="0.35">
      <c r="B8861" s="222">
        <v>893800</v>
      </c>
      <c r="C8861" s="208">
        <v>382739</v>
      </c>
      <c r="D8861" s="309">
        <v>21050.639999999999</v>
      </c>
      <c r="E8861" s="206">
        <v>30619.119999999999</v>
      </c>
      <c r="F8861" s="206">
        <v>34446.51</v>
      </c>
      <c r="G8861" s="205">
        <f t="shared" si="701"/>
        <v>0.42821548444842245</v>
      </c>
      <c r="H8861" s="207">
        <f t="shared" si="702"/>
        <v>0.45</v>
      </c>
      <c r="I8861" s="213">
        <v>363268</v>
      </c>
      <c r="J8861" s="213">
        <v>19979.740000000002</v>
      </c>
      <c r="K8861" s="212">
        <v>29061.439999999999</v>
      </c>
      <c r="L8861" s="212">
        <v>32694.12</v>
      </c>
      <c r="M8861" s="239">
        <f t="shared" si="699"/>
        <v>0.51520000000025901</v>
      </c>
      <c r="N8861" s="239"/>
      <c r="O8861" s="178"/>
      <c r="P8861" s="178"/>
      <c r="Q8861" s="178"/>
      <c r="R8861" s="178"/>
      <c r="S8861" s="178"/>
      <c r="T8861" s="178"/>
      <c r="U8861" s="178"/>
      <c r="V8861" s="178"/>
      <c r="W8861" s="178"/>
      <c r="X8861" s="178"/>
      <c r="Y8861" s="210">
        <f t="shared" si="698"/>
        <v>0.40643096889684494</v>
      </c>
      <c r="Z8861" s="211">
        <f t="shared" si="700"/>
        <v>0.44</v>
      </c>
      <c r="AA8861" s="178"/>
      <c r="AB8861" s="178"/>
      <c r="AC8861" s="178"/>
    </row>
    <row r="8862" spans="2:29" x14ac:dyDescent="0.35">
      <c r="B8862" s="222">
        <v>893900</v>
      </c>
      <c r="C8862" s="208">
        <v>382784</v>
      </c>
      <c r="D8862" s="309">
        <v>21053.119999999999</v>
      </c>
      <c r="E8862" s="206">
        <v>30622.720000000001</v>
      </c>
      <c r="F8862" s="206">
        <v>34450.559999999998</v>
      </c>
      <c r="G8862" s="205">
        <f t="shared" si="701"/>
        <v>0.42821792146772569</v>
      </c>
      <c r="H8862" s="207">
        <f t="shared" si="702"/>
        <v>0.45</v>
      </c>
      <c r="I8862" s="213">
        <v>363314</v>
      </c>
      <c r="J8862" s="213">
        <v>19982.27</v>
      </c>
      <c r="K8862" s="212">
        <v>29065.119999999999</v>
      </c>
      <c r="L8862" s="212">
        <v>32698.26</v>
      </c>
      <c r="M8862" s="239">
        <f t="shared" si="699"/>
        <v>0.5152999999999156</v>
      </c>
      <c r="N8862" s="239"/>
      <c r="O8862" s="178"/>
      <c r="P8862" s="178"/>
      <c r="Q8862" s="178"/>
      <c r="R8862" s="178"/>
      <c r="S8862" s="178"/>
      <c r="T8862" s="178"/>
      <c r="U8862" s="178"/>
      <c r="V8862" s="178"/>
      <c r="W8862" s="178"/>
      <c r="X8862" s="178"/>
      <c r="Y8862" s="210">
        <f t="shared" si="698"/>
        <v>0.40643696162881754</v>
      </c>
      <c r="Z8862" s="211">
        <f t="shared" si="700"/>
        <v>0.46</v>
      </c>
      <c r="AA8862" s="178"/>
      <c r="AB8862" s="178"/>
      <c r="AC8862" s="178"/>
    </row>
    <row r="8863" spans="2:29" x14ac:dyDescent="0.35">
      <c r="B8863" s="222">
        <v>894000</v>
      </c>
      <c r="C8863" s="208">
        <v>382829</v>
      </c>
      <c r="D8863" s="309">
        <v>21055.59</v>
      </c>
      <c r="E8863" s="206">
        <v>30626.32</v>
      </c>
      <c r="F8863" s="206">
        <v>34454.61</v>
      </c>
      <c r="G8863" s="205">
        <f t="shared" si="701"/>
        <v>0.42822035794183444</v>
      </c>
      <c r="H8863" s="207">
        <f t="shared" si="702"/>
        <v>0.45</v>
      </c>
      <c r="I8863" s="213">
        <v>363358</v>
      </c>
      <c r="J8863" s="213">
        <v>19984.689999999999</v>
      </c>
      <c r="K8863" s="212">
        <v>29068.639999999999</v>
      </c>
      <c r="L8863" s="212">
        <v>32702.22</v>
      </c>
      <c r="M8863" s="239">
        <f t="shared" si="699"/>
        <v>0.51520000000018629</v>
      </c>
      <c r="N8863" s="239"/>
      <c r="O8863" s="178"/>
      <c r="P8863" s="178"/>
      <c r="Q8863" s="178"/>
      <c r="R8863" s="178"/>
      <c r="S8863" s="178"/>
      <c r="T8863" s="178"/>
      <c r="U8863" s="178"/>
      <c r="V8863" s="178"/>
      <c r="W8863" s="178"/>
      <c r="X8863" s="178"/>
      <c r="Y8863" s="210">
        <f t="shared" si="698"/>
        <v>0.40644071588366892</v>
      </c>
      <c r="Z8863" s="211">
        <f t="shared" si="700"/>
        <v>0.44</v>
      </c>
      <c r="AA8863" s="178"/>
      <c r="AB8863" s="178"/>
      <c r="AC8863" s="178"/>
    </row>
    <row r="8864" spans="2:29" x14ac:dyDescent="0.35">
      <c r="B8864" s="222">
        <v>894100</v>
      </c>
      <c r="C8864" s="208">
        <v>382874</v>
      </c>
      <c r="D8864" s="309">
        <v>21058.07</v>
      </c>
      <c r="E8864" s="206">
        <v>30629.919999999998</v>
      </c>
      <c r="F8864" s="206">
        <v>34458.660000000003</v>
      </c>
      <c r="G8864" s="205">
        <f t="shared" si="701"/>
        <v>0.42822279387093165</v>
      </c>
      <c r="H8864" s="207">
        <f t="shared" si="702"/>
        <v>0.45</v>
      </c>
      <c r="I8864" s="213">
        <v>363404</v>
      </c>
      <c r="J8864" s="213">
        <v>19987.22</v>
      </c>
      <c r="K8864" s="212">
        <v>29072.32</v>
      </c>
      <c r="L8864" s="212">
        <v>32706.36</v>
      </c>
      <c r="M8864" s="239">
        <f t="shared" si="699"/>
        <v>0.51529999999984288</v>
      </c>
      <c r="N8864" s="239"/>
      <c r="O8864" s="178"/>
      <c r="P8864" s="178"/>
      <c r="Q8864" s="178"/>
      <c r="R8864" s="178"/>
      <c r="S8864" s="178"/>
      <c r="T8864" s="178"/>
      <c r="U8864" s="178"/>
      <c r="V8864" s="178"/>
      <c r="W8864" s="178"/>
      <c r="X8864" s="178"/>
      <c r="Y8864" s="210">
        <f t="shared" si="698"/>
        <v>0.40644670618499051</v>
      </c>
      <c r="Z8864" s="211">
        <f t="shared" si="700"/>
        <v>0.46</v>
      </c>
      <c r="AA8864" s="178"/>
      <c r="AB8864" s="178"/>
      <c r="AC8864" s="178"/>
    </row>
    <row r="8865" spans="2:29" x14ac:dyDescent="0.35">
      <c r="B8865" s="222">
        <v>894200</v>
      </c>
      <c r="C8865" s="208">
        <v>382919</v>
      </c>
      <c r="D8865" s="309">
        <v>21060.54</v>
      </c>
      <c r="E8865" s="206">
        <v>30633.52</v>
      </c>
      <c r="F8865" s="206">
        <v>34462.71</v>
      </c>
      <c r="G8865" s="205">
        <f t="shared" si="701"/>
        <v>0.42822522925520018</v>
      </c>
      <c r="H8865" s="207">
        <f t="shared" si="702"/>
        <v>0.45</v>
      </c>
      <c r="I8865" s="213">
        <v>363448</v>
      </c>
      <c r="J8865" s="213">
        <v>19989.64</v>
      </c>
      <c r="K8865" s="212">
        <v>29075.84</v>
      </c>
      <c r="L8865" s="212">
        <v>32710.32</v>
      </c>
      <c r="M8865" s="239">
        <f t="shared" si="699"/>
        <v>0.51519999999996802</v>
      </c>
      <c r="N8865" s="239"/>
      <c r="O8865" s="178"/>
      <c r="P8865" s="178"/>
      <c r="Q8865" s="178"/>
      <c r="R8865" s="178"/>
      <c r="S8865" s="178"/>
      <c r="T8865" s="178"/>
      <c r="U8865" s="178"/>
      <c r="V8865" s="178"/>
      <c r="W8865" s="178"/>
      <c r="X8865" s="178"/>
      <c r="Y8865" s="210">
        <f t="shared" si="698"/>
        <v>0.40645045851040035</v>
      </c>
      <c r="Z8865" s="211">
        <f t="shared" si="700"/>
        <v>0.44</v>
      </c>
      <c r="AA8865" s="178"/>
      <c r="AB8865" s="178"/>
      <c r="AC8865" s="178"/>
    </row>
    <row r="8866" spans="2:29" x14ac:dyDescent="0.35">
      <c r="B8866" s="222">
        <v>894300</v>
      </c>
      <c r="C8866" s="208">
        <v>382964</v>
      </c>
      <c r="D8866" s="309">
        <v>21063.02</v>
      </c>
      <c r="E8866" s="206">
        <v>30637.119999999999</v>
      </c>
      <c r="F8866" s="206">
        <v>34466.76</v>
      </c>
      <c r="G8866" s="205">
        <f t="shared" si="701"/>
        <v>0.42822766409482277</v>
      </c>
      <c r="H8866" s="207">
        <f t="shared" si="702"/>
        <v>0.45</v>
      </c>
      <c r="I8866" s="213">
        <v>363494</v>
      </c>
      <c r="J8866" s="213">
        <v>19992.169999999998</v>
      </c>
      <c r="K8866" s="212">
        <v>29079.52</v>
      </c>
      <c r="L8866" s="212">
        <v>32714.46</v>
      </c>
      <c r="M8866" s="239">
        <f t="shared" si="699"/>
        <v>0.51530000000027942</v>
      </c>
      <c r="N8866" s="239"/>
      <c r="O8866" s="178"/>
      <c r="P8866" s="178"/>
      <c r="Q8866" s="178"/>
      <c r="R8866" s="178"/>
      <c r="S8866" s="178"/>
      <c r="T8866" s="178"/>
      <c r="U8866" s="178"/>
      <c r="V8866" s="178"/>
      <c r="W8866" s="178"/>
      <c r="X8866" s="178"/>
      <c r="Y8866" s="210">
        <f t="shared" si="698"/>
        <v>0.40645644638264566</v>
      </c>
      <c r="Z8866" s="211">
        <f t="shared" si="700"/>
        <v>0.46</v>
      </c>
      <c r="AA8866" s="178"/>
      <c r="AB8866" s="178"/>
      <c r="AC8866" s="178"/>
    </row>
    <row r="8867" spans="2:29" x14ac:dyDescent="0.35">
      <c r="B8867" s="222">
        <v>894400</v>
      </c>
      <c r="C8867" s="208">
        <v>383009</v>
      </c>
      <c r="D8867" s="309">
        <v>21065.49</v>
      </c>
      <c r="E8867" s="206">
        <v>30640.720000000001</v>
      </c>
      <c r="F8867" s="206">
        <v>34470.81</v>
      </c>
      <c r="G8867" s="205">
        <f t="shared" si="701"/>
        <v>0.42823009838998211</v>
      </c>
      <c r="H8867" s="207">
        <f t="shared" si="702"/>
        <v>0.45</v>
      </c>
      <c r="I8867" s="213">
        <v>363538</v>
      </c>
      <c r="J8867" s="213">
        <v>19994.59</v>
      </c>
      <c r="K8867" s="212">
        <v>29083.040000000001</v>
      </c>
      <c r="L8867" s="212">
        <v>32718.42</v>
      </c>
      <c r="M8867" s="239">
        <f t="shared" si="699"/>
        <v>0.51519999999982247</v>
      </c>
      <c r="N8867" s="239"/>
      <c r="O8867" s="178"/>
      <c r="P8867" s="178"/>
      <c r="Q8867" s="178"/>
      <c r="R8867" s="178"/>
      <c r="S8867" s="178"/>
      <c r="T8867" s="178"/>
      <c r="U8867" s="178"/>
      <c r="V8867" s="178"/>
      <c r="W8867" s="178"/>
      <c r="X8867" s="178"/>
      <c r="Y8867" s="210">
        <f t="shared" si="698"/>
        <v>0.4064601967799642</v>
      </c>
      <c r="Z8867" s="211">
        <f t="shared" si="700"/>
        <v>0.44</v>
      </c>
      <c r="AA8867" s="178"/>
      <c r="AB8867" s="178"/>
      <c r="AC8867" s="178"/>
    </row>
    <row r="8868" spans="2:29" x14ac:dyDescent="0.35">
      <c r="B8868" s="222">
        <v>894500</v>
      </c>
      <c r="C8868" s="208">
        <v>383054</v>
      </c>
      <c r="D8868" s="309">
        <v>21067.97</v>
      </c>
      <c r="E8868" s="206">
        <v>30644.32</v>
      </c>
      <c r="F8868" s="206">
        <v>34474.86</v>
      </c>
      <c r="G8868" s="205">
        <f t="shared" si="701"/>
        <v>0.42823253214086082</v>
      </c>
      <c r="H8868" s="207">
        <f t="shared" si="702"/>
        <v>0.45</v>
      </c>
      <c r="I8868" s="213">
        <v>363584</v>
      </c>
      <c r="J8868" s="213">
        <v>19997.12</v>
      </c>
      <c r="K8868" s="212">
        <v>29086.720000000001</v>
      </c>
      <c r="L8868" s="212">
        <v>32722.560000000001</v>
      </c>
      <c r="M8868" s="239">
        <f t="shared" si="699"/>
        <v>0.51529999999955178</v>
      </c>
      <c r="N8868" s="239"/>
      <c r="O8868" s="178"/>
      <c r="P8868" s="178"/>
      <c r="Q8868" s="178"/>
      <c r="R8868" s="178"/>
      <c r="S8868" s="178"/>
      <c r="T8868" s="178"/>
      <c r="U8868" s="178"/>
      <c r="V8868" s="178"/>
      <c r="W8868" s="178"/>
      <c r="X8868" s="178"/>
      <c r="Y8868" s="210">
        <f t="shared" si="698"/>
        <v>0.40646618222470654</v>
      </c>
      <c r="Z8868" s="211">
        <f t="shared" si="700"/>
        <v>0.46</v>
      </c>
      <c r="AA8868" s="178"/>
      <c r="AB8868" s="178"/>
      <c r="AC8868" s="178"/>
    </row>
    <row r="8869" spans="2:29" x14ac:dyDescent="0.35">
      <c r="B8869" s="222">
        <v>894600</v>
      </c>
      <c r="C8869" s="208">
        <v>383099</v>
      </c>
      <c r="D8869" s="309">
        <v>21070.44</v>
      </c>
      <c r="E8869" s="206">
        <v>30647.919999999998</v>
      </c>
      <c r="F8869" s="206">
        <v>34478.910000000003</v>
      </c>
      <c r="G8869" s="205">
        <f t="shared" si="701"/>
        <v>0.42823496534764138</v>
      </c>
      <c r="H8869" s="207">
        <f t="shared" si="702"/>
        <v>0.45</v>
      </c>
      <c r="I8869" s="213">
        <v>363628</v>
      </c>
      <c r="J8869" s="213">
        <v>19999.54</v>
      </c>
      <c r="K8869" s="212">
        <v>29090.240000000002</v>
      </c>
      <c r="L8869" s="212">
        <v>32726.52</v>
      </c>
      <c r="M8869" s="239">
        <f t="shared" si="699"/>
        <v>0.51519999999974975</v>
      </c>
      <c r="N8869" s="239"/>
      <c r="O8869" s="178"/>
      <c r="P8869" s="178"/>
      <c r="Q8869" s="178"/>
      <c r="R8869" s="178"/>
      <c r="S8869" s="178"/>
      <c r="T8869" s="178"/>
      <c r="U8869" s="178"/>
      <c r="V8869" s="178"/>
      <c r="W8869" s="178"/>
      <c r="X8869" s="178"/>
      <c r="Y8869" s="210">
        <f t="shared" si="698"/>
        <v>0.40646993069528281</v>
      </c>
      <c r="Z8869" s="211">
        <f t="shared" si="700"/>
        <v>0.44</v>
      </c>
      <c r="AA8869" s="178"/>
      <c r="AB8869" s="178"/>
      <c r="AC8869" s="178"/>
    </row>
    <row r="8870" spans="2:29" x14ac:dyDescent="0.35">
      <c r="B8870" s="222">
        <v>894700</v>
      </c>
      <c r="C8870" s="208">
        <v>383144</v>
      </c>
      <c r="D8870" s="309">
        <v>21072.92</v>
      </c>
      <c r="E8870" s="206">
        <v>30651.52</v>
      </c>
      <c r="F8870" s="206">
        <v>34482.959999999999</v>
      </c>
      <c r="G8870" s="205">
        <f t="shared" si="701"/>
        <v>0.42823739801050631</v>
      </c>
      <c r="H8870" s="207">
        <f t="shared" si="702"/>
        <v>0.45</v>
      </c>
      <c r="I8870" s="213">
        <v>363674</v>
      </c>
      <c r="J8870" s="213">
        <v>20002.07</v>
      </c>
      <c r="K8870" s="212">
        <v>29093.919999999998</v>
      </c>
      <c r="L8870" s="212">
        <v>32730.66</v>
      </c>
      <c r="M8870" s="239">
        <f t="shared" si="699"/>
        <v>0.51529999999998832</v>
      </c>
      <c r="N8870" s="239"/>
      <c r="O8870" s="178"/>
      <c r="P8870" s="178"/>
      <c r="Q8870" s="178"/>
      <c r="R8870" s="178"/>
      <c r="S8870" s="178"/>
      <c r="T8870" s="178"/>
      <c r="U8870" s="178"/>
      <c r="V8870" s="178"/>
      <c r="W8870" s="178"/>
      <c r="X8870" s="178"/>
      <c r="Y8870" s="210">
        <f t="shared" si="698"/>
        <v>0.40647591371409408</v>
      </c>
      <c r="Z8870" s="211">
        <f t="shared" si="700"/>
        <v>0.46</v>
      </c>
      <c r="AA8870" s="178"/>
      <c r="AB8870" s="178"/>
      <c r="AC8870" s="178"/>
    </row>
    <row r="8871" spans="2:29" x14ac:dyDescent="0.35">
      <c r="B8871" s="222">
        <v>894800</v>
      </c>
      <c r="C8871" s="208">
        <v>383189</v>
      </c>
      <c r="D8871" s="309">
        <v>21075.39</v>
      </c>
      <c r="E8871" s="206">
        <v>30655.119999999999</v>
      </c>
      <c r="F8871" s="206">
        <v>34487.01</v>
      </c>
      <c r="G8871" s="205">
        <f t="shared" si="701"/>
        <v>0.4282398301296379</v>
      </c>
      <c r="H8871" s="207">
        <f t="shared" si="702"/>
        <v>0.45</v>
      </c>
      <c r="I8871" s="213">
        <v>363718</v>
      </c>
      <c r="J8871" s="213">
        <v>20004.490000000002</v>
      </c>
      <c r="K8871" s="212">
        <v>29097.439999999999</v>
      </c>
      <c r="L8871" s="212">
        <v>32734.62</v>
      </c>
      <c r="M8871" s="239">
        <f t="shared" si="699"/>
        <v>0.51520000000025901</v>
      </c>
      <c r="N8871" s="239"/>
      <c r="O8871" s="178"/>
      <c r="P8871" s="178"/>
      <c r="Q8871" s="178"/>
      <c r="R8871" s="178"/>
      <c r="S8871" s="178"/>
      <c r="T8871" s="178"/>
      <c r="U8871" s="178"/>
      <c r="V8871" s="178"/>
      <c r="W8871" s="178"/>
      <c r="X8871" s="178"/>
      <c r="Y8871" s="210">
        <f t="shared" si="698"/>
        <v>0.40647966025927584</v>
      </c>
      <c r="Z8871" s="211">
        <f t="shared" si="700"/>
        <v>0.44</v>
      </c>
      <c r="AA8871" s="178"/>
      <c r="AB8871" s="178"/>
      <c r="AC8871" s="178"/>
    </row>
    <row r="8872" spans="2:29" x14ac:dyDescent="0.35">
      <c r="B8872" s="222">
        <v>894900</v>
      </c>
      <c r="C8872" s="208">
        <v>383234</v>
      </c>
      <c r="D8872" s="309">
        <v>21077.87</v>
      </c>
      <c r="E8872" s="206">
        <v>30658.720000000001</v>
      </c>
      <c r="F8872" s="206">
        <v>34491.06</v>
      </c>
      <c r="G8872" s="205">
        <f t="shared" si="701"/>
        <v>0.42824226170521845</v>
      </c>
      <c r="H8872" s="207">
        <f t="shared" si="702"/>
        <v>0.45</v>
      </c>
      <c r="I8872" s="213">
        <v>363764</v>
      </c>
      <c r="J8872" s="213">
        <v>20007.02</v>
      </c>
      <c r="K8872" s="212">
        <v>29101.119999999999</v>
      </c>
      <c r="L8872" s="212">
        <v>32738.76</v>
      </c>
      <c r="M8872" s="239">
        <f t="shared" si="699"/>
        <v>0.5152999999999156</v>
      </c>
      <c r="N8872" s="239"/>
      <c r="O8872" s="178"/>
      <c r="P8872" s="178"/>
      <c r="Q8872" s="178"/>
      <c r="R8872" s="178"/>
      <c r="S8872" s="178"/>
      <c r="T8872" s="178"/>
      <c r="U8872" s="178"/>
      <c r="V8872" s="178"/>
      <c r="W8872" s="178"/>
      <c r="X8872" s="178"/>
      <c r="Y8872" s="210">
        <f t="shared" si="698"/>
        <v>0.40648564085372668</v>
      </c>
      <c r="Z8872" s="211">
        <f t="shared" si="700"/>
        <v>0.46</v>
      </c>
      <c r="AA8872" s="178"/>
      <c r="AB8872" s="178"/>
      <c r="AC8872" s="178"/>
    </row>
    <row r="8873" spans="2:29" x14ac:dyDescent="0.35">
      <c r="B8873" s="222">
        <v>895000</v>
      </c>
      <c r="C8873" s="208">
        <v>383279</v>
      </c>
      <c r="D8873" s="309">
        <v>21080.34</v>
      </c>
      <c r="E8873" s="206">
        <v>30662.32</v>
      </c>
      <c r="F8873" s="206">
        <v>34495.11</v>
      </c>
      <c r="G8873" s="205">
        <f t="shared" si="701"/>
        <v>0.42824469273743015</v>
      </c>
      <c r="H8873" s="207">
        <f t="shared" si="702"/>
        <v>0.45</v>
      </c>
      <c r="I8873" s="213">
        <v>363808</v>
      </c>
      <c r="J8873" s="213">
        <v>20009.439999999999</v>
      </c>
      <c r="K8873" s="212">
        <v>29104.639999999999</v>
      </c>
      <c r="L8873" s="212">
        <v>32742.720000000001</v>
      </c>
      <c r="M8873" s="239">
        <f t="shared" si="699"/>
        <v>0.51520000000018629</v>
      </c>
      <c r="N8873" s="239"/>
      <c r="O8873" s="178"/>
      <c r="P8873" s="178"/>
      <c r="Q8873" s="178"/>
      <c r="R8873" s="178"/>
      <c r="S8873" s="178"/>
      <c r="T8873" s="178"/>
      <c r="U8873" s="178"/>
      <c r="V8873" s="178"/>
      <c r="W8873" s="178"/>
      <c r="X8873" s="178"/>
      <c r="Y8873" s="210">
        <f t="shared" si="698"/>
        <v>0.40648938547486035</v>
      </c>
      <c r="Z8873" s="211">
        <f t="shared" si="700"/>
        <v>0.44</v>
      </c>
      <c r="AA8873" s="178"/>
      <c r="AB8873" s="178"/>
      <c r="AC8873" s="178"/>
    </row>
    <row r="8874" spans="2:29" x14ac:dyDescent="0.35">
      <c r="B8874" s="222">
        <v>895100</v>
      </c>
      <c r="C8874" s="208">
        <v>383324</v>
      </c>
      <c r="D8874" s="309">
        <v>21082.82</v>
      </c>
      <c r="E8874" s="206">
        <v>30665.919999999998</v>
      </c>
      <c r="F8874" s="206">
        <v>34499.160000000003</v>
      </c>
      <c r="G8874" s="205">
        <f t="shared" si="701"/>
        <v>0.42824712322645514</v>
      </c>
      <c r="H8874" s="207">
        <f t="shared" si="702"/>
        <v>0.45</v>
      </c>
      <c r="I8874" s="213">
        <v>363854</v>
      </c>
      <c r="J8874" s="213">
        <v>20011.97</v>
      </c>
      <c r="K8874" s="212">
        <v>29108.32</v>
      </c>
      <c r="L8874" s="212">
        <v>32746.86</v>
      </c>
      <c r="M8874" s="239">
        <f t="shared" si="699"/>
        <v>0.51529999999984288</v>
      </c>
      <c r="N8874" s="239"/>
      <c r="O8874" s="178"/>
      <c r="P8874" s="178"/>
      <c r="Q8874" s="178"/>
      <c r="R8874" s="178"/>
      <c r="S8874" s="178"/>
      <c r="T8874" s="178"/>
      <c r="U8874" s="178"/>
      <c r="V8874" s="178"/>
      <c r="W8874" s="178"/>
      <c r="X8874" s="178"/>
      <c r="Y8874" s="210">
        <f t="shared" si="698"/>
        <v>0.40649536364651995</v>
      </c>
      <c r="Z8874" s="211">
        <f t="shared" si="700"/>
        <v>0.46</v>
      </c>
      <c r="AA8874" s="178"/>
      <c r="AB8874" s="178"/>
      <c r="AC8874" s="178"/>
    </row>
    <row r="8875" spans="2:29" x14ac:dyDescent="0.35">
      <c r="B8875" s="222">
        <v>895200</v>
      </c>
      <c r="C8875" s="208">
        <v>383369</v>
      </c>
      <c r="D8875" s="309">
        <v>21085.29</v>
      </c>
      <c r="E8875" s="206">
        <v>30669.52</v>
      </c>
      <c r="F8875" s="206">
        <v>34503.21</v>
      </c>
      <c r="G8875" s="205">
        <f t="shared" si="701"/>
        <v>0.42824955317247543</v>
      </c>
      <c r="H8875" s="207">
        <f t="shared" si="702"/>
        <v>0.45</v>
      </c>
      <c r="I8875" s="213">
        <v>363898</v>
      </c>
      <c r="J8875" s="213">
        <v>20014.39</v>
      </c>
      <c r="K8875" s="212">
        <v>29111.84</v>
      </c>
      <c r="L8875" s="212">
        <v>32750.82</v>
      </c>
      <c r="M8875" s="239">
        <f t="shared" si="699"/>
        <v>0.51519999999996802</v>
      </c>
      <c r="N8875" s="239"/>
      <c r="O8875" s="178"/>
      <c r="P8875" s="178"/>
      <c r="Q8875" s="178"/>
      <c r="R8875" s="178"/>
      <c r="S8875" s="178"/>
      <c r="T8875" s="178"/>
      <c r="U8875" s="178"/>
      <c r="V8875" s="178"/>
      <c r="W8875" s="178"/>
      <c r="X8875" s="178"/>
      <c r="Y8875" s="210">
        <f t="shared" si="698"/>
        <v>0.40649910634495084</v>
      </c>
      <c r="Z8875" s="211">
        <f t="shared" si="700"/>
        <v>0.44</v>
      </c>
      <c r="AA8875" s="178"/>
      <c r="AB8875" s="178"/>
      <c r="AC8875" s="178"/>
    </row>
    <row r="8876" spans="2:29" x14ac:dyDescent="0.35">
      <c r="B8876" s="222">
        <v>895300</v>
      </c>
      <c r="C8876" s="208">
        <v>383414</v>
      </c>
      <c r="D8876" s="309">
        <v>21087.77</v>
      </c>
      <c r="E8876" s="206">
        <v>30673.119999999999</v>
      </c>
      <c r="F8876" s="206">
        <v>34507.26</v>
      </c>
      <c r="G8876" s="205">
        <f t="shared" si="701"/>
        <v>0.42825198257567298</v>
      </c>
      <c r="H8876" s="207">
        <f t="shared" si="702"/>
        <v>0.45</v>
      </c>
      <c r="I8876" s="213">
        <v>363944</v>
      </c>
      <c r="J8876" s="213">
        <v>20016.919999999998</v>
      </c>
      <c r="K8876" s="212">
        <v>29115.52</v>
      </c>
      <c r="L8876" s="212">
        <v>32754.959999999999</v>
      </c>
      <c r="M8876" s="239">
        <f t="shared" si="699"/>
        <v>0.51530000000027942</v>
      </c>
      <c r="N8876" s="239"/>
      <c r="O8876" s="178"/>
      <c r="P8876" s="178"/>
      <c r="Q8876" s="178"/>
      <c r="R8876" s="178"/>
      <c r="S8876" s="178"/>
      <c r="T8876" s="178"/>
      <c r="U8876" s="178"/>
      <c r="V8876" s="178"/>
      <c r="W8876" s="178"/>
      <c r="X8876" s="178"/>
      <c r="Y8876" s="210">
        <f t="shared" si="698"/>
        <v>0.40650508209538699</v>
      </c>
      <c r="Z8876" s="211">
        <f t="shared" si="700"/>
        <v>0.46</v>
      </c>
      <c r="AA8876" s="178"/>
      <c r="AB8876" s="178"/>
      <c r="AC8876" s="178"/>
    </row>
    <row r="8877" spans="2:29" x14ac:dyDescent="0.35">
      <c r="B8877" s="222">
        <v>895400</v>
      </c>
      <c r="C8877" s="208">
        <v>383459</v>
      </c>
      <c r="D8877" s="309">
        <v>21090.240000000002</v>
      </c>
      <c r="E8877" s="206">
        <v>30676.720000000001</v>
      </c>
      <c r="F8877" s="206">
        <v>34511.31</v>
      </c>
      <c r="G8877" s="205">
        <f t="shared" si="701"/>
        <v>0.42825441143622961</v>
      </c>
      <c r="H8877" s="207">
        <f t="shared" si="702"/>
        <v>0.45</v>
      </c>
      <c r="I8877" s="213">
        <v>363988</v>
      </c>
      <c r="J8877" s="213">
        <v>20019.34</v>
      </c>
      <c r="K8877" s="212">
        <v>29119.040000000001</v>
      </c>
      <c r="L8877" s="212">
        <v>32758.92</v>
      </c>
      <c r="M8877" s="239">
        <f t="shared" si="699"/>
        <v>0.51519999999982247</v>
      </c>
      <c r="N8877" s="239"/>
      <c r="O8877" s="178"/>
      <c r="P8877" s="178"/>
      <c r="Q8877" s="178"/>
      <c r="R8877" s="178"/>
      <c r="S8877" s="178"/>
      <c r="T8877" s="178"/>
      <c r="U8877" s="178"/>
      <c r="V8877" s="178"/>
      <c r="W8877" s="178"/>
      <c r="X8877" s="178"/>
      <c r="Y8877" s="210">
        <f t="shared" si="698"/>
        <v>0.40650882287245926</v>
      </c>
      <c r="Z8877" s="211">
        <f t="shared" si="700"/>
        <v>0.44</v>
      </c>
      <c r="AA8877" s="178"/>
      <c r="AB8877" s="178"/>
      <c r="AC8877" s="178"/>
    </row>
    <row r="8878" spans="2:29" x14ac:dyDescent="0.35">
      <c r="B8878" s="222">
        <v>895500</v>
      </c>
      <c r="C8878" s="208">
        <v>383504</v>
      </c>
      <c r="D8878" s="309">
        <v>21092.720000000001</v>
      </c>
      <c r="E8878" s="206">
        <v>30680.32</v>
      </c>
      <c r="F8878" s="206">
        <v>34515.360000000001</v>
      </c>
      <c r="G8878" s="205">
        <f t="shared" si="701"/>
        <v>0.42825683975432721</v>
      </c>
      <c r="H8878" s="207">
        <f t="shared" si="702"/>
        <v>0.45</v>
      </c>
      <c r="I8878" s="213">
        <v>364034</v>
      </c>
      <c r="J8878" s="213">
        <v>20021.87</v>
      </c>
      <c r="K8878" s="212">
        <v>29122.720000000001</v>
      </c>
      <c r="L8878" s="212">
        <v>32763.06</v>
      </c>
      <c r="M8878" s="239">
        <f t="shared" si="699"/>
        <v>0.51529999999955178</v>
      </c>
      <c r="N8878" s="239"/>
      <c r="O8878" s="178"/>
      <c r="P8878" s="178"/>
      <c r="Q8878" s="178"/>
      <c r="R8878" s="178"/>
      <c r="S8878" s="178"/>
      <c r="T8878" s="178"/>
      <c r="U8878" s="178"/>
      <c r="V8878" s="178"/>
      <c r="W8878" s="178"/>
      <c r="X8878" s="178"/>
      <c r="Y8878" s="210">
        <f t="shared" si="698"/>
        <v>0.40651479620323844</v>
      </c>
      <c r="Z8878" s="211">
        <f t="shared" si="700"/>
        <v>0.46</v>
      </c>
      <c r="AA8878" s="178"/>
      <c r="AB8878" s="178"/>
      <c r="AC8878" s="178"/>
    </row>
    <row r="8879" spans="2:29" x14ac:dyDescent="0.35">
      <c r="B8879" s="222">
        <v>895600</v>
      </c>
      <c r="C8879" s="208">
        <v>383549</v>
      </c>
      <c r="D8879" s="309">
        <v>21095.19</v>
      </c>
      <c r="E8879" s="206">
        <v>30683.919999999998</v>
      </c>
      <c r="F8879" s="206">
        <v>34519.410000000003</v>
      </c>
      <c r="G8879" s="205">
        <f t="shared" si="701"/>
        <v>0.42825926753014737</v>
      </c>
      <c r="H8879" s="207">
        <f t="shared" si="702"/>
        <v>0.45</v>
      </c>
      <c r="I8879" s="213">
        <v>364078</v>
      </c>
      <c r="J8879" s="213">
        <v>20024.29</v>
      </c>
      <c r="K8879" s="212">
        <v>29126.240000000002</v>
      </c>
      <c r="L8879" s="212">
        <v>32767.02</v>
      </c>
      <c r="M8879" s="239">
        <f t="shared" si="699"/>
        <v>0.51519999999974975</v>
      </c>
      <c r="N8879" s="239"/>
      <c r="O8879" s="178"/>
      <c r="P8879" s="178"/>
      <c r="Q8879" s="178"/>
      <c r="R8879" s="178"/>
      <c r="S8879" s="178"/>
      <c r="T8879" s="178"/>
      <c r="U8879" s="178"/>
      <c r="V8879" s="178"/>
      <c r="W8879" s="178"/>
      <c r="X8879" s="178"/>
      <c r="Y8879" s="210">
        <f t="shared" si="698"/>
        <v>0.40651853506029478</v>
      </c>
      <c r="Z8879" s="211">
        <f t="shared" si="700"/>
        <v>0.44</v>
      </c>
      <c r="AA8879" s="178"/>
      <c r="AB8879" s="178"/>
      <c r="AC8879" s="178"/>
    </row>
    <row r="8880" spans="2:29" x14ac:dyDescent="0.35">
      <c r="B8880" s="222">
        <v>895700</v>
      </c>
      <c r="C8880" s="208">
        <v>383594</v>
      </c>
      <c r="D8880" s="309">
        <v>21097.67</v>
      </c>
      <c r="E8880" s="206">
        <v>30687.52</v>
      </c>
      <c r="F8880" s="206">
        <v>34523.46</v>
      </c>
      <c r="G8880" s="205">
        <f t="shared" si="701"/>
        <v>0.42826169476387183</v>
      </c>
      <c r="H8880" s="207">
        <f t="shared" si="702"/>
        <v>0.45</v>
      </c>
      <c r="I8880" s="213">
        <v>364124</v>
      </c>
      <c r="J8880" s="213">
        <v>20026.82</v>
      </c>
      <c r="K8880" s="212">
        <v>29129.919999999998</v>
      </c>
      <c r="L8880" s="212">
        <v>32771.160000000003</v>
      </c>
      <c r="M8880" s="239">
        <f t="shared" si="699"/>
        <v>0.51529999999998832</v>
      </c>
      <c r="N8880" s="239"/>
      <c r="O8880" s="178"/>
      <c r="P8880" s="178"/>
      <c r="Q8880" s="178"/>
      <c r="R8880" s="178"/>
      <c r="S8880" s="178"/>
      <c r="T8880" s="178"/>
      <c r="U8880" s="178"/>
      <c r="V8880" s="178"/>
      <c r="W8880" s="178"/>
      <c r="X8880" s="178"/>
      <c r="Y8880" s="210">
        <f t="shared" si="698"/>
        <v>0.40652450597298201</v>
      </c>
      <c r="Z8880" s="211">
        <f t="shared" si="700"/>
        <v>0.46</v>
      </c>
      <c r="AA8880" s="178"/>
      <c r="AB8880" s="178"/>
      <c r="AC8880" s="178"/>
    </row>
    <row r="8881" spans="2:29" x14ac:dyDescent="0.35">
      <c r="B8881" s="222">
        <v>895800</v>
      </c>
      <c r="C8881" s="208">
        <v>383639</v>
      </c>
      <c r="D8881" s="309">
        <v>21100.14</v>
      </c>
      <c r="E8881" s="206">
        <v>30691.119999999999</v>
      </c>
      <c r="F8881" s="206">
        <v>34527.51</v>
      </c>
      <c r="G8881" s="205">
        <f t="shared" si="701"/>
        <v>0.42826412145568205</v>
      </c>
      <c r="H8881" s="207">
        <f t="shared" si="702"/>
        <v>0.45</v>
      </c>
      <c r="I8881" s="213">
        <v>364168</v>
      </c>
      <c r="J8881" s="213">
        <v>20029.240000000002</v>
      </c>
      <c r="K8881" s="212">
        <v>29133.439999999999</v>
      </c>
      <c r="L8881" s="212">
        <v>32775.120000000003</v>
      </c>
      <c r="M8881" s="239">
        <f t="shared" si="699"/>
        <v>0.51520000000025901</v>
      </c>
      <c r="N8881" s="239"/>
      <c r="O8881" s="178"/>
      <c r="P8881" s="178"/>
      <c r="Q8881" s="178"/>
      <c r="R8881" s="178"/>
      <c r="S8881" s="178"/>
      <c r="T8881" s="178"/>
      <c r="U8881" s="178"/>
      <c r="V8881" s="178"/>
      <c r="W8881" s="178"/>
      <c r="X8881" s="178"/>
      <c r="Y8881" s="210">
        <f t="shared" si="698"/>
        <v>0.40652824291136413</v>
      </c>
      <c r="Z8881" s="211">
        <f t="shared" si="700"/>
        <v>0.44</v>
      </c>
      <c r="AA8881" s="178"/>
      <c r="AB8881" s="178"/>
      <c r="AC8881" s="178"/>
    </row>
    <row r="8882" spans="2:29" x14ac:dyDescent="0.35">
      <c r="B8882" s="222">
        <v>895900</v>
      </c>
      <c r="C8882" s="208">
        <v>383684</v>
      </c>
      <c r="D8882" s="309">
        <v>21102.62</v>
      </c>
      <c r="E8882" s="206">
        <v>30694.720000000001</v>
      </c>
      <c r="F8882" s="206">
        <v>34531.56</v>
      </c>
      <c r="G8882" s="205">
        <f t="shared" si="701"/>
        <v>0.42826654760575955</v>
      </c>
      <c r="H8882" s="207">
        <f t="shared" si="702"/>
        <v>0.45</v>
      </c>
      <c r="I8882" s="213">
        <v>364214</v>
      </c>
      <c r="J8882" s="213">
        <v>20031.77</v>
      </c>
      <c r="K8882" s="212">
        <v>29137.119999999999</v>
      </c>
      <c r="L8882" s="212">
        <v>32779.26</v>
      </c>
      <c r="M8882" s="239">
        <f t="shared" si="699"/>
        <v>0.5152999999999156</v>
      </c>
      <c r="N8882" s="239"/>
      <c r="O8882" s="178"/>
      <c r="P8882" s="178"/>
      <c r="Q8882" s="178"/>
      <c r="R8882" s="178"/>
      <c r="S8882" s="178"/>
      <c r="T8882" s="178"/>
      <c r="U8882" s="178"/>
      <c r="V8882" s="178"/>
      <c r="W8882" s="178"/>
      <c r="X8882" s="178"/>
      <c r="Y8882" s="210">
        <f t="shared" si="698"/>
        <v>0.40653421140752316</v>
      </c>
      <c r="Z8882" s="211">
        <f t="shared" si="700"/>
        <v>0.46</v>
      </c>
      <c r="AA8882" s="178"/>
      <c r="AB8882" s="178"/>
      <c r="AC8882" s="178"/>
    </row>
    <row r="8883" spans="2:29" x14ac:dyDescent="0.35">
      <c r="B8883" s="222">
        <v>896000</v>
      </c>
      <c r="C8883" s="208">
        <v>383729</v>
      </c>
      <c r="D8883" s="309">
        <v>21105.09</v>
      </c>
      <c r="E8883" s="206">
        <v>30698.32</v>
      </c>
      <c r="F8883" s="206">
        <v>34535.61</v>
      </c>
      <c r="G8883" s="205">
        <f t="shared" si="701"/>
        <v>0.4282689732142857</v>
      </c>
      <c r="H8883" s="207">
        <f t="shared" si="702"/>
        <v>0.45</v>
      </c>
      <c r="I8883" s="213">
        <v>364258</v>
      </c>
      <c r="J8883" s="213">
        <v>20034.189999999999</v>
      </c>
      <c r="K8883" s="212">
        <v>29140.639999999999</v>
      </c>
      <c r="L8883" s="212">
        <v>32783.22</v>
      </c>
      <c r="M8883" s="239">
        <f t="shared" si="699"/>
        <v>0.51520000000018629</v>
      </c>
      <c r="N8883" s="239"/>
      <c r="O8883" s="178"/>
      <c r="P8883" s="178"/>
      <c r="Q8883" s="178"/>
      <c r="R8883" s="178"/>
      <c r="S8883" s="178"/>
      <c r="T8883" s="178"/>
      <c r="U8883" s="178"/>
      <c r="V8883" s="178"/>
      <c r="W8883" s="178"/>
      <c r="X8883" s="178"/>
      <c r="Y8883" s="210">
        <f t="shared" si="698"/>
        <v>0.40653794642857144</v>
      </c>
      <c r="Z8883" s="211">
        <f t="shared" si="700"/>
        <v>0.44</v>
      </c>
      <c r="AA8883" s="178"/>
      <c r="AB8883" s="178"/>
      <c r="AC8883" s="178"/>
    </row>
    <row r="8884" spans="2:29" x14ac:dyDescent="0.35">
      <c r="B8884" s="222">
        <v>896100</v>
      </c>
      <c r="C8884" s="208">
        <v>383774</v>
      </c>
      <c r="D8884" s="309">
        <v>21107.57</v>
      </c>
      <c r="E8884" s="206">
        <v>30701.919999999998</v>
      </c>
      <c r="F8884" s="206">
        <v>34539.660000000003</v>
      </c>
      <c r="G8884" s="205">
        <f t="shared" si="701"/>
        <v>0.42827139828144178</v>
      </c>
      <c r="H8884" s="207">
        <f t="shared" si="702"/>
        <v>0.45</v>
      </c>
      <c r="I8884" s="213">
        <v>364304</v>
      </c>
      <c r="J8884" s="213">
        <v>20036.72</v>
      </c>
      <c r="K8884" s="212">
        <v>29144.32</v>
      </c>
      <c r="L8884" s="212">
        <v>32787.360000000001</v>
      </c>
      <c r="M8884" s="239">
        <f t="shared" si="699"/>
        <v>0.51529999999984288</v>
      </c>
      <c r="N8884" s="239"/>
      <c r="O8884" s="178"/>
      <c r="P8884" s="178"/>
      <c r="Q8884" s="178"/>
      <c r="R8884" s="178"/>
      <c r="S8884" s="178"/>
      <c r="T8884" s="178"/>
      <c r="U8884" s="178"/>
      <c r="V8884" s="178"/>
      <c r="W8884" s="178"/>
      <c r="X8884" s="178"/>
      <c r="Y8884" s="210">
        <f t="shared" si="698"/>
        <v>0.40654391250976452</v>
      </c>
      <c r="Z8884" s="211">
        <f t="shared" si="700"/>
        <v>0.46</v>
      </c>
      <c r="AA8884" s="178"/>
      <c r="AB8884" s="178"/>
      <c r="AC8884" s="178"/>
    </row>
    <row r="8885" spans="2:29" x14ac:dyDescent="0.35">
      <c r="B8885" s="222">
        <v>896200</v>
      </c>
      <c r="C8885" s="208">
        <v>383819</v>
      </c>
      <c r="D8885" s="309">
        <v>21110.04</v>
      </c>
      <c r="E8885" s="206">
        <v>30705.52</v>
      </c>
      <c r="F8885" s="206">
        <v>34543.71</v>
      </c>
      <c r="G8885" s="205">
        <f t="shared" si="701"/>
        <v>0.42827382280740905</v>
      </c>
      <c r="H8885" s="207">
        <f t="shared" si="702"/>
        <v>0.45</v>
      </c>
      <c r="I8885" s="213">
        <v>364348</v>
      </c>
      <c r="J8885" s="213">
        <v>20039.14</v>
      </c>
      <c r="K8885" s="212">
        <v>29147.84</v>
      </c>
      <c r="L8885" s="212">
        <v>32791.32</v>
      </c>
      <c r="M8885" s="239">
        <f t="shared" si="699"/>
        <v>0.51519999999996802</v>
      </c>
      <c r="N8885" s="239"/>
      <c r="O8885" s="178"/>
      <c r="P8885" s="178"/>
      <c r="Q8885" s="178"/>
      <c r="R8885" s="178"/>
      <c r="S8885" s="178"/>
      <c r="T8885" s="178"/>
      <c r="U8885" s="178"/>
      <c r="V8885" s="178"/>
      <c r="W8885" s="178"/>
      <c r="X8885" s="178"/>
      <c r="Y8885" s="210">
        <f t="shared" si="698"/>
        <v>0.4065476456148181</v>
      </c>
      <c r="Z8885" s="211">
        <f t="shared" si="700"/>
        <v>0.44</v>
      </c>
      <c r="AA8885" s="178"/>
      <c r="AB8885" s="178"/>
      <c r="AC8885" s="178"/>
    </row>
    <row r="8886" spans="2:29" x14ac:dyDescent="0.35">
      <c r="B8886" s="222">
        <v>896300</v>
      </c>
      <c r="C8886" s="208">
        <v>383864</v>
      </c>
      <c r="D8886" s="309">
        <v>21112.52</v>
      </c>
      <c r="E8886" s="206">
        <v>30709.119999999999</v>
      </c>
      <c r="F8886" s="206">
        <v>34547.760000000002</v>
      </c>
      <c r="G8886" s="205">
        <f t="shared" si="701"/>
        <v>0.42827624679236864</v>
      </c>
      <c r="H8886" s="207">
        <f t="shared" si="702"/>
        <v>0.45</v>
      </c>
      <c r="I8886" s="213">
        <v>364394</v>
      </c>
      <c r="J8886" s="213">
        <v>20041.669999999998</v>
      </c>
      <c r="K8886" s="212">
        <v>29151.52</v>
      </c>
      <c r="L8886" s="212">
        <v>32795.46</v>
      </c>
      <c r="M8886" s="239">
        <f t="shared" si="699"/>
        <v>0.51530000000027942</v>
      </c>
      <c r="N8886" s="239"/>
      <c r="O8886" s="178"/>
      <c r="P8886" s="178"/>
      <c r="Q8886" s="178"/>
      <c r="R8886" s="178"/>
      <c r="S8886" s="178"/>
      <c r="T8886" s="178"/>
      <c r="U8886" s="178"/>
      <c r="V8886" s="178"/>
      <c r="W8886" s="178"/>
      <c r="X8886" s="178"/>
      <c r="Y8886" s="210">
        <f t="shared" si="698"/>
        <v>0.40655360928260625</v>
      </c>
      <c r="Z8886" s="211">
        <f t="shared" si="700"/>
        <v>0.46</v>
      </c>
      <c r="AA8886" s="178"/>
      <c r="AB8886" s="178"/>
      <c r="AC8886" s="178"/>
    </row>
    <row r="8887" spans="2:29" x14ac:dyDescent="0.35">
      <c r="B8887" s="222">
        <v>896400</v>
      </c>
      <c r="C8887" s="208">
        <v>383909</v>
      </c>
      <c r="D8887" s="309">
        <v>21114.99</v>
      </c>
      <c r="E8887" s="206">
        <v>30712.720000000001</v>
      </c>
      <c r="F8887" s="206">
        <v>34551.81</v>
      </c>
      <c r="G8887" s="205">
        <f t="shared" si="701"/>
        <v>0.42827867023650157</v>
      </c>
      <c r="H8887" s="207">
        <f t="shared" si="702"/>
        <v>0.45</v>
      </c>
      <c r="I8887" s="213">
        <v>364438</v>
      </c>
      <c r="J8887" s="213">
        <v>20044.09</v>
      </c>
      <c r="K8887" s="212">
        <v>29155.040000000001</v>
      </c>
      <c r="L8887" s="212">
        <v>32799.42</v>
      </c>
      <c r="M8887" s="239">
        <f t="shared" si="699"/>
        <v>0.51519999999982247</v>
      </c>
      <c r="N8887" s="239"/>
      <c r="O8887" s="178"/>
      <c r="P8887" s="178"/>
      <c r="Q8887" s="178"/>
      <c r="R8887" s="178"/>
      <c r="S8887" s="178"/>
      <c r="T8887" s="178"/>
      <c r="U8887" s="178"/>
      <c r="V8887" s="178"/>
      <c r="W8887" s="178"/>
      <c r="X8887" s="178"/>
      <c r="Y8887" s="210">
        <f t="shared" si="698"/>
        <v>0.40655734047300313</v>
      </c>
      <c r="Z8887" s="211">
        <f t="shared" si="700"/>
        <v>0.44</v>
      </c>
      <c r="AA8887" s="178"/>
      <c r="AB8887" s="178"/>
      <c r="AC8887" s="178"/>
    </row>
    <row r="8888" spans="2:29" x14ac:dyDescent="0.35">
      <c r="B8888" s="222">
        <v>896500</v>
      </c>
      <c r="C8888" s="208">
        <v>383954</v>
      </c>
      <c r="D8888" s="309">
        <v>21117.47</v>
      </c>
      <c r="E8888" s="206">
        <v>30716.32</v>
      </c>
      <c r="F8888" s="206">
        <v>34555.86</v>
      </c>
      <c r="G8888" s="205">
        <f t="shared" si="701"/>
        <v>0.42828109313998886</v>
      </c>
      <c r="H8888" s="207">
        <f t="shared" si="702"/>
        <v>0.45</v>
      </c>
      <c r="I8888" s="213">
        <v>364484</v>
      </c>
      <c r="J8888" s="213">
        <v>20046.62</v>
      </c>
      <c r="K8888" s="212">
        <v>29158.720000000001</v>
      </c>
      <c r="L8888" s="212">
        <v>32803.56</v>
      </c>
      <c r="M8888" s="239">
        <f t="shared" si="699"/>
        <v>0.51529999999955178</v>
      </c>
      <c r="N8888" s="239"/>
      <c r="O8888" s="178"/>
      <c r="P8888" s="178"/>
      <c r="Q8888" s="178"/>
      <c r="R8888" s="178"/>
      <c r="S8888" s="178"/>
      <c r="T8888" s="178"/>
      <c r="U8888" s="178"/>
      <c r="V8888" s="178"/>
      <c r="W8888" s="178"/>
      <c r="X8888" s="178"/>
      <c r="Y8888" s="210">
        <f t="shared" si="698"/>
        <v>0.40656330172894589</v>
      </c>
      <c r="Z8888" s="211">
        <f t="shared" si="700"/>
        <v>0.46</v>
      </c>
      <c r="AA8888" s="178"/>
      <c r="AB8888" s="178"/>
      <c r="AC8888" s="178"/>
    </row>
    <row r="8889" spans="2:29" x14ac:dyDescent="0.35">
      <c r="B8889" s="222">
        <v>896600</v>
      </c>
      <c r="C8889" s="208">
        <v>383999</v>
      </c>
      <c r="D8889" s="309">
        <v>21119.94</v>
      </c>
      <c r="E8889" s="206">
        <v>30719.919999999998</v>
      </c>
      <c r="F8889" s="206">
        <v>34559.910000000003</v>
      </c>
      <c r="G8889" s="205">
        <f t="shared" si="701"/>
        <v>0.42828351550301136</v>
      </c>
      <c r="H8889" s="207">
        <f t="shared" si="702"/>
        <v>0.45</v>
      </c>
      <c r="I8889" s="213">
        <v>364528</v>
      </c>
      <c r="J8889" s="213">
        <v>20049.04</v>
      </c>
      <c r="K8889" s="212">
        <v>29162.240000000002</v>
      </c>
      <c r="L8889" s="212">
        <v>32807.519999999997</v>
      </c>
      <c r="M8889" s="239">
        <f t="shared" si="699"/>
        <v>0.51519999999974975</v>
      </c>
      <c r="N8889" s="239"/>
      <c r="O8889" s="178"/>
      <c r="P8889" s="178"/>
      <c r="Q8889" s="178"/>
      <c r="R8889" s="178"/>
      <c r="S8889" s="178"/>
      <c r="T8889" s="178"/>
      <c r="U8889" s="178"/>
      <c r="V8889" s="178"/>
      <c r="W8889" s="178"/>
      <c r="X8889" s="178"/>
      <c r="Y8889" s="210">
        <f t="shared" si="698"/>
        <v>0.40656703100602276</v>
      </c>
      <c r="Z8889" s="211">
        <f t="shared" si="700"/>
        <v>0.44</v>
      </c>
      <c r="AA8889" s="178"/>
      <c r="AB8889" s="178"/>
      <c r="AC8889" s="178"/>
    </row>
    <row r="8890" spans="2:29" x14ac:dyDescent="0.35">
      <c r="B8890" s="222">
        <v>896700</v>
      </c>
      <c r="C8890" s="208">
        <v>384044</v>
      </c>
      <c r="D8890" s="309">
        <v>21122.42</v>
      </c>
      <c r="E8890" s="206">
        <v>30723.52</v>
      </c>
      <c r="F8890" s="206">
        <v>34563.96</v>
      </c>
      <c r="G8890" s="205">
        <f t="shared" si="701"/>
        <v>0.42828593732574999</v>
      </c>
      <c r="H8890" s="207">
        <f t="shared" si="702"/>
        <v>0.45</v>
      </c>
      <c r="I8890" s="213">
        <v>364574</v>
      </c>
      <c r="J8890" s="213">
        <v>20051.57</v>
      </c>
      <c r="K8890" s="212">
        <v>29165.919999999998</v>
      </c>
      <c r="L8890" s="212">
        <v>32811.660000000003</v>
      </c>
      <c r="M8890" s="239">
        <f t="shared" si="699"/>
        <v>0.51529999999998832</v>
      </c>
      <c r="N8890" s="239"/>
      <c r="O8890" s="178"/>
      <c r="P8890" s="178"/>
      <c r="Q8890" s="178"/>
      <c r="R8890" s="178"/>
      <c r="S8890" s="178"/>
      <c r="T8890" s="178"/>
      <c r="U8890" s="178"/>
      <c r="V8890" s="178"/>
      <c r="W8890" s="178"/>
      <c r="X8890" s="178"/>
      <c r="Y8890" s="210">
        <f t="shared" si="698"/>
        <v>0.40657298985167839</v>
      </c>
      <c r="Z8890" s="211">
        <f t="shared" si="700"/>
        <v>0.46</v>
      </c>
      <c r="AA8890" s="178"/>
      <c r="AB8890" s="178"/>
      <c r="AC8890" s="178"/>
    </row>
    <row r="8891" spans="2:29" x14ac:dyDescent="0.35">
      <c r="B8891" s="222">
        <v>896800</v>
      </c>
      <c r="C8891" s="208">
        <v>384089</v>
      </c>
      <c r="D8891" s="309">
        <v>21124.89</v>
      </c>
      <c r="E8891" s="206">
        <v>30727.119999999999</v>
      </c>
      <c r="F8891" s="206">
        <v>34568.01</v>
      </c>
      <c r="G8891" s="205">
        <f t="shared" si="701"/>
        <v>0.42828835860838538</v>
      </c>
      <c r="H8891" s="207">
        <f t="shared" si="702"/>
        <v>0.45</v>
      </c>
      <c r="I8891" s="213">
        <v>364618</v>
      </c>
      <c r="J8891" s="213">
        <v>20053.990000000002</v>
      </c>
      <c r="K8891" s="212">
        <v>29169.439999999999</v>
      </c>
      <c r="L8891" s="212">
        <v>32815.620000000003</v>
      </c>
      <c r="M8891" s="239">
        <f t="shared" si="699"/>
        <v>0.51520000000025901</v>
      </c>
      <c r="N8891" s="239"/>
      <c r="O8891" s="178"/>
      <c r="P8891" s="178"/>
      <c r="Q8891" s="178"/>
      <c r="R8891" s="178"/>
      <c r="S8891" s="178"/>
      <c r="T8891" s="178"/>
      <c r="U8891" s="178"/>
      <c r="V8891" s="178"/>
      <c r="W8891" s="178"/>
      <c r="X8891" s="178"/>
      <c r="Y8891" s="210">
        <f t="shared" si="698"/>
        <v>0.40657671721677074</v>
      </c>
      <c r="Z8891" s="211">
        <f t="shared" si="700"/>
        <v>0.44</v>
      </c>
      <c r="AA8891" s="178"/>
      <c r="AB8891" s="178"/>
      <c r="AC8891" s="178"/>
    </row>
    <row r="8892" spans="2:29" x14ac:dyDescent="0.35">
      <c r="B8892" s="222">
        <v>896900</v>
      </c>
      <c r="C8892" s="208">
        <v>384134</v>
      </c>
      <c r="D8892" s="309">
        <v>21127.37</v>
      </c>
      <c r="E8892" s="206">
        <v>30730.720000000001</v>
      </c>
      <c r="F8892" s="206">
        <v>34572.06</v>
      </c>
      <c r="G8892" s="205">
        <f t="shared" si="701"/>
        <v>0.42829077935109822</v>
      </c>
      <c r="H8892" s="207">
        <f t="shared" si="702"/>
        <v>0.45</v>
      </c>
      <c r="I8892" s="213">
        <v>364664</v>
      </c>
      <c r="J8892" s="213">
        <v>20056.52</v>
      </c>
      <c r="K8892" s="212">
        <v>29173.119999999999</v>
      </c>
      <c r="L8892" s="212">
        <v>32819.760000000002</v>
      </c>
      <c r="M8892" s="239">
        <f t="shared" si="699"/>
        <v>0.5152999999999156</v>
      </c>
      <c r="N8892" s="239"/>
      <c r="O8892" s="178"/>
      <c r="P8892" s="178"/>
      <c r="Q8892" s="178"/>
      <c r="R8892" s="178"/>
      <c r="S8892" s="178"/>
      <c r="T8892" s="178"/>
      <c r="U8892" s="178"/>
      <c r="V8892" s="178"/>
      <c r="W8892" s="178"/>
      <c r="X8892" s="178"/>
      <c r="Y8892" s="210">
        <f t="shared" si="698"/>
        <v>0.40658267365369605</v>
      </c>
      <c r="Z8892" s="211">
        <f t="shared" si="700"/>
        <v>0.46</v>
      </c>
      <c r="AA8892" s="178"/>
      <c r="AB8892" s="178"/>
      <c r="AC8892" s="178"/>
    </row>
    <row r="8893" spans="2:29" x14ac:dyDescent="0.35">
      <c r="B8893" s="222">
        <v>897000</v>
      </c>
      <c r="C8893" s="208">
        <v>384179</v>
      </c>
      <c r="D8893" s="309">
        <v>21129.84</v>
      </c>
      <c r="E8893" s="206">
        <v>30734.32</v>
      </c>
      <c r="F8893" s="206">
        <v>34576.11</v>
      </c>
      <c r="G8893" s="205">
        <f t="shared" si="701"/>
        <v>0.42829319955406914</v>
      </c>
      <c r="H8893" s="207">
        <f t="shared" si="702"/>
        <v>0.45</v>
      </c>
      <c r="I8893" s="213">
        <v>364708</v>
      </c>
      <c r="J8893" s="213">
        <v>20058.939999999999</v>
      </c>
      <c r="K8893" s="212">
        <v>29176.639999999999</v>
      </c>
      <c r="L8893" s="212">
        <v>32823.72</v>
      </c>
      <c r="M8893" s="239">
        <f t="shared" si="699"/>
        <v>0.51520000000018629</v>
      </c>
      <c r="N8893" s="239"/>
      <c r="O8893" s="178"/>
      <c r="P8893" s="178"/>
      <c r="Q8893" s="178"/>
      <c r="R8893" s="178"/>
      <c r="S8893" s="178"/>
      <c r="T8893" s="178"/>
      <c r="U8893" s="178"/>
      <c r="V8893" s="178"/>
      <c r="W8893" s="178"/>
      <c r="X8893" s="178"/>
      <c r="Y8893" s="210">
        <f t="shared" si="698"/>
        <v>0.40658639910813826</v>
      </c>
      <c r="Z8893" s="211">
        <f t="shared" si="700"/>
        <v>0.44</v>
      </c>
      <c r="AA8893" s="178"/>
      <c r="AB8893" s="178"/>
      <c r="AC8893" s="178"/>
    </row>
    <row r="8894" spans="2:29" x14ac:dyDescent="0.35">
      <c r="B8894" s="222">
        <v>897100</v>
      </c>
      <c r="C8894" s="208">
        <v>384224</v>
      </c>
      <c r="D8894" s="309">
        <v>21132.32</v>
      </c>
      <c r="E8894" s="206">
        <v>30737.919999999998</v>
      </c>
      <c r="F8894" s="206">
        <v>34580.160000000003</v>
      </c>
      <c r="G8894" s="205">
        <f t="shared" si="701"/>
        <v>0.42829561921747855</v>
      </c>
      <c r="H8894" s="207">
        <f t="shared" si="702"/>
        <v>0.45</v>
      </c>
      <c r="I8894" s="213">
        <v>364754</v>
      </c>
      <c r="J8894" s="213">
        <v>20061.47</v>
      </c>
      <c r="K8894" s="212">
        <v>29180.32</v>
      </c>
      <c r="L8894" s="212">
        <v>32827.86</v>
      </c>
      <c r="M8894" s="239">
        <f t="shared" si="699"/>
        <v>0.51529999999984288</v>
      </c>
      <c r="N8894" s="239"/>
      <c r="O8894" s="178"/>
      <c r="P8894" s="178"/>
      <c r="Q8894" s="178"/>
      <c r="R8894" s="178"/>
      <c r="S8894" s="178"/>
      <c r="T8894" s="178"/>
      <c r="U8894" s="178"/>
      <c r="V8894" s="178"/>
      <c r="W8894" s="178"/>
      <c r="X8894" s="178"/>
      <c r="Y8894" s="210">
        <f t="shared" si="698"/>
        <v>0.40659235313788877</v>
      </c>
      <c r="Z8894" s="211">
        <f t="shared" si="700"/>
        <v>0.46</v>
      </c>
      <c r="AA8894" s="178"/>
      <c r="AB8894" s="178"/>
      <c r="AC8894" s="178"/>
    </row>
    <row r="8895" spans="2:29" x14ac:dyDescent="0.35">
      <c r="B8895" s="222">
        <v>897200</v>
      </c>
      <c r="C8895" s="208">
        <v>384269</v>
      </c>
      <c r="D8895" s="309">
        <v>21134.79</v>
      </c>
      <c r="E8895" s="206">
        <v>30741.52</v>
      </c>
      <c r="F8895" s="206">
        <v>34584.21</v>
      </c>
      <c r="G8895" s="205">
        <f t="shared" si="701"/>
        <v>0.42829803834150693</v>
      </c>
      <c r="H8895" s="207">
        <f t="shared" si="702"/>
        <v>0.45</v>
      </c>
      <c r="I8895" s="213">
        <v>364798</v>
      </c>
      <c r="J8895" s="213">
        <v>20063.89</v>
      </c>
      <c r="K8895" s="212">
        <v>29183.84</v>
      </c>
      <c r="L8895" s="212">
        <v>32831.82</v>
      </c>
      <c r="M8895" s="239">
        <f t="shared" si="699"/>
        <v>0.51519999999996802</v>
      </c>
      <c r="N8895" s="239"/>
      <c r="O8895" s="178"/>
      <c r="P8895" s="178"/>
      <c r="Q8895" s="178"/>
      <c r="R8895" s="178"/>
      <c r="S8895" s="178"/>
      <c r="T8895" s="178"/>
      <c r="U8895" s="178"/>
      <c r="V8895" s="178"/>
      <c r="W8895" s="178"/>
      <c r="X8895" s="178"/>
      <c r="Y8895" s="210">
        <f t="shared" si="698"/>
        <v>0.40659607668301384</v>
      </c>
      <c r="Z8895" s="211">
        <f t="shared" si="700"/>
        <v>0.44</v>
      </c>
      <c r="AA8895" s="178"/>
      <c r="AB8895" s="178"/>
      <c r="AC8895" s="178"/>
    </row>
    <row r="8896" spans="2:29" x14ac:dyDescent="0.35">
      <c r="B8896" s="222">
        <v>897300</v>
      </c>
      <c r="C8896" s="208">
        <v>384314</v>
      </c>
      <c r="D8896" s="309">
        <v>21137.27</v>
      </c>
      <c r="E8896" s="206">
        <v>30745.119999999999</v>
      </c>
      <c r="F8896" s="206">
        <v>34588.26</v>
      </c>
      <c r="G8896" s="205">
        <f t="shared" si="701"/>
        <v>0.42830045692633456</v>
      </c>
      <c r="H8896" s="207">
        <f t="shared" si="702"/>
        <v>0.45</v>
      </c>
      <c r="I8896" s="213">
        <v>364844</v>
      </c>
      <c r="J8896" s="213">
        <v>20066.419999999998</v>
      </c>
      <c r="K8896" s="212">
        <v>29187.52</v>
      </c>
      <c r="L8896" s="212">
        <v>32835.96</v>
      </c>
      <c r="M8896" s="239">
        <f t="shared" si="699"/>
        <v>0.51530000000027942</v>
      </c>
      <c r="N8896" s="239"/>
      <c r="O8896" s="178"/>
      <c r="P8896" s="178"/>
      <c r="Q8896" s="178"/>
      <c r="R8896" s="178"/>
      <c r="S8896" s="178"/>
      <c r="T8896" s="178"/>
      <c r="U8896" s="178"/>
      <c r="V8896" s="178"/>
      <c r="W8896" s="178"/>
      <c r="X8896" s="178"/>
      <c r="Y8896" s="210">
        <f t="shared" si="698"/>
        <v>0.40660202830714365</v>
      </c>
      <c r="Z8896" s="211">
        <f t="shared" si="700"/>
        <v>0.46</v>
      </c>
      <c r="AA8896" s="178"/>
      <c r="AB8896" s="178"/>
      <c r="AC8896" s="178"/>
    </row>
    <row r="8897" spans="2:29" x14ac:dyDescent="0.35">
      <c r="B8897" s="222">
        <v>897400</v>
      </c>
      <c r="C8897" s="208">
        <v>384359</v>
      </c>
      <c r="D8897" s="309">
        <v>21139.74</v>
      </c>
      <c r="E8897" s="206">
        <v>30748.720000000001</v>
      </c>
      <c r="F8897" s="206">
        <v>34592.31</v>
      </c>
      <c r="G8897" s="205">
        <f t="shared" si="701"/>
        <v>0.42830287497214176</v>
      </c>
      <c r="H8897" s="207">
        <f t="shared" si="702"/>
        <v>0.45</v>
      </c>
      <c r="I8897" s="213">
        <v>364888</v>
      </c>
      <c r="J8897" s="213">
        <v>20068.84</v>
      </c>
      <c r="K8897" s="212">
        <v>29191.040000000001</v>
      </c>
      <c r="L8897" s="212">
        <v>32839.919999999998</v>
      </c>
      <c r="M8897" s="239">
        <f t="shared" si="699"/>
        <v>0.51519999999982247</v>
      </c>
      <c r="N8897" s="239"/>
      <c r="O8897" s="178"/>
      <c r="P8897" s="178"/>
      <c r="Q8897" s="178"/>
      <c r="R8897" s="178"/>
      <c r="S8897" s="178"/>
      <c r="T8897" s="178"/>
      <c r="U8897" s="178"/>
      <c r="V8897" s="178"/>
      <c r="W8897" s="178"/>
      <c r="X8897" s="178"/>
      <c r="Y8897" s="210">
        <f t="shared" si="698"/>
        <v>0.4066057499442835</v>
      </c>
      <c r="Z8897" s="211">
        <f t="shared" si="700"/>
        <v>0.44</v>
      </c>
      <c r="AA8897" s="178"/>
      <c r="AB8897" s="178"/>
      <c r="AC8897" s="178"/>
    </row>
    <row r="8898" spans="2:29" x14ac:dyDescent="0.35">
      <c r="B8898" s="222">
        <v>897500</v>
      </c>
      <c r="C8898" s="208">
        <v>384404</v>
      </c>
      <c r="D8898" s="309">
        <v>21142.22</v>
      </c>
      <c r="E8898" s="206">
        <v>30752.32</v>
      </c>
      <c r="F8898" s="206">
        <v>34596.36</v>
      </c>
      <c r="G8898" s="205">
        <f t="shared" si="701"/>
        <v>0.42830529247910865</v>
      </c>
      <c r="H8898" s="207">
        <f t="shared" si="702"/>
        <v>0.45</v>
      </c>
      <c r="I8898" s="213">
        <v>364934</v>
      </c>
      <c r="J8898" s="213">
        <v>20071.37</v>
      </c>
      <c r="K8898" s="212">
        <v>29194.720000000001</v>
      </c>
      <c r="L8898" s="212">
        <v>32844.06</v>
      </c>
      <c r="M8898" s="239">
        <f t="shared" si="699"/>
        <v>0.51529999999955178</v>
      </c>
      <c r="N8898" s="239"/>
      <c r="O8898" s="178"/>
      <c r="P8898" s="178"/>
      <c r="Q8898" s="178"/>
      <c r="R8898" s="178"/>
      <c r="S8898" s="178"/>
      <c r="T8898" s="178"/>
      <c r="U8898" s="178"/>
      <c r="V8898" s="178"/>
      <c r="W8898" s="178"/>
      <c r="X8898" s="178"/>
      <c r="Y8898" s="210">
        <f t="shared" si="698"/>
        <v>0.40661169916434542</v>
      </c>
      <c r="Z8898" s="211">
        <f t="shared" si="700"/>
        <v>0.46</v>
      </c>
      <c r="AA8898" s="178"/>
      <c r="AB8898" s="178"/>
      <c r="AC8898" s="178"/>
    </row>
    <row r="8899" spans="2:29" x14ac:dyDescent="0.35">
      <c r="B8899" s="222">
        <v>897600</v>
      </c>
      <c r="C8899" s="208">
        <v>384449</v>
      </c>
      <c r="D8899" s="309">
        <v>21144.69</v>
      </c>
      <c r="E8899" s="206">
        <v>30755.919999999998</v>
      </c>
      <c r="F8899" s="206">
        <v>34600.410000000003</v>
      </c>
      <c r="G8899" s="205">
        <f t="shared" si="701"/>
        <v>0.42830770944741531</v>
      </c>
      <c r="H8899" s="207">
        <f t="shared" si="702"/>
        <v>0.45</v>
      </c>
      <c r="I8899" s="213">
        <v>364978</v>
      </c>
      <c r="J8899" s="213">
        <v>20073.79</v>
      </c>
      <c r="K8899" s="212">
        <v>29198.240000000002</v>
      </c>
      <c r="L8899" s="212">
        <v>32848.019999999997</v>
      </c>
      <c r="M8899" s="239">
        <f t="shared" si="699"/>
        <v>0.51519999999974975</v>
      </c>
      <c r="N8899" s="239"/>
      <c r="O8899" s="178"/>
      <c r="P8899" s="178"/>
      <c r="Q8899" s="178"/>
      <c r="R8899" s="178"/>
      <c r="S8899" s="178"/>
      <c r="T8899" s="178"/>
      <c r="U8899" s="178"/>
      <c r="V8899" s="178"/>
      <c r="W8899" s="178"/>
      <c r="X8899" s="178"/>
      <c r="Y8899" s="210">
        <f t="shared" ref="Y8899:Y8962" si="703">I8899/$B8899</f>
        <v>0.40661541889483066</v>
      </c>
      <c r="Z8899" s="211">
        <f t="shared" si="700"/>
        <v>0.44</v>
      </c>
      <c r="AA8899" s="178"/>
      <c r="AB8899" s="178"/>
      <c r="AC8899" s="178"/>
    </row>
    <row r="8900" spans="2:29" x14ac:dyDescent="0.35">
      <c r="B8900" s="222">
        <v>897700</v>
      </c>
      <c r="C8900" s="208">
        <v>384494</v>
      </c>
      <c r="D8900" s="309">
        <v>21147.17</v>
      </c>
      <c r="E8900" s="206">
        <v>30759.52</v>
      </c>
      <c r="F8900" s="206">
        <v>34604.46</v>
      </c>
      <c r="G8900" s="205">
        <f t="shared" si="701"/>
        <v>0.42831012587724182</v>
      </c>
      <c r="H8900" s="207">
        <f t="shared" si="702"/>
        <v>0.45</v>
      </c>
      <c r="I8900" s="213">
        <v>365024</v>
      </c>
      <c r="J8900" s="213">
        <v>20076.32</v>
      </c>
      <c r="K8900" s="212">
        <v>29201.919999999998</v>
      </c>
      <c r="L8900" s="212">
        <v>32852.160000000003</v>
      </c>
      <c r="M8900" s="239">
        <f t="shared" ref="M8900:M8963" si="704">(C8900+D8900+F8900-C8899-D8899-F8899)/100</f>
        <v>0.51529999999998832</v>
      </c>
      <c r="N8900" s="239"/>
      <c r="O8900" s="178"/>
      <c r="P8900" s="178"/>
      <c r="Q8900" s="178"/>
      <c r="R8900" s="178"/>
      <c r="S8900" s="178"/>
      <c r="T8900" s="178"/>
      <c r="U8900" s="178"/>
      <c r="V8900" s="178"/>
      <c r="W8900" s="178"/>
      <c r="X8900" s="178"/>
      <c r="Y8900" s="210">
        <f t="shared" si="703"/>
        <v>0.40662136571237606</v>
      </c>
      <c r="Z8900" s="211">
        <f t="shared" ref="Z8900:Z8963" si="705">(I8900-I8899)/($B8900-$B8899)</f>
        <v>0.46</v>
      </c>
      <c r="AA8900" s="178"/>
      <c r="AB8900" s="178"/>
      <c r="AC8900" s="178"/>
    </row>
    <row r="8901" spans="2:29" x14ac:dyDescent="0.35">
      <c r="B8901" s="222">
        <v>897800</v>
      </c>
      <c r="C8901" s="208">
        <v>384539</v>
      </c>
      <c r="D8901" s="309">
        <v>21149.64</v>
      </c>
      <c r="E8901" s="206">
        <v>30763.119999999999</v>
      </c>
      <c r="F8901" s="206">
        <v>34608.51</v>
      </c>
      <c r="G8901" s="205">
        <f t="shared" ref="G8901:G8964" si="706">C8901/B8901</f>
        <v>0.4283125417687681</v>
      </c>
      <c r="H8901" s="207">
        <f t="shared" ref="H8901:H8964" si="707">(C8901-C8900)/(B8901-B8900)</f>
        <v>0.45</v>
      </c>
      <c r="I8901" s="213">
        <v>365068</v>
      </c>
      <c r="J8901" s="213">
        <v>20078.740000000002</v>
      </c>
      <c r="K8901" s="212">
        <v>29205.439999999999</v>
      </c>
      <c r="L8901" s="212">
        <v>32856.120000000003</v>
      </c>
      <c r="M8901" s="239">
        <f t="shared" si="704"/>
        <v>0.51520000000025901</v>
      </c>
      <c r="N8901" s="239"/>
      <c r="O8901" s="178"/>
      <c r="P8901" s="178"/>
      <c r="Q8901" s="178"/>
      <c r="R8901" s="178"/>
      <c r="S8901" s="178"/>
      <c r="T8901" s="178"/>
      <c r="U8901" s="178"/>
      <c r="V8901" s="178"/>
      <c r="W8901" s="178"/>
      <c r="X8901" s="178"/>
      <c r="Y8901" s="210">
        <f t="shared" si="703"/>
        <v>0.40662508353753618</v>
      </c>
      <c r="Z8901" s="211">
        <f t="shared" si="705"/>
        <v>0.44</v>
      </c>
      <c r="AA8901" s="178"/>
      <c r="AB8901" s="178"/>
      <c r="AC8901" s="178"/>
    </row>
    <row r="8902" spans="2:29" x14ac:dyDescent="0.35">
      <c r="B8902" s="222">
        <v>897900</v>
      </c>
      <c r="C8902" s="208">
        <v>384584</v>
      </c>
      <c r="D8902" s="309">
        <v>21152.12</v>
      </c>
      <c r="E8902" s="206">
        <v>30766.720000000001</v>
      </c>
      <c r="F8902" s="206">
        <v>34612.559999999998</v>
      </c>
      <c r="G8902" s="205">
        <f t="shared" si="706"/>
        <v>0.42831495712217393</v>
      </c>
      <c r="H8902" s="207">
        <f t="shared" si="707"/>
        <v>0.45</v>
      </c>
      <c r="I8902" s="213">
        <v>365114</v>
      </c>
      <c r="J8902" s="213">
        <v>20081.27</v>
      </c>
      <c r="K8902" s="212">
        <v>29209.119999999999</v>
      </c>
      <c r="L8902" s="212">
        <v>32860.26</v>
      </c>
      <c r="M8902" s="239">
        <f t="shared" si="704"/>
        <v>0.5152999999999156</v>
      </c>
      <c r="N8902" s="239"/>
      <c r="O8902" s="178"/>
      <c r="P8902" s="178"/>
      <c r="Q8902" s="178"/>
      <c r="R8902" s="178"/>
      <c r="S8902" s="178"/>
      <c r="T8902" s="178"/>
      <c r="U8902" s="178"/>
      <c r="V8902" s="178"/>
      <c r="W8902" s="178"/>
      <c r="X8902" s="178"/>
      <c r="Y8902" s="210">
        <f t="shared" si="703"/>
        <v>0.40663102795411515</v>
      </c>
      <c r="Z8902" s="211">
        <f t="shared" si="705"/>
        <v>0.46</v>
      </c>
      <c r="AA8902" s="178"/>
      <c r="AB8902" s="178"/>
      <c r="AC8902" s="178"/>
    </row>
    <row r="8903" spans="2:29" x14ac:dyDescent="0.35">
      <c r="B8903" s="222">
        <v>898000</v>
      </c>
      <c r="C8903" s="208">
        <v>384629</v>
      </c>
      <c r="D8903" s="309">
        <v>21154.59</v>
      </c>
      <c r="E8903" s="206">
        <v>30770.32</v>
      </c>
      <c r="F8903" s="206">
        <v>34616.61</v>
      </c>
      <c r="G8903" s="205">
        <f t="shared" si="706"/>
        <v>0.42831737193763919</v>
      </c>
      <c r="H8903" s="207">
        <f t="shared" si="707"/>
        <v>0.45</v>
      </c>
      <c r="I8903" s="213">
        <v>365158</v>
      </c>
      <c r="J8903" s="213">
        <v>20083.689999999999</v>
      </c>
      <c r="K8903" s="212">
        <v>29212.639999999999</v>
      </c>
      <c r="L8903" s="212">
        <v>32864.22</v>
      </c>
      <c r="M8903" s="239">
        <f t="shared" si="704"/>
        <v>0.51520000000018629</v>
      </c>
      <c r="N8903" s="239"/>
      <c r="O8903" s="178"/>
      <c r="P8903" s="178"/>
      <c r="Q8903" s="178"/>
      <c r="R8903" s="178"/>
      <c r="S8903" s="178"/>
      <c r="T8903" s="178"/>
      <c r="U8903" s="178"/>
      <c r="V8903" s="178"/>
      <c r="W8903" s="178"/>
      <c r="X8903" s="178"/>
      <c r="Y8903" s="210">
        <f t="shared" si="703"/>
        <v>0.40663474387527837</v>
      </c>
      <c r="Z8903" s="211">
        <f t="shared" si="705"/>
        <v>0.44</v>
      </c>
      <c r="AA8903" s="178"/>
      <c r="AB8903" s="178"/>
      <c r="AC8903" s="178"/>
    </row>
    <row r="8904" spans="2:29" x14ac:dyDescent="0.35">
      <c r="B8904" s="222">
        <v>898100</v>
      </c>
      <c r="C8904" s="208">
        <v>384674</v>
      </c>
      <c r="D8904" s="309">
        <v>21157.07</v>
      </c>
      <c r="E8904" s="206">
        <v>30773.919999999998</v>
      </c>
      <c r="F8904" s="206">
        <v>34620.660000000003</v>
      </c>
      <c r="G8904" s="205">
        <f t="shared" si="706"/>
        <v>0.4283197862153435</v>
      </c>
      <c r="H8904" s="207">
        <f t="shared" si="707"/>
        <v>0.45</v>
      </c>
      <c r="I8904" s="213">
        <v>365204</v>
      </c>
      <c r="J8904" s="213">
        <v>20086.22</v>
      </c>
      <c r="K8904" s="212">
        <v>29216.32</v>
      </c>
      <c r="L8904" s="212">
        <v>32868.36</v>
      </c>
      <c r="M8904" s="239">
        <f t="shared" si="704"/>
        <v>0.51529999999984288</v>
      </c>
      <c r="N8904" s="239"/>
      <c r="O8904" s="178"/>
      <c r="P8904" s="178"/>
      <c r="Q8904" s="178"/>
      <c r="R8904" s="178"/>
      <c r="S8904" s="178"/>
      <c r="T8904" s="178"/>
      <c r="U8904" s="178"/>
      <c r="V8904" s="178"/>
      <c r="W8904" s="178"/>
      <c r="X8904" s="178"/>
      <c r="Y8904" s="210">
        <f t="shared" si="703"/>
        <v>0.40664068589243957</v>
      </c>
      <c r="Z8904" s="211">
        <f t="shared" si="705"/>
        <v>0.46</v>
      </c>
      <c r="AA8904" s="178"/>
      <c r="AB8904" s="178"/>
      <c r="AC8904" s="178"/>
    </row>
    <row r="8905" spans="2:29" x14ac:dyDescent="0.35">
      <c r="B8905" s="222">
        <v>898200</v>
      </c>
      <c r="C8905" s="208">
        <v>384719</v>
      </c>
      <c r="D8905" s="309">
        <v>21159.54</v>
      </c>
      <c r="E8905" s="206">
        <v>30777.52</v>
      </c>
      <c r="F8905" s="206">
        <v>34624.71</v>
      </c>
      <c r="G8905" s="205">
        <f t="shared" si="706"/>
        <v>0.4283221999554665</v>
      </c>
      <c r="H8905" s="207">
        <f t="shared" si="707"/>
        <v>0.45</v>
      </c>
      <c r="I8905" s="213">
        <v>365248</v>
      </c>
      <c r="J8905" s="213">
        <v>20088.64</v>
      </c>
      <c r="K8905" s="212">
        <v>29219.84</v>
      </c>
      <c r="L8905" s="212">
        <v>32872.32</v>
      </c>
      <c r="M8905" s="239">
        <f t="shared" si="704"/>
        <v>0.51519999999996802</v>
      </c>
      <c r="N8905" s="239"/>
      <c r="O8905" s="178"/>
      <c r="P8905" s="178"/>
      <c r="Q8905" s="178"/>
      <c r="R8905" s="178"/>
      <c r="S8905" s="178"/>
      <c r="T8905" s="178"/>
      <c r="U8905" s="178"/>
      <c r="V8905" s="178"/>
      <c r="W8905" s="178"/>
      <c r="X8905" s="178"/>
      <c r="Y8905" s="210">
        <f t="shared" si="703"/>
        <v>0.40664439991093299</v>
      </c>
      <c r="Z8905" s="211">
        <f t="shared" si="705"/>
        <v>0.44</v>
      </c>
      <c r="AA8905" s="178"/>
      <c r="AB8905" s="178"/>
      <c r="AC8905" s="178"/>
    </row>
    <row r="8906" spans="2:29" x14ac:dyDescent="0.35">
      <c r="B8906" s="222">
        <v>898300</v>
      </c>
      <c r="C8906" s="208">
        <v>384764</v>
      </c>
      <c r="D8906" s="309">
        <v>21162.02</v>
      </c>
      <c r="E8906" s="206">
        <v>30781.119999999999</v>
      </c>
      <c r="F8906" s="206">
        <v>34628.76</v>
      </c>
      <c r="G8906" s="205">
        <f t="shared" si="706"/>
        <v>0.42832461315818771</v>
      </c>
      <c r="H8906" s="207">
        <f t="shared" si="707"/>
        <v>0.45</v>
      </c>
      <c r="I8906" s="213">
        <v>365294</v>
      </c>
      <c r="J8906" s="213">
        <v>20091.169999999998</v>
      </c>
      <c r="K8906" s="212">
        <v>29223.52</v>
      </c>
      <c r="L8906" s="212">
        <v>32876.46</v>
      </c>
      <c r="M8906" s="239">
        <f t="shared" si="704"/>
        <v>0.51530000000027942</v>
      </c>
      <c r="N8906" s="239"/>
      <c r="O8906" s="178"/>
      <c r="P8906" s="178"/>
      <c r="Q8906" s="178"/>
      <c r="R8906" s="178"/>
      <c r="S8906" s="178"/>
      <c r="T8906" s="178"/>
      <c r="U8906" s="178"/>
      <c r="V8906" s="178"/>
      <c r="W8906" s="178"/>
      <c r="X8906" s="178"/>
      <c r="Y8906" s="210">
        <f t="shared" si="703"/>
        <v>0.40665033953022378</v>
      </c>
      <c r="Z8906" s="211">
        <f t="shared" si="705"/>
        <v>0.46</v>
      </c>
      <c r="AA8906" s="178"/>
      <c r="AB8906" s="178"/>
      <c r="AC8906" s="178"/>
    </row>
    <row r="8907" spans="2:29" x14ac:dyDescent="0.35">
      <c r="B8907" s="222">
        <v>898400</v>
      </c>
      <c r="C8907" s="208">
        <v>384809</v>
      </c>
      <c r="D8907" s="309">
        <v>21164.49</v>
      </c>
      <c r="E8907" s="206">
        <v>30784.720000000001</v>
      </c>
      <c r="F8907" s="206">
        <v>34632.81</v>
      </c>
      <c r="G8907" s="205">
        <f t="shared" si="706"/>
        <v>0.42832702582368654</v>
      </c>
      <c r="H8907" s="207">
        <f t="shared" si="707"/>
        <v>0.45</v>
      </c>
      <c r="I8907" s="213">
        <v>365338</v>
      </c>
      <c r="J8907" s="213">
        <v>20093.59</v>
      </c>
      <c r="K8907" s="212">
        <v>29227.040000000001</v>
      </c>
      <c r="L8907" s="212">
        <v>32880.42</v>
      </c>
      <c r="M8907" s="239">
        <f t="shared" si="704"/>
        <v>0.51519999999982247</v>
      </c>
      <c r="N8907" s="239"/>
      <c r="O8907" s="178"/>
      <c r="P8907" s="178"/>
      <c r="Q8907" s="178"/>
      <c r="R8907" s="178"/>
      <c r="S8907" s="178"/>
      <c r="T8907" s="178"/>
      <c r="U8907" s="178"/>
      <c r="V8907" s="178"/>
      <c r="W8907" s="178"/>
      <c r="X8907" s="178"/>
      <c r="Y8907" s="210">
        <f t="shared" si="703"/>
        <v>0.40665405164737312</v>
      </c>
      <c r="Z8907" s="211">
        <f t="shared" si="705"/>
        <v>0.44</v>
      </c>
      <c r="AA8907" s="178"/>
      <c r="AB8907" s="178"/>
      <c r="AC8907" s="178"/>
    </row>
    <row r="8908" spans="2:29" x14ac:dyDescent="0.35">
      <c r="B8908" s="222">
        <v>898500</v>
      </c>
      <c r="C8908" s="208">
        <v>384854</v>
      </c>
      <c r="D8908" s="309">
        <v>21166.97</v>
      </c>
      <c r="E8908" s="206">
        <v>30788.32</v>
      </c>
      <c r="F8908" s="206">
        <v>34636.86</v>
      </c>
      <c r="G8908" s="205">
        <f t="shared" si="706"/>
        <v>0.42832943795214246</v>
      </c>
      <c r="H8908" s="207">
        <f t="shared" si="707"/>
        <v>0.45</v>
      </c>
      <c r="I8908" s="213">
        <v>365384</v>
      </c>
      <c r="J8908" s="213">
        <v>20096.12</v>
      </c>
      <c r="K8908" s="212">
        <v>29230.720000000001</v>
      </c>
      <c r="L8908" s="212">
        <v>32884.559999999998</v>
      </c>
      <c r="M8908" s="239">
        <f t="shared" si="704"/>
        <v>0.51529999999955178</v>
      </c>
      <c r="N8908" s="239"/>
      <c r="O8908" s="178"/>
      <c r="P8908" s="178"/>
      <c r="Q8908" s="178"/>
      <c r="R8908" s="178"/>
      <c r="S8908" s="178"/>
      <c r="T8908" s="178"/>
      <c r="U8908" s="178"/>
      <c r="V8908" s="178"/>
      <c r="W8908" s="178"/>
      <c r="X8908" s="178"/>
      <c r="Y8908" s="210">
        <f t="shared" si="703"/>
        <v>0.40665998887033944</v>
      </c>
      <c r="Z8908" s="211">
        <f t="shared" si="705"/>
        <v>0.46</v>
      </c>
      <c r="AA8908" s="178"/>
      <c r="AB8908" s="178"/>
      <c r="AC8908" s="178"/>
    </row>
    <row r="8909" spans="2:29" x14ac:dyDescent="0.35">
      <c r="B8909" s="222">
        <v>898600</v>
      </c>
      <c r="C8909" s="208">
        <v>384899</v>
      </c>
      <c r="D8909" s="309">
        <v>21169.439999999999</v>
      </c>
      <c r="E8909" s="206">
        <v>30791.919999999998</v>
      </c>
      <c r="F8909" s="206">
        <v>34640.910000000003</v>
      </c>
      <c r="G8909" s="205">
        <f t="shared" si="706"/>
        <v>0.42833184954373471</v>
      </c>
      <c r="H8909" s="207">
        <f t="shared" si="707"/>
        <v>0.45</v>
      </c>
      <c r="I8909" s="213">
        <v>365428</v>
      </c>
      <c r="J8909" s="213">
        <v>20098.54</v>
      </c>
      <c r="K8909" s="212">
        <v>29234.240000000002</v>
      </c>
      <c r="L8909" s="212">
        <v>32888.519999999997</v>
      </c>
      <c r="M8909" s="239">
        <f t="shared" si="704"/>
        <v>0.51519999999974975</v>
      </c>
      <c r="N8909" s="239"/>
      <c r="O8909" s="178"/>
      <c r="P8909" s="178"/>
      <c r="Q8909" s="178"/>
      <c r="R8909" s="178"/>
      <c r="S8909" s="178"/>
      <c r="T8909" s="178"/>
      <c r="U8909" s="178"/>
      <c r="V8909" s="178"/>
      <c r="W8909" s="178"/>
      <c r="X8909" s="178"/>
      <c r="Y8909" s="210">
        <f t="shared" si="703"/>
        <v>0.40666369908746941</v>
      </c>
      <c r="Z8909" s="211">
        <f t="shared" si="705"/>
        <v>0.44</v>
      </c>
      <c r="AA8909" s="178"/>
      <c r="AB8909" s="178"/>
      <c r="AC8909" s="178"/>
    </row>
    <row r="8910" spans="2:29" x14ac:dyDescent="0.35">
      <c r="B8910" s="222">
        <v>898700</v>
      </c>
      <c r="C8910" s="208">
        <v>384944</v>
      </c>
      <c r="D8910" s="309">
        <v>21171.919999999998</v>
      </c>
      <c r="E8910" s="206">
        <v>30795.52</v>
      </c>
      <c r="F8910" s="206">
        <v>34644.959999999999</v>
      </c>
      <c r="G8910" s="205">
        <f t="shared" si="706"/>
        <v>0.42833426059864249</v>
      </c>
      <c r="H8910" s="207">
        <f t="shared" si="707"/>
        <v>0.45</v>
      </c>
      <c r="I8910" s="213">
        <v>365474</v>
      </c>
      <c r="J8910" s="213">
        <v>20101.07</v>
      </c>
      <c r="K8910" s="212">
        <v>29237.919999999998</v>
      </c>
      <c r="L8910" s="212">
        <v>32892.660000000003</v>
      </c>
      <c r="M8910" s="239">
        <f t="shared" si="704"/>
        <v>0.51529999999998832</v>
      </c>
      <c r="N8910" s="239"/>
      <c r="O8910" s="178"/>
      <c r="P8910" s="178"/>
      <c r="Q8910" s="178"/>
      <c r="R8910" s="178"/>
      <c r="S8910" s="178"/>
      <c r="T8910" s="178"/>
      <c r="U8910" s="178"/>
      <c r="V8910" s="178"/>
      <c r="W8910" s="178"/>
      <c r="X8910" s="178"/>
      <c r="Y8910" s="210">
        <f t="shared" si="703"/>
        <v>0.40666963391565597</v>
      </c>
      <c r="Z8910" s="211">
        <f t="shared" si="705"/>
        <v>0.46</v>
      </c>
      <c r="AA8910" s="178"/>
      <c r="AB8910" s="178"/>
      <c r="AC8910" s="178"/>
    </row>
    <row r="8911" spans="2:29" x14ac:dyDescent="0.35">
      <c r="B8911" s="222">
        <v>898800</v>
      </c>
      <c r="C8911" s="208">
        <v>384989</v>
      </c>
      <c r="D8911" s="309">
        <v>21174.39</v>
      </c>
      <c r="E8911" s="206">
        <v>30799.119999999999</v>
      </c>
      <c r="F8911" s="206">
        <v>34649.01</v>
      </c>
      <c r="G8911" s="205">
        <f t="shared" si="706"/>
        <v>0.42833667111704493</v>
      </c>
      <c r="H8911" s="207">
        <f t="shared" si="707"/>
        <v>0.45</v>
      </c>
      <c r="I8911" s="213">
        <v>365518</v>
      </c>
      <c r="J8911" s="213">
        <v>20103.490000000002</v>
      </c>
      <c r="K8911" s="212">
        <v>29241.439999999999</v>
      </c>
      <c r="L8911" s="212">
        <v>32896.620000000003</v>
      </c>
      <c r="M8911" s="239">
        <f t="shared" si="704"/>
        <v>0.51520000000025901</v>
      </c>
      <c r="N8911" s="239"/>
      <c r="O8911" s="178"/>
      <c r="P8911" s="178"/>
      <c r="Q8911" s="178"/>
      <c r="R8911" s="178"/>
      <c r="S8911" s="178"/>
      <c r="T8911" s="178"/>
      <c r="U8911" s="178"/>
      <c r="V8911" s="178"/>
      <c r="W8911" s="178"/>
      <c r="X8911" s="178"/>
      <c r="Y8911" s="210">
        <f t="shared" si="703"/>
        <v>0.40667334223408991</v>
      </c>
      <c r="Z8911" s="211">
        <f t="shared" si="705"/>
        <v>0.44</v>
      </c>
      <c r="AA8911" s="178"/>
      <c r="AB8911" s="178"/>
      <c r="AC8911" s="178"/>
    </row>
    <row r="8912" spans="2:29" x14ac:dyDescent="0.35">
      <c r="B8912" s="222">
        <v>898900</v>
      </c>
      <c r="C8912" s="208">
        <v>385034</v>
      </c>
      <c r="D8912" s="309">
        <v>21176.87</v>
      </c>
      <c r="E8912" s="206">
        <v>30802.720000000001</v>
      </c>
      <c r="F8912" s="206">
        <v>34653.06</v>
      </c>
      <c r="G8912" s="205">
        <f t="shared" si="706"/>
        <v>0.42833908109912117</v>
      </c>
      <c r="H8912" s="207">
        <f t="shared" si="707"/>
        <v>0.45</v>
      </c>
      <c r="I8912" s="213">
        <v>365564</v>
      </c>
      <c r="J8912" s="213">
        <v>20106.02</v>
      </c>
      <c r="K8912" s="212">
        <v>29245.119999999999</v>
      </c>
      <c r="L8912" s="212">
        <v>32900.76</v>
      </c>
      <c r="M8912" s="239">
        <f t="shared" si="704"/>
        <v>0.5152999999999156</v>
      </c>
      <c r="N8912" s="239"/>
      <c r="O8912" s="178"/>
      <c r="P8912" s="178"/>
      <c r="Q8912" s="178"/>
      <c r="R8912" s="178"/>
      <c r="S8912" s="178"/>
      <c r="T8912" s="178"/>
      <c r="U8912" s="178"/>
      <c r="V8912" s="178"/>
      <c r="W8912" s="178"/>
      <c r="X8912" s="178"/>
      <c r="Y8912" s="210">
        <f t="shared" si="703"/>
        <v>0.40667927466903991</v>
      </c>
      <c r="Z8912" s="211">
        <f t="shared" si="705"/>
        <v>0.46</v>
      </c>
      <c r="AA8912" s="178"/>
      <c r="AB8912" s="178"/>
      <c r="AC8912" s="178"/>
    </row>
    <row r="8913" spans="2:29" x14ac:dyDescent="0.35">
      <c r="B8913" s="222">
        <v>899000</v>
      </c>
      <c r="C8913" s="208">
        <v>385079</v>
      </c>
      <c r="D8913" s="309">
        <v>21179.34</v>
      </c>
      <c r="E8913" s="206">
        <v>30806.32</v>
      </c>
      <c r="F8913" s="206">
        <v>34657.11</v>
      </c>
      <c r="G8913" s="205">
        <f t="shared" si="706"/>
        <v>0.42834149054505005</v>
      </c>
      <c r="H8913" s="207">
        <f t="shared" si="707"/>
        <v>0.45</v>
      </c>
      <c r="I8913" s="213">
        <v>365608</v>
      </c>
      <c r="J8913" s="213">
        <v>20108.439999999999</v>
      </c>
      <c r="K8913" s="212">
        <v>29248.639999999999</v>
      </c>
      <c r="L8913" s="212">
        <v>32904.720000000001</v>
      </c>
      <c r="M8913" s="239">
        <f t="shared" si="704"/>
        <v>0.51520000000018629</v>
      </c>
      <c r="N8913" s="239"/>
      <c r="O8913" s="178"/>
      <c r="P8913" s="178"/>
      <c r="Q8913" s="178"/>
      <c r="R8913" s="178"/>
      <c r="S8913" s="178"/>
      <c r="T8913" s="178"/>
      <c r="U8913" s="178"/>
      <c r="V8913" s="178"/>
      <c r="W8913" s="178"/>
      <c r="X8913" s="178"/>
      <c r="Y8913" s="210">
        <f t="shared" si="703"/>
        <v>0.40668298109010009</v>
      </c>
      <c r="Z8913" s="211">
        <f t="shared" si="705"/>
        <v>0.44</v>
      </c>
      <c r="AA8913" s="178"/>
      <c r="AB8913" s="178"/>
      <c r="AC8913" s="178"/>
    </row>
    <row r="8914" spans="2:29" x14ac:dyDescent="0.35">
      <c r="B8914" s="222">
        <v>899100</v>
      </c>
      <c r="C8914" s="208">
        <v>385124</v>
      </c>
      <c r="D8914" s="309">
        <v>21181.82</v>
      </c>
      <c r="E8914" s="206">
        <v>30809.919999999998</v>
      </c>
      <c r="F8914" s="206">
        <v>34661.160000000003</v>
      </c>
      <c r="G8914" s="205">
        <f t="shared" si="706"/>
        <v>0.42834389945501056</v>
      </c>
      <c r="H8914" s="207">
        <f t="shared" si="707"/>
        <v>0.45</v>
      </c>
      <c r="I8914" s="213">
        <v>365654</v>
      </c>
      <c r="J8914" s="213">
        <v>20110.97</v>
      </c>
      <c r="K8914" s="212">
        <v>29252.32</v>
      </c>
      <c r="L8914" s="212">
        <v>32908.86</v>
      </c>
      <c r="M8914" s="239">
        <f t="shared" si="704"/>
        <v>0.51529999999984288</v>
      </c>
      <c r="N8914" s="239"/>
      <c r="O8914" s="178"/>
      <c r="P8914" s="178"/>
      <c r="Q8914" s="178"/>
      <c r="R8914" s="178"/>
      <c r="S8914" s="178"/>
      <c r="T8914" s="178"/>
      <c r="U8914" s="178"/>
      <c r="V8914" s="178"/>
      <c r="W8914" s="178"/>
      <c r="X8914" s="178"/>
      <c r="Y8914" s="210">
        <f t="shared" si="703"/>
        <v>0.40668891113335559</v>
      </c>
      <c r="Z8914" s="211">
        <f t="shared" si="705"/>
        <v>0.46</v>
      </c>
      <c r="AA8914" s="178"/>
      <c r="AB8914" s="178"/>
      <c r="AC8914" s="178"/>
    </row>
    <row r="8915" spans="2:29" x14ac:dyDescent="0.35">
      <c r="B8915" s="222">
        <v>899200</v>
      </c>
      <c r="C8915" s="208">
        <v>385169</v>
      </c>
      <c r="D8915" s="309">
        <v>21184.29</v>
      </c>
      <c r="E8915" s="206">
        <v>30813.52</v>
      </c>
      <c r="F8915" s="206">
        <v>34665.21</v>
      </c>
      <c r="G8915" s="205">
        <f t="shared" si="706"/>
        <v>0.42834630782918148</v>
      </c>
      <c r="H8915" s="207">
        <f t="shared" si="707"/>
        <v>0.45</v>
      </c>
      <c r="I8915" s="213">
        <v>365698</v>
      </c>
      <c r="J8915" s="213">
        <v>20113.39</v>
      </c>
      <c r="K8915" s="212">
        <v>29255.84</v>
      </c>
      <c r="L8915" s="212">
        <v>32912.82</v>
      </c>
      <c r="M8915" s="239">
        <f t="shared" si="704"/>
        <v>0.51519999999996802</v>
      </c>
      <c r="N8915" s="239"/>
      <c r="O8915" s="178"/>
      <c r="P8915" s="178"/>
      <c r="Q8915" s="178"/>
      <c r="R8915" s="178"/>
      <c r="S8915" s="178"/>
      <c r="T8915" s="178"/>
      <c r="U8915" s="178"/>
      <c r="V8915" s="178"/>
      <c r="W8915" s="178"/>
      <c r="X8915" s="178"/>
      <c r="Y8915" s="210">
        <f t="shared" si="703"/>
        <v>0.40669261565836301</v>
      </c>
      <c r="Z8915" s="211">
        <f t="shared" si="705"/>
        <v>0.44</v>
      </c>
      <c r="AA8915" s="178"/>
      <c r="AB8915" s="178"/>
      <c r="AC8915" s="178"/>
    </row>
    <row r="8916" spans="2:29" x14ac:dyDescent="0.35">
      <c r="B8916" s="222">
        <v>899300</v>
      </c>
      <c r="C8916" s="208">
        <v>385214</v>
      </c>
      <c r="D8916" s="309">
        <v>21186.77</v>
      </c>
      <c r="E8916" s="206">
        <v>30817.119999999999</v>
      </c>
      <c r="F8916" s="206">
        <v>34669.26</v>
      </c>
      <c r="G8916" s="205">
        <f t="shared" si="706"/>
        <v>0.42834871566774158</v>
      </c>
      <c r="H8916" s="207">
        <f t="shared" si="707"/>
        <v>0.45</v>
      </c>
      <c r="I8916" s="213">
        <v>365744</v>
      </c>
      <c r="J8916" s="213">
        <v>20115.919999999998</v>
      </c>
      <c r="K8916" s="212">
        <v>29259.52</v>
      </c>
      <c r="L8916" s="212">
        <v>32916.959999999999</v>
      </c>
      <c r="M8916" s="239">
        <f t="shared" si="704"/>
        <v>0.51530000000027942</v>
      </c>
      <c r="N8916" s="239"/>
      <c r="O8916" s="178"/>
      <c r="P8916" s="178"/>
      <c r="Q8916" s="178"/>
      <c r="R8916" s="178"/>
      <c r="S8916" s="178"/>
      <c r="T8916" s="178"/>
      <c r="U8916" s="178"/>
      <c r="V8916" s="178"/>
      <c r="W8916" s="178"/>
      <c r="X8916" s="178"/>
      <c r="Y8916" s="210">
        <f t="shared" si="703"/>
        <v>0.40669854331146449</v>
      </c>
      <c r="Z8916" s="211">
        <f t="shared" si="705"/>
        <v>0.46</v>
      </c>
      <c r="AA8916" s="178"/>
      <c r="AB8916" s="178"/>
      <c r="AC8916" s="178"/>
    </row>
    <row r="8917" spans="2:29" x14ac:dyDescent="0.35">
      <c r="B8917" s="222">
        <v>899400</v>
      </c>
      <c r="C8917" s="208">
        <v>385259</v>
      </c>
      <c r="D8917" s="309">
        <v>21189.24</v>
      </c>
      <c r="E8917" s="206">
        <v>30820.720000000001</v>
      </c>
      <c r="F8917" s="206">
        <v>34673.31</v>
      </c>
      <c r="G8917" s="205">
        <f t="shared" si="706"/>
        <v>0.42835112297086947</v>
      </c>
      <c r="H8917" s="207">
        <f t="shared" si="707"/>
        <v>0.45</v>
      </c>
      <c r="I8917" s="213">
        <v>365788</v>
      </c>
      <c r="J8917" s="213">
        <v>20118.34</v>
      </c>
      <c r="K8917" s="212">
        <v>29263.040000000001</v>
      </c>
      <c r="L8917" s="212">
        <v>32920.92</v>
      </c>
      <c r="M8917" s="239">
        <f t="shared" si="704"/>
        <v>0.51519999999982247</v>
      </c>
      <c r="N8917" s="239"/>
      <c r="O8917" s="178"/>
      <c r="P8917" s="178"/>
      <c r="Q8917" s="178"/>
      <c r="R8917" s="178"/>
      <c r="S8917" s="178"/>
      <c r="T8917" s="178"/>
      <c r="U8917" s="178"/>
      <c r="V8917" s="178"/>
      <c r="W8917" s="178"/>
      <c r="X8917" s="178"/>
      <c r="Y8917" s="210">
        <f t="shared" si="703"/>
        <v>0.40670224594173893</v>
      </c>
      <c r="Z8917" s="211">
        <f t="shared" si="705"/>
        <v>0.44</v>
      </c>
      <c r="AA8917" s="178"/>
      <c r="AB8917" s="178"/>
      <c r="AC8917" s="178"/>
    </row>
    <row r="8918" spans="2:29" x14ac:dyDescent="0.35">
      <c r="B8918" s="222">
        <v>899500</v>
      </c>
      <c r="C8918" s="208">
        <v>385304</v>
      </c>
      <c r="D8918" s="309">
        <v>21191.72</v>
      </c>
      <c r="E8918" s="206">
        <v>30824.32</v>
      </c>
      <c r="F8918" s="206">
        <v>34677.360000000001</v>
      </c>
      <c r="G8918" s="205">
        <f t="shared" si="706"/>
        <v>0.42835352973874374</v>
      </c>
      <c r="H8918" s="207">
        <f t="shared" si="707"/>
        <v>0.45</v>
      </c>
      <c r="I8918" s="213">
        <v>365834</v>
      </c>
      <c r="J8918" s="213">
        <v>20120.87</v>
      </c>
      <c r="K8918" s="212">
        <v>29266.720000000001</v>
      </c>
      <c r="L8918" s="212">
        <v>32925.06</v>
      </c>
      <c r="M8918" s="239">
        <f t="shared" si="704"/>
        <v>0.51529999999955178</v>
      </c>
      <c r="N8918" s="239"/>
      <c r="O8918" s="178"/>
      <c r="P8918" s="178"/>
      <c r="Q8918" s="178"/>
      <c r="R8918" s="178"/>
      <c r="S8918" s="178"/>
      <c r="T8918" s="178"/>
      <c r="U8918" s="178"/>
      <c r="V8918" s="178"/>
      <c r="W8918" s="178"/>
      <c r="X8918" s="178"/>
      <c r="Y8918" s="210">
        <f t="shared" si="703"/>
        <v>0.40670817120622565</v>
      </c>
      <c r="Z8918" s="211">
        <f t="shared" si="705"/>
        <v>0.46</v>
      </c>
      <c r="AA8918" s="178"/>
      <c r="AB8918" s="178"/>
      <c r="AC8918" s="178"/>
    </row>
    <row r="8919" spans="2:29" x14ac:dyDescent="0.35">
      <c r="B8919" s="222">
        <v>899600</v>
      </c>
      <c r="C8919" s="208">
        <v>385349</v>
      </c>
      <c r="D8919" s="309">
        <v>21194.19</v>
      </c>
      <c r="E8919" s="206">
        <v>30827.919999999998</v>
      </c>
      <c r="F8919" s="206">
        <v>34681.410000000003</v>
      </c>
      <c r="G8919" s="205">
        <f t="shared" si="706"/>
        <v>0.42835593597154292</v>
      </c>
      <c r="H8919" s="207">
        <f t="shared" si="707"/>
        <v>0.45</v>
      </c>
      <c r="I8919" s="213">
        <v>365878</v>
      </c>
      <c r="J8919" s="213">
        <v>20123.29</v>
      </c>
      <c r="K8919" s="212">
        <v>29270.240000000002</v>
      </c>
      <c r="L8919" s="212">
        <v>32929.019999999997</v>
      </c>
      <c r="M8919" s="239">
        <f t="shared" si="704"/>
        <v>0.51519999999974975</v>
      </c>
      <c r="N8919" s="239"/>
      <c r="O8919" s="178"/>
      <c r="P8919" s="178"/>
      <c r="Q8919" s="178"/>
      <c r="R8919" s="178"/>
      <c r="S8919" s="178"/>
      <c r="T8919" s="178"/>
      <c r="U8919" s="178"/>
      <c r="V8919" s="178"/>
      <c r="W8919" s="178"/>
      <c r="X8919" s="178"/>
      <c r="Y8919" s="210">
        <f t="shared" si="703"/>
        <v>0.40671187194308583</v>
      </c>
      <c r="Z8919" s="211">
        <f t="shared" si="705"/>
        <v>0.44</v>
      </c>
      <c r="AA8919" s="178"/>
      <c r="AB8919" s="178"/>
      <c r="AC8919" s="178"/>
    </row>
    <row r="8920" spans="2:29" x14ac:dyDescent="0.35">
      <c r="B8920" s="222">
        <v>899700</v>
      </c>
      <c r="C8920" s="208">
        <v>385394</v>
      </c>
      <c r="D8920" s="309">
        <v>21196.67</v>
      </c>
      <c r="E8920" s="206">
        <v>30831.52</v>
      </c>
      <c r="F8920" s="206">
        <v>34685.46</v>
      </c>
      <c r="G8920" s="205">
        <f t="shared" si="706"/>
        <v>0.42835834166944536</v>
      </c>
      <c r="H8920" s="207">
        <f t="shared" si="707"/>
        <v>0.45</v>
      </c>
      <c r="I8920" s="213">
        <v>365924</v>
      </c>
      <c r="J8920" s="213">
        <v>20125.82</v>
      </c>
      <c r="K8920" s="212">
        <v>29273.919999999998</v>
      </c>
      <c r="L8920" s="212">
        <v>32933.160000000003</v>
      </c>
      <c r="M8920" s="239">
        <f t="shared" si="704"/>
        <v>0.51529999999998832</v>
      </c>
      <c r="N8920" s="239"/>
      <c r="O8920" s="178"/>
      <c r="P8920" s="178"/>
      <c r="Q8920" s="178"/>
      <c r="R8920" s="178"/>
      <c r="S8920" s="178"/>
      <c r="T8920" s="178"/>
      <c r="U8920" s="178"/>
      <c r="V8920" s="178"/>
      <c r="W8920" s="178"/>
      <c r="X8920" s="178"/>
      <c r="Y8920" s="210">
        <f t="shared" si="703"/>
        <v>0.40671779482049575</v>
      </c>
      <c r="Z8920" s="211">
        <f t="shared" si="705"/>
        <v>0.46</v>
      </c>
      <c r="AA8920" s="178"/>
      <c r="AB8920" s="178"/>
      <c r="AC8920" s="178"/>
    </row>
    <row r="8921" spans="2:29" x14ac:dyDescent="0.35">
      <c r="B8921" s="222">
        <v>899800</v>
      </c>
      <c r="C8921" s="208">
        <v>385439</v>
      </c>
      <c r="D8921" s="309">
        <v>21199.14</v>
      </c>
      <c r="E8921" s="206">
        <v>30835.119999999999</v>
      </c>
      <c r="F8921" s="206">
        <v>34689.51</v>
      </c>
      <c r="G8921" s="205">
        <f t="shared" si="706"/>
        <v>0.42836074683262948</v>
      </c>
      <c r="H8921" s="207">
        <f t="shared" si="707"/>
        <v>0.45</v>
      </c>
      <c r="I8921" s="213">
        <v>365968</v>
      </c>
      <c r="J8921" s="213">
        <v>20128.240000000002</v>
      </c>
      <c r="K8921" s="212">
        <v>29277.439999999999</v>
      </c>
      <c r="L8921" s="212">
        <v>32937.120000000003</v>
      </c>
      <c r="M8921" s="239">
        <f t="shared" si="704"/>
        <v>0.51520000000025901</v>
      </c>
      <c r="N8921" s="239"/>
      <c r="O8921" s="178"/>
      <c r="P8921" s="178"/>
      <c r="Q8921" s="178"/>
      <c r="R8921" s="178"/>
      <c r="S8921" s="178"/>
      <c r="T8921" s="178"/>
      <c r="U8921" s="178"/>
      <c r="V8921" s="178"/>
      <c r="W8921" s="178"/>
      <c r="X8921" s="178"/>
      <c r="Y8921" s="210">
        <f t="shared" si="703"/>
        <v>0.40672149366525895</v>
      </c>
      <c r="Z8921" s="211">
        <f t="shared" si="705"/>
        <v>0.44</v>
      </c>
      <c r="AA8921" s="178"/>
      <c r="AB8921" s="178"/>
      <c r="AC8921" s="178"/>
    </row>
    <row r="8922" spans="2:29" x14ac:dyDescent="0.35">
      <c r="B8922" s="222">
        <v>899900</v>
      </c>
      <c r="C8922" s="208">
        <v>385484</v>
      </c>
      <c r="D8922" s="309">
        <v>21201.62</v>
      </c>
      <c r="E8922" s="206">
        <v>30838.720000000001</v>
      </c>
      <c r="F8922" s="206">
        <v>34693.56</v>
      </c>
      <c r="G8922" s="205">
        <f t="shared" si="706"/>
        <v>0.42836315146127346</v>
      </c>
      <c r="H8922" s="207">
        <f t="shared" si="707"/>
        <v>0.45</v>
      </c>
      <c r="I8922" s="213">
        <v>366014</v>
      </c>
      <c r="J8922" s="213">
        <v>20130.77</v>
      </c>
      <c r="K8922" s="212">
        <v>29281.119999999999</v>
      </c>
      <c r="L8922" s="212">
        <v>32941.26</v>
      </c>
      <c r="M8922" s="239">
        <f t="shared" si="704"/>
        <v>0.5152999999999156</v>
      </c>
      <c r="N8922" s="239"/>
      <c r="O8922" s="178"/>
      <c r="P8922" s="178"/>
      <c r="Q8922" s="178"/>
      <c r="R8922" s="178"/>
      <c r="S8922" s="178"/>
      <c r="T8922" s="178"/>
      <c r="U8922" s="178"/>
      <c r="V8922" s="178"/>
      <c r="W8922" s="178"/>
      <c r="X8922" s="178"/>
      <c r="Y8922" s="210">
        <f t="shared" si="703"/>
        <v>0.4067274141571286</v>
      </c>
      <c r="Z8922" s="211">
        <f t="shared" si="705"/>
        <v>0.46</v>
      </c>
      <c r="AA8922" s="178"/>
      <c r="AB8922" s="178"/>
      <c r="AC8922" s="178"/>
    </row>
    <row r="8923" spans="2:29" x14ac:dyDescent="0.35">
      <c r="B8923" s="222">
        <v>900000</v>
      </c>
      <c r="C8923" s="208">
        <v>385529</v>
      </c>
      <c r="D8923" s="309">
        <v>21204.09</v>
      </c>
      <c r="E8923" s="206">
        <v>30842.32</v>
      </c>
      <c r="F8923" s="206">
        <v>34697.61</v>
      </c>
      <c r="G8923" s="205">
        <f t="shared" si="706"/>
        <v>0.42836555555555555</v>
      </c>
      <c r="H8923" s="207">
        <f t="shared" si="707"/>
        <v>0.45</v>
      </c>
      <c r="I8923" s="213">
        <v>366058</v>
      </c>
      <c r="J8923" s="213">
        <v>20133.189999999999</v>
      </c>
      <c r="K8923" s="212">
        <v>29284.639999999999</v>
      </c>
      <c r="L8923" s="212">
        <v>32945.22</v>
      </c>
      <c r="M8923" s="239">
        <f t="shared" si="704"/>
        <v>0.51520000000018629</v>
      </c>
      <c r="N8923" s="239"/>
      <c r="O8923" s="178"/>
      <c r="P8923" s="178"/>
      <c r="Q8923" s="178"/>
      <c r="R8923" s="178"/>
      <c r="S8923" s="178"/>
      <c r="T8923" s="178"/>
      <c r="U8923" s="178"/>
      <c r="V8923" s="178"/>
      <c r="W8923" s="178"/>
      <c r="X8923" s="178"/>
      <c r="Y8923" s="210">
        <f t="shared" si="703"/>
        <v>0.4067311111111111</v>
      </c>
      <c r="Z8923" s="211">
        <f t="shared" si="705"/>
        <v>0.44</v>
      </c>
      <c r="AA8923" s="178"/>
      <c r="AB8923" s="178"/>
      <c r="AC8923" s="178"/>
    </row>
    <row r="8924" spans="2:29" x14ac:dyDescent="0.35">
      <c r="B8924" s="222">
        <v>900100</v>
      </c>
      <c r="C8924" s="208">
        <v>385574</v>
      </c>
      <c r="D8924" s="309">
        <v>21206.57</v>
      </c>
      <c r="E8924" s="206">
        <v>30845.919999999998</v>
      </c>
      <c r="F8924" s="206">
        <v>34701.660000000003</v>
      </c>
      <c r="G8924" s="205">
        <f t="shared" si="706"/>
        <v>0.42836795911565384</v>
      </c>
      <c r="H8924" s="207">
        <f t="shared" si="707"/>
        <v>0.45</v>
      </c>
      <c r="I8924" s="213">
        <v>366104</v>
      </c>
      <c r="J8924" s="213">
        <v>20135.72</v>
      </c>
      <c r="K8924" s="212">
        <v>29288.32</v>
      </c>
      <c r="L8924" s="212">
        <v>32949.360000000001</v>
      </c>
      <c r="M8924" s="239">
        <f t="shared" si="704"/>
        <v>0.51529999999984288</v>
      </c>
      <c r="N8924" s="239"/>
      <c r="O8924" s="178"/>
      <c r="P8924" s="178"/>
      <c r="Q8924" s="178"/>
      <c r="R8924" s="178"/>
      <c r="S8924" s="178"/>
      <c r="T8924" s="178"/>
      <c r="U8924" s="178"/>
      <c r="V8924" s="178"/>
      <c r="W8924" s="178"/>
      <c r="X8924" s="178"/>
      <c r="Y8924" s="210">
        <f t="shared" si="703"/>
        <v>0.40673702921897564</v>
      </c>
      <c r="Z8924" s="211">
        <f t="shared" si="705"/>
        <v>0.46</v>
      </c>
      <c r="AA8924" s="178"/>
      <c r="AB8924" s="178"/>
      <c r="AC8924" s="178"/>
    </row>
    <row r="8925" spans="2:29" x14ac:dyDescent="0.35">
      <c r="B8925" s="222">
        <v>900200</v>
      </c>
      <c r="C8925" s="208">
        <v>385619</v>
      </c>
      <c r="D8925" s="309">
        <v>21209.040000000001</v>
      </c>
      <c r="E8925" s="206">
        <v>30849.52</v>
      </c>
      <c r="F8925" s="206">
        <v>34705.71</v>
      </c>
      <c r="G8925" s="205">
        <f t="shared" si="706"/>
        <v>0.42837036214174629</v>
      </c>
      <c r="H8925" s="207">
        <f t="shared" si="707"/>
        <v>0.45</v>
      </c>
      <c r="I8925" s="213">
        <v>366148</v>
      </c>
      <c r="J8925" s="213">
        <v>20138.14</v>
      </c>
      <c r="K8925" s="212">
        <v>29291.84</v>
      </c>
      <c r="L8925" s="212">
        <v>32953.32</v>
      </c>
      <c r="M8925" s="239">
        <f t="shared" si="704"/>
        <v>0.51519999999996802</v>
      </c>
      <c r="N8925" s="239"/>
      <c r="O8925" s="178"/>
      <c r="P8925" s="178"/>
      <c r="Q8925" s="178"/>
      <c r="R8925" s="178"/>
      <c r="S8925" s="178"/>
      <c r="T8925" s="178"/>
      <c r="U8925" s="178"/>
      <c r="V8925" s="178"/>
      <c r="W8925" s="178"/>
      <c r="X8925" s="178"/>
      <c r="Y8925" s="210">
        <f t="shared" si="703"/>
        <v>0.40674072428349256</v>
      </c>
      <c r="Z8925" s="211">
        <f t="shared" si="705"/>
        <v>0.44</v>
      </c>
      <c r="AA8925" s="178"/>
      <c r="AB8925" s="178"/>
      <c r="AC8925" s="178"/>
    </row>
    <row r="8926" spans="2:29" x14ac:dyDescent="0.35">
      <c r="B8926" s="222">
        <v>900300</v>
      </c>
      <c r="C8926" s="208">
        <v>385664</v>
      </c>
      <c r="D8926" s="309">
        <v>21211.52</v>
      </c>
      <c r="E8926" s="206">
        <v>30853.119999999999</v>
      </c>
      <c r="F8926" s="206">
        <v>34709.760000000002</v>
      </c>
      <c r="G8926" s="205">
        <f t="shared" si="706"/>
        <v>0.42837276463401086</v>
      </c>
      <c r="H8926" s="207">
        <f t="shared" si="707"/>
        <v>0.45</v>
      </c>
      <c r="I8926" s="213">
        <v>366194</v>
      </c>
      <c r="J8926" s="213">
        <v>20140.669999999998</v>
      </c>
      <c r="K8926" s="212">
        <v>29295.52</v>
      </c>
      <c r="L8926" s="212">
        <v>32957.46</v>
      </c>
      <c r="M8926" s="239">
        <f t="shared" si="704"/>
        <v>0.51530000000027942</v>
      </c>
      <c r="N8926" s="239"/>
      <c r="O8926" s="178"/>
      <c r="P8926" s="178"/>
      <c r="Q8926" s="178"/>
      <c r="R8926" s="178"/>
      <c r="S8926" s="178"/>
      <c r="T8926" s="178"/>
      <c r="U8926" s="178"/>
      <c r="V8926" s="178"/>
      <c r="W8926" s="178"/>
      <c r="X8926" s="178"/>
      <c r="Y8926" s="210">
        <f t="shared" si="703"/>
        <v>0.40674664000888594</v>
      </c>
      <c r="Z8926" s="211">
        <f t="shared" si="705"/>
        <v>0.46</v>
      </c>
      <c r="AA8926" s="178"/>
      <c r="AB8926" s="178"/>
      <c r="AC8926" s="178"/>
    </row>
    <row r="8927" spans="2:29" x14ac:dyDescent="0.35">
      <c r="B8927" s="222">
        <v>900400</v>
      </c>
      <c r="C8927" s="208">
        <v>385709</v>
      </c>
      <c r="D8927" s="309">
        <v>21213.99</v>
      </c>
      <c r="E8927" s="206">
        <v>30856.720000000001</v>
      </c>
      <c r="F8927" s="206">
        <v>34713.81</v>
      </c>
      <c r="G8927" s="205">
        <f t="shared" si="706"/>
        <v>0.42837516659262548</v>
      </c>
      <c r="H8927" s="207">
        <f t="shared" si="707"/>
        <v>0.45</v>
      </c>
      <c r="I8927" s="213">
        <v>366238</v>
      </c>
      <c r="J8927" s="213">
        <v>20143.09</v>
      </c>
      <c r="K8927" s="212">
        <v>29299.040000000001</v>
      </c>
      <c r="L8927" s="212">
        <v>32961.42</v>
      </c>
      <c r="M8927" s="239">
        <f t="shared" si="704"/>
        <v>0.51519999999982247</v>
      </c>
      <c r="N8927" s="239"/>
      <c r="O8927" s="178"/>
      <c r="P8927" s="178"/>
      <c r="Q8927" s="178"/>
      <c r="R8927" s="178"/>
      <c r="S8927" s="178"/>
      <c r="T8927" s="178"/>
      <c r="U8927" s="178"/>
      <c r="V8927" s="178"/>
      <c r="W8927" s="178"/>
      <c r="X8927" s="178"/>
      <c r="Y8927" s="210">
        <f t="shared" si="703"/>
        <v>0.406750333185251</v>
      </c>
      <c r="Z8927" s="211">
        <f t="shared" si="705"/>
        <v>0.44</v>
      </c>
      <c r="AA8927" s="178"/>
      <c r="AB8927" s="178"/>
      <c r="AC8927" s="178"/>
    </row>
    <row r="8928" spans="2:29" x14ac:dyDescent="0.35">
      <c r="B8928" s="222">
        <v>900500</v>
      </c>
      <c r="C8928" s="208">
        <v>385754</v>
      </c>
      <c r="D8928" s="309">
        <v>21216.47</v>
      </c>
      <c r="E8928" s="206">
        <v>30860.32</v>
      </c>
      <c r="F8928" s="206">
        <v>34717.86</v>
      </c>
      <c r="G8928" s="205">
        <f t="shared" si="706"/>
        <v>0.42837756801776788</v>
      </c>
      <c r="H8928" s="207">
        <f t="shared" si="707"/>
        <v>0.45</v>
      </c>
      <c r="I8928" s="213">
        <v>366284</v>
      </c>
      <c r="J8928" s="213">
        <v>20145.62</v>
      </c>
      <c r="K8928" s="212">
        <v>29302.720000000001</v>
      </c>
      <c r="L8928" s="212">
        <v>32965.56</v>
      </c>
      <c r="M8928" s="239">
        <f t="shared" si="704"/>
        <v>0.51529999999955178</v>
      </c>
      <c r="N8928" s="239"/>
      <c r="O8928" s="178"/>
      <c r="P8928" s="178"/>
      <c r="Q8928" s="178"/>
      <c r="R8928" s="178"/>
      <c r="S8928" s="178"/>
      <c r="T8928" s="178"/>
      <c r="U8928" s="178"/>
      <c r="V8928" s="178"/>
      <c r="W8928" s="178"/>
      <c r="X8928" s="178"/>
      <c r="Y8928" s="210">
        <f t="shared" si="703"/>
        <v>0.40675624652970571</v>
      </c>
      <c r="Z8928" s="211">
        <f t="shared" si="705"/>
        <v>0.46</v>
      </c>
      <c r="AA8928" s="178"/>
      <c r="AB8928" s="178"/>
      <c r="AC8928" s="178"/>
    </row>
    <row r="8929" spans="2:29" x14ac:dyDescent="0.35">
      <c r="B8929" s="222">
        <v>900600</v>
      </c>
      <c r="C8929" s="208">
        <v>385799</v>
      </c>
      <c r="D8929" s="309">
        <v>21218.94</v>
      </c>
      <c r="E8929" s="206">
        <v>30863.919999999998</v>
      </c>
      <c r="F8929" s="206">
        <v>34721.910000000003</v>
      </c>
      <c r="G8929" s="205">
        <f t="shared" si="706"/>
        <v>0.42837996890961583</v>
      </c>
      <c r="H8929" s="207">
        <f t="shared" si="707"/>
        <v>0.45</v>
      </c>
      <c r="I8929" s="213">
        <v>366328</v>
      </c>
      <c r="J8929" s="213">
        <v>20148.04</v>
      </c>
      <c r="K8929" s="212">
        <v>29306.240000000002</v>
      </c>
      <c r="L8929" s="212">
        <v>32969.519999999997</v>
      </c>
      <c r="M8929" s="239">
        <f t="shared" si="704"/>
        <v>0.51519999999974975</v>
      </c>
      <c r="N8929" s="239"/>
      <c r="O8929" s="178"/>
      <c r="P8929" s="178"/>
      <c r="Q8929" s="178"/>
      <c r="R8929" s="178"/>
      <c r="S8929" s="178"/>
      <c r="T8929" s="178"/>
      <c r="U8929" s="178"/>
      <c r="V8929" s="178"/>
      <c r="W8929" s="178"/>
      <c r="X8929" s="178"/>
      <c r="Y8929" s="210">
        <f t="shared" si="703"/>
        <v>0.40675993781923164</v>
      </c>
      <c r="Z8929" s="211">
        <f t="shared" si="705"/>
        <v>0.44</v>
      </c>
      <c r="AA8929" s="178"/>
      <c r="AB8929" s="178"/>
      <c r="AC8929" s="178"/>
    </row>
    <row r="8930" spans="2:29" x14ac:dyDescent="0.35">
      <c r="B8930" s="222">
        <v>900700</v>
      </c>
      <c r="C8930" s="208">
        <v>385844</v>
      </c>
      <c r="D8930" s="309">
        <v>21221.42</v>
      </c>
      <c r="E8930" s="206">
        <v>30867.52</v>
      </c>
      <c r="F8930" s="206">
        <v>34725.96</v>
      </c>
      <c r="G8930" s="205">
        <f t="shared" si="706"/>
        <v>0.42838236926834683</v>
      </c>
      <c r="H8930" s="207">
        <f t="shared" si="707"/>
        <v>0.45</v>
      </c>
      <c r="I8930" s="213">
        <v>366374</v>
      </c>
      <c r="J8930" s="213">
        <v>20150.57</v>
      </c>
      <c r="K8930" s="212">
        <v>29309.919999999998</v>
      </c>
      <c r="L8930" s="212">
        <v>32973.660000000003</v>
      </c>
      <c r="M8930" s="239">
        <f t="shared" si="704"/>
        <v>0.51529999999998832</v>
      </c>
      <c r="N8930" s="239"/>
      <c r="O8930" s="178"/>
      <c r="P8930" s="178"/>
      <c r="Q8930" s="178"/>
      <c r="R8930" s="178"/>
      <c r="S8930" s="178"/>
      <c r="T8930" s="178"/>
      <c r="U8930" s="178"/>
      <c r="V8930" s="178"/>
      <c r="W8930" s="178"/>
      <c r="X8930" s="178"/>
      <c r="Y8930" s="210">
        <f t="shared" si="703"/>
        <v>0.40676584878427891</v>
      </c>
      <c r="Z8930" s="211">
        <f t="shared" si="705"/>
        <v>0.46</v>
      </c>
      <c r="AA8930" s="178"/>
      <c r="AB8930" s="178"/>
      <c r="AC8930" s="178"/>
    </row>
    <row r="8931" spans="2:29" x14ac:dyDescent="0.35">
      <c r="B8931" s="222">
        <v>900800</v>
      </c>
      <c r="C8931" s="208">
        <v>385889</v>
      </c>
      <c r="D8931" s="309">
        <v>21223.89</v>
      </c>
      <c r="E8931" s="206">
        <v>30871.119999999999</v>
      </c>
      <c r="F8931" s="206">
        <v>34730.01</v>
      </c>
      <c r="G8931" s="205">
        <f t="shared" si="706"/>
        <v>0.42838476909413853</v>
      </c>
      <c r="H8931" s="207">
        <f t="shared" si="707"/>
        <v>0.45</v>
      </c>
      <c r="I8931" s="213">
        <v>366418</v>
      </c>
      <c r="J8931" s="213">
        <v>20152.990000000002</v>
      </c>
      <c r="K8931" s="212">
        <v>29313.439999999999</v>
      </c>
      <c r="L8931" s="212">
        <v>32977.620000000003</v>
      </c>
      <c r="M8931" s="239">
        <f t="shared" si="704"/>
        <v>0.51520000000025901</v>
      </c>
      <c r="N8931" s="239"/>
      <c r="O8931" s="178"/>
      <c r="P8931" s="178"/>
      <c r="Q8931" s="178"/>
      <c r="R8931" s="178"/>
      <c r="S8931" s="178"/>
      <c r="T8931" s="178"/>
      <c r="U8931" s="178"/>
      <c r="V8931" s="178"/>
      <c r="W8931" s="178"/>
      <c r="X8931" s="178"/>
      <c r="Y8931" s="210">
        <f t="shared" si="703"/>
        <v>0.4067695381882771</v>
      </c>
      <c r="Z8931" s="211">
        <f t="shared" si="705"/>
        <v>0.44</v>
      </c>
      <c r="AA8931" s="178"/>
      <c r="AB8931" s="178"/>
      <c r="AC8931" s="178"/>
    </row>
    <row r="8932" spans="2:29" x14ac:dyDescent="0.35">
      <c r="B8932" s="222">
        <v>900900</v>
      </c>
      <c r="C8932" s="208">
        <v>385934</v>
      </c>
      <c r="D8932" s="309">
        <v>21226.37</v>
      </c>
      <c r="E8932" s="206">
        <v>30874.720000000001</v>
      </c>
      <c r="F8932" s="206">
        <v>34734.06</v>
      </c>
      <c r="G8932" s="205">
        <f t="shared" si="706"/>
        <v>0.42838716838716839</v>
      </c>
      <c r="H8932" s="207">
        <f t="shared" si="707"/>
        <v>0.45</v>
      </c>
      <c r="I8932" s="213">
        <v>366464</v>
      </c>
      <c r="J8932" s="213">
        <v>20155.52</v>
      </c>
      <c r="K8932" s="212">
        <v>29317.119999999999</v>
      </c>
      <c r="L8932" s="212">
        <v>32981.760000000002</v>
      </c>
      <c r="M8932" s="239">
        <f t="shared" si="704"/>
        <v>0.5152999999999156</v>
      </c>
      <c r="N8932" s="239"/>
      <c r="O8932" s="178"/>
      <c r="P8932" s="178"/>
      <c r="Q8932" s="178"/>
      <c r="R8932" s="178"/>
      <c r="S8932" s="178"/>
      <c r="T8932" s="178"/>
      <c r="U8932" s="178"/>
      <c r="V8932" s="178"/>
      <c r="W8932" s="178"/>
      <c r="X8932" s="178"/>
      <c r="Y8932" s="210">
        <f t="shared" si="703"/>
        <v>0.4067754467754468</v>
      </c>
      <c r="Z8932" s="211">
        <f t="shared" si="705"/>
        <v>0.46</v>
      </c>
      <c r="AA8932" s="178"/>
      <c r="AB8932" s="178"/>
      <c r="AC8932" s="178"/>
    </row>
    <row r="8933" spans="2:29" x14ac:dyDescent="0.35">
      <c r="B8933" s="222">
        <v>901000</v>
      </c>
      <c r="C8933" s="208">
        <v>385979</v>
      </c>
      <c r="D8933" s="309">
        <v>21228.84</v>
      </c>
      <c r="E8933" s="206">
        <v>30878.32</v>
      </c>
      <c r="F8933" s="206">
        <v>34738.11</v>
      </c>
      <c r="G8933" s="205">
        <f t="shared" si="706"/>
        <v>0.42838956714761378</v>
      </c>
      <c r="H8933" s="207">
        <f t="shared" si="707"/>
        <v>0.45</v>
      </c>
      <c r="I8933" s="213">
        <v>366508</v>
      </c>
      <c r="J8933" s="213">
        <v>20157.939999999999</v>
      </c>
      <c r="K8933" s="212">
        <v>29320.639999999999</v>
      </c>
      <c r="L8933" s="212">
        <v>32985.72</v>
      </c>
      <c r="M8933" s="239">
        <f t="shared" si="704"/>
        <v>0.51520000000018629</v>
      </c>
      <c r="N8933" s="239"/>
      <c r="O8933" s="178"/>
      <c r="P8933" s="178"/>
      <c r="Q8933" s="178"/>
      <c r="R8933" s="178"/>
      <c r="S8933" s="178"/>
      <c r="T8933" s="178"/>
      <c r="U8933" s="178"/>
      <c r="V8933" s="178"/>
      <c r="W8933" s="178"/>
      <c r="X8933" s="178"/>
      <c r="Y8933" s="210">
        <f t="shared" si="703"/>
        <v>0.40677913429522755</v>
      </c>
      <c r="Z8933" s="211">
        <f t="shared" si="705"/>
        <v>0.44</v>
      </c>
      <c r="AA8933" s="178"/>
      <c r="AB8933" s="178"/>
      <c r="AC8933" s="178"/>
    </row>
    <row r="8934" spans="2:29" x14ac:dyDescent="0.35">
      <c r="B8934" s="222">
        <v>901100</v>
      </c>
      <c r="C8934" s="208">
        <v>386024</v>
      </c>
      <c r="D8934" s="309">
        <v>21231.32</v>
      </c>
      <c r="E8934" s="206">
        <v>30881.919999999998</v>
      </c>
      <c r="F8934" s="206">
        <v>34742.160000000003</v>
      </c>
      <c r="G8934" s="205">
        <f t="shared" si="706"/>
        <v>0.428391965375652</v>
      </c>
      <c r="H8934" s="207">
        <f t="shared" si="707"/>
        <v>0.45</v>
      </c>
      <c r="I8934" s="213">
        <v>366554</v>
      </c>
      <c r="J8934" s="213">
        <v>20160.47</v>
      </c>
      <c r="K8934" s="212">
        <v>29324.32</v>
      </c>
      <c r="L8934" s="212">
        <v>32989.86</v>
      </c>
      <c r="M8934" s="239">
        <f t="shared" si="704"/>
        <v>0.51529999999984288</v>
      </c>
      <c r="N8934" s="239"/>
      <c r="O8934" s="178"/>
      <c r="P8934" s="178"/>
      <c r="Q8934" s="178"/>
      <c r="R8934" s="178"/>
      <c r="S8934" s="178"/>
      <c r="T8934" s="178"/>
      <c r="U8934" s="178"/>
      <c r="V8934" s="178"/>
      <c r="W8934" s="178"/>
      <c r="X8934" s="178"/>
      <c r="Y8934" s="210">
        <f t="shared" si="703"/>
        <v>0.40678504050604819</v>
      </c>
      <c r="Z8934" s="211">
        <f t="shared" si="705"/>
        <v>0.46</v>
      </c>
      <c r="AA8934" s="178"/>
      <c r="AB8934" s="178"/>
      <c r="AC8934" s="178"/>
    </row>
    <row r="8935" spans="2:29" x14ac:dyDescent="0.35">
      <c r="B8935" s="222">
        <v>901200</v>
      </c>
      <c r="C8935" s="208">
        <v>386069</v>
      </c>
      <c r="D8935" s="309">
        <v>21233.79</v>
      </c>
      <c r="E8935" s="206">
        <v>30885.52</v>
      </c>
      <c r="F8935" s="206">
        <v>34746.21</v>
      </c>
      <c r="G8935" s="205">
        <f t="shared" si="706"/>
        <v>0.42839436307146028</v>
      </c>
      <c r="H8935" s="207">
        <f t="shared" si="707"/>
        <v>0.45</v>
      </c>
      <c r="I8935" s="213">
        <v>366598</v>
      </c>
      <c r="J8935" s="213">
        <v>20162.89</v>
      </c>
      <c r="K8935" s="212">
        <v>29327.84</v>
      </c>
      <c r="L8935" s="212">
        <v>32993.82</v>
      </c>
      <c r="M8935" s="239">
        <f t="shared" si="704"/>
        <v>0.51519999999996802</v>
      </c>
      <c r="N8935" s="239"/>
      <c r="O8935" s="178"/>
      <c r="P8935" s="178"/>
      <c r="Q8935" s="178"/>
      <c r="R8935" s="178"/>
      <c r="S8935" s="178"/>
      <c r="T8935" s="178"/>
      <c r="U8935" s="178"/>
      <c r="V8935" s="178"/>
      <c r="W8935" s="178"/>
      <c r="X8935" s="178"/>
      <c r="Y8935" s="210">
        <f t="shared" si="703"/>
        <v>0.40678872614292055</v>
      </c>
      <c r="Z8935" s="211">
        <f t="shared" si="705"/>
        <v>0.44</v>
      </c>
      <c r="AA8935" s="178"/>
      <c r="AB8935" s="178"/>
      <c r="AC8935" s="178"/>
    </row>
    <row r="8936" spans="2:29" x14ac:dyDescent="0.35">
      <c r="B8936" s="222">
        <v>901300</v>
      </c>
      <c r="C8936" s="208">
        <v>386114</v>
      </c>
      <c r="D8936" s="309">
        <v>21236.27</v>
      </c>
      <c r="E8936" s="206">
        <v>30889.119999999999</v>
      </c>
      <c r="F8936" s="206">
        <v>34750.26</v>
      </c>
      <c r="G8936" s="205">
        <f t="shared" si="706"/>
        <v>0.42839676023521578</v>
      </c>
      <c r="H8936" s="207">
        <f t="shared" si="707"/>
        <v>0.45</v>
      </c>
      <c r="I8936" s="213">
        <v>366644</v>
      </c>
      <c r="J8936" s="213">
        <v>20165.419999999998</v>
      </c>
      <c r="K8936" s="212">
        <v>29331.52</v>
      </c>
      <c r="L8936" s="212">
        <v>32997.96</v>
      </c>
      <c r="M8936" s="239">
        <f t="shared" si="704"/>
        <v>0.51530000000027942</v>
      </c>
      <c r="N8936" s="239"/>
      <c r="O8936" s="178"/>
      <c r="P8936" s="178"/>
      <c r="Q8936" s="178"/>
      <c r="R8936" s="178"/>
      <c r="S8936" s="178"/>
      <c r="T8936" s="178"/>
      <c r="U8936" s="178"/>
      <c r="V8936" s="178"/>
      <c r="W8936" s="178"/>
      <c r="X8936" s="178"/>
      <c r="Y8936" s="210">
        <f t="shared" si="703"/>
        <v>0.40679462997891935</v>
      </c>
      <c r="Z8936" s="211">
        <f t="shared" si="705"/>
        <v>0.46</v>
      </c>
      <c r="AA8936" s="178"/>
      <c r="AB8936" s="178"/>
      <c r="AC8936" s="178"/>
    </row>
    <row r="8937" spans="2:29" x14ac:dyDescent="0.35">
      <c r="B8937" s="222">
        <v>901400</v>
      </c>
      <c r="C8937" s="208">
        <v>386159</v>
      </c>
      <c r="D8937" s="309">
        <v>21238.74</v>
      </c>
      <c r="E8937" s="206">
        <v>30892.720000000001</v>
      </c>
      <c r="F8937" s="206">
        <v>34754.31</v>
      </c>
      <c r="G8937" s="205">
        <f t="shared" si="706"/>
        <v>0.42839915686709562</v>
      </c>
      <c r="H8937" s="207">
        <f t="shared" si="707"/>
        <v>0.45</v>
      </c>
      <c r="I8937" s="213">
        <v>366688</v>
      </c>
      <c r="J8937" s="213">
        <v>20167.84</v>
      </c>
      <c r="K8937" s="212">
        <v>29335.040000000001</v>
      </c>
      <c r="L8937" s="212">
        <v>33001.919999999998</v>
      </c>
      <c r="M8937" s="239">
        <f t="shared" si="704"/>
        <v>0.51519999999982247</v>
      </c>
      <c r="N8937" s="239"/>
      <c r="O8937" s="178"/>
      <c r="P8937" s="178"/>
      <c r="Q8937" s="178"/>
      <c r="R8937" s="178"/>
      <c r="S8937" s="178"/>
      <c r="T8937" s="178"/>
      <c r="U8937" s="178"/>
      <c r="V8937" s="178"/>
      <c r="W8937" s="178"/>
      <c r="X8937" s="178"/>
      <c r="Y8937" s="210">
        <f t="shared" si="703"/>
        <v>0.40679831373419123</v>
      </c>
      <c r="Z8937" s="211">
        <f t="shared" si="705"/>
        <v>0.44</v>
      </c>
      <c r="AA8937" s="178"/>
      <c r="AB8937" s="178"/>
      <c r="AC8937" s="178"/>
    </row>
    <row r="8938" spans="2:29" x14ac:dyDescent="0.35">
      <c r="B8938" s="222">
        <v>901500</v>
      </c>
      <c r="C8938" s="208">
        <v>386204</v>
      </c>
      <c r="D8938" s="309">
        <v>21241.22</v>
      </c>
      <c r="E8938" s="206">
        <v>30896.32</v>
      </c>
      <c r="F8938" s="206">
        <v>34758.36</v>
      </c>
      <c r="G8938" s="205">
        <f t="shared" si="706"/>
        <v>0.42840155296727678</v>
      </c>
      <c r="H8938" s="207">
        <f t="shared" si="707"/>
        <v>0.45</v>
      </c>
      <c r="I8938" s="213">
        <v>366734</v>
      </c>
      <c r="J8938" s="213">
        <v>20170.37</v>
      </c>
      <c r="K8938" s="212">
        <v>29338.720000000001</v>
      </c>
      <c r="L8938" s="212">
        <v>33006.06</v>
      </c>
      <c r="M8938" s="239">
        <f t="shared" si="704"/>
        <v>0.51529999999955178</v>
      </c>
      <c r="N8938" s="239"/>
      <c r="O8938" s="178"/>
      <c r="P8938" s="178"/>
      <c r="Q8938" s="178"/>
      <c r="R8938" s="178"/>
      <c r="S8938" s="178"/>
      <c r="T8938" s="178"/>
      <c r="U8938" s="178"/>
      <c r="V8938" s="178"/>
      <c r="W8938" s="178"/>
      <c r="X8938" s="178"/>
      <c r="Y8938" s="210">
        <f t="shared" si="703"/>
        <v>0.40680421519689408</v>
      </c>
      <c r="Z8938" s="211">
        <f t="shared" si="705"/>
        <v>0.46</v>
      </c>
      <c r="AA8938" s="178"/>
      <c r="AB8938" s="178"/>
      <c r="AC8938" s="178"/>
    </row>
    <row r="8939" spans="2:29" x14ac:dyDescent="0.35">
      <c r="B8939" s="222">
        <v>901600</v>
      </c>
      <c r="C8939" s="208">
        <v>386249</v>
      </c>
      <c r="D8939" s="309">
        <v>21243.69</v>
      </c>
      <c r="E8939" s="206">
        <v>30899.919999999998</v>
      </c>
      <c r="F8939" s="206">
        <v>34762.410000000003</v>
      </c>
      <c r="G8939" s="205">
        <f t="shared" si="706"/>
        <v>0.42840394853593611</v>
      </c>
      <c r="H8939" s="207">
        <f t="shared" si="707"/>
        <v>0.45</v>
      </c>
      <c r="I8939" s="213">
        <v>366778</v>
      </c>
      <c r="J8939" s="213">
        <v>20172.79</v>
      </c>
      <c r="K8939" s="212">
        <v>29342.240000000002</v>
      </c>
      <c r="L8939" s="212">
        <v>33010.019999999997</v>
      </c>
      <c r="M8939" s="239">
        <f t="shared" si="704"/>
        <v>0.51519999999974975</v>
      </c>
      <c r="N8939" s="239"/>
      <c r="O8939" s="178"/>
      <c r="P8939" s="178"/>
      <c r="Q8939" s="178"/>
      <c r="R8939" s="178"/>
      <c r="S8939" s="178"/>
      <c r="T8939" s="178"/>
      <c r="U8939" s="178"/>
      <c r="V8939" s="178"/>
      <c r="W8939" s="178"/>
      <c r="X8939" s="178"/>
      <c r="Y8939" s="210">
        <f t="shared" si="703"/>
        <v>0.4068078970718722</v>
      </c>
      <c r="Z8939" s="211">
        <f t="shared" si="705"/>
        <v>0.44</v>
      </c>
      <c r="AA8939" s="178"/>
      <c r="AB8939" s="178"/>
      <c r="AC8939" s="178"/>
    </row>
    <row r="8940" spans="2:29" x14ac:dyDescent="0.35">
      <c r="B8940" s="222">
        <v>901700</v>
      </c>
      <c r="C8940" s="208">
        <v>386294</v>
      </c>
      <c r="D8940" s="309">
        <v>21246.17</v>
      </c>
      <c r="E8940" s="206">
        <v>30903.52</v>
      </c>
      <c r="F8940" s="206">
        <v>34766.46</v>
      </c>
      <c r="G8940" s="205">
        <f t="shared" si="706"/>
        <v>0.42840634357325053</v>
      </c>
      <c r="H8940" s="207">
        <f t="shared" si="707"/>
        <v>0.45</v>
      </c>
      <c r="I8940" s="213">
        <v>366824</v>
      </c>
      <c r="J8940" s="213">
        <v>20175.32</v>
      </c>
      <c r="K8940" s="212">
        <v>29345.919999999998</v>
      </c>
      <c r="L8940" s="212">
        <v>33014.160000000003</v>
      </c>
      <c r="M8940" s="239">
        <f t="shared" si="704"/>
        <v>0.51529999999998832</v>
      </c>
      <c r="N8940" s="239"/>
      <c r="O8940" s="178"/>
      <c r="P8940" s="178"/>
      <c r="Q8940" s="178"/>
      <c r="R8940" s="178"/>
      <c r="S8940" s="178"/>
      <c r="T8940" s="178"/>
      <c r="U8940" s="178"/>
      <c r="V8940" s="178"/>
      <c r="W8940" s="178"/>
      <c r="X8940" s="178"/>
      <c r="Y8940" s="210">
        <f t="shared" si="703"/>
        <v>0.40681379616280361</v>
      </c>
      <c r="Z8940" s="211">
        <f t="shared" si="705"/>
        <v>0.46</v>
      </c>
      <c r="AA8940" s="178"/>
      <c r="AB8940" s="178"/>
      <c r="AC8940" s="178"/>
    </row>
    <row r="8941" spans="2:29" x14ac:dyDescent="0.35">
      <c r="B8941" s="222">
        <v>901800</v>
      </c>
      <c r="C8941" s="208">
        <v>386339</v>
      </c>
      <c r="D8941" s="309">
        <v>21248.639999999999</v>
      </c>
      <c r="E8941" s="206">
        <v>30907.119999999999</v>
      </c>
      <c r="F8941" s="206">
        <v>34770.51</v>
      </c>
      <c r="G8941" s="205">
        <f t="shared" si="706"/>
        <v>0.42840873807939678</v>
      </c>
      <c r="H8941" s="207">
        <f t="shared" si="707"/>
        <v>0.45</v>
      </c>
      <c r="I8941" s="213">
        <v>366868</v>
      </c>
      <c r="J8941" s="213">
        <v>20177.740000000002</v>
      </c>
      <c r="K8941" s="212">
        <v>29349.439999999999</v>
      </c>
      <c r="L8941" s="212">
        <v>33018.120000000003</v>
      </c>
      <c r="M8941" s="239">
        <f t="shared" si="704"/>
        <v>0.51520000000025901</v>
      </c>
      <c r="N8941" s="239"/>
      <c r="O8941" s="178"/>
      <c r="P8941" s="178"/>
      <c r="Q8941" s="178"/>
      <c r="R8941" s="178"/>
      <c r="S8941" s="178"/>
      <c r="T8941" s="178"/>
      <c r="U8941" s="178"/>
      <c r="V8941" s="178"/>
      <c r="W8941" s="178"/>
      <c r="X8941" s="178"/>
      <c r="Y8941" s="210">
        <f t="shared" si="703"/>
        <v>0.40681747615879355</v>
      </c>
      <c r="Z8941" s="211">
        <f t="shared" si="705"/>
        <v>0.44</v>
      </c>
      <c r="AA8941" s="178"/>
      <c r="AB8941" s="178"/>
      <c r="AC8941" s="178"/>
    </row>
    <row r="8942" spans="2:29" x14ac:dyDescent="0.35">
      <c r="B8942" s="222">
        <v>901900</v>
      </c>
      <c r="C8942" s="208">
        <v>386384</v>
      </c>
      <c r="D8942" s="309">
        <v>21251.119999999999</v>
      </c>
      <c r="E8942" s="206">
        <v>30910.720000000001</v>
      </c>
      <c r="F8942" s="206">
        <v>34774.559999999998</v>
      </c>
      <c r="G8942" s="205">
        <f t="shared" si="706"/>
        <v>0.4284111320545515</v>
      </c>
      <c r="H8942" s="207">
        <f t="shared" si="707"/>
        <v>0.45</v>
      </c>
      <c r="I8942" s="213">
        <v>366914</v>
      </c>
      <c r="J8942" s="213">
        <v>20180.27</v>
      </c>
      <c r="K8942" s="212">
        <v>29353.119999999999</v>
      </c>
      <c r="L8942" s="212">
        <v>33022.26</v>
      </c>
      <c r="M8942" s="239">
        <f t="shared" si="704"/>
        <v>0.5152999999999156</v>
      </c>
      <c r="N8942" s="239"/>
      <c r="O8942" s="178"/>
      <c r="P8942" s="178"/>
      <c r="Q8942" s="178"/>
      <c r="R8942" s="178"/>
      <c r="S8942" s="178"/>
      <c r="T8942" s="178"/>
      <c r="U8942" s="178"/>
      <c r="V8942" s="178"/>
      <c r="W8942" s="178"/>
      <c r="X8942" s="178"/>
      <c r="Y8942" s="210">
        <f t="shared" si="703"/>
        <v>0.40682337287947667</v>
      </c>
      <c r="Z8942" s="211">
        <f t="shared" si="705"/>
        <v>0.46</v>
      </c>
      <c r="AA8942" s="178"/>
      <c r="AB8942" s="178"/>
      <c r="AC8942" s="178"/>
    </row>
    <row r="8943" spans="2:29" x14ac:dyDescent="0.35">
      <c r="B8943" s="222">
        <v>902000</v>
      </c>
      <c r="C8943" s="208">
        <v>386429</v>
      </c>
      <c r="D8943" s="309">
        <v>21253.59</v>
      </c>
      <c r="E8943" s="206">
        <v>30914.32</v>
      </c>
      <c r="F8943" s="206">
        <v>34778.61</v>
      </c>
      <c r="G8943" s="205">
        <f t="shared" si="706"/>
        <v>0.42841352549889133</v>
      </c>
      <c r="H8943" s="207">
        <f t="shared" si="707"/>
        <v>0.45</v>
      </c>
      <c r="I8943" s="213">
        <v>366958</v>
      </c>
      <c r="J8943" s="213">
        <v>20182.689999999999</v>
      </c>
      <c r="K8943" s="212">
        <v>29356.639999999999</v>
      </c>
      <c r="L8943" s="212">
        <v>33026.22</v>
      </c>
      <c r="M8943" s="239">
        <f t="shared" si="704"/>
        <v>0.51520000000018629</v>
      </c>
      <c r="N8943" s="239"/>
      <c r="O8943" s="178"/>
      <c r="P8943" s="178"/>
      <c r="Q8943" s="178"/>
      <c r="R8943" s="178"/>
      <c r="S8943" s="178"/>
      <c r="T8943" s="178"/>
      <c r="U8943" s="178"/>
      <c r="V8943" s="178"/>
      <c r="W8943" s="178"/>
      <c r="X8943" s="178"/>
      <c r="Y8943" s="210">
        <f t="shared" si="703"/>
        <v>0.40682705099778271</v>
      </c>
      <c r="Z8943" s="211">
        <f t="shared" si="705"/>
        <v>0.44</v>
      </c>
      <c r="AA8943" s="178"/>
      <c r="AB8943" s="178"/>
      <c r="AC8943" s="178"/>
    </row>
    <row r="8944" spans="2:29" x14ac:dyDescent="0.35">
      <c r="B8944" s="222">
        <v>902100</v>
      </c>
      <c r="C8944" s="208">
        <v>386474</v>
      </c>
      <c r="D8944" s="309">
        <v>21256.07</v>
      </c>
      <c r="E8944" s="206">
        <v>30917.919999999998</v>
      </c>
      <c r="F8944" s="206">
        <v>34782.660000000003</v>
      </c>
      <c r="G8944" s="205">
        <f t="shared" si="706"/>
        <v>0.42841591841259286</v>
      </c>
      <c r="H8944" s="207">
        <f t="shared" si="707"/>
        <v>0.45</v>
      </c>
      <c r="I8944" s="213">
        <v>367004</v>
      </c>
      <c r="J8944" s="213">
        <v>20185.22</v>
      </c>
      <c r="K8944" s="212">
        <v>29360.32</v>
      </c>
      <c r="L8944" s="212">
        <v>33030.36</v>
      </c>
      <c r="M8944" s="239">
        <f t="shared" si="704"/>
        <v>0.51529999999984288</v>
      </c>
      <c r="N8944" s="239"/>
      <c r="O8944" s="178"/>
      <c r="P8944" s="178"/>
      <c r="Q8944" s="178"/>
      <c r="R8944" s="178"/>
      <c r="S8944" s="178"/>
      <c r="T8944" s="178"/>
      <c r="U8944" s="178"/>
      <c r="V8944" s="178"/>
      <c r="W8944" s="178"/>
      <c r="X8944" s="178"/>
      <c r="Y8944" s="210">
        <f t="shared" si="703"/>
        <v>0.40683294534973952</v>
      </c>
      <c r="Z8944" s="211">
        <f t="shared" si="705"/>
        <v>0.46</v>
      </c>
      <c r="AA8944" s="178"/>
      <c r="AB8944" s="178"/>
      <c r="AC8944" s="178"/>
    </row>
    <row r="8945" spans="2:29" x14ac:dyDescent="0.35">
      <c r="B8945" s="222">
        <v>902200</v>
      </c>
      <c r="C8945" s="208">
        <v>386519</v>
      </c>
      <c r="D8945" s="309">
        <v>21258.54</v>
      </c>
      <c r="E8945" s="206">
        <v>30921.52</v>
      </c>
      <c r="F8945" s="206">
        <v>34786.71</v>
      </c>
      <c r="G8945" s="205">
        <f t="shared" si="706"/>
        <v>0.42841831079583242</v>
      </c>
      <c r="H8945" s="207">
        <f t="shared" si="707"/>
        <v>0.45</v>
      </c>
      <c r="I8945" s="213">
        <v>367048</v>
      </c>
      <c r="J8945" s="213">
        <v>20187.64</v>
      </c>
      <c r="K8945" s="212">
        <v>29363.84</v>
      </c>
      <c r="L8945" s="212">
        <v>33034.32</v>
      </c>
      <c r="M8945" s="239">
        <f t="shared" si="704"/>
        <v>0.51519999999996802</v>
      </c>
      <c r="N8945" s="239"/>
      <c r="O8945" s="178"/>
      <c r="P8945" s="178"/>
      <c r="Q8945" s="178"/>
      <c r="R8945" s="178"/>
      <c r="S8945" s="178"/>
      <c r="T8945" s="178"/>
      <c r="U8945" s="178"/>
      <c r="V8945" s="178"/>
      <c r="W8945" s="178"/>
      <c r="X8945" s="178"/>
      <c r="Y8945" s="210">
        <f t="shared" si="703"/>
        <v>0.40683662159166484</v>
      </c>
      <c r="Z8945" s="211">
        <f t="shared" si="705"/>
        <v>0.44</v>
      </c>
      <c r="AA8945" s="178"/>
      <c r="AB8945" s="178"/>
      <c r="AC8945" s="178"/>
    </row>
    <row r="8946" spans="2:29" x14ac:dyDescent="0.35">
      <c r="B8946" s="222">
        <v>902300</v>
      </c>
      <c r="C8946" s="208">
        <v>386564</v>
      </c>
      <c r="D8946" s="309">
        <v>21261.02</v>
      </c>
      <c r="E8946" s="206">
        <v>30925.119999999999</v>
      </c>
      <c r="F8946" s="206">
        <v>34790.76</v>
      </c>
      <c r="G8946" s="205">
        <f t="shared" si="706"/>
        <v>0.42842070264878646</v>
      </c>
      <c r="H8946" s="207">
        <f t="shared" si="707"/>
        <v>0.45</v>
      </c>
      <c r="I8946" s="213">
        <v>367094</v>
      </c>
      <c r="J8946" s="213">
        <v>20190.169999999998</v>
      </c>
      <c r="K8946" s="212">
        <v>29367.52</v>
      </c>
      <c r="L8946" s="212">
        <v>33038.46</v>
      </c>
      <c r="M8946" s="239">
        <f t="shared" si="704"/>
        <v>0.51530000000027942</v>
      </c>
      <c r="N8946" s="239"/>
      <c r="O8946" s="178"/>
      <c r="P8946" s="178"/>
      <c r="Q8946" s="178"/>
      <c r="R8946" s="178"/>
      <c r="S8946" s="178"/>
      <c r="T8946" s="178"/>
      <c r="U8946" s="178"/>
      <c r="V8946" s="178"/>
      <c r="W8946" s="178"/>
      <c r="X8946" s="178"/>
      <c r="Y8946" s="210">
        <f t="shared" si="703"/>
        <v>0.40684251357641582</v>
      </c>
      <c r="Z8946" s="211">
        <f t="shared" si="705"/>
        <v>0.46</v>
      </c>
      <c r="AA8946" s="178"/>
      <c r="AB8946" s="178"/>
      <c r="AC8946" s="178"/>
    </row>
    <row r="8947" spans="2:29" x14ac:dyDescent="0.35">
      <c r="B8947" s="222">
        <v>902400</v>
      </c>
      <c r="C8947" s="208">
        <v>386609</v>
      </c>
      <c r="D8947" s="309">
        <v>21263.49</v>
      </c>
      <c r="E8947" s="206">
        <v>30928.720000000001</v>
      </c>
      <c r="F8947" s="206">
        <v>34794.81</v>
      </c>
      <c r="G8947" s="205">
        <f t="shared" si="706"/>
        <v>0.4284230939716312</v>
      </c>
      <c r="H8947" s="207">
        <f t="shared" si="707"/>
        <v>0.45</v>
      </c>
      <c r="I8947" s="213">
        <v>367138</v>
      </c>
      <c r="J8947" s="213">
        <v>20192.59</v>
      </c>
      <c r="K8947" s="212">
        <v>29371.040000000001</v>
      </c>
      <c r="L8947" s="212">
        <v>33042.42</v>
      </c>
      <c r="M8947" s="239">
        <f t="shared" si="704"/>
        <v>0.51519999999982247</v>
      </c>
      <c r="N8947" s="239"/>
      <c r="O8947" s="178"/>
      <c r="P8947" s="178"/>
      <c r="Q8947" s="178"/>
      <c r="R8947" s="178"/>
      <c r="S8947" s="178"/>
      <c r="T8947" s="178"/>
      <c r="U8947" s="178"/>
      <c r="V8947" s="178"/>
      <c r="W8947" s="178"/>
      <c r="X8947" s="178"/>
      <c r="Y8947" s="210">
        <f t="shared" si="703"/>
        <v>0.40684618794326244</v>
      </c>
      <c r="Z8947" s="211">
        <f t="shared" si="705"/>
        <v>0.44</v>
      </c>
      <c r="AA8947" s="178"/>
      <c r="AB8947" s="178"/>
      <c r="AC8947" s="178"/>
    </row>
    <row r="8948" spans="2:29" x14ac:dyDescent="0.35">
      <c r="B8948" s="222">
        <v>902500</v>
      </c>
      <c r="C8948" s="208">
        <v>386654</v>
      </c>
      <c r="D8948" s="309">
        <v>21265.97</v>
      </c>
      <c r="E8948" s="206">
        <v>30932.32</v>
      </c>
      <c r="F8948" s="206">
        <v>34798.86</v>
      </c>
      <c r="G8948" s="205">
        <f t="shared" si="706"/>
        <v>0.42842548476454295</v>
      </c>
      <c r="H8948" s="207">
        <f t="shared" si="707"/>
        <v>0.45</v>
      </c>
      <c r="I8948" s="213">
        <v>367184</v>
      </c>
      <c r="J8948" s="213">
        <v>20195.12</v>
      </c>
      <c r="K8948" s="212">
        <v>29374.720000000001</v>
      </c>
      <c r="L8948" s="212">
        <v>33046.559999999998</v>
      </c>
      <c r="M8948" s="239">
        <f t="shared" si="704"/>
        <v>0.51529999999955178</v>
      </c>
      <c r="N8948" s="239"/>
      <c r="O8948" s="178"/>
      <c r="P8948" s="178"/>
      <c r="Q8948" s="178"/>
      <c r="R8948" s="178"/>
      <c r="S8948" s="178"/>
      <c r="T8948" s="178"/>
      <c r="U8948" s="178"/>
      <c r="V8948" s="178"/>
      <c r="W8948" s="178"/>
      <c r="X8948" s="178"/>
      <c r="Y8948" s="210">
        <f t="shared" si="703"/>
        <v>0.40685207756232689</v>
      </c>
      <c r="Z8948" s="211">
        <f t="shared" si="705"/>
        <v>0.46</v>
      </c>
      <c r="AA8948" s="178"/>
      <c r="AB8948" s="178"/>
      <c r="AC8948" s="178"/>
    </row>
    <row r="8949" spans="2:29" x14ac:dyDescent="0.35">
      <c r="B8949" s="222">
        <v>902600</v>
      </c>
      <c r="C8949" s="208">
        <v>386699</v>
      </c>
      <c r="D8949" s="309">
        <v>21268.44</v>
      </c>
      <c r="E8949" s="206">
        <v>30935.919999999998</v>
      </c>
      <c r="F8949" s="206">
        <v>34802.910000000003</v>
      </c>
      <c r="G8949" s="205">
        <f t="shared" si="706"/>
        <v>0.42842787502769775</v>
      </c>
      <c r="H8949" s="207">
        <f t="shared" si="707"/>
        <v>0.45</v>
      </c>
      <c r="I8949" s="213">
        <v>367228</v>
      </c>
      <c r="J8949" s="213">
        <v>20197.54</v>
      </c>
      <c r="K8949" s="212">
        <v>29378.240000000002</v>
      </c>
      <c r="L8949" s="212">
        <v>33050.519999999997</v>
      </c>
      <c r="M8949" s="239">
        <f t="shared" si="704"/>
        <v>0.51519999999974975</v>
      </c>
      <c r="N8949" s="239"/>
      <c r="O8949" s="178"/>
      <c r="P8949" s="178"/>
      <c r="Q8949" s="178"/>
      <c r="R8949" s="178"/>
      <c r="S8949" s="178"/>
      <c r="T8949" s="178"/>
      <c r="U8949" s="178"/>
      <c r="V8949" s="178"/>
      <c r="W8949" s="178"/>
      <c r="X8949" s="178"/>
      <c r="Y8949" s="210">
        <f t="shared" si="703"/>
        <v>0.40685575005539554</v>
      </c>
      <c r="Z8949" s="211">
        <f t="shared" si="705"/>
        <v>0.44</v>
      </c>
      <c r="AA8949" s="178"/>
      <c r="AB8949" s="178"/>
      <c r="AC8949" s="178"/>
    </row>
    <row r="8950" spans="2:29" x14ac:dyDescent="0.35">
      <c r="B8950" s="222">
        <v>902700</v>
      </c>
      <c r="C8950" s="208">
        <v>386744</v>
      </c>
      <c r="D8950" s="309">
        <v>21270.92</v>
      </c>
      <c r="E8950" s="206">
        <v>30939.52</v>
      </c>
      <c r="F8950" s="206">
        <v>34806.959999999999</v>
      </c>
      <c r="G8950" s="205">
        <f t="shared" si="706"/>
        <v>0.42843026476127172</v>
      </c>
      <c r="H8950" s="207">
        <f t="shared" si="707"/>
        <v>0.45</v>
      </c>
      <c r="I8950" s="213">
        <v>367274</v>
      </c>
      <c r="J8950" s="213">
        <v>20200.07</v>
      </c>
      <c r="K8950" s="212">
        <v>29381.919999999998</v>
      </c>
      <c r="L8950" s="212">
        <v>33054.660000000003</v>
      </c>
      <c r="M8950" s="239">
        <f t="shared" si="704"/>
        <v>0.51529999999998832</v>
      </c>
      <c r="N8950" s="239"/>
      <c r="O8950" s="178"/>
      <c r="P8950" s="178"/>
      <c r="Q8950" s="178"/>
      <c r="R8950" s="178"/>
      <c r="S8950" s="178"/>
      <c r="T8950" s="178"/>
      <c r="U8950" s="178"/>
      <c r="V8950" s="178"/>
      <c r="W8950" s="178"/>
      <c r="X8950" s="178"/>
      <c r="Y8950" s="210">
        <f t="shared" si="703"/>
        <v>0.40686163731029135</v>
      </c>
      <c r="Z8950" s="211">
        <f t="shared" si="705"/>
        <v>0.46</v>
      </c>
      <c r="AA8950" s="178"/>
      <c r="AB8950" s="178"/>
      <c r="AC8950" s="178"/>
    </row>
    <row r="8951" spans="2:29" x14ac:dyDescent="0.35">
      <c r="B8951" s="222">
        <v>902800</v>
      </c>
      <c r="C8951" s="208">
        <v>386789</v>
      </c>
      <c r="D8951" s="309">
        <v>21273.39</v>
      </c>
      <c r="E8951" s="206">
        <v>30943.119999999999</v>
      </c>
      <c r="F8951" s="206">
        <v>34811.01</v>
      </c>
      <c r="G8951" s="205">
        <f t="shared" si="706"/>
        <v>0.42843265396544084</v>
      </c>
      <c r="H8951" s="207">
        <f t="shared" si="707"/>
        <v>0.45</v>
      </c>
      <c r="I8951" s="213">
        <v>367318</v>
      </c>
      <c r="J8951" s="213">
        <v>20202.490000000002</v>
      </c>
      <c r="K8951" s="212">
        <v>29385.439999999999</v>
      </c>
      <c r="L8951" s="212">
        <v>33058.620000000003</v>
      </c>
      <c r="M8951" s="239">
        <f t="shared" si="704"/>
        <v>0.51520000000025901</v>
      </c>
      <c r="N8951" s="239"/>
      <c r="O8951" s="178"/>
      <c r="P8951" s="178"/>
      <c r="Q8951" s="178"/>
      <c r="R8951" s="178"/>
      <c r="S8951" s="178"/>
      <c r="T8951" s="178"/>
      <c r="U8951" s="178"/>
      <c r="V8951" s="178"/>
      <c r="W8951" s="178"/>
      <c r="X8951" s="178"/>
      <c r="Y8951" s="210">
        <f t="shared" si="703"/>
        <v>0.40686530793088171</v>
      </c>
      <c r="Z8951" s="211">
        <f t="shared" si="705"/>
        <v>0.44</v>
      </c>
      <c r="AA8951" s="178"/>
      <c r="AB8951" s="178"/>
      <c r="AC8951" s="178"/>
    </row>
    <row r="8952" spans="2:29" x14ac:dyDescent="0.35">
      <c r="B8952" s="222">
        <v>902900</v>
      </c>
      <c r="C8952" s="208">
        <v>386834</v>
      </c>
      <c r="D8952" s="309">
        <v>21275.87</v>
      </c>
      <c r="E8952" s="206">
        <v>30946.720000000001</v>
      </c>
      <c r="F8952" s="206">
        <v>34815.06</v>
      </c>
      <c r="G8952" s="205">
        <f t="shared" si="706"/>
        <v>0.42843504264038101</v>
      </c>
      <c r="H8952" s="207">
        <f t="shared" si="707"/>
        <v>0.45</v>
      </c>
      <c r="I8952" s="213">
        <v>367364</v>
      </c>
      <c r="J8952" s="213">
        <v>20205.02</v>
      </c>
      <c r="K8952" s="212">
        <v>29389.119999999999</v>
      </c>
      <c r="L8952" s="212">
        <v>33062.76</v>
      </c>
      <c r="M8952" s="239">
        <f t="shared" si="704"/>
        <v>0.5152999999999156</v>
      </c>
      <c r="N8952" s="239"/>
      <c r="O8952" s="178"/>
      <c r="P8952" s="178"/>
      <c r="Q8952" s="178"/>
      <c r="R8952" s="178"/>
      <c r="S8952" s="178"/>
      <c r="T8952" s="178"/>
      <c r="U8952" s="178"/>
      <c r="V8952" s="178"/>
      <c r="W8952" s="178"/>
      <c r="X8952" s="178"/>
      <c r="Y8952" s="210">
        <f t="shared" si="703"/>
        <v>0.4068711928231255</v>
      </c>
      <c r="Z8952" s="211">
        <f t="shared" si="705"/>
        <v>0.46</v>
      </c>
      <c r="AA8952" s="178"/>
      <c r="AB8952" s="178"/>
      <c r="AC8952" s="178"/>
    </row>
    <row r="8953" spans="2:29" x14ac:dyDescent="0.35">
      <c r="B8953" s="222">
        <v>903000</v>
      </c>
      <c r="C8953" s="208">
        <v>386879</v>
      </c>
      <c r="D8953" s="309">
        <v>21278.34</v>
      </c>
      <c r="E8953" s="206">
        <v>30950.32</v>
      </c>
      <c r="F8953" s="206">
        <v>34819.11</v>
      </c>
      <c r="G8953" s="205">
        <f t="shared" si="706"/>
        <v>0.428437430786268</v>
      </c>
      <c r="H8953" s="207">
        <f t="shared" si="707"/>
        <v>0.45</v>
      </c>
      <c r="I8953" s="213">
        <v>367408</v>
      </c>
      <c r="J8953" s="213">
        <v>20207.439999999999</v>
      </c>
      <c r="K8953" s="212">
        <v>29392.639999999999</v>
      </c>
      <c r="L8953" s="212">
        <v>33066.720000000001</v>
      </c>
      <c r="M8953" s="239">
        <f t="shared" si="704"/>
        <v>0.51520000000018629</v>
      </c>
      <c r="N8953" s="239"/>
      <c r="O8953" s="178"/>
      <c r="P8953" s="178"/>
      <c r="Q8953" s="178"/>
      <c r="R8953" s="178"/>
      <c r="S8953" s="178"/>
      <c r="T8953" s="178"/>
      <c r="U8953" s="178"/>
      <c r="V8953" s="178"/>
      <c r="W8953" s="178"/>
      <c r="X8953" s="178"/>
      <c r="Y8953" s="210">
        <f t="shared" si="703"/>
        <v>0.406874861572536</v>
      </c>
      <c r="Z8953" s="211">
        <f t="shared" si="705"/>
        <v>0.44</v>
      </c>
      <c r="AA8953" s="178"/>
      <c r="AB8953" s="178"/>
      <c r="AC8953" s="178"/>
    </row>
    <row r="8954" spans="2:29" x14ac:dyDescent="0.35">
      <c r="B8954" s="222">
        <v>903100</v>
      </c>
      <c r="C8954" s="208">
        <v>386924</v>
      </c>
      <c r="D8954" s="309">
        <v>21280.82</v>
      </c>
      <c r="E8954" s="206">
        <v>30953.919999999998</v>
      </c>
      <c r="F8954" s="206">
        <v>34823.160000000003</v>
      </c>
      <c r="G8954" s="205">
        <f t="shared" si="706"/>
        <v>0.42843981840327761</v>
      </c>
      <c r="H8954" s="207">
        <f t="shared" si="707"/>
        <v>0.45</v>
      </c>
      <c r="I8954" s="213">
        <v>367454</v>
      </c>
      <c r="J8954" s="213">
        <v>20209.97</v>
      </c>
      <c r="K8954" s="212">
        <v>29396.32</v>
      </c>
      <c r="L8954" s="212">
        <v>33070.86</v>
      </c>
      <c r="M8954" s="239">
        <f t="shared" si="704"/>
        <v>0.51529999999984288</v>
      </c>
      <c r="N8954" s="239"/>
      <c r="O8954" s="178"/>
      <c r="P8954" s="178"/>
      <c r="Q8954" s="178"/>
      <c r="R8954" s="178"/>
      <c r="S8954" s="178"/>
      <c r="T8954" s="178"/>
      <c r="U8954" s="178"/>
      <c r="V8954" s="178"/>
      <c r="W8954" s="178"/>
      <c r="X8954" s="178"/>
      <c r="Y8954" s="210">
        <f t="shared" si="703"/>
        <v>0.406880744103643</v>
      </c>
      <c r="Z8954" s="211">
        <f t="shared" si="705"/>
        <v>0.46</v>
      </c>
      <c r="AA8954" s="178"/>
      <c r="AB8954" s="178"/>
      <c r="AC8954" s="178"/>
    </row>
    <row r="8955" spans="2:29" x14ac:dyDescent="0.35">
      <c r="B8955" s="222">
        <v>903200</v>
      </c>
      <c r="C8955" s="208">
        <v>386969</v>
      </c>
      <c r="D8955" s="309">
        <v>21283.29</v>
      </c>
      <c r="E8955" s="206">
        <v>30957.52</v>
      </c>
      <c r="F8955" s="206">
        <v>34827.21</v>
      </c>
      <c r="G8955" s="205">
        <f t="shared" si="706"/>
        <v>0.42844220549158546</v>
      </c>
      <c r="H8955" s="207">
        <f t="shared" si="707"/>
        <v>0.45</v>
      </c>
      <c r="I8955" s="213">
        <v>367498</v>
      </c>
      <c r="J8955" s="213">
        <v>20212.39</v>
      </c>
      <c r="K8955" s="212">
        <v>29399.84</v>
      </c>
      <c r="L8955" s="212">
        <v>33074.82</v>
      </c>
      <c r="M8955" s="239">
        <f t="shared" si="704"/>
        <v>0.51519999999996802</v>
      </c>
      <c r="N8955" s="239"/>
      <c r="O8955" s="178"/>
      <c r="P8955" s="178"/>
      <c r="Q8955" s="178"/>
      <c r="R8955" s="178"/>
      <c r="S8955" s="178"/>
      <c r="T8955" s="178"/>
      <c r="U8955" s="178"/>
      <c r="V8955" s="178"/>
      <c r="W8955" s="178"/>
      <c r="X8955" s="178"/>
      <c r="Y8955" s="210">
        <f t="shared" si="703"/>
        <v>0.40688441098317096</v>
      </c>
      <c r="Z8955" s="211">
        <f t="shared" si="705"/>
        <v>0.44</v>
      </c>
      <c r="AA8955" s="178"/>
      <c r="AB8955" s="178"/>
      <c r="AC8955" s="178"/>
    </row>
    <row r="8956" spans="2:29" x14ac:dyDescent="0.35">
      <c r="B8956" s="222">
        <v>903300</v>
      </c>
      <c r="C8956" s="208">
        <v>387014</v>
      </c>
      <c r="D8956" s="309">
        <v>21285.77</v>
      </c>
      <c r="E8956" s="206">
        <v>30961.119999999999</v>
      </c>
      <c r="F8956" s="206">
        <v>34831.26</v>
      </c>
      <c r="G8956" s="205">
        <f t="shared" si="706"/>
        <v>0.4284445920513672</v>
      </c>
      <c r="H8956" s="207">
        <f t="shared" si="707"/>
        <v>0.45</v>
      </c>
      <c r="I8956" s="213">
        <v>367544</v>
      </c>
      <c r="J8956" s="213">
        <v>20214.919999999998</v>
      </c>
      <c r="K8956" s="212">
        <v>29403.52</v>
      </c>
      <c r="L8956" s="212">
        <v>33078.959999999999</v>
      </c>
      <c r="M8956" s="239">
        <f t="shared" si="704"/>
        <v>0.51530000000027942</v>
      </c>
      <c r="N8956" s="239"/>
      <c r="O8956" s="178"/>
      <c r="P8956" s="178"/>
      <c r="Q8956" s="178"/>
      <c r="R8956" s="178"/>
      <c r="S8956" s="178"/>
      <c r="T8956" s="178"/>
      <c r="U8956" s="178"/>
      <c r="V8956" s="178"/>
      <c r="W8956" s="178"/>
      <c r="X8956" s="178"/>
      <c r="Y8956" s="210">
        <f t="shared" si="703"/>
        <v>0.40689029115465514</v>
      </c>
      <c r="Z8956" s="211">
        <f t="shared" si="705"/>
        <v>0.46</v>
      </c>
      <c r="AA8956" s="178"/>
      <c r="AB8956" s="178"/>
      <c r="AC8956" s="178"/>
    </row>
    <row r="8957" spans="2:29" x14ac:dyDescent="0.35">
      <c r="B8957" s="222">
        <v>903400</v>
      </c>
      <c r="C8957" s="208">
        <v>387059</v>
      </c>
      <c r="D8957" s="309">
        <v>21288.240000000002</v>
      </c>
      <c r="E8957" s="206">
        <v>30964.720000000001</v>
      </c>
      <c r="F8957" s="206">
        <v>34835.31</v>
      </c>
      <c r="G8957" s="205">
        <f t="shared" si="706"/>
        <v>0.4284469780827983</v>
      </c>
      <c r="H8957" s="207">
        <f t="shared" si="707"/>
        <v>0.45</v>
      </c>
      <c r="I8957" s="213">
        <v>367588</v>
      </c>
      <c r="J8957" s="213">
        <v>20217.34</v>
      </c>
      <c r="K8957" s="212">
        <v>29407.040000000001</v>
      </c>
      <c r="L8957" s="212">
        <v>33082.92</v>
      </c>
      <c r="M8957" s="239">
        <f t="shared" si="704"/>
        <v>0.51519999999982247</v>
      </c>
      <c r="N8957" s="239"/>
      <c r="O8957" s="178"/>
      <c r="P8957" s="178"/>
      <c r="Q8957" s="178"/>
      <c r="R8957" s="178"/>
      <c r="S8957" s="178"/>
      <c r="T8957" s="178"/>
      <c r="U8957" s="178"/>
      <c r="V8957" s="178"/>
      <c r="W8957" s="178"/>
      <c r="X8957" s="178"/>
      <c r="Y8957" s="210">
        <f t="shared" si="703"/>
        <v>0.40689395616559665</v>
      </c>
      <c r="Z8957" s="211">
        <f t="shared" si="705"/>
        <v>0.44</v>
      </c>
      <c r="AA8957" s="178"/>
      <c r="AB8957" s="178"/>
      <c r="AC8957" s="178"/>
    </row>
    <row r="8958" spans="2:29" x14ac:dyDescent="0.35">
      <c r="B8958" s="222">
        <v>903500</v>
      </c>
      <c r="C8958" s="208">
        <v>387104</v>
      </c>
      <c r="D8958" s="309">
        <v>21290.720000000001</v>
      </c>
      <c r="E8958" s="206">
        <v>30968.32</v>
      </c>
      <c r="F8958" s="206">
        <v>34839.360000000001</v>
      </c>
      <c r="G8958" s="205">
        <f t="shared" si="706"/>
        <v>0.42844936358605423</v>
      </c>
      <c r="H8958" s="207">
        <f t="shared" si="707"/>
        <v>0.45</v>
      </c>
      <c r="I8958" s="213">
        <v>367634</v>
      </c>
      <c r="J8958" s="213">
        <v>20219.87</v>
      </c>
      <c r="K8958" s="212">
        <v>29410.720000000001</v>
      </c>
      <c r="L8958" s="212">
        <v>33087.06</v>
      </c>
      <c r="M8958" s="239">
        <f t="shared" si="704"/>
        <v>0.51529999999955178</v>
      </c>
      <c r="N8958" s="239"/>
      <c r="O8958" s="178"/>
      <c r="P8958" s="178"/>
      <c r="Q8958" s="178"/>
      <c r="R8958" s="178"/>
      <c r="S8958" s="178"/>
      <c r="T8958" s="178"/>
      <c r="U8958" s="178"/>
      <c r="V8958" s="178"/>
      <c r="W8958" s="178"/>
      <c r="X8958" s="178"/>
      <c r="Y8958" s="210">
        <f t="shared" si="703"/>
        <v>0.40689983397897067</v>
      </c>
      <c r="Z8958" s="211">
        <f t="shared" si="705"/>
        <v>0.46</v>
      </c>
      <c r="AA8958" s="178"/>
      <c r="AB8958" s="178"/>
      <c r="AC8958" s="178"/>
    </row>
    <row r="8959" spans="2:29" x14ac:dyDescent="0.35">
      <c r="B8959" s="222">
        <v>903600</v>
      </c>
      <c r="C8959" s="208">
        <v>387149</v>
      </c>
      <c r="D8959" s="309">
        <v>21293.19</v>
      </c>
      <c r="E8959" s="206">
        <v>30971.919999999998</v>
      </c>
      <c r="F8959" s="206">
        <v>34843.410000000003</v>
      </c>
      <c r="G8959" s="205">
        <f t="shared" si="706"/>
        <v>0.4284517485613103</v>
      </c>
      <c r="H8959" s="207">
        <f t="shared" si="707"/>
        <v>0.45</v>
      </c>
      <c r="I8959" s="213">
        <v>367678</v>
      </c>
      <c r="J8959" s="213">
        <v>20222.29</v>
      </c>
      <c r="K8959" s="212">
        <v>29414.240000000002</v>
      </c>
      <c r="L8959" s="212">
        <v>33091.019999999997</v>
      </c>
      <c r="M8959" s="239">
        <f t="shared" si="704"/>
        <v>0.51519999999974975</v>
      </c>
      <c r="N8959" s="239"/>
      <c r="O8959" s="178"/>
      <c r="P8959" s="178"/>
      <c r="Q8959" s="178"/>
      <c r="R8959" s="178"/>
      <c r="S8959" s="178"/>
      <c r="T8959" s="178"/>
      <c r="U8959" s="178"/>
      <c r="V8959" s="178"/>
      <c r="W8959" s="178"/>
      <c r="X8959" s="178"/>
      <c r="Y8959" s="210">
        <f t="shared" si="703"/>
        <v>0.40690349712262064</v>
      </c>
      <c r="Z8959" s="211">
        <f t="shared" si="705"/>
        <v>0.44</v>
      </c>
      <c r="AA8959" s="178"/>
      <c r="AB8959" s="178"/>
      <c r="AC8959" s="178"/>
    </row>
    <row r="8960" spans="2:29" x14ac:dyDescent="0.35">
      <c r="B8960" s="222">
        <v>903700</v>
      </c>
      <c r="C8960" s="208">
        <v>387194</v>
      </c>
      <c r="D8960" s="309">
        <v>21295.67</v>
      </c>
      <c r="E8960" s="206">
        <v>30975.52</v>
      </c>
      <c r="F8960" s="206">
        <v>34847.46</v>
      </c>
      <c r="G8960" s="205">
        <f t="shared" si="706"/>
        <v>0.42845413300874186</v>
      </c>
      <c r="H8960" s="207">
        <f t="shared" si="707"/>
        <v>0.45</v>
      </c>
      <c r="I8960" s="213">
        <v>367724</v>
      </c>
      <c r="J8960" s="213">
        <v>20224.82</v>
      </c>
      <c r="K8960" s="212">
        <v>29417.919999999998</v>
      </c>
      <c r="L8960" s="212">
        <v>33095.160000000003</v>
      </c>
      <c r="M8960" s="239">
        <f t="shared" si="704"/>
        <v>0.51529999999998832</v>
      </c>
      <c r="N8960" s="239"/>
      <c r="O8960" s="178"/>
      <c r="P8960" s="178"/>
      <c r="Q8960" s="178"/>
      <c r="R8960" s="178"/>
      <c r="S8960" s="178"/>
      <c r="T8960" s="178"/>
      <c r="U8960" s="178"/>
      <c r="V8960" s="178"/>
      <c r="W8960" s="178"/>
      <c r="X8960" s="178"/>
      <c r="Y8960" s="210">
        <f t="shared" si="703"/>
        <v>0.4069093725793958</v>
      </c>
      <c r="Z8960" s="211">
        <f t="shared" si="705"/>
        <v>0.46</v>
      </c>
      <c r="AA8960" s="178"/>
      <c r="AB8960" s="178"/>
      <c r="AC8960" s="178"/>
    </row>
    <row r="8961" spans="2:29" x14ac:dyDescent="0.35">
      <c r="B8961" s="222">
        <v>903800</v>
      </c>
      <c r="C8961" s="208">
        <v>387239</v>
      </c>
      <c r="D8961" s="309">
        <v>21298.14</v>
      </c>
      <c r="E8961" s="206">
        <v>30979.119999999999</v>
      </c>
      <c r="F8961" s="206">
        <v>34851.51</v>
      </c>
      <c r="G8961" s="205">
        <f t="shared" si="706"/>
        <v>0.42845651692852399</v>
      </c>
      <c r="H8961" s="207">
        <f t="shared" si="707"/>
        <v>0.45</v>
      </c>
      <c r="I8961" s="213">
        <v>367768</v>
      </c>
      <c r="J8961" s="213">
        <v>20227.240000000002</v>
      </c>
      <c r="K8961" s="212">
        <v>29421.439999999999</v>
      </c>
      <c r="L8961" s="212">
        <v>33099.120000000003</v>
      </c>
      <c r="M8961" s="239">
        <f t="shared" si="704"/>
        <v>0.51520000000025901</v>
      </c>
      <c r="N8961" s="239"/>
      <c r="O8961" s="178"/>
      <c r="P8961" s="178"/>
      <c r="Q8961" s="178"/>
      <c r="R8961" s="178"/>
      <c r="S8961" s="178"/>
      <c r="T8961" s="178"/>
      <c r="U8961" s="178"/>
      <c r="V8961" s="178"/>
      <c r="W8961" s="178"/>
      <c r="X8961" s="178"/>
      <c r="Y8961" s="210">
        <f t="shared" si="703"/>
        <v>0.40691303385704802</v>
      </c>
      <c r="Z8961" s="211">
        <f t="shared" si="705"/>
        <v>0.44</v>
      </c>
      <c r="AA8961" s="178"/>
      <c r="AB8961" s="178"/>
      <c r="AC8961" s="178"/>
    </row>
    <row r="8962" spans="2:29" x14ac:dyDescent="0.35">
      <c r="B8962" s="222">
        <v>903900</v>
      </c>
      <c r="C8962" s="208">
        <v>387284</v>
      </c>
      <c r="D8962" s="309">
        <v>21300.62</v>
      </c>
      <c r="E8962" s="206">
        <v>30982.720000000001</v>
      </c>
      <c r="F8962" s="206">
        <v>34855.56</v>
      </c>
      <c r="G8962" s="205">
        <f t="shared" si="706"/>
        <v>0.42845890032083195</v>
      </c>
      <c r="H8962" s="207">
        <f t="shared" si="707"/>
        <v>0.45</v>
      </c>
      <c r="I8962" s="213">
        <v>367814</v>
      </c>
      <c r="J8962" s="213">
        <v>20229.77</v>
      </c>
      <c r="K8962" s="212">
        <v>29425.119999999999</v>
      </c>
      <c r="L8962" s="212">
        <v>33103.26</v>
      </c>
      <c r="M8962" s="239">
        <f t="shared" si="704"/>
        <v>0.5152999999999156</v>
      </c>
      <c r="N8962" s="239"/>
      <c r="O8962" s="178"/>
      <c r="P8962" s="178"/>
      <c r="Q8962" s="178"/>
      <c r="R8962" s="178"/>
      <c r="S8962" s="178"/>
      <c r="T8962" s="178"/>
      <c r="U8962" s="178"/>
      <c r="V8962" s="178"/>
      <c r="W8962" s="178"/>
      <c r="X8962" s="178"/>
      <c r="Y8962" s="210">
        <f t="shared" si="703"/>
        <v>0.40691890695873439</v>
      </c>
      <c r="Z8962" s="211">
        <f t="shared" si="705"/>
        <v>0.46</v>
      </c>
      <c r="AA8962" s="178"/>
      <c r="AB8962" s="178"/>
      <c r="AC8962" s="178"/>
    </row>
    <row r="8963" spans="2:29" x14ac:dyDescent="0.35">
      <c r="B8963" s="222">
        <v>904000</v>
      </c>
      <c r="C8963" s="208">
        <v>387329</v>
      </c>
      <c r="D8963" s="309">
        <v>21303.09</v>
      </c>
      <c r="E8963" s="206">
        <v>30986.32</v>
      </c>
      <c r="F8963" s="206">
        <v>34859.61</v>
      </c>
      <c r="G8963" s="205">
        <f t="shared" si="706"/>
        <v>0.4284612831858407</v>
      </c>
      <c r="H8963" s="207">
        <f t="shared" si="707"/>
        <v>0.45</v>
      </c>
      <c r="I8963" s="213">
        <v>367858</v>
      </c>
      <c r="J8963" s="213">
        <v>20232.189999999999</v>
      </c>
      <c r="K8963" s="212">
        <v>29428.639999999999</v>
      </c>
      <c r="L8963" s="212">
        <v>33107.22</v>
      </c>
      <c r="M8963" s="239">
        <f t="shared" si="704"/>
        <v>0.51520000000018629</v>
      </c>
      <c r="N8963" s="239"/>
      <c r="O8963" s="178"/>
      <c r="P8963" s="178"/>
      <c r="Q8963" s="178"/>
      <c r="R8963" s="178"/>
      <c r="S8963" s="178"/>
      <c r="T8963" s="178"/>
      <c r="U8963" s="178"/>
      <c r="V8963" s="178"/>
      <c r="W8963" s="178"/>
      <c r="X8963" s="178"/>
      <c r="Y8963" s="210">
        <f t="shared" ref="Y8963:Y9026" si="708">I8963/$B8963</f>
        <v>0.40692256637168139</v>
      </c>
      <c r="Z8963" s="211">
        <f t="shared" si="705"/>
        <v>0.44</v>
      </c>
      <c r="AA8963" s="178"/>
      <c r="AB8963" s="178"/>
      <c r="AC8963" s="178"/>
    </row>
    <row r="8964" spans="2:29" x14ac:dyDescent="0.35">
      <c r="B8964" s="222">
        <v>904100</v>
      </c>
      <c r="C8964" s="208">
        <v>387374</v>
      </c>
      <c r="D8964" s="309">
        <v>21305.57</v>
      </c>
      <c r="E8964" s="206">
        <v>30989.919999999998</v>
      </c>
      <c r="F8964" s="206">
        <v>34863.660000000003</v>
      </c>
      <c r="G8964" s="205">
        <f t="shared" si="706"/>
        <v>0.42846366552372528</v>
      </c>
      <c r="H8964" s="207">
        <f t="shared" si="707"/>
        <v>0.45</v>
      </c>
      <c r="I8964" s="213">
        <v>367904</v>
      </c>
      <c r="J8964" s="213">
        <v>20234.72</v>
      </c>
      <c r="K8964" s="212">
        <v>29432.32</v>
      </c>
      <c r="L8964" s="212">
        <v>33111.360000000001</v>
      </c>
      <c r="M8964" s="239">
        <f t="shared" ref="M8964:M9027" si="709">(C8964+D8964+F8964-C8963-D8963-F8963)/100</f>
        <v>0.51529999999984288</v>
      </c>
      <c r="N8964" s="239"/>
      <c r="O8964" s="178"/>
      <c r="P8964" s="178"/>
      <c r="Q8964" s="178"/>
      <c r="R8964" s="178"/>
      <c r="S8964" s="178"/>
      <c r="T8964" s="178"/>
      <c r="U8964" s="178"/>
      <c r="V8964" s="178"/>
      <c r="W8964" s="178"/>
      <c r="X8964" s="178"/>
      <c r="Y8964" s="210">
        <f t="shared" si="708"/>
        <v>0.40692843711978766</v>
      </c>
      <c r="Z8964" s="211">
        <f t="shared" ref="Z8964:Z9027" si="710">(I8964-I8963)/($B8964-$B8963)</f>
        <v>0.46</v>
      </c>
      <c r="AA8964" s="178"/>
      <c r="AB8964" s="178"/>
      <c r="AC8964" s="178"/>
    </row>
    <row r="8965" spans="2:29" x14ac:dyDescent="0.35">
      <c r="B8965" s="222">
        <v>904200</v>
      </c>
      <c r="C8965" s="208">
        <v>387419</v>
      </c>
      <c r="D8965" s="309">
        <v>21308.04</v>
      </c>
      <c r="E8965" s="206">
        <v>30993.52</v>
      </c>
      <c r="F8965" s="206">
        <v>34867.71</v>
      </c>
      <c r="G8965" s="205">
        <f t="shared" ref="G8965:G9028" si="711">C8965/B8965</f>
        <v>0.42846604733466048</v>
      </c>
      <c r="H8965" s="207">
        <f t="shared" ref="H8965:H9028" si="712">(C8965-C8964)/(B8965-B8964)</f>
        <v>0.45</v>
      </c>
      <c r="I8965" s="213">
        <v>367948</v>
      </c>
      <c r="J8965" s="213">
        <v>20237.14</v>
      </c>
      <c r="K8965" s="212">
        <v>29435.84</v>
      </c>
      <c r="L8965" s="212">
        <v>33115.32</v>
      </c>
      <c r="M8965" s="239">
        <f t="shared" si="709"/>
        <v>0.51519999999996802</v>
      </c>
      <c r="N8965" s="239"/>
      <c r="O8965" s="178"/>
      <c r="P8965" s="178"/>
      <c r="Q8965" s="178"/>
      <c r="R8965" s="178"/>
      <c r="S8965" s="178"/>
      <c r="T8965" s="178"/>
      <c r="U8965" s="178"/>
      <c r="V8965" s="178"/>
      <c r="W8965" s="178"/>
      <c r="X8965" s="178"/>
      <c r="Y8965" s="210">
        <f t="shared" si="708"/>
        <v>0.40693209466932095</v>
      </c>
      <c r="Z8965" s="211">
        <f t="shared" si="710"/>
        <v>0.44</v>
      </c>
      <c r="AA8965" s="178"/>
      <c r="AB8965" s="178"/>
      <c r="AC8965" s="178"/>
    </row>
    <row r="8966" spans="2:29" x14ac:dyDescent="0.35">
      <c r="B8966" s="222">
        <v>904300</v>
      </c>
      <c r="C8966" s="208">
        <v>387464</v>
      </c>
      <c r="D8966" s="309">
        <v>21310.52</v>
      </c>
      <c r="E8966" s="206">
        <v>30997.119999999999</v>
      </c>
      <c r="F8966" s="206">
        <v>34871.760000000002</v>
      </c>
      <c r="G8966" s="205">
        <f t="shared" si="711"/>
        <v>0.42846842861882117</v>
      </c>
      <c r="H8966" s="207">
        <f t="shared" si="712"/>
        <v>0.45</v>
      </c>
      <c r="I8966" s="213">
        <v>367994</v>
      </c>
      <c r="J8966" s="213">
        <v>20239.669999999998</v>
      </c>
      <c r="K8966" s="212">
        <v>29439.52</v>
      </c>
      <c r="L8966" s="212">
        <v>33119.46</v>
      </c>
      <c r="M8966" s="239">
        <f t="shared" si="709"/>
        <v>0.51530000000027942</v>
      </c>
      <c r="N8966" s="239"/>
      <c r="O8966" s="178"/>
      <c r="P8966" s="178"/>
      <c r="Q8966" s="178"/>
      <c r="R8966" s="178"/>
      <c r="S8966" s="178"/>
      <c r="T8966" s="178"/>
      <c r="U8966" s="178"/>
      <c r="V8966" s="178"/>
      <c r="W8966" s="178"/>
      <c r="X8966" s="178"/>
      <c r="Y8966" s="210">
        <f t="shared" si="708"/>
        <v>0.4069379630653544</v>
      </c>
      <c r="Z8966" s="211">
        <f t="shared" si="710"/>
        <v>0.46</v>
      </c>
      <c r="AA8966" s="178"/>
      <c r="AB8966" s="178"/>
      <c r="AC8966" s="178"/>
    </row>
    <row r="8967" spans="2:29" x14ac:dyDescent="0.35">
      <c r="B8967" s="222">
        <v>904400</v>
      </c>
      <c r="C8967" s="208">
        <v>387509</v>
      </c>
      <c r="D8967" s="309">
        <v>21312.99</v>
      </c>
      <c r="E8967" s="206">
        <v>31000.720000000001</v>
      </c>
      <c r="F8967" s="206">
        <v>34875.81</v>
      </c>
      <c r="G8967" s="205">
        <f t="shared" si="711"/>
        <v>0.42847080937638216</v>
      </c>
      <c r="H8967" s="207">
        <f t="shared" si="712"/>
        <v>0.45</v>
      </c>
      <c r="I8967" s="213">
        <v>368038</v>
      </c>
      <c r="J8967" s="213">
        <v>20242.09</v>
      </c>
      <c r="K8967" s="212">
        <v>29443.040000000001</v>
      </c>
      <c r="L8967" s="212">
        <v>33123.42</v>
      </c>
      <c r="M8967" s="239">
        <f t="shared" si="709"/>
        <v>0.51519999999982247</v>
      </c>
      <c r="N8967" s="239"/>
      <c r="O8967" s="178"/>
      <c r="P8967" s="178"/>
      <c r="Q8967" s="178"/>
      <c r="R8967" s="178"/>
      <c r="S8967" s="178"/>
      <c r="T8967" s="178"/>
      <c r="U8967" s="178"/>
      <c r="V8967" s="178"/>
      <c r="W8967" s="178"/>
      <c r="X8967" s="178"/>
      <c r="Y8967" s="210">
        <f t="shared" si="708"/>
        <v>0.40694161875276424</v>
      </c>
      <c r="Z8967" s="211">
        <f t="shared" si="710"/>
        <v>0.44</v>
      </c>
      <c r="AA8967" s="178"/>
      <c r="AB8967" s="178"/>
      <c r="AC8967" s="178"/>
    </row>
    <row r="8968" spans="2:29" x14ac:dyDescent="0.35">
      <c r="B8968" s="222">
        <v>904500</v>
      </c>
      <c r="C8968" s="208">
        <v>387554</v>
      </c>
      <c r="D8968" s="309">
        <v>21315.47</v>
      </c>
      <c r="E8968" s="206">
        <v>31004.32</v>
      </c>
      <c r="F8968" s="206">
        <v>34879.86</v>
      </c>
      <c r="G8968" s="205">
        <f t="shared" si="711"/>
        <v>0.42847318960751796</v>
      </c>
      <c r="H8968" s="207">
        <f t="shared" si="712"/>
        <v>0.45</v>
      </c>
      <c r="I8968" s="213">
        <v>368084</v>
      </c>
      <c r="J8968" s="213">
        <v>20244.62</v>
      </c>
      <c r="K8968" s="212">
        <v>29446.720000000001</v>
      </c>
      <c r="L8968" s="212">
        <v>33127.56</v>
      </c>
      <c r="M8968" s="239">
        <f t="shared" si="709"/>
        <v>0.51529999999955178</v>
      </c>
      <c r="N8968" s="239"/>
      <c r="O8968" s="178"/>
      <c r="P8968" s="178"/>
      <c r="Q8968" s="178"/>
      <c r="R8968" s="178"/>
      <c r="S8968" s="178"/>
      <c r="T8968" s="178"/>
      <c r="U8968" s="178"/>
      <c r="V8968" s="178"/>
      <c r="W8968" s="178"/>
      <c r="X8968" s="178"/>
      <c r="Y8968" s="210">
        <f t="shared" si="708"/>
        <v>0.40694748479823106</v>
      </c>
      <c r="Z8968" s="211">
        <f t="shared" si="710"/>
        <v>0.46</v>
      </c>
      <c r="AA8968" s="178"/>
      <c r="AB8968" s="178"/>
      <c r="AC8968" s="178"/>
    </row>
    <row r="8969" spans="2:29" x14ac:dyDescent="0.35">
      <c r="B8969" s="222">
        <v>904600</v>
      </c>
      <c r="C8969" s="208">
        <v>387599</v>
      </c>
      <c r="D8969" s="309">
        <v>21317.94</v>
      </c>
      <c r="E8969" s="206">
        <v>31007.919999999998</v>
      </c>
      <c r="F8969" s="206">
        <v>34883.910000000003</v>
      </c>
      <c r="G8969" s="205">
        <f t="shared" si="711"/>
        <v>0.42847556931240327</v>
      </c>
      <c r="H8969" s="207">
        <f t="shared" si="712"/>
        <v>0.45</v>
      </c>
      <c r="I8969" s="213">
        <v>368128</v>
      </c>
      <c r="J8969" s="213">
        <v>20247.04</v>
      </c>
      <c r="K8969" s="212">
        <v>29450.240000000002</v>
      </c>
      <c r="L8969" s="212">
        <v>33131.519999999997</v>
      </c>
      <c r="M8969" s="239">
        <f t="shared" si="709"/>
        <v>0.51519999999974975</v>
      </c>
      <c r="N8969" s="239"/>
      <c r="O8969" s="178"/>
      <c r="P8969" s="178"/>
      <c r="Q8969" s="178"/>
      <c r="R8969" s="178"/>
      <c r="S8969" s="178"/>
      <c r="T8969" s="178"/>
      <c r="U8969" s="178"/>
      <c r="V8969" s="178"/>
      <c r="W8969" s="178"/>
      <c r="X8969" s="178"/>
      <c r="Y8969" s="210">
        <f t="shared" si="708"/>
        <v>0.40695113862480653</v>
      </c>
      <c r="Z8969" s="211">
        <f t="shared" si="710"/>
        <v>0.44</v>
      </c>
      <c r="AA8969" s="178"/>
      <c r="AB8969" s="178"/>
      <c r="AC8969" s="178"/>
    </row>
    <row r="8970" spans="2:29" x14ac:dyDescent="0.35">
      <c r="B8970" s="222">
        <v>904700</v>
      </c>
      <c r="C8970" s="208">
        <v>387644</v>
      </c>
      <c r="D8970" s="309">
        <v>21320.42</v>
      </c>
      <c r="E8970" s="206">
        <v>31011.52</v>
      </c>
      <c r="F8970" s="206">
        <v>34887.96</v>
      </c>
      <c r="G8970" s="205">
        <f t="shared" si="711"/>
        <v>0.42847794849121257</v>
      </c>
      <c r="H8970" s="207">
        <f t="shared" si="712"/>
        <v>0.45</v>
      </c>
      <c r="I8970" s="213">
        <v>368174</v>
      </c>
      <c r="J8970" s="213">
        <v>20249.57</v>
      </c>
      <c r="K8970" s="212">
        <v>29453.919999999998</v>
      </c>
      <c r="L8970" s="212">
        <v>33135.660000000003</v>
      </c>
      <c r="M8970" s="239">
        <f t="shared" si="709"/>
        <v>0.51529999999998832</v>
      </c>
      <c r="N8970" s="239"/>
      <c r="O8970" s="178"/>
      <c r="P8970" s="178"/>
      <c r="Q8970" s="178"/>
      <c r="R8970" s="178"/>
      <c r="S8970" s="178"/>
      <c r="T8970" s="178"/>
      <c r="U8970" s="178"/>
      <c r="V8970" s="178"/>
      <c r="W8970" s="178"/>
      <c r="X8970" s="178"/>
      <c r="Y8970" s="210">
        <f t="shared" si="708"/>
        <v>0.40695700232121146</v>
      </c>
      <c r="Z8970" s="211">
        <f t="shared" si="710"/>
        <v>0.46</v>
      </c>
      <c r="AA8970" s="178"/>
      <c r="AB8970" s="178"/>
      <c r="AC8970" s="178"/>
    </row>
    <row r="8971" spans="2:29" x14ac:dyDescent="0.35">
      <c r="B8971" s="222">
        <v>904800</v>
      </c>
      <c r="C8971" s="208">
        <v>387689</v>
      </c>
      <c r="D8971" s="309">
        <v>21322.89</v>
      </c>
      <c r="E8971" s="206">
        <v>31015.119999999999</v>
      </c>
      <c r="F8971" s="206">
        <v>34892.01</v>
      </c>
      <c r="G8971" s="205">
        <f t="shared" si="711"/>
        <v>0.42848032714412027</v>
      </c>
      <c r="H8971" s="207">
        <f t="shared" si="712"/>
        <v>0.45</v>
      </c>
      <c r="I8971" s="213">
        <v>368218</v>
      </c>
      <c r="J8971" s="213">
        <v>20251.990000000002</v>
      </c>
      <c r="K8971" s="212">
        <v>29457.439999999999</v>
      </c>
      <c r="L8971" s="212">
        <v>33139.620000000003</v>
      </c>
      <c r="M8971" s="239">
        <f t="shared" si="709"/>
        <v>0.51520000000025901</v>
      </c>
      <c r="N8971" s="239"/>
      <c r="O8971" s="178"/>
      <c r="P8971" s="178"/>
      <c r="Q8971" s="178"/>
      <c r="R8971" s="178"/>
      <c r="S8971" s="178"/>
      <c r="T8971" s="178"/>
      <c r="U8971" s="178"/>
      <c r="V8971" s="178"/>
      <c r="W8971" s="178"/>
      <c r="X8971" s="178"/>
      <c r="Y8971" s="210">
        <f t="shared" si="708"/>
        <v>0.40696065428824052</v>
      </c>
      <c r="Z8971" s="211">
        <f t="shared" si="710"/>
        <v>0.44</v>
      </c>
      <c r="AA8971" s="178"/>
      <c r="AB8971" s="178"/>
      <c r="AC8971" s="178"/>
    </row>
    <row r="8972" spans="2:29" x14ac:dyDescent="0.35">
      <c r="B8972" s="222">
        <v>904900</v>
      </c>
      <c r="C8972" s="208">
        <v>387734</v>
      </c>
      <c r="D8972" s="309">
        <v>21325.37</v>
      </c>
      <c r="E8972" s="206">
        <v>31018.720000000001</v>
      </c>
      <c r="F8972" s="206">
        <v>34896.06</v>
      </c>
      <c r="G8972" s="205">
        <f t="shared" si="711"/>
        <v>0.42848270527130072</v>
      </c>
      <c r="H8972" s="207">
        <f t="shared" si="712"/>
        <v>0.45</v>
      </c>
      <c r="I8972" s="213">
        <v>368264</v>
      </c>
      <c r="J8972" s="213">
        <v>20254.52</v>
      </c>
      <c r="K8972" s="212">
        <v>29461.119999999999</v>
      </c>
      <c r="L8972" s="212">
        <v>33143.760000000002</v>
      </c>
      <c r="M8972" s="239">
        <f t="shared" si="709"/>
        <v>0.5152999999999156</v>
      </c>
      <c r="N8972" s="239"/>
      <c r="O8972" s="178"/>
      <c r="P8972" s="178"/>
      <c r="Q8972" s="178"/>
      <c r="R8972" s="178"/>
      <c r="S8972" s="178"/>
      <c r="T8972" s="178"/>
      <c r="U8972" s="178"/>
      <c r="V8972" s="178"/>
      <c r="W8972" s="178"/>
      <c r="X8972" s="178"/>
      <c r="Y8972" s="210">
        <f t="shared" si="708"/>
        <v>0.40696651563708697</v>
      </c>
      <c r="Z8972" s="211">
        <f t="shared" si="710"/>
        <v>0.46</v>
      </c>
      <c r="AA8972" s="178"/>
      <c r="AB8972" s="178"/>
      <c r="AC8972" s="178"/>
    </row>
    <row r="8973" spans="2:29" x14ac:dyDescent="0.35">
      <c r="B8973" s="222">
        <v>905000</v>
      </c>
      <c r="C8973" s="208">
        <v>387779</v>
      </c>
      <c r="D8973" s="309">
        <v>21327.84</v>
      </c>
      <c r="E8973" s="206">
        <v>31022.32</v>
      </c>
      <c r="F8973" s="206">
        <v>34900.11</v>
      </c>
      <c r="G8973" s="205">
        <f t="shared" si="711"/>
        <v>0.42848508287292819</v>
      </c>
      <c r="H8973" s="207">
        <f t="shared" si="712"/>
        <v>0.45</v>
      </c>
      <c r="I8973" s="213">
        <v>368308</v>
      </c>
      <c r="J8973" s="213">
        <v>20256.939999999999</v>
      </c>
      <c r="K8973" s="212">
        <v>29464.639999999999</v>
      </c>
      <c r="L8973" s="212">
        <v>33147.72</v>
      </c>
      <c r="M8973" s="239">
        <f t="shared" si="709"/>
        <v>0.51520000000018629</v>
      </c>
      <c r="N8973" s="239"/>
      <c r="O8973" s="178"/>
      <c r="P8973" s="178"/>
      <c r="Q8973" s="178"/>
      <c r="R8973" s="178"/>
      <c r="S8973" s="178"/>
      <c r="T8973" s="178"/>
      <c r="U8973" s="178"/>
      <c r="V8973" s="178"/>
      <c r="W8973" s="178"/>
      <c r="X8973" s="178"/>
      <c r="Y8973" s="210">
        <f t="shared" si="708"/>
        <v>0.40697016574585637</v>
      </c>
      <c r="Z8973" s="211">
        <f t="shared" si="710"/>
        <v>0.44</v>
      </c>
      <c r="AA8973" s="178"/>
      <c r="AB8973" s="178"/>
      <c r="AC8973" s="178"/>
    </row>
    <row r="8974" spans="2:29" x14ac:dyDescent="0.35">
      <c r="B8974" s="222">
        <v>905100</v>
      </c>
      <c r="C8974" s="208">
        <v>387824</v>
      </c>
      <c r="D8974" s="309">
        <v>21330.32</v>
      </c>
      <c r="E8974" s="206">
        <v>31025.919999999998</v>
      </c>
      <c r="F8974" s="206">
        <v>34904.160000000003</v>
      </c>
      <c r="G8974" s="205">
        <f t="shared" si="711"/>
        <v>0.42848745994917686</v>
      </c>
      <c r="H8974" s="207">
        <f t="shared" si="712"/>
        <v>0.45</v>
      </c>
      <c r="I8974" s="213">
        <v>368354</v>
      </c>
      <c r="J8974" s="213">
        <v>20259.47</v>
      </c>
      <c r="K8974" s="212">
        <v>29468.32</v>
      </c>
      <c r="L8974" s="212">
        <v>33151.86</v>
      </c>
      <c r="M8974" s="239">
        <f t="shared" si="709"/>
        <v>0.51529999999984288</v>
      </c>
      <c r="N8974" s="239"/>
      <c r="O8974" s="178"/>
      <c r="P8974" s="178"/>
      <c r="Q8974" s="178"/>
      <c r="R8974" s="178"/>
      <c r="S8974" s="178"/>
      <c r="T8974" s="178"/>
      <c r="U8974" s="178"/>
      <c r="V8974" s="178"/>
      <c r="W8974" s="178"/>
      <c r="X8974" s="178"/>
      <c r="Y8974" s="210">
        <f t="shared" si="708"/>
        <v>0.40697602474864658</v>
      </c>
      <c r="Z8974" s="211">
        <f t="shared" si="710"/>
        <v>0.46</v>
      </c>
      <c r="AA8974" s="178"/>
      <c r="AB8974" s="178"/>
      <c r="AC8974" s="178"/>
    </row>
    <row r="8975" spans="2:29" x14ac:dyDescent="0.35">
      <c r="B8975" s="222">
        <v>905200</v>
      </c>
      <c r="C8975" s="208">
        <v>387869</v>
      </c>
      <c r="D8975" s="309">
        <v>21332.79</v>
      </c>
      <c r="E8975" s="206">
        <v>31029.52</v>
      </c>
      <c r="F8975" s="206">
        <v>34908.21</v>
      </c>
      <c r="G8975" s="205">
        <f t="shared" si="711"/>
        <v>0.42848983650022093</v>
      </c>
      <c r="H8975" s="207">
        <f t="shared" si="712"/>
        <v>0.45</v>
      </c>
      <c r="I8975" s="213">
        <v>368398</v>
      </c>
      <c r="J8975" s="213">
        <v>20261.89</v>
      </c>
      <c r="K8975" s="212">
        <v>29471.84</v>
      </c>
      <c r="L8975" s="212">
        <v>33155.82</v>
      </c>
      <c r="M8975" s="239">
        <f t="shared" si="709"/>
        <v>0.51519999999996802</v>
      </c>
      <c r="N8975" s="239"/>
      <c r="O8975" s="178"/>
      <c r="P8975" s="178"/>
      <c r="Q8975" s="178"/>
      <c r="R8975" s="178"/>
      <c r="S8975" s="178"/>
      <c r="T8975" s="178"/>
      <c r="U8975" s="178"/>
      <c r="V8975" s="178"/>
      <c r="W8975" s="178"/>
      <c r="X8975" s="178"/>
      <c r="Y8975" s="210">
        <f t="shared" si="708"/>
        <v>0.40697967300044191</v>
      </c>
      <c r="Z8975" s="211">
        <f t="shared" si="710"/>
        <v>0.44</v>
      </c>
      <c r="AA8975" s="178"/>
      <c r="AB8975" s="178"/>
      <c r="AC8975" s="178"/>
    </row>
    <row r="8976" spans="2:29" x14ac:dyDescent="0.35">
      <c r="B8976" s="222">
        <v>905300</v>
      </c>
      <c r="C8976" s="208">
        <v>387914</v>
      </c>
      <c r="D8976" s="309">
        <v>21335.27</v>
      </c>
      <c r="E8976" s="206">
        <v>31033.119999999999</v>
      </c>
      <c r="F8976" s="206">
        <v>34912.26</v>
      </c>
      <c r="G8976" s="205">
        <f t="shared" si="711"/>
        <v>0.42849221252623437</v>
      </c>
      <c r="H8976" s="207">
        <f t="shared" si="712"/>
        <v>0.45</v>
      </c>
      <c r="I8976" s="213">
        <v>368444</v>
      </c>
      <c r="J8976" s="213">
        <v>20264.419999999998</v>
      </c>
      <c r="K8976" s="212">
        <v>29475.52</v>
      </c>
      <c r="L8976" s="212">
        <v>33159.96</v>
      </c>
      <c r="M8976" s="239">
        <f t="shared" si="709"/>
        <v>0.51530000000027942</v>
      </c>
      <c r="N8976" s="239"/>
      <c r="O8976" s="178"/>
      <c r="P8976" s="178"/>
      <c r="Q8976" s="178"/>
      <c r="R8976" s="178"/>
      <c r="S8976" s="178"/>
      <c r="T8976" s="178"/>
      <c r="U8976" s="178"/>
      <c r="V8976" s="178"/>
      <c r="W8976" s="178"/>
      <c r="X8976" s="178"/>
      <c r="Y8976" s="210">
        <f t="shared" si="708"/>
        <v>0.40698552965867668</v>
      </c>
      <c r="Z8976" s="211">
        <f t="shared" si="710"/>
        <v>0.46</v>
      </c>
      <c r="AA8976" s="178"/>
      <c r="AB8976" s="178"/>
      <c r="AC8976" s="178"/>
    </row>
    <row r="8977" spans="2:29" x14ac:dyDescent="0.35">
      <c r="B8977" s="222">
        <v>905400</v>
      </c>
      <c r="C8977" s="208">
        <v>387959</v>
      </c>
      <c r="D8977" s="309">
        <v>21337.74</v>
      </c>
      <c r="E8977" s="206">
        <v>31036.720000000001</v>
      </c>
      <c r="F8977" s="206">
        <v>34916.31</v>
      </c>
      <c r="G8977" s="205">
        <f t="shared" si="711"/>
        <v>0.42849458802739121</v>
      </c>
      <c r="H8977" s="207">
        <f t="shared" si="712"/>
        <v>0.45</v>
      </c>
      <c r="I8977" s="213">
        <v>368488</v>
      </c>
      <c r="J8977" s="213">
        <v>20266.84</v>
      </c>
      <c r="K8977" s="212">
        <v>29479.040000000001</v>
      </c>
      <c r="L8977" s="212">
        <v>33163.919999999998</v>
      </c>
      <c r="M8977" s="239">
        <f t="shared" si="709"/>
        <v>0.51519999999982247</v>
      </c>
      <c r="N8977" s="239"/>
      <c r="O8977" s="178"/>
      <c r="P8977" s="178"/>
      <c r="Q8977" s="178"/>
      <c r="R8977" s="178"/>
      <c r="S8977" s="178"/>
      <c r="T8977" s="178"/>
      <c r="U8977" s="178"/>
      <c r="V8977" s="178"/>
      <c r="W8977" s="178"/>
      <c r="X8977" s="178"/>
      <c r="Y8977" s="210">
        <f t="shared" si="708"/>
        <v>0.40698917605478241</v>
      </c>
      <c r="Z8977" s="211">
        <f t="shared" si="710"/>
        <v>0.44</v>
      </c>
      <c r="AA8977" s="178"/>
      <c r="AB8977" s="178"/>
      <c r="AC8977" s="178"/>
    </row>
    <row r="8978" spans="2:29" x14ac:dyDescent="0.35">
      <c r="B8978" s="222">
        <v>905500</v>
      </c>
      <c r="C8978" s="208">
        <v>388004</v>
      </c>
      <c r="D8978" s="309">
        <v>21340.22</v>
      </c>
      <c r="E8978" s="206">
        <v>31040.32</v>
      </c>
      <c r="F8978" s="206">
        <v>34920.36</v>
      </c>
      <c r="G8978" s="205">
        <f t="shared" si="711"/>
        <v>0.42849696300386525</v>
      </c>
      <c r="H8978" s="207">
        <f t="shared" si="712"/>
        <v>0.45</v>
      </c>
      <c r="I8978" s="213">
        <v>368534</v>
      </c>
      <c r="J8978" s="213">
        <v>20269.37</v>
      </c>
      <c r="K8978" s="212">
        <v>29482.720000000001</v>
      </c>
      <c r="L8978" s="212">
        <v>33168.06</v>
      </c>
      <c r="M8978" s="239">
        <f t="shared" si="709"/>
        <v>0.51529999999955178</v>
      </c>
      <c r="N8978" s="239"/>
      <c r="O8978" s="178"/>
      <c r="P8978" s="178"/>
      <c r="Q8978" s="178"/>
      <c r="R8978" s="178"/>
      <c r="S8978" s="178"/>
      <c r="T8978" s="178"/>
      <c r="U8978" s="178"/>
      <c r="V8978" s="178"/>
      <c r="W8978" s="178"/>
      <c r="X8978" s="178"/>
      <c r="Y8978" s="210">
        <f t="shared" si="708"/>
        <v>0.40699503036996137</v>
      </c>
      <c r="Z8978" s="211">
        <f t="shared" si="710"/>
        <v>0.46</v>
      </c>
      <c r="AA8978" s="178"/>
      <c r="AB8978" s="178"/>
      <c r="AC8978" s="178"/>
    </row>
    <row r="8979" spans="2:29" x14ac:dyDescent="0.35">
      <c r="B8979" s="222">
        <v>905600</v>
      </c>
      <c r="C8979" s="208">
        <v>388049</v>
      </c>
      <c r="D8979" s="309">
        <v>21342.69</v>
      </c>
      <c r="E8979" s="206">
        <v>31043.919999999998</v>
      </c>
      <c r="F8979" s="206">
        <v>34924.410000000003</v>
      </c>
      <c r="G8979" s="205">
        <f t="shared" si="711"/>
        <v>0.42849933745583041</v>
      </c>
      <c r="H8979" s="207">
        <f t="shared" si="712"/>
        <v>0.45</v>
      </c>
      <c r="I8979" s="213">
        <v>368578</v>
      </c>
      <c r="J8979" s="213">
        <v>20271.79</v>
      </c>
      <c r="K8979" s="212">
        <v>29486.240000000002</v>
      </c>
      <c r="L8979" s="212">
        <v>33172.019999999997</v>
      </c>
      <c r="M8979" s="239">
        <f t="shared" si="709"/>
        <v>0.51519999999974975</v>
      </c>
      <c r="N8979" s="239"/>
      <c r="O8979" s="178"/>
      <c r="P8979" s="178"/>
      <c r="Q8979" s="178"/>
      <c r="R8979" s="178"/>
      <c r="S8979" s="178"/>
      <c r="T8979" s="178"/>
      <c r="U8979" s="178"/>
      <c r="V8979" s="178"/>
      <c r="W8979" s="178"/>
      <c r="X8979" s="178"/>
      <c r="Y8979" s="210">
        <f t="shared" si="708"/>
        <v>0.40699867491166075</v>
      </c>
      <c r="Z8979" s="211">
        <f t="shared" si="710"/>
        <v>0.44</v>
      </c>
      <c r="AA8979" s="178"/>
      <c r="AB8979" s="178"/>
      <c r="AC8979" s="178"/>
    </row>
    <row r="8980" spans="2:29" x14ac:dyDescent="0.35">
      <c r="B8980" s="222">
        <v>905700</v>
      </c>
      <c r="C8980" s="208">
        <v>388094</v>
      </c>
      <c r="D8980" s="309">
        <v>21345.17</v>
      </c>
      <c r="E8980" s="206">
        <v>31047.52</v>
      </c>
      <c r="F8980" s="206">
        <v>34928.46</v>
      </c>
      <c r="G8980" s="205">
        <f t="shared" si="711"/>
        <v>0.42850171138346033</v>
      </c>
      <c r="H8980" s="207">
        <f t="shared" si="712"/>
        <v>0.45</v>
      </c>
      <c r="I8980" s="213">
        <v>368624</v>
      </c>
      <c r="J8980" s="213">
        <v>20274.32</v>
      </c>
      <c r="K8980" s="212">
        <v>29489.919999999998</v>
      </c>
      <c r="L8980" s="212">
        <v>33176.160000000003</v>
      </c>
      <c r="M8980" s="239">
        <f t="shared" si="709"/>
        <v>0.51529999999998832</v>
      </c>
      <c r="N8980" s="239"/>
      <c r="O8980" s="178"/>
      <c r="P8980" s="178"/>
      <c r="Q8980" s="178"/>
      <c r="R8980" s="178"/>
      <c r="S8980" s="178"/>
      <c r="T8980" s="178"/>
      <c r="U8980" s="178"/>
      <c r="V8980" s="178"/>
      <c r="W8980" s="178"/>
      <c r="X8980" s="178"/>
      <c r="Y8980" s="210">
        <f t="shared" si="708"/>
        <v>0.4070045268852821</v>
      </c>
      <c r="Z8980" s="211">
        <f t="shared" si="710"/>
        <v>0.46</v>
      </c>
      <c r="AA8980" s="178"/>
      <c r="AB8980" s="178"/>
      <c r="AC8980" s="178"/>
    </row>
    <row r="8981" spans="2:29" x14ac:dyDescent="0.35">
      <c r="B8981" s="222">
        <v>905800</v>
      </c>
      <c r="C8981" s="208">
        <v>388139</v>
      </c>
      <c r="D8981" s="309">
        <v>21347.64</v>
      </c>
      <c r="E8981" s="206">
        <v>31051.119999999999</v>
      </c>
      <c r="F8981" s="206">
        <v>34932.51</v>
      </c>
      <c r="G8981" s="205">
        <f t="shared" si="711"/>
        <v>0.4285040847869287</v>
      </c>
      <c r="H8981" s="207">
        <f t="shared" si="712"/>
        <v>0.45</v>
      </c>
      <c r="I8981" s="213">
        <v>368668</v>
      </c>
      <c r="J8981" s="213">
        <v>20276.740000000002</v>
      </c>
      <c r="K8981" s="212">
        <v>29493.439999999999</v>
      </c>
      <c r="L8981" s="212">
        <v>33180.120000000003</v>
      </c>
      <c r="M8981" s="239">
        <f t="shared" si="709"/>
        <v>0.51520000000025901</v>
      </c>
      <c r="N8981" s="239"/>
      <c r="O8981" s="178"/>
      <c r="P8981" s="178"/>
      <c r="Q8981" s="178"/>
      <c r="R8981" s="178"/>
      <c r="S8981" s="178"/>
      <c r="T8981" s="178"/>
      <c r="U8981" s="178"/>
      <c r="V8981" s="178"/>
      <c r="W8981" s="178"/>
      <c r="X8981" s="178"/>
      <c r="Y8981" s="210">
        <f t="shared" si="708"/>
        <v>0.40700816957385738</v>
      </c>
      <c r="Z8981" s="211">
        <f t="shared" si="710"/>
        <v>0.44</v>
      </c>
      <c r="AA8981" s="178"/>
      <c r="AB8981" s="178"/>
      <c r="AC8981" s="178"/>
    </row>
    <row r="8982" spans="2:29" x14ac:dyDescent="0.35">
      <c r="B8982" s="222">
        <v>905900</v>
      </c>
      <c r="C8982" s="208">
        <v>388184</v>
      </c>
      <c r="D8982" s="309">
        <v>21350.12</v>
      </c>
      <c r="E8982" s="206">
        <v>31054.720000000001</v>
      </c>
      <c r="F8982" s="206">
        <v>34936.559999999998</v>
      </c>
      <c r="G8982" s="205">
        <f t="shared" si="711"/>
        <v>0.4285064576664091</v>
      </c>
      <c r="H8982" s="207">
        <f t="shared" si="712"/>
        <v>0.45</v>
      </c>
      <c r="I8982" s="213">
        <v>368714</v>
      </c>
      <c r="J8982" s="213">
        <v>20279.27</v>
      </c>
      <c r="K8982" s="212">
        <v>29497.119999999999</v>
      </c>
      <c r="L8982" s="212">
        <v>33184.26</v>
      </c>
      <c r="M8982" s="239">
        <f t="shared" si="709"/>
        <v>0.5152999999999156</v>
      </c>
      <c r="N8982" s="239"/>
      <c r="O8982" s="178"/>
      <c r="P8982" s="178"/>
      <c r="Q8982" s="178"/>
      <c r="R8982" s="178"/>
      <c r="S8982" s="178"/>
      <c r="T8982" s="178"/>
      <c r="U8982" s="178"/>
      <c r="V8982" s="178"/>
      <c r="W8982" s="178"/>
      <c r="X8982" s="178"/>
      <c r="Y8982" s="210">
        <f t="shared" si="708"/>
        <v>0.40701401920741803</v>
      </c>
      <c r="Z8982" s="211">
        <f t="shared" si="710"/>
        <v>0.46</v>
      </c>
      <c r="AA8982" s="178"/>
      <c r="AB8982" s="178"/>
      <c r="AC8982" s="178"/>
    </row>
    <row r="8983" spans="2:29" x14ac:dyDescent="0.35">
      <c r="B8983" s="222">
        <v>906000</v>
      </c>
      <c r="C8983" s="208">
        <v>388229</v>
      </c>
      <c r="D8983" s="309">
        <v>21352.59</v>
      </c>
      <c r="E8983" s="206">
        <v>31058.32</v>
      </c>
      <c r="F8983" s="206">
        <v>34940.61</v>
      </c>
      <c r="G8983" s="205">
        <f t="shared" si="711"/>
        <v>0.42850883002207507</v>
      </c>
      <c r="H8983" s="207">
        <f t="shared" si="712"/>
        <v>0.45</v>
      </c>
      <c r="I8983" s="213">
        <v>368758</v>
      </c>
      <c r="J8983" s="213">
        <v>20281.689999999999</v>
      </c>
      <c r="K8983" s="212">
        <v>29500.639999999999</v>
      </c>
      <c r="L8983" s="212">
        <v>33188.22</v>
      </c>
      <c r="M8983" s="239">
        <f t="shared" si="709"/>
        <v>0.51520000000018629</v>
      </c>
      <c r="N8983" s="239"/>
      <c r="O8983" s="178"/>
      <c r="P8983" s="178"/>
      <c r="Q8983" s="178"/>
      <c r="R8983" s="178"/>
      <c r="S8983" s="178"/>
      <c r="T8983" s="178"/>
      <c r="U8983" s="178"/>
      <c r="V8983" s="178"/>
      <c r="W8983" s="178"/>
      <c r="X8983" s="178"/>
      <c r="Y8983" s="210">
        <f t="shared" si="708"/>
        <v>0.40701766004415013</v>
      </c>
      <c r="Z8983" s="211">
        <f t="shared" si="710"/>
        <v>0.44</v>
      </c>
      <c r="AA8983" s="178"/>
      <c r="AB8983" s="178"/>
      <c r="AC8983" s="178"/>
    </row>
    <row r="8984" spans="2:29" x14ac:dyDescent="0.35">
      <c r="B8984" s="222">
        <v>906100</v>
      </c>
      <c r="C8984" s="208">
        <v>388274</v>
      </c>
      <c r="D8984" s="309">
        <v>21355.07</v>
      </c>
      <c r="E8984" s="206">
        <v>31061.919999999998</v>
      </c>
      <c r="F8984" s="206">
        <v>34944.660000000003</v>
      </c>
      <c r="G8984" s="205">
        <f t="shared" si="711"/>
        <v>0.42851120185409997</v>
      </c>
      <c r="H8984" s="207">
        <f t="shared" si="712"/>
        <v>0.45</v>
      </c>
      <c r="I8984" s="213">
        <v>368804</v>
      </c>
      <c r="J8984" s="213">
        <v>20284.22</v>
      </c>
      <c r="K8984" s="212">
        <v>29504.32</v>
      </c>
      <c r="L8984" s="212">
        <v>33192.36</v>
      </c>
      <c r="M8984" s="239">
        <f t="shared" si="709"/>
        <v>0.51529999999984288</v>
      </c>
      <c r="N8984" s="239"/>
      <c r="O8984" s="178"/>
      <c r="P8984" s="178"/>
      <c r="Q8984" s="178"/>
      <c r="R8984" s="178"/>
      <c r="S8984" s="178"/>
      <c r="T8984" s="178"/>
      <c r="U8984" s="178"/>
      <c r="V8984" s="178"/>
      <c r="W8984" s="178"/>
      <c r="X8984" s="178"/>
      <c r="Y8984" s="210">
        <f t="shared" si="708"/>
        <v>0.40702350733914577</v>
      </c>
      <c r="Z8984" s="211">
        <f t="shared" si="710"/>
        <v>0.46</v>
      </c>
      <c r="AA8984" s="178"/>
      <c r="AB8984" s="178"/>
      <c r="AC8984" s="178"/>
    </row>
    <row r="8985" spans="2:29" x14ac:dyDescent="0.35">
      <c r="B8985" s="222">
        <v>906200</v>
      </c>
      <c r="C8985" s="208">
        <v>388319</v>
      </c>
      <c r="D8985" s="309">
        <v>21357.54</v>
      </c>
      <c r="E8985" s="206">
        <v>31065.52</v>
      </c>
      <c r="F8985" s="206">
        <v>34948.71</v>
      </c>
      <c r="G8985" s="205">
        <f t="shared" si="711"/>
        <v>0.42851357316265726</v>
      </c>
      <c r="H8985" s="207">
        <f t="shared" si="712"/>
        <v>0.45</v>
      </c>
      <c r="I8985" s="213">
        <v>368848</v>
      </c>
      <c r="J8985" s="213">
        <v>20286.64</v>
      </c>
      <c r="K8985" s="212">
        <v>29507.84</v>
      </c>
      <c r="L8985" s="212">
        <v>33196.32</v>
      </c>
      <c r="M8985" s="239">
        <f t="shared" si="709"/>
        <v>0.51519999999996802</v>
      </c>
      <c r="N8985" s="239"/>
      <c r="O8985" s="178"/>
      <c r="P8985" s="178"/>
      <c r="Q8985" s="178"/>
      <c r="R8985" s="178"/>
      <c r="S8985" s="178"/>
      <c r="T8985" s="178"/>
      <c r="U8985" s="178"/>
      <c r="V8985" s="178"/>
      <c r="W8985" s="178"/>
      <c r="X8985" s="178"/>
      <c r="Y8985" s="210">
        <f t="shared" si="708"/>
        <v>0.4070271463253145</v>
      </c>
      <c r="Z8985" s="211">
        <f t="shared" si="710"/>
        <v>0.44</v>
      </c>
      <c r="AA8985" s="178"/>
      <c r="AB8985" s="178"/>
      <c r="AC8985" s="178"/>
    </row>
    <row r="8986" spans="2:29" x14ac:dyDescent="0.35">
      <c r="B8986" s="222">
        <v>906300</v>
      </c>
      <c r="C8986" s="208">
        <v>388364</v>
      </c>
      <c r="D8986" s="309">
        <v>21360.02</v>
      </c>
      <c r="E8986" s="206">
        <v>31069.119999999999</v>
      </c>
      <c r="F8986" s="206">
        <v>34952.76</v>
      </c>
      <c r="G8986" s="205">
        <f t="shared" si="711"/>
        <v>0.42851594394792014</v>
      </c>
      <c r="H8986" s="207">
        <f t="shared" si="712"/>
        <v>0.45</v>
      </c>
      <c r="I8986" s="213">
        <v>368894</v>
      </c>
      <c r="J8986" s="213">
        <v>20289.169999999998</v>
      </c>
      <c r="K8986" s="212">
        <v>29511.52</v>
      </c>
      <c r="L8986" s="212">
        <v>33200.46</v>
      </c>
      <c r="M8986" s="239">
        <f t="shared" si="709"/>
        <v>0.51530000000027942</v>
      </c>
      <c r="N8986" s="239"/>
      <c r="O8986" s="178"/>
      <c r="P8986" s="178"/>
      <c r="Q8986" s="178"/>
      <c r="R8986" s="178"/>
      <c r="S8986" s="178"/>
      <c r="T8986" s="178"/>
      <c r="U8986" s="178"/>
      <c r="V8986" s="178"/>
      <c r="W8986" s="178"/>
      <c r="X8986" s="178"/>
      <c r="Y8986" s="210">
        <f t="shared" si="708"/>
        <v>0.40703299128323955</v>
      </c>
      <c r="Z8986" s="211">
        <f t="shared" si="710"/>
        <v>0.46</v>
      </c>
      <c r="AA8986" s="178"/>
      <c r="AB8986" s="178"/>
      <c r="AC8986" s="178"/>
    </row>
    <row r="8987" spans="2:29" x14ac:dyDescent="0.35">
      <c r="B8987" s="222">
        <v>906400</v>
      </c>
      <c r="C8987" s="208">
        <v>388409</v>
      </c>
      <c r="D8987" s="309">
        <v>21362.49</v>
      </c>
      <c r="E8987" s="206">
        <v>31072.720000000001</v>
      </c>
      <c r="F8987" s="206">
        <v>34956.81</v>
      </c>
      <c r="G8987" s="205">
        <f t="shared" si="711"/>
        <v>0.42851831421006176</v>
      </c>
      <c r="H8987" s="207">
        <f t="shared" si="712"/>
        <v>0.45</v>
      </c>
      <c r="I8987" s="213">
        <v>368938</v>
      </c>
      <c r="J8987" s="213">
        <v>20291.59</v>
      </c>
      <c r="K8987" s="212">
        <v>29515.040000000001</v>
      </c>
      <c r="L8987" s="212">
        <v>33204.42</v>
      </c>
      <c r="M8987" s="239">
        <f t="shared" si="709"/>
        <v>0.51519999999982247</v>
      </c>
      <c r="N8987" s="239"/>
      <c r="O8987" s="178"/>
      <c r="P8987" s="178"/>
      <c r="Q8987" s="178"/>
      <c r="R8987" s="178"/>
      <c r="S8987" s="178"/>
      <c r="T8987" s="178"/>
      <c r="U8987" s="178"/>
      <c r="V8987" s="178"/>
      <c r="W8987" s="178"/>
      <c r="X8987" s="178"/>
      <c r="Y8987" s="210">
        <f t="shared" si="708"/>
        <v>0.40703662842012356</v>
      </c>
      <c r="Z8987" s="211">
        <f t="shared" si="710"/>
        <v>0.44</v>
      </c>
      <c r="AA8987" s="178"/>
      <c r="AB8987" s="178"/>
      <c r="AC8987" s="178"/>
    </row>
    <row r="8988" spans="2:29" x14ac:dyDescent="0.35">
      <c r="B8988" s="222">
        <v>906500</v>
      </c>
      <c r="C8988" s="208">
        <v>388454</v>
      </c>
      <c r="D8988" s="309">
        <v>21364.97</v>
      </c>
      <c r="E8988" s="206">
        <v>31076.32</v>
      </c>
      <c r="F8988" s="206">
        <v>34960.86</v>
      </c>
      <c r="G8988" s="205">
        <f t="shared" si="711"/>
        <v>0.42852068394925535</v>
      </c>
      <c r="H8988" s="207">
        <f t="shared" si="712"/>
        <v>0.45</v>
      </c>
      <c r="I8988" s="213">
        <v>368984</v>
      </c>
      <c r="J8988" s="213">
        <v>20294.12</v>
      </c>
      <c r="K8988" s="212">
        <v>29518.720000000001</v>
      </c>
      <c r="L8988" s="212">
        <v>33208.559999999998</v>
      </c>
      <c r="M8988" s="239">
        <f t="shared" si="709"/>
        <v>0.51529999999955178</v>
      </c>
      <c r="N8988" s="239"/>
      <c r="O8988" s="178"/>
      <c r="P8988" s="178"/>
      <c r="Q8988" s="178"/>
      <c r="R8988" s="178"/>
      <c r="S8988" s="178"/>
      <c r="T8988" s="178"/>
      <c r="U8988" s="178"/>
      <c r="V8988" s="178"/>
      <c r="W8988" s="178"/>
      <c r="X8988" s="178"/>
      <c r="Y8988" s="210">
        <f t="shared" si="708"/>
        <v>0.40704247104247104</v>
      </c>
      <c r="Z8988" s="211">
        <f t="shared" si="710"/>
        <v>0.46</v>
      </c>
      <c r="AA8988" s="178"/>
      <c r="AB8988" s="178"/>
      <c r="AC8988" s="178"/>
    </row>
    <row r="8989" spans="2:29" x14ac:dyDescent="0.35">
      <c r="B8989" s="222">
        <v>906600</v>
      </c>
      <c r="C8989" s="208">
        <v>388499</v>
      </c>
      <c r="D8989" s="309">
        <v>21367.439999999999</v>
      </c>
      <c r="E8989" s="206">
        <v>31079.919999999998</v>
      </c>
      <c r="F8989" s="206">
        <v>34964.910000000003</v>
      </c>
      <c r="G8989" s="205">
        <f t="shared" si="711"/>
        <v>0.42852305316567396</v>
      </c>
      <c r="H8989" s="207">
        <f t="shared" si="712"/>
        <v>0.45</v>
      </c>
      <c r="I8989" s="213">
        <v>369028</v>
      </c>
      <c r="J8989" s="213">
        <v>20296.54</v>
      </c>
      <c r="K8989" s="212">
        <v>29522.240000000002</v>
      </c>
      <c r="L8989" s="212">
        <v>33212.519999999997</v>
      </c>
      <c r="M8989" s="239">
        <f t="shared" si="709"/>
        <v>0.51519999999974975</v>
      </c>
      <c r="N8989" s="239"/>
      <c r="O8989" s="178"/>
      <c r="P8989" s="178"/>
      <c r="Q8989" s="178"/>
      <c r="R8989" s="178"/>
      <c r="S8989" s="178"/>
      <c r="T8989" s="178"/>
      <c r="U8989" s="178"/>
      <c r="V8989" s="178"/>
      <c r="W8989" s="178"/>
      <c r="X8989" s="178"/>
      <c r="Y8989" s="210">
        <f t="shared" si="708"/>
        <v>0.40704610633134791</v>
      </c>
      <c r="Z8989" s="211">
        <f t="shared" si="710"/>
        <v>0.44</v>
      </c>
      <c r="AA8989" s="178"/>
      <c r="AB8989" s="178"/>
      <c r="AC8989" s="178"/>
    </row>
    <row r="8990" spans="2:29" x14ac:dyDescent="0.35">
      <c r="B8990" s="222">
        <v>906700</v>
      </c>
      <c r="C8990" s="208">
        <v>388544</v>
      </c>
      <c r="D8990" s="309">
        <v>21369.919999999998</v>
      </c>
      <c r="E8990" s="206">
        <v>31083.52</v>
      </c>
      <c r="F8990" s="206">
        <v>34968.959999999999</v>
      </c>
      <c r="G8990" s="205">
        <f t="shared" si="711"/>
        <v>0.42852542185949044</v>
      </c>
      <c r="H8990" s="207">
        <f t="shared" si="712"/>
        <v>0.45</v>
      </c>
      <c r="I8990" s="213">
        <v>369074</v>
      </c>
      <c r="J8990" s="213">
        <v>20299.07</v>
      </c>
      <c r="K8990" s="212">
        <v>29525.919999999998</v>
      </c>
      <c r="L8990" s="212">
        <v>33216.660000000003</v>
      </c>
      <c r="M8990" s="239">
        <f t="shared" si="709"/>
        <v>0.51529999999998832</v>
      </c>
      <c r="N8990" s="239"/>
      <c r="O8990" s="178"/>
      <c r="P8990" s="178"/>
      <c r="Q8990" s="178"/>
      <c r="R8990" s="178"/>
      <c r="S8990" s="178"/>
      <c r="T8990" s="178"/>
      <c r="U8990" s="178"/>
      <c r="V8990" s="178"/>
      <c r="W8990" s="178"/>
      <c r="X8990" s="178"/>
      <c r="Y8990" s="210">
        <f t="shared" si="708"/>
        <v>0.40705194661960958</v>
      </c>
      <c r="Z8990" s="211">
        <f t="shared" si="710"/>
        <v>0.46</v>
      </c>
      <c r="AA8990" s="178"/>
      <c r="AB8990" s="178"/>
      <c r="AC8990" s="178"/>
    </row>
    <row r="8991" spans="2:29" x14ac:dyDescent="0.35">
      <c r="B8991" s="222">
        <v>906800</v>
      </c>
      <c r="C8991" s="208">
        <v>388589</v>
      </c>
      <c r="D8991" s="309">
        <v>21372.39</v>
      </c>
      <c r="E8991" s="206">
        <v>31087.119999999999</v>
      </c>
      <c r="F8991" s="206">
        <v>34973.01</v>
      </c>
      <c r="G8991" s="205">
        <f t="shared" si="711"/>
        <v>0.42852779003087782</v>
      </c>
      <c r="H8991" s="207">
        <f t="shared" si="712"/>
        <v>0.45</v>
      </c>
      <c r="I8991" s="213">
        <v>369118</v>
      </c>
      <c r="J8991" s="213">
        <v>20301.490000000002</v>
      </c>
      <c r="K8991" s="212">
        <v>29529.439999999999</v>
      </c>
      <c r="L8991" s="212">
        <v>33220.620000000003</v>
      </c>
      <c r="M8991" s="239">
        <f t="shared" si="709"/>
        <v>0.51520000000025901</v>
      </c>
      <c r="N8991" s="239"/>
      <c r="O8991" s="178"/>
      <c r="P8991" s="178"/>
      <c r="Q8991" s="178"/>
      <c r="R8991" s="178"/>
      <c r="S8991" s="178"/>
      <c r="T8991" s="178"/>
      <c r="U8991" s="178"/>
      <c r="V8991" s="178"/>
      <c r="W8991" s="178"/>
      <c r="X8991" s="178"/>
      <c r="Y8991" s="210">
        <f t="shared" si="708"/>
        <v>0.40705558006175563</v>
      </c>
      <c r="Z8991" s="211">
        <f t="shared" si="710"/>
        <v>0.44</v>
      </c>
      <c r="AA8991" s="178"/>
      <c r="AB8991" s="178"/>
      <c r="AC8991" s="178"/>
    </row>
    <row r="8992" spans="2:29" x14ac:dyDescent="0.35">
      <c r="B8992" s="222">
        <v>906900</v>
      </c>
      <c r="C8992" s="208">
        <v>388634</v>
      </c>
      <c r="D8992" s="309">
        <v>21374.87</v>
      </c>
      <c r="E8992" s="206">
        <v>31090.720000000001</v>
      </c>
      <c r="F8992" s="206">
        <v>34977.06</v>
      </c>
      <c r="G8992" s="205">
        <f t="shared" si="711"/>
        <v>0.42853015768000879</v>
      </c>
      <c r="H8992" s="207">
        <f t="shared" si="712"/>
        <v>0.45</v>
      </c>
      <c r="I8992" s="213">
        <v>369164</v>
      </c>
      <c r="J8992" s="213">
        <v>20304.02</v>
      </c>
      <c r="K8992" s="212">
        <v>29533.119999999999</v>
      </c>
      <c r="L8992" s="212">
        <v>33224.76</v>
      </c>
      <c r="M8992" s="239">
        <f t="shared" si="709"/>
        <v>0.5152999999999156</v>
      </c>
      <c r="N8992" s="239"/>
      <c r="O8992" s="178"/>
      <c r="P8992" s="178"/>
      <c r="Q8992" s="178"/>
      <c r="R8992" s="178"/>
      <c r="S8992" s="178"/>
      <c r="T8992" s="178"/>
      <c r="U8992" s="178"/>
      <c r="V8992" s="178"/>
      <c r="W8992" s="178"/>
      <c r="X8992" s="178"/>
      <c r="Y8992" s="210">
        <f t="shared" si="708"/>
        <v>0.40706141801742196</v>
      </c>
      <c r="Z8992" s="211">
        <f t="shared" si="710"/>
        <v>0.46</v>
      </c>
      <c r="AA8992" s="178"/>
      <c r="AB8992" s="178"/>
      <c r="AC8992" s="178"/>
    </row>
    <row r="8993" spans="2:29" x14ac:dyDescent="0.35">
      <c r="B8993" s="222">
        <v>907000</v>
      </c>
      <c r="C8993" s="208">
        <v>388679</v>
      </c>
      <c r="D8993" s="309">
        <v>21377.34</v>
      </c>
      <c r="E8993" s="206">
        <v>31094.32</v>
      </c>
      <c r="F8993" s="206">
        <v>34981.11</v>
      </c>
      <c r="G8993" s="205">
        <f t="shared" si="711"/>
        <v>0.42853252480705623</v>
      </c>
      <c r="H8993" s="207">
        <f t="shared" si="712"/>
        <v>0.45</v>
      </c>
      <c r="I8993" s="213">
        <v>369208</v>
      </c>
      <c r="J8993" s="213">
        <v>20306.439999999999</v>
      </c>
      <c r="K8993" s="212">
        <v>29536.639999999999</v>
      </c>
      <c r="L8993" s="212">
        <v>33228.720000000001</v>
      </c>
      <c r="M8993" s="239">
        <f t="shared" si="709"/>
        <v>0.51520000000018629</v>
      </c>
      <c r="N8993" s="239"/>
      <c r="O8993" s="178"/>
      <c r="P8993" s="178"/>
      <c r="Q8993" s="178"/>
      <c r="R8993" s="178"/>
      <c r="S8993" s="178"/>
      <c r="T8993" s="178"/>
      <c r="U8993" s="178"/>
      <c r="V8993" s="178"/>
      <c r="W8993" s="178"/>
      <c r="X8993" s="178"/>
      <c r="Y8993" s="210">
        <f t="shared" si="708"/>
        <v>0.40706504961411244</v>
      </c>
      <c r="Z8993" s="211">
        <f t="shared" si="710"/>
        <v>0.44</v>
      </c>
      <c r="AA8993" s="178"/>
      <c r="AB8993" s="178"/>
      <c r="AC8993" s="178"/>
    </row>
    <row r="8994" spans="2:29" x14ac:dyDescent="0.35">
      <c r="B8994" s="222">
        <v>907100</v>
      </c>
      <c r="C8994" s="208">
        <v>388724</v>
      </c>
      <c r="D8994" s="309">
        <v>21379.82</v>
      </c>
      <c r="E8994" s="206">
        <v>31097.919999999998</v>
      </c>
      <c r="F8994" s="206">
        <v>34985.160000000003</v>
      </c>
      <c r="G8994" s="205">
        <f t="shared" si="711"/>
        <v>0.4285348914121927</v>
      </c>
      <c r="H8994" s="207">
        <f t="shared" si="712"/>
        <v>0.45</v>
      </c>
      <c r="I8994" s="213">
        <v>369254</v>
      </c>
      <c r="J8994" s="213">
        <v>20308.97</v>
      </c>
      <c r="K8994" s="212">
        <v>29540.32</v>
      </c>
      <c r="L8994" s="212">
        <v>33232.86</v>
      </c>
      <c r="M8994" s="239">
        <f t="shared" si="709"/>
        <v>0.51529999999984288</v>
      </c>
      <c r="N8994" s="239"/>
      <c r="O8994" s="178"/>
      <c r="P8994" s="178"/>
      <c r="Q8994" s="178"/>
      <c r="R8994" s="178"/>
      <c r="S8994" s="178"/>
      <c r="T8994" s="178"/>
      <c r="U8994" s="178"/>
      <c r="V8994" s="178"/>
      <c r="W8994" s="178"/>
      <c r="X8994" s="178"/>
      <c r="Y8994" s="210">
        <f t="shared" si="708"/>
        <v>0.40707088523867269</v>
      </c>
      <c r="Z8994" s="211">
        <f t="shared" si="710"/>
        <v>0.46</v>
      </c>
      <c r="AA8994" s="178"/>
      <c r="AB8994" s="178"/>
      <c r="AC8994" s="178"/>
    </row>
    <row r="8995" spans="2:29" x14ac:dyDescent="0.35">
      <c r="B8995" s="222">
        <v>907200</v>
      </c>
      <c r="C8995" s="208">
        <v>388769</v>
      </c>
      <c r="D8995" s="309">
        <v>21382.29</v>
      </c>
      <c r="E8995" s="206">
        <v>31101.52</v>
      </c>
      <c r="F8995" s="206">
        <v>34989.21</v>
      </c>
      <c r="G8995" s="205">
        <f t="shared" si="711"/>
        <v>0.42853725749559085</v>
      </c>
      <c r="H8995" s="207">
        <f t="shared" si="712"/>
        <v>0.45</v>
      </c>
      <c r="I8995" s="213">
        <v>369298</v>
      </c>
      <c r="J8995" s="213">
        <v>20311.39</v>
      </c>
      <c r="K8995" s="212">
        <v>29543.84</v>
      </c>
      <c r="L8995" s="212">
        <v>33236.82</v>
      </c>
      <c r="M8995" s="239">
        <f t="shared" si="709"/>
        <v>0.51519999999996802</v>
      </c>
      <c r="N8995" s="239"/>
      <c r="O8995" s="178"/>
      <c r="P8995" s="178"/>
      <c r="Q8995" s="178"/>
      <c r="R8995" s="178"/>
      <c r="S8995" s="178"/>
      <c r="T8995" s="178"/>
      <c r="U8995" s="178"/>
      <c r="V8995" s="178"/>
      <c r="W8995" s="178"/>
      <c r="X8995" s="178"/>
      <c r="Y8995" s="210">
        <f t="shared" si="708"/>
        <v>0.40707451499118164</v>
      </c>
      <c r="Z8995" s="211">
        <f t="shared" si="710"/>
        <v>0.44</v>
      </c>
      <c r="AA8995" s="178"/>
      <c r="AB8995" s="178"/>
      <c r="AC8995" s="178"/>
    </row>
    <row r="8996" spans="2:29" x14ac:dyDescent="0.35">
      <c r="B8996" s="222">
        <v>907300</v>
      </c>
      <c r="C8996" s="208">
        <v>388814</v>
      </c>
      <c r="D8996" s="309">
        <v>21384.77</v>
      </c>
      <c r="E8996" s="206">
        <v>31105.119999999999</v>
      </c>
      <c r="F8996" s="206">
        <v>34993.26</v>
      </c>
      <c r="G8996" s="205">
        <f t="shared" si="711"/>
        <v>0.4285396230574231</v>
      </c>
      <c r="H8996" s="207">
        <f t="shared" si="712"/>
        <v>0.45</v>
      </c>
      <c r="I8996" s="213">
        <v>369344</v>
      </c>
      <c r="J8996" s="213">
        <v>20313.919999999998</v>
      </c>
      <c r="K8996" s="212">
        <v>29547.52</v>
      </c>
      <c r="L8996" s="212">
        <v>33240.959999999999</v>
      </c>
      <c r="M8996" s="239">
        <f t="shared" si="709"/>
        <v>0.51530000000027942</v>
      </c>
      <c r="N8996" s="239"/>
      <c r="O8996" s="178"/>
      <c r="P8996" s="178"/>
      <c r="Q8996" s="178"/>
      <c r="R8996" s="178"/>
      <c r="S8996" s="178"/>
      <c r="T8996" s="178"/>
      <c r="U8996" s="178"/>
      <c r="V8996" s="178"/>
      <c r="W8996" s="178"/>
      <c r="X8996" s="178"/>
      <c r="Y8996" s="210">
        <f t="shared" si="708"/>
        <v>0.40708034828612366</v>
      </c>
      <c r="Z8996" s="211">
        <f t="shared" si="710"/>
        <v>0.46</v>
      </c>
      <c r="AA8996" s="178"/>
      <c r="AB8996" s="178"/>
      <c r="AC8996" s="178"/>
    </row>
    <row r="8997" spans="2:29" x14ac:dyDescent="0.35">
      <c r="B8997" s="222">
        <v>907400</v>
      </c>
      <c r="C8997" s="208">
        <v>388859</v>
      </c>
      <c r="D8997" s="309">
        <v>21387.24</v>
      </c>
      <c r="E8997" s="206">
        <v>31108.720000000001</v>
      </c>
      <c r="F8997" s="206">
        <v>34997.31</v>
      </c>
      <c r="G8997" s="205">
        <f t="shared" si="711"/>
        <v>0.42854198809786204</v>
      </c>
      <c r="H8997" s="207">
        <f t="shared" si="712"/>
        <v>0.45</v>
      </c>
      <c r="I8997" s="213">
        <v>369388</v>
      </c>
      <c r="J8997" s="213">
        <v>20316.34</v>
      </c>
      <c r="K8997" s="212">
        <v>29551.040000000001</v>
      </c>
      <c r="L8997" s="212">
        <v>33244.92</v>
      </c>
      <c r="M8997" s="239">
        <f t="shared" si="709"/>
        <v>0.51519999999982247</v>
      </c>
      <c r="N8997" s="239"/>
      <c r="O8997" s="178"/>
      <c r="P8997" s="178"/>
      <c r="Q8997" s="178"/>
      <c r="R8997" s="178"/>
      <c r="S8997" s="178"/>
      <c r="T8997" s="178"/>
      <c r="U8997" s="178"/>
      <c r="V8997" s="178"/>
      <c r="W8997" s="178"/>
      <c r="X8997" s="178"/>
      <c r="Y8997" s="210">
        <f t="shared" si="708"/>
        <v>0.40708397619572406</v>
      </c>
      <c r="Z8997" s="211">
        <f t="shared" si="710"/>
        <v>0.44</v>
      </c>
      <c r="AA8997" s="178"/>
      <c r="AB8997" s="178"/>
      <c r="AC8997" s="178"/>
    </row>
    <row r="8998" spans="2:29" x14ac:dyDescent="0.35">
      <c r="B8998" s="222">
        <v>907500</v>
      </c>
      <c r="C8998" s="208">
        <v>388904</v>
      </c>
      <c r="D8998" s="309">
        <v>21389.72</v>
      </c>
      <c r="E8998" s="206">
        <v>31112.32</v>
      </c>
      <c r="F8998" s="206">
        <v>35001.360000000001</v>
      </c>
      <c r="G8998" s="205">
        <f t="shared" si="711"/>
        <v>0.4285443526170799</v>
      </c>
      <c r="H8998" s="207">
        <f t="shared" si="712"/>
        <v>0.45</v>
      </c>
      <c r="I8998" s="213">
        <v>369434</v>
      </c>
      <c r="J8998" s="213">
        <v>20318.87</v>
      </c>
      <c r="K8998" s="212">
        <v>29554.720000000001</v>
      </c>
      <c r="L8998" s="212">
        <v>33249.06</v>
      </c>
      <c r="M8998" s="239">
        <f t="shared" si="709"/>
        <v>0.51529999999955178</v>
      </c>
      <c r="N8998" s="239"/>
      <c r="O8998" s="178"/>
      <c r="P8998" s="178"/>
      <c r="Q8998" s="178"/>
      <c r="R8998" s="178"/>
      <c r="S8998" s="178"/>
      <c r="T8998" s="178"/>
      <c r="U8998" s="178"/>
      <c r="V8998" s="178"/>
      <c r="W8998" s="178"/>
      <c r="X8998" s="178"/>
      <c r="Y8998" s="210">
        <f t="shared" si="708"/>
        <v>0.40708980716253446</v>
      </c>
      <c r="Z8998" s="211">
        <f t="shared" si="710"/>
        <v>0.46</v>
      </c>
      <c r="AA8998" s="178"/>
      <c r="AB8998" s="178"/>
      <c r="AC8998" s="178"/>
    </row>
    <row r="8999" spans="2:29" x14ac:dyDescent="0.35">
      <c r="B8999" s="222">
        <v>907600</v>
      </c>
      <c r="C8999" s="208">
        <v>388949</v>
      </c>
      <c r="D8999" s="309">
        <v>21392.19</v>
      </c>
      <c r="E8999" s="206">
        <v>31115.919999999998</v>
      </c>
      <c r="F8999" s="206">
        <v>35005.410000000003</v>
      </c>
      <c r="G8999" s="205">
        <f t="shared" si="711"/>
        <v>0.42854671661524901</v>
      </c>
      <c r="H8999" s="207">
        <f t="shared" si="712"/>
        <v>0.45</v>
      </c>
      <c r="I8999" s="213">
        <v>369478</v>
      </c>
      <c r="J8999" s="213">
        <v>20321.29</v>
      </c>
      <c r="K8999" s="212">
        <v>29558.240000000002</v>
      </c>
      <c r="L8999" s="212">
        <v>33253.019999999997</v>
      </c>
      <c r="M8999" s="239">
        <f t="shared" si="709"/>
        <v>0.51519999999974975</v>
      </c>
      <c r="N8999" s="239"/>
      <c r="O8999" s="178"/>
      <c r="P8999" s="178"/>
      <c r="Q8999" s="178"/>
      <c r="R8999" s="178"/>
      <c r="S8999" s="178"/>
      <c r="T8999" s="178"/>
      <c r="U8999" s="178"/>
      <c r="V8999" s="178"/>
      <c r="W8999" s="178"/>
      <c r="X8999" s="178"/>
      <c r="Y8999" s="210">
        <f t="shared" si="708"/>
        <v>0.40709343323049801</v>
      </c>
      <c r="Z8999" s="211">
        <f t="shared" si="710"/>
        <v>0.44</v>
      </c>
      <c r="AA8999" s="178"/>
      <c r="AB8999" s="178"/>
      <c r="AC8999" s="178"/>
    </row>
    <row r="9000" spans="2:29" x14ac:dyDescent="0.35">
      <c r="B9000" s="222">
        <v>907700</v>
      </c>
      <c r="C9000" s="208">
        <v>388994</v>
      </c>
      <c r="D9000" s="309">
        <v>21394.67</v>
      </c>
      <c r="E9000" s="206">
        <v>31119.52</v>
      </c>
      <c r="F9000" s="206">
        <v>35009.46</v>
      </c>
      <c r="G9000" s="205">
        <f t="shared" si="711"/>
        <v>0.42854908009254161</v>
      </c>
      <c r="H9000" s="207">
        <f t="shared" si="712"/>
        <v>0.45</v>
      </c>
      <c r="I9000" s="213">
        <v>369524</v>
      </c>
      <c r="J9000" s="213">
        <v>20323.82</v>
      </c>
      <c r="K9000" s="212">
        <v>29561.919999999998</v>
      </c>
      <c r="L9000" s="212">
        <v>33257.160000000003</v>
      </c>
      <c r="M9000" s="239">
        <f t="shared" si="709"/>
        <v>0.51529999999998832</v>
      </c>
      <c r="N9000" s="239"/>
      <c r="O9000" s="178"/>
      <c r="P9000" s="178"/>
      <c r="Q9000" s="178"/>
      <c r="R9000" s="178"/>
      <c r="S9000" s="178"/>
      <c r="T9000" s="178"/>
      <c r="U9000" s="178"/>
      <c r="V9000" s="178"/>
      <c r="W9000" s="178"/>
      <c r="X9000" s="178"/>
      <c r="Y9000" s="210">
        <f t="shared" si="708"/>
        <v>0.40709926187066209</v>
      </c>
      <c r="Z9000" s="211">
        <f t="shared" si="710"/>
        <v>0.46</v>
      </c>
      <c r="AA9000" s="178"/>
      <c r="AB9000" s="178"/>
      <c r="AC9000" s="178"/>
    </row>
    <row r="9001" spans="2:29" x14ac:dyDescent="0.35">
      <c r="B9001" s="222">
        <v>907800</v>
      </c>
      <c r="C9001" s="208">
        <v>389039</v>
      </c>
      <c r="D9001" s="309">
        <v>21397.14</v>
      </c>
      <c r="E9001" s="206">
        <v>31123.119999999999</v>
      </c>
      <c r="F9001" s="206">
        <v>35013.51</v>
      </c>
      <c r="G9001" s="205">
        <f t="shared" si="711"/>
        <v>0.42855144304912979</v>
      </c>
      <c r="H9001" s="207">
        <f t="shared" si="712"/>
        <v>0.45</v>
      </c>
      <c r="I9001" s="213">
        <v>369568</v>
      </c>
      <c r="J9001" s="213">
        <v>20326.240000000002</v>
      </c>
      <c r="K9001" s="212">
        <v>29565.439999999999</v>
      </c>
      <c r="L9001" s="212">
        <v>33261.120000000003</v>
      </c>
      <c r="M9001" s="239">
        <f t="shared" si="709"/>
        <v>0.51520000000025901</v>
      </c>
      <c r="N9001" s="239"/>
      <c r="O9001" s="178"/>
      <c r="P9001" s="178"/>
      <c r="Q9001" s="178"/>
      <c r="R9001" s="178"/>
      <c r="S9001" s="178"/>
      <c r="T9001" s="178"/>
      <c r="U9001" s="178"/>
      <c r="V9001" s="178"/>
      <c r="W9001" s="178"/>
      <c r="X9001" s="178"/>
      <c r="Y9001" s="210">
        <f t="shared" si="708"/>
        <v>0.40710288609825951</v>
      </c>
      <c r="Z9001" s="211">
        <f t="shared" si="710"/>
        <v>0.44</v>
      </c>
      <c r="AA9001" s="178"/>
      <c r="AB9001" s="178"/>
      <c r="AC9001" s="178"/>
    </row>
    <row r="9002" spans="2:29" x14ac:dyDescent="0.35">
      <c r="B9002" s="222">
        <v>907900</v>
      </c>
      <c r="C9002" s="208">
        <v>389084</v>
      </c>
      <c r="D9002" s="309">
        <v>21399.62</v>
      </c>
      <c r="E9002" s="206">
        <v>31126.720000000001</v>
      </c>
      <c r="F9002" s="206">
        <v>35017.56</v>
      </c>
      <c r="G9002" s="205">
        <f t="shared" si="711"/>
        <v>0.42855380548518557</v>
      </c>
      <c r="H9002" s="207">
        <f t="shared" si="712"/>
        <v>0.45</v>
      </c>
      <c r="I9002" s="213">
        <v>369614</v>
      </c>
      <c r="J9002" s="213">
        <v>20328.77</v>
      </c>
      <c r="K9002" s="212">
        <v>29569.119999999999</v>
      </c>
      <c r="L9002" s="212">
        <v>33265.26</v>
      </c>
      <c r="M9002" s="239">
        <f t="shared" si="709"/>
        <v>0.5152999999999156</v>
      </c>
      <c r="N9002" s="239"/>
      <c r="O9002" s="178"/>
      <c r="P9002" s="178"/>
      <c r="Q9002" s="178"/>
      <c r="R9002" s="178"/>
      <c r="S9002" s="178"/>
      <c r="T9002" s="178"/>
      <c r="U9002" s="178"/>
      <c r="V9002" s="178"/>
      <c r="W9002" s="178"/>
      <c r="X9002" s="178"/>
      <c r="Y9002" s="210">
        <f t="shared" si="708"/>
        <v>0.40710871241326135</v>
      </c>
      <c r="Z9002" s="211">
        <f t="shared" si="710"/>
        <v>0.46</v>
      </c>
      <c r="AA9002" s="178"/>
      <c r="AB9002" s="178"/>
      <c r="AC9002" s="178"/>
    </row>
    <row r="9003" spans="2:29" x14ac:dyDescent="0.35">
      <c r="B9003" s="222">
        <v>908000</v>
      </c>
      <c r="C9003" s="208">
        <v>389129</v>
      </c>
      <c r="D9003" s="309">
        <v>21402.09</v>
      </c>
      <c r="E9003" s="206">
        <v>31130.32</v>
      </c>
      <c r="F9003" s="206">
        <v>35021.61</v>
      </c>
      <c r="G9003" s="205">
        <f t="shared" si="711"/>
        <v>0.42855616740088104</v>
      </c>
      <c r="H9003" s="207">
        <f t="shared" si="712"/>
        <v>0.45</v>
      </c>
      <c r="I9003" s="213">
        <v>369658</v>
      </c>
      <c r="J9003" s="213">
        <v>20331.189999999999</v>
      </c>
      <c r="K9003" s="212">
        <v>29572.639999999999</v>
      </c>
      <c r="L9003" s="212">
        <v>33269.22</v>
      </c>
      <c r="M9003" s="239">
        <f t="shared" si="709"/>
        <v>0.51520000000018629</v>
      </c>
      <c r="N9003" s="239"/>
      <c r="O9003" s="178"/>
      <c r="P9003" s="178"/>
      <c r="Q9003" s="178"/>
      <c r="R9003" s="178"/>
      <c r="S9003" s="178"/>
      <c r="T9003" s="178"/>
      <c r="U9003" s="178"/>
      <c r="V9003" s="178"/>
      <c r="W9003" s="178"/>
      <c r="X9003" s="178"/>
      <c r="Y9003" s="210">
        <f t="shared" si="708"/>
        <v>0.40711233480176212</v>
      </c>
      <c r="Z9003" s="211">
        <f t="shared" si="710"/>
        <v>0.44</v>
      </c>
      <c r="AA9003" s="178"/>
      <c r="AB9003" s="178"/>
      <c r="AC9003" s="178"/>
    </row>
    <row r="9004" spans="2:29" x14ac:dyDescent="0.35">
      <c r="B9004" s="222">
        <v>908100</v>
      </c>
      <c r="C9004" s="208">
        <v>389174</v>
      </c>
      <c r="D9004" s="309">
        <v>21404.57</v>
      </c>
      <c r="E9004" s="206">
        <v>31133.919999999998</v>
      </c>
      <c r="F9004" s="206">
        <v>35025.660000000003</v>
      </c>
      <c r="G9004" s="205">
        <f t="shared" si="711"/>
        <v>0.42855852879638806</v>
      </c>
      <c r="H9004" s="207">
        <f t="shared" si="712"/>
        <v>0.45</v>
      </c>
      <c r="I9004" s="213">
        <v>369704</v>
      </c>
      <c r="J9004" s="213">
        <v>20333.72</v>
      </c>
      <c r="K9004" s="212">
        <v>29576.32</v>
      </c>
      <c r="L9004" s="212">
        <v>33273.360000000001</v>
      </c>
      <c r="M9004" s="239">
        <f t="shared" si="709"/>
        <v>0.51529999999984288</v>
      </c>
      <c r="N9004" s="239"/>
      <c r="O9004" s="178"/>
      <c r="P9004" s="178"/>
      <c r="Q9004" s="178"/>
      <c r="R9004" s="178"/>
      <c r="S9004" s="178"/>
      <c r="T9004" s="178"/>
      <c r="U9004" s="178"/>
      <c r="V9004" s="178"/>
      <c r="W9004" s="178"/>
      <c r="X9004" s="178"/>
      <c r="Y9004" s="210">
        <f t="shared" si="708"/>
        <v>0.40711815879308444</v>
      </c>
      <c r="Z9004" s="211">
        <f t="shared" si="710"/>
        <v>0.46</v>
      </c>
      <c r="AA9004" s="178"/>
      <c r="AB9004" s="178"/>
      <c r="AC9004" s="178"/>
    </row>
    <row r="9005" spans="2:29" x14ac:dyDescent="0.35">
      <c r="B9005" s="222">
        <v>908200</v>
      </c>
      <c r="C9005" s="208">
        <v>389219</v>
      </c>
      <c r="D9005" s="309">
        <v>21407.040000000001</v>
      </c>
      <c r="E9005" s="206">
        <v>31137.52</v>
      </c>
      <c r="F9005" s="206">
        <v>35029.71</v>
      </c>
      <c r="G9005" s="205">
        <f t="shared" si="711"/>
        <v>0.42856088967187844</v>
      </c>
      <c r="H9005" s="207">
        <f t="shared" si="712"/>
        <v>0.45</v>
      </c>
      <c r="I9005" s="213">
        <v>369748</v>
      </c>
      <c r="J9005" s="213">
        <v>20336.14</v>
      </c>
      <c r="K9005" s="212">
        <v>29579.84</v>
      </c>
      <c r="L9005" s="212">
        <v>33277.32</v>
      </c>
      <c r="M9005" s="239">
        <f t="shared" si="709"/>
        <v>0.51519999999996802</v>
      </c>
      <c r="N9005" s="239"/>
      <c r="O9005" s="178"/>
      <c r="P9005" s="178"/>
      <c r="Q9005" s="178"/>
      <c r="R9005" s="178"/>
      <c r="S9005" s="178"/>
      <c r="T9005" s="178"/>
      <c r="U9005" s="178"/>
      <c r="V9005" s="178"/>
      <c r="W9005" s="178"/>
      <c r="X9005" s="178"/>
      <c r="Y9005" s="210">
        <f t="shared" si="708"/>
        <v>0.40712177934375687</v>
      </c>
      <c r="Z9005" s="211">
        <f t="shared" si="710"/>
        <v>0.44</v>
      </c>
      <c r="AA9005" s="178"/>
      <c r="AB9005" s="178"/>
      <c r="AC9005" s="178"/>
    </row>
    <row r="9006" spans="2:29" x14ac:dyDescent="0.35">
      <c r="B9006" s="222">
        <v>908300</v>
      </c>
      <c r="C9006" s="208">
        <v>389264</v>
      </c>
      <c r="D9006" s="309">
        <v>21409.52</v>
      </c>
      <c r="E9006" s="206">
        <v>31141.119999999999</v>
      </c>
      <c r="F9006" s="206">
        <v>35033.760000000002</v>
      </c>
      <c r="G9006" s="205">
        <f t="shared" si="711"/>
        <v>0.42856325002752393</v>
      </c>
      <c r="H9006" s="207">
        <f t="shared" si="712"/>
        <v>0.45</v>
      </c>
      <c r="I9006" s="213">
        <v>369794</v>
      </c>
      <c r="J9006" s="213">
        <v>20338.669999999998</v>
      </c>
      <c r="K9006" s="212">
        <v>29583.52</v>
      </c>
      <c r="L9006" s="212">
        <v>33281.46</v>
      </c>
      <c r="M9006" s="239">
        <f t="shared" si="709"/>
        <v>0.51530000000027942</v>
      </c>
      <c r="N9006" s="239"/>
      <c r="O9006" s="178"/>
      <c r="P9006" s="178"/>
      <c r="Q9006" s="178"/>
      <c r="R9006" s="178"/>
      <c r="S9006" s="178"/>
      <c r="T9006" s="178"/>
      <c r="U9006" s="178"/>
      <c r="V9006" s="178"/>
      <c r="W9006" s="178"/>
      <c r="X9006" s="178"/>
      <c r="Y9006" s="210">
        <f t="shared" si="708"/>
        <v>0.4071276010128812</v>
      </c>
      <c r="Z9006" s="211">
        <f t="shared" si="710"/>
        <v>0.46</v>
      </c>
      <c r="AA9006" s="178"/>
      <c r="AB9006" s="178"/>
      <c r="AC9006" s="178"/>
    </row>
    <row r="9007" spans="2:29" x14ac:dyDescent="0.35">
      <c r="B9007" s="222">
        <v>908400</v>
      </c>
      <c r="C9007" s="208">
        <v>389309</v>
      </c>
      <c r="D9007" s="309">
        <v>21411.99</v>
      </c>
      <c r="E9007" s="206">
        <v>31144.720000000001</v>
      </c>
      <c r="F9007" s="206">
        <v>35037.81</v>
      </c>
      <c r="G9007" s="205">
        <f t="shared" si="711"/>
        <v>0.42856560986349623</v>
      </c>
      <c r="H9007" s="207">
        <f t="shared" si="712"/>
        <v>0.45</v>
      </c>
      <c r="I9007" s="213">
        <v>369838</v>
      </c>
      <c r="J9007" s="213">
        <v>20341.09</v>
      </c>
      <c r="K9007" s="212">
        <v>29587.040000000001</v>
      </c>
      <c r="L9007" s="212">
        <v>33285.42</v>
      </c>
      <c r="M9007" s="239">
        <f t="shared" si="709"/>
        <v>0.51519999999982247</v>
      </c>
      <c r="N9007" s="239"/>
      <c r="O9007" s="178"/>
      <c r="P9007" s="178"/>
      <c r="Q9007" s="178"/>
      <c r="R9007" s="178"/>
      <c r="S9007" s="178"/>
      <c r="T9007" s="178"/>
      <c r="U9007" s="178"/>
      <c r="V9007" s="178"/>
      <c r="W9007" s="178"/>
      <c r="X9007" s="178"/>
      <c r="Y9007" s="210">
        <f t="shared" si="708"/>
        <v>0.40713121972699251</v>
      </c>
      <c r="Z9007" s="211">
        <f t="shared" si="710"/>
        <v>0.44</v>
      </c>
      <c r="AA9007" s="178"/>
      <c r="AB9007" s="178"/>
      <c r="AC9007" s="178"/>
    </row>
    <row r="9008" spans="2:29" x14ac:dyDescent="0.35">
      <c r="B9008" s="222">
        <v>908500</v>
      </c>
      <c r="C9008" s="208">
        <v>389354</v>
      </c>
      <c r="D9008" s="309">
        <v>21414.47</v>
      </c>
      <c r="E9008" s="206">
        <v>31148.32</v>
      </c>
      <c r="F9008" s="206">
        <v>35041.86</v>
      </c>
      <c r="G9008" s="205">
        <f t="shared" si="711"/>
        <v>0.42856796917996698</v>
      </c>
      <c r="H9008" s="207">
        <f t="shared" si="712"/>
        <v>0.45</v>
      </c>
      <c r="I9008" s="213">
        <v>369884</v>
      </c>
      <c r="J9008" s="213">
        <v>20343.62</v>
      </c>
      <c r="K9008" s="212">
        <v>29590.720000000001</v>
      </c>
      <c r="L9008" s="212">
        <v>33289.56</v>
      </c>
      <c r="M9008" s="239">
        <f t="shared" si="709"/>
        <v>0.51529999999955178</v>
      </c>
      <c r="N9008" s="239"/>
      <c r="O9008" s="178"/>
      <c r="P9008" s="178"/>
      <c r="Q9008" s="178"/>
      <c r="R9008" s="178"/>
      <c r="S9008" s="178"/>
      <c r="T9008" s="178"/>
      <c r="U9008" s="178"/>
      <c r="V9008" s="178"/>
      <c r="W9008" s="178"/>
      <c r="X9008" s="178"/>
      <c r="Y9008" s="210">
        <f t="shared" si="708"/>
        <v>0.407137039075399</v>
      </c>
      <c r="Z9008" s="211">
        <f t="shared" si="710"/>
        <v>0.46</v>
      </c>
      <c r="AA9008" s="178"/>
      <c r="AB9008" s="178"/>
      <c r="AC9008" s="178"/>
    </row>
    <row r="9009" spans="2:29" x14ac:dyDescent="0.35">
      <c r="B9009" s="222">
        <v>908600</v>
      </c>
      <c r="C9009" s="208">
        <v>389399</v>
      </c>
      <c r="D9009" s="309">
        <v>21416.94</v>
      </c>
      <c r="E9009" s="206">
        <v>31151.919999999998</v>
      </c>
      <c r="F9009" s="206">
        <v>35045.910000000003</v>
      </c>
      <c r="G9009" s="205">
        <f t="shared" si="711"/>
        <v>0.42857032797710765</v>
      </c>
      <c r="H9009" s="207">
        <f t="shared" si="712"/>
        <v>0.45</v>
      </c>
      <c r="I9009" s="213">
        <v>369928</v>
      </c>
      <c r="J9009" s="213">
        <v>20346.04</v>
      </c>
      <c r="K9009" s="212">
        <v>29594.240000000002</v>
      </c>
      <c r="L9009" s="212">
        <v>33293.519999999997</v>
      </c>
      <c r="M9009" s="239">
        <f t="shared" si="709"/>
        <v>0.51519999999974975</v>
      </c>
      <c r="N9009" s="239"/>
      <c r="O9009" s="178"/>
      <c r="P9009" s="178"/>
      <c r="Q9009" s="178"/>
      <c r="R9009" s="178"/>
      <c r="S9009" s="178"/>
      <c r="T9009" s="178"/>
      <c r="U9009" s="178"/>
      <c r="V9009" s="178"/>
      <c r="W9009" s="178"/>
      <c r="X9009" s="178"/>
      <c r="Y9009" s="210">
        <f t="shared" si="708"/>
        <v>0.40714065595421528</v>
      </c>
      <c r="Z9009" s="211">
        <f t="shared" si="710"/>
        <v>0.44</v>
      </c>
      <c r="AA9009" s="178"/>
      <c r="AB9009" s="178"/>
      <c r="AC9009" s="178"/>
    </row>
    <row r="9010" spans="2:29" x14ac:dyDescent="0.35">
      <c r="B9010" s="222">
        <v>908700</v>
      </c>
      <c r="C9010" s="208">
        <v>389444</v>
      </c>
      <c r="D9010" s="309">
        <v>21419.42</v>
      </c>
      <c r="E9010" s="206">
        <v>31155.52</v>
      </c>
      <c r="F9010" s="206">
        <v>35049.96</v>
      </c>
      <c r="G9010" s="205">
        <f t="shared" si="711"/>
        <v>0.42857268625508971</v>
      </c>
      <c r="H9010" s="207">
        <f t="shared" si="712"/>
        <v>0.45</v>
      </c>
      <c r="I9010" s="213">
        <v>369974</v>
      </c>
      <c r="J9010" s="213">
        <v>20348.57</v>
      </c>
      <c r="K9010" s="212">
        <v>29597.919999999998</v>
      </c>
      <c r="L9010" s="212">
        <v>33297.660000000003</v>
      </c>
      <c r="M9010" s="239">
        <f t="shared" si="709"/>
        <v>0.51529999999998832</v>
      </c>
      <c r="N9010" s="239"/>
      <c r="O9010" s="178"/>
      <c r="P9010" s="178"/>
      <c r="Q9010" s="178"/>
      <c r="R9010" s="178"/>
      <c r="S9010" s="178"/>
      <c r="T9010" s="178"/>
      <c r="U9010" s="178"/>
      <c r="V9010" s="178"/>
      <c r="W9010" s="178"/>
      <c r="X9010" s="178"/>
      <c r="Y9010" s="210">
        <f t="shared" si="708"/>
        <v>0.40714647298338286</v>
      </c>
      <c r="Z9010" s="211">
        <f t="shared" si="710"/>
        <v>0.46</v>
      </c>
      <c r="AA9010" s="178"/>
      <c r="AB9010" s="178"/>
      <c r="AC9010" s="178"/>
    </row>
    <row r="9011" spans="2:29" x14ac:dyDescent="0.35">
      <c r="B9011" s="222">
        <v>908800</v>
      </c>
      <c r="C9011" s="208">
        <v>389489</v>
      </c>
      <c r="D9011" s="309">
        <v>21421.89</v>
      </c>
      <c r="E9011" s="206">
        <v>31159.119999999999</v>
      </c>
      <c r="F9011" s="206">
        <v>35054.01</v>
      </c>
      <c r="G9011" s="205">
        <f t="shared" si="711"/>
        <v>0.42857504401408453</v>
      </c>
      <c r="H9011" s="207">
        <f t="shared" si="712"/>
        <v>0.45</v>
      </c>
      <c r="I9011" s="213">
        <v>370018</v>
      </c>
      <c r="J9011" s="213">
        <v>20350.990000000002</v>
      </c>
      <c r="K9011" s="212">
        <v>29601.439999999999</v>
      </c>
      <c r="L9011" s="212">
        <v>33301.620000000003</v>
      </c>
      <c r="M9011" s="239">
        <f t="shared" si="709"/>
        <v>0.51520000000025901</v>
      </c>
      <c r="N9011" s="239"/>
      <c r="O9011" s="178"/>
      <c r="P9011" s="178"/>
      <c r="Q9011" s="178"/>
      <c r="R9011" s="178"/>
      <c r="S9011" s="178"/>
      <c r="T9011" s="178"/>
      <c r="U9011" s="178"/>
      <c r="V9011" s="178"/>
      <c r="W9011" s="178"/>
      <c r="X9011" s="178"/>
      <c r="Y9011" s="210">
        <f t="shared" si="708"/>
        <v>0.40715008802816899</v>
      </c>
      <c r="Z9011" s="211">
        <f t="shared" si="710"/>
        <v>0.44</v>
      </c>
      <c r="AA9011" s="178"/>
      <c r="AB9011" s="178"/>
      <c r="AC9011" s="178"/>
    </row>
    <row r="9012" spans="2:29" x14ac:dyDescent="0.35">
      <c r="B9012" s="222">
        <v>908900</v>
      </c>
      <c r="C9012" s="208">
        <v>389534</v>
      </c>
      <c r="D9012" s="309">
        <v>21424.37</v>
      </c>
      <c r="E9012" s="206">
        <v>31162.720000000001</v>
      </c>
      <c r="F9012" s="206">
        <v>35058.06</v>
      </c>
      <c r="G9012" s="205">
        <f t="shared" si="711"/>
        <v>0.42857740125426341</v>
      </c>
      <c r="H9012" s="207">
        <f t="shared" si="712"/>
        <v>0.45</v>
      </c>
      <c r="I9012" s="213">
        <v>370064</v>
      </c>
      <c r="J9012" s="213">
        <v>20353.52</v>
      </c>
      <c r="K9012" s="212">
        <v>29605.119999999999</v>
      </c>
      <c r="L9012" s="212">
        <v>33305.760000000002</v>
      </c>
      <c r="M9012" s="239">
        <f t="shared" si="709"/>
        <v>0.5152999999999156</v>
      </c>
      <c r="N9012" s="239"/>
      <c r="O9012" s="178"/>
      <c r="P9012" s="178"/>
      <c r="Q9012" s="178"/>
      <c r="R9012" s="178"/>
      <c r="S9012" s="178"/>
      <c r="T9012" s="178"/>
      <c r="U9012" s="178"/>
      <c r="V9012" s="178"/>
      <c r="W9012" s="178"/>
      <c r="X9012" s="178"/>
      <c r="Y9012" s="210">
        <f t="shared" si="708"/>
        <v>0.4071559027395753</v>
      </c>
      <c r="Z9012" s="211">
        <f t="shared" si="710"/>
        <v>0.46</v>
      </c>
      <c r="AA9012" s="178"/>
      <c r="AB9012" s="178"/>
      <c r="AC9012" s="178"/>
    </row>
    <row r="9013" spans="2:29" x14ac:dyDescent="0.35">
      <c r="B9013" s="222">
        <v>909000</v>
      </c>
      <c r="C9013" s="208">
        <v>389579</v>
      </c>
      <c r="D9013" s="309">
        <v>21426.84</v>
      </c>
      <c r="E9013" s="206">
        <v>31166.32</v>
      </c>
      <c r="F9013" s="206">
        <v>35062.11</v>
      </c>
      <c r="G9013" s="205">
        <f t="shared" si="711"/>
        <v>0.42857975797579756</v>
      </c>
      <c r="H9013" s="207">
        <f t="shared" si="712"/>
        <v>0.45</v>
      </c>
      <c r="I9013" s="213">
        <v>370108</v>
      </c>
      <c r="J9013" s="213">
        <v>20355.939999999999</v>
      </c>
      <c r="K9013" s="212">
        <v>29608.639999999999</v>
      </c>
      <c r="L9013" s="212">
        <v>33309.72</v>
      </c>
      <c r="M9013" s="239">
        <f t="shared" si="709"/>
        <v>0.51520000000018629</v>
      </c>
      <c r="N9013" s="239"/>
      <c r="O9013" s="178"/>
      <c r="P9013" s="178"/>
      <c r="Q9013" s="178"/>
      <c r="R9013" s="178"/>
      <c r="S9013" s="178"/>
      <c r="T9013" s="178"/>
      <c r="U9013" s="178"/>
      <c r="V9013" s="178"/>
      <c r="W9013" s="178"/>
      <c r="X9013" s="178"/>
      <c r="Y9013" s="210">
        <f t="shared" si="708"/>
        <v>0.40715951595159516</v>
      </c>
      <c r="Z9013" s="211">
        <f t="shared" si="710"/>
        <v>0.44</v>
      </c>
      <c r="AA9013" s="178"/>
      <c r="AB9013" s="178"/>
      <c r="AC9013" s="178"/>
    </row>
    <row r="9014" spans="2:29" x14ac:dyDescent="0.35">
      <c r="B9014" s="222">
        <v>909100</v>
      </c>
      <c r="C9014" s="208">
        <v>389624</v>
      </c>
      <c r="D9014" s="309">
        <v>21429.32</v>
      </c>
      <c r="E9014" s="206">
        <v>31169.919999999998</v>
      </c>
      <c r="F9014" s="206">
        <v>35066.160000000003</v>
      </c>
      <c r="G9014" s="205">
        <f t="shared" si="711"/>
        <v>0.42858211417885822</v>
      </c>
      <c r="H9014" s="207">
        <f t="shared" si="712"/>
        <v>0.45</v>
      </c>
      <c r="I9014" s="213">
        <v>370154</v>
      </c>
      <c r="J9014" s="213">
        <v>20358.47</v>
      </c>
      <c r="K9014" s="212">
        <v>29612.32</v>
      </c>
      <c r="L9014" s="212">
        <v>33313.86</v>
      </c>
      <c r="M9014" s="239">
        <f t="shared" si="709"/>
        <v>0.51529999999984288</v>
      </c>
      <c r="N9014" s="239"/>
      <c r="O9014" s="178"/>
      <c r="P9014" s="178"/>
      <c r="Q9014" s="178"/>
      <c r="R9014" s="178"/>
      <c r="S9014" s="178"/>
      <c r="T9014" s="178"/>
      <c r="U9014" s="178"/>
      <c r="V9014" s="178"/>
      <c r="W9014" s="178"/>
      <c r="X9014" s="178"/>
      <c r="Y9014" s="210">
        <f t="shared" si="708"/>
        <v>0.40716532834671654</v>
      </c>
      <c r="Z9014" s="211">
        <f t="shared" si="710"/>
        <v>0.46</v>
      </c>
      <c r="AA9014" s="178"/>
      <c r="AB9014" s="178"/>
      <c r="AC9014" s="178"/>
    </row>
    <row r="9015" spans="2:29" x14ac:dyDescent="0.35">
      <c r="B9015" s="222">
        <v>909200</v>
      </c>
      <c r="C9015" s="208">
        <v>389669</v>
      </c>
      <c r="D9015" s="309">
        <v>21431.79</v>
      </c>
      <c r="E9015" s="206">
        <v>31173.52</v>
      </c>
      <c r="F9015" s="206">
        <v>35070.21</v>
      </c>
      <c r="G9015" s="205">
        <f t="shared" si="711"/>
        <v>0.42858446986361637</v>
      </c>
      <c r="H9015" s="207">
        <f t="shared" si="712"/>
        <v>0.45</v>
      </c>
      <c r="I9015" s="213">
        <v>370198</v>
      </c>
      <c r="J9015" s="213">
        <v>20360.89</v>
      </c>
      <c r="K9015" s="212">
        <v>29615.84</v>
      </c>
      <c r="L9015" s="212">
        <v>33317.82</v>
      </c>
      <c r="M9015" s="239">
        <f t="shared" si="709"/>
        <v>0.51519999999996802</v>
      </c>
      <c r="N9015" s="239"/>
      <c r="O9015" s="178"/>
      <c r="P9015" s="178"/>
      <c r="Q9015" s="178"/>
      <c r="R9015" s="178"/>
      <c r="S9015" s="178"/>
      <c r="T9015" s="178"/>
      <c r="U9015" s="178"/>
      <c r="V9015" s="178"/>
      <c r="W9015" s="178"/>
      <c r="X9015" s="178"/>
      <c r="Y9015" s="210">
        <f t="shared" si="708"/>
        <v>0.40716893972723273</v>
      </c>
      <c r="Z9015" s="211">
        <f t="shared" si="710"/>
        <v>0.44</v>
      </c>
      <c r="AA9015" s="178"/>
      <c r="AB9015" s="178"/>
      <c r="AC9015" s="178"/>
    </row>
    <row r="9016" spans="2:29" x14ac:dyDescent="0.35">
      <c r="B9016" s="222">
        <v>909300</v>
      </c>
      <c r="C9016" s="208">
        <v>389714</v>
      </c>
      <c r="D9016" s="309">
        <v>21434.27</v>
      </c>
      <c r="E9016" s="206">
        <v>31177.119999999999</v>
      </c>
      <c r="F9016" s="206">
        <v>35074.26</v>
      </c>
      <c r="G9016" s="205">
        <f t="shared" si="711"/>
        <v>0.42858682503024303</v>
      </c>
      <c r="H9016" s="207">
        <f t="shared" si="712"/>
        <v>0.45</v>
      </c>
      <c r="I9016" s="213">
        <v>370244</v>
      </c>
      <c r="J9016" s="213">
        <v>20363.419999999998</v>
      </c>
      <c r="K9016" s="212">
        <v>29619.52</v>
      </c>
      <c r="L9016" s="212">
        <v>33321.96</v>
      </c>
      <c r="M9016" s="239">
        <f t="shared" si="709"/>
        <v>0.51530000000027942</v>
      </c>
      <c r="N9016" s="239"/>
      <c r="O9016" s="178"/>
      <c r="P9016" s="178"/>
      <c r="Q9016" s="178"/>
      <c r="R9016" s="178"/>
      <c r="S9016" s="178"/>
      <c r="T9016" s="178"/>
      <c r="U9016" s="178"/>
      <c r="V9016" s="178"/>
      <c r="W9016" s="178"/>
      <c r="X9016" s="178"/>
      <c r="Y9016" s="210">
        <f t="shared" si="708"/>
        <v>0.40717474980754426</v>
      </c>
      <c r="Z9016" s="211">
        <f t="shared" si="710"/>
        <v>0.46</v>
      </c>
      <c r="AA9016" s="178"/>
      <c r="AB9016" s="178"/>
      <c r="AC9016" s="178"/>
    </row>
    <row r="9017" spans="2:29" x14ac:dyDescent="0.35">
      <c r="B9017" s="222">
        <v>909400</v>
      </c>
      <c r="C9017" s="208">
        <v>389759</v>
      </c>
      <c r="D9017" s="309">
        <v>21436.74</v>
      </c>
      <c r="E9017" s="206">
        <v>31180.720000000001</v>
      </c>
      <c r="F9017" s="206">
        <v>35078.31</v>
      </c>
      <c r="G9017" s="205">
        <f t="shared" si="711"/>
        <v>0.42858917967890919</v>
      </c>
      <c r="H9017" s="207">
        <f t="shared" si="712"/>
        <v>0.45</v>
      </c>
      <c r="I9017" s="213">
        <v>370288</v>
      </c>
      <c r="J9017" s="213">
        <v>20365.84</v>
      </c>
      <c r="K9017" s="212">
        <v>29623.040000000001</v>
      </c>
      <c r="L9017" s="212">
        <v>33325.919999999998</v>
      </c>
      <c r="M9017" s="239">
        <f t="shared" si="709"/>
        <v>0.51519999999982247</v>
      </c>
      <c r="N9017" s="239"/>
      <c r="O9017" s="178"/>
      <c r="P9017" s="178"/>
      <c r="Q9017" s="178"/>
      <c r="R9017" s="178"/>
      <c r="S9017" s="178"/>
      <c r="T9017" s="178"/>
      <c r="U9017" s="178"/>
      <c r="V9017" s="178"/>
      <c r="W9017" s="178"/>
      <c r="X9017" s="178"/>
      <c r="Y9017" s="210">
        <f t="shared" si="708"/>
        <v>0.40717835935781832</v>
      </c>
      <c r="Z9017" s="211">
        <f t="shared" si="710"/>
        <v>0.44</v>
      </c>
      <c r="AA9017" s="178"/>
      <c r="AB9017" s="178"/>
      <c r="AC9017" s="178"/>
    </row>
    <row r="9018" spans="2:29" x14ac:dyDescent="0.35">
      <c r="B9018" s="222">
        <v>909500</v>
      </c>
      <c r="C9018" s="208">
        <v>389804</v>
      </c>
      <c r="D9018" s="309">
        <v>21439.22</v>
      </c>
      <c r="E9018" s="206">
        <v>31184.32</v>
      </c>
      <c r="F9018" s="206">
        <v>35082.36</v>
      </c>
      <c r="G9018" s="205">
        <f t="shared" si="711"/>
        <v>0.4285915338097856</v>
      </c>
      <c r="H9018" s="207">
        <f t="shared" si="712"/>
        <v>0.45</v>
      </c>
      <c r="I9018" s="213">
        <v>370334</v>
      </c>
      <c r="J9018" s="213">
        <v>20368.37</v>
      </c>
      <c r="K9018" s="212">
        <v>29626.720000000001</v>
      </c>
      <c r="L9018" s="212">
        <v>33330.06</v>
      </c>
      <c r="M9018" s="239">
        <f t="shared" si="709"/>
        <v>0.51529999999955178</v>
      </c>
      <c r="N9018" s="239"/>
      <c r="O9018" s="178"/>
      <c r="P9018" s="178"/>
      <c r="Q9018" s="178"/>
      <c r="R9018" s="178"/>
      <c r="S9018" s="178"/>
      <c r="T9018" s="178"/>
      <c r="U9018" s="178"/>
      <c r="V9018" s="178"/>
      <c r="W9018" s="178"/>
      <c r="X9018" s="178"/>
      <c r="Y9018" s="210">
        <f t="shared" si="708"/>
        <v>0.40718416712479383</v>
      </c>
      <c r="Z9018" s="211">
        <f t="shared" si="710"/>
        <v>0.46</v>
      </c>
      <c r="AA9018" s="178"/>
      <c r="AB9018" s="178"/>
      <c r="AC9018" s="178"/>
    </row>
    <row r="9019" spans="2:29" x14ac:dyDescent="0.35">
      <c r="B9019" s="222">
        <v>909600</v>
      </c>
      <c r="C9019" s="208">
        <v>389849</v>
      </c>
      <c r="D9019" s="309">
        <v>21441.69</v>
      </c>
      <c r="E9019" s="206">
        <v>31187.919999999998</v>
      </c>
      <c r="F9019" s="206">
        <v>35086.410000000003</v>
      </c>
      <c r="G9019" s="205">
        <f t="shared" si="711"/>
        <v>0.42859388742304311</v>
      </c>
      <c r="H9019" s="207">
        <f t="shared" si="712"/>
        <v>0.45</v>
      </c>
      <c r="I9019" s="213">
        <v>370378</v>
      </c>
      <c r="J9019" s="213">
        <v>20370.79</v>
      </c>
      <c r="K9019" s="212">
        <v>29630.240000000002</v>
      </c>
      <c r="L9019" s="212">
        <v>33334.019999999997</v>
      </c>
      <c r="M9019" s="239">
        <f t="shared" si="709"/>
        <v>0.51519999999974975</v>
      </c>
      <c r="N9019" s="239"/>
      <c r="O9019" s="178"/>
      <c r="P9019" s="178"/>
      <c r="Q9019" s="178"/>
      <c r="R9019" s="178"/>
      <c r="S9019" s="178"/>
      <c r="T9019" s="178"/>
      <c r="U9019" s="178"/>
      <c r="V9019" s="178"/>
      <c r="W9019" s="178"/>
      <c r="X9019" s="178"/>
      <c r="Y9019" s="210">
        <f t="shared" si="708"/>
        <v>0.4071877748460862</v>
      </c>
      <c r="Z9019" s="211">
        <f t="shared" si="710"/>
        <v>0.44</v>
      </c>
      <c r="AA9019" s="178"/>
      <c r="AB9019" s="178"/>
      <c r="AC9019" s="178"/>
    </row>
    <row r="9020" spans="2:29" x14ac:dyDescent="0.35">
      <c r="B9020" s="222">
        <v>909700</v>
      </c>
      <c r="C9020" s="208">
        <v>389894</v>
      </c>
      <c r="D9020" s="309">
        <v>21444.17</v>
      </c>
      <c r="E9020" s="206">
        <v>31191.52</v>
      </c>
      <c r="F9020" s="206">
        <v>35090.46</v>
      </c>
      <c r="G9020" s="205">
        <f t="shared" si="711"/>
        <v>0.42859624051885237</v>
      </c>
      <c r="H9020" s="207">
        <f t="shared" si="712"/>
        <v>0.45</v>
      </c>
      <c r="I9020" s="213">
        <v>370424</v>
      </c>
      <c r="J9020" s="213">
        <v>20373.32</v>
      </c>
      <c r="K9020" s="212">
        <v>29633.919999999998</v>
      </c>
      <c r="L9020" s="212">
        <v>33338.160000000003</v>
      </c>
      <c r="M9020" s="239">
        <f t="shared" si="709"/>
        <v>0.51529999999998832</v>
      </c>
      <c r="N9020" s="239"/>
      <c r="O9020" s="178"/>
      <c r="P9020" s="178"/>
      <c r="Q9020" s="178"/>
      <c r="R9020" s="178"/>
      <c r="S9020" s="178"/>
      <c r="T9020" s="178"/>
      <c r="U9020" s="178"/>
      <c r="V9020" s="178"/>
      <c r="W9020" s="178"/>
      <c r="X9020" s="178"/>
      <c r="Y9020" s="210">
        <f t="shared" si="708"/>
        <v>0.40719358030119818</v>
      </c>
      <c r="Z9020" s="211">
        <f t="shared" si="710"/>
        <v>0.46</v>
      </c>
      <c r="AA9020" s="178"/>
      <c r="AB9020" s="178"/>
      <c r="AC9020" s="178"/>
    </row>
    <row r="9021" spans="2:29" x14ac:dyDescent="0.35">
      <c r="B9021" s="222">
        <v>909800</v>
      </c>
      <c r="C9021" s="208">
        <v>389939</v>
      </c>
      <c r="D9021" s="309">
        <v>21446.639999999999</v>
      </c>
      <c r="E9021" s="206">
        <v>31195.119999999999</v>
      </c>
      <c r="F9021" s="206">
        <v>35094.51</v>
      </c>
      <c r="G9021" s="205">
        <f t="shared" si="711"/>
        <v>0.42859859309738402</v>
      </c>
      <c r="H9021" s="207">
        <f t="shared" si="712"/>
        <v>0.45</v>
      </c>
      <c r="I9021" s="213">
        <v>370468</v>
      </c>
      <c r="J9021" s="213">
        <v>20375.740000000002</v>
      </c>
      <c r="K9021" s="212">
        <v>29637.439999999999</v>
      </c>
      <c r="L9021" s="212">
        <v>33342.120000000003</v>
      </c>
      <c r="M9021" s="239">
        <f t="shared" si="709"/>
        <v>0.51520000000025901</v>
      </c>
      <c r="N9021" s="239"/>
      <c r="O9021" s="178"/>
      <c r="P9021" s="178"/>
      <c r="Q9021" s="178"/>
      <c r="R9021" s="178"/>
      <c r="S9021" s="178"/>
      <c r="T9021" s="178"/>
      <c r="U9021" s="178"/>
      <c r="V9021" s="178"/>
      <c r="W9021" s="178"/>
      <c r="X9021" s="178"/>
      <c r="Y9021" s="210">
        <f t="shared" si="708"/>
        <v>0.40719718619476808</v>
      </c>
      <c r="Z9021" s="211">
        <f t="shared" si="710"/>
        <v>0.44</v>
      </c>
      <c r="AA9021" s="178"/>
      <c r="AB9021" s="178"/>
      <c r="AC9021" s="178"/>
    </row>
    <row r="9022" spans="2:29" x14ac:dyDescent="0.35">
      <c r="B9022" s="222">
        <v>909900</v>
      </c>
      <c r="C9022" s="208">
        <v>389984</v>
      </c>
      <c r="D9022" s="309">
        <v>21449.119999999999</v>
      </c>
      <c r="E9022" s="206">
        <v>31198.720000000001</v>
      </c>
      <c r="F9022" s="206">
        <v>35098.559999999998</v>
      </c>
      <c r="G9022" s="205">
        <f t="shared" si="711"/>
        <v>0.42860094515880864</v>
      </c>
      <c r="H9022" s="207">
        <f t="shared" si="712"/>
        <v>0.45</v>
      </c>
      <c r="I9022" s="213">
        <v>370514</v>
      </c>
      <c r="J9022" s="213">
        <v>20378.27</v>
      </c>
      <c r="K9022" s="212">
        <v>29641.119999999999</v>
      </c>
      <c r="L9022" s="212">
        <v>33346.26</v>
      </c>
      <c r="M9022" s="239">
        <f t="shared" si="709"/>
        <v>0.5152999999999156</v>
      </c>
      <c r="N9022" s="239"/>
      <c r="O9022" s="178"/>
      <c r="P9022" s="178"/>
      <c r="Q9022" s="178"/>
      <c r="R9022" s="178"/>
      <c r="S9022" s="178"/>
      <c r="T9022" s="178"/>
      <c r="U9022" s="178"/>
      <c r="V9022" s="178"/>
      <c r="W9022" s="178"/>
      <c r="X9022" s="178"/>
      <c r="Y9022" s="210">
        <f t="shared" si="708"/>
        <v>0.40720298933948784</v>
      </c>
      <c r="Z9022" s="211">
        <f t="shared" si="710"/>
        <v>0.46</v>
      </c>
      <c r="AA9022" s="178"/>
      <c r="AB9022" s="178"/>
      <c r="AC9022" s="178"/>
    </row>
    <row r="9023" spans="2:29" x14ac:dyDescent="0.35">
      <c r="B9023" s="222">
        <v>910000</v>
      </c>
      <c r="C9023" s="208">
        <v>390029</v>
      </c>
      <c r="D9023" s="309">
        <v>21451.59</v>
      </c>
      <c r="E9023" s="206">
        <v>31202.32</v>
      </c>
      <c r="F9023" s="206">
        <v>35102.61</v>
      </c>
      <c r="G9023" s="205">
        <f t="shared" si="711"/>
        <v>0.42860329670329672</v>
      </c>
      <c r="H9023" s="207">
        <f t="shared" si="712"/>
        <v>0.45</v>
      </c>
      <c r="I9023" s="213">
        <v>370558</v>
      </c>
      <c r="J9023" s="213">
        <v>20380.689999999999</v>
      </c>
      <c r="K9023" s="212">
        <v>29644.639999999999</v>
      </c>
      <c r="L9023" s="212">
        <v>33350.22</v>
      </c>
      <c r="M9023" s="239">
        <f t="shared" si="709"/>
        <v>0.51520000000018629</v>
      </c>
      <c r="N9023" s="239"/>
      <c r="O9023" s="178"/>
      <c r="P9023" s="178"/>
      <c r="Q9023" s="178"/>
      <c r="R9023" s="178"/>
      <c r="S9023" s="178"/>
      <c r="T9023" s="178"/>
      <c r="U9023" s="178"/>
      <c r="V9023" s="178"/>
      <c r="W9023" s="178"/>
      <c r="X9023" s="178"/>
      <c r="Y9023" s="210">
        <f t="shared" si="708"/>
        <v>0.40720659340659343</v>
      </c>
      <c r="Z9023" s="211">
        <f t="shared" si="710"/>
        <v>0.44</v>
      </c>
      <c r="AA9023" s="178"/>
      <c r="AB9023" s="178"/>
      <c r="AC9023" s="178"/>
    </row>
    <row r="9024" spans="2:29" x14ac:dyDescent="0.35">
      <c r="B9024" s="222">
        <v>910100</v>
      </c>
      <c r="C9024" s="208">
        <v>390074</v>
      </c>
      <c r="D9024" s="309">
        <v>21454.07</v>
      </c>
      <c r="E9024" s="206">
        <v>31205.919999999998</v>
      </c>
      <c r="F9024" s="206">
        <v>35106.660000000003</v>
      </c>
      <c r="G9024" s="205">
        <f t="shared" si="711"/>
        <v>0.42860564773101856</v>
      </c>
      <c r="H9024" s="207">
        <f t="shared" si="712"/>
        <v>0.45</v>
      </c>
      <c r="I9024" s="213">
        <v>370604</v>
      </c>
      <c r="J9024" s="213">
        <v>20383.22</v>
      </c>
      <c r="K9024" s="212">
        <v>29648.32</v>
      </c>
      <c r="L9024" s="212">
        <v>33354.36</v>
      </c>
      <c r="M9024" s="239">
        <f t="shared" si="709"/>
        <v>0.51529999999984288</v>
      </c>
      <c r="N9024" s="239"/>
      <c r="O9024" s="178"/>
      <c r="P9024" s="178"/>
      <c r="Q9024" s="178"/>
      <c r="R9024" s="178"/>
      <c r="S9024" s="178"/>
      <c r="T9024" s="178"/>
      <c r="U9024" s="178"/>
      <c r="V9024" s="178"/>
      <c r="W9024" s="178"/>
      <c r="X9024" s="178"/>
      <c r="Y9024" s="210">
        <f t="shared" si="708"/>
        <v>0.40721239424239097</v>
      </c>
      <c r="Z9024" s="211">
        <f t="shared" si="710"/>
        <v>0.46</v>
      </c>
      <c r="AA9024" s="178"/>
      <c r="AB9024" s="178"/>
      <c r="AC9024" s="178"/>
    </row>
    <row r="9025" spans="2:29" x14ac:dyDescent="0.35">
      <c r="B9025" s="222">
        <v>910200</v>
      </c>
      <c r="C9025" s="208">
        <v>390119</v>
      </c>
      <c r="D9025" s="309">
        <v>21456.54</v>
      </c>
      <c r="E9025" s="206">
        <v>31209.52</v>
      </c>
      <c r="F9025" s="206">
        <v>35110.71</v>
      </c>
      <c r="G9025" s="205">
        <f t="shared" si="711"/>
        <v>0.42860799824214457</v>
      </c>
      <c r="H9025" s="207">
        <f t="shared" si="712"/>
        <v>0.45</v>
      </c>
      <c r="I9025" s="213">
        <v>370648</v>
      </c>
      <c r="J9025" s="213">
        <v>20385.64</v>
      </c>
      <c r="K9025" s="212">
        <v>29651.84</v>
      </c>
      <c r="L9025" s="212">
        <v>33358.32</v>
      </c>
      <c r="M9025" s="239">
        <f t="shared" si="709"/>
        <v>0.51519999999996802</v>
      </c>
      <c r="N9025" s="239"/>
      <c r="O9025" s="178"/>
      <c r="P9025" s="178"/>
      <c r="Q9025" s="178"/>
      <c r="R9025" s="178"/>
      <c r="S9025" s="178"/>
      <c r="T9025" s="178"/>
      <c r="U9025" s="178"/>
      <c r="V9025" s="178"/>
      <c r="W9025" s="178"/>
      <c r="X9025" s="178"/>
      <c r="Y9025" s="210">
        <f t="shared" si="708"/>
        <v>0.40721599648428919</v>
      </c>
      <c r="Z9025" s="211">
        <f t="shared" si="710"/>
        <v>0.44</v>
      </c>
      <c r="AA9025" s="178"/>
      <c r="AB9025" s="178"/>
      <c r="AC9025" s="178"/>
    </row>
    <row r="9026" spans="2:29" x14ac:dyDescent="0.35">
      <c r="B9026" s="222">
        <v>910300</v>
      </c>
      <c r="C9026" s="208">
        <v>390164</v>
      </c>
      <c r="D9026" s="309">
        <v>21459.02</v>
      </c>
      <c r="E9026" s="206">
        <v>31213.119999999999</v>
      </c>
      <c r="F9026" s="206">
        <v>35114.76</v>
      </c>
      <c r="G9026" s="205">
        <f t="shared" si="711"/>
        <v>0.42861034823684502</v>
      </c>
      <c r="H9026" s="207">
        <f t="shared" si="712"/>
        <v>0.45</v>
      </c>
      <c r="I9026" s="213">
        <v>370694</v>
      </c>
      <c r="J9026" s="213">
        <v>20388.169999999998</v>
      </c>
      <c r="K9026" s="212">
        <v>29655.52</v>
      </c>
      <c r="L9026" s="212">
        <v>33362.46</v>
      </c>
      <c r="M9026" s="239">
        <f t="shared" si="709"/>
        <v>0.51530000000027942</v>
      </c>
      <c r="N9026" s="239"/>
      <c r="O9026" s="178"/>
      <c r="P9026" s="178"/>
      <c r="Q9026" s="178"/>
      <c r="R9026" s="178"/>
      <c r="S9026" s="178"/>
      <c r="T9026" s="178"/>
      <c r="U9026" s="178"/>
      <c r="V9026" s="178"/>
      <c r="W9026" s="178"/>
      <c r="X9026" s="178"/>
      <c r="Y9026" s="210">
        <f t="shared" si="708"/>
        <v>0.40722179501263323</v>
      </c>
      <c r="Z9026" s="211">
        <f t="shared" si="710"/>
        <v>0.46</v>
      </c>
      <c r="AA9026" s="178"/>
      <c r="AB9026" s="178"/>
      <c r="AC9026" s="178"/>
    </row>
    <row r="9027" spans="2:29" x14ac:dyDescent="0.35">
      <c r="B9027" s="222">
        <v>910400</v>
      </c>
      <c r="C9027" s="208">
        <v>390209</v>
      </c>
      <c r="D9027" s="309">
        <v>21461.49</v>
      </c>
      <c r="E9027" s="206">
        <v>31216.720000000001</v>
      </c>
      <c r="F9027" s="206">
        <v>35118.81</v>
      </c>
      <c r="G9027" s="205">
        <f t="shared" si="711"/>
        <v>0.42861269771528998</v>
      </c>
      <c r="H9027" s="207">
        <f t="shared" si="712"/>
        <v>0.45</v>
      </c>
      <c r="I9027" s="213">
        <v>370738</v>
      </c>
      <c r="J9027" s="213">
        <v>20390.59</v>
      </c>
      <c r="K9027" s="212">
        <v>29659.040000000001</v>
      </c>
      <c r="L9027" s="212">
        <v>33366.42</v>
      </c>
      <c r="M9027" s="239">
        <f t="shared" si="709"/>
        <v>0.51519999999982247</v>
      </c>
      <c r="N9027" s="239"/>
      <c r="O9027" s="178"/>
      <c r="P9027" s="178"/>
      <c r="Q9027" s="178"/>
      <c r="R9027" s="178"/>
      <c r="S9027" s="178"/>
      <c r="T9027" s="178"/>
      <c r="U9027" s="178"/>
      <c r="V9027" s="178"/>
      <c r="W9027" s="178"/>
      <c r="X9027" s="178"/>
      <c r="Y9027" s="210">
        <f t="shared" ref="Y9027:Y9090" si="713">I9027/$B9027</f>
        <v>0.40722539543057995</v>
      </c>
      <c r="Z9027" s="211">
        <f t="shared" si="710"/>
        <v>0.44</v>
      </c>
      <c r="AA9027" s="178"/>
      <c r="AB9027" s="178"/>
      <c r="AC9027" s="178"/>
    </row>
    <row r="9028" spans="2:29" x14ac:dyDescent="0.35">
      <c r="B9028" s="222">
        <v>910500</v>
      </c>
      <c r="C9028" s="208">
        <v>390254</v>
      </c>
      <c r="D9028" s="309">
        <v>21463.97</v>
      </c>
      <c r="E9028" s="206">
        <v>31220.32</v>
      </c>
      <c r="F9028" s="206">
        <v>35122.86</v>
      </c>
      <c r="G9028" s="205">
        <f t="shared" si="711"/>
        <v>0.42861504667764966</v>
      </c>
      <c r="H9028" s="207">
        <f t="shared" si="712"/>
        <v>0.45</v>
      </c>
      <c r="I9028" s="213">
        <v>370784</v>
      </c>
      <c r="J9028" s="213">
        <v>20393.12</v>
      </c>
      <c r="K9028" s="212">
        <v>29662.720000000001</v>
      </c>
      <c r="L9028" s="212">
        <v>33370.559999999998</v>
      </c>
      <c r="M9028" s="239">
        <f t="shared" ref="M9028:M9091" si="714">(C9028+D9028+F9028-C9027-D9027-F9027)/100</f>
        <v>0.51529999999955178</v>
      </c>
      <c r="N9028" s="239"/>
      <c r="O9028" s="178"/>
      <c r="P9028" s="178"/>
      <c r="Q9028" s="178"/>
      <c r="R9028" s="178"/>
      <c r="S9028" s="178"/>
      <c r="T9028" s="178"/>
      <c r="U9028" s="178"/>
      <c r="V9028" s="178"/>
      <c r="W9028" s="178"/>
      <c r="X9028" s="178"/>
      <c r="Y9028" s="210">
        <f t="shared" si="713"/>
        <v>0.40723119165293797</v>
      </c>
      <c r="Z9028" s="211">
        <f t="shared" ref="Z9028:Z9091" si="715">(I9028-I9027)/($B9028-$B9027)</f>
        <v>0.46</v>
      </c>
      <c r="AA9028" s="178"/>
      <c r="AB9028" s="178"/>
      <c r="AC9028" s="178"/>
    </row>
    <row r="9029" spans="2:29" x14ac:dyDescent="0.35">
      <c r="B9029" s="222">
        <v>910600</v>
      </c>
      <c r="C9029" s="208">
        <v>390299</v>
      </c>
      <c r="D9029" s="309">
        <v>21466.44</v>
      </c>
      <c r="E9029" s="206">
        <v>31223.919999999998</v>
      </c>
      <c r="F9029" s="206">
        <v>35126.910000000003</v>
      </c>
      <c r="G9029" s="205">
        <f t="shared" ref="G9029:G9092" si="716">C9029/B9029</f>
        <v>0.42861739512409402</v>
      </c>
      <c r="H9029" s="207">
        <f t="shared" ref="H9029:H9092" si="717">(C9029-C9028)/(B9029-B9028)</f>
        <v>0.45</v>
      </c>
      <c r="I9029" s="213">
        <v>370828</v>
      </c>
      <c r="J9029" s="213">
        <v>20395.54</v>
      </c>
      <c r="K9029" s="212">
        <v>29666.240000000002</v>
      </c>
      <c r="L9029" s="212">
        <v>33374.519999999997</v>
      </c>
      <c r="M9029" s="239">
        <f t="shared" si="714"/>
        <v>0.51519999999974975</v>
      </c>
      <c r="N9029" s="239"/>
      <c r="O9029" s="178"/>
      <c r="P9029" s="178"/>
      <c r="Q9029" s="178"/>
      <c r="R9029" s="178"/>
      <c r="S9029" s="178"/>
      <c r="T9029" s="178"/>
      <c r="U9029" s="178"/>
      <c r="V9029" s="178"/>
      <c r="W9029" s="178"/>
      <c r="X9029" s="178"/>
      <c r="Y9029" s="210">
        <f t="shared" si="713"/>
        <v>0.40723479024818798</v>
      </c>
      <c r="Z9029" s="211">
        <f t="shared" si="715"/>
        <v>0.44</v>
      </c>
      <c r="AA9029" s="178"/>
      <c r="AB9029" s="178"/>
      <c r="AC9029" s="178"/>
    </row>
    <row r="9030" spans="2:29" x14ac:dyDescent="0.35">
      <c r="B9030" s="222">
        <v>910700</v>
      </c>
      <c r="C9030" s="208">
        <v>390344</v>
      </c>
      <c r="D9030" s="309">
        <v>21468.92</v>
      </c>
      <c r="E9030" s="206">
        <v>31227.52</v>
      </c>
      <c r="F9030" s="206">
        <v>35130.959999999999</v>
      </c>
      <c r="G9030" s="205">
        <f t="shared" si="716"/>
        <v>0.428619743054793</v>
      </c>
      <c r="H9030" s="207">
        <f t="shared" si="717"/>
        <v>0.45</v>
      </c>
      <c r="I9030" s="213">
        <v>370874</v>
      </c>
      <c r="J9030" s="213">
        <v>20398.07</v>
      </c>
      <c r="K9030" s="212">
        <v>29669.919999999998</v>
      </c>
      <c r="L9030" s="212">
        <v>33378.660000000003</v>
      </c>
      <c r="M9030" s="239">
        <f t="shared" si="714"/>
        <v>0.51529999999998832</v>
      </c>
      <c r="N9030" s="239"/>
      <c r="O9030" s="178"/>
      <c r="P9030" s="178"/>
      <c r="Q9030" s="178"/>
      <c r="R9030" s="178"/>
      <c r="S9030" s="178"/>
      <c r="T9030" s="178"/>
      <c r="U9030" s="178"/>
      <c r="V9030" s="178"/>
      <c r="W9030" s="178"/>
      <c r="X9030" s="178"/>
      <c r="Y9030" s="210">
        <f t="shared" si="713"/>
        <v>0.40724058416602615</v>
      </c>
      <c r="Z9030" s="211">
        <f t="shared" si="715"/>
        <v>0.46</v>
      </c>
      <c r="AA9030" s="178"/>
      <c r="AB9030" s="178"/>
      <c r="AC9030" s="178"/>
    </row>
    <row r="9031" spans="2:29" x14ac:dyDescent="0.35">
      <c r="B9031" s="222">
        <v>910800</v>
      </c>
      <c r="C9031" s="208">
        <v>390389</v>
      </c>
      <c r="D9031" s="309">
        <v>21471.39</v>
      </c>
      <c r="E9031" s="206">
        <v>31231.119999999999</v>
      </c>
      <c r="F9031" s="206">
        <v>35135.01</v>
      </c>
      <c r="G9031" s="205">
        <f t="shared" si="716"/>
        <v>0.42862209046991656</v>
      </c>
      <c r="H9031" s="207">
        <f t="shared" si="717"/>
        <v>0.45</v>
      </c>
      <c r="I9031" s="213">
        <v>370918</v>
      </c>
      <c r="J9031" s="213">
        <v>20400.490000000002</v>
      </c>
      <c r="K9031" s="212">
        <v>29673.439999999999</v>
      </c>
      <c r="L9031" s="212">
        <v>33382.620000000003</v>
      </c>
      <c r="M9031" s="239">
        <f t="shared" si="714"/>
        <v>0.51520000000025901</v>
      </c>
      <c r="N9031" s="239"/>
      <c r="O9031" s="178"/>
      <c r="P9031" s="178"/>
      <c r="Q9031" s="178"/>
      <c r="R9031" s="178"/>
      <c r="S9031" s="178"/>
      <c r="T9031" s="178"/>
      <c r="U9031" s="178"/>
      <c r="V9031" s="178"/>
      <c r="W9031" s="178"/>
      <c r="X9031" s="178"/>
      <c r="Y9031" s="210">
        <f t="shared" si="713"/>
        <v>0.40724418093983311</v>
      </c>
      <c r="Z9031" s="211">
        <f t="shared" si="715"/>
        <v>0.44</v>
      </c>
      <c r="AA9031" s="178"/>
      <c r="AB9031" s="178"/>
      <c r="AC9031" s="178"/>
    </row>
    <row r="9032" spans="2:29" x14ac:dyDescent="0.35">
      <c r="B9032" s="222">
        <v>910900</v>
      </c>
      <c r="C9032" s="208">
        <v>390434</v>
      </c>
      <c r="D9032" s="309">
        <v>21473.87</v>
      </c>
      <c r="E9032" s="206">
        <v>31234.720000000001</v>
      </c>
      <c r="F9032" s="206">
        <v>35139.06</v>
      </c>
      <c r="G9032" s="205">
        <f t="shared" si="716"/>
        <v>0.4286244373696344</v>
      </c>
      <c r="H9032" s="207">
        <f t="shared" si="717"/>
        <v>0.45</v>
      </c>
      <c r="I9032" s="213">
        <v>370964</v>
      </c>
      <c r="J9032" s="213">
        <v>20403.02</v>
      </c>
      <c r="K9032" s="212">
        <v>29677.119999999999</v>
      </c>
      <c r="L9032" s="212">
        <v>33386.76</v>
      </c>
      <c r="M9032" s="239">
        <f t="shared" si="714"/>
        <v>0.5152999999999156</v>
      </c>
      <c r="N9032" s="239"/>
      <c r="O9032" s="178"/>
      <c r="P9032" s="178"/>
      <c r="Q9032" s="178"/>
      <c r="R9032" s="178"/>
      <c r="S9032" s="178"/>
      <c r="T9032" s="178"/>
      <c r="U9032" s="178"/>
      <c r="V9032" s="178"/>
      <c r="W9032" s="178"/>
      <c r="X9032" s="178"/>
      <c r="Y9032" s="210">
        <f t="shared" si="713"/>
        <v>0.40724997255461631</v>
      </c>
      <c r="Z9032" s="211">
        <f t="shared" si="715"/>
        <v>0.46</v>
      </c>
      <c r="AA9032" s="178"/>
      <c r="AB9032" s="178"/>
      <c r="AC9032" s="178"/>
    </row>
    <row r="9033" spans="2:29" x14ac:dyDescent="0.35">
      <c r="B9033" s="222">
        <v>911000</v>
      </c>
      <c r="C9033" s="208">
        <v>390479</v>
      </c>
      <c r="D9033" s="309">
        <v>21476.34</v>
      </c>
      <c r="E9033" s="206">
        <v>31238.32</v>
      </c>
      <c r="F9033" s="206">
        <v>35143.11</v>
      </c>
      <c r="G9033" s="205">
        <f t="shared" si="716"/>
        <v>0.42862678375411634</v>
      </c>
      <c r="H9033" s="207">
        <f t="shared" si="717"/>
        <v>0.45</v>
      </c>
      <c r="I9033" s="213">
        <v>371008</v>
      </c>
      <c r="J9033" s="213">
        <v>20405.439999999999</v>
      </c>
      <c r="K9033" s="212">
        <v>29680.639999999999</v>
      </c>
      <c r="L9033" s="212">
        <v>33390.720000000001</v>
      </c>
      <c r="M9033" s="239">
        <f t="shared" si="714"/>
        <v>0.51520000000018629</v>
      </c>
      <c r="N9033" s="239"/>
      <c r="O9033" s="178"/>
      <c r="P9033" s="178"/>
      <c r="Q9033" s="178"/>
      <c r="R9033" s="178"/>
      <c r="S9033" s="178"/>
      <c r="T9033" s="178"/>
      <c r="U9033" s="178"/>
      <c r="V9033" s="178"/>
      <c r="W9033" s="178"/>
      <c r="X9033" s="178"/>
      <c r="Y9033" s="210">
        <f t="shared" si="713"/>
        <v>0.40725356750823272</v>
      </c>
      <c r="Z9033" s="211">
        <f t="shared" si="715"/>
        <v>0.44</v>
      </c>
      <c r="AA9033" s="178"/>
      <c r="AB9033" s="178"/>
      <c r="AC9033" s="178"/>
    </row>
    <row r="9034" spans="2:29" x14ac:dyDescent="0.35">
      <c r="B9034" s="222">
        <v>911100</v>
      </c>
      <c r="C9034" s="208">
        <v>390524</v>
      </c>
      <c r="D9034" s="309">
        <v>21478.82</v>
      </c>
      <c r="E9034" s="206">
        <v>31241.919999999998</v>
      </c>
      <c r="F9034" s="206">
        <v>35147.160000000003</v>
      </c>
      <c r="G9034" s="205">
        <f t="shared" si="716"/>
        <v>0.428629129623532</v>
      </c>
      <c r="H9034" s="207">
        <f t="shared" si="717"/>
        <v>0.45</v>
      </c>
      <c r="I9034" s="213">
        <v>371054</v>
      </c>
      <c r="J9034" s="213">
        <v>20407.97</v>
      </c>
      <c r="K9034" s="212">
        <v>29684.32</v>
      </c>
      <c r="L9034" s="212">
        <v>33394.86</v>
      </c>
      <c r="M9034" s="239">
        <f t="shared" si="714"/>
        <v>0.51529999999984288</v>
      </c>
      <c r="N9034" s="239"/>
      <c r="O9034" s="178"/>
      <c r="P9034" s="178"/>
      <c r="Q9034" s="178"/>
      <c r="R9034" s="178"/>
      <c r="S9034" s="178"/>
      <c r="T9034" s="178"/>
      <c r="U9034" s="178"/>
      <c r="V9034" s="178"/>
      <c r="W9034" s="178"/>
      <c r="X9034" s="178"/>
      <c r="Y9034" s="210">
        <f t="shared" si="713"/>
        <v>0.40725935682142467</v>
      </c>
      <c r="Z9034" s="211">
        <f t="shared" si="715"/>
        <v>0.46</v>
      </c>
      <c r="AA9034" s="178"/>
      <c r="AB9034" s="178"/>
      <c r="AC9034" s="178"/>
    </row>
    <row r="9035" spans="2:29" x14ac:dyDescent="0.35">
      <c r="B9035" s="222">
        <v>911200</v>
      </c>
      <c r="C9035" s="208">
        <v>390569</v>
      </c>
      <c r="D9035" s="309">
        <v>21481.29</v>
      </c>
      <c r="E9035" s="206">
        <v>31245.52</v>
      </c>
      <c r="F9035" s="206">
        <v>35151.21</v>
      </c>
      <c r="G9035" s="205">
        <f t="shared" si="716"/>
        <v>0.42863147497805093</v>
      </c>
      <c r="H9035" s="207">
        <f t="shared" si="717"/>
        <v>0.45</v>
      </c>
      <c r="I9035" s="213">
        <v>371098</v>
      </c>
      <c r="J9035" s="213">
        <v>20410.39</v>
      </c>
      <c r="K9035" s="212">
        <v>29687.84</v>
      </c>
      <c r="L9035" s="212">
        <v>33398.82</v>
      </c>
      <c r="M9035" s="239">
        <f t="shared" si="714"/>
        <v>0.51519999999996802</v>
      </c>
      <c r="N9035" s="239"/>
      <c r="O9035" s="178"/>
      <c r="P9035" s="178"/>
      <c r="Q9035" s="178"/>
      <c r="R9035" s="178"/>
      <c r="S9035" s="178"/>
      <c r="T9035" s="178"/>
      <c r="U9035" s="178"/>
      <c r="V9035" s="178"/>
      <c r="W9035" s="178"/>
      <c r="X9035" s="178"/>
      <c r="Y9035" s="210">
        <f t="shared" si="713"/>
        <v>0.40726294995610185</v>
      </c>
      <c r="Z9035" s="211">
        <f t="shared" si="715"/>
        <v>0.44</v>
      </c>
      <c r="AA9035" s="178"/>
      <c r="AB9035" s="178"/>
      <c r="AC9035" s="178"/>
    </row>
    <row r="9036" spans="2:29" x14ac:dyDescent="0.35">
      <c r="B9036" s="222">
        <v>911300</v>
      </c>
      <c r="C9036" s="208">
        <v>390614</v>
      </c>
      <c r="D9036" s="309">
        <v>21483.77</v>
      </c>
      <c r="E9036" s="206">
        <v>31249.119999999999</v>
      </c>
      <c r="F9036" s="206">
        <v>35155.26</v>
      </c>
      <c r="G9036" s="205">
        <f t="shared" si="716"/>
        <v>0.42863381981784265</v>
      </c>
      <c r="H9036" s="207">
        <f t="shared" si="717"/>
        <v>0.45</v>
      </c>
      <c r="I9036" s="213">
        <v>371144</v>
      </c>
      <c r="J9036" s="213">
        <v>20412.919999999998</v>
      </c>
      <c r="K9036" s="212">
        <v>29691.52</v>
      </c>
      <c r="L9036" s="212">
        <v>33402.959999999999</v>
      </c>
      <c r="M9036" s="239">
        <f t="shared" si="714"/>
        <v>0.51530000000027942</v>
      </c>
      <c r="N9036" s="239"/>
      <c r="O9036" s="178"/>
      <c r="P9036" s="178"/>
      <c r="Q9036" s="178"/>
      <c r="R9036" s="178"/>
      <c r="S9036" s="178"/>
      <c r="T9036" s="178"/>
      <c r="U9036" s="178"/>
      <c r="V9036" s="178"/>
      <c r="W9036" s="178"/>
      <c r="X9036" s="178"/>
      <c r="Y9036" s="210">
        <f t="shared" si="713"/>
        <v>0.40726873696916494</v>
      </c>
      <c r="Z9036" s="211">
        <f t="shared" si="715"/>
        <v>0.46</v>
      </c>
      <c r="AA9036" s="178"/>
      <c r="AB9036" s="178"/>
      <c r="AC9036" s="178"/>
    </row>
    <row r="9037" spans="2:29" x14ac:dyDescent="0.35">
      <c r="B9037" s="222">
        <v>911400</v>
      </c>
      <c r="C9037" s="208">
        <v>390659</v>
      </c>
      <c r="D9037" s="309">
        <v>21486.240000000002</v>
      </c>
      <c r="E9037" s="206">
        <v>31252.720000000001</v>
      </c>
      <c r="F9037" s="206">
        <v>35159.31</v>
      </c>
      <c r="G9037" s="205">
        <f t="shared" si="716"/>
        <v>0.42863616414307659</v>
      </c>
      <c r="H9037" s="207">
        <f t="shared" si="717"/>
        <v>0.45</v>
      </c>
      <c r="I9037" s="213">
        <v>371188</v>
      </c>
      <c r="J9037" s="213">
        <v>20415.34</v>
      </c>
      <c r="K9037" s="212">
        <v>29695.040000000001</v>
      </c>
      <c r="L9037" s="212">
        <v>33406.92</v>
      </c>
      <c r="M9037" s="239">
        <f t="shared" si="714"/>
        <v>0.51519999999982247</v>
      </c>
      <c r="N9037" s="239"/>
      <c r="O9037" s="178"/>
      <c r="P9037" s="178"/>
      <c r="Q9037" s="178"/>
      <c r="R9037" s="178"/>
      <c r="S9037" s="178"/>
      <c r="T9037" s="178"/>
      <c r="U9037" s="178"/>
      <c r="V9037" s="178"/>
      <c r="W9037" s="178"/>
      <c r="X9037" s="178"/>
      <c r="Y9037" s="210">
        <f t="shared" si="713"/>
        <v>0.40727232828615317</v>
      </c>
      <c r="Z9037" s="211">
        <f t="shared" si="715"/>
        <v>0.44</v>
      </c>
      <c r="AA9037" s="178"/>
      <c r="AB9037" s="178"/>
      <c r="AC9037" s="178"/>
    </row>
    <row r="9038" spans="2:29" x14ac:dyDescent="0.35">
      <c r="B9038" s="222">
        <v>911500</v>
      </c>
      <c r="C9038" s="208">
        <v>390704</v>
      </c>
      <c r="D9038" s="309">
        <v>21488.720000000001</v>
      </c>
      <c r="E9038" s="206">
        <v>31256.32</v>
      </c>
      <c r="F9038" s="206">
        <v>35163.360000000001</v>
      </c>
      <c r="G9038" s="205">
        <f t="shared" si="716"/>
        <v>0.42863850795392211</v>
      </c>
      <c r="H9038" s="207">
        <f t="shared" si="717"/>
        <v>0.45</v>
      </c>
      <c r="I9038" s="213">
        <v>371234</v>
      </c>
      <c r="J9038" s="213">
        <v>20417.87</v>
      </c>
      <c r="K9038" s="212">
        <v>29698.720000000001</v>
      </c>
      <c r="L9038" s="212">
        <v>33411.06</v>
      </c>
      <c r="M9038" s="239">
        <f t="shared" si="714"/>
        <v>0.51529999999955178</v>
      </c>
      <c r="N9038" s="239"/>
      <c r="O9038" s="178"/>
      <c r="P9038" s="178"/>
      <c r="Q9038" s="178"/>
      <c r="R9038" s="178"/>
      <c r="S9038" s="178"/>
      <c r="T9038" s="178"/>
      <c r="U9038" s="178"/>
      <c r="V9038" s="178"/>
      <c r="W9038" s="178"/>
      <c r="X9038" s="178"/>
      <c r="Y9038" s="210">
        <f t="shared" si="713"/>
        <v>0.40727811300054856</v>
      </c>
      <c r="Z9038" s="211">
        <f t="shared" si="715"/>
        <v>0.46</v>
      </c>
      <c r="AA9038" s="178"/>
      <c r="AB9038" s="178"/>
      <c r="AC9038" s="178"/>
    </row>
    <row r="9039" spans="2:29" x14ac:dyDescent="0.35">
      <c r="B9039" s="222">
        <v>911600</v>
      </c>
      <c r="C9039" s="208">
        <v>390749</v>
      </c>
      <c r="D9039" s="309">
        <v>21491.19</v>
      </c>
      <c r="E9039" s="206">
        <v>31259.919999999998</v>
      </c>
      <c r="F9039" s="206">
        <v>35167.410000000003</v>
      </c>
      <c r="G9039" s="205">
        <f t="shared" si="716"/>
        <v>0.42864085125054846</v>
      </c>
      <c r="H9039" s="207">
        <f t="shared" si="717"/>
        <v>0.45</v>
      </c>
      <c r="I9039" s="213">
        <v>371278</v>
      </c>
      <c r="J9039" s="213">
        <v>20420.29</v>
      </c>
      <c r="K9039" s="212">
        <v>29702.240000000002</v>
      </c>
      <c r="L9039" s="212">
        <v>33415.019999999997</v>
      </c>
      <c r="M9039" s="239">
        <f t="shared" si="714"/>
        <v>0.51519999999974975</v>
      </c>
      <c r="N9039" s="239"/>
      <c r="O9039" s="178"/>
      <c r="P9039" s="178"/>
      <c r="Q9039" s="178"/>
      <c r="R9039" s="178"/>
      <c r="S9039" s="178"/>
      <c r="T9039" s="178"/>
      <c r="U9039" s="178"/>
      <c r="V9039" s="178"/>
      <c r="W9039" s="178"/>
      <c r="X9039" s="178"/>
      <c r="Y9039" s="210">
        <f t="shared" si="713"/>
        <v>0.40728170250109696</v>
      </c>
      <c r="Z9039" s="211">
        <f t="shared" si="715"/>
        <v>0.44</v>
      </c>
      <c r="AA9039" s="178"/>
      <c r="AB9039" s="178"/>
      <c r="AC9039" s="178"/>
    </row>
    <row r="9040" spans="2:29" x14ac:dyDescent="0.35">
      <c r="B9040" s="222">
        <v>911700</v>
      </c>
      <c r="C9040" s="208">
        <v>390794</v>
      </c>
      <c r="D9040" s="309">
        <v>21493.67</v>
      </c>
      <c r="E9040" s="206">
        <v>31263.52</v>
      </c>
      <c r="F9040" s="206">
        <v>35171.46</v>
      </c>
      <c r="G9040" s="205">
        <f t="shared" si="716"/>
        <v>0.42864319403312495</v>
      </c>
      <c r="H9040" s="207">
        <f t="shared" si="717"/>
        <v>0.45</v>
      </c>
      <c r="I9040" s="213">
        <v>371324</v>
      </c>
      <c r="J9040" s="213">
        <v>20422.82</v>
      </c>
      <c r="K9040" s="212">
        <v>29705.919999999998</v>
      </c>
      <c r="L9040" s="212">
        <v>33419.160000000003</v>
      </c>
      <c r="M9040" s="239">
        <f t="shared" si="714"/>
        <v>0.51529999999998832</v>
      </c>
      <c r="N9040" s="239"/>
      <c r="O9040" s="178"/>
      <c r="P9040" s="178"/>
      <c r="Q9040" s="178"/>
      <c r="R9040" s="178"/>
      <c r="S9040" s="178"/>
      <c r="T9040" s="178"/>
      <c r="U9040" s="178"/>
      <c r="V9040" s="178"/>
      <c r="W9040" s="178"/>
      <c r="X9040" s="178"/>
      <c r="Y9040" s="210">
        <f t="shared" si="713"/>
        <v>0.40728748491828454</v>
      </c>
      <c r="Z9040" s="211">
        <f t="shared" si="715"/>
        <v>0.46</v>
      </c>
      <c r="AA9040" s="178"/>
      <c r="AB9040" s="178"/>
      <c r="AC9040" s="178"/>
    </row>
    <row r="9041" spans="2:29" x14ac:dyDescent="0.35">
      <c r="B9041" s="222">
        <v>911800</v>
      </c>
      <c r="C9041" s="208">
        <v>390839</v>
      </c>
      <c r="D9041" s="309">
        <v>21496.14</v>
      </c>
      <c r="E9041" s="206">
        <v>31267.119999999999</v>
      </c>
      <c r="F9041" s="206">
        <v>35175.51</v>
      </c>
      <c r="G9041" s="205">
        <f t="shared" si="716"/>
        <v>0.42864553630182056</v>
      </c>
      <c r="H9041" s="207">
        <f t="shared" si="717"/>
        <v>0.45</v>
      </c>
      <c r="I9041" s="213">
        <v>371368</v>
      </c>
      <c r="J9041" s="213">
        <v>20425.240000000002</v>
      </c>
      <c r="K9041" s="212">
        <v>29709.439999999999</v>
      </c>
      <c r="L9041" s="212">
        <v>33423.120000000003</v>
      </c>
      <c r="M9041" s="239">
        <f t="shared" si="714"/>
        <v>0.51520000000025901</v>
      </c>
      <c r="N9041" s="239"/>
      <c r="O9041" s="178"/>
      <c r="P9041" s="178"/>
      <c r="Q9041" s="178"/>
      <c r="R9041" s="178"/>
      <c r="S9041" s="178"/>
      <c r="T9041" s="178"/>
      <c r="U9041" s="178"/>
      <c r="V9041" s="178"/>
      <c r="W9041" s="178"/>
      <c r="X9041" s="178"/>
      <c r="Y9041" s="210">
        <f t="shared" si="713"/>
        <v>0.40729107260364117</v>
      </c>
      <c r="Z9041" s="211">
        <f t="shared" si="715"/>
        <v>0.44</v>
      </c>
      <c r="AA9041" s="178"/>
      <c r="AB9041" s="178"/>
      <c r="AC9041" s="178"/>
    </row>
    <row r="9042" spans="2:29" x14ac:dyDescent="0.35">
      <c r="B9042" s="222">
        <v>911900</v>
      </c>
      <c r="C9042" s="208">
        <v>390884</v>
      </c>
      <c r="D9042" s="309">
        <v>21498.62</v>
      </c>
      <c r="E9042" s="206">
        <v>31270.720000000001</v>
      </c>
      <c r="F9042" s="206">
        <v>35179.56</v>
      </c>
      <c r="G9042" s="205">
        <f t="shared" si="716"/>
        <v>0.42864787805680449</v>
      </c>
      <c r="H9042" s="207">
        <f t="shared" si="717"/>
        <v>0.45</v>
      </c>
      <c r="I9042" s="213">
        <v>371414</v>
      </c>
      <c r="J9042" s="213">
        <v>20427.77</v>
      </c>
      <c r="K9042" s="212">
        <v>29713.119999999999</v>
      </c>
      <c r="L9042" s="212">
        <v>33427.26</v>
      </c>
      <c r="M9042" s="239">
        <f t="shared" si="714"/>
        <v>0.5152999999999156</v>
      </c>
      <c r="N9042" s="239"/>
      <c r="O9042" s="178"/>
      <c r="P9042" s="178"/>
      <c r="Q9042" s="178"/>
      <c r="R9042" s="178"/>
      <c r="S9042" s="178"/>
      <c r="T9042" s="178"/>
      <c r="U9042" s="178"/>
      <c r="V9042" s="178"/>
      <c r="W9042" s="178"/>
      <c r="X9042" s="178"/>
      <c r="Y9042" s="210">
        <f t="shared" si="713"/>
        <v>0.40729685272507948</v>
      </c>
      <c r="Z9042" s="211">
        <f t="shared" si="715"/>
        <v>0.46</v>
      </c>
      <c r="AA9042" s="178"/>
      <c r="AB9042" s="178"/>
      <c r="AC9042" s="178"/>
    </row>
    <row r="9043" spans="2:29" x14ac:dyDescent="0.35">
      <c r="B9043" s="222">
        <v>912000</v>
      </c>
      <c r="C9043" s="208">
        <v>390929</v>
      </c>
      <c r="D9043" s="309">
        <v>21501.09</v>
      </c>
      <c r="E9043" s="206">
        <v>31274.32</v>
      </c>
      <c r="F9043" s="206">
        <v>35183.61</v>
      </c>
      <c r="G9043" s="205">
        <f t="shared" si="716"/>
        <v>0.42865021929824559</v>
      </c>
      <c r="H9043" s="207">
        <f t="shared" si="717"/>
        <v>0.45</v>
      </c>
      <c r="I9043" s="213">
        <v>371458</v>
      </c>
      <c r="J9043" s="213">
        <v>20430.189999999999</v>
      </c>
      <c r="K9043" s="212">
        <v>29716.639999999999</v>
      </c>
      <c r="L9043" s="212">
        <v>33431.22</v>
      </c>
      <c r="M9043" s="239">
        <f t="shared" si="714"/>
        <v>0.51520000000018629</v>
      </c>
      <c r="N9043" s="239"/>
      <c r="O9043" s="178"/>
      <c r="P9043" s="178"/>
      <c r="Q9043" s="178"/>
      <c r="R9043" s="178"/>
      <c r="S9043" s="178"/>
      <c r="T9043" s="178"/>
      <c r="U9043" s="178"/>
      <c r="V9043" s="178"/>
      <c r="W9043" s="178"/>
      <c r="X9043" s="178"/>
      <c r="Y9043" s="210">
        <f t="shared" si="713"/>
        <v>0.40730043859649123</v>
      </c>
      <c r="Z9043" s="211">
        <f t="shared" si="715"/>
        <v>0.44</v>
      </c>
      <c r="AA9043" s="178"/>
      <c r="AB9043" s="178"/>
      <c r="AC9043" s="178"/>
    </row>
    <row r="9044" spans="2:29" x14ac:dyDescent="0.35">
      <c r="B9044" s="222">
        <v>912100</v>
      </c>
      <c r="C9044" s="208">
        <v>390974</v>
      </c>
      <c r="D9044" s="309">
        <v>21503.57</v>
      </c>
      <c r="E9044" s="206">
        <v>31277.919999999998</v>
      </c>
      <c r="F9044" s="206">
        <v>35187.660000000003</v>
      </c>
      <c r="G9044" s="205">
        <f t="shared" si="716"/>
        <v>0.42865256002631291</v>
      </c>
      <c r="H9044" s="207">
        <f t="shared" si="717"/>
        <v>0.45</v>
      </c>
      <c r="I9044" s="213">
        <v>371504</v>
      </c>
      <c r="J9044" s="213">
        <v>20432.72</v>
      </c>
      <c r="K9044" s="212">
        <v>29720.32</v>
      </c>
      <c r="L9044" s="212">
        <v>33435.360000000001</v>
      </c>
      <c r="M9044" s="239">
        <f t="shared" si="714"/>
        <v>0.51529999999984288</v>
      </c>
      <c r="N9044" s="239"/>
      <c r="O9044" s="178"/>
      <c r="P9044" s="178"/>
      <c r="Q9044" s="178"/>
      <c r="R9044" s="178"/>
      <c r="S9044" s="178"/>
      <c r="T9044" s="178"/>
      <c r="U9044" s="178"/>
      <c r="V9044" s="178"/>
      <c r="W9044" s="178"/>
      <c r="X9044" s="178"/>
      <c r="Y9044" s="210">
        <f t="shared" si="713"/>
        <v>0.40730621642363773</v>
      </c>
      <c r="Z9044" s="211">
        <f t="shared" si="715"/>
        <v>0.46</v>
      </c>
      <c r="AA9044" s="178"/>
      <c r="AB9044" s="178"/>
      <c r="AC9044" s="178"/>
    </row>
    <row r="9045" spans="2:29" x14ac:dyDescent="0.35">
      <c r="B9045" s="222">
        <v>912200</v>
      </c>
      <c r="C9045" s="208">
        <v>391019</v>
      </c>
      <c r="D9045" s="309">
        <v>21506.04</v>
      </c>
      <c r="E9045" s="206">
        <v>31281.52</v>
      </c>
      <c r="F9045" s="206">
        <v>35191.71</v>
      </c>
      <c r="G9045" s="205">
        <f t="shared" si="716"/>
        <v>0.4286549002411752</v>
      </c>
      <c r="H9045" s="207">
        <f t="shared" si="717"/>
        <v>0.45</v>
      </c>
      <c r="I9045" s="213">
        <v>371548</v>
      </c>
      <c r="J9045" s="213">
        <v>20435.14</v>
      </c>
      <c r="K9045" s="212">
        <v>29723.84</v>
      </c>
      <c r="L9045" s="212">
        <v>33439.32</v>
      </c>
      <c r="M9045" s="239">
        <f t="shared" si="714"/>
        <v>0.51519999999996802</v>
      </c>
      <c r="N9045" s="239"/>
      <c r="O9045" s="178"/>
      <c r="P9045" s="178"/>
      <c r="Q9045" s="178"/>
      <c r="R9045" s="178"/>
      <c r="S9045" s="178"/>
      <c r="T9045" s="178"/>
      <c r="U9045" s="178"/>
      <c r="V9045" s="178"/>
      <c r="W9045" s="178"/>
      <c r="X9045" s="178"/>
      <c r="Y9045" s="210">
        <f t="shared" si="713"/>
        <v>0.40730980048235038</v>
      </c>
      <c r="Z9045" s="211">
        <f t="shared" si="715"/>
        <v>0.44</v>
      </c>
      <c r="AA9045" s="178"/>
      <c r="AB9045" s="178"/>
      <c r="AC9045" s="178"/>
    </row>
    <row r="9046" spans="2:29" x14ac:dyDescent="0.35">
      <c r="B9046" s="222">
        <v>912300</v>
      </c>
      <c r="C9046" s="208">
        <v>391064</v>
      </c>
      <c r="D9046" s="309">
        <v>21508.52</v>
      </c>
      <c r="E9046" s="206">
        <v>31285.119999999999</v>
      </c>
      <c r="F9046" s="206">
        <v>35195.760000000002</v>
      </c>
      <c r="G9046" s="205">
        <f t="shared" si="716"/>
        <v>0.4286572399430012</v>
      </c>
      <c r="H9046" s="207">
        <f t="shared" si="717"/>
        <v>0.45</v>
      </c>
      <c r="I9046" s="213">
        <v>371594</v>
      </c>
      <c r="J9046" s="213">
        <v>20437.669999999998</v>
      </c>
      <c r="K9046" s="212">
        <v>29727.52</v>
      </c>
      <c r="L9046" s="212">
        <v>33443.46</v>
      </c>
      <c r="M9046" s="239">
        <f t="shared" si="714"/>
        <v>0.51530000000027942</v>
      </c>
      <c r="N9046" s="239"/>
      <c r="O9046" s="178"/>
      <c r="P9046" s="178"/>
      <c r="Q9046" s="178"/>
      <c r="R9046" s="178"/>
      <c r="S9046" s="178"/>
      <c r="T9046" s="178"/>
      <c r="U9046" s="178"/>
      <c r="V9046" s="178"/>
      <c r="W9046" s="178"/>
      <c r="X9046" s="178"/>
      <c r="Y9046" s="210">
        <f t="shared" si="713"/>
        <v>0.40731557601666118</v>
      </c>
      <c r="Z9046" s="211">
        <f t="shared" si="715"/>
        <v>0.46</v>
      </c>
      <c r="AA9046" s="178"/>
      <c r="AB9046" s="178"/>
      <c r="AC9046" s="178"/>
    </row>
    <row r="9047" spans="2:29" x14ac:dyDescent="0.35">
      <c r="B9047" s="222">
        <v>912400</v>
      </c>
      <c r="C9047" s="208">
        <v>391109</v>
      </c>
      <c r="D9047" s="309">
        <v>21510.99</v>
      </c>
      <c r="E9047" s="206">
        <v>31288.720000000001</v>
      </c>
      <c r="F9047" s="206">
        <v>35199.81</v>
      </c>
      <c r="G9047" s="205">
        <f t="shared" si="716"/>
        <v>0.42865957913195968</v>
      </c>
      <c r="H9047" s="207">
        <f t="shared" si="717"/>
        <v>0.45</v>
      </c>
      <c r="I9047" s="213">
        <v>371638</v>
      </c>
      <c r="J9047" s="213">
        <v>20440.09</v>
      </c>
      <c r="K9047" s="212">
        <v>29731.040000000001</v>
      </c>
      <c r="L9047" s="212">
        <v>33447.42</v>
      </c>
      <c r="M9047" s="239">
        <f t="shared" si="714"/>
        <v>0.51519999999982247</v>
      </c>
      <c r="N9047" s="239"/>
      <c r="O9047" s="178"/>
      <c r="P9047" s="178"/>
      <c r="Q9047" s="178"/>
      <c r="R9047" s="178"/>
      <c r="S9047" s="178"/>
      <c r="T9047" s="178"/>
      <c r="U9047" s="178"/>
      <c r="V9047" s="178"/>
      <c r="W9047" s="178"/>
      <c r="X9047" s="178"/>
      <c r="Y9047" s="210">
        <f t="shared" si="713"/>
        <v>0.40731915826391935</v>
      </c>
      <c r="Z9047" s="211">
        <f t="shared" si="715"/>
        <v>0.44</v>
      </c>
      <c r="AA9047" s="178"/>
      <c r="AB9047" s="178"/>
      <c r="AC9047" s="178"/>
    </row>
    <row r="9048" spans="2:29" x14ac:dyDescent="0.35">
      <c r="B9048" s="222">
        <v>912500</v>
      </c>
      <c r="C9048" s="208">
        <v>391154</v>
      </c>
      <c r="D9048" s="309">
        <v>21513.47</v>
      </c>
      <c r="E9048" s="206">
        <v>31292.32</v>
      </c>
      <c r="F9048" s="206">
        <v>35203.86</v>
      </c>
      <c r="G9048" s="205">
        <f t="shared" si="716"/>
        <v>0.42866191780821916</v>
      </c>
      <c r="H9048" s="207">
        <f t="shared" si="717"/>
        <v>0.45</v>
      </c>
      <c r="I9048" s="213">
        <v>371684</v>
      </c>
      <c r="J9048" s="213">
        <v>20442.62</v>
      </c>
      <c r="K9048" s="212">
        <v>29734.720000000001</v>
      </c>
      <c r="L9048" s="212">
        <v>33451.56</v>
      </c>
      <c r="M9048" s="239">
        <f t="shared" si="714"/>
        <v>0.51529999999955178</v>
      </c>
      <c r="N9048" s="239"/>
      <c r="O9048" s="178"/>
      <c r="P9048" s="178"/>
      <c r="Q9048" s="178"/>
      <c r="R9048" s="178"/>
      <c r="S9048" s="178"/>
      <c r="T9048" s="178"/>
      <c r="U9048" s="178"/>
      <c r="V9048" s="178"/>
      <c r="W9048" s="178"/>
      <c r="X9048" s="178"/>
      <c r="Y9048" s="210">
        <f t="shared" si="713"/>
        <v>0.40732493150684934</v>
      </c>
      <c r="Z9048" s="211">
        <f t="shared" si="715"/>
        <v>0.46</v>
      </c>
      <c r="AA9048" s="178"/>
      <c r="AB9048" s="178"/>
      <c r="AC9048" s="178"/>
    </row>
    <row r="9049" spans="2:29" x14ac:dyDescent="0.35">
      <c r="B9049" s="222">
        <v>912600</v>
      </c>
      <c r="C9049" s="208">
        <v>391199</v>
      </c>
      <c r="D9049" s="309">
        <v>21515.94</v>
      </c>
      <c r="E9049" s="206">
        <v>31295.919999999998</v>
      </c>
      <c r="F9049" s="206">
        <v>35207.910000000003</v>
      </c>
      <c r="G9049" s="205">
        <f t="shared" si="716"/>
        <v>0.42866425597194829</v>
      </c>
      <c r="H9049" s="207">
        <f t="shared" si="717"/>
        <v>0.45</v>
      </c>
      <c r="I9049" s="213">
        <v>371728</v>
      </c>
      <c r="J9049" s="213">
        <v>20445.04</v>
      </c>
      <c r="K9049" s="212">
        <v>29738.240000000002</v>
      </c>
      <c r="L9049" s="212">
        <v>33455.519999999997</v>
      </c>
      <c r="M9049" s="239">
        <f t="shared" si="714"/>
        <v>0.51519999999974975</v>
      </c>
      <c r="N9049" s="239"/>
      <c r="O9049" s="178"/>
      <c r="P9049" s="178"/>
      <c r="Q9049" s="178"/>
      <c r="R9049" s="178"/>
      <c r="S9049" s="178"/>
      <c r="T9049" s="178"/>
      <c r="U9049" s="178"/>
      <c r="V9049" s="178"/>
      <c r="W9049" s="178"/>
      <c r="X9049" s="178"/>
      <c r="Y9049" s="210">
        <f t="shared" si="713"/>
        <v>0.40732851194389658</v>
      </c>
      <c r="Z9049" s="211">
        <f t="shared" si="715"/>
        <v>0.44</v>
      </c>
      <c r="AA9049" s="178"/>
      <c r="AB9049" s="178"/>
      <c r="AC9049" s="178"/>
    </row>
    <row r="9050" spans="2:29" x14ac:dyDescent="0.35">
      <c r="B9050" s="222">
        <v>912700</v>
      </c>
      <c r="C9050" s="208">
        <v>391244</v>
      </c>
      <c r="D9050" s="309">
        <v>21518.42</v>
      </c>
      <c r="E9050" s="206">
        <v>31299.52</v>
      </c>
      <c r="F9050" s="206">
        <v>35211.96</v>
      </c>
      <c r="G9050" s="205">
        <f t="shared" si="716"/>
        <v>0.42866659362331544</v>
      </c>
      <c r="H9050" s="207">
        <f t="shared" si="717"/>
        <v>0.45</v>
      </c>
      <c r="I9050" s="213">
        <v>371774</v>
      </c>
      <c r="J9050" s="213">
        <v>20447.57</v>
      </c>
      <c r="K9050" s="212">
        <v>29741.919999999998</v>
      </c>
      <c r="L9050" s="212">
        <v>33459.660000000003</v>
      </c>
      <c r="M9050" s="239">
        <f t="shared" si="714"/>
        <v>0.51529999999998832</v>
      </c>
      <c r="N9050" s="239"/>
      <c r="O9050" s="178"/>
      <c r="P9050" s="178"/>
      <c r="Q9050" s="178"/>
      <c r="R9050" s="178"/>
      <c r="S9050" s="178"/>
      <c r="T9050" s="178"/>
      <c r="U9050" s="178"/>
      <c r="V9050" s="178"/>
      <c r="W9050" s="178"/>
      <c r="X9050" s="178"/>
      <c r="Y9050" s="210">
        <f t="shared" si="713"/>
        <v>0.40733428289689932</v>
      </c>
      <c r="Z9050" s="211">
        <f t="shared" si="715"/>
        <v>0.46</v>
      </c>
      <c r="AA9050" s="178"/>
      <c r="AB9050" s="178"/>
      <c r="AC9050" s="178"/>
    </row>
    <row r="9051" spans="2:29" x14ac:dyDescent="0.35">
      <c r="B9051" s="222">
        <v>912800</v>
      </c>
      <c r="C9051" s="208">
        <v>391289</v>
      </c>
      <c r="D9051" s="309">
        <v>21520.89</v>
      </c>
      <c r="E9051" s="206">
        <v>31303.119999999999</v>
      </c>
      <c r="F9051" s="206">
        <v>35216.01</v>
      </c>
      <c r="G9051" s="205">
        <f t="shared" si="716"/>
        <v>0.42866893076248902</v>
      </c>
      <c r="H9051" s="207">
        <f t="shared" si="717"/>
        <v>0.45</v>
      </c>
      <c r="I9051" s="213">
        <v>371818</v>
      </c>
      <c r="J9051" s="213">
        <v>20449.990000000002</v>
      </c>
      <c r="K9051" s="212">
        <v>29745.439999999999</v>
      </c>
      <c r="L9051" s="212">
        <v>33463.620000000003</v>
      </c>
      <c r="M9051" s="239">
        <f t="shared" si="714"/>
        <v>0.51520000000025901</v>
      </c>
      <c r="N9051" s="239"/>
      <c r="O9051" s="178"/>
      <c r="P9051" s="178"/>
      <c r="Q9051" s="178"/>
      <c r="R9051" s="178"/>
      <c r="S9051" s="178"/>
      <c r="T9051" s="178"/>
      <c r="U9051" s="178"/>
      <c r="V9051" s="178"/>
      <c r="W9051" s="178"/>
      <c r="X9051" s="178"/>
      <c r="Y9051" s="210">
        <f t="shared" si="713"/>
        <v>0.40733786152497808</v>
      </c>
      <c r="Z9051" s="211">
        <f t="shared" si="715"/>
        <v>0.44</v>
      </c>
      <c r="AA9051" s="178"/>
      <c r="AB9051" s="178"/>
      <c r="AC9051" s="178"/>
    </row>
    <row r="9052" spans="2:29" x14ac:dyDescent="0.35">
      <c r="B9052" s="222">
        <v>912900</v>
      </c>
      <c r="C9052" s="208">
        <v>391334</v>
      </c>
      <c r="D9052" s="309">
        <v>21523.37</v>
      </c>
      <c r="E9052" s="206">
        <v>31306.720000000001</v>
      </c>
      <c r="F9052" s="206">
        <v>35220.06</v>
      </c>
      <c r="G9052" s="205">
        <f t="shared" si="716"/>
        <v>0.4286712673896374</v>
      </c>
      <c r="H9052" s="207">
        <f t="shared" si="717"/>
        <v>0.45</v>
      </c>
      <c r="I9052" s="213">
        <v>371864</v>
      </c>
      <c r="J9052" s="213">
        <v>20452.52</v>
      </c>
      <c r="K9052" s="212">
        <v>29749.119999999999</v>
      </c>
      <c r="L9052" s="212">
        <v>33467.760000000002</v>
      </c>
      <c r="M9052" s="239">
        <f t="shared" si="714"/>
        <v>0.5152999999999156</v>
      </c>
      <c r="N9052" s="239"/>
      <c r="O9052" s="178"/>
      <c r="P9052" s="178"/>
      <c r="Q9052" s="178"/>
      <c r="R9052" s="178"/>
      <c r="S9052" s="178"/>
      <c r="T9052" s="178"/>
      <c r="U9052" s="178"/>
      <c r="V9052" s="178"/>
      <c r="W9052" s="178"/>
      <c r="X9052" s="178"/>
      <c r="Y9052" s="210">
        <f t="shared" si="713"/>
        <v>0.40734363018950598</v>
      </c>
      <c r="Z9052" s="211">
        <f t="shared" si="715"/>
        <v>0.46</v>
      </c>
      <c r="AA9052" s="178"/>
      <c r="AB9052" s="178"/>
      <c r="AC9052" s="178"/>
    </row>
    <row r="9053" spans="2:29" x14ac:dyDescent="0.35">
      <c r="B9053" s="222">
        <v>913000</v>
      </c>
      <c r="C9053" s="208">
        <v>391379</v>
      </c>
      <c r="D9053" s="309">
        <v>21525.84</v>
      </c>
      <c r="E9053" s="206">
        <v>31310.32</v>
      </c>
      <c r="F9053" s="206">
        <v>35224.11</v>
      </c>
      <c r="G9053" s="205">
        <f t="shared" si="716"/>
        <v>0.42867360350492878</v>
      </c>
      <c r="H9053" s="207">
        <f t="shared" si="717"/>
        <v>0.45</v>
      </c>
      <c r="I9053" s="213">
        <v>371908</v>
      </c>
      <c r="J9053" s="213">
        <v>20454.939999999999</v>
      </c>
      <c r="K9053" s="212">
        <v>29752.639999999999</v>
      </c>
      <c r="L9053" s="212">
        <v>33471.72</v>
      </c>
      <c r="M9053" s="239">
        <f t="shared" si="714"/>
        <v>0.51520000000018629</v>
      </c>
      <c r="N9053" s="239"/>
      <c r="O9053" s="178"/>
      <c r="P9053" s="178"/>
      <c r="Q9053" s="178"/>
      <c r="R9053" s="178"/>
      <c r="S9053" s="178"/>
      <c r="T9053" s="178"/>
      <c r="U9053" s="178"/>
      <c r="V9053" s="178"/>
      <c r="W9053" s="178"/>
      <c r="X9053" s="178"/>
      <c r="Y9053" s="210">
        <f t="shared" si="713"/>
        <v>0.4073472070098576</v>
      </c>
      <c r="Z9053" s="211">
        <f t="shared" si="715"/>
        <v>0.44</v>
      </c>
      <c r="AA9053" s="178"/>
      <c r="AB9053" s="178"/>
      <c r="AC9053" s="178"/>
    </row>
    <row r="9054" spans="2:29" x14ac:dyDescent="0.35">
      <c r="B9054" s="222">
        <v>913100</v>
      </c>
      <c r="C9054" s="208">
        <v>391424</v>
      </c>
      <c r="D9054" s="309">
        <v>21528.32</v>
      </c>
      <c r="E9054" s="206">
        <v>31313.919999999998</v>
      </c>
      <c r="F9054" s="206">
        <v>35228.160000000003</v>
      </c>
      <c r="G9054" s="205">
        <f t="shared" si="716"/>
        <v>0.42867593910853136</v>
      </c>
      <c r="H9054" s="207">
        <f t="shared" si="717"/>
        <v>0.45</v>
      </c>
      <c r="I9054" s="213">
        <v>371954</v>
      </c>
      <c r="J9054" s="213">
        <v>20457.47</v>
      </c>
      <c r="K9054" s="212">
        <v>29756.32</v>
      </c>
      <c r="L9054" s="212">
        <v>33475.86</v>
      </c>
      <c r="M9054" s="239">
        <f t="shared" si="714"/>
        <v>0.51529999999984288</v>
      </c>
      <c r="N9054" s="239"/>
      <c r="O9054" s="178"/>
      <c r="P9054" s="178"/>
      <c r="Q9054" s="178"/>
      <c r="R9054" s="178"/>
      <c r="S9054" s="178"/>
      <c r="T9054" s="178"/>
      <c r="U9054" s="178"/>
      <c r="V9054" s="178"/>
      <c r="W9054" s="178"/>
      <c r="X9054" s="178"/>
      <c r="Y9054" s="210">
        <f t="shared" si="713"/>
        <v>0.40735297338736176</v>
      </c>
      <c r="Z9054" s="211">
        <f t="shared" si="715"/>
        <v>0.46</v>
      </c>
      <c r="AA9054" s="178"/>
      <c r="AB9054" s="178"/>
      <c r="AC9054" s="178"/>
    </row>
    <row r="9055" spans="2:29" x14ac:dyDescent="0.35">
      <c r="B9055" s="222">
        <v>913200</v>
      </c>
      <c r="C9055" s="208">
        <v>391469</v>
      </c>
      <c r="D9055" s="309">
        <v>21530.79</v>
      </c>
      <c r="E9055" s="206">
        <v>31317.52</v>
      </c>
      <c r="F9055" s="206">
        <v>35232.21</v>
      </c>
      <c r="G9055" s="205">
        <f t="shared" si="716"/>
        <v>0.42867827420061322</v>
      </c>
      <c r="H9055" s="207">
        <f t="shared" si="717"/>
        <v>0.45</v>
      </c>
      <c r="I9055" s="213">
        <v>371998</v>
      </c>
      <c r="J9055" s="213">
        <v>20459.89</v>
      </c>
      <c r="K9055" s="212">
        <v>29759.84</v>
      </c>
      <c r="L9055" s="212">
        <v>33479.82</v>
      </c>
      <c r="M9055" s="239">
        <f t="shared" si="714"/>
        <v>0.51519999999996802</v>
      </c>
      <c r="N9055" s="239"/>
      <c r="O9055" s="178"/>
      <c r="P9055" s="178"/>
      <c r="Q9055" s="178"/>
      <c r="R9055" s="178"/>
      <c r="S9055" s="178"/>
      <c r="T9055" s="178"/>
      <c r="U9055" s="178"/>
      <c r="V9055" s="178"/>
      <c r="W9055" s="178"/>
      <c r="X9055" s="178"/>
      <c r="Y9055" s="210">
        <f t="shared" si="713"/>
        <v>0.40735654840122648</v>
      </c>
      <c r="Z9055" s="211">
        <f t="shared" si="715"/>
        <v>0.44</v>
      </c>
      <c r="AA9055" s="178"/>
      <c r="AB9055" s="178"/>
      <c r="AC9055" s="178"/>
    </row>
    <row r="9056" spans="2:29" x14ac:dyDescent="0.35">
      <c r="B9056" s="222">
        <v>913300</v>
      </c>
      <c r="C9056" s="208">
        <v>391514</v>
      </c>
      <c r="D9056" s="309">
        <v>21533.27</v>
      </c>
      <c r="E9056" s="206">
        <v>31321.119999999999</v>
      </c>
      <c r="F9056" s="206">
        <v>35236.26</v>
      </c>
      <c r="G9056" s="205">
        <f t="shared" si="716"/>
        <v>0.4286806087813424</v>
      </c>
      <c r="H9056" s="207">
        <f t="shared" si="717"/>
        <v>0.45</v>
      </c>
      <c r="I9056" s="213">
        <v>372044</v>
      </c>
      <c r="J9056" s="213">
        <v>20462.419999999998</v>
      </c>
      <c r="K9056" s="212">
        <v>29763.52</v>
      </c>
      <c r="L9056" s="212">
        <v>33483.96</v>
      </c>
      <c r="M9056" s="239">
        <f t="shared" si="714"/>
        <v>0.51530000000027942</v>
      </c>
      <c r="N9056" s="239"/>
      <c r="O9056" s="178"/>
      <c r="P9056" s="178"/>
      <c r="Q9056" s="178"/>
      <c r="R9056" s="178"/>
      <c r="S9056" s="178"/>
      <c r="T9056" s="178"/>
      <c r="U9056" s="178"/>
      <c r="V9056" s="178"/>
      <c r="W9056" s="178"/>
      <c r="X9056" s="178"/>
      <c r="Y9056" s="210">
        <f t="shared" si="713"/>
        <v>0.40736231249315669</v>
      </c>
      <c r="Z9056" s="211">
        <f t="shared" si="715"/>
        <v>0.46</v>
      </c>
      <c r="AA9056" s="178"/>
      <c r="AB9056" s="178"/>
      <c r="AC9056" s="178"/>
    </row>
    <row r="9057" spans="2:29" x14ac:dyDescent="0.35">
      <c r="B9057" s="222">
        <v>913400</v>
      </c>
      <c r="C9057" s="208">
        <v>391559</v>
      </c>
      <c r="D9057" s="309">
        <v>21535.74</v>
      </c>
      <c r="E9057" s="206">
        <v>31324.720000000001</v>
      </c>
      <c r="F9057" s="206">
        <v>35240.31</v>
      </c>
      <c r="G9057" s="205">
        <f t="shared" si="716"/>
        <v>0.42868294285088682</v>
      </c>
      <c r="H9057" s="207">
        <f t="shared" si="717"/>
        <v>0.45</v>
      </c>
      <c r="I9057" s="213">
        <v>372088</v>
      </c>
      <c r="J9057" s="213">
        <v>20464.84</v>
      </c>
      <c r="K9057" s="212">
        <v>29767.040000000001</v>
      </c>
      <c r="L9057" s="212">
        <v>33487.919999999998</v>
      </c>
      <c r="M9057" s="239">
        <f t="shared" si="714"/>
        <v>0.51519999999982247</v>
      </c>
      <c r="N9057" s="239"/>
      <c r="O9057" s="178"/>
      <c r="P9057" s="178"/>
      <c r="Q9057" s="178"/>
      <c r="R9057" s="178"/>
      <c r="S9057" s="178"/>
      <c r="T9057" s="178"/>
      <c r="U9057" s="178"/>
      <c r="V9057" s="178"/>
      <c r="W9057" s="178"/>
      <c r="X9057" s="178"/>
      <c r="Y9057" s="210">
        <f t="shared" si="713"/>
        <v>0.40736588570177357</v>
      </c>
      <c r="Z9057" s="211">
        <f t="shared" si="715"/>
        <v>0.44</v>
      </c>
      <c r="AA9057" s="178"/>
      <c r="AB9057" s="178"/>
      <c r="AC9057" s="178"/>
    </row>
    <row r="9058" spans="2:29" x14ac:dyDescent="0.35">
      <c r="B9058" s="222">
        <v>913500</v>
      </c>
      <c r="C9058" s="208">
        <v>391604</v>
      </c>
      <c r="D9058" s="309">
        <v>21538.22</v>
      </c>
      <c r="E9058" s="206">
        <v>31328.32</v>
      </c>
      <c r="F9058" s="206">
        <v>35244.36</v>
      </c>
      <c r="G9058" s="205">
        <f t="shared" si="716"/>
        <v>0.42868527640941434</v>
      </c>
      <c r="H9058" s="207">
        <f t="shared" si="717"/>
        <v>0.45</v>
      </c>
      <c r="I9058" s="213">
        <v>372134</v>
      </c>
      <c r="J9058" s="213">
        <v>20467.37</v>
      </c>
      <c r="K9058" s="212">
        <v>29770.720000000001</v>
      </c>
      <c r="L9058" s="212">
        <v>33492.06</v>
      </c>
      <c r="M9058" s="239">
        <f t="shared" si="714"/>
        <v>0.51529999999955178</v>
      </c>
      <c r="N9058" s="239"/>
      <c r="O9058" s="178"/>
      <c r="P9058" s="178"/>
      <c r="Q9058" s="178"/>
      <c r="R9058" s="178"/>
      <c r="S9058" s="178"/>
      <c r="T9058" s="178"/>
      <c r="U9058" s="178"/>
      <c r="V9058" s="178"/>
      <c r="W9058" s="178"/>
      <c r="X9058" s="178"/>
      <c r="Y9058" s="210">
        <f t="shared" si="713"/>
        <v>0.40737164750957855</v>
      </c>
      <c r="Z9058" s="211">
        <f t="shared" si="715"/>
        <v>0.46</v>
      </c>
      <c r="AA9058" s="178"/>
      <c r="AB9058" s="178"/>
      <c r="AC9058" s="178"/>
    </row>
    <row r="9059" spans="2:29" x14ac:dyDescent="0.35">
      <c r="B9059" s="222">
        <v>913600</v>
      </c>
      <c r="C9059" s="208">
        <v>391649</v>
      </c>
      <c r="D9059" s="309">
        <v>21540.69</v>
      </c>
      <c r="E9059" s="206">
        <v>31331.919999999998</v>
      </c>
      <c r="F9059" s="206">
        <v>35248.410000000003</v>
      </c>
      <c r="G9059" s="205">
        <f t="shared" si="716"/>
        <v>0.42868760945709283</v>
      </c>
      <c r="H9059" s="207">
        <f t="shared" si="717"/>
        <v>0.45</v>
      </c>
      <c r="I9059" s="213">
        <v>372178</v>
      </c>
      <c r="J9059" s="213">
        <v>20469.79</v>
      </c>
      <c r="K9059" s="212">
        <v>29774.240000000002</v>
      </c>
      <c r="L9059" s="212">
        <v>33496.019999999997</v>
      </c>
      <c r="M9059" s="239">
        <f t="shared" si="714"/>
        <v>0.51519999999974975</v>
      </c>
      <c r="N9059" s="239"/>
      <c r="O9059" s="178"/>
      <c r="P9059" s="178"/>
      <c r="Q9059" s="178"/>
      <c r="R9059" s="178"/>
      <c r="S9059" s="178"/>
      <c r="T9059" s="178"/>
      <c r="U9059" s="178"/>
      <c r="V9059" s="178"/>
      <c r="W9059" s="178"/>
      <c r="X9059" s="178"/>
      <c r="Y9059" s="210">
        <f t="shared" si="713"/>
        <v>0.40737521891418566</v>
      </c>
      <c r="Z9059" s="211">
        <f t="shared" si="715"/>
        <v>0.44</v>
      </c>
      <c r="AA9059" s="178"/>
      <c r="AB9059" s="178"/>
      <c r="AC9059" s="178"/>
    </row>
    <row r="9060" spans="2:29" x14ac:dyDescent="0.35">
      <c r="B9060" s="222">
        <v>913700</v>
      </c>
      <c r="C9060" s="208">
        <v>391694</v>
      </c>
      <c r="D9060" s="309">
        <v>21543.17</v>
      </c>
      <c r="E9060" s="206">
        <v>31335.52</v>
      </c>
      <c r="F9060" s="206">
        <v>35252.46</v>
      </c>
      <c r="G9060" s="205">
        <f t="shared" si="716"/>
        <v>0.42868994199408994</v>
      </c>
      <c r="H9060" s="207">
        <f t="shared" si="717"/>
        <v>0.45</v>
      </c>
      <c r="I9060" s="213">
        <v>372224</v>
      </c>
      <c r="J9060" s="213">
        <v>20472.32</v>
      </c>
      <c r="K9060" s="212">
        <v>29777.919999999998</v>
      </c>
      <c r="L9060" s="212">
        <v>33500.160000000003</v>
      </c>
      <c r="M9060" s="239">
        <f t="shared" si="714"/>
        <v>0.51529999999998832</v>
      </c>
      <c r="N9060" s="239"/>
      <c r="O9060" s="178"/>
      <c r="P9060" s="178"/>
      <c r="Q9060" s="178"/>
      <c r="R9060" s="178"/>
      <c r="S9060" s="178"/>
      <c r="T9060" s="178"/>
      <c r="U9060" s="178"/>
      <c r="V9060" s="178"/>
      <c r="W9060" s="178"/>
      <c r="X9060" s="178"/>
      <c r="Y9060" s="210">
        <f t="shared" si="713"/>
        <v>0.4073809784393127</v>
      </c>
      <c r="Z9060" s="211">
        <f t="shared" si="715"/>
        <v>0.46</v>
      </c>
      <c r="AA9060" s="178"/>
      <c r="AB9060" s="178"/>
      <c r="AC9060" s="178"/>
    </row>
    <row r="9061" spans="2:29" x14ac:dyDescent="0.35">
      <c r="B9061" s="222">
        <v>913800</v>
      </c>
      <c r="C9061" s="208">
        <v>391739</v>
      </c>
      <c r="D9061" s="309">
        <v>21545.64</v>
      </c>
      <c r="E9061" s="206">
        <v>31339.119999999999</v>
      </c>
      <c r="F9061" s="206">
        <v>35256.51</v>
      </c>
      <c r="G9061" s="205">
        <f t="shared" si="716"/>
        <v>0.42869227402057342</v>
      </c>
      <c r="H9061" s="207">
        <f t="shared" si="717"/>
        <v>0.45</v>
      </c>
      <c r="I9061" s="213">
        <v>372268</v>
      </c>
      <c r="J9061" s="213">
        <v>20474.740000000002</v>
      </c>
      <c r="K9061" s="212">
        <v>29781.439999999999</v>
      </c>
      <c r="L9061" s="212">
        <v>33504.120000000003</v>
      </c>
      <c r="M9061" s="239">
        <f t="shared" si="714"/>
        <v>0.51520000000025901</v>
      </c>
      <c r="N9061" s="239"/>
      <c r="O9061" s="178"/>
      <c r="P9061" s="178"/>
      <c r="Q9061" s="178"/>
      <c r="R9061" s="178"/>
      <c r="S9061" s="178"/>
      <c r="T9061" s="178"/>
      <c r="U9061" s="178"/>
      <c r="V9061" s="178"/>
      <c r="W9061" s="178"/>
      <c r="X9061" s="178"/>
      <c r="Y9061" s="210">
        <f t="shared" si="713"/>
        <v>0.40738454804114688</v>
      </c>
      <c r="Z9061" s="211">
        <f t="shared" si="715"/>
        <v>0.44</v>
      </c>
      <c r="AA9061" s="178"/>
      <c r="AB9061" s="178"/>
      <c r="AC9061" s="178"/>
    </row>
    <row r="9062" spans="2:29" x14ac:dyDescent="0.35">
      <c r="B9062" s="222">
        <v>913900</v>
      </c>
      <c r="C9062" s="208">
        <v>391784</v>
      </c>
      <c r="D9062" s="309">
        <v>21548.12</v>
      </c>
      <c r="E9062" s="206">
        <v>31342.720000000001</v>
      </c>
      <c r="F9062" s="206">
        <v>35260.559999999998</v>
      </c>
      <c r="G9062" s="205">
        <f t="shared" si="716"/>
        <v>0.42869460553671079</v>
      </c>
      <c r="H9062" s="207">
        <f t="shared" si="717"/>
        <v>0.45</v>
      </c>
      <c r="I9062" s="213">
        <v>372314</v>
      </c>
      <c r="J9062" s="213">
        <v>20477.27</v>
      </c>
      <c r="K9062" s="212">
        <v>29785.119999999999</v>
      </c>
      <c r="L9062" s="212">
        <v>33508.26</v>
      </c>
      <c r="M9062" s="239">
        <f t="shared" si="714"/>
        <v>0.5152999999999156</v>
      </c>
      <c r="N9062" s="239"/>
      <c r="O9062" s="178"/>
      <c r="P9062" s="178"/>
      <c r="Q9062" s="178"/>
      <c r="R9062" s="178"/>
      <c r="S9062" s="178"/>
      <c r="T9062" s="178"/>
      <c r="U9062" s="178"/>
      <c r="V9062" s="178"/>
      <c r="W9062" s="178"/>
      <c r="X9062" s="178"/>
      <c r="Y9062" s="210">
        <f t="shared" si="713"/>
        <v>0.40739030528504211</v>
      </c>
      <c r="Z9062" s="211">
        <f t="shared" si="715"/>
        <v>0.46</v>
      </c>
      <c r="AA9062" s="178"/>
      <c r="AB9062" s="178"/>
      <c r="AC9062" s="178"/>
    </row>
    <row r="9063" spans="2:29" x14ac:dyDescent="0.35">
      <c r="B9063" s="222">
        <v>914000</v>
      </c>
      <c r="C9063" s="208">
        <v>391829</v>
      </c>
      <c r="D9063" s="309">
        <v>21550.59</v>
      </c>
      <c r="E9063" s="206">
        <v>31346.32</v>
      </c>
      <c r="F9063" s="206">
        <v>35264.61</v>
      </c>
      <c r="G9063" s="205">
        <f t="shared" si="716"/>
        <v>0.4286969365426696</v>
      </c>
      <c r="H9063" s="207">
        <f t="shared" si="717"/>
        <v>0.45</v>
      </c>
      <c r="I9063" s="213">
        <v>372358</v>
      </c>
      <c r="J9063" s="213">
        <v>20479.689999999999</v>
      </c>
      <c r="K9063" s="212">
        <v>29788.639999999999</v>
      </c>
      <c r="L9063" s="212">
        <v>33512.22</v>
      </c>
      <c r="M9063" s="239">
        <f t="shared" si="714"/>
        <v>0.51520000000018629</v>
      </c>
      <c r="N9063" s="239"/>
      <c r="O9063" s="178"/>
      <c r="P9063" s="178"/>
      <c r="Q9063" s="178"/>
      <c r="R9063" s="178"/>
      <c r="S9063" s="178"/>
      <c r="T9063" s="178"/>
      <c r="U9063" s="178"/>
      <c r="V9063" s="178"/>
      <c r="W9063" s="178"/>
      <c r="X9063" s="178"/>
      <c r="Y9063" s="210">
        <f t="shared" si="713"/>
        <v>0.40739387308533914</v>
      </c>
      <c r="Z9063" s="211">
        <f t="shared" si="715"/>
        <v>0.44</v>
      </c>
      <c r="AA9063" s="178"/>
      <c r="AB9063" s="178"/>
      <c r="AC9063" s="178"/>
    </row>
    <row r="9064" spans="2:29" x14ac:dyDescent="0.35">
      <c r="B9064" s="222">
        <v>914100</v>
      </c>
      <c r="C9064" s="208">
        <v>391874</v>
      </c>
      <c r="D9064" s="309">
        <v>21553.07</v>
      </c>
      <c r="E9064" s="206">
        <v>31349.919999999998</v>
      </c>
      <c r="F9064" s="206">
        <v>35268.660000000003</v>
      </c>
      <c r="G9064" s="205">
        <f t="shared" si="716"/>
        <v>0.42869926703861722</v>
      </c>
      <c r="H9064" s="207">
        <f t="shared" si="717"/>
        <v>0.45</v>
      </c>
      <c r="I9064" s="213">
        <v>372404</v>
      </c>
      <c r="J9064" s="213">
        <v>20482.22</v>
      </c>
      <c r="K9064" s="212">
        <v>29792.32</v>
      </c>
      <c r="L9064" s="212">
        <v>33516.36</v>
      </c>
      <c r="M9064" s="239">
        <f t="shared" si="714"/>
        <v>0.51529999999984288</v>
      </c>
      <c r="N9064" s="239"/>
      <c r="O9064" s="178"/>
      <c r="P9064" s="178"/>
      <c r="Q9064" s="178"/>
      <c r="R9064" s="178"/>
      <c r="S9064" s="178"/>
      <c r="T9064" s="178"/>
      <c r="U9064" s="178"/>
      <c r="V9064" s="178"/>
      <c r="W9064" s="178"/>
      <c r="X9064" s="178"/>
      <c r="Y9064" s="210">
        <f t="shared" si="713"/>
        <v>0.40739962804944757</v>
      </c>
      <c r="Z9064" s="211">
        <f t="shared" si="715"/>
        <v>0.46</v>
      </c>
      <c r="AA9064" s="178"/>
      <c r="AB9064" s="178"/>
      <c r="AC9064" s="178"/>
    </row>
    <row r="9065" spans="2:29" x14ac:dyDescent="0.35">
      <c r="B9065" s="222">
        <v>914200</v>
      </c>
      <c r="C9065" s="208">
        <v>391919</v>
      </c>
      <c r="D9065" s="309">
        <v>21555.54</v>
      </c>
      <c r="E9065" s="206">
        <v>31353.52</v>
      </c>
      <c r="F9065" s="206">
        <v>35272.71</v>
      </c>
      <c r="G9065" s="205">
        <f t="shared" si="716"/>
        <v>0.42870159702472105</v>
      </c>
      <c r="H9065" s="207">
        <f t="shared" si="717"/>
        <v>0.45</v>
      </c>
      <c r="I9065" s="213">
        <v>372448</v>
      </c>
      <c r="J9065" s="213">
        <v>20484.64</v>
      </c>
      <c r="K9065" s="212">
        <v>29795.84</v>
      </c>
      <c r="L9065" s="212">
        <v>33520.32</v>
      </c>
      <c r="M9065" s="239">
        <f t="shared" si="714"/>
        <v>0.51519999999996802</v>
      </c>
      <c r="N9065" s="239"/>
      <c r="O9065" s="178"/>
      <c r="P9065" s="178"/>
      <c r="Q9065" s="178"/>
      <c r="R9065" s="178"/>
      <c r="S9065" s="178"/>
      <c r="T9065" s="178"/>
      <c r="U9065" s="178"/>
      <c r="V9065" s="178"/>
      <c r="W9065" s="178"/>
      <c r="X9065" s="178"/>
      <c r="Y9065" s="210">
        <f t="shared" si="713"/>
        <v>0.40740319404944214</v>
      </c>
      <c r="Z9065" s="211">
        <f t="shared" si="715"/>
        <v>0.44</v>
      </c>
      <c r="AA9065" s="178"/>
      <c r="AB9065" s="178"/>
      <c r="AC9065" s="178"/>
    </row>
    <row r="9066" spans="2:29" x14ac:dyDescent="0.35">
      <c r="B9066" s="222">
        <v>914300</v>
      </c>
      <c r="C9066" s="208">
        <v>391964</v>
      </c>
      <c r="D9066" s="309">
        <v>21558.02</v>
      </c>
      <c r="E9066" s="206">
        <v>31357.119999999999</v>
      </c>
      <c r="F9066" s="206">
        <v>35276.76</v>
      </c>
      <c r="G9066" s="205">
        <f t="shared" si="716"/>
        <v>0.42870392650114841</v>
      </c>
      <c r="H9066" s="207">
        <f t="shared" si="717"/>
        <v>0.45</v>
      </c>
      <c r="I9066" s="213">
        <v>372494</v>
      </c>
      <c r="J9066" s="213">
        <v>20487.169999999998</v>
      </c>
      <c r="K9066" s="212">
        <v>29799.52</v>
      </c>
      <c r="L9066" s="212">
        <v>33524.46</v>
      </c>
      <c r="M9066" s="239">
        <f t="shared" si="714"/>
        <v>0.51530000000027942</v>
      </c>
      <c r="N9066" s="239"/>
      <c r="O9066" s="178"/>
      <c r="P9066" s="178"/>
      <c r="Q9066" s="178"/>
      <c r="R9066" s="178"/>
      <c r="S9066" s="178"/>
      <c r="T9066" s="178"/>
      <c r="U9066" s="178"/>
      <c r="V9066" s="178"/>
      <c r="W9066" s="178"/>
      <c r="X9066" s="178"/>
      <c r="Y9066" s="210">
        <f t="shared" si="713"/>
        <v>0.40740894673520728</v>
      </c>
      <c r="Z9066" s="211">
        <f t="shared" si="715"/>
        <v>0.46</v>
      </c>
      <c r="AA9066" s="178"/>
      <c r="AB9066" s="178"/>
      <c r="AC9066" s="178"/>
    </row>
    <row r="9067" spans="2:29" x14ac:dyDescent="0.35">
      <c r="B9067" s="222">
        <v>914400</v>
      </c>
      <c r="C9067" s="208">
        <v>392009</v>
      </c>
      <c r="D9067" s="309">
        <v>21560.49</v>
      </c>
      <c r="E9067" s="206">
        <v>31360.720000000001</v>
      </c>
      <c r="F9067" s="206">
        <v>35280.81</v>
      </c>
      <c r="G9067" s="205">
        <f t="shared" si="716"/>
        <v>0.42870625546806651</v>
      </c>
      <c r="H9067" s="207">
        <f t="shared" si="717"/>
        <v>0.45</v>
      </c>
      <c r="I9067" s="213">
        <v>372538</v>
      </c>
      <c r="J9067" s="213">
        <v>20489.59</v>
      </c>
      <c r="K9067" s="212">
        <v>29803.040000000001</v>
      </c>
      <c r="L9067" s="212">
        <v>33528.42</v>
      </c>
      <c r="M9067" s="239">
        <f t="shared" si="714"/>
        <v>0.51519999999982247</v>
      </c>
      <c r="N9067" s="239"/>
      <c r="O9067" s="178"/>
      <c r="P9067" s="178"/>
      <c r="Q9067" s="178"/>
      <c r="R9067" s="178"/>
      <c r="S9067" s="178"/>
      <c r="T9067" s="178"/>
      <c r="U9067" s="178"/>
      <c r="V9067" s="178"/>
      <c r="W9067" s="178"/>
      <c r="X9067" s="178"/>
      <c r="Y9067" s="210">
        <f t="shared" si="713"/>
        <v>0.40741251093613301</v>
      </c>
      <c r="Z9067" s="211">
        <f t="shared" si="715"/>
        <v>0.44</v>
      </c>
      <c r="AA9067" s="178"/>
      <c r="AB9067" s="178"/>
      <c r="AC9067" s="178"/>
    </row>
    <row r="9068" spans="2:29" x14ac:dyDescent="0.35">
      <c r="B9068" s="222">
        <v>914500</v>
      </c>
      <c r="C9068" s="208">
        <v>392054</v>
      </c>
      <c r="D9068" s="309">
        <v>21562.97</v>
      </c>
      <c r="E9068" s="206">
        <v>31364.32</v>
      </c>
      <c r="F9068" s="206">
        <v>35284.86</v>
      </c>
      <c r="G9068" s="205">
        <f t="shared" si="716"/>
        <v>0.42870858392564243</v>
      </c>
      <c r="H9068" s="207">
        <f t="shared" si="717"/>
        <v>0.45</v>
      </c>
      <c r="I9068" s="213">
        <v>372584</v>
      </c>
      <c r="J9068" s="213">
        <v>20492.12</v>
      </c>
      <c r="K9068" s="212">
        <v>29806.720000000001</v>
      </c>
      <c r="L9068" s="212">
        <v>33532.559999999998</v>
      </c>
      <c r="M9068" s="239">
        <f t="shared" si="714"/>
        <v>0.51529999999955178</v>
      </c>
      <c r="N9068" s="239"/>
      <c r="O9068" s="178"/>
      <c r="P9068" s="178"/>
      <c r="Q9068" s="178"/>
      <c r="R9068" s="178"/>
      <c r="S9068" s="178"/>
      <c r="T9068" s="178"/>
      <c r="U9068" s="178"/>
      <c r="V9068" s="178"/>
      <c r="W9068" s="178"/>
      <c r="X9068" s="178"/>
      <c r="Y9068" s="210">
        <f t="shared" si="713"/>
        <v>0.40741826134499726</v>
      </c>
      <c r="Z9068" s="211">
        <f t="shared" si="715"/>
        <v>0.46</v>
      </c>
      <c r="AA9068" s="178"/>
      <c r="AB9068" s="178"/>
      <c r="AC9068" s="178"/>
    </row>
    <row r="9069" spans="2:29" x14ac:dyDescent="0.35">
      <c r="B9069" s="222">
        <v>914600</v>
      </c>
      <c r="C9069" s="208">
        <v>392099</v>
      </c>
      <c r="D9069" s="309">
        <v>21565.439999999999</v>
      </c>
      <c r="E9069" s="206">
        <v>31367.919999999998</v>
      </c>
      <c r="F9069" s="206">
        <v>35288.910000000003</v>
      </c>
      <c r="G9069" s="205">
        <f t="shared" si="716"/>
        <v>0.42871091187404331</v>
      </c>
      <c r="H9069" s="207">
        <f t="shared" si="717"/>
        <v>0.45</v>
      </c>
      <c r="I9069" s="213">
        <v>372628</v>
      </c>
      <c r="J9069" s="213">
        <v>20494.54</v>
      </c>
      <c r="K9069" s="212">
        <v>29810.240000000002</v>
      </c>
      <c r="L9069" s="212">
        <v>33536.519999999997</v>
      </c>
      <c r="M9069" s="239">
        <f t="shared" si="714"/>
        <v>0.51519999999974975</v>
      </c>
      <c r="N9069" s="239"/>
      <c r="O9069" s="178"/>
      <c r="P9069" s="178"/>
      <c r="Q9069" s="178"/>
      <c r="R9069" s="178"/>
      <c r="S9069" s="178"/>
      <c r="T9069" s="178"/>
      <c r="U9069" s="178"/>
      <c r="V9069" s="178"/>
      <c r="W9069" s="178"/>
      <c r="X9069" s="178"/>
      <c r="Y9069" s="210">
        <f t="shared" si="713"/>
        <v>0.40742182374808661</v>
      </c>
      <c r="Z9069" s="211">
        <f t="shared" si="715"/>
        <v>0.44</v>
      </c>
      <c r="AA9069" s="178"/>
      <c r="AB9069" s="178"/>
      <c r="AC9069" s="178"/>
    </row>
    <row r="9070" spans="2:29" x14ac:dyDescent="0.35">
      <c r="B9070" s="222">
        <v>914700</v>
      </c>
      <c r="C9070" s="208">
        <v>392144</v>
      </c>
      <c r="D9070" s="309">
        <v>21567.919999999998</v>
      </c>
      <c r="E9070" s="206">
        <v>31371.52</v>
      </c>
      <c r="F9070" s="206">
        <v>35292.959999999999</v>
      </c>
      <c r="G9070" s="205">
        <f t="shared" si="716"/>
        <v>0.42871323931343608</v>
      </c>
      <c r="H9070" s="207">
        <f t="shared" si="717"/>
        <v>0.45</v>
      </c>
      <c r="I9070" s="213">
        <v>372674</v>
      </c>
      <c r="J9070" s="213">
        <v>20497.07</v>
      </c>
      <c r="K9070" s="212">
        <v>29813.919999999998</v>
      </c>
      <c r="L9070" s="212">
        <v>33540.660000000003</v>
      </c>
      <c r="M9070" s="239">
        <f t="shared" si="714"/>
        <v>0.51529999999998832</v>
      </c>
      <c r="N9070" s="239"/>
      <c r="O9070" s="178"/>
      <c r="P9070" s="178"/>
      <c r="Q9070" s="178"/>
      <c r="R9070" s="178"/>
      <c r="S9070" s="178"/>
      <c r="T9070" s="178"/>
      <c r="U9070" s="178"/>
      <c r="V9070" s="178"/>
      <c r="W9070" s="178"/>
      <c r="X9070" s="178"/>
      <c r="Y9070" s="210">
        <f t="shared" si="713"/>
        <v>0.4074275718814912</v>
      </c>
      <c r="Z9070" s="211">
        <f t="shared" si="715"/>
        <v>0.46</v>
      </c>
      <c r="AA9070" s="178"/>
      <c r="AB9070" s="178"/>
      <c r="AC9070" s="178"/>
    </row>
    <row r="9071" spans="2:29" x14ac:dyDescent="0.35">
      <c r="B9071" s="222">
        <v>914800</v>
      </c>
      <c r="C9071" s="208">
        <v>392189</v>
      </c>
      <c r="D9071" s="309">
        <v>21570.39</v>
      </c>
      <c r="E9071" s="206">
        <v>31375.119999999999</v>
      </c>
      <c r="F9071" s="206">
        <v>35297.01</v>
      </c>
      <c r="G9071" s="205">
        <f t="shared" si="716"/>
        <v>0.42871556624398777</v>
      </c>
      <c r="H9071" s="207">
        <f t="shared" si="717"/>
        <v>0.45</v>
      </c>
      <c r="I9071" s="213">
        <v>372718</v>
      </c>
      <c r="J9071" s="213">
        <v>20499.490000000002</v>
      </c>
      <c r="K9071" s="212">
        <v>29817.439999999999</v>
      </c>
      <c r="L9071" s="212">
        <v>33544.620000000003</v>
      </c>
      <c r="M9071" s="239">
        <f t="shared" si="714"/>
        <v>0.51520000000025901</v>
      </c>
      <c r="N9071" s="239"/>
      <c r="O9071" s="178"/>
      <c r="P9071" s="178"/>
      <c r="Q9071" s="178"/>
      <c r="R9071" s="178"/>
      <c r="S9071" s="178"/>
      <c r="T9071" s="178"/>
      <c r="U9071" s="178"/>
      <c r="V9071" s="178"/>
      <c r="W9071" s="178"/>
      <c r="X9071" s="178"/>
      <c r="Y9071" s="210">
        <f t="shared" si="713"/>
        <v>0.40743113248797552</v>
      </c>
      <c r="Z9071" s="211">
        <f t="shared" si="715"/>
        <v>0.44</v>
      </c>
      <c r="AA9071" s="178"/>
      <c r="AB9071" s="178"/>
      <c r="AC9071" s="178"/>
    </row>
    <row r="9072" spans="2:29" x14ac:dyDescent="0.35">
      <c r="B9072" s="222">
        <v>914900</v>
      </c>
      <c r="C9072" s="208">
        <v>392234</v>
      </c>
      <c r="D9072" s="309">
        <v>21572.87</v>
      </c>
      <c r="E9072" s="206">
        <v>31378.720000000001</v>
      </c>
      <c r="F9072" s="206">
        <v>35301.06</v>
      </c>
      <c r="G9072" s="205">
        <f t="shared" si="716"/>
        <v>0.42871789266586513</v>
      </c>
      <c r="H9072" s="207">
        <f t="shared" si="717"/>
        <v>0.45</v>
      </c>
      <c r="I9072" s="213">
        <v>372764</v>
      </c>
      <c r="J9072" s="213">
        <v>20502.02</v>
      </c>
      <c r="K9072" s="212">
        <v>29821.119999999999</v>
      </c>
      <c r="L9072" s="212">
        <v>33548.76</v>
      </c>
      <c r="M9072" s="239">
        <f t="shared" si="714"/>
        <v>0.5152999999999156</v>
      </c>
      <c r="N9072" s="239"/>
      <c r="O9072" s="178"/>
      <c r="P9072" s="178"/>
      <c r="Q9072" s="178"/>
      <c r="R9072" s="178"/>
      <c r="S9072" s="178"/>
      <c r="T9072" s="178"/>
      <c r="U9072" s="178"/>
      <c r="V9072" s="178"/>
      <c r="W9072" s="178"/>
      <c r="X9072" s="178"/>
      <c r="Y9072" s="210">
        <f t="shared" si="713"/>
        <v>0.40743687834736037</v>
      </c>
      <c r="Z9072" s="211">
        <f t="shared" si="715"/>
        <v>0.46</v>
      </c>
      <c r="AA9072" s="178"/>
      <c r="AB9072" s="178"/>
      <c r="AC9072" s="178"/>
    </row>
    <row r="9073" spans="2:29" x14ac:dyDescent="0.35">
      <c r="B9073" s="222">
        <v>915000</v>
      </c>
      <c r="C9073" s="208">
        <v>392279</v>
      </c>
      <c r="D9073" s="309">
        <v>21575.34</v>
      </c>
      <c r="E9073" s="206">
        <v>31382.32</v>
      </c>
      <c r="F9073" s="206">
        <v>35305.11</v>
      </c>
      <c r="G9073" s="205">
        <f t="shared" si="716"/>
        <v>0.42872021857923498</v>
      </c>
      <c r="H9073" s="207">
        <f t="shared" si="717"/>
        <v>0.45</v>
      </c>
      <c r="I9073" s="213">
        <v>372808</v>
      </c>
      <c r="J9073" s="213">
        <v>20504.439999999999</v>
      </c>
      <c r="K9073" s="212">
        <v>29824.639999999999</v>
      </c>
      <c r="L9073" s="212">
        <v>33552.720000000001</v>
      </c>
      <c r="M9073" s="239">
        <f t="shared" si="714"/>
        <v>0.51520000000018629</v>
      </c>
      <c r="N9073" s="239"/>
      <c r="O9073" s="178"/>
      <c r="P9073" s="178"/>
      <c r="Q9073" s="178"/>
      <c r="R9073" s="178"/>
      <c r="S9073" s="178"/>
      <c r="T9073" s="178"/>
      <c r="U9073" s="178"/>
      <c r="V9073" s="178"/>
      <c r="W9073" s="178"/>
      <c r="X9073" s="178"/>
      <c r="Y9073" s="210">
        <f t="shared" si="713"/>
        <v>0.40744043715846995</v>
      </c>
      <c r="Z9073" s="211">
        <f t="shared" si="715"/>
        <v>0.44</v>
      </c>
      <c r="AA9073" s="178"/>
      <c r="AB9073" s="178"/>
      <c r="AC9073" s="178"/>
    </row>
    <row r="9074" spans="2:29" x14ac:dyDescent="0.35">
      <c r="B9074" s="222">
        <v>915100</v>
      </c>
      <c r="C9074" s="208">
        <v>392324</v>
      </c>
      <c r="D9074" s="309">
        <v>21577.82</v>
      </c>
      <c r="E9074" s="206">
        <v>31385.919999999998</v>
      </c>
      <c r="F9074" s="206">
        <v>35309.160000000003</v>
      </c>
      <c r="G9074" s="205">
        <f t="shared" si="716"/>
        <v>0.42872254398426402</v>
      </c>
      <c r="H9074" s="207">
        <f t="shared" si="717"/>
        <v>0.45</v>
      </c>
      <c r="I9074" s="213">
        <v>372854</v>
      </c>
      <c r="J9074" s="213">
        <v>20506.97</v>
      </c>
      <c r="K9074" s="212">
        <v>29828.32</v>
      </c>
      <c r="L9074" s="212">
        <v>33556.86</v>
      </c>
      <c r="M9074" s="239">
        <f t="shared" si="714"/>
        <v>0.51529999999984288</v>
      </c>
      <c r="N9074" s="239"/>
      <c r="O9074" s="178"/>
      <c r="P9074" s="178"/>
      <c r="Q9074" s="178"/>
      <c r="R9074" s="178"/>
      <c r="S9074" s="178"/>
      <c r="T9074" s="178"/>
      <c r="U9074" s="178"/>
      <c r="V9074" s="178"/>
      <c r="W9074" s="178"/>
      <c r="X9074" s="178"/>
      <c r="Y9074" s="210">
        <f t="shared" si="713"/>
        <v>0.40744618074527372</v>
      </c>
      <c r="Z9074" s="211">
        <f t="shared" si="715"/>
        <v>0.46</v>
      </c>
      <c r="AA9074" s="178"/>
      <c r="AB9074" s="178"/>
      <c r="AC9074" s="178"/>
    </row>
    <row r="9075" spans="2:29" x14ac:dyDescent="0.35">
      <c r="B9075" s="222">
        <v>915200</v>
      </c>
      <c r="C9075" s="208">
        <v>392369</v>
      </c>
      <c r="D9075" s="309">
        <v>21580.29</v>
      </c>
      <c r="E9075" s="206">
        <v>31389.52</v>
      </c>
      <c r="F9075" s="206">
        <v>35313.21</v>
      </c>
      <c r="G9075" s="205">
        <f t="shared" si="716"/>
        <v>0.42872486888111888</v>
      </c>
      <c r="H9075" s="207">
        <f t="shared" si="717"/>
        <v>0.45</v>
      </c>
      <c r="I9075" s="213">
        <v>372898</v>
      </c>
      <c r="J9075" s="213">
        <v>20509.39</v>
      </c>
      <c r="K9075" s="212">
        <v>29831.84</v>
      </c>
      <c r="L9075" s="212">
        <v>33560.82</v>
      </c>
      <c r="M9075" s="239">
        <f t="shared" si="714"/>
        <v>0.51519999999996802</v>
      </c>
      <c r="N9075" s="239"/>
      <c r="O9075" s="178"/>
      <c r="P9075" s="178"/>
      <c r="Q9075" s="178"/>
      <c r="R9075" s="178"/>
      <c r="S9075" s="178"/>
      <c r="T9075" s="178"/>
      <c r="U9075" s="178"/>
      <c r="V9075" s="178"/>
      <c r="W9075" s="178"/>
      <c r="X9075" s="178"/>
      <c r="Y9075" s="210">
        <f t="shared" si="713"/>
        <v>0.40744973776223775</v>
      </c>
      <c r="Z9075" s="211">
        <f t="shared" si="715"/>
        <v>0.44</v>
      </c>
      <c r="AA9075" s="178"/>
      <c r="AB9075" s="178"/>
      <c r="AC9075" s="178"/>
    </row>
    <row r="9076" spans="2:29" x14ac:dyDescent="0.35">
      <c r="B9076" s="222">
        <v>915300</v>
      </c>
      <c r="C9076" s="208">
        <v>392414</v>
      </c>
      <c r="D9076" s="309">
        <v>21582.77</v>
      </c>
      <c r="E9076" s="206">
        <v>31393.119999999999</v>
      </c>
      <c r="F9076" s="206">
        <v>35317.26</v>
      </c>
      <c r="G9076" s="205">
        <f t="shared" si="716"/>
        <v>0.42872719326996611</v>
      </c>
      <c r="H9076" s="207">
        <f t="shared" si="717"/>
        <v>0.45</v>
      </c>
      <c r="I9076" s="213">
        <v>372944</v>
      </c>
      <c r="J9076" s="213">
        <v>20511.919999999998</v>
      </c>
      <c r="K9076" s="212">
        <v>29835.52</v>
      </c>
      <c r="L9076" s="212">
        <v>33564.959999999999</v>
      </c>
      <c r="M9076" s="239">
        <f t="shared" si="714"/>
        <v>0.51530000000027942</v>
      </c>
      <c r="N9076" s="239"/>
      <c r="O9076" s="178"/>
      <c r="P9076" s="178"/>
      <c r="Q9076" s="178"/>
      <c r="R9076" s="178"/>
      <c r="S9076" s="178"/>
      <c r="T9076" s="178"/>
      <c r="U9076" s="178"/>
      <c r="V9076" s="178"/>
      <c r="W9076" s="178"/>
      <c r="X9076" s="178"/>
      <c r="Y9076" s="210">
        <f t="shared" si="713"/>
        <v>0.40745547907789798</v>
      </c>
      <c r="Z9076" s="211">
        <f t="shared" si="715"/>
        <v>0.46</v>
      </c>
      <c r="AA9076" s="178"/>
      <c r="AB9076" s="178"/>
      <c r="AC9076" s="178"/>
    </row>
    <row r="9077" spans="2:29" x14ac:dyDescent="0.35">
      <c r="B9077" s="222">
        <v>915400</v>
      </c>
      <c r="C9077" s="208">
        <v>392459</v>
      </c>
      <c r="D9077" s="309">
        <v>21585.24</v>
      </c>
      <c r="E9077" s="206">
        <v>31396.720000000001</v>
      </c>
      <c r="F9077" s="206">
        <v>35321.31</v>
      </c>
      <c r="G9077" s="205">
        <f t="shared" si="716"/>
        <v>0.42872951715097224</v>
      </c>
      <c r="H9077" s="207">
        <f t="shared" si="717"/>
        <v>0.45</v>
      </c>
      <c r="I9077" s="213">
        <v>372988</v>
      </c>
      <c r="J9077" s="213">
        <v>20514.34</v>
      </c>
      <c r="K9077" s="212">
        <v>29839.040000000001</v>
      </c>
      <c r="L9077" s="212">
        <v>33568.92</v>
      </c>
      <c r="M9077" s="239">
        <f t="shared" si="714"/>
        <v>0.51519999999982247</v>
      </c>
      <c r="N9077" s="239"/>
      <c r="O9077" s="178"/>
      <c r="P9077" s="178"/>
      <c r="Q9077" s="178"/>
      <c r="R9077" s="178"/>
      <c r="S9077" s="178"/>
      <c r="T9077" s="178"/>
      <c r="U9077" s="178"/>
      <c r="V9077" s="178"/>
      <c r="W9077" s="178"/>
      <c r="X9077" s="178"/>
      <c r="Y9077" s="210">
        <f t="shared" si="713"/>
        <v>0.40745903430194452</v>
      </c>
      <c r="Z9077" s="211">
        <f t="shared" si="715"/>
        <v>0.44</v>
      </c>
      <c r="AA9077" s="178"/>
      <c r="AB9077" s="178"/>
      <c r="AC9077" s="178"/>
    </row>
    <row r="9078" spans="2:29" x14ac:dyDescent="0.35">
      <c r="B9078" s="222">
        <v>915500</v>
      </c>
      <c r="C9078" s="208">
        <v>392504</v>
      </c>
      <c r="D9078" s="309">
        <v>21587.72</v>
      </c>
      <c r="E9078" s="206">
        <v>31400.32</v>
      </c>
      <c r="F9078" s="206">
        <v>35325.360000000001</v>
      </c>
      <c r="G9078" s="205">
        <f t="shared" si="716"/>
        <v>0.42873184052430369</v>
      </c>
      <c r="H9078" s="207">
        <f t="shared" si="717"/>
        <v>0.45</v>
      </c>
      <c r="I9078" s="213">
        <v>373034</v>
      </c>
      <c r="J9078" s="213">
        <v>20516.87</v>
      </c>
      <c r="K9078" s="212">
        <v>29842.720000000001</v>
      </c>
      <c r="L9078" s="212">
        <v>33573.06</v>
      </c>
      <c r="M9078" s="239">
        <f t="shared" si="714"/>
        <v>0.51529999999955178</v>
      </c>
      <c r="N9078" s="239"/>
      <c r="O9078" s="178"/>
      <c r="P9078" s="178"/>
      <c r="Q9078" s="178"/>
      <c r="R9078" s="178"/>
      <c r="S9078" s="178"/>
      <c r="T9078" s="178"/>
      <c r="U9078" s="178"/>
      <c r="V9078" s="178"/>
      <c r="W9078" s="178"/>
      <c r="X9078" s="178"/>
      <c r="Y9078" s="210">
        <f t="shared" si="713"/>
        <v>0.40746477334789732</v>
      </c>
      <c r="Z9078" s="211">
        <f t="shared" si="715"/>
        <v>0.46</v>
      </c>
      <c r="AA9078" s="178"/>
      <c r="AB9078" s="178"/>
      <c r="AC9078" s="178"/>
    </row>
    <row r="9079" spans="2:29" x14ac:dyDescent="0.35">
      <c r="B9079" s="222">
        <v>915600</v>
      </c>
      <c r="C9079" s="208">
        <v>392549</v>
      </c>
      <c r="D9079" s="309">
        <v>21590.19</v>
      </c>
      <c r="E9079" s="206">
        <v>31403.919999999998</v>
      </c>
      <c r="F9079" s="206">
        <v>35329.410000000003</v>
      </c>
      <c r="G9079" s="205">
        <f t="shared" si="716"/>
        <v>0.42873416339012671</v>
      </c>
      <c r="H9079" s="207">
        <f t="shared" si="717"/>
        <v>0.45</v>
      </c>
      <c r="I9079" s="213">
        <v>373078</v>
      </c>
      <c r="J9079" s="213">
        <v>20519.29</v>
      </c>
      <c r="K9079" s="212">
        <v>29846.240000000002</v>
      </c>
      <c r="L9079" s="212">
        <v>33577.019999999997</v>
      </c>
      <c r="M9079" s="239">
        <f t="shared" si="714"/>
        <v>0.51519999999974975</v>
      </c>
      <c r="N9079" s="239"/>
      <c r="O9079" s="178"/>
      <c r="P9079" s="178"/>
      <c r="Q9079" s="178"/>
      <c r="R9079" s="178"/>
      <c r="S9079" s="178"/>
      <c r="T9079" s="178"/>
      <c r="U9079" s="178"/>
      <c r="V9079" s="178"/>
      <c r="W9079" s="178"/>
      <c r="X9079" s="178"/>
      <c r="Y9079" s="210">
        <f t="shared" si="713"/>
        <v>0.40746832678025341</v>
      </c>
      <c r="Z9079" s="211">
        <f t="shared" si="715"/>
        <v>0.44</v>
      </c>
      <c r="AA9079" s="178"/>
      <c r="AB9079" s="178"/>
      <c r="AC9079" s="178"/>
    </row>
    <row r="9080" spans="2:29" x14ac:dyDescent="0.35">
      <c r="B9080" s="222">
        <v>915700</v>
      </c>
      <c r="C9080" s="208">
        <v>392594</v>
      </c>
      <c r="D9080" s="309">
        <v>21592.67</v>
      </c>
      <c r="E9080" s="206">
        <v>31407.52</v>
      </c>
      <c r="F9080" s="206">
        <v>35333.46</v>
      </c>
      <c r="G9080" s="205">
        <f t="shared" si="716"/>
        <v>0.42873648574860762</v>
      </c>
      <c r="H9080" s="207">
        <f t="shared" si="717"/>
        <v>0.45</v>
      </c>
      <c r="I9080" s="213">
        <v>373124</v>
      </c>
      <c r="J9080" s="213">
        <v>20521.82</v>
      </c>
      <c r="K9080" s="212">
        <v>29849.919999999998</v>
      </c>
      <c r="L9080" s="212">
        <v>33581.160000000003</v>
      </c>
      <c r="M9080" s="239">
        <f t="shared" si="714"/>
        <v>0.51529999999998832</v>
      </c>
      <c r="N9080" s="239"/>
      <c r="O9080" s="178"/>
      <c r="P9080" s="178"/>
      <c r="Q9080" s="178"/>
      <c r="R9080" s="178"/>
      <c r="S9080" s="178"/>
      <c r="T9080" s="178"/>
      <c r="U9080" s="178"/>
      <c r="V9080" s="178"/>
      <c r="W9080" s="178"/>
      <c r="X9080" s="178"/>
      <c r="Y9080" s="210">
        <f t="shared" si="713"/>
        <v>0.40747406355793381</v>
      </c>
      <c r="Z9080" s="211">
        <f t="shared" si="715"/>
        <v>0.46</v>
      </c>
      <c r="AA9080" s="178"/>
      <c r="AB9080" s="178"/>
      <c r="AC9080" s="178"/>
    </row>
    <row r="9081" spans="2:29" x14ac:dyDescent="0.35">
      <c r="B9081" s="222">
        <v>915800</v>
      </c>
      <c r="C9081" s="208">
        <v>392639</v>
      </c>
      <c r="D9081" s="309">
        <v>21595.14</v>
      </c>
      <c r="E9081" s="206">
        <v>31411.119999999999</v>
      </c>
      <c r="F9081" s="206">
        <v>35337.51</v>
      </c>
      <c r="G9081" s="205">
        <f t="shared" si="716"/>
        <v>0.42873880759991262</v>
      </c>
      <c r="H9081" s="207">
        <f t="shared" si="717"/>
        <v>0.45</v>
      </c>
      <c r="I9081" s="213">
        <v>373168</v>
      </c>
      <c r="J9081" s="213">
        <v>20524.240000000002</v>
      </c>
      <c r="K9081" s="212">
        <v>29853.439999999999</v>
      </c>
      <c r="L9081" s="212">
        <v>33585.120000000003</v>
      </c>
      <c r="M9081" s="239">
        <f t="shared" si="714"/>
        <v>0.51520000000025901</v>
      </c>
      <c r="N9081" s="239"/>
      <c r="O9081" s="178"/>
      <c r="P9081" s="178"/>
      <c r="Q9081" s="178"/>
      <c r="R9081" s="178"/>
      <c r="S9081" s="178"/>
      <c r="T9081" s="178"/>
      <c r="U9081" s="178"/>
      <c r="V9081" s="178"/>
      <c r="W9081" s="178"/>
      <c r="X9081" s="178"/>
      <c r="Y9081" s="210">
        <f t="shared" si="713"/>
        <v>0.40747761519982528</v>
      </c>
      <c r="Z9081" s="211">
        <f t="shared" si="715"/>
        <v>0.44</v>
      </c>
      <c r="AA9081" s="178"/>
      <c r="AB9081" s="178"/>
      <c r="AC9081" s="178"/>
    </row>
    <row r="9082" spans="2:29" x14ac:dyDescent="0.35">
      <c r="B9082" s="222">
        <v>915900</v>
      </c>
      <c r="C9082" s="208">
        <v>392684</v>
      </c>
      <c r="D9082" s="309">
        <v>21597.62</v>
      </c>
      <c r="E9082" s="206">
        <v>31414.720000000001</v>
      </c>
      <c r="F9082" s="206">
        <v>35341.56</v>
      </c>
      <c r="G9082" s="205">
        <f t="shared" si="716"/>
        <v>0.42874112894420791</v>
      </c>
      <c r="H9082" s="207">
        <f t="shared" si="717"/>
        <v>0.45</v>
      </c>
      <c r="I9082" s="213">
        <v>373214</v>
      </c>
      <c r="J9082" s="213">
        <v>20526.77</v>
      </c>
      <c r="K9082" s="212">
        <v>29857.119999999999</v>
      </c>
      <c r="L9082" s="212">
        <v>33589.26</v>
      </c>
      <c r="M9082" s="239">
        <f t="shared" si="714"/>
        <v>0.5152999999999156</v>
      </c>
      <c r="N9082" s="239"/>
      <c r="O9082" s="178"/>
      <c r="P9082" s="178"/>
      <c r="Q9082" s="178"/>
      <c r="R9082" s="178"/>
      <c r="S9082" s="178"/>
      <c r="T9082" s="178"/>
      <c r="U9082" s="178"/>
      <c r="V9082" s="178"/>
      <c r="W9082" s="178"/>
      <c r="X9082" s="178"/>
      <c r="Y9082" s="210">
        <f t="shared" si="713"/>
        <v>0.40748334971066713</v>
      </c>
      <c r="Z9082" s="211">
        <f t="shared" si="715"/>
        <v>0.46</v>
      </c>
      <c r="AA9082" s="178"/>
      <c r="AB9082" s="178"/>
      <c r="AC9082" s="178"/>
    </row>
    <row r="9083" spans="2:29" x14ac:dyDescent="0.35">
      <c r="B9083" s="222">
        <v>916000</v>
      </c>
      <c r="C9083" s="208">
        <v>392729</v>
      </c>
      <c r="D9083" s="309">
        <v>21600.09</v>
      </c>
      <c r="E9083" s="206">
        <v>31418.32</v>
      </c>
      <c r="F9083" s="206">
        <v>35345.61</v>
      </c>
      <c r="G9083" s="205">
        <f t="shared" si="716"/>
        <v>0.4287434497816594</v>
      </c>
      <c r="H9083" s="207">
        <f t="shared" si="717"/>
        <v>0.45</v>
      </c>
      <c r="I9083" s="213">
        <v>373258</v>
      </c>
      <c r="J9083" s="213">
        <v>20529.189999999999</v>
      </c>
      <c r="K9083" s="212">
        <v>29860.639999999999</v>
      </c>
      <c r="L9083" s="212">
        <v>33593.22</v>
      </c>
      <c r="M9083" s="239">
        <f t="shared" si="714"/>
        <v>0.51520000000018629</v>
      </c>
      <c r="N9083" s="239"/>
      <c r="O9083" s="178"/>
      <c r="P9083" s="178"/>
      <c r="Q9083" s="178"/>
      <c r="R9083" s="178"/>
      <c r="S9083" s="178"/>
      <c r="T9083" s="178"/>
      <c r="U9083" s="178"/>
      <c r="V9083" s="178"/>
      <c r="W9083" s="178"/>
      <c r="X9083" s="178"/>
      <c r="Y9083" s="210">
        <f t="shared" si="713"/>
        <v>0.40748689956331879</v>
      </c>
      <c r="Z9083" s="211">
        <f t="shared" si="715"/>
        <v>0.44</v>
      </c>
      <c r="AA9083" s="178"/>
      <c r="AB9083" s="178"/>
      <c r="AC9083" s="178"/>
    </row>
    <row r="9084" spans="2:29" x14ac:dyDescent="0.35">
      <c r="B9084" s="222">
        <v>916100</v>
      </c>
      <c r="C9084" s="208">
        <v>392774</v>
      </c>
      <c r="D9084" s="309">
        <v>21602.57</v>
      </c>
      <c r="E9084" s="206">
        <v>31421.919999999998</v>
      </c>
      <c r="F9084" s="206">
        <v>35349.660000000003</v>
      </c>
      <c r="G9084" s="205">
        <f t="shared" si="716"/>
        <v>0.42874577011243314</v>
      </c>
      <c r="H9084" s="207">
        <f t="shared" si="717"/>
        <v>0.45</v>
      </c>
      <c r="I9084" s="213">
        <v>373304</v>
      </c>
      <c r="J9084" s="213">
        <v>20531.72</v>
      </c>
      <c r="K9084" s="212">
        <v>29864.32</v>
      </c>
      <c r="L9084" s="212">
        <v>33597.360000000001</v>
      </c>
      <c r="M9084" s="239">
        <f t="shared" si="714"/>
        <v>0.51529999999984288</v>
      </c>
      <c r="N9084" s="239"/>
      <c r="O9084" s="178"/>
      <c r="P9084" s="178"/>
      <c r="Q9084" s="178"/>
      <c r="R9084" s="178"/>
      <c r="S9084" s="178"/>
      <c r="T9084" s="178"/>
      <c r="U9084" s="178"/>
      <c r="V9084" s="178"/>
      <c r="W9084" s="178"/>
      <c r="X9084" s="178"/>
      <c r="Y9084" s="210">
        <f t="shared" si="713"/>
        <v>0.4074926318087545</v>
      </c>
      <c r="Z9084" s="211">
        <f t="shared" si="715"/>
        <v>0.46</v>
      </c>
      <c r="AA9084" s="178"/>
      <c r="AB9084" s="178"/>
      <c r="AC9084" s="178"/>
    </row>
    <row r="9085" spans="2:29" x14ac:dyDescent="0.35">
      <c r="B9085" s="222">
        <v>916200</v>
      </c>
      <c r="C9085" s="208">
        <v>392819</v>
      </c>
      <c r="D9085" s="309">
        <v>21605.040000000001</v>
      </c>
      <c r="E9085" s="206">
        <v>31425.52</v>
      </c>
      <c r="F9085" s="206">
        <v>35353.71</v>
      </c>
      <c r="G9085" s="205">
        <f t="shared" si="716"/>
        <v>0.42874808993669505</v>
      </c>
      <c r="H9085" s="207">
        <f t="shared" si="717"/>
        <v>0.45</v>
      </c>
      <c r="I9085" s="213">
        <v>373348</v>
      </c>
      <c r="J9085" s="213">
        <v>20534.14</v>
      </c>
      <c r="K9085" s="212">
        <v>29867.84</v>
      </c>
      <c r="L9085" s="212">
        <v>33601.32</v>
      </c>
      <c r="M9085" s="239">
        <f t="shared" si="714"/>
        <v>0.51519999999996802</v>
      </c>
      <c r="N9085" s="239"/>
      <c r="O9085" s="178"/>
      <c r="P9085" s="178"/>
      <c r="Q9085" s="178"/>
      <c r="R9085" s="178"/>
      <c r="S9085" s="178"/>
      <c r="T9085" s="178"/>
      <c r="U9085" s="178"/>
      <c r="V9085" s="178"/>
      <c r="W9085" s="178"/>
      <c r="X9085" s="178"/>
      <c r="Y9085" s="210">
        <f t="shared" si="713"/>
        <v>0.4074961798733901</v>
      </c>
      <c r="Z9085" s="211">
        <f t="shared" si="715"/>
        <v>0.44</v>
      </c>
      <c r="AA9085" s="178"/>
      <c r="AB9085" s="178"/>
      <c r="AC9085" s="178"/>
    </row>
    <row r="9086" spans="2:29" x14ac:dyDescent="0.35">
      <c r="B9086" s="222">
        <v>916300</v>
      </c>
      <c r="C9086" s="208">
        <v>392864</v>
      </c>
      <c r="D9086" s="309">
        <v>21607.52</v>
      </c>
      <c r="E9086" s="206">
        <v>31429.119999999999</v>
      </c>
      <c r="F9086" s="206">
        <v>35357.760000000002</v>
      </c>
      <c r="G9086" s="205">
        <f t="shared" si="716"/>
        <v>0.42875040925461094</v>
      </c>
      <c r="H9086" s="207">
        <f t="shared" si="717"/>
        <v>0.45</v>
      </c>
      <c r="I9086" s="213">
        <v>373394</v>
      </c>
      <c r="J9086" s="213">
        <v>20536.669999999998</v>
      </c>
      <c r="K9086" s="212">
        <v>29871.52</v>
      </c>
      <c r="L9086" s="212">
        <v>33605.46</v>
      </c>
      <c r="M9086" s="239">
        <f t="shared" si="714"/>
        <v>0.51530000000027942</v>
      </c>
      <c r="N9086" s="239"/>
      <c r="O9086" s="178"/>
      <c r="P9086" s="178"/>
      <c r="Q9086" s="178"/>
      <c r="R9086" s="178"/>
      <c r="S9086" s="178"/>
      <c r="T9086" s="178"/>
      <c r="U9086" s="178"/>
      <c r="V9086" s="178"/>
      <c r="W9086" s="178"/>
      <c r="X9086" s="178"/>
      <c r="Y9086" s="210">
        <f t="shared" si="713"/>
        <v>0.40750190985485102</v>
      </c>
      <c r="Z9086" s="211">
        <f t="shared" si="715"/>
        <v>0.46</v>
      </c>
      <c r="AA9086" s="178"/>
      <c r="AB9086" s="178"/>
      <c r="AC9086" s="178"/>
    </row>
    <row r="9087" spans="2:29" x14ac:dyDescent="0.35">
      <c r="B9087" s="222">
        <v>916400</v>
      </c>
      <c r="C9087" s="208">
        <v>392909</v>
      </c>
      <c r="D9087" s="309">
        <v>21609.99</v>
      </c>
      <c r="E9087" s="206">
        <v>31432.720000000001</v>
      </c>
      <c r="F9087" s="206">
        <v>35361.81</v>
      </c>
      <c r="G9087" s="205">
        <f t="shared" si="716"/>
        <v>0.42875272806634657</v>
      </c>
      <c r="H9087" s="207">
        <f t="shared" si="717"/>
        <v>0.45</v>
      </c>
      <c r="I9087" s="213">
        <v>373438</v>
      </c>
      <c r="J9087" s="213">
        <v>20539.09</v>
      </c>
      <c r="K9087" s="212">
        <v>29875.040000000001</v>
      </c>
      <c r="L9087" s="212">
        <v>33609.42</v>
      </c>
      <c r="M9087" s="239">
        <f t="shared" si="714"/>
        <v>0.51519999999982247</v>
      </c>
      <c r="N9087" s="239"/>
      <c r="O9087" s="178"/>
      <c r="P9087" s="178"/>
      <c r="Q9087" s="178"/>
      <c r="R9087" s="178"/>
      <c r="S9087" s="178"/>
      <c r="T9087" s="178"/>
      <c r="U9087" s="178"/>
      <c r="V9087" s="178"/>
      <c r="W9087" s="178"/>
      <c r="X9087" s="178"/>
      <c r="Y9087" s="210">
        <f t="shared" si="713"/>
        <v>0.40750545613269312</v>
      </c>
      <c r="Z9087" s="211">
        <f t="shared" si="715"/>
        <v>0.44</v>
      </c>
      <c r="AA9087" s="178"/>
      <c r="AB9087" s="178"/>
      <c r="AC9087" s="178"/>
    </row>
    <row r="9088" spans="2:29" x14ac:dyDescent="0.35">
      <c r="B9088" s="222">
        <v>916500</v>
      </c>
      <c r="C9088" s="208">
        <v>392954</v>
      </c>
      <c r="D9088" s="309">
        <v>21612.47</v>
      </c>
      <c r="E9088" s="206">
        <v>31436.32</v>
      </c>
      <c r="F9088" s="206">
        <v>35365.86</v>
      </c>
      <c r="G9088" s="205">
        <f t="shared" si="716"/>
        <v>0.42875504637206763</v>
      </c>
      <c r="H9088" s="207">
        <f t="shared" si="717"/>
        <v>0.45</v>
      </c>
      <c r="I9088" s="213">
        <v>373484</v>
      </c>
      <c r="J9088" s="213">
        <v>20541.62</v>
      </c>
      <c r="K9088" s="212">
        <v>29878.720000000001</v>
      </c>
      <c r="L9088" s="212">
        <v>33613.56</v>
      </c>
      <c r="M9088" s="239">
        <f t="shared" si="714"/>
        <v>0.51529999999955178</v>
      </c>
      <c r="N9088" s="239"/>
      <c r="O9088" s="178"/>
      <c r="P9088" s="178"/>
      <c r="Q9088" s="178"/>
      <c r="R9088" s="178"/>
      <c r="S9088" s="178"/>
      <c r="T9088" s="178"/>
      <c r="U9088" s="178"/>
      <c r="V9088" s="178"/>
      <c r="W9088" s="178"/>
      <c r="X9088" s="178"/>
      <c r="Y9088" s="210">
        <f t="shared" si="713"/>
        <v>0.40751118385160939</v>
      </c>
      <c r="Z9088" s="211">
        <f t="shared" si="715"/>
        <v>0.46</v>
      </c>
      <c r="AA9088" s="178"/>
      <c r="AB9088" s="178"/>
      <c r="AC9088" s="178"/>
    </row>
    <row r="9089" spans="2:29" x14ac:dyDescent="0.35">
      <c r="B9089" s="222">
        <v>916600</v>
      </c>
      <c r="C9089" s="208">
        <v>392999</v>
      </c>
      <c r="D9089" s="309">
        <v>21614.94</v>
      </c>
      <c r="E9089" s="206">
        <v>31439.919999999998</v>
      </c>
      <c r="F9089" s="206">
        <v>35369.910000000003</v>
      </c>
      <c r="G9089" s="205">
        <f t="shared" si="716"/>
        <v>0.42875736417193977</v>
      </c>
      <c r="H9089" s="207">
        <f t="shared" si="717"/>
        <v>0.45</v>
      </c>
      <c r="I9089" s="213">
        <v>373528</v>
      </c>
      <c r="J9089" s="213">
        <v>20544.04</v>
      </c>
      <c r="K9089" s="212">
        <v>29882.240000000002</v>
      </c>
      <c r="L9089" s="212">
        <v>33617.519999999997</v>
      </c>
      <c r="M9089" s="239">
        <f t="shared" si="714"/>
        <v>0.51519999999974975</v>
      </c>
      <c r="N9089" s="239"/>
      <c r="O9089" s="178"/>
      <c r="P9089" s="178"/>
      <c r="Q9089" s="178"/>
      <c r="R9089" s="178"/>
      <c r="S9089" s="178"/>
      <c r="T9089" s="178"/>
      <c r="U9089" s="178"/>
      <c r="V9089" s="178"/>
      <c r="W9089" s="178"/>
      <c r="X9089" s="178"/>
      <c r="Y9089" s="210">
        <f t="shared" si="713"/>
        <v>0.40751472834387953</v>
      </c>
      <c r="Z9089" s="211">
        <f t="shared" si="715"/>
        <v>0.44</v>
      </c>
      <c r="AA9089" s="178"/>
      <c r="AB9089" s="178"/>
      <c r="AC9089" s="178"/>
    </row>
    <row r="9090" spans="2:29" x14ac:dyDescent="0.35">
      <c r="B9090" s="222">
        <v>916700</v>
      </c>
      <c r="C9090" s="208">
        <v>393044</v>
      </c>
      <c r="D9090" s="309">
        <v>21617.42</v>
      </c>
      <c r="E9090" s="206">
        <v>31443.52</v>
      </c>
      <c r="F9090" s="206">
        <v>35373.96</v>
      </c>
      <c r="G9090" s="205">
        <f t="shared" si="716"/>
        <v>0.42875968146612853</v>
      </c>
      <c r="H9090" s="207">
        <f t="shared" si="717"/>
        <v>0.45</v>
      </c>
      <c r="I9090" s="213">
        <v>373574</v>
      </c>
      <c r="J9090" s="213">
        <v>20546.57</v>
      </c>
      <c r="K9090" s="212">
        <v>29885.919999999998</v>
      </c>
      <c r="L9090" s="212">
        <v>33621.660000000003</v>
      </c>
      <c r="M9090" s="239">
        <f t="shared" si="714"/>
        <v>0.51529999999998832</v>
      </c>
      <c r="N9090" s="239"/>
      <c r="O9090" s="178"/>
      <c r="P9090" s="178"/>
      <c r="Q9090" s="178"/>
      <c r="R9090" s="178"/>
      <c r="S9090" s="178"/>
      <c r="T9090" s="178"/>
      <c r="U9090" s="178"/>
      <c r="V9090" s="178"/>
      <c r="W9090" s="178"/>
      <c r="X9090" s="178"/>
      <c r="Y9090" s="210">
        <f t="shared" si="713"/>
        <v>0.40752045380167995</v>
      </c>
      <c r="Z9090" s="211">
        <f t="shared" si="715"/>
        <v>0.46</v>
      </c>
      <c r="AA9090" s="178"/>
      <c r="AB9090" s="178"/>
      <c r="AC9090" s="178"/>
    </row>
    <row r="9091" spans="2:29" x14ac:dyDescent="0.35">
      <c r="B9091" s="222">
        <v>916800</v>
      </c>
      <c r="C9091" s="208">
        <v>393089</v>
      </c>
      <c r="D9091" s="309">
        <v>21619.89</v>
      </c>
      <c r="E9091" s="206">
        <v>31447.119999999999</v>
      </c>
      <c r="F9091" s="206">
        <v>35378.01</v>
      </c>
      <c r="G9091" s="205">
        <f t="shared" si="716"/>
        <v>0.42876199825479933</v>
      </c>
      <c r="H9091" s="207">
        <f t="shared" si="717"/>
        <v>0.45</v>
      </c>
      <c r="I9091" s="213">
        <v>373618</v>
      </c>
      <c r="J9091" s="213">
        <v>20548.990000000002</v>
      </c>
      <c r="K9091" s="212">
        <v>29889.439999999999</v>
      </c>
      <c r="L9091" s="212">
        <v>33625.620000000003</v>
      </c>
      <c r="M9091" s="239">
        <f t="shared" si="714"/>
        <v>0.51520000000025901</v>
      </c>
      <c r="N9091" s="239"/>
      <c r="O9091" s="178"/>
      <c r="P9091" s="178"/>
      <c r="Q9091" s="178"/>
      <c r="R9091" s="178"/>
      <c r="S9091" s="178"/>
      <c r="T9091" s="178"/>
      <c r="U9091" s="178"/>
      <c r="V9091" s="178"/>
      <c r="W9091" s="178"/>
      <c r="X9091" s="178"/>
      <c r="Y9091" s="210">
        <f t="shared" ref="Y9091:Y9154" si="718">I9091/$B9091</f>
        <v>0.40752399650959859</v>
      </c>
      <c r="Z9091" s="211">
        <f t="shared" si="715"/>
        <v>0.44</v>
      </c>
      <c r="AA9091" s="178"/>
      <c r="AB9091" s="178"/>
      <c r="AC9091" s="178"/>
    </row>
    <row r="9092" spans="2:29" x14ac:dyDescent="0.35">
      <c r="B9092" s="222">
        <v>916900</v>
      </c>
      <c r="C9092" s="208">
        <v>393134</v>
      </c>
      <c r="D9092" s="309">
        <v>21622.37</v>
      </c>
      <c r="E9092" s="206">
        <v>31450.720000000001</v>
      </c>
      <c r="F9092" s="206">
        <v>35382.06</v>
      </c>
      <c r="G9092" s="205">
        <f t="shared" si="716"/>
        <v>0.42876431453811759</v>
      </c>
      <c r="H9092" s="207">
        <f t="shared" si="717"/>
        <v>0.45</v>
      </c>
      <c r="I9092" s="213">
        <v>373664</v>
      </c>
      <c r="J9092" s="213">
        <v>20551.52</v>
      </c>
      <c r="K9092" s="212">
        <v>29893.119999999999</v>
      </c>
      <c r="L9092" s="212">
        <v>33629.760000000002</v>
      </c>
      <c r="M9092" s="239">
        <f t="shared" ref="M9092:M9155" si="719">(C9092+D9092+F9092-C9091-D9091-F9091)/100</f>
        <v>0.5152999999999156</v>
      </c>
      <c r="N9092" s="239"/>
      <c r="O9092" s="178"/>
      <c r="P9092" s="178"/>
      <c r="Q9092" s="178"/>
      <c r="R9092" s="178"/>
      <c r="S9092" s="178"/>
      <c r="T9092" s="178"/>
      <c r="U9092" s="178"/>
      <c r="V9092" s="178"/>
      <c r="W9092" s="178"/>
      <c r="X9092" s="178"/>
      <c r="Y9092" s="210">
        <f t="shared" si="718"/>
        <v>0.40752971970771079</v>
      </c>
      <c r="Z9092" s="211">
        <f t="shared" ref="Z9092:Z9155" si="720">(I9092-I9091)/($B9092-$B9091)</f>
        <v>0.46</v>
      </c>
      <c r="AA9092" s="178"/>
      <c r="AB9092" s="178"/>
      <c r="AC9092" s="178"/>
    </row>
    <row r="9093" spans="2:29" x14ac:dyDescent="0.35">
      <c r="B9093" s="222">
        <v>917000</v>
      </c>
      <c r="C9093" s="208">
        <v>393179</v>
      </c>
      <c r="D9093" s="309">
        <v>21624.84</v>
      </c>
      <c r="E9093" s="206">
        <v>31454.32</v>
      </c>
      <c r="F9093" s="206">
        <v>35386.11</v>
      </c>
      <c r="G9093" s="205">
        <f t="shared" ref="G9093:G9156" si="721">C9093/B9093</f>
        <v>0.42876663031624862</v>
      </c>
      <c r="H9093" s="207">
        <f t="shared" ref="H9093:H9156" si="722">(C9093-C9092)/(B9093-B9092)</f>
        <v>0.45</v>
      </c>
      <c r="I9093" s="213">
        <v>373708</v>
      </c>
      <c r="J9093" s="213">
        <v>20553.939999999999</v>
      </c>
      <c r="K9093" s="212">
        <v>29896.639999999999</v>
      </c>
      <c r="L9093" s="212">
        <v>33633.72</v>
      </c>
      <c r="M9093" s="239">
        <f t="shared" si="719"/>
        <v>0.51520000000018629</v>
      </c>
      <c r="N9093" s="239"/>
      <c r="O9093" s="178"/>
      <c r="P9093" s="178"/>
      <c r="Q9093" s="178"/>
      <c r="R9093" s="178"/>
      <c r="S9093" s="178"/>
      <c r="T9093" s="178"/>
      <c r="U9093" s="178"/>
      <c r="V9093" s="178"/>
      <c r="W9093" s="178"/>
      <c r="X9093" s="178"/>
      <c r="Y9093" s="210">
        <f t="shared" si="718"/>
        <v>0.40753326063249729</v>
      </c>
      <c r="Z9093" s="211">
        <f t="shared" si="720"/>
        <v>0.44</v>
      </c>
      <c r="AA9093" s="178"/>
      <c r="AB9093" s="178"/>
      <c r="AC9093" s="178"/>
    </row>
    <row r="9094" spans="2:29" x14ac:dyDescent="0.35">
      <c r="B9094" s="222">
        <v>917100</v>
      </c>
      <c r="C9094" s="208">
        <v>393224</v>
      </c>
      <c r="D9094" s="309">
        <v>21627.32</v>
      </c>
      <c r="E9094" s="206">
        <v>31457.919999999998</v>
      </c>
      <c r="F9094" s="206">
        <v>35390.160000000003</v>
      </c>
      <c r="G9094" s="205">
        <f t="shared" si="721"/>
        <v>0.42876894558935774</v>
      </c>
      <c r="H9094" s="207">
        <f t="shared" si="722"/>
        <v>0.45</v>
      </c>
      <c r="I9094" s="213">
        <v>373754</v>
      </c>
      <c r="J9094" s="213">
        <v>20556.47</v>
      </c>
      <c r="K9094" s="212">
        <v>29900.32</v>
      </c>
      <c r="L9094" s="212">
        <v>33637.86</v>
      </c>
      <c r="M9094" s="239">
        <f t="shared" si="719"/>
        <v>0.51529999999984288</v>
      </c>
      <c r="N9094" s="239"/>
      <c r="O9094" s="178"/>
      <c r="P9094" s="178"/>
      <c r="Q9094" s="178"/>
      <c r="R9094" s="178"/>
      <c r="S9094" s="178"/>
      <c r="T9094" s="178"/>
      <c r="U9094" s="178"/>
      <c r="V9094" s="178"/>
      <c r="W9094" s="178"/>
      <c r="X9094" s="178"/>
      <c r="Y9094" s="210">
        <f t="shared" si="718"/>
        <v>0.40753898157234764</v>
      </c>
      <c r="Z9094" s="211">
        <f t="shared" si="720"/>
        <v>0.46</v>
      </c>
      <c r="AA9094" s="178"/>
      <c r="AB9094" s="178"/>
      <c r="AC9094" s="178"/>
    </row>
    <row r="9095" spans="2:29" x14ac:dyDescent="0.35">
      <c r="B9095" s="222">
        <v>917200</v>
      </c>
      <c r="C9095" s="208">
        <v>393269</v>
      </c>
      <c r="D9095" s="309">
        <v>21629.79</v>
      </c>
      <c r="E9095" s="206">
        <v>31461.52</v>
      </c>
      <c r="F9095" s="206">
        <v>35394.21</v>
      </c>
      <c r="G9095" s="205">
        <f t="shared" si="721"/>
        <v>0.4287712603576101</v>
      </c>
      <c r="H9095" s="207">
        <f t="shared" si="722"/>
        <v>0.45</v>
      </c>
      <c r="I9095" s="213">
        <v>373798</v>
      </c>
      <c r="J9095" s="213">
        <v>20558.89</v>
      </c>
      <c r="K9095" s="212">
        <v>29903.84</v>
      </c>
      <c r="L9095" s="212">
        <v>33641.82</v>
      </c>
      <c r="M9095" s="239">
        <f t="shared" si="719"/>
        <v>0.51519999999996802</v>
      </c>
      <c r="N9095" s="239"/>
      <c r="O9095" s="178"/>
      <c r="P9095" s="178"/>
      <c r="Q9095" s="178"/>
      <c r="R9095" s="178"/>
      <c r="S9095" s="178"/>
      <c r="T9095" s="178"/>
      <c r="U9095" s="178"/>
      <c r="V9095" s="178"/>
      <c r="W9095" s="178"/>
      <c r="X9095" s="178"/>
      <c r="Y9095" s="210">
        <f t="shared" si="718"/>
        <v>0.40754252071522024</v>
      </c>
      <c r="Z9095" s="211">
        <f t="shared" si="720"/>
        <v>0.44</v>
      </c>
      <c r="AA9095" s="178"/>
      <c r="AB9095" s="178"/>
      <c r="AC9095" s="178"/>
    </row>
    <row r="9096" spans="2:29" x14ac:dyDescent="0.35">
      <c r="B9096" s="222">
        <v>917300</v>
      </c>
      <c r="C9096" s="208">
        <v>393314</v>
      </c>
      <c r="D9096" s="309">
        <v>21632.27</v>
      </c>
      <c r="E9096" s="206">
        <v>31465.119999999999</v>
      </c>
      <c r="F9096" s="206">
        <v>35398.26</v>
      </c>
      <c r="G9096" s="205">
        <f t="shared" si="721"/>
        <v>0.42877357462117083</v>
      </c>
      <c r="H9096" s="207">
        <f t="shared" si="722"/>
        <v>0.45</v>
      </c>
      <c r="I9096" s="213">
        <v>373844</v>
      </c>
      <c r="J9096" s="213">
        <v>20561.419999999998</v>
      </c>
      <c r="K9096" s="212">
        <v>29907.52</v>
      </c>
      <c r="L9096" s="212">
        <v>33645.96</v>
      </c>
      <c r="M9096" s="239">
        <f t="shared" si="719"/>
        <v>0.51530000000027942</v>
      </c>
      <c r="N9096" s="239"/>
      <c r="O9096" s="178"/>
      <c r="P9096" s="178"/>
      <c r="Q9096" s="178"/>
      <c r="R9096" s="178"/>
      <c r="S9096" s="178"/>
      <c r="T9096" s="178"/>
      <c r="U9096" s="178"/>
      <c r="V9096" s="178"/>
      <c r="W9096" s="178"/>
      <c r="X9096" s="178"/>
      <c r="Y9096" s="210">
        <f t="shared" si="718"/>
        <v>0.40754823939823392</v>
      </c>
      <c r="Z9096" s="211">
        <f t="shared" si="720"/>
        <v>0.46</v>
      </c>
      <c r="AA9096" s="178"/>
      <c r="AB9096" s="178"/>
      <c r="AC9096" s="178"/>
    </row>
    <row r="9097" spans="2:29" x14ac:dyDescent="0.35">
      <c r="B9097" s="222">
        <v>917400</v>
      </c>
      <c r="C9097" s="208">
        <v>393359</v>
      </c>
      <c r="D9097" s="309">
        <v>21634.74</v>
      </c>
      <c r="E9097" s="206">
        <v>31468.720000000001</v>
      </c>
      <c r="F9097" s="206">
        <v>35402.31</v>
      </c>
      <c r="G9097" s="205">
        <f t="shared" si="721"/>
        <v>0.42877588838020492</v>
      </c>
      <c r="H9097" s="207">
        <f t="shared" si="722"/>
        <v>0.45</v>
      </c>
      <c r="I9097" s="213">
        <v>373888</v>
      </c>
      <c r="J9097" s="213">
        <v>20563.84</v>
      </c>
      <c r="K9097" s="212">
        <v>29911.040000000001</v>
      </c>
      <c r="L9097" s="212">
        <v>33649.919999999998</v>
      </c>
      <c r="M9097" s="239">
        <f t="shared" si="719"/>
        <v>0.51519999999982247</v>
      </c>
      <c r="N9097" s="239"/>
      <c r="O9097" s="178"/>
      <c r="P9097" s="178"/>
      <c r="Q9097" s="178"/>
      <c r="R9097" s="178"/>
      <c r="S9097" s="178"/>
      <c r="T9097" s="178"/>
      <c r="U9097" s="178"/>
      <c r="V9097" s="178"/>
      <c r="W9097" s="178"/>
      <c r="X9097" s="178"/>
      <c r="Y9097" s="210">
        <f t="shared" si="718"/>
        <v>0.40755177676040988</v>
      </c>
      <c r="Z9097" s="211">
        <f t="shared" si="720"/>
        <v>0.44</v>
      </c>
      <c r="AA9097" s="178"/>
      <c r="AB9097" s="178"/>
      <c r="AC9097" s="178"/>
    </row>
    <row r="9098" spans="2:29" x14ac:dyDescent="0.35">
      <c r="B9098" s="222">
        <v>917500</v>
      </c>
      <c r="C9098" s="208">
        <v>393404</v>
      </c>
      <c r="D9098" s="309">
        <v>21637.22</v>
      </c>
      <c r="E9098" s="206">
        <v>31472.32</v>
      </c>
      <c r="F9098" s="206">
        <v>35406.36</v>
      </c>
      <c r="G9098" s="205">
        <f t="shared" si="721"/>
        <v>0.4287782016348774</v>
      </c>
      <c r="H9098" s="207">
        <f t="shared" si="722"/>
        <v>0.45</v>
      </c>
      <c r="I9098" s="213">
        <v>373934</v>
      </c>
      <c r="J9098" s="213">
        <v>20566.37</v>
      </c>
      <c r="K9098" s="212">
        <v>29914.720000000001</v>
      </c>
      <c r="L9098" s="212">
        <v>33654.06</v>
      </c>
      <c r="M9098" s="239">
        <f t="shared" si="719"/>
        <v>0.51529999999955178</v>
      </c>
      <c r="N9098" s="239"/>
      <c r="O9098" s="178"/>
      <c r="P9098" s="178"/>
      <c r="Q9098" s="178"/>
      <c r="R9098" s="178"/>
      <c r="S9098" s="178"/>
      <c r="T9098" s="178"/>
      <c r="U9098" s="178"/>
      <c r="V9098" s="178"/>
      <c r="W9098" s="178"/>
      <c r="X9098" s="178"/>
      <c r="Y9098" s="210">
        <f t="shared" si="718"/>
        <v>0.40755749318801088</v>
      </c>
      <c r="Z9098" s="211">
        <f t="shared" si="720"/>
        <v>0.46</v>
      </c>
      <c r="AA9098" s="178"/>
      <c r="AB9098" s="178"/>
      <c r="AC9098" s="178"/>
    </row>
    <row r="9099" spans="2:29" x14ac:dyDescent="0.35">
      <c r="B9099" s="222">
        <v>917600</v>
      </c>
      <c r="C9099" s="208">
        <v>393449</v>
      </c>
      <c r="D9099" s="309">
        <v>21639.69</v>
      </c>
      <c r="E9099" s="206">
        <v>31475.919999999998</v>
      </c>
      <c r="F9099" s="206">
        <v>35410.410000000003</v>
      </c>
      <c r="G9099" s="205">
        <f t="shared" si="721"/>
        <v>0.42878051438535308</v>
      </c>
      <c r="H9099" s="207">
        <f t="shared" si="722"/>
        <v>0.45</v>
      </c>
      <c r="I9099" s="213">
        <v>373978</v>
      </c>
      <c r="J9099" s="213">
        <v>20568.79</v>
      </c>
      <c r="K9099" s="212">
        <v>29918.240000000002</v>
      </c>
      <c r="L9099" s="212">
        <v>33658.019999999997</v>
      </c>
      <c r="M9099" s="239">
        <f t="shared" si="719"/>
        <v>0.51519999999974975</v>
      </c>
      <c r="N9099" s="239"/>
      <c r="O9099" s="178"/>
      <c r="P9099" s="178"/>
      <c r="Q9099" s="178"/>
      <c r="R9099" s="178"/>
      <c r="S9099" s="178"/>
      <c r="T9099" s="178"/>
      <c r="U9099" s="178"/>
      <c r="V9099" s="178"/>
      <c r="W9099" s="178"/>
      <c r="X9099" s="178"/>
      <c r="Y9099" s="210">
        <f t="shared" si="718"/>
        <v>0.40756102877070621</v>
      </c>
      <c r="Z9099" s="211">
        <f t="shared" si="720"/>
        <v>0.44</v>
      </c>
      <c r="AA9099" s="178"/>
      <c r="AB9099" s="178"/>
      <c r="AC9099" s="178"/>
    </row>
    <row r="9100" spans="2:29" x14ac:dyDescent="0.35">
      <c r="B9100" s="222">
        <v>917700</v>
      </c>
      <c r="C9100" s="208">
        <v>393494</v>
      </c>
      <c r="D9100" s="309">
        <v>21642.17</v>
      </c>
      <c r="E9100" s="206">
        <v>31479.52</v>
      </c>
      <c r="F9100" s="206">
        <v>35414.46</v>
      </c>
      <c r="G9100" s="205">
        <f t="shared" si="721"/>
        <v>0.4287828266317969</v>
      </c>
      <c r="H9100" s="207">
        <f t="shared" si="722"/>
        <v>0.45</v>
      </c>
      <c r="I9100" s="213">
        <v>374024</v>
      </c>
      <c r="J9100" s="213">
        <v>20571.32</v>
      </c>
      <c r="K9100" s="212">
        <v>29921.919999999998</v>
      </c>
      <c r="L9100" s="212">
        <v>33662.160000000003</v>
      </c>
      <c r="M9100" s="239">
        <f t="shared" si="719"/>
        <v>0.51529999999998832</v>
      </c>
      <c r="N9100" s="239"/>
      <c r="O9100" s="178"/>
      <c r="P9100" s="178"/>
      <c r="Q9100" s="178"/>
      <c r="R9100" s="178"/>
      <c r="S9100" s="178"/>
      <c r="T9100" s="178"/>
      <c r="U9100" s="178"/>
      <c r="V9100" s="178"/>
      <c r="W9100" s="178"/>
      <c r="X9100" s="178"/>
      <c r="Y9100" s="210">
        <f t="shared" si="718"/>
        <v>0.40756674294431733</v>
      </c>
      <c r="Z9100" s="211">
        <f t="shared" si="720"/>
        <v>0.46</v>
      </c>
      <c r="AA9100" s="178"/>
      <c r="AB9100" s="178"/>
      <c r="AC9100" s="178"/>
    </row>
    <row r="9101" spans="2:29" x14ac:dyDescent="0.35">
      <c r="B9101" s="222">
        <v>917800</v>
      </c>
      <c r="C9101" s="208">
        <v>393539</v>
      </c>
      <c r="D9101" s="309">
        <v>21644.639999999999</v>
      </c>
      <c r="E9101" s="206">
        <v>31483.119999999999</v>
      </c>
      <c r="F9101" s="206">
        <v>35418.51</v>
      </c>
      <c r="G9101" s="205">
        <f t="shared" si="721"/>
        <v>0.42878513837437349</v>
      </c>
      <c r="H9101" s="207">
        <f t="shared" si="722"/>
        <v>0.45</v>
      </c>
      <c r="I9101" s="213">
        <v>374068</v>
      </c>
      <c r="J9101" s="213">
        <v>20573.740000000002</v>
      </c>
      <c r="K9101" s="212">
        <v>29925.439999999999</v>
      </c>
      <c r="L9101" s="212">
        <v>33666.120000000003</v>
      </c>
      <c r="M9101" s="239">
        <f t="shared" si="719"/>
        <v>0.51520000000025901</v>
      </c>
      <c r="N9101" s="239"/>
      <c r="O9101" s="178"/>
      <c r="P9101" s="178"/>
      <c r="Q9101" s="178"/>
      <c r="R9101" s="178"/>
      <c r="S9101" s="178"/>
      <c r="T9101" s="178"/>
      <c r="U9101" s="178"/>
      <c r="V9101" s="178"/>
      <c r="W9101" s="178"/>
      <c r="X9101" s="178"/>
      <c r="Y9101" s="210">
        <f t="shared" si="718"/>
        <v>0.40757027674874702</v>
      </c>
      <c r="Z9101" s="211">
        <f t="shared" si="720"/>
        <v>0.44</v>
      </c>
      <c r="AA9101" s="178"/>
      <c r="AB9101" s="178"/>
      <c r="AC9101" s="178"/>
    </row>
    <row r="9102" spans="2:29" x14ac:dyDescent="0.35">
      <c r="B9102" s="222">
        <v>917900</v>
      </c>
      <c r="C9102" s="208">
        <v>393584</v>
      </c>
      <c r="D9102" s="309">
        <v>21647.119999999999</v>
      </c>
      <c r="E9102" s="206">
        <v>31486.720000000001</v>
      </c>
      <c r="F9102" s="206">
        <v>35422.559999999998</v>
      </c>
      <c r="G9102" s="205">
        <f t="shared" si="721"/>
        <v>0.42878744961324761</v>
      </c>
      <c r="H9102" s="207">
        <f t="shared" si="722"/>
        <v>0.45</v>
      </c>
      <c r="I9102" s="213">
        <v>374114</v>
      </c>
      <c r="J9102" s="213">
        <v>20576.27</v>
      </c>
      <c r="K9102" s="212">
        <v>29929.119999999999</v>
      </c>
      <c r="L9102" s="212">
        <v>33670.26</v>
      </c>
      <c r="M9102" s="239">
        <f t="shared" si="719"/>
        <v>0.5152999999999156</v>
      </c>
      <c r="N9102" s="239"/>
      <c r="O9102" s="178"/>
      <c r="P9102" s="178"/>
      <c r="Q9102" s="178"/>
      <c r="R9102" s="178"/>
      <c r="S9102" s="178"/>
      <c r="T9102" s="178"/>
      <c r="U9102" s="178"/>
      <c r="V9102" s="178"/>
      <c r="W9102" s="178"/>
      <c r="X9102" s="178"/>
      <c r="Y9102" s="210">
        <f t="shared" si="718"/>
        <v>0.40757598866978972</v>
      </c>
      <c r="Z9102" s="211">
        <f t="shared" si="720"/>
        <v>0.46</v>
      </c>
      <c r="AA9102" s="178"/>
      <c r="AB9102" s="178"/>
      <c r="AC9102" s="178"/>
    </row>
    <row r="9103" spans="2:29" x14ac:dyDescent="0.35">
      <c r="B9103" s="222">
        <v>918000</v>
      </c>
      <c r="C9103" s="208">
        <v>393629</v>
      </c>
      <c r="D9103" s="309">
        <v>21649.59</v>
      </c>
      <c r="E9103" s="206">
        <v>31490.32</v>
      </c>
      <c r="F9103" s="206">
        <v>35426.61</v>
      </c>
      <c r="G9103" s="205">
        <f t="shared" si="721"/>
        <v>0.4287897603485839</v>
      </c>
      <c r="H9103" s="207">
        <f t="shared" si="722"/>
        <v>0.45</v>
      </c>
      <c r="I9103" s="213">
        <v>374158</v>
      </c>
      <c r="J9103" s="213">
        <v>20578.689999999999</v>
      </c>
      <c r="K9103" s="212">
        <v>29932.639999999999</v>
      </c>
      <c r="L9103" s="212">
        <v>33674.22</v>
      </c>
      <c r="M9103" s="239">
        <f t="shared" si="719"/>
        <v>0.51520000000018629</v>
      </c>
      <c r="N9103" s="239"/>
      <c r="O9103" s="178"/>
      <c r="P9103" s="178"/>
      <c r="Q9103" s="178"/>
      <c r="R9103" s="178"/>
      <c r="S9103" s="178"/>
      <c r="T9103" s="178"/>
      <c r="U9103" s="178"/>
      <c r="V9103" s="178"/>
      <c r="W9103" s="178"/>
      <c r="X9103" s="178"/>
      <c r="Y9103" s="210">
        <f t="shared" si="718"/>
        <v>0.40757952069716774</v>
      </c>
      <c r="Z9103" s="211">
        <f t="shared" si="720"/>
        <v>0.44</v>
      </c>
      <c r="AA9103" s="178"/>
      <c r="AB9103" s="178"/>
      <c r="AC9103" s="178"/>
    </row>
    <row r="9104" spans="2:29" x14ac:dyDescent="0.35">
      <c r="B9104" s="222">
        <v>918100</v>
      </c>
      <c r="C9104" s="208">
        <v>393674</v>
      </c>
      <c r="D9104" s="309">
        <v>21652.07</v>
      </c>
      <c r="E9104" s="206">
        <v>31493.919999999998</v>
      </c>
      <c r="F9104" s="206">
        <v>35430.660000000003</v>
      </c>
      <c r="G9104" s="205">
        <f t="shared" si="721"/>
        <v>0.4287920705805468</v>
      </c>
      <c r="H9104" s="207">
        <f t="shared" si="722"/>
        <v>0.45</v>
      </c>
      <c r="I9104" s="213">
        <v>374204</v>
      </c>
      <c r="J9104" s="213">
        <v>20581.22</v>
      </c>
      <c r="K9104" s="212">
        <v>29936.32</v>
      </c>
      <c r="L9104" s="212">
        <v>33678.36</v>
      </c>
      <c r="M9104" s="239">
        <f t="shared" si="719"/>
        <v>0.51529999999984288</v>
      </c>
      <c r="N9104" s="239"/>
      <c r="O9104" s="178"/>
      <c r="P9104" s="178"/>
      <c r="Q9104" s="178"/>
      <c r="R9104" s="178"/>
      <c r="S9104" s="178"/>
      <c r="T9104" s="178"/>
      <c r="U9104" s="178"/>
      <c r="V9104" s="178"/>
      <c r="W9104" s="178"/>
      <c r="X9104" s="178"/>
      <c r="Y9104" s="210">
        <f t="shared" si="718"/>
        <v>0.4075852303670624</v>
      </c>
      <c r="Z9104" s="211">
        <f t="shared" si="720"/>
        <v>0.46</v>
      </c>
      <c r="AA9104" s="178"/>
      <c r="AB9104" s="178"/>
      <c r="AC9104" s="178"/>
    </row>
    <row r="9105" spans="2:29" x14ac:dyDescent="0.35">
      <c r="B9105" s="222">
        <v>918200</v>
      </c>
      <c r="C9105" s="208">
        <v>393719</v>
      </c>
      <c r="D9105" s="309">
        <v>21654.54</v>
      </c>
      <c r="E9105" s="206">
        <v>31497.52</v>
      </c>
      <c r="F9105" s="206">
        <v>35434.71</v>
      </c>
      <c r="G9105" s="205">
        <f t="shared" si="721"/>
        <v>0.42879438030930078</v>
      </c>
      <c r="H9105" s="207">
        <f t="shared" si="722"/>
        <v>0.45</v>
      </c>
      <c r="I9105" s="213">
        <v>374248</v>
      </c>
      <c r="J9105" s="213">
        <v>20583.64</v>
      </c>
      <c r="K9105" s="212">
        <v>29939.84</v>
      </c>
      <c r="L9105" s="212">
        <v>33682.32</v>
      </c>
      <c r="M9105" s="239">
        <f t="shared" si="719"/>
        <v>0.51519999999996802</v>
      </c>
      <c r="N9105" s="239"/>
      <c r="O9105" s="178"/>
      <c r="P9105" s="178"/>
      <c r="Q9105" s="178"/>
      <c r="R9105" s="178"/>
      <c r="S9105" s="178"/>
      <c r="T9105" s="178"/>
      <c r="U9105" s="178"/>
      <c r="V9105" s="178"/>
      <c r="W9105" s="178"/>
      <c r="X9105" s="178"/>
      <c r="Y9105" s="210">
        <f t="shared" si="718"/>
        <v>0.40758876061860161</v>
      </c>
      <c r="Z9105" s="211">
        <f t="shared" si="720"/>
        <v>0.44</v>
      </c>
      <c r="AA9105" s="178"/>
      <c r="AB9105" s="178"/>
      <c r="AC9105" s="178"/>
    </row>
    <row r="9106" spans="2:29" x14ac:dyDescent="0.35">
      <c r="B9106" s="222">
        <v>918300</v>
      </c>
      <c r="C9106" s="208">
        <v>393764</v>
      </c>
      <c r="D9106" s="309">
        <v>21657.02</v>
      </c>
      <c r="E9106" s="206">
        <v>31501.119999999999</v>
      </c>
      <c r="F9106" s="206">
        <v>35438.76</v>
      </c>
      <c r="G9106" s="205">
        <f t="shared" si="721"/>
        <v>0.42879668953501032</v>
      </c>
      <c r="H9106" s="207">
        <f t="shared" si="722"/>
        <v>0.45</v>
      </c>
      <c r="I9106" s="213">
        <v>374294</v>
      </c>
      <c r="J9106" s="213">
        <v>20586.169999999998</v>
      </c>
      <c r="K9106" s="212">
        <v>29943.52</v>
      </c>
      <c r="L9106" s="212">
        <v>33686.46</v>
      </c>
      <c r="M9106" s="239">
        <f t="shared" si="719"/>
        <v>0.51530000000027942</v>
      </c>
      <c r="N9106" s="239"/>
      <c r="O9106" s="178"/>
      <c r="P9106" s="178"/>
      <c r="Q9106" s="178"/>
      <c r="R9106" s="178"/>
      <c r="S9106" s="178"/>
      <c r="T9106" s="178"/>
      <c r="U9106" s="178"/>
      <c r="V9106" s="178"/>
      <c r="W9106" s="178"/>
      <c r="X9106" s="178"/>
      <c r="Y9106" s="210">
        <f t="shared" si="718"/>
        <v>0.40759446803876731</v>
      </c>
      <c r="Z9106" s="211">
        <f t="shared" si="720"/>
        <v>0.46</v>
      </c>
      <c r="AA9106" s="178"/>
      <c r="AB9106" s="178"/>
      <c r="AC9106" s="178"/>
    </row>
    <row r="9107" spans="2:29" x14ac:dyDescent="0.35">
      <c r="B9107" s="222">
        <v>918400</v>
      </c>
      <c r="C9107" s="208">
        <v>393809</v>
      </c>
      <c r="D9107" s="309">
        <v>21659.49</v>
      </c>
      <c r="E9107" s="206">
        <v>31504.720000000001</v>
      </c>
      <c r="F9107" s="206">
        <v>35442.81</v>
      </c>
      <c r="G9107" s="205">
        <f t="shared" si="721"/>
        <v>0.42879899825783974</v>
      </c>
      <c r="H9107" s="207">
        <f t="shared" si="722"/>
        <v>0.45</v>
      </c>
      <c r="I9107" s="213">
        <v>374338</v>
      </c>
      <c r="J9107" s="213">
        <v>20588.59</v>
      </c>
      <c r="K9107" s="212">
        <v>29947.040000000001</v>
      </c>
      <c r="L9107" s="212">
        <v>33690.42</v>
      </c>
      <c r="M9107" s="239">
        <f t="shared" si="719"/>
        <v>0.51519999999982247</v>
      </c>
      <c r="N9107" s="239"/>
      <c r="O9107" s="178"/>
      <c r="P9107" s="178"/>
      <c r="Q9107" s="178"/>
      <c r="R9107" s="178"/>
      <c r="S9107" s="178"/>
      <c r="T9107" s="178"/>
      <c r="U9107" s="178"/>
      <c r="V9107" s="178"/>
      <c r="W9107" s="178"/>
      <c r="X9107" s="178"/>
      <c r="Y9107" s="210">
        <f t="shared" si="718"/>
        <v>0.40759799651567946</v>
      </c>
      <c r="Z9107" s="211">
        <f t="shared" si="720"/>
        <v>0.44</v>
      </c>
      <c r="AA9107" s="178"/>
      <c r="AB9107" s="178"/>
      <c r="AC9107" s="178"/>
    </row>
    <row r="9108" spans="2:29" x14ac:dyDescent="0.35">
      <c r="B9108" s="222">
        <v>918500</v>
      </c>
      <c r="C9108" s="208">
        <v>393854</v>
      </c>
      <c r="D9108" s="309">
        <v>21661.97</v>
      </c>
      <c r="E9108" s="206">
        <v>31508.32</v>
      </c>
      <c r="F9108" s="206">
        <v>35446.86</v>
      </c>
      <c r="G9108" s="205">
        <f t="shared" si="721"/>
        <v>0.42880130647795317</v>
      </c>
      <c r="H9108" s="207">
        <f t="shared" si="722"/>
        <v>0.45</v>
      </c>
      <c r="I9108" s="213">
        <v>374384</v>
      </c>
      <c r="J9108" s="213">
        <v>20591.12</v>
      </c>
      <c r="K9108" s="212">
        <v>29950.720000000001</v>
      </c>
      <c r="L9108" s="212">
        <v>33694.559999999998</v>
      </c>
      <c r="M9108" s="239">
        <f t="shared" si="719"/>
        <v>0.51529999999955178</v>
      </c>
      <c r="N9108" s="239"/>
      <c r="O9108" s="178"/>
      <c r="P9108" s="178"/>
      <c r="Q9108" s="178"/>
      <c r="R9108" s="178"/>
      <c r="S9108" s="178"/>
      <c r="T9108" s="178"/>
      <c r="U9108" s="178"/>
      <c r="V9108" s="178"/>
      <c r="W9108" s="178"/>
      <c r="X9108" s="178"/>
      <c r="Y9108" s="210">
        <f t="shared" si="718"/>
        <v>0.40760370168753401</v>
      </c>
      <c r="Z9108" s="211">
        <f t="shared" si="720"/>
        <v>0.46</v>
      </c>
      <c r="AA9108" s="178"/>
      <c r="AB9108" s="178"/>
      <c r="AC9108" s="178"/>
    </row>
    <row r="9109" spans="2:29" x14ac:dyDescent="0.35">
      <c r="B9109" s="222">
        <v>918600</v>
      </c>
      <c r="C9109" s="208">
        <v>393899</v>
      </c>
      <c r="D9109" s="309">
        <v>21664.44</v>
      </c>
      <c r="E9109" s="206">
        <v>31511.919999999998</v>
      </c>
      <c r="F9109" s="206">
        <v>35450.910000000003</v>
      </c>
      <c r="G9109" s="205">
        <f t="shared" si="721"/>
        <v>0.42880361419551494</v>
      </c>
      <c r="H9109" s="207">
        <f t="shared" si="722"/>
        <v>0.45</v>
      </c>
      <c r="I9109" s="213">
        <v>374428</v>
      </c>
      <c r="J9109" s="213">
        <v>20593.54</v>
      </c>
      <c r="K9109" s="212">
        <v>29954.240000000002</v>
      </c>
      <c r="L9109" s="212">
        <v>33698.519999999997</v>
      </c>
      <c r="M9109" s="239">
        <f t="shared" si="719"/>
        <v>0.51519999999974975</v>
      </c>
      <c r="N9109" s="239"/>
      <c r="O9109" s="178"/>
      <c r="P9109" s="178"/>
      <c r="Q9109" s="178"/>
      <c r="R9109" s="178"/>
      <c r="S9109" s="178"/>
      <c r="T9109" s="178"/>
      <c r="U9109" s="178"/>
      <c r="V9109" s="178"/>
      <c r="W9109" s="178"/>
      <c r="X9109" s="178"/>
      <c r="Y9109" s="210">
        <f t="shared" si="718"/>
        <v>0.40760722839102981</v>
      </c>
      <c r="Z9109" s="211">
        <f t="shared" si="720"/>
        <v>0.44</v>
      </c>
      <c r="AA9109" s="178"/>
      <c r="AB9109" s="178"/>
      <c r="AC9109" s="178"/>
    </row>
    <row r="9110" spans="2:29" x14ac:dyDescent="0.35">
      <c r="B9110" s="222">
        <v>918700</v>
      </c>
      <c r="C9110" s="208">
        <v>393944</v>
      </c>
      <c r="D9110" s="309">
        <v>21666.92</v>
      </c>
      <c r="E9110" s="206">
        <v>31515.52</v>
      </c>
      <c r="F9110" s="206">
        <v>35454.959999999999</v>
      </c>
      <c r="G9110" s="205">
        <f t="shared" si="721"/>
        <v>0.42880592141068902</v>
      </c>
      <c r="H9110" s="207">
        <f t="shared" si="722"/>
        <v>0.45</v>
      </c>
      <c r="I9110" s="213">
        <v>374474</v>
      </c>
      <c r="J9110" s="213">
        <v>20596.07</v>
      </c>
      <c r="K9110" s="212">
        <v>29957.919999999998</v>
      </c>
      <c r="L9110" s="212">
        <v>33702.660000000003</v>
      </c>
      <c r="M9110" s="239">
        <f t="shared" si="719"/>
        <v>0.51529999999998832</v>
      </c>
      <c r="N9110" s="239"/>
      <c r="O9110" s="178"/>
      <c r="P9110" s="178"/>
      <c r="Q9110" s="178"/>
      <c r="R9110" s="178"/>
      <c r="S9110" s="178"/>
      <c r="T9110" s="178"/>
      <c r="U9110" s="178"/>
      <c r="V9110" s="178"/>
      <c r="W9110" s="178"/>
      <c r="X9110" s="178"/>
      <c r="Y9110" s="210">
        <f t="shared" si="718"/>
        <v>0.40761293131598997</v>
      </c>
      <c r="Z9110" s="211">
        <f t="shared" si="720"/>
        <v>0.46</v>
      </c>
      <c r="AA9110" s="178"/>
      <c r="AB9110" s="178"/>
      <c r="AC9110" s="178"/>
    </row>
    <row r="9111" spans="2:29" x14ac:dyDescent="0.35">
      <c r="B9111" s="222">
        <v>918800</v>
      </c>
      <c r="C9111" s="208">
        <v>393989</v>
      </c>
      <c r="D9111" s="309">
        <v>21669.39</v>
      </c>
      <c r="E9111" s="206">
        <v>31519.119999999999</v>
      </c>
      <c r="F9111" s="206">
        <v>35459.01</v>
      </c>
      <c r="G9111" s="205">
        <f t="shared" si="721"/>
        <v>0.42880822812363956</v>
      </c>
      <c r="H9111" s="207">
        <f t="shared" si="722"/>
        <v>0.45</v>
      </c>
      <c r="I9111" s="213">
        <v>374518</v>
      </c>
      <c r="J9111" s="213">
        <v>20598.490000000002</v>
      </c>
      <c r="K9111" s="212">
        <v>29961.439999999999</v>
      </c>
      <c r="L9111" s="212">
        <v>33706.620000000003</v>
      </c>
      <c r="M9111" s="239">
        <f t="shared" si="719"/>
        <v>0.51520000000025901</v>
      </c>
      <c r="N9111" s="239"/>
      <c r="O9111" s="178"/>
      <c r="P9111" s="178"/>
      <c r="Q9111" s="178"/>
      <c r="R9111" s="178"/>
      <c r="S9111" s="178"/>
      <c r="T9111" s="178"/>
      <c r="U9111" s="178"/>
      <c r="V9111" s="178"/>
      <c r="W9111" s="178"/>
      <c r="X9111" s="178"/>
      <c r="Y9111" s="210">
        <f t="shared" si="718"/>
        <v>0.40761645624727905</v>
      </c>
      <c r="Z9111" s="211">
        <f t="shared" si="720"/>
        <v>0.44</v>
      </c>
      <c r="AA9111" s="178"/>
      <c r="AB9111" s="178"/>
      <c r="AC9111" s="178"/>
    </row>
    <row r="9112" spans="2:29" x14ac:dyDescent="0.35">
      <c r="B9112" s="222">
        <v>918900</v>
      </c>
      <c r="C9112" s="208">
        <v>394034</v>
      </c>
      <c r="D9112" s="309">
        <v>21671.87</v>
      </c>
      <c r="E9112" s="206">
        <v>31522.720000000001</v>
      </c>
      <c r="F9112" s="206">
        <v>35463.06</v>
      </c>
      <c r="G9112" s="205">
        <f t="shared" si="721"/>
        <v>0.42881053433453042</v>
      </c>
      <c r="H9112" s="207">
        <f t="shared" si="722"/>
        <v>0.45</v>
      </c>
      <c r="I9112" s="213">
        <v>374564</v>
      </c>
      <c r="J9112" s="213">
        <v>20601.02</v>
      </c>
      <c r="K9112" s="212">
        <v>29965.119999999999</v>
      </c>
      <c r="L9112" s="212">
        <v>33710.76</v>
      </c>
      <c r="M9112" s="239">
        <f t="shared" si="719"/>
        <v>0.5152999999999156</v>
      </c>
      <c r="N9112" s="239"/>
      <c r="O9112" s="178"/>
      <c r="P9112" s="178"/>
      <c r="Q9112" s="178"/>
      <c r="R9112" s="178"/>
      <c r="S9112" s="178"/>
      <c r="T9112" s="178"/>
      <c r="U9112" s="178"/>
      <c r="V9112" s="178"/>
      <c r="W9112" s="178"/>
      <c r="X9112" s="178"/>
      <c r="Y9112" s="210">
        <f t="shared" si="718"/>
        <v>0.40762215692676024</v>
      </c>
      <c r="Z9112" s="211">
        <f t="shared" si="720"/>
        <v>0.46</v>
      </c>
      <c r="AA9112" s="178"/>
      <c r="AB9112" s="178"/>
      <c r="AC9112" s="178"/>
    </row>
    <row r="9113" spans="2:29" x14ac:dyDescent="0.35">
      <c r="B9113" s="222">
        <v>919000</v>
      </c>
      <c r="C9113" s="208">
        <v>394079</v>
      </c>
      <c r="D9113" s="309">
        <v>21674.34</v>
      </c>
      <c r="E9113" s="206">
        <v>31526.32</v>
      </c>
      <c r="F9113" s="206">
        <v>35467.11</v>
      </c>
      <c r="G9113" s="205">
        <f t="shared" si="721"/>
        <v>0.42881284004352554</v>
      </c>
      <c r="H9113" s="207">
        <f t="shared" si="722"/>
        <v>0.45</v>
      </c>
      <c r="I9113" s="213">
        <v>374608</v>
      </c>
      <c r="J9113" s="213">
        <v>20603.439999999999</v>
      </c>
      <c r="K9113" s="212">
        <v>29968.639999999999</v>
      </c>
      <c r="L9113" s="212">
        <v>33714.720000000001</v>
      </c>
      <c r="M9113" s="239">
        <f t="shared" si="719"/>
        <v>0.51520000000018629</v>
      </c>
      <c r="N9113" s="239"/>
      <c r="O9113" s="178"/>
      <c r="P9113" s="178"/>
      <c r="Q9113" s="178"/>
      <c r="R9113" s="178"/>
      <c r="S9113" s="178"/>
      <c r="T9113" s="178"/>
      <c r="U9113" s="178"/>
      <c r="V9113" s="178"/>
      <c r="W9113" s="178"/>
      <c r="X9113" s="178"/>
      <c r="Y9113" s="210">
        <f t="shared" si="718"/>
        <v>0.40762568008705113</v>
      </c>
      <c r="Z9113" s="211">
        <f t="shared" si="720"/>
        <v>0.44</v>
      </c>
      <c r="AA9113" s="178"/>
      <c r="AB9113" s="178"/>
      <c r="AC9113" s="178"/>
    </row>
    <row r="9114" spans="2:29" x14ac:dyDescent="0.35">
      <c r="B9114" s="222">
        <v>919100</v>
      </c>
      <c r="C9114" s="208">
        <v>394124</v>
      </c>
      <c r="D9114" s="309">
        <v>21676.82</v>
      </c>
      <c r="E9114" s="206">
        <v>31529.919999999998</v>
      </c>
      <c r="F9114" s="206">
        <v>35471.160000000003</v>
      </c>
      <c r="G9114" s="205">
        <f t="shared" si="721"/>
        <v>0.42881514525078884</v>
      </c>
      <c r="H9114" s="207">
        <f t="shared" si="722"/>
        <v>0.45</v>
      </c>
      <c r="I9114" s="213">
        <v>374654</v>
      </c>
      <c r="J9114" s="213">
        <v>20605.97</v>
      </c>
      <c r="K9114" s="212">
        <v>29972.32</v>
      </c>
      <c r="L9114" s="212">
        <v>33718.86</v>
      </c>
      <c r="M9114" s="239">
        <f t="shared" si="719"/>
        <v>0.51529999999984288</v>
      </c>
      <c r="N9114" s="239"/>
      <c r="O9114" s="178"/>
      <c r="P9114" s="178"/>
      <c r="Q9114" s="178"/>
      <c r="R9114" s="178"/>
      <c r="S9114" s="178"/>
      <c r="T9114" s="178"/>
      <c r="U9114" s="178"/>
      <c r="V9114" s="178"/>
      <c r="W9114" s="178"/>
      <c r="X9114" s="178"/>
      <c r="Y9114" s="210">
        <f t="shared" si="718"/>
        <v>0.40763137852246761</v>
      </c>
      <c r="Z9114" s="211">
        <f t="shared" si="720"/>
        <v>0.46</v>
      </c>
      <c r="AA9114" s="178"/>
      <c r="AB9114" s="178"/>
      <c r="AC9114" s="178"/>
    </row>
    <row r="9115" spans="2:29" x14ac:dyDescent="0.35">
      <c r="B9115" s="222">
        <v>919200</v>
      </c>
      <c r="C9115" s="208">
        <v>394169</v>
      </c>
      <c r="D9115" s="309">
        <v>21679.29</v>
      </c>
      <c r="E9115" s="206">
        <v>31533.52</v>
      </c>
      <c r="F9115" s="206">
        <v>35475.21</v>
      </c>
      <c r="G9115" s="205">
        <f t="shared" si="721"/>
        <v>0.42881744995648391</v>
      </c>
      <c r="H9115" s="207">
        <f t="shared" si="722"/>
        <v>0.45</v>
      </c>
      <c r="I9115" s="213">
        <v>374698</v>
      </c>
      <c r="J9115" s="213">
        <v>20608.39</v>
      </c>
      <c r="K9115" s="212">
        <v>29975.84</v>
      </c>
      <c r="L9115" s="212">
        <v>33722.82</v>
      </c>
      <c r="M9115" s="239">
        <f t="shared" si="719"/>
        <v>0.51519999999996802</v>
      </c>
      <c r="N9115" s="239"/>
      <c r="O9115" s="178"/>
      <c r="P9115" s="178"/>
      <c r="Q9115" s="178"/>
      <c r="R9115" s="178"/>
      <c r="S9115" s="178"/>
      <c r="T9115" s="178"/>
      <c r="U9115" s="178"/>
      <c r="V9115" s="178"/>
      <c r="W9115" s="178"/>
      <c r="X9115" s="178"/>
      <c r="Y9115" s="210">
        <f t="shared" si="718"/>
        <v>0.40763489991296781</v>
      </c>
      <c r="Z9115" s="211">
        <f t="shared" si="720"/>
        <v>0.44</v>
      </c>
      <c r="AA9115" s="178"/>
      <c r="AB9115" s="178"/>
      <c r="AC9115" s="178"/>
    </row>
    <row r="9116" spans="2:29" x14ac:dyDescent="0.35">
      <c r="B9116" s="222">
        <v>919300</v>
      </c>
      <c r="C9116" s="208">
        <v>394214</v>
      </c>
      <c r="D9116" s="309">
        <v>21681.77</v>
      </c>
      <c r="E9116" s="206">
        <v>31537.119999999999</v>
      </c>
      <c r="F9116" s="206">
        <v>35479.26</v>
      </c>
      <c r="G9116" s="205">
        <f t="shared" si="721"/>
        <v>0.4288197541607745</v>
      </c>
      <c r="H9116" s="207">
        <f t="shared" si="722"/>
        <v>0.45</v>
      </c>
      <c r="I9116" s="213">
        <v>374744</v>
      </c>
      <c r="J9116" s="213">
        <v>20610.919999999998</v>
      </c>
      <c r="K9116" s="212">
        <v>29979.52</v>
      </c>
      <c r="L9116" s="212">
        <v>33726.959999999999</v>
      </c>
      <c r="M9116" s="239">
        <f t="shared" si="719"/>
        <v>0.51530000000027942</v>
      </c>
      <c r="N9116" s="239"/>
      <c r="O9116" s="178"/>
      <c r="P9116" s="178"/>
      <c r="Q9116" s="178"/>
      <c r="R9116" s="178"/>
      <c r="S9116" s="178"/>
      <c r="T9116" s="178"/>
      <c r="U9116" s="178"/>
      <c r="V9116" s="178"/>
      <c r="W9116" s="178"/>
      <c r="X9116" s="178"/>
      <c r="Y9116" s="210">
        <f t="shared" si="718"/>
        <v>0.40764059610573261</v>
      </c>
      <c r="Z9116" s="211">
        <f t="shared" si="720"/>
        <v>0.46</v>
      </c>
      <c r="AA9116" s="178"/>
      <c r="AB9116" s="178"/>
      <c r="AC9116" s="178"/>
    </row>
    <row r="9117" spans="2:29" x14ac:dyDescent="0.35">
      <c r="B9117" s="222">
        <v>919400</v>
      </c>
      <c r="C9117" s="208">
        <v>394259</v>
      </c>
      <c r="D9117" s="309">
        <v>21684.240000000002</v>
      </c>
      <c r="E9117" s="206">
        <v>31540.720000000001</v>
      </c>
      <c r="F9117" s="206">
        <v>35483.31</v>
      </c>
      <c r="G9117" s="205">
        <f t="shared" si="721"/>
        <v>0.42882205786382421</v>
      </c>
      <c r="H9117" s="207">
        <f t="shared" si="722"/>
        <v>0.45</v>
      </c>
      <c r="I9117" s="213">
        <v>374788</v>
      </c>
      <c r="J9117" s="213">
        <v>20613.34</v>
      </c>
      <c r="K9117" s="212">
        <v>29983.040000000001</v>
      </c>
      <c r="L9117" s="212">
        <v>33730.92</v>
      </c>
      <c r="M9117" s="239">
        <f t="shared" si="719"/>
        <v>0.51519999999982247</v>
      </c>
      <c r="N9117" s="239"/>
      <c r="O9117" s="178"/>
      <c r="P9117" s="178"/>
      <c r="Q9117" s="178"/>
      <c r="R9117" s="178"/>
      <c r="S9117" s="178"/>
      <c r="T9117" s="178"/>
      <c r="U9117" s="178"/>
      <c r="V9117" s="178"/>
      <c r="W9117" s="178"/>
      <c r="X9117" s="178"/>
      <c r="Y9117" s="210">
        <f t="shared" si="718"/>
        <v>0.40764411572764847</v>
      </c>
      <c r="Z9117" s="211">
        <f t="shared" si="720"/>
        <v>0.44</v>
      </c>
      <c r="AA9117" s="178"/>
      <c r="AB9117" s="178"/>
      <c r="AC9117" s="178"/>
    </row>
    <row r="9118" spans="2:29" x14ac:dyDescent="0.35">
      <c r="B9118" s="222">
        <v>919500</v>
      </c>
      <c r="C9118" s="208">
        <v>394304</v>
      </c>
      <c r="D9118" s="309">
        <v>21686.720000000001</v>
      </c>
      <c r="E9118" s="206">
        <v>31544.32</v>
      </c>
      <c r="F9118" s="206">
        <v>35487.360000000001</v>
      </c>
      <c r="G9118" s="205">
        <f t="shared" si="721"/>
        <v>0.42882436106579663</v>
      </c>
      <c r="H9118" s="207">
        <f t="shared" si="722"/>
        <v>0.45</v>
      </c>
      <c r="I9118" s="213">
        <v>374834</v>
      </c>
      <c r="J9118" s="213">
        <v>20615.87</v>
      </c>
      <c r="K9118" s="212">
        <v>29986.720000000001</v>
      </c>
      <c r="L9118" s="212">
        <v>33735.06</v>
      </c>
      <c r="M9118" s="239">
        <f t="shared" si="719"/>
        <v>0.51529999999955178</v>
      </c>
      <c r="N9118" s="239"/>
      <c r="O9118" s="178"/>
      <c r="P9118" s="178"/>
      <c r="Q9118" s="178"/>
      <c r="R9118" s="178"/>
      <c r="S9118" s="178"/>
      <c r="T9118" s="178"/>
      <c r="U9118" s="178"/>
      <c r="V9118" s="178"/>
      <c r="W9118" s="178"/>
      <c r="X9118" s="178"/>
      <c r="Y9118" s="210">
        <f t="shared" si="718"/>
        <v>0.40764980967917347</v>
      </c>
      <c r="Z9118" s="211">
        <f t="shared" si="720"/>
        <v>0.46</v>
      </c>
      <c r="AA9118" s="178"/>
      <c r="AB9118" s="178"/>
      <c r="AC9118" s="178"/>
    </row>
    <row r="9119" spans="2:29" x14ac:dyDescent="0.35">
      <c r="B9119" s="222">
        <v>919600</v>
      </c>
      <c r="C9119" s="208">
        <v>394349</v>
      </c>
      <c r="D9119" s="309">
        <v>21689.19</v>
      </c>
      <c r="E9119" s="206">
        <v>31547.919999999998</v>
      </c>
      <c r="F9119" s="206">
        <v>35491.410000000003</v>
      </c>
      <c r="G9119" s="205">
        <f t="shared" si="721"/>
        <v>0.42882666376685513</v>
      </c>
      <c r="H9119" s="207">
        <f t="shared" si="722"/>
        <v>0.45</v>
      </c>
      <c r="I9119" s="213">
        <v>374878</v>
      </c>
      <c r="J9119" s="213">
        <v>20618.29</v>
      </c>
      <c r="K9119" s="212">
        <v>29990.240000000002</v>
      </c>
      <c r="L9119" s="212">
        <v>33739.019999999997</v>
      </c>
      <c r="M9119" s="239">
        <f t="shared" si="719"/>
        <v>0.51519999999974975</v>
      </c>
      <c r="N9119" s="239"/>
      <c r="O9119" s="178"/>
      <c r="P9119" s="178"/>
      <c r="Q9119" s="178"/>
      <c r="R9119" s="178"/>
      <c r="S9119" s="178"/>
      <c r="T9119" s="178"/>
      <c r="U9119" s="178"/>
      <c r="V9119" s="178"/>
      <c r="W9119" s="178"/>
      <c r="X9119" s="178"/>
      <c r="Y9119" s="210">
        <f t="shared" si="718"/>
        <v>0.40765332753371031</v>
      </c>
      <c r="Z9119" s="211">
        <f t="shared" si="720"/>
        <v>0.44</v>
      </c>
      <c r="AA9119" s="178"/>
      <c r="AB9119" s="178"/>
      <c r="AC9119" s="178"/>
    </row>
    <row r="9120" spans="2:29" x14ac:dyDescent="0.35">
      <c r="B9120" s="222">
        <v>919700</v>
      </c>
      <c r="C9120" s="208">
        <v>394394</v>
      </c>
      <c r="D9120" s="309">
        <v>21691.67</v>
      </c>
      <c r="E9120" s="206">
        <v>31551.52</v>
      </c>
      <c r="F9120" s="206">
        <v>35495.46</v>
      </c>
      <c r="G9120" s="205">
        <f t="shared" si="721"/>
        <v>0.42882896596716319</v>
      </c>
      <c r="H9120" s="207">
        <f t="shared" si="722"/>
        <v>0.45</v>
      </c>
      <c r="I9120" s="213">
        <v>374924</v>
      </c>
      <c r="J9120" s="213">
        <v>20620.82</v>
      </c>
      <c r="K9120" s="212">
        <v>29993.919999999998</v>
      </c>
      <c r="L9120" s="212">
        <v>33743.160000000003</v>
      </c>
      <c r="M9120" s="239">
        <f t="shared" si="719"/>
        <v>0.51529999999998832</v>
      </c>
      <c r="N9120" s="239"/>
      <c r="O9120" s="178"/>
      <c r="P9120" s="178"/>
      <c r="Q9120" s="178"/>
      <c r="R9120" s="178"/>
      <c r="S9120" s="178"/>
      <c r="T9120" s="178"/>
      <c r="U9120" s="178"/>
      <c r="V9120" s="178"/>
      <c r="W9120" s="178"/>
      <c r="X9120" s="178"/>
      <c r="Y9120" s="210">
        <f t="shared" si="718"/>
        <v>0.4076590192454061</v>
      </c>
      <c r="Z9120" s="211">
        <f t="shared" si="720"/>
        <v>0.46</v>
      </c>
      <c r="AA9120" s="178"/>
      <c r="AB9120" s="178"/>
      <c r="AC9120" s="178"/>
    </row>
    <row r="9121" spans="2:29" x14ac:dyDescent="0.35">
      <c r="B9121" s="222">
        <v>919800</v>
      </c>
      <c r="C9121" s="208">
        <v>394439</v>
      </c>
      <c r="D9121" s="309">
        <v>21694.14</v>
      </c>
      <c r="E9121" s="206">
        <v>31555.119999999999</v>
      </c>
      <c r="F9121" s="206">
        <v>35499.51</v>
      </c>
      <c r="G9121" s="205">
        <f t="shared" si="721"/>
        <v>0.42883126766688412</v>
      </c>
      <c r="H9121" s="207">
        <f t="shared" si="722"/>
        <v>0.45</v>
      </c>
      <c r="I9121" s="213">
        <v>374968</v>
      </c>
      <c r="J9121" s="213">
        <v>20623.240000000002</v>
      </c>
      <c r="K9121" s="212">
        <v>29997.439999999999</v>
      </c>
      <c r="L9121" s="212">
        <v>33747.120000000003</v>
      </c>
      <c r="M9121" s="239">
        <f t="shared" si="719"/>
        <v>0.51520000000025901</v>
      </c>
      <c r="N9121" s="239"/>
      <c r="O9121" s="178"/>
      <c r="P9121" s="178"/>
      <c r="Q9121" s="178"/>
      <c r="R9121" s="178"/>
      <c r="S9121" s="178"/>
      <c r="T9121" s="178"/>
      <c r="U9121" s="178"/>
      <c r="V9121" s="178"/>
      <c r="W9121" s="178"/>
      <c r="X9121" s="178"/>
      <c r="Y9121" s="210">
        <f t="shared" si="718"/>
        <v>0.40766253533376823</v>
      </c>
      <c r="Z9121" s="211">
        <f t="shared" si="720"/>
        <v>0.44</v>
      </c>
      <c r="AA9121" s="178"/>
      <c r="AB9121" s="178"/>
      <c r="AC9121" s="178"/>
    </row>
    <row r="9122" spans="2:29" x14ac:dyDescent="0.35">
      <c r="B9122" s="222">
        <v>919900</v>
      </c>
      <c r="C9122" s="208">
        <v>394484</v>
      </c>
      <c r="D9122" s="309">
        <v>21696.62</v>
      </c>
      <c r="E9122" s="206">
        <v>31558.720000000001</v>
      </c>
      <c r="F9122" s="206">
        <v>35503.56</v>
      </c>
      <c r="G9122" s="205">
        <f t="shared" si="721"/>
        <v>0.42883356886618113</v>
      </c>
      <c r="H9122" s="207">
        <f t="shared" si="722"/>
        <v>0.45</v>
      </c>
      <c r="I9122" s="213">
        <v>375014</v>
      </c>
      <c r="J9122" s="213">
        <v>20625.77</v>
      </c>
      <c r="K9122" s="212">
        <v>30001.119999999999</v>
      </c>
      <c r="L9122" s="212">
        <v>33751.26</v>
      </c>
      <c r="M9122" s="239">
        <f t="shared" si="719"/>
        <v>0.5152999999999156</v>
      </c>
      <c r="N9122" s="239"/>
      <c r="O9122" s="178"/>
      <c r="P9122" s="178"/>
      <c r="Q9122" s="178"/>
      <c r="R9122" s="178"/>
      <c r="S9122" s="178"/>
      <c r="T9122" s="178"/>
      <c r="U9122" s="178"/>
      <c r="V9122" s="178"/>
      <c r="W9122" s="178"/>
      <c r="X9122" s="178"/>
      <c r="Y9122" s="210">
        <f t="shared" si="718"/>
        <v>0.40766822480704423</v>
      </c>
      <c r="Z9122" s="211">
        <f t="shared" si="720"/>
        <v>0.46</v>
      </c>
      <c r="AA9122" s="178"/>
      <c r="AB9122" s="178"/>
      <c r="AC9122" s="178"/>
    </row>
    <row r="9123" spans="2:29" x14ac:dyDescent="0.35">
      <c r="B9123" s="222">
        <v>920000</v>
      </c>
      <c r="C9123" s="208">
        <v>394529</v>
      </c>
      <c r="D9123" s="309">
        <v>21699.09</v>
      </c>
      <c r="E9123" s="206">
        <v>31562.32</v>
      </c>
      <c r="F9123" s="206">
        <v>35507.61</v>
      </c>
      <c r="G9123" s="205">
        <f t="shared" si="721"/>
        <v>0.42883586956521741</v>
      </c>
      <c r="H9123" s="207">
        <f t="shared" si="722"/>
        <v>0.45</v>
      </c>
      <c r="I9123" s="213">
        <v>375058</v>
      </c>
      <c r="J9123" s="213">
        <v>20628.189999999999</v>
      </c>
      <c r="K9123" s="212">
        <v>30004.639999999999</v>
      </c>
      <c r="L9123" s="212">
        <v>33755.22</v>
      </c>
      <c r="M9123" s="239">
        <f t="shared" si="719"/>
        <v>0.51520000000018629</v>
      </c>
      <c r="N9123" s="239"/>
      <c r="O9123" s="178"/>
      <c r="P9123" s="178"/>
      <c r="Q9123" s="178"/>
      <c r="R9123" s="178"/>
      <c r="S9123" s="178"/>
      <c r="T9123" s="178"/>
      <c r="U9123" s="178"/>
      <c r="V9123" s="178"/>
      <c r="W9123" s="178"/>
      <c r="X9123" s="178"/>
      <c r="Y9123" s="210">
        <f t="shared" si="718"/>
        <v>0.40767173913043481</v>
      </c>
      <c r="Z9123" s="211">
        <f t="shared" si="720"/>
        <v>0.44</v>
      </c>
      <c r="AA9123" s="178"/>
      <c r="AB9123" s="178"/>
      <c r="AC9123" s="178"/>
    </row>
    <row r="9124" spans="2:29" x14ac:dyDescent="0.35">
      <c r="B9124" s="222">
        <v>920100</v>
      </c>
      <c r="C9124" s="208">
        <v>394574</v>
      </c>
      <c r="D9124" s="309">
        <v>21701.57</v>
      </c>
      <c r="E9124" s="206">
        <v>31565.919999999998</v>
      </c>
      <c r="F9124" s="206">
        <v>35511.660000000003</v>
      </c>
      <c r="G9124" s="205">
        <f t="shared" si="721"/>
        <v>0.42883816976415606</v>
      </c>
      <c r="H9124" s="207">
        <f t="shared" si="722"/>
        <v>0.45</v>
      </c>
      <c r="I9124" s="213">
        <v>375104</v>
      </c>
      <c r="J9124" s="213">
        <v>20630.72</v>
      </c>
      <c r="K9124" s="212">
        <v>30008.32</v>
      </c>
      <c r="L9124" s="212">
        <v>33759.360000000001</v>
      </c>
      <c r="M9124" s="239">
        <f t="shared" si="719"/>
        <v>0.51529999999984288</v>
      </c>
      <c r="N9124" s="239"/>
      <c r="O9124" s="178"/>
      <c r="P9124" s="178"/>
      <c r="Q9124" s="178"/>
      <c r="R9124" s="178"/>
      <c r="S9124" s="178"/>
      <c r="T9124" s="178"/>
      <c r="U9124" s="178"/>
      <c r="V9124" s="178"/>
      <c r="W9124" s="178"/>
      <c r="X9124" s="178"/>
      <c r="Y9124" s="210">
        <f t="shared" si="718"/>
        <v>0.40767742636669929</v>
      </c>
      <c r="Z9124" s="211">
        <f t="shared" si="720"/>
        <v>0.46</v>
      </c>
      <c r="AA9124" s="178"/>
      <c r="AB9124" s="178"/>
      <c r="AC9124" s="178"/>
    </row>
    <row r="9125" spans="2:29" x14ac:dyDescent="0.35">
      <c r="B9125" s="222">
        <v>920200</v>
      </c>
      <c r="C9125" s="208">
        <v>394619</v>
      </c>
      <c r="D9125" s="309">
        <v>21704.04</v>
      </c>
      <c r="E9125" s="206">
        <v>31569.52</v>
      </c>
      <c r="F9125" s="206">
        <v>35515.71</v>
      </c>
      <c r="G9125" s="205">
        <f t="shared" si="721"/>
        <v>0.42884046946316018</v>
      </c>
      <c r="H9125" s="207">
        <f t="shared" si="722"/>
        <v>0.45</v>
      </c>
      <c r="I9125" s="213">
        <v>375148</v>
      </c>
      <c r="J9125" s="213">
        <v>20633.14</v>
      </c>
      <c r="K9125" s="212">
        <v>30011.84</v>
      </c>
      <c r="L9125" s="212">
        <v>33763.32</v>
      </c>
      <c r="M9125" s="239">
        <f t="shared" si="719"/>
        <v>0.51519999999996802</v>
      </c>
      <c r="N9125" s="239"/>
      <c r="O9125" s="178"/>
      <c r="P9125" s="178"/>
      <c r="Q9125" s="178"/>
      <c r="R9125" s="178"/>
      <c r="S9125" s="178"/>
      <c r="T9125" s="178"/>
      <c r="U9125" s="178"/>
      <c r="V9125" s="178"/>
      <c r="W9125" s="178"/>
      <c r="X9125" s="178"/>
      <c r="Y9125" s="210">
        <f t="shared" si="718"/>
        <v>0.40768093892632035</v>
      </c>
      <c r="Z9125" s="211">
        <f t="shared" si="720"/>
        <v>0.44</v>
      </c>
      <c r="AA9125" s="178"/>
      <c r="AB9125" s="178"/>
      <c r="AC9125" s="178"/>
    </row>
    <row r="9126" spans="2:29" x14ac:dyDescent="0.35">
      <c r="B9126" s="222">
        <v>920300</v>
      </c>
      <c r="C9126" s="208">
        <v>394664</v>
      </c>
      <c r="D9126" s="309">
        <v>21706.52</v>
      </c>
      <c r="E9126" s="206">
        <v>31573.119999999999</v>
      </c>
      <c r="F9126" s="206">
        <v>35519.760000000002</v>
      </c>
      <c r="G9126" s="205">
        <f t="shared" si="721"/>
        <v>0.42884276866239268</v>
      </c>
      <c r="H9126" s="207">
        <f t="shared" si="722"/>
        <v>0.45</v>
      </c>
      <c r="I9126" s="213">
        <v>375194</v>
      </c>
      <c r="J9126" s="213">
        <v>20635.669999999998</v>
      </c>
      <c r="K9126" s="212">
        <v>30015.52</v>
      </c>
      <c r="L9126" s="212">
        <v>33767.46</v>
      </c>
      <c r="M9126" s="239">
        <f t="shared" si="719"/>
        <v>0.51530000000027942</v>
      </c>
      <c r="N9126" s="239"/>
      <c r="O9126" s="178"/>
      <c r="P9126" s="178"/>
      <c r="Q9126" s="178"/>
      <c r="R9126" s="178"/>
      <c r="S9126" s="178"/>
      <c r="T9126" s="178"/>
      <c r="U9126" s="178"/>
      <c r="V9126" s="178"/>
      <c r="W9126" s="178"/>
      <c r="X9126" s="178"/>
      <c r="Y9126" s="210">
        <f t="shared" si="718"/>
        <v>0.40768662392698035</v>
      </c>
      <c r="Z9126" s="211">
        <f t="shared" si="720"/>
        <v>0.46</v>
      </c>
      <c r="AA9126" s="178"/>
      <c r="AB9126" s="178"/>
      <c r="AC9126" s="178"/>
    </row>
    <row r="9127" spans="2:29" x14ac:dyDescent="0.35">
      <c r="B9127" s="222">
        <v>920400</v>
      </c>
      <c r="C9127" s="208">
        <v>394709</v>
      </c>
      <c r="D9127" s="309">
        <v>21708.99</v>
      </c>
      <c r="E9127" s="206">
        <v>31576.720000000001</v>
      </c>
      <c r="F9127" s="206">
        <v>35523.81</v>
      </c>
      <c r="G9127" s="205">
        <f t="shared" si="721"/>
        <v>0.4288450673620165</v>
      </c>
      <c r="H9127" s="207">
        <f t="shared" si="722"/>
        <v>0.45</v>
      </c>
      <c r="I9127" s="213">
        <v>375238</v>
      </c>
      <c r="J9127" s="213">
        <v>20638.09</v>
      </c>
      <c r="K9127" s="212">
        <v>30019.040000000001</v>
      </c>
      <c r="L9127" s="212">
        <v>33771.42</v>
      </c>
      <c r="M9127" s="239">
        <f t="shared" si="719"/>
        <v>0.51519999999982247</v>
      </c>
      <c r="N9127" s="239"/>
      <c r="O9127" s="178"/>
      <c r="P9127" s="178"/>
      <c r="Q9127" s="178"/>
      <c r="R9127" s="178"/>
      <c r="S9127" s="178"/>
      <c r="T9127" s="178"/>
      <c r="U9127" s="178"/>
      <c r="V9127" s="178"/>
      <c r="W9127" s="178"/>
      <c r="X9127" s="178"/>
      <c r="Y9127" s="210">
        <f t="shared" si="718"/>
        <v>0.40769013472403304</v>
      </c>
      <c r="Z9127" s="211">
        <f t="shared" si="720"/>
        <v>0.44</v>
      </c>
      <c r="AA9127" s="178"/>
      <c r="AB9127" s="178"/>
      <c r="AC9127" s="178"/>
    </row>
    <row r="9128" spans="2:29" x14ac:dyDescent="0.35">
      <c r="B9128" s="222">
        <v>920500</v>
      </c>
      <c r="C9128" s="208">
        <v>394754</v>
      </c>
      <c r="D9128" s="309">
        <v>21711.47</v>
      </c>
      <c r="E9128" s="206">
        <v>31580.32</v>
      </c>
      <c r="F9128" s="206">
        <v>35527.86</v>
      </c>
      <c r="G9128" s="205">
        <f t="shared" si="721"/>
        <v>0.42884736556219444</v>
      </c>
      <c r="H9128" s="207">
        <f t="shared" si="722"/>
        <v>0.45</v>
      </c>
      <c r="I9128" s="213">
        <v>375284</v>
      </c>
      <c r="J9128" s="213">
        <v>20640.62</v>
      </c>
      <c r="K9128" s="212">
        <v>30022.720000000001</v>
      </c>
      <c r="L9128" s="212">
        <v>33775.56</v>
      </c>
      <c r="M9128" s="239">
        <f t="shared" si="719"/>
        <v>0.51529999999955178</v>
      </c>
      <c r="N9128" s="239"/>
      <c r="O9128" s="178"/>
      <c r="P9128" s="178"/>
      <c r="Q9128" s="178"/>
      <c r="R9128" s="178"/>
      <c r="S9128" s="178"/>
      <c r="T9128" s="178"/>
      <c r="U9128" s="178"/>
      <c r="V9128" s="178"/>
      <c r="W9128" s="178"/>
      <c r="X9128" s="178"/>
      <c r="Y9128" s="210">
        <f t="shared" si="718"/>
        <v>0.40769581749049427</v>
      </c>
      <c r="Z9128" s="211">
        <f t="shared" si="720"/>
        <v>0.46</v>
      </c>
      <c r="AA9128" s="178"/>
      <c r="AB9128" s="178"/>
      <c r="AC9128" s="178"/>
    </row>
    <row r="9129" spans="2:29" x14ac:dyDescent="0.35">
      <c r="B9129" s="222">
        <v>920600</v>
      </c>
      <c r="C9129" s="208">
        <v>394799</v>
      </c>
      <c r="D9129" s="309">
        <v>21713.94</v>
      </c>
      <c r="E9129" s="206">
        <v>31583.919999999998</v>
      </c>
      <c r="F9129" s="206">
        <v>35531.910000000003</v>
      </c>
      <c r="G9129" s="205">
        <f t="shared" si="721"/>
        <v>0.42884966326308926</v>
      </c>
      <c r="H9129" s="207">
        <f t="shared" si="722"/>
        <v>0.45</v>
      </c>
      <c r="I9129" s="213">
        <v>375328</v>
      </c>
      <c r="J9129" s="213">
        <v>20643.04</v>
      </c>
      <c r="K9129" s="212">
        <v>30026.240000000002</v>
      </c>
      <c r="L9129" s="212">
        <v>33779.519999999997</v>
      </c>
      <c r="M9129" s="239">
        <f t="shared" si="719"/>
        <v>0.51519999999974975</v>
      </c>
      <c r="N9129" s="239"/>
      <c r="O9129" s="178"/>
      <c r="P9129" s="178"/>
      <c r="Q9129" s="178"/>
      <c r="R9129" s="178"/>
      <c r="S9129" s="178"/>
      <c r="T9129" s="178"/>
      <c r="U9129" s="178"/>
      <c r="V9129" s="178"/>
      <c r="W9129" s="178"/>
      <c r="X9129" s="178"/>
      <c r="Y9129" s="210">
        <f t="shared" si="718"/>
        <v>0.40769932652617857</v>
      </c>
      <c r="Z9129" s="211">
        <f t="shared" si="720"/>
        <v>0.44</v>
      </c>
      <c r="AA9129" s="178"/>
      <c r="AB9129" s="178"/>
      <c r="AC9129" s="178"/>
    </row>
    <row r="9130" spans="2:29" x14ac:dyDescent="0.35">
      <c r="B9130" s="222">
        <v>920700</v>
      </c>
      <c r="C9130" s="208">
        <v>394844</v>
      </c>
      <c r="D9130" s="309">
        <v>21716.42</v>
      </c>
      <c r="E9130" s="206">
        <v>31587.52</v>
      </c>
      <c r="F9130" s="206">
        <v>35535.96</v>
      </c>
      <c r="G9130" s="205">
        <f t="shared" si="721"/>
        <v>0.42885196046486368</v>
      </c>
      <c r="H9130" s="207">
        <f t="shared" si="722"/>
        <v>0.45</v>
      </c>
      <c r="I9130" s="213">
        <v>375374</v>
      </c>
      <c r="J9130" s="213">
        <v>20645.57</v>
      </c>
      <c r="K9130" s="212">
        <v>30029.919999999998</v>
      </c>
      <c r="L9130" s="212">
        <v>33783.660000000003</v>
      </c>
      <c r="M9130" s="239">
        <f t="shared" si="719"/>
        <v>0.51529999999998832</v>
      </c>
      <c r="N9130" s="239"/>
      <c r="O9130" s="178"/>
      <c r="P9130" s="178"/>
      <c r="Q9130" s="178"/>
      <c r="R9130" s="178"/>
      <c r="S9130" s="178"/>
      <c r="T9130" s="178"/>
      <c r="U9130" s="178"/>
      <c r="V9130" s="178"/>
      <c r="W9130" s="178"/>
      <c r="X9130" s="178"/>
      <c r="Y9130" s="210">
        <f t="shared" si="718"/>
        <v>0.40770500705984575</v>
      </c>
      <c r="Z9130" s="211">
        <f t="shared" si="720"/>
        <v>0.46</v>
      </c>
      <c r="AA9130" s="178"/>
      <c r="AB9130" s="178"/>
      <c r="AC9130" s="178"/>
    </row>
    <row r="9131" spans="2:29" x14ac:dyDescent="0.35">
      <c r="B9131" s="222">
        <v>920800</v>
      </c>
      <c r="C9131" s="208">
        <v>394889</v>
      </c>
      <c r="D9131" s="309">
        <v>21718.89</v>
      </c>
      <c r="E9131" s="206">
        <v>31591.119999999999</v>
      </c>
      <c r="F9131" s="206">
        <v>35540.01</v>
      </c>
      <c r="G9131" s="205">
        <f t="shared" si="721"/>
        <v>0.42885425716768028</v>
      </c>
      <c r="H9131" s="207">
        <f t="shared" si="722"/>
        <v>0.45</v>
      </c>
      <c r="I9131" s="213">
        <v>375418</v>
      </c>
      <c r="J9131" s="213">
        <v>20647.990000000002</v>
      </c>
      <c r="K9131" s="212">
        <v>30033.439999999999</v>
      </c>
      <c r="L9131" s="212">
        <v>33787.620000000003</v>
      </c>
      <c r="M9131" s="239">
        <f t="shared" si="719"/>
        <v>0.51520000000025901</v>
      </c>
      <c r="N9131" s="239"/>
      <c r="O9131" s="178"/>
      <c r="P9131" s="178"/>
      <c r="Q9131" s="178"/>
      <c r="R9131" s="178"/>
      <c r="S9131" s="178"/>
      <c r="T9131" s="178"/>
      <c r="U9131" s="178"/>
      <c r="V9131" s="178"/>
      <c r="W9131" s="178"/>
      <c r="X9131" s="178"/>
      <c r="Y9131" s="210">
        <f t="shared" si="718"/>
        <v>0.40770851433536054</v>
      </c>
      <c r="Z9131" s="211">
        <f t="shared" si="720"/>
        <v>0.44</v>
      </c>
      <c r="AA9131" s="178"/>
      <c r="AB9131" s="178"/>
      <c r="AC9131" s="178"/>
    </row>
    <row r="9132" spans="2:29" x14ac:dyDescent="0.35">
      <c r="B9132" s="222">
        <v>920900</v>
      </c>
      <c r="C9132" s="208">
        <v>394934</v>
      </c>
      <c r="D9132" s="309">
        <v>21721.37</v>
      </c>
      <c r="E9132" s="206">
        <v>31594.720000000001</v>
      </c>
      <c r="F9132" s="206">
        <v>35544.06</v>
      </c>
      <c r="G9132" s="205">
        <f t="shared" si="721"/>
        <v>0.42885655337170159</v>
      </c>
      <c r="H9132" s="207">
        <f t="shared" si="722"/>
        <v>0.45</v>
      </c>
      <c r="I9132" s="213">
        <v>375464</v>
      </c>
      <c r="J9132" s="213">
        <v>20650.52</v>
      </c>
      <c r="K9132" s="212">
        <v>30037.119999999999</v>
      </c>
      <c r="L9132" s="212">
        <v>33791.760000000002</v>
      </c>
      <c r="M9132" s="239">
        <f t="shared" si="719"/>
        <v>0.5152999999999156</v>
      </c>
      <c r="N9132" s="239"/>
      <c r="O9132" s="178"/>
      <c r="P9132" s="178"/>
      <c r="Q9132" s="178"/>
      <c r="R9132" s="178"/>
      <c r="S9132" s="178"/>
      <c r="T9132" s="178"/>
      <c r="U9132" s="178"/>
      <c r="V9132" s="178"/>
      <c r="W9132" s="178"/>
      <c r="X9132" s="178"/>
      <c r="Y9132" s="210">
        <f t="shared" si="718"/>
        <v>0.40771419263763709</v>
      </c>
      <c r="Z9132" s="211">
        <f t="shared" si="720"/>
        <v>0.46</v>
      </c>
      <c r="AA9132" s="178"/>
      <c r="AB9132" s="178"/>
      <c r="AC9132" s="178"/>
    </row>
    <row r="9133" spans="2:29" x14ac:dyDescent="0.35">
      <c r="B9133" s="222">
        <v>921000</v>
      </c>
      <c r="C9133" s="208">
        <v>394979</v>
      </c>
      <c r="D9133" s="309">
        <v>21723.84</v>
      </c>
      <c r="E9133" s="206">
        <v>31598.32</v>
      </c>
      <c r="F9133" s="206">
        <v>35548.11</v>
      </c>
      <c r="G9133" s="205">
        <f t="shared" si="721"/>
        <v>0.4288588490770901</v>
      </c>
      <c r="H9133" s="207">
        <f t="shared" si="722"/>
        <v>0.45</v>
      </c>
      <c r="I9133" s="213">
        <v>375508</v>
      </c>
      <c r="J9133" s="213">
        <v>20652.939999999999</v>
      </c>
      <c r="K9133" s="212">
        <v>30040.639999999999</v>
      </c>
      <c r="L9133" s="212">
        <v>33795.72</v>
      </c>
      <c r="M9133" s="239">
        <f t="shared" si="719"/>
        <v>0.51520000000018629</v>
      </c>
      <c r="N9133" s="239"/>
      <c r="O9133" s="178"/>
      <c r="P9133" s="178"/>
      <c r="Q9133" s="178"/>
      <c r="R9133" s="178"/>
      <c r="S9133" s="178"/>
      <c r="T9133" s="178"/>
      <c r="U9133" s="178"/>
      <c r="V9133" s="178"/>
      <c r="W9133" s="178"/>
      <c r="X9133" s="178"/>
      <c r="Y9133" s="210">
        <f t="shared" si="718"/>
        <v>0.40771769815418024</v>
      </c>
      <c r="Z9133" s="211">
        <f t="shared" si="720"/>
        <v>0.44</v>
      </c>
      <c r="AA9133" s="178"/>
      <c r="AB9133" s="178"/>
      <c r="AC9133" s="178"/>
    </row>
    <row r="9134" spans="2:29" x14ac:dyDescent="0.35">
      <c r="B9134" s="222">
        <v>921100</v>
      </c>
      <c r="C9134" s="208">
        <v>395024</v>
      </c>
      <c r="D9134" s="309">
        <v>21726.32</v>
      </c>
      <c r="E9134" s="206">
        <v>31601.919999999998</v>
      </c>
      <c r="F9134" s="206">
        <v>35552.160000000003</v>
      </c>
      <c r="G9134" s="205">
        <f t="shared" si="721"/>
        <v>0.42886114428400823</v>
      </c>
      <c r="H9134" s="207">
        <f t="shared" si="722"/>
        <v>0.45</v>
      </c>
      <c r="I9134" s="213">
        <v>375554</v>
      </c>
      <c r="J9134" s="213">
        <v>20655.47</v>
      </c>
      <c r="K9134" s="212">
        <v>30044.32</v>
      </c>
      <c r="L9134" s="212">
        <v>33799.86</v>
      </c>
      <c r="M9134" s="239">
        <f t="shared" si="719"/>
        <v>0.51529999999984288</v>
      </c>
      <c r="N9134" s="239"/>
      <c r="O9134" s="178"/>
      <c r="P9134" s="178"/>
      <c r="Q9134" s="178"/>
      <c r="R9134" s="178"/>
      <c r="S9134" s="178"/>
      <c r="T9134" s="178"/>
      <c r="U9134" s="178"/>
      <c r="V9134" s="178"/>
      <c r="W9134" s="178"/>
      <c r="X9134" s="178"/>
      <c r="Y9134" s="210">
        <f t="shared" si="718"/>
        <v>0.40772337422646837</v>
      </c>
      <c r="Z9134" s="211">
        <f t="shared" si="720"/>
        <v>0.46</v>
      </c>
      <c r="AA9134" s="178"/>
      <c r="AB9134" s="178"/>
      <c r="AC9134" s="178"/>
    </row>
    <row r="9135" spans="2:29" x14ac:dyDescent="0.35">
      <c r="B9135" s="222">
        <v>921200</v>
      </c>
      <c r="C9135" s="208">
        <v>395069</v>
      </c>
      <c r="D9135" s="309">
        <v>21728.79</v>
      </c>
      <c r="E9135" s="206">
        <v>31605.52</v>
      </c>
      <c r="F9135" s="206">
        <v>35556.21</v>
      </c>
      <c r="G9135" s="205">
        <f t="shared" si="721"/>
        <v>0.42886343899261831</v>
      </c>
      <c r="H9135" s="207">
        <f t="shared" si="722"/>
        <v>0.45</v>
      </c>
      <c r="I9135" s="213">
        <v>375598</v>
      </c>
      <c r="J9135" s="213">
        <v>20657.89</v>
      </c>
      <c r="K9135" s="212">
        <v>30047.84</v>
      </c>
      <c r="L9135" s="212">
        <v>33803.82</v>
      </c>
      <c r="M9135" s="239">
        <f t="shared" si="719"/>
        <v>0.51519999999996802</v>
      </c>
      <c r="N9135" s="239"/>
      <c r="O9135" s="178"/>
      <c r="P9135" s="178"/>
      <c r="Q9135" s="178"/>
      <c r="R9135" s="178"/>
      <c r="S9135" s="178"/>
      <c r="T9135" s="178"/>
      <c r="U9135" s="178"/>
      <c r="V9135" s="178"/>
      <c r="W9135" s="178"/>
      <c r="X9135" s="178"/>
      <c r="Y9135" s="210">
        <f t="shared" si="718"/>
        <v>0.40772687798523666</v>
      </c>
      <c r="Z9135" s="211">
        <f t="shared" si="720"/>
        <v>0.44</v>
      </c>
      <c r="AA9135" s="178"/>
      <c r="AB9135" s="178"/>
      <c r="AC9135" s="178"/>
    </row>
    <row r="9136" spans="2:29" x14ac:dyDescent="0.35">
      <c r="B9136" s="222">
        <v>921300</v>
      </c>
      <c r="C9136" s="208">
        <v>395114</v>
      </c>
      <c r="D9136" s="309">
        <v>21731.27</v>
      </c>
      <c r="E9136" s="206">
        <v>31609.119999999999</v>
      </c>
      <c r="F9136" s="206">
        <v>35560.26</v>
      </c>
      <c r="G9136" s="205">
        <f t="shared" si="721"/>
        <v>0.42886573320308258</v>
      </c>
      <c r="H9136" s="207">
        <f t="shared" si="722"/>
        <v>0.45</v>
      </c>
      <c r="I9136" s="213">
        <v>375644</v>
      </c>
      <c r="J9136" s="213">
        <v>20660.419999999998</v>
      </c>
      <c r="K9136" s="212">
        <v>30051.52</v>
      </c>
      <c r="L9136" s="212">
        <v>33807.96</v>
      </c>
      <c r="M9136" s="239">
        <f t="shared" si="719"/>
        <v>0.51530000000027942</v>
      </c>
      <c r="N9136" s="239"/>
      <c r="O9136" s="178"/>
      <c r="P9136" s="178"/>
      <c r="Q9136" s="178"/>
      <c r="R9136" s="178"/>
      <c r="S9136" s="178"/>
      <c r="T9136" s="178"/>
      <c r="U9136" s="178"/>
      <c r="V9136" s="178"/>
      <c r="W9136" s="178"/>
      <c r="X9136" s="178"/>
      <c r="Y9136" s="210">
        <f t="shared" si="718"/>
        <v>0.40773255182893736</v>
      </c>
      <c r="Z9136" s="211">
        <f t="shared" si="720"/>
        <v>0.46</v>
      </c>
      <c r="AA9136" s="178"/>
      <c r="AB9136" s="178"/>
      <c r="AC9136" s="178"/>
    </row>
    <row r="9137" spans="2:29" x14ac:dyDescent="0.35">
      <c r="B9137" s="222">
        <v>921400</v>
      </c>
      <c r="C9137" s="208">
        <v>395159</v>
      </c>
      <c r="D9137" s="309">
        <v>21733.74</v>
      </c>
      <c r="E9137" s="206">
        <v>31612.720000000001</v>
      </c>
      <c r="F9137" s="206">
        <v>35564.31</v>
      </c>
      <c r="G9137" s="205">
        <f t="shared" si="721"/>
        <v>0.42886802691556325</v>
      </c>
      <c r="H9137" s="207">
        <f t="shared" si="722"/>
        <v>0.45</v>
      </c>
      <c r="I9137" s="213">
        <v>375688</v>
      </c>
      <c r="J9137" s="213">
        <v>20662.84</v>
      </c>
      <c r="K9137" s="212">
        <v>30055.040000000001</v>
      </c>
      <c r="L9137" s="212">
        <v>33811.919999999998</v>
      </c>
      <c r="M9137" s="239">
        <f t="shared" si="719"/>
        <v>0.51519999999982247</v>
      </c>
      <c r="N9137" s="239"/>
      <c r="O9137" s="178"/>
      <c r="P9137" s="178"/>
      <c r="Q9137" s="178"/>
      <c r="R9137" s="178"/>
      <c r="S9137" s="178"/>
      <c r="T9137" s="178"/>
      <c r="U9137" s="178"/>
      <c r="V9137" s="178"/>
      <c r="W9137" s="178"/>
      <c r="X9137" s="178"/>
      <c r="Y9137" s="210">
        <f t="shared" si="718"/>
        <v>0.40773605383112654</v>
      </c>
      <c r="Z9137" s="211">
        <f t="shared" si="720"/>
        <v>0.44</v>
      </c>
      <c r="AA9137" s="178"/>
      <c r="AB9137" s="178"/>
      <c r="AC9137" s="178"/>
    </row>
    <row r="9138" spans="2:29" x14ac:dyDescent="0.35">
      <c r="B9138" s="222">
        <v>921500</v>
      </c>
      <c r="C9138" s="208">
        <v>395204</v>
      </c>
      <c r="D9138" s="309">
        <v>21736.22</v>
      </c>
      <c r="E9138" s="206">
        <v>31616.32</v>
      </c>
      <c r="F9138" s="206">
        <v>35568.36</v>
      </c>
      <c r="G9138" s="205">
        <f t="shared" si="721"/>
        <v>0.42887032013022247</v>
      </c>
      <c r="H9138" s="207">
        <f t="shared" si="722"/>
        <v>0.45</v>
      </c>
      <c r="I9138" s="213">
        <v>375734</v>
      </c>
      <c r="J9138" s="213">
        <v>20665.37</v>
      </c>
      <c r="K9138" s="212">
        <v>30058.720000000001</v>
      </c>
      <c r="L9138" s="212">
        <v>33816.06</v>
      </c>
      <c r="M9138" s="239">
        <f t="shared" si="719"/>
        <v>0.51529999999955178</v>
      </c>
      <c r="N9138" s="239"/>
      <c r="O9138" s="178"/>
      <c r="P9138" s="178"/>
      <c r="Q9138" s="178"/>
      <c r="R9138" s="178"/>
      <c r="S9138" s="178"/>
      <c r="T9138" s="178"/>
      <c r="U9138" s="178"/>
      <c r="V9138" s="178"/>
      <c r="W9138" s="178"/>
      <c r="X9138" s="178"/>
      <c r="Y9138" s="210">
        <f t="shared" si="718"/>
        <v>0.4077417254476397</v>
      </c>
      <c r="Z9138" s="211">
        <f t="shared" si="720"/>
        <v>0.46</v>
      </c>
      <c r="AA9138" s="178"/>
      <c r="AB9138" s="178"/>
      <c r="AC9138" s="178"/>
    </row>
    <row r="9139" spans="2:29" x14ac:dyDescent="0.35">
      <c r="B9139" s="222">
        <v>921600</v>
      </c>
      <c r="C9139" s="208">
        <v>395249</v>
      </c>
      <c r="D9139" s="309">
        <v>21738.69</v>
      </c>
      <c r="E9139" s="206">
        <v>31619.919999999998</v>
      </c>
      <c r="F9139" s="206">
        <v>35572.410000000003</v>
      </c>
      <c r="G9139" s="205">
        <f t="shared" si="721"/>
        <v>0.42887261284722222</v>
      </c>
      <c r="H9139" s="207">
        <f t="shared" si="722"/>
        <v>0.45</v>
      </c>
      <c r="I9139" s="213">
        <v>375778</v>
      </c>
      <c r="J9139" s="213">
        <v>20667.79</v>
      </c>
      <c r="K9139" s="212">
        <v>30062.240000000002</v>
      </c>
      <c r="L9139" s="212">
        <v>33820.019999999997</v>
      </c>
      <c r="M9139" s="239">
        <f t="shared" si="719"/>
        <v>0.51519999999974975</v>
      </c>
      <c r="N9139" s="239"/>
      <c r="O9139" s="178"/>
      <c r="P9139" s="178"/>
      <c r="Q9139" s="178"/>
      <c r="R9139" s="178"/>
      <c r="S9139" s="178"/>
      <c r="T9139" s="178"/>
      <c r="U9139" s="178"/>
      <c r="V9139" s="178"/>
      <c r="W9139" s="178"/>
      <c r="X9139" s="178"/>
      <c r="Y9139" s="210">
        <f t="shared" si="718"/>
        <v>0.40774522569444444</v>
      </c>
      <c r="Z9139" s="211">
        <f t="shared" si="720"/>
        <v>0.44</v>
      </c>
      <c r="AA9139" s="178"/>
      <c r="AB9139" s="178"/>
      <c r="AC9139" s="178"/>
    </row>
    <row r="9140" spans="2:29" x14ac:dyDescent="0.35">
      <c r="B9140" s="222">
        <v>921700</v>
      </c>
      <c r="C9140" s="208">
        <v>395294</v>
      </c>
      <c r="D9140" s="309">
        <v>21741.17</v>
      </c>
      <c r="E9140" s="206">
        <v>31623.52</v>
      </c>
      <c r="F9140" s="206">
        <v>35576.46</v>
      </c>
      <c r="G9140" s="205">
        <f t="shared" si="721"/>
        <v>0.42887490506672454</v>
      </c>
      <c r="H9140" s="207">
        <f t="shared" si="722"/>
        <v>0.45</v>
      </c>
      <c r="I9140" s="213">
        <v>375824</v>
      </c>
      <c r="J9140" s="213">
        <v>20670.32</v>
      </c>
      <c r="K9140" s="212">
        <v>30065.919999999998</v>
      </c>
      <c r="L9140" s="212">
        <v>33824.160000000003</v>
      </c>
      <c r="M9140" s="239">
        <f t="shared" si="719"/>
        <v>0.51529999999998832</v>
      </c>
      <c r="N9140" s="239"/>
      <c r="O9140" s="178"/>
      <c r="P9140" s="178"/>
      <c r="Q9140" s="178"/>
      <c r="R9140" s="178"/>
      <c r="S9140" s="178"/>
      <c r="T9140" s="178"/>
      <c r="U9140" s="178"/>
      <c r="V9140" s="178"/>
      <c r="W9140" s="178"/>
      <c r="X9140" s="178"/>
      <c r="Y9140" s="210">
        <f t="shared" si="718"/>
        <v>0.40775089508516871</v>
      </c>
      <c r="Z9140" s="211">
        <f t="shared" si="720"/>
        <v>0.46</v>
      </c>
      <c r="AA9140" s="178"/>
      <c r="AB9140" s="178"/>
      <c r="AC9140" s="178"/>
    </row>
    <row r="9141" spans="2:29" x14ac:dyDescent="0.35">
      <c r="B9141" s="222">
        <v>921800</v>
      </c>
      <c r="C9141" s="208">
        <v>395339</v>
      </c>
      <c r="D9141" s="309">
        <v>21743.64</v>
      </c>
      <c r="E9141" s="206">
        <v>31627.119999999999</v>
      </c>
      <c r="F9141" s="206">
        <v>35580.51</v>
      </c>
      <c r="G9141" s="205">
        <f t="shared" si="721"/>
        <v>0.4288771967888913</v>
      </c>
      <c r="H9141" s="207">
        <f t="shared" si="722"/>
        <v>0.45</v>
      </c>
      <c r="I9141" s="213">
        <v>375868</v>
      </c>
      <c r="J9141" s="213">
        <v>20672.740000000002</v>
      </c>
      <c r="K9141" s="212">
        <v>30069.439999999999</v>
      </c>
      <c r="L9141" s="212">
        <v>33828.120000000003</v>
      </c>
      <c r="M9141" s="239">
        <f t="shared" si="719"/>
        <v>0.51520000000025901</v>
      </c>
      <c r="N9141" s="239"/>
      <c r="O9141" s="178"/>
      <c r="P9141" s="178"/>
      <c r="Q9141" s="178"/>
      <c r="R9141" s="178"/>
      <c r="S9141" s="178"/>
      <c r="T9141" s="178"/>
      <c r="U9141" s="178"/>
      <c r="V9141" s="178"/>
      <c r="W9141" s="178"/>
      <c r="X9141" s="178"/>
      <c r="Y9141" s="210">
        <f t="shared" si="718"/>
        <v>0.40775439357778259</v>
      </c>
      <c r="Z9141" s="211">
        <f t="shared" si="720"/>
        <v>0.44</v>
      </c>
      <c r="AA9141" s="178"/>
      <c r="AB9141" s="178"/>
      <c r="AC9141" s="178"/>
    </row>
    <row r="9142" spans="2:29" x14ac:dyDescent="0.35">
      <c r="B9142" s="222">
        <v>921900</v>
      </c>
      <c r="C9142" s="208">
        <v>395384</v>
      </c>
      <c r="D9142" s="309">
        <v>21746.12</v>
      </c>
      <c r="E9142" s="206">
        <v>31630.720000000001</v>
      </c>
      <c r="F9142" s="206">
        <v>35584.559999999998</v>
      </c>
      <c r="G9142" s="205">
        <f t="shared" si="721"/>
        <v>0.42887948801388437</v>
      </c>
      <c r="H9142" s="207">
        <f t="shared" si="722"/>
        <v>0.45</v>
      </c>
      <c r="I9142" s="213">
        <v>375914</v>
      </c>
      <c r="J9142" s="213">
        <v>20675.27</v>
      </c>
      <c r="K9142" s="212">
        <v>30073.119999999999</v>
      </c>
      <c r="L9142" s="212">
        <v>33832.26</v>
      </c>
      <c r="M9142" s="239">
        <f t="shared" si="719"/>
        <v>0.5152999999999156</v>
      </c>
      <c r="N9142" s="239"/>
      <c r="O9142" s="178"/>
      <c r="P9142" s="178"/>
      <c r="Q9142" s="178"/>
      <c r="R9142" s="178"/>
      <c r="S9142" s="178"/>
      <c r="T9142" s="178"/>
      <c r="U9142" s="178"/>
      <c r="V9142" s="178"/>
      <c r="W9142" s="178"/>
      <c r="X9142" s="178"/>
      <c r="Y9142" s="210">
        <f t="shared" si="718"/>
        <v>0.40776006074411542</v>
      </c>
      <c r="Z9142" s="211">
        <f t="shared" si="720"/>
        <v>0.46</v>
      </c>
      <c r="AA9142" s="178"/>
      <c r="AB9142" s="178"/>
      <c r="AC9142" s="178"/>
    </row>
    <row r="9143" spans="2:29" x14ac:dyDescent="0.35">
      <c r="B9143" s="222">
        <v>922000</v>
      </c>
      <c r="C9143" s="208">
        <v>395429</v>
      </c>
      <c r="D9143" s="309">
        <v>21748.59</v>
      </c>
      <c r="E9143" s="206">
        <v>31634.32</v>
      </c>
      <c r="F9143" s="206">
        <v>35588.61</v>
      </c>
      <c r="G9143" s="205">
        <f t="shared" si="721"/>
        <v>0.4288817787418655</v>
      </c>
      <c r="H9143" s="207">
        <f t="shared" si="722"/>
        <v>0.45</v>
      </c>
      <c r="I9143" s="213">
        <v>375958</v>
      </c>
      <c r="J9143" s="213">
        <v>20677.689999999999</v>
      </c>
      <c r="K9143" s="212">
        <v>30076.639999999999</v>
      </c>
      <c r="L9143" s="212">
        <v>33836.22</v>
      </c>
      <c r="M9143" s="239">
        <f t="shared" si="719"/>
        <v>0.51520000000018629</v>
      </c>
      <c r="N9143" s="239"/>
      <c r="O9143" s="178"/>
      <c r="P9143" s="178"/>
      <c r="Q9143" s="178"/>
      <c r="R9143" s="178"/>
      <c r="S9143" s="178"/>
      <c r="T9143" s="178"/>
      <c r="U9143" s="178"/>
      <c r="V9143" s="178"/>
      <c r="W9143" s="178"/>
      <c r="X9143" s="178"/>
      <c r="Y9143" s="210">
        <f t="shared" si="718"/>
        <v>0.407763557483731</v>
      </c>
      <c r="Z9143" s="211">
        <f t="shared" si="720"/>
        <v>0.44</v>
      </c>
      <c r="AA9143" s="178"/>
      <c r="AB9143" s="178"/>
      <c r="AC9143" s="178"/>
    </row>
    <row r="9144" spans="2:29" x14ac:dyDescent="0.35">
      <c r="B9144" s="222">
        <v>922100</v>
      </c>
      <c r="C9144" s="208">
        <v>395474</v>
      </c>
      <c r="D9144" s="309">
        <v>21751.07</v>
      </c>
      <c r="E9144" s="206">
        <v>31637.919999999998</v>
      </c>
      <c r="F9144" s="206">
        <v>35592.660000000003</v>
      </c>
      <c r="G9144" s="205">
        <f t="shared" si="721"/>
        <v>0.42888406897299641</v>
      </c>
      <c r="H9144" s="207">
        <f t="shared" si="722"/>
        <v>0.45</v>
      </c>
      <c r="I9144" s="213">
        <v>376004</v>
      </c>
      <c r="J9144" s="213">
        <v>20680.22</v>
      </c>
      <c r="K9144" s="212">
        <v>30080.32</v>
      </c>
      <c r="L9144" s="212">
        <v>33840.36</v>
      </c>
      <c r="M9144" s="239">
        <f t="shared" si="719"/>
        <v>0.51529999999984288</v>
      </c>
      <c r="N9144" s="239"/>
      <c r="O9144" s="178"/>
      <c r="P9144" s="178"/>
      <c r="Q9144" s="178"/>
      <c r="R9144" s="178"/>
      <c r="S9144" s="178"/>
      <c r="T9144" s="178"/>
      <c r="U9144" s="178"/>
      <c r="V9144" s="178"/>
      <c r="W9144" s="178"/>
      <c r="X9144" s="178"/>
      <c r="Y9144" s="210">
        <f t="shared" si="718"/>
        <v>0.40776922242706864</v>
      </c>
      <c r="Z9144" s="211">
        <f t="shared" si="720"/>
        <v>0.46</v>
      </c>
      <c r="AA9144" s="178"/>
      <c r="AB9144" s="178"/>
      <c r="AC9144" s="178"/>
    </row>
    <row r="9145" spans="2:29" x14ac:dyDescent="0.35">
      <c r="B9145" s="222">
        <v>922200</v>
      </c>
      <c r="C9145" s="208">
        <v>395519</v>
      </c>
      <c r="D9145" s="309">
        <v>21753.54</v>
      </c>
      <c r="E9145" s="206">
        <v>31641.52</v>
      </c>
      <c r="F9145" s="206">
        <v>35596.71</v>
      </c>
      <c r="G9145" s="205">
        <f t="shared" si="721"/>
        <v>0.42888635870743874</v>
      </c>
      <c r="H9145" s="207">
        <f t="shared" si="722"/>
        <v>0.45</v>
      </c>
      <c r="I9145" s="213">
        <v>376048</v>
      </c>
      <c r="J9145" s="213">
        <v>20682.64</v>
      </c>
      <c r="K9145" s="212">
        <v>30083.84</v>
      </c>
      <c r="L9145" s="212">
        <v>33844.32</v>
      </c>
      <c r="M9145" s="239">
        <f t="shared" si="719"/>
        <v>0.51519999999996802</v>
      </c>
      <c r="N9145" s="239"/>
      <c r="O9145" s="178"/>
      <c r="P9145" s="178"/>
      <c r="Q9145" s="178"/>
      <c r="R9145" s="178"/>
      <c r="S9145" s="178"/>
      <c r="T9145" s="178"/>
      <c r="U9145" s="178"/>
      <c r="V9145" s="178"/>
      <c r="W9145" s="178"/>
      <c r="X9145" s="178"/>
      <c r="Y9145" s="210">
        <f t="shared" si="718"/>
        <v>0.40777271741487747</v>
      </c>
      <c r="Z9145" s="211">
        <f t="shared" si="720"/>
        <v>0.44</v>
      </c>
      <c r="AA9145" s="178"/>
      <c r="AB9145" s="178"/>
      <c r="AC9145" s="178"/>
    </row>
    <row r="9146" spans="2:29" x14ac:dyDescent="0.35">
      <c r="B9146" s="222">
        <v>922300</v>
      </c>
      <c r="C9146" s="208">
        <v>395564</v>
      </c>
      <c r="D9146" s="309">
        <v>21756.02</v>
      </c>
      <c r="E9146" s="206">
        <v>31645.119999999999</v>
      </c>
      <c r="F9146" s="206">
        <v>35600.76</v>
      </c>
      <c r="G9146" s="205">
        <f t="shared" si="721"/>
        <v>0.42888864794535403</v>
      </c>
      <c r="H9146" s="207">
        <f t="shared" si="722"/>
        <v>0.45</v>
      </c>
      <c r="I9146" s="213">
        <v>376094</v>
      </c>
      <c r="J9146" s="213">
        <v>20685.169999999998</v>
      </c>
      <c r="K9146" s="212">
        <v>30087.52</v>
      </c>
      <c r="L9146" s="212">
        <v>33848.46</v>
      </c>
      <c r="M9146" s="239">
        <f t="shared" si="719"/>
        <v>0.51530000000027942</v>
      </c>
      <c r="N9146" s="239"/>
      <c r="O9146" s="178"/>
      <c r="P9146" s="178"/>
      <c r="Q9146" s="178"/>
      <c r="R9146" s="178"/>
      <c r="S9146" s="178"/>
      <c r="T9146" s="178"/>
      <c r="U9146" s="178"/>
      <c r="V9146" s="178"/>
      <c r="W9146" s="178"/>
      <c r="X9146" s="178"/>
      <c r="Y9146" s="210">
        <f t="shared" si="718"/>
        <v>0.40777838013661499</v>
      </c>
      <c r="Z9146" s="211">
        <f t="shared" si="720"/>
        <v>0.46</v>
      </c>
      <c r="AA9146" s="178"/>
      <c r="AB9146" s="178"/>
      <c r="AC9146" s="178"/>
    </row>
    <row r="9147" spans="2:29" x14ac:dyDescent="0.35">
      <c r="B9147" s="222">
        <v>922400</v>
      </c>
      <c r="C9147" s="208">
        <v>395609</v>
      </c>
      <c r="D9147" s="309">
        <v>21758.49</v>
      </c>
      <c r="E9147" s="206">
        <v>31648.720000000001</v>
      </c>
      <c r="F9147" s="206">
        <v>35604.81</v>
      </c>
      <c r="G9147" s="205">
        <f t="shared" si="721"/>
        <v>0.42889093668690376</v>
      </c>
      <c r="H9147" s="207">
        <f t="shared" si="722"/>
        <v>0.45</v>
      </c>
      <c r="I9147" s="213">
        <v>376138</v>
      </c>
      <c r="J9147" s="213">
        <v>20687.59</v>
      </c>
      <c r="K9147" s="212">
        <v>30091.040000000001</v>
      </c>
      <c r="L9147" s="212">
        <v>33852.42</v>
      </c>
      <c r="M9147" s="239">
        <f t="shared" si="719"/>
        <v>0.51519999999982247</v>
      </c>
      <c r="N9147" s="239"/>
      <c r="O9147" s="178"/>
      <c r="P9147" s="178"/>
      <c r="Q9147" s="178"/>
      <c r="R9147" s="178"/>
      <c r="S9147" s="178"/>
      <c r="T9147" s="178"/>
      <c r="U9147" s="178"/>
      <c r="V9147" s="178"/>
      <c r="W9147" s="178"/>
      <c r="X9147" s="178"/>
      <c r="Y9147" s="210">
        <f t="shared" si="718"/>
        <v>0.40778187337380745</v>
      </c>
      <c r="Z9147" s="211">
        <f t="shared" si="720"/>
        <v>0.44</v>
      </c>
      <c r="AA9147" s="178"/>
      <c r="AB9147" s="178"/>
      <c r="AC9147" s="178"/>
    </row>
    <row r="9148" spans="2:29" x14ac:dyDescent="0.35">
      <c r="B9148" s="222">
        <v>922500</v>
      </c>
      <c r="C9148" s="208">
        <v>395654</v>
      </c>
      <c r="D9148" s="309">
        <v>21760.97</v>
      </c>
      <c r="E9148" s="206">
        <v>31652.32</v>
      </c>
      <c r="F9148" s="206">
        <v>35608.86</v>
      </c>
      <c r="G9148" s="205">
        <f t="shared" si="721"/>
        <v>0.4288932249322493</v>
      </c>
      <c r="H9148" s="207">
        <f t="shared" si="722"/>
        <v>0.45</v>
      </c>
      <c r="I9148" s="213">
        <v>376184</v>
      </c>
      <c r="J9148" s="213">
        <v>20690.12</v>
      </c>
      <c r="K9148" s="212">
        <v>30094.720000000001</v>
      </c>
      <c r="L9148" s="212">
        <v>33856.559999999998</v>
      </c>
      <c r="M9148" s="239">
        <f t="shared" si="719"/>
        <v>0.51529999999955178</v>
      </c>
      <c r="N9148" s="239"/>
      <c r="O9148" s="178"/>
      <c r="P9148" s="178"/>
      <c r="Q9148" s="178"/>
      <c r="R9148" s="178"/>
      <c r="S9148" s="178"/>
      <c r="T9148" s="178"/>
      <c r="U9148" s="178"/>
      <c r="V9148" s="178"/>
      <c r="W9148" s="178"/>
      <c r="X9148" s="178"/>
      <c r="Y9148" s="210">
        <f t="shared" si="718"/>
        <v>0.40778753387533873</v>
      </c>
      <c r="Z9148" s="211">
        <f t="shared" si="720"/>
        <v>0.46</v>
      </c>
      <c r="AA9148" s="178"/>
      <c r="AB9148" s="178"/>
      <c r="AC9148" s="178"/>
    </row>
    <row r="9149" spans="2:29" x14ac:dyDescent="0.35">
      <c r="B9149" s="222">
        <v>922600</v>
      </c>
      <c r="C9149" s="208">
        <v>395699</v>
      </c>
      <c r="D9149" s="309">
        <v>21763.439999999999</v>
      </c>
      <c r="E9149" s="206">
        <v>31655.919999999998</v>
      </c>
      <c r="F9149" s="206">
        <v>35612.910000000003</v>
      </c>
      <c r="G9149" s="205">
        <f t="shared" si="721"/>
        <v>0.42889551268155213</v>
      </c>
      <c r="H9149" s="207">
        <f t="shared" si="722"/>
        <v>0.45</v>
      </c>
      <c r="I9149" s="213">
        <v>376228</v>
      </c>
      <c r="J9149" s="213">
        <v>20692.54</v>
      </c>
      <c r="K9149" s="212">
        <v>30098.240000000002</v>
      </c>
      <c r="L9149" s="212">
        <v>33860.519999999997</v>
      </c>
      <c r="M9149" s="239">
        <f t="shared" si="719"/>
        <v>0.51519999999974975</v>
      </c>
      <c r="N9149" s="239"/>
      <c r="O9149" s="178"/>
      <c r="P9149" s="178"/>
      <c r="Q9149" s="178"/>
      <c r="R9149" s="178"/>
      <c r="S9149" s="178"/>
      <c r="T9149" s="178"/>
      <c r="U9149" s="178"/>
      <c r="V9149" s="178"/>
      <c r="W9149" s="178"/>
      <c r="X9149" s="178"/>
      <c r="Y9149" s="210">
        <f t="shared" si="718"/>
        <v>0.4077910253631043</v>
      </c>
      <c r="Z9149" s="211">
        <f t="shared" si="720"/>
        <v>0.44</v>
      </c>
      <c r="AA9149" s="178"/>
      <c r="AB9149" s="178"/>
      <c r="AC9149" s="178"/>
    </row>
    <row r="9150" spans="2:29" x14ac:dyDescent="0.35">
      <c r="B9150" s="222">
        <v>922700</v>
      </c>
      <c r="C9150" s="208">
        <v>395744</v>
      </c>
      <c r="D9150" s="309">
        <v>21765.919999999998</v>
      </c>
      <c r="E9150" s="206">
        <v>31659.52</v>
      </c>
      <c r="F9150" s="206">
        <v>35616.959999999999</v>
      </c>
      <c r="G9150" s="205">
        <f t="shared" si="721"/>
        <v>0.42889779993497346</v>
      </c>
      <c r="H9150" s="207">
        <f t="shared" si="722"/>
        <v>0.45</v>
      </c>
      <c r="I9150" s="213">
        <v>376274</v>
      </c>
      <c r="J9150" s="213">
        <v>20695.07</v>
      </c>
      <c r="K9150" s="212">
        <v>30101.919999999998</v>
      </c>
      <c r="L9150" s="212">
        <v>33864.660000000003</v>
      </c>
      <c r="M9150" s="239">
        <f t="shared" si="719"/>
        <v>0.51529999999998832</v>
      </c>
      <c r="N9150" s="239"/>
      <c r="O9150" s="178"/>
      <c r="P9150" s="178"/>
      <c r="Q9150" s="178"/>
      <c r="R9150" s="178"/>
      <c r="S9150" s="178"/>
      <c r="T9150" s="178"/>
      <c r="U9150" s="178"/>
      <c r="V9150" s="178"/>
      <c r="W9150" s="178"/>
      <c r="X9150" s="178"/>
      <c r="Y9150" s="210">
        <f t="shared" si="718"/>
        <v>0.40779668364582206</v>
      </c>
      <c r="Z9150" s="211">
        <f t="shared" si="720"/>
        <v>0.46</v>
      </c>
      <c r="AA9150" s="178"/>
      <c r="AB9150" s="178"/>
      <c r="AC9150" s="178"/>
    </row>
    <row r="9151" spans="2:29" x14ac:dyDescent="0.35">
      <c r="B9151" s="222">
        <v>922800</v>
      </c>
      <c r="C9151" s="208">
        <v>395789</v>
      </c>
      <c r="D9151" s="309">
        <v>21768.39</v>
      </c>
      <c r="E9151" s="206">
        <v>31663.119999999999</v>
      </c>
      <c r="F9151" s="206">
        <v>35621.01</v>
      </c>
      <c r="G9151" s="205">
        <f t="shared" si="721"/>
        <v>0.42890008669267449</v>
      </c>
      <c r="H9151" s="207">
        <f t="shared" si="722"/>
        <v>0.45</v>
      </c>
      <c r="I9151" s="213">
        <v>376318</v>
      </c>
      <c r="J9151" s="213">
        <v>20697.490000000002</v>
      </c>
      <c r="K9151" s="212">
        <v>30105.439999999999</v>
      </c>
      <c r="L9151" s="212">
        <v>33868.620000000003</v>
      </c>
      <c r="M9151" s="239">
        <f t="shared" si="719"/>
        <v>0.51520000000025901</v>
      </c>
      <c r="N9151" s="239"/>
      <c r="O9151" s="178"/>
      <c r="P9151" s="178"/>
      <c r="Q9151" s="178"/>
      <c r="R9151" s="178"/>
      <c r="S9151" s="178"/>
      <c r="T9151" s="178"/>
      <c r="U9151" s="178"/>
      <c r="V9151" s="178"/>
      <c r="W9151" s="178"/>
      <c r="X9151" s="178"/>
      <c r="Y9151" s="210">
        <f t="shared" si="718"/>
        <v>0.40780017338534896</v>
      </c>
      <c r="Z9151" s="211">
        <f t="shared" si="720"/>
        <v>0.44</v>
      </c>
      <c r="AA9151" s="178"/>
      <c r="AB9151" s="178"/>
      <c r="AC9151" s="178"/>
    </row>
    <row r="9152" spans="2:29" x14ac:dyDescent="0.35">
      <c r="B9152" s="222">
        <v>922900</v>
      </c>
      <c r="C9152" s="208">
        <v>395834</v>
      </c>
      <c r="D9152" s="309">
        <v>21770.87</v>
      </c>
      <c r="E9152" s="206">
        <v>31666.720000000001</v>
      </c>
      <c r="F9152" s="206">
        <v>35625.06</v>
      </c>
      <c r="G9152" s="205">
        <f t="shared" si="721"/>
        <v>0.42890237295481631</v>
      </c>
      <c r="H9152" s="207">
        <f t="shared" si="722"/>
        <v>0.45</v>
      </c>
      <c r="I9152" s="213">
        <v>376364</v>
      </c>
      <c r="J9152" s="213">
        <v>20700.02</v>
      </c>
      <c r="K9152" s="212">
        <v>30109.119999999999</v>
      </c>
      <c r="L9152" s="212">
        <v>33872.76</v>
      </c>
      <c r="M9152" s="239">
        <f t="shared" si="719"/>
        <v>0.5152999999999156</v>
      </c>
      <c r="N9152" s="239"/>
      <c r="O9152" s="178"/>
      <c r="P9152" s="178"/>
      <c r="Q9152" s="178"/>
      <c r="R9152" s="178"/>
      <c r="S9152" s="178"/>
      <c r="T9152" s="178"/>
      <c r="U9152" s="178"/>
      <c r="V9152" s="178"/>
      <c r="W9152" s="178"/>
      <c r="X9152" s="178"/>
      <c r="Y9152" s="210">
        <f t="shared" si="718"/>
        <v>0.4078058294506447</v>
      </c>
      <c r="Z9152" s="211">
        <f t="shared" si="720"/>
        <v>0.46</v>
      </c>
      <c r="AA9152" s="178"/>
      <c r="AB9152" s="178"/>
      <c r="AC9152" s="178"/>
    </row>
    <row r="9153" spans="2:29" x14ac:dyDescent="0.35">
      <c r="B9153" s="222">
        <v>923000</v>
      </c>
      <c r="C9153" s="208">
        <v>395879</v>
      </c>
      <c r="D9153" s="309">
        <v>21773.34</v>
      </c>
      <c r="E9153" s="206">
        <v>31670.32</v>
      </c>
      <c r="F9153" s="206">
        <v>35629.11</v>
      </c>
      <c r="G9153" s="205">
        <f t="shared" si="721"/>
        <v>0.42890465872156014</v>
      </c>
      <c r="H9153" s="207">
        <f t="shared" si="722"/>
        <v>0.45</v>
      </c>
      <c r="I9153" s="213">
        <v>376408</v>
      </c>
      <c r="J9153" s="213">
        <v>20702.439999999999</v>
      </c>
      <c r="K9153" s="212">
        <v>30112.639999999999</v>
      </c>
      <c r="L9153" s="212">
        <v>33876.720000000001</v>
      </c>
      <c r="M9153" s="239">
        <f t="shared" si="719"/>
        <v>0.51520000000018629</v>
      </c>
      <c r="N9153" s="239"/>
      <c r="O9153" s="178"/>
      <c r="P9153" s="178"/>
      <c r="Q9153" s="178"/>
      <c r="R9153" s="178"/>
      <c r="S9153" s="178"/>
      <c r="T9153" s="178"/>
      <c r="U9153" s="178"/>
      <c r="V9153" s="178"/>
      <c r="W9153" s="178"/>
      <c r="X9153" s="178"/>
      <c r="Y9153" s="210">
        <f t="shared" si="718"/>
        <v>0.40780931744312027</v>
      </c>
      <c r="Z9153" s="211">
        <f t="shared" si="720"/>
        <v>0.44</v>
      </c>
      <c r="AA9153" s="178"/>
      <c r="AB9153" s="178"/>
      <c r="AC9153" s="178"/>
    </row>
    <row r="9154" spans="2:29" x14ac:dyDescent="0.35">
      <c r="B9154" s="222">
        <v>923100</v>
      </c>
      <c r="C9154" s="208">
        <v>395924</v>
      </c>
      <c r="D9154" s="309">
        <v>21775.82</v>
      </c>
      <c r="E9154" s="206">
        <v>31673.919999999998</v>
      </c>
      <c r="F9154" s="206">
        <v>35633.160000000003</v>
      </c>
      <c r="G9154" s="205">
        <f t="shared" si="721"/>
        <v>0.42890694399306684</v>
      </c>
      <c r="H9154" s="207">
        <f t="shared" si="722"/>
        <v>0.45</v>
      </c>
      <c r="I9154" s="213">
        <v>376454</v>
      </c>
      <c r="J9154" s="213">
        <v>20704.97</v>
      </c>
      <c r="K9154" s="212">
        <v>30116.32</v>
      </c>
      <c r="L9154" s="212">
        <v>33880.86</v>
      </c>
      <c r="M9154" s="239">
        <f t="shared" si="719"/>
        <v>0.51529999999984288</v>
      </c>
      <c r="N9154" s="239"/>
      <c r="O9154" s="178"/>
      <c r="P9154" s="178"/>
      <c r="Q9154" s="178"/>
      <c r="R9154" s="178"/>
      <c r="S9154" s="178"/>
      <c r="T9154" s="178"/>
      <c r="U9154" s="178"/>
      <c r="V9154" s="178"/>
      <c r="W9154" s="178"/>
      <c r="X9154" s="178"/>
      <c r="Y9154" s="210">
        <f t="shared" si="718"/>
        <v>0.40781497129238437</v>
      </c>
      <c r="Z9154" s="211">
        <f t="shared" si="720"/>
        <v>0.46</v>
      </c>
      <c r="AA9154" s="178"/>
      <c r="AB9154" s="178"/>
      <c r="AC9154" s="178"/>
    </row>
    <row r="9155" spans="2:29" x14ac:dyDescent="0.35">
      <c r="B9155" s="222">
        <v>923200</v>
      </c>
      <c r="C9155" s="208">
        <v>395969</v>
      </c>
      <c r="D9155" s="309">
        <v>21778.29</v>
      </c>
      <c r="E9155" s="206">
        <v>31677.52</v>
      </c>
      <c r="F9155" s="206">
        <v>35637.21</v>
      </c>
      <c r="G9155" s="205">
        <f t="shared" si="721"/>
        <v>0.42890922876949739</v>
      </c>
      <c r="H9155" s="207">
        <f t="shared" si="722"/>
        <v>0.45</v>
      </c>
      <c r="I9155" s="213">
        <v>376498</v>
      </c>
      <c r="J9155" s="213">
        <v>20707.39</v>
      </c>
      <c r="K9155" s="212">
        <v>30119.84</v>
      </c>
      <c r="L9155" s="212">
        <v>33884.82</v>
      </c>
      <c r="M9155" s="239">
        <f t="shared" si="719"/>
        <v>0.51519999999996802</v>
      </c>
      <c r="N9155" s="239"/>
      <c r="O9155" s="178"/>
      <c r="P9155" s="178"/>
      <c r="Q9155" s="178"/>
      <c r="R9155" s="178"/>
      <c r="S9155" s="178"/>
      <c r="T9155" s="178"/>
      <c r="U9155" s="178"/>
      <c r="V9155" s="178"/>
      <c r="W9155" s="178"/>
      <c r="X9155" s="178"/>
      <c r="Y9155" s="210">
        <f t="shared" ref="Y9155:Y9218" si="723">I9155/$B9155</f>
        <v>0.40781845753899482</v>
      </c>
      <c r="Z9155" s="211">
        <f t="shared" si="720"/>
        <v>0.44</v>
      </c>
      <c r="AA9155" s="178"/>
      <c r="AB9155" s="178"/>
      <c r="AC9155" s="178"/>
    </row>
    <row r="9156" spans="2:29" x14ac:dyDescent="0.35">
      <c r="B9156" s="222">
        <v>923300</v>
      </c>
      <c r="C9156" s="208">
        <v>396014</v>
      </c>
      <c r="D9156" s="309">
        <v>21780.77</v>
      </c>
      <c r="E9156" s="206">
        <v>31681.119999999999</v>
      </c>
      <c r="F9156" s="206">
        <v>35641.26</v>
      </c>
      <c r="G9156" s="205">
        <f t="shared" si="721"/>
        <v>0.42891151305101266</v>
      </c>
      <c r="H9156" s="207">
        <f t="shared" si="722"/>
        <v>0.45</v>
      </c>
      <c r="I9156" s="213">
        <v>376544</v>
      </c>
      <c r="J9156" s="213">
        <v>20709.919999999998</v>
      </c>
      <c r="K9156" s="212">
        <v>30123.52</v>
      </c>
      <c r="L9156" s="212">
        <v>33888.959999999999</v>
      </c>
      <c r="M9156" s="239">
        <f t="shared" ref="M9156:M9219" si="724">(C9156+D9156+F9156-C9155-D9155-F9155)/100</f>
        <v>0.51530000000027942</v>
      </c>
      <c r="N9156" s="239"/>
      <c r="O9156" s="178"/>
      <c r="P9156" s="178"/>
      <c r="Q9156" s="178"/>
      <c r="R9156" s="178"/>
      <c r="S9156" s="178"/>
      <c r="T9156" s="178"/>
      <c r="U9156" s="178"/>
      <c r="V9156" s="178"/>
      <c r="W9156" s="178"/>
      <c r="X9156" s="178"/>
      <c r="Y9156" s="210">
        <f t="shared" si="723"/>
        <v>0.40782410917361639</v>
      </c>
      <c r="Z9156" s="211">
        <f t="shared" ref="Z9156:Z9219" si="725">(I9156-I9155)/($B9156-$B9155)</f>
        <v>0.46</v>
      </c>
      <c r="AA9156" s="178"/>
      <c r="AB9156" s="178"/>
      <c r="AC9156" s="178"/>
    </row>
    <row r="9157" spans="2:29" x14ac:dyDescent="0.35">
      <c r="B9157" s="222">
        <v>923400</v>
      </c>
      <c r="C9157" s="208">
        <v>396059</v>
      </c>
      <c r="D9157" s="309">
        <v>21783.24</v>
      </c>
      <c r="E9157" s="206">
        <v>31684.720000000001</v>
      </c>
      <c r="F9157" s="206">
        <v>35645.31</v>
      </c>
      <c r="G9157" s="205">
        <f t="shared" ref="G9157:G9220" si="726">C9157/B9157</f>
        <v>0.42891379683777342</v>
      </c>
      <c r="H9157" s="207">
        <f t="shared" ref="H9157:H9220" si="727">(C9157-C9156)/(B9157-B9156)</f>
        <v>0.45</v>
      </c>
      <c r="I9157" s="213">
        <v>376588</v>
      </c>
      <c r="J9157" s="213">
        <v>20712.34</v>
      </c>
      <c r="K9157" s="212">
        <v>30127.040000000001</v>
      </c>
      <c r="L9157" s="212">
        <v>33892.92</v>
      </c>
      <c r="M9157" s="239">
        <f t="shared" si="724"/>
        <v>0.51519999999982247</v>
      </c>
      <c r="N9157" s="239"/>
      <c r="O9157" s="178"/>
      <c r="P9157" s="178"/>
      <c r="Q9157" s="178"/>
      <c r="R9157" s="178"/>
      <c r="S9157" s="178"/>
      <c r="T9157" s="178"/>
      <c r="U9157" s="178"/>
      <c r="V9157" s="178"/>
      <c r="W9157" s="178"/>
      <c r="X9157" s="178"/>
      <c r="Y9157" s="210">
        <f t="shared" si="723"/>
        <v>0.40782759367554688</v>
      </c>
      <c r="Z9157" s="211">
        <f t="shared" si="725"/>
        <v>0.44</v>
      </c>
      <c r="AA9157" s="178"/>
      <c r="AB9157" s="178"/>
      <c r="AC9157" s="178"/>
    </row>
    <row r="9158" spans="2:29" x14ac:dyDescent="0.35">
      <c r="B9158" s="222">
        <v>923500</v>
      </c>
      <c r="C9158" s="208">
        <v>396104</v>
      </c>
      <c r="D9158" s="309">
        <v>21785.72</v>
      </c>
      <c r="E9158" s="206">
        <v>31688.32</v>
      </c>
      <c r="F9158" s="206">
        <v>35649.360000000001</v>
      </c>
      <c r="G9158" s="205">
        <f t="shared" si="726"/>
        <v>0.42891608012994042</v>
      </c>
      <c r="H9158" s="207">
        <f t="shared" si="727"/>
        <v>0.45</v>
      </c>
      <c r="I9158" s="213">
        <v>376634</v>
      </c>
      <c r="J9158" s="213">
        <v>20714.87</v>
      </c>
      <c r="K9158" s="212">
        <v>30130.720000000001</v>
      </c>
      <c r="L9158" s="212">
        <v>33897.06</v>
      </c>
      <c r="M9158" s="239">
        <f t="shared" si="724"/>
        <v>0.51529999999955178</v>
      </c>
      <c r="N9158" s="239"/>
      <c r="O9158" s="178"/>
      <c r="P9158" s="178"/>
      <c r="Q9158" s="178"/>
      <c r="R9158" s="178"/>
      <c r="S9158" s="178"/>
      <c r="T9158" s="178"/>
      <c r="U9158" s="178"/>
      <c r="V9158" s="178"/>
      <c r="W9158" s="178"/>
      <c r="X9158" s="178"/>
      <c r="Y9158" s="210">
        <f t="shared" si="723"/>
        <v>0.40783324309691393</v>
      </c>
      <c r="Z9158" s="211">
        <f t="shared" si="725"/>
        <v>0.46</v>
      </c>
      <c r="AA9158" s="178"/>
      <c r="AB9158" s="178"/>
      <c r="AC9158" s="178"/>
    </row>
    <row r="9159" spans="2:29" x14ac:dyDescent="0.35">
      <c r="B9159" s="222">
        <v>923600</v>
      </c>
      <c r="C9159" s="208">
        <v>396149</v>
      </c>
      <c r="D9159" s="309">
        <v>21788.19</v>
      </c>
      <c r="E9159" s="206">
        <v>31691.919999999998</v>
      </c>
      <c r="F9159" s="206">
        <v>35653.410000000003</v>
      </c>
      <c r="G9159" s="205">
        <f t="shared" si="726"/>
        <v>0.42891836292767432</v>
      </c>
      <c r="H9159" s="207">
        <f t="shared" si="727"/>
        <v>0.45</v>
      </c>
      <c r="I9159" s="213">
        <v>376678</v>
      </c>
      <c r="J9159" s="213">
        <v>20717.29</v>
      </c>
      <c r="K9159" s="212">
        <v>30134.240000000002</v>
      </c>
      <c r="L9159" s="212">
        <v>33901.019999999997</v>
      </c>
      <c r="M9159" s="239">
        <f t="shared" si="724"/>
        <v>0.51519999999974975</v>
      </c>
      <c r="N9159" s="239"/>
      <c r="O9159" s="178"/>
      <c r="P9159" s="178"/>
      <c r="Q9159" s="178"/>
      <c r="R9159" s="178"/>
      <c r="S9159" s="178"/>
      <c r="T9159" s="178"/>
      <c r="U9159" s="178"/>
      <c r="V9159" s="178"/>
      <c r="W9159" s="178"/>
      <c r="X9159" s="178"/>
      <c r="Y9159" s="210">
        <f t="shared" si="723"/>
        <v>0.40783672585534864</v>
      </c>
      <c r="Z9159" s="211">
        <f t="shared" si="725"/>
        <v>0.44</v>
      </c>
      <c r="AA9159" s="178"/>
      <c r="AB9159" s="178"/>
      <c r="AC9159" s="178"/>
    </row>
    <row r="9160" spans="2:29" x14ac:dyDescent="0.35">
      <c r="B9160" s="222">
        <v>923700</v>
      </c>
      <c r="C9160" s="208">
        <v>396194</v>
      </c>
      <c r="D9160" s="309">
        <v>21790.67</v>
      </c>
      <c r="E9160" s="206">
        <v>31695.52</v>
      </c>
      <c r="F9160" s="206">
        <v>35657.46</v>
      </c>
      <c r="G9160" s="205">
        <f t="shared" si="726"/>
        <v>0.42892064523113566</v>
      </c>
      <c r="H9160" s="207">
        <f t="shared" si="727"/>
        <v>0.45</v>
      </c>
      <c r="I9160" s="213">
        <v>376724</v>
      </c>
      <c r="J9160" s="213">
        <v>20719.82</v>
      </c>
      <c r="K9160" s="212">
        <v>30137.919999999998</v>
      </c>
      <c r="L9160" s="212">
        <v>33905.160000000003</v>
      </c>
      <c r="M9160" s="239">
        <f t="shared" si="724"/>
        <v>0.51529999999998832</v>
      </c>
      <c r="N9160" s="239"/>
      <c r="O9160" s="178"/>
      <c r="P9160" s="178"/>
      <c r="Q9160" s="178"/>
      <c r="R9160" s="178"/>
      <c r="S9160" s="178"/>
      <c r="T9160" s="178"/>
      <c r="U9160" s="178"/>
      <c r="V9160" s="178"/>
      <c r="W9160" s="178"/>
      <c r="X9160" s="178"/>
      <c r="Y9160" s="210">
        <f t="shared" si="723"/>
        <v>0.40784237306484789</v>
      </c>
      <c r="Z9160" s="211">
        <f t="shared" si="725"/>
        <v>0.46</v>
      </c>
      <c r="AA9160" s="178"/>
      <c r="AB9160" s="178"/>
      <c r="AC9160" s="178"/>
    </row>
    <row r="9161" spans="2:29" x14ac:dyDescent="0.35">
      <c r="B9161" s="222">
        <v>923800</v>
      </c>
      <c r="C9161" s="208">
        <v>396239</v>
      </c>
      <c r="D9161" s="309">
        <v>21793.14</v>
      </c>
      <c r="E9161" s="206">
        <v>31699.119999999999</v>
      </c>
      <c r="F9161" s="206">
        <v>35661.51</v>
      </c>
      <c r="G9161" s="205">
        <f t="shared" si="726"/>
        <v>0.42892292704048496</v>
      </c>
      <c r="H9161" s="207">
        <f t="shared" si="727"/>
        <v>0.45</v>
      </c>
      <c r="I9161" s="213">
        <v>376768</v>
      </c>
      <c r="J9161" s="213">
        <v>20722.240000000002</v>
      </c>
      <c r="K9161" s="212">
        <v>30141.439999999999</v>
      </c>
      <c r="L9161" s="212">
        <v>33909.120000000003</v>
      </c>
      <c r="M9161" s="239">
        <f t="shared" si="724"/>
        <v>0.51520000000025901</v>
      </c>
      <c r="N9161" s="239"/>
      <c r="O9161" s="178"/>
      <c r="P9161" s="178"/>
      <c r="Q9161" s="178"/>
      <c r="R9161" s="178"/>
      <c r="S9161" s="178"/>
      <c r="T9161" s="178"/>
      <c r="U9161" s="178"/>
      <c r="V9161" s="178"/>
      <c r="W9161" s="178"/>
      <c r="X9161" s="178"/>
      <c r="Y9161" s="210">
        <f t="shared" si="723"/>
        <v>0.40784585408096991</v>
      </c>
      <c r="Z9161" s="211">
        <f t="shared" si="725"/>
        <v>0.44</v>
      </c>
      <c r="AA9161" s="178"/>
      <c r="AB9161" s="178"/>
      <c r="AC9161" s="178"/>
    </row>
    <row r="9162" spans="2:29" x14ac:dyDescent="0.35">
      <c r="B9162" s="222">
        <v>923900</v>
      </c>
      <c r="C9162" s="208">
        <v>396284</v>
      </c>
      <c r="D9162" s="309">
        <v>21795.62</v>
      </c>
      <c r="E9162" s="206">
        <v>31702.720000000001</v>
      </c>
      <c r="F9162" s="206">
        <v>35665.56</v>
      </c>
      <c r="G9162" s="205">
        <f t="shared" si="726"/>
        <v>0.42892520835588266</v>
      </c>
      <c r="H9162" s="207">
        <f t="shared" si="727"/>
        <v>0.45</v>
      </c>
      <c r="I9162" s="213">
        <v>376814</v>
      </c>
      <c r="J9162" s="213">
        <v>20724.77</v>
      </c>
      <c r="K9162" s="212">
        <v>30145.119999999999</v>
      </c>
      <c r="L9162" s="212">
        <v>33913.26</v>
      </c>
      <c r="M9162" s="239">
        <f t="shared" si="724"/>
        <v>0.5152999999999156</v>
      </c>
      <c r="N9162" s="239"/>
      <c r="O9162" s="178"/>
      <c r="P9162" s="178"/>
      <c r="Q9162" s="178"/>
      <c r="R9162" s="178"/>
      <c r="S9162" s="178"/>
      <c r="T9162" s="178"/>
      <c r="U9162" s="178"/>
      <c r="V9162" s="178"/>
      <c r="W9162" s="178"/>
      <c r="X9162" s="178"/>
      <c r="Y9162" s="210">
        <f t="shared" si="723"/>
        <v>0.40785149907998702</v>
      </c>
      <c r="Z9162" s="211">
        <f t="shared" si="725"/>
        <v>0.46</v>
      </c>
      <c r="AA9162" s="178"/>
      <c r="AB9162" s="178"/>
      <c r="AC9162" s="178"/>
    </row>
    <row r="9163" spans="2:29" x14ac:dyDescent="0.35">
      <c r="B9163" s="222">
        <v>924000</v>
      </c>
      <c r="C9163" s="208">
        <v>396329</v>
      </c>
      <c r="D9163" s="309">
        <v>21798.09</v>
      </c>
      <c r="E9163" s="206">
        <v>31706.32</v>
      </c>
      <c r="F9163" s="206">
        <v>35669.61</v>
      </c>
      <c r="G9163" s="205">
        <f t="shared" si="726"/>
        <v>0.42892748917748919</v>
      </c>
      <c r="H9163" s="207">
        <f t="shared" si="727"/>
        <v>0.45</v>
      </c>
      <c r="I9163" s="213">
        <v>376858</v>
      </c>
      <c r="J9163" s="213">
        <v>20727.189999999999</v>
      </c>
      <c r="K9163" s="212">
        <v>30148.639999999999</v>
      </c>
      <c r="L9163" s="212">
        <v>33917.22</v>
      </c>
      <c r="M9163" s="239">
        <f t="shared" si="724"/>
        <v>0.51520000000018629</v>
      </c>
      <c r="N9163" s="239"/>
      <c r="O9163" s="178"/>
      <c r="P9163" s="178"/>
      <c r="Q9163" s="178"/>
      <c r="R9163" s="178"/>
      <c r="S9163" s="178"/>
      <c r="T9163" s="178"/>
      <c r="U9163" s="178"/>
      <c r="V9163" s="178"/>
      <c r="W9163" s="178"/>
      <c r="X9163" s="178"/>
      <c r="Y9163" s="210">
        <f t="shared" si="723"/>
        <v>0.40785497835497836</v>
      </c>
      <c r="Z9163" s="211">
        <f t="shared" si="725"/>
        <v>0.44</v>
      </c>
      <c r="AA9163" s="178"/>
      <c r="AB9163" s="178"/>
      <c r="AC9163" s="178"/>
    </row>
    <row r="9164" spans="2:29" x14ac:dyDescent="0.35">
      <c r="B9164" s="222">
        <v>924100</v>
      </c>
      <c r="C9164" s="208">
        <v>396374</v>
      </c>
      <c r="D9164" s="309">
        <v>21800.57</v>
      </c>
      <c r="E9164" s="206">
        <v>31709.919999999998</v>
      </c>
      <c r="F9164" s="206">
        <v>35673.660000000003</v>
      </c>
      <c r="G9164" s="205">
        <f t="shared" si="726"/>
        <v>0.4289297695054648</v>
      </c>
      <c r="H9164" s="207">
        <f t="shared" si="727"/>
        <v>0.45</v>
      </c>
      <c r="I9164" s="213">
        <v>376904</v>
      </c>
      <c r="J9164" s="213">
        <v>20729.72</v>
      </c>
      <c r="K9164" s="212">
        <v>30152.32</v>
      </c>
      <c r="L9164" s="212">
        <v>33921.360000000001</v>
      </c>
      <c r="M9164" s="239">
        <f t="shared" si="724"/>
        <v>0.51529999999984288</v>
      </c>
      <c r="N9164" s="239"/>
      <c r="O9164" s="178"/>
      <c r="P9164" s="178"/>
      <c r="Q9164" s="178"/>
      <c r="R9164" s="178"/>
      <c r="S9164" s="178"/>
      <c r="T9164" s="178"/>
      <c r="U9164" s="178"/>
      <c r="V9164" s="178"/>
      <c r="W9164" s="178"/>
      <c r="X9164" s="178"/>
      <c r="Y9164" s="210">
        <f t="shared" si="723"/>
        <v>0.40786062114489774</v>
      </c>
      <c r="Z9164" s="211">
        <f t="shared" si="725"/>
        <v>0.46</v>
      </c>
      <c r="AA9164" s="178"/>
      <c r="AB9164" s="178"/>
      <c r="AC9164" s="178"/>
    </row>
    <row r="9165" spans="2:29" x14ac:dyDescent="0.35">
      <c r="B9165" s="222">
        <v>924200</v>
      </c>
      <c r="C9165" s="208">
        <v>396419</v>
      </c>
      <c r="D9165" s="309">
        <v>21803.040000000001</v>
      </c>
      <c r="E9165" s="206">
        <v>31713.52</v>
      </c>
      <c r="F9165" s="206">
        <v>35677.71</v>
      </c>
      <c r="G9165" s="205">
        <f t="shared" si="726"/>
        <v>0.4289320493399697</v>
      </c>
      <c r="H9165" s="207">
        <f t="shared" si="727"/>
        <v>0.45</v>
      </c>
      <c r="I9165" s="213">
        <v>376948</v>
      </c>
      <c r="J9165" s="213">
        <v>20732.14</v>
      </c>
      <c r="K9165" s="212">
        <v>30155.84</v>
      </c>
      <c r="L9165" s="212">
        <v>33925.32</v>
      </c>
      <c r="M9165" s="239">
        <f t="shared" si="724"/>
        <v>0.51519999999996802</v>
      </c>
      <c r="N9165" s="239"/>
      <c r="O9165" s="178"/>
      <c r="P9165" s="178"/>
      <c r="Q9165" s="178"/>
      <c r="R9165" s="178"/>
      <c r="S9165" s="178"/>
      <c r="T9165" s="178"/>
      <c r="U9165" s="178"/>
      <c r="V9165" s="178"/>
      <c r="W9165" s="178"/>
      <c r="X9165" s="178"/>
      <c r="Y9165" s="210">
        <f t="shared" si="723"/>
        <v>0.40786409867993939</v>
      </c>
      <c r="Z9165" s="211">
        <f t="shared" si="725"/>
        <v>0.44</v>
      </c>
      <c r="AA9165" s="178"/>
      <c r="AB9165" s="178"/>
      <c r="AC9165" s="178"/>
    </row>
    <row r="9166" spans="2:29" x14ac:dyDescent="0.35">
      <c r="B9166" s="222">
        <v>924300</v>
      </c>
      <c r="C9166" s="208">
        <v>396464</v>
      </c>
      <c r="D9166" s="309">
        <v>21805.52</v>
      </c>
      <c r="E9166" s="206">
        <v>31717.119999999999</v>
      </c>
      <c r="F9166" s="206">
        <v>35681.760000000002</v>
      </c>
      <c r="G9166" s="205">
        <f t="shared" si="726"/>
        <v>0.4289343286811641</v>
      </c>
      <c r="H9166" s="207">
        <f t="shared" si="727"/>
        <v>0.45</v>
      </c>
      <c r="I9166" s="213">
        <v>376994</v>
      </c>
      <c r="J9166" s="213">
        <v>20734.669999999998</v>
      </c>
      <c r="K9166" s="212">
        <v>30159.52</v>
      </c>
      <c r="L9166" s="212">
        <v>33929.46</v>
      </c>
      <c r="M9166" s="239">
        <f t="shared" si="724"/>
        <v>0.51530000000027942</v>
      </c>
      <c r="N9166" s="239"/>
      <c r="O9166" s="178"/>
      <c r="P9166" s="178"/>
      <c r="Q9166" s="178"/>
      <c r="R9166" s="178"/>
      <c r="S9166" s="178"/>
      <c r="T9166" s="178"/>
      <c r="U9166" s="178"/>
      <c r="V9166" s="178"/>
      <c r="W9166" s="178"/>
      <c r="X9166" s="178"/>
      <c r="Y9166" s="210">
        <f t="shared" si="723"/>
        <v>0.40786973926214432</v>
      </c>
      <c r="Z9166" s="211">
        <f t="shared" si="725"/>
        <v>0.46</v>
      </c>
      <c r="AA9166" s="178"/>
      <c r="AB9166" s="178"/>
      <c r="AC9166" s="178"/>
    </row>
    <row r="9167" spans="2:29" x14ac:dyDescent="0.35">
      <c r="B9167" s="222">
        <v>924400</v>
      </c>
      <c r="C9167" s="208">
        <v>396509</v>
      </c>
      <c r="D9167" s="309">
        <v>21807.99</v>
      </c>
      <c r="E9167" s="206">
        <v>31720.720000000001</v>
      </c>
      <c r="F9167" s="206">
        <v>35685.81</v>
      </c>
      <c r="G9167" s="205">
        <f t="shared" si="726"/>
        <v>0.42893660752920815</v>
      </c>
      <c r="H9167" s="207">
        <f t="shared" si="727"/>
        <v>0.45</v>
      </c>
      <c r="I9167" s="213">
        <v>377038</v>
      </c>
      <c r="J9167" s="213">
        <v>20737.09</v>
      </c>
      <c r="K9167" s="212">
        <v>30163.040000000001</v>
      </c>
      <c r="L9167" s="212">
        <v>33933.42</v>
      </c>
      <c r="M9167" s="239">
        <f t="shared" si="724"/>
        <v>0.51519999999982247</v>
      </c>
      <c r="N9167" s="239"/>
      <c r="O9167" s="178"/>
      <c r="P9167" s="178"/>
      <c r="Q9167" s="178"/>
      <c r="R9167" s="178"/>
      <c r="S9167" s="178"/>
      <c r="T9167" s="178"/>
      <c r="U9167" s="178"/>
      <c r="V9167" s="178"/>
      <c r="W9167" s="178"/>
      <c r="X9167" s="178"/>
      <c r="Y9167" s="210">
        <f t="shared" si="723"/>
        <v>0.40787321505841628</v>
      </c>
      <c r="Z9167" s="211">
        <f t="shared" si="725"/>
        <v>0.44</v>
      </c>
      <c r="AA9167" s="178"/>
      <c r="AB9167" s="178"/>
      <c r="AC9167" s="178"/>
    </row>
    <row r="9168" spans="2:29" x14ac:dyDescent="0.35">
      <c r="B9168" s="222">
        <v>924500</v>
      </c>
      <c r="C9168" s="208">
        <v>396554</v>
      </c>
      <c r="D9168" s="309">
        <v>21810.47</v>
      </c>
      <c r="E9168" s="206">
        <v>31724.32</v>
      </c>
      <c r="F9168" s="206">
        <v>35689.86</v>
      </c>
      <c r="G9168" s="205">
        <f t="shared" si="726"/>
        <v>0.42893888588426177</v>
      </c>
      <c r="H9168" s="207">
        <f t="shared" si="727"/>
        <v>0.45</v>
      </c>
      <c r="I9168" s="213">
        <v>377084</v>
      </c>
      <c r="J9168" s="213">
        <v>20739.62</v>
      </c>
      <c r="K9168" s="212">
        <v>30166.720000000001</v>
      </c>
      <c r="L9168" s="212">
        <v>33937.56</v>
      </c>
      <c r="M9168" s="239">
        <f t="shared" si="724"/>
        <v>0.51529999999955178</v>
      </c>
      <c r="N9168" s="239"/>
      <c r="O9168" s="178"/>
      <c r="P9168" s="178"/>
      <c r="Q9168" s="178"/>
      <c r="R9168" s="178"/>
      <c r="S9168" s="178"/>
      <c r="T9168" s="178"/>
      <c r="U9168" s="178"/>
      <c r="V9168" s="178"/>
      <c r="W9168" s="178"/>
      <c r="X9168" s="178"/>
      <c r="Y9168" s="210">
        <f t="shared" si="723"/>
        <v>0.40787885343428881</v>
      </c>
      <c r="Z9168" s="211">
        <f t="shared" si="725"/>
        <v>0.46</v>
      </c>
      <c r="AA9168" s="178"/>
      <c r="AB9168" s="178"/>
      <c r="AC9168" s="178"/>
    </row>
    <row r="9169" spans="2:29" x14ac:dyDescent="0.35">
      <c r="B9169" s="222">
        <v>924600</v>
      </c>
      <c r="C9169" s="208">
        <v>396599</v>
      </c>
      <c r="D9169" s="309">
        <v>21812.94</v>
      </c>
      <c r="E9169" s="206">
        <v>31727.919999999998</v>
      </c>
      <c r="F9169" s="206">
        <v>35693.910000000003</v>
      </c>
      <c r="G9169" s="205">
        <f t="shared" si="726"/>
        <v>0.42894116374648494</v>
      </c>
      <c r="H9169" s="207">
        <f t="shared" si="727"/>
        <v>0.45</v>
      </c>
      <c r="I9169" s="213">
        <v>377128</v>
      </c>
      <c r="J9169" s="213">
        <v>20742.04</v>
      </c>
      <c r="K9169" s="212">
        <v>30170.240000000002</v>
      </c>
      <c r="L9169" s="212">
        <v>33941.519999999997</v>
      </c>
      <c r="M9169" s="239">
        <f t="shared" si="724"/>
        <v>0.51519999999974975</v>
      </c>
      <c r="N9169" s="239"/>
      <c r="O9169" s="178"/>
      <c r="P9169" s="178"/>
      <c r="Q9169" s="178"/>
      <c r="R9169" s="178"/>
      <c r="S9169" s="178"/>
      <c r="T9169" s="178"/>
      <c r="U9169" s="178"/>
      <c r="V9169" s="178"/>
      <c r="W9169" s="178"/>
      <c r="X9169" s="178"/>
      <c r="Y9169" s="210">
        <f t="shared" si="723"/>
        <v>0.40788232749296993</v>
      </c>
      <c r="Z9169" s="211">
        <f t="shared" si="725"/>
        <v>0.44</v>
      </c>
      <c r="AA9169" s="178"/>
      <c r="AB9169" s="178"/>
      <c r="AC9169" s="178"/>
    </row>
    <row r="9170" spans="2:29" x14ac:dyDescent="0.35">
      <c r="B9170" s="222">
        <v>924700</v>
      </c>
      <c r="C9170" s="208">
        <v>396644</v>
      </c>
      <c r="D9170" s="309">
        <v>21815.42</v>
      </c>
      <c r="E9170" s="206">
        <v>31731.52</v>
      </c>
      <c r="F9170" s="206">
        <v>35697.96</v>
      </c>
      <c r="G9170" s="205">
        <f t="shared" si="726"/>
        <v>0.42894344111603766</v>
      </c>
      <c r="H9170" s="207">
        <f t="shared" si="727"/>
        <v>0.45</v>
      </c>
      <c r="I9170" s="213">
        <v>377174</v>
      </c>
      <c r="J9170" s="213">
        <v>20744.57</v>
      </c>
      <c r="K9170" s="212">
        <v>30173.919999999998</v>
      </c>
      <c r="L9170" s="212">
        <v>33945.660000000003</v>
      </c>
      <c r="M9170" s="239">
        <f t="shared" si="724"/>
        <v>0.51529999999998832</v>
      </c>
      <c r="N9170" s="239"/>
      <c r="O9170" s="178"/>
      <c r="P9170" s="178"/>
      <c r="Q9170" s="178"/>
      <c r="R9170" s="178"/>
      <c r="S9170" s="178"/>
      <c r="T9170" s="178"/>
      <c r="U9170" s="178"/>
      <c r="V9170" s="178"/>
      <c r="W9170" s="178"/>
      <c r="X9170" s="178"/>
      <c r="Y9170" s="210">
        <f t="shared" si="723"/>
        <v>0.40788796366389102</v>
      </c>
      <c r="Z9170" s="211">
        <f t="shared" si="725"/>
        <v>0.46</v>
      </c>
      <c r="AA9170" s="178"/>
      <c r="AB9170" s="178"/>
      <c r="AC9170" s="178"/>
    </row>
    <row r="9171" spans="2:29" x14ac:dyDescent="0.35">
      <c r="B9171" s="222">
        <v>924800</v>
      </c>
      <c r="C9171" s="208">
        <v>396689</v>
      </c>
      <c r="D9171" s="309">
        <v>21817.89</v>
      </c>
      <c r="E9171" s="206">
        <v>31735.119999999999</v>
      </c>
      <c r="F9171" s="206">
        <v>35702.01</v>
      </c>
      <c r="G9171" s="205">
        <f t="shared" si="726"/>
        <v>0.42894571799307957</v>
      </c>
      <c r="H9171" s="207">
        <f t="shared" si="727"/>
        <v>0.45</v>
      </c>
      <c r="I9171" s="213">
        <v>377218</v>
      </c>
      <c r="J9171" s="213">
        <v>20746.990000000002</v>
      </c>
      <c r="K9171" s="212">
        <v>30177.439999999999</v>
      </c>
      <c r="L9171" s="212">
        <v>33949.620000000003</v>
      </c>
      <c r="M9171" s="239">
        <f t="shared" si="724"/>
        <v>0.51520000000025901</v>
      </c>
      <c r="N9171" s="239"/>
      <c r="O9171" s="178"/>
      <c r="P9171" s="178"/>
      <c r="Q9171" s="178"/>
      <c r="R9171" s="178"/>
      <c r="S9171" s="178"/>
      <c r="T9171" s="178"/>
      <c r="U9171" s="178"/>
      <c r="V9171" s="178"/>
      <c r="W9171" s="178"/>
      <c r="X9171" s="178"/>
      <c r="Y9171" s="210">
        <f t="shared" si="723"/>
        <v>0.40789143598615918</v>
      </c>
      <c r="Z9171" s="211">
        <f t="shared" si="725"/>
        <v>0.44</v>
      </c>
      <c r="AA9171" s="178"/>
      <c r="AB9171" s="178"/>
      <c r="AC9171" s="178"/>
    </row>
    <row r="9172" spans="2:29" x14ac:dyDescent="0.35">
      <c r="B9172" s="222">
        <v>924900</v>
      </c>
      <c r="C9172" s="208">
        <v>396734</v>
      </c>
      <c r="D9172" s="309">
        <v>21820.37</v>
      </c>
      <c r="E9172" s="206">
        <v>31738.720000000001</v>
      </c>
      <c r="F9172" s="206">
        <v>35706.06</v>
      </c>
      <c r="G9172" s="205">
        <f t="shared" si="726"/>
        <v>0.42894799437777059</v>
      </c>
      <c r="H9172" s="207">
        <f t="shared" si="727"/>
        <v>0.45</v>
      </c>
      <c r="I9172" s="213">
        <v>377264</v>
      </c>
      <c r="J9172" s="213">
        <v>20749.52</v>
      </c>
      <c r="K9172" s="212">
        <v>30181.119999999999</v>
      </c>
      <c r="L9172" s="212">
        <v>33953.760000000002</v>
      </c>
      <c r="M9172" s="239">
        <f t="shared" si="724"/>
        <v>0.5152999999999156</v>
      </c>
      <c r="N9172" s="239"/>
      <c r="O9172" s="178"/>
      <c r="P9172" s="178"/>
      <c r="Q9172" s="178"/>
      <c r="R9172" s="178"/>
      <c r="S9172" s="178"/>
      <c r="T9172" s="178"/>
      <c r="U9172" s="178"/>
      <c r="V9172" s="178"/>
      <c r="W9172" s="178"/>
      <c r="X9172" s="178"/>
      <c r="Y9172" s="210">
        <f t="shared" si="723"/>
        <v>0.4078970699535085</v>
      </c>
      <c r="Z9172" s="211">
        <f t="shared" si="725"/>
        <v>0.46</v>
      </c>
      <c r="AA9172" s="178"/>
      <c r="AB9172" s="178"/>
      <c r="AC9172" s="178"/>
    </row>
    <row r="9173" spans="2:29" x14ac:dyDescent="0.35">
      <c r="B9173" s="222">
        <v>925000</v>
      </c>
      <c r="C9173" s="208">
        <v>396779</v>
      </c>
      <c r="D9173" s="309">
        <v>21822.84</v>
      </c>
      <c r="E9173" s="206">
        <v>31742.32</v>
      </c>
      <c r="F9173" s="206">
        <v>35710.11</v>
      </c>
      <c r="G9173" s="205">
        <f t="shared" si="726"/>
        <v>0.42895027027027027</v>
      </c>
      <c r="H9173" s="207">
        <f t="shared" si="727"/>
        <v>0.45</v>
      </c>
      <c r="I9173" s="213">
        <v>377308</v>
      </c>
      <c r="J9173" s="213">
        <v>20751.939999999999</v>
      </c>
      <c r="K9173" s="212">
        <v>30184.639999999999</v>
      </c>
      <c r="L9173" s="212">
        <v>33957.72</v>
      </c>
      <c r="M9173" s="239">
        <f t="shared" si="724"/>
        <v>0.51520000000018629</v>
      </c>
      <c r="N9173" s="239"/>
      <c r="O9173" s="178"/>
      <c r="P9173" s="178"/>
      <c r="Q9173" s="178"/>
      <c r="R9173" s="178"/>
      <c r="S9173" s="178"/>
      <c r="T9173" s="178"/>
      <c r="U9173" s="178"/>
      <c r="V9173" s="178"/>
      <c r="W9173" s="178"/>
      <c r="X9173" s="178"/>
      <c r="Y9173" s="210">
        <f t="shared" si="723"/>
        <v>0.40790054054054053</v>
      </c>
      <c r="Z9173" s="211">
        <f t="shared" si="725"/>
        <v>0.44</v>
      </c>
      <c r="AA9173" s="178"/>
      <c r="AB9173" s="178"/>
      <c r="AC9173" s="178"/>
    </row>
    <row r="9174" spans="2:29" x14ac:dyDescent="0.35">
      <c r="B9174" s="222">
        <v>925100</v>
      </c>
      <c r="C9174" s="208">
        <v>396824</v>
      </c>
      <c r="D9174" s="309">
        <v>21825.32</v>
      </c>
      <c r="E9174" s="206">
        <v>31745.919999999998</v>
      </c>
      <c r="F9174" s="206">
        <v>35714.160000000003</v>
      </c>
      <c r="G9174" s="205">
        <f t="shared" si="726"/>
        <v>0.42895254567073832</v>
      </c>
      <c r="H9174" s="207">
        <f t="shared" si="727"/>
        <v>0.45</v>
      </c>
      <c r="I9174" s="213">
        <v>377354</v>
      </c>
      <c r="J9174" s="213">
        <v>20754.47</v>
      </c>
      <c r="K9174" s="212">
        <v>30188.32</v>
      </c>
      <c r="L9174" s="212">
        <v>33961.86</v>
      </c>
      <c r="M9174" s="239">
        <f t="shared" si="724"/>
        <v>0.51529999999984288</v>
      </c>
      <c r="N9174" s="239"/>
      <c r="O9174" s="178"/>
      <c r="P9174" s="178"/>
      <c r="Q9174" s="178"/>
      <c r="R9174" s="178"/>
      <c r="S9174" s="178"/>
      <c r="T9174" s="178"/>
      <c r="U9174" s="178"/>
      <c r="V9174" s="178"/>
      <c r="W9174" s="178"/>
      <c r="X9174" s="178"/>
      <c r="Y9174" s="210">
        <f t="shared" si="723"/>
        <v>0.4079061723056967</v>
      </c>
      <c r="Z9174" s="211">
        <f t="shared" si="725"/>
        <v>0.46</v>
      </c>
      <c r="AA9174" s="178"/>
      <c r="AB9174" s="178"/>
      <c r="AC9174" s="178"/>
    </row>
    <row r="9175" spans="2:29" x14ac:dyDescent="0.35">
      <c r="B9175" s="222">
        <v>925200</v>
      </c>
      <c r="C9175" s="208">
        <v>396869</v>
      </c>
      <c r="D9175" s="309">
        <v>21827.79</v>
      </c>
      <c r="E9175" s="206">
        <v>31749.52</v>
      </c>
      <c r="F9175" s="206">
        <v>35718.21</v>
      </c>
      <c r="G9175" s="205">
        <f t="shared" si="726"/>
        <v>0.42895482057933421</v>
      </c>
      <c r="H9175" s="207">
        <f t="shared" si="727"/>
        <v>0.45</v>
      </c>
      <c r="I9175" s="213">
        <v>377398</v>
      </c>
      <c r="J9175" s="213">
        <v>20756.89</v>
      </c>
      <c r="K9175" s="212">
        <v>30191.84</v>
      </c>
      <c r="L9175" s="212">
        <v>33965.82</v>
      </c>
      <c r="M9175" s="239">
        <f t="shared" si="724"/>
        <v>0.51519999999996802</v>
      </c>
      <c r="N9175" s="239"/>
      <c r="O9175" s="178"/>
      <c r="P9175" s="178"/>
      <c r="Q9175" s="178"/>
      <c r="R9175" s="178"/>
      <c r="S9175" s="178"/>
      <c r="T9175" s="178"/>
      <c r="U9175" s="178"/>
      <c r="V9175" s="178"/>
      <c r="W9175" s="178"/>
      <c r="X9175" s="178"/>
      <c r="Y9175" s="210">
        <f t="shared" si="723"/>
        <v>0.4079096411586684</v>
      </c>
      <c r="Z9175" s="211">
        <f t="shared" si="725"/>
        <v>0.44</v>
      </c>
      <c r="AA9175" s="178"/>
      <c r="AB9175" s="178"/>
      <c r="AC9175" s="178"/>
    </row>
    <row r="9176" spans="2:29" x14ac:dyDescent="0.35">
      <c r="B9176" s="222">
        <v>925300</v>
      </c>
      <c r="C9176" s="208">
        <v>396914</v>
      </c>
      <c r="D9176" s="309">
        <v>21830.27</v>
      </c>
      <c r="E9176" s="206">
        <v>31753.119999999999</v>
      </c>
      <c r="F9176" s="206">
        <v>35722.26</v>
      </c>
      <c r="G9176" s="205">
        <f t="shared" si="726"/>
        <v>0.42895709499621743</v>
      </c>
      <c r="H9176" s="207">
        <f t="shared" si="727"/>
        <v>0.45</v>
      </c>
      <c r="I9176" s="213">
        <v>377444</v>
      </c>
      <c r="J9176" s="213">
        <v>20759.419999999998</v>
      </c>
      <c r="K9176" s="212">
        <v>30195.52</v>
      </c>
      <c r="L9176" s="212">
        <v>33969.96</v>
      </c>
      <c r="M9176" s="239">
        <f t="shared" si="724"/>
        <v>0.51530000000027942</v>
      </c>
      <c r="N9176" s="239"/>
      <c r="O9176" s="178"/>
      <c r="P9176" s="178"/>
      <c r="Q9176" s="178"/>
      <c r="R9176" s="178"/>
      <c r="S9176" s="178"/>
      <c r="T9176" s="178"/>
      <c r="U9176" s="178"/>
      <c r="V9176" s="178"/>
      <c r="W9176" s="178"/>
      <c r="X9176" s="178"/>
      <c r="Y9176" s="210">
        <f t="shared" si="723"/>
        <v>0.40791527072300876</v>
      </c>
      <c r="Z9176" s="211">
        <f t="shared" si="725"/>
        <v>0.46</v>
      </c>
      <c r="AA9176" s="178"/>
      <c r="AB9176" s="178"/>
      <c r="AC9176" s="178"/>
    </row>
    <row r="9177" spans="2:29" x14ac:dyDescent="0.35">
      <c r="B9177" s="222">
        <v>925400</v>
      </c>
      <c r="C9177" s="208">
        <v>396959</v>
      </c>
      <c r="D9177" s="309">
        <v>21832.74</v>
      </c>
      <c r="E9177" s="206">
        <v>31756.720000000001</v>
      </c>
      <c r="F9177" s="206">
        <v>35726.31</v>
      </c>
      <c r="G9177" s="205">
        <f t="shared" si="726"/>
        <v>0.42895936892154746</v>
      </c>
      <c r="H9177" s="207">
        <f t="shared" si="727"/>
        <v>0.45</v>
      </c>
      <c r="I9177" s="213">
        <v>377488</v>
      </c>
      <c r="J9177" s="213">
        <v>20761.84</v>
      </c>
      <c r="K9177" s="212">
        <v>30199.040000000001</v>
      </c>
      <c r="L9177" s="212">
        <v>33973.919999999998</v>
      </c>
      <c r="M9177" s="239">
        <f t="shared" si="724"/>
        <v>0.51519999999982247</v>
      </c>
      <c r="N9177" s="239"/>
      <c r="O9177" s="178"/>
      <c r="P9177" s="178"/>
      <c r="Q9177" s="178"/>
      <c r="R9177" s="178"/>
      <c r="S9177" s="178"/>
      <c r="T9177" s="178"/>
      <c r="U9177" s="178"/>
      <c r="V9177" s="178"/>
      <c r="W9177" s="178"/>
      <c r="X9177" s="178"/>
      <c r="Y9177" s="210">
        <f t="shared" si="723"/>
        <v>0.4079187378430949</v>
      </c>
      <c r="Z9177" s="211">
        <f t="shared" si="725"/>
        <v>0.44</v>
      </c>
      <c r="AA9177" s="178"/>
      <c r="AB9177" s="178"/>
      <c r="AC9177" s="178"/>
    </row>
    <row r="9178" spans="2:29" x14ac:dyDescent="0.35">
      <c r="B9178" s="222">
        <v>925500</v>
      </c>
      <c r="C9178" s="208">
        <v>397004</v>
      </c>
      <c r="D9178" s="309">
        <v>21835.22</v>
      </c>
      <c r="E9178" s="206">
        <v>31760.32</v>
      </c>
      <c r="F9178" s="206">
        <v>35730.36</v>
      </c>
      <c r="G9178" s="205">
        <f t="shared" si="726"/>
        <v>0.42896164235548351</v>
      </c>
      <c r="H9178" s="207">
        <f t="shared" si="727"/>
        <v>0.45</v>
      </c>
      <c r="I9178" s="213">
        <v>377534</v>
      </c>
      <c r="J9178" s="213">
        <v>20764.37</v>
      </c>
      <c r="K9178" s="212">
        <v>30202.720000000001</v>
      </c>
      <c r="L9178" s="212">
        <v>33978.06</v>
      </c>
      <c r="M9178" s="239">
        <f t="shared" si="724"/>
        <v>0.51529999999955178</v>
      </c>
      <c r="N9178" s="239"/>
      <c r="O9178" s="178"/>
      <c r="P9178" s="178"/>
      <c r="Q9178" s="178"/>
      <c r="R9178" s="178"/>
      <c r="S9178" s="178"/>
      <c r="T9178" s="178"/>
      <c r="U9178" s="178"/>
      <c r="V9178" s="178"/>
      <c r="W9178" s="178"/>
      <c r="X9178" s="178"/>
      <c r="Y9178" s="210">
        <f t="shared" si="723"/>
        <v>0.40792436520799569</v>
      </c>
      <c r="Z9178" s="211">
        <f t="shared" si="725"/>
        <v>0.46</v>
      </c>
      <c r="AA9178" s="178"/>
      <c r="AB9178" s="178"/>
      <c r="AC9178" s="178"/>
    </row>
    <row r="9179" spans="2:29" x14ac:dyDescent="0.35">
      <c r="B9179" s="222">
        <v>925600</v>
      </c>
      <c r="C9179" s="208">
        <v>397049</v>
      </c>
      <c r="D9179" s="309">
        <v>21837.69</v>
      </c>
      <c r="E9179" s="206">
        <v>31763.919999999998</v>
      </c>
      <c r="F9179" s="206">
        <v>35734.410000000003</v>
      </c>
      <c r="G9179" s="205">
        <f t="shared" si="726"/>
        <v>0.42896391529818495</v>
      </c>
      <c r="H9179" s="207">
        <f t="shared" si="727"/>
        <v>0.45</v>
      </c>
      <c r="I9179" s="213">
        <v>377578</v>
      </c>
      <c r="J9179" s="213">
        <v>20766.79</v>
      </c>
      <c r="K9179" s="212">
        <v>30206.240000000002</v>
      </c>
      <c r="L9179" s="212">
        <v>33982.019999999997</v>
      </c>
      <c r="M9179" s="239">
        <f t="shared" si="724"/>
        <v>0.51519999999974975</v>
      </c>
      <c r="N9179" s="239"/>
      <c r="O9179" s="178"/>
      <c r="P9179" s="178"/>
      <c r="Q9179" s="178"/>
      <c r="R9179" s="178"/>
      <c r="S9179" s="178"/>
      <c r="T9179" s="178"/>
      <c r="U9179" s="178"/>
      <c r="V9179" s="178"/>
      <c r="W9179" s="178"/>
      <c r="X9179" s="178"/>
      <c r="Y9179" s="210">
        <f t="shared" si="723"/>
        <v>0.40792783059636994</v>
      </c>
      <c r="Z9179" s="211">
        <f t="shared" si="725"/>
        <v>0.44</v>
      </c>
      <c r="AA9179" s="178"/>
      <c r="AB9179" s="178"/>
      <c r="AC9179" s="178"/>
    </row>
    <row r="9180" spans="2:29" x14ac:dyDescent="0.35">
      <c r="B9180" s="222">
        <v>925700</v>
      </c>
      <c r="C9180" s="208">
        <v>397094</v>
      </c>
      <c r="D9180" s="309">
        <v>21840.17</v>
      </c>
      <c r="E9180" s="206">
        <v>31767.52</v>
      </c>
      <c r="F9180" s="206">
        <v>35738.46</v>
      </c>
      <c r="G9180" s="205">
        <f t="shared" si="726"/>
        <v>0.42896618774981093</v>
      </c>
      <c r="H9180" s="207">
        <f t="shared" si="727"/>
        <v>0.45</v>
      </c>
      <c r="I9180" s="213">
        <v>377624</v>
      </c>
      <c r="J9180" s="213">
        <v>20769.32</v>
      </c>
      <c r="K9180" s="212">
        <v>30209.919999999998</v>
      </c>
      <c r="L9180" s="212">
        <v>33986.160000000003</v>
      </c>
      <c r="M9180" s="239">
        <f t="shared" si="724"/>
        <v>0.51529999999998832</v>
      </c>
      <c r="N9180" s="239"/>
      <c r="O9180" s="178"/>
      <c r="P9180" s="178"/>
      <c r="Q9180" s="178"/>
      <c r="R9180" s="178"/>
      <c r="S9180" s="178"/>
      <c r="T9180" s="178"/>
      <c r="U9180" s="178"/>
      <c r="V9180" s="178"/>
      <c r="W9180" s="178"/>
      <c r="X9180" s="178"/>
      <c r="Y9180" s="210">
        <f t="shared" si="723"/>
        <v>0.40793345576320622</v>
      </c>
      <c r="Z9180" s="211">
        <f t="shared" si="725"/>
        <v>0.46</v>
      </c>
      <c r="AA9180" s="178"/>
      <c r="AB9180" s="178"/>
      <c r="AC9180" s="178"/>
    </row>
    <row r="9181" spans="2:29" x14ac:dyDescent="0.35">
      <c r="B9181" s="222">
        <v>925800</v>
      </c>
      <c r="C9181" s="208">
        <v>397139</v>
      </c>
      <c r="D9181" s="309">
        <v>21842.639999999999</v>
      </c>
      <c r="E9181" s="206">
        <v>31771.119999999999</v>
      </c>
      <c r="F9181" s="206">
        <v>35742.51</v>
      </c>
      <c r="G9181" s="205">
        <f t="shared" si="726"/>
        <v>0.42896845971052061</v>
      </c>
      <c r="H9181" s="207">
        <f t="shared" si="727"/>
        <v>0.45</v>
      </c>
      <c r="I9181" s="213">
        <v>377668</v>
      </c>
      <c r="J9181" s="213">
        <v>20771.740000000002</v>
      </c>
      <c r="K9181" s="212">
        <v>30213.439999999999</v>
      </c>
      <c r="L9181" s="212">
        <v>33990.120000000003</v>
      </c>
      <c r="M9181" s="239">
        <f t="shared" si="724"/>
        <v>0.51520000000025901</v>
      </c>
      <c r="N9181" s="239"/>
      <c r="O9181" s="178"/>
      <c r="P9181" s="178"/>
      <c r="Q9181" s="178"/>
      <c r="R9181" s="178"/>
      <c r="S9181" s="178"/>
      <c r="T9181" s="178"/>
      <c r="U9181" s="178"/>
      <c r="V9181" s="178"/>
      <c r="W9181" s="178"/>
      <c r="X9181" s="178"/>
      <c r="Y9181" s="210">
        <f t="shared" si="723"/>
        <v>0.40793691942104127</v>
      </c>
      <c r="Z9181" s="211">
        <f t="shared" si="725"/>
        <v>0.44</v>
      </c>
      <c r="AA9181" s="178"/>
      <c r="AB9181" s="178"/>
      <c r="AC9181" s="178"/>
    </row>
    <row r="9182" spans="2:29" x14ac:dyDescent="0.35">
      <c r="B9182" s="222">
        <v>925900</v>
      </c>
      <c r="C9182" s="208">
        <v>397184</v>
      </c>
      <c r="D9182" s="309">
        <v>21845.119999999999</v>
      </c>
      <c r="E9182" s="206">
        <v>31774.720000000001</v>
      </c>
      <c r="F9182" s="206">
        <v>35746.559999999998</v>
      </c>
      <c r="G9182" s="205">
        <f t="shared" si="726"/>
        <v>0.42897073118047307</v>
      </c>
      <c r="H9182" s="207">
        <f t="shared" si="727"/>
        <v>0.45</v>
      </c>
      <c r="I9182" s="213">
        <v>377714</v>
      </c>
      <c r="J9182" s="213">
        <v>20774.27</v>
      </c>
      <c r="K9182" s="212">
        <v>30217.119999999999</v>
      </c>
      <c r="L9182" s="212">
        <v>33994.26</v>
      </c>
      <c r="M9182" s="239">
        <f t="shared" si="724"/>
        <v>0.5152999999999156</v>
      </c>
      <c r="N9182" s="239"/>
      <c r="O9182" s="178"/>
      <c r="P9182" s="178"/>
      <c r="Q9182" s="178"/>
      <c r="R9182" s="178"/>
      <c r="S9182" s="178"/>
      <c r="T9182" s="178"/>
      <c r="U9182" s="178"/>
      <c r="V9182" s="178"/>
      <c r="W9182" s="178"/>
      <c r="X9182" s="178"/>
      <c r="Y9182" s="210">
        <f t="shared" si="723"/>
        <v>0.40794254239118694</v>
      </c>
      <c r="Z9182" s="211">
        <f t="shared" si="725"/>
        <v>0.46</v>
      </c>
      <c r="AA9182" s="178"/>
      <c r="AB9182" s="178"/>
      <c r="AC9182" s="178"/>
    </row>
    <row r="9183" spans="2:29" x14ac:dyDescent="0.35">
      <c r="B9183" s="222">
        <v>926000</v>
      </c>
      <c r="C9183" s="208">
        <v>397229</v>
      </c>
      <c r="D9183" s="309">
        <v>21847.59</v>
      </c>
      <c r="E9183" s="206">
        <v>31778.32</v>
      </c>
      <c r="F9183" s="206">
        <v>35750.61</v>
      </c>
      <c r="G9183" s="205">
        <f t="shared" si="726"/>
        <v>0.4289730021598272</v>
      </c>
      <c r="H9183" s="207">
        <f t="shared" si="727"/>
        <v>0.45</v>
      </c>
      <c r="I9183" s="213">
        <v>377758</v>
      </c>
      <c r="J9183" s="213">
        <v>20776.689999999999</v>
      </c>
      <c r="K9183" s="212">
        <v>30220.639999999999</v>
      </c>
      <c r="L9183" s="212">
        <v>33998.22</v>
      </c>
      <c r="M9183" s="239">
        <f t="shared" si="724"/>
        <v>0.51520000000018629</v>
      </c>
      <c r="N9183" s="239"/>
      <c r="O9183" s="178"/>
      <c r="P9183" s="178"/>
      <c r="Q9183" s="178"/>
      <c r="R9183" s="178"/>
      <c r="S9183" s="178"/>
      <c r="T9183" s="178"/>
      <c r="U9183" s="178"/>
      <c r="V9183" s="178"/>
      <c r="W9183" s="178"/>
      <c r="X9183" s="178"/>
      <c r="Y9183" s="210">
        <f t="shared" si="723"/>
        <v>0.40794600431965444</v>
      </c>
      <c r="Z9183" s="211">
        <f t="shared" si="725"/>
        <v>0.44</v>
      </c>
      <c r="AA9183" s="178"/>
      <c r="AB9183" s="178"/>
      <c r="AC9183" s="178"/>
    </row>
    <row r="9184" spans="2:29" x14ac:dyDescent="0.35">
      <c r="B9184" s="222">
        <v>926100</v>
      </c>
      <c r="C9184" s="208">
        <v>397274</v>
      </c>
      <c r="D9184" s="309">
        <v>21850.07</v>
      </c>
      <c r="E9184" s="206">
        <v>31781.919999999998</v>
      </c>
      <c r="F9184" s="206">
        <v>35754.660000000003</v>
      </c>
      <c r="G9184" s="205">
        <f t="shared" si="726"/>
        <v>0.42897527264874202</v>
      </c>
      <c r="H9184" s="207">
        <f t="shared" si="727"/>
        <v>0.45</v>
      </c>
      <c r="I9184" s="213">
        <v>377804</v>
      </c>
      <c r="J9184" s="213">
        <v>20779.22</v>
      </c>
      <c r="K9184" s="212">
        <v>30224.32</v>
      </c>
      <c r="L9184" s="212">
        <v>34002.36</v>
      </c>
      <c r="M9184" s="239">
        <f t="shared" si="724"/>
        <v>0.51529999999984288</v>
      </c>
      <c r="N9184" s="239"/>
      <c r="O9184" s="178"/>
      <c r="P9184" s="178"/>
      <c r="Q9184" s="178"/>
      <c r="R9184" s="178"/>
      <c r="S9184" s="178"/>
      <c r="T9184" s="178"/>
      <c r="U9184" s="178"/>
      <c r="V9184" s="178"/>
      <c r="W9184" s="178"/>
      <c r="X9184" s="178"/>
      <c r="Y9184" s="210">
        <f t="shared" si="723"/>
        <v>0.40795162509448224</v>
      </c>
      <c r="Z9184" s="211">
        <f t="shared" si="725"/>
        <v>0.46</v>
      </c>
      <c r="AA9184" s="178"/>
      <c r="AB9184" s="178"/>
      <c r="AC9184" s="178"/>
    </row>
    <row r="9185" spans="2:29" x14ac:dyDescent="0.35">
      <c r="B9185" s="222">
        <v>926200</v>
      </c>
      <c r="C9185" s="208">
        <v>397319</v>
      </c>
      <c r="D9185" s="309">
        <v>21852.54</v>
      </c>
      <c r="E9185" s="206">
        <v>31785.52</v>
      </c>
      <c r="F9185" s="206">
        <v>35758.71</v>
      </c>
      <c r="G9185" s="205">
        <f t="shared" si="726"/>
        <v>0.42897754264737636</v>
      </c>
      <c r="H9185" s="207">
        <f t="shared" si="727"/>
        <v>0.45</v>
      </c>
      <c r="I9185" s="213">
        <v>377848</v>
      </c>
      <c r="J9185" s="213">
        <v>20781.64</v>
      </c>
      <c r="K9185" s="212">
        <v>30227.84</v>
      </c>
      <c r="L9185" s="212">
        <v>34006.32</v>
      </c>
      <c r="M9185" s="239">
        <f t="shared" si="724"/>
        <v>0.51519999999996802</v>
      </c>
      <c r="N9185" s="239"/>
      <c r="O9185" s="178"/>
      <c r="P9185" s="178"/>
      <c r="Q9185" s="178"/>
      <c r="R9185" s="178"/>
      <c r="S9185" s="178"/>
      <c r="T9185" s="178"/>
      <c r="U9185" s="178"/>
      <c r="V9185" s="178"/>
      <c r="W9185" s="178"/>
      <c r="X9185" s="178"/>
      <c r="Y9185" s="210">
        <f t="shared" si="723"/>
        <v>0.40795508529475277</v>
      </c>
      <c r="Z9185" s="211">
        <f t="shared" si="725"/>
        <v>0.44</v>
      </c>
      <c r="AA9185" s="178"/>
      <c r="AB9185" s="178"/>
      <c r="AC9185" s="178"/>
    </row>
    <row r="9186" spans="2:29" x14ac:dyDescent="0.35">
      <c r="B9186" s="222">
        <v>926300</v>
      </c>
      <c r="C9186" s="208">
        <v>397364</v>
      </c>
      <c r="D9186" s="309">
        <v>21855.02</v>
      </c>
      <c r="E9186" s="206">
        <v>31789.119999999999</v>
      </c>
      <c r="F9186" s="206">
        <v>35762.76</v>
      </c>
      <c r="G9186" s="205">
        <f t="shared" si="726"/>
        <v>0.42897981215588904</v>
      </c>
      <c r="H9186" s="207">
        <f t="shared" si="727"/>
        <v>0.45</v>
      </c>
      <c r="I9186" s="213">
        <v>377894</v>
      </c>
      <c r="J9186" s="213">
        <v>20784.169999999998</v>
      </c>
      <c r="K9186" s="212">
        <v>30231.52</v>
      </c>
      <c r="L9186" s="212">
        <v>34010.46</v>
      </c>
      <c r="M9186" s="239">
        <f t="shared" si="724"/>
        <v>0.51530000000027942</v>
      </c>
      <c r="N9186" s="239"/>
      <c r="O9186" s="178"/>
      <c r="P9186" s="178"/>
      <c r="Q9186" s="178"/>
      <c r="R9186" s="178"/>
      <c r="S9186" s="178"/>
      <c r="T9186" s="178"/>
      <c r="U9186" s="178"/>
      <c r="V9186" s="178"/>
      <c r="W9186" s="178"/>
      <c r="X9186" s="178"/>
      <c r="Y9186" s="210">
        <f t="shared" si="723"/>
        <v>0.40796070387563427</v>
      </c>
      <c r="Z9186" s="211">
        <f t="shared" si="725"/>
        <v>0.46</v>
      </c>
      <c r="AA9186" s="178"/>
      <c r="AB9186" s="178"/>
      <c r="AC9186" s="178"/>
    </row>
    <row r="9187" spans="2:29" x14ac:dyDescent="0.35">
      <c r="B9187" s="222">
        <v>926400</v>
      </c>
      <c r="C9187" s="208">
        <v>397409</v>
      </c>
      <c r="D9187" s="309">
        <v>21857.49</v>
      </c>
      <c r="E9187" s="206">
        <v>31792.720000000001</v>
      </c>
      <c r="F9187" s="206">
        <v>35766.81</v>
      </c>
      <c r="G9187" s="205">
        <f t="shared" si="726"/>
        <v>0.4289820811744387</v>
      </c>
      <c r="H9187" s="207">
        <f t="shared" si="727"/>
        <v>0.45</v>
      </c>
      <c r="I9187" s="213">
        <v>377938</v>
      </c>
      <c r="J9187" s="213">
        <v>20786.59</v>
      </c>
      <c r="K9187" s="212">
        <v>30235.040000000001</v>
      </c>
      <c r="L9187" s="212">
        <v>34014.42</v>
      </c>
      <c r="M9187" s="239">
        <f t="shared" si="724"/>
        <v>0.51519999999982247</v>
      </c>
      <c r="N9187" s="239"/>
      <c r="O9187" s="178"/>
      <c r="P9187" s="178"/>
      <c r="Q9187" s="178"/>
      <c r="R9187" s="178"/>
      <c r="S9187" s="178"/>
      <c r="T9187" s="178"/>
      <c r="U9187" s="178"/>
      <c r="V9187" s="178"/>
      <c r="W9187" s="178"/>
      <c r="X9187" s="178"/>
      <c r="Y9187" s="210">
        <f t="shared" si="723"/>
        <v>0.40796416234887739</v>
      </c>
      <c r="Z9187" s="211">
        <f t="shared" si="725"/>
        <v>0.44</v>
      </c>
      <c r="AA9187" s="178"/>
      <c r="AB9187" s="178"/>
      <c r="AC9187" s="178"/>
    </row>
    <row r="9188" spans="2:29" x14ac:dyDescent="0.35">
      <c r="B9188" s="222">
        <v>926500</v>
      </c>
      <c r="C9188" s="208">
        <v>397454</v>
      </c>
      <c r="D9188" s="309">
        <v>21859.97</v>
      </c>
      <c r="E9188" s="206">
        <v>31796.32</v>
      </c>
      <c r="F9188" s="206">
        <v>35770.86</v>
      </c>
      <c r="G9188" s="205">
        <f t="shared" si="726"/>
        <v>0.42898434970318405</v>
      </c>
      <c r="H9188" s="207">
        <f t="shared" si="727"/>
        <v>0.45</v>
      </c>
      <c r="I9188" s="213">
        <v>377984</v>
      </c>
      <c r="J9188" s="213">
        <v>20789.12</v>
      </c>
      <c r="K9188" s="212">
        <v>30238.720000000001</v>
      </c>
      <c r="L9188" s="212">
        <v>34018.559999999998</v>
      </c>
      <c r="M9188" s="239">
        <f t="shared" si="724"/>
        <v>0.51529999999955178</v>
      </c>
      <c r="N9188" s="239"/>
      <c r="O9188" s="178"/>
      <c r="P9188" s="178"/>
      <c r="Q9188" s="178"/>
      <c r="R9188" s="178"/>
      <c r="S9188" s="178"/>
      <c r="T9188" s="178"/>
      <c r="U9188" s="178"/>
      <c r="V9188" s="178"/>
      <c r="W9188" s="178"/>
      <c r="X9188" s="178"/>
      <c r="Y9188" s="210">
        <f t="shared" si="723"/>
        <v>0.40796977873718293</v>
      </c>
      <c r="Z9188" s="211">
        <f t="shared" si="725"/>
        <v>0.46</v>
      </c>
      <c r="AA9188" s="178"/>
      <c r="AB9188" s="178"/>
      <c r="AC9188" s="178"/>
    </row>
    <row r="9189" spans="2:29" x14ac:dyDescent="0.35">
      <c r="B9189" s="222">
        <v>926600</v>
      </c>
      <c r="C9189" s="208">
        <v>397499</v>
      </c>
      <c r="D9189" s="309">
        <v>21862.44</v>
      </c>
      <c r="E9189" s="206">
        <v>31799.919999999998</v>
      </c>
      <c r="F9189" s="206">
        <v>35774.910000000003</v>
      </c>
      <c r="G9189" s="205">
        <f t="shared" si="726"/>
        <v>0.42898661774228364</v>
      </c>
      <c r="H9189" s="207">
        <f t="shared" si="727"/>
        <v>0.45</v>
      </c>
      <c r="I9189" s="213">
        <v>378028</v>
      </c>
      <c r="J9189" s="213">
        <v>20791.54</v>
      </c>
      <c r="K9189" s="212">
        <v>30242.240000000002</v>
      </c>
      <c r="L9189" s="212">
        <v>34022.519999999997</v>
      </c>
      <c r="M9189" s="239">
        <f t="shared" si="724"/>
        <v>0.51519999999974975</v>
      </c>
      <c r="N9189" s="239"/>
      <c r="O9189" s="178"/>
      <c r="P9189" s="178"/>
      <c r="Q9189" s="178"/>
      <c r="R9189" s="178"/>
      <c r="S9189" s="178"/>
      <c r="T9189" s="178"/>
      <c r="U9189" s="178"/>
      <c r="V9189" s="178"/>
      <c r="W9189" s="178"/>
      <c r="X9189" s="178"/>
      <c r="Y9189" s="210">
        <f t="shared" si="723"/>
        <v>0.40797323548456721</v>
      </c>
      <c r="Z9189" s="211">
        <f t="shared" si="725"/>
        <v>0.44</v>
      </c>
      <c r="AA9189" s="178"/>
      <c r="AB9189" s="178"/>
      <c r="AC9189" s="178"/>
    </row>
    <row r="9190" spans="2:29" x14ac:dyDescent="0.35">
      <c r="B9190" s="222">
        <v>926700</v>
      </c>
      <c r="C9190" s="208">
        <v>397544</v>
      </c>
      <c r="D9190" s="309">
        <v>21864.92</v>
      </c>
      <c r="E9190" s="206">
        <v>31803.52</v>
      </c>
      <c r="F9190" s="206">
        <v>35778.959999999999</v>
      </c>
      <c r="G9190" s="205">
        <f t="shared" si="726"/>
        <v>0.42898888529189599</v>
      </c>
      <c r="H9190" s="207">
        <f t="shared" si="727"/>
        <v>0.45</v>
      </c>
      <c r="I9190" s="213">
        <v>378074</v>
      </c>
      <c r="J9190" s="213">
        <v>20794.07</v>
      </c>
      <c r="K9190" s="212">
        <v>30245.919999999998</v>
      </c>
      <c r="L9190" s="212">
        <v>34026.660000000003</v>
      </c>
      <c r="M9190" s="239">
        <f t="shared" si="724"/>
        <v>0.51529999999998832</v>
      </c>
      <c r="N9190" s="239"/>
      <c r="O9190" s="178"/>
      <c r="P9190" s="178"/>
      <c r="Q9190" s="178"/>
      <c r="R9190" s="178"/>
      <c r="S9190" s="178"/>
      <c r="T9190" s="178"/>
      <c r="U9190" s="178"/>
      <c r="V9190" s="178"/>
      <c r="W9190" s="178"/>
      <c r="X9190" s="178"/>
      <c r="Y9190" s="210">
        <f t="shared" si="723"/>
        <v>0.40797884968166614</v>
      </c>
      <c r="Z9190" s="211">
        <f t="shared" si="725"/>
        <v>0.46</v>
      </c>
      <c r="AA9190" s="178"/>
      <c r="AB9190" s="178"/>
      <c r="AC9190" s="178"/>
    </row>
    <row r="9191" spans="2:29" x14ac:dyDescent="0.35">
      <c r="B9191" s="222">
        <v>926800</v>
      </c>
      <c r="C9191" s="208">
        <v>397589</v>
      </c>
      <c r="D9191" s="309">
        <v>21867.39</v>
      </c>
      <c r="E9191" s="206">
        <v>31807.119999999999</v>
      </c>
      <c r="F9191" s="206">
        <v>35783.01</v>
      </c>
      <c r="G9191" s="205">
        <f t="shared" si="726"/>
        <v>0.42899115235217955</v>
      </c>
      <c r="H9191" s="207">
        <f t="shared" si="727"/>
        <v>0.45</v>
      </c>
      <c r="I9191" s="213">
        <v>378118</v>
      </c>
      <c r="J9191" s="213">
        <v>20796.490000000002</v>
      </c>
      <c r="K9191" s="212">
        <v>30249.439999999999</v>
      </c>
      <c r="L9191" s="212">
        <v>34030.620000000003</v>
      </c>
      <c r="M9191" s="239">
        <f t="shared" si="724"/>
        <v>0.51520000000025901</v>
      </c>
      <c r="N9191" s="239"/>
      <c r="O9191" s="178"/>
      <c r="P9191" s="178"/>
      <c r="Q9191" s="178"/>
      <c r="R9191" s="178"/>
      <c r="S9191" s="178"/>
      <c r="T9191" s="178"/>
      <c r="U9191" s="178"/>
      <c r="V9191" s="178"/>
      <c r="W9191" s="178"/>
      <c r="X9191" s="178"/>
      <c r="Y9191" s="210">
        <f t="shared" si="723"/>
        <v>0.40798230470435909</v>
      </c>
      <c r="Z9191" s="211">
        <f t="shared" si="725"/>
        <v>0.44</v>
      </c>
      <c r="AA9191" s="178"/>
      <c r="AB9191" s="178"/>
      <c r="AC9191" s="178"/>
    </row>
    <row r="9192" spans="2:29" x14ac:dyDescent="0.35">
      <c r="B9192" s="222">
        <v>926900</v>
      </c>
      <c r="C9192" s="208">
        <v>397634</v>
      </c>
      <c r="D9192" s="309">
        <v>21869.87</v>
      </c>
      <c r="E9192" s="206">
        <v>31810.720000000001</v>
      </c>
      <c r="F9192" s="206">
        <v>35787.06</v>
      </c>
      <c r="G9192" s="205">
        <f t="shared" si="726"/>
        <v>0.42899341892329268</v>
      </c>
      <c r="H9192" s="207">
        <f t="shared" si="727"/>
        <v>0.45</v>
      </c>
      <c r="I9192" s="213">
        <v>378164</v>
      </c>
      <c r="J9192" s="213">
        <v>20799.02</v>
      </c>
      <c r="K9192" s="212">
        <v>30253.119999999999</v>
      </c>
      <c r="L9192" s="212">
        <v>34034.76</v>
      </c>
      <c r="M9192" s="239">
        <f t="shared" si="724"/>
        <v>0.5152999999999156</v>
      </c>
      <c r="N9192" s="239"/>
      <c r="O9192" s="178"/>
      <c r="P9192" s="178"/>
      <c r="Q9192" s="178"/>
      <c r="R9192" s="178"/>
      <c r="S9192" s="178"/>
      <c r="T9192" s="178"/>
      <c r="U9192" s="178"/>
      <c r="V9192" s="178"/>
      <c r="W9192" s="178"/>
      <c r="X9192" s="178"/>
      <c r="Y9192" s="210">
        <f t="shared" si="723"/>
        <v>0.40798791671161938</v>
      </c>
      <c r="Z9192" s="211">
        <f t="shared" si="725"/>
        <v>0.46</v>
      </c>
      <c r="AA9192" s="178"/>
      <c r="AB9192" s="178"/>
      <c r="AC9192" s="178"/>
    </row>
    <row r="9193" spans="2:29" x14ac:dyDescent="0.35">
      <c r="B9193" s="222">
        <v>927000</v>
      </c>
      <c r="C9193" s="208">
        <v>397679</v>
      </c>
      <c r="D9193" s="309">
        <v>21872.34</v>
      </c>
      <c r="E9193" s="206">
        <v>31814.32</v>
      </c>
      <c r="F9193" s="206">
        <v>35791.11</v>
      </c>
      <c r="G9193" s="205">
        <f t="shared" si="726"/>
        <v>0.42899568500539376</v>
      </c>
      <c r="H9193" s="207">
        <f t="shared" si="727"/>
        <v>0.45</v>
      </c>
      <c r="I9193" s="213">
        <v>378208</v>
      </c>
      <c r="J9193" s="213">
        <v>20801.439999999999</v>
      </c>
      <c r="K9193" s="212">
        <v>30256.639999999999</v>
      </c>
      <c r="L9193" s="212">
        <v>34038.720000000001</v>
      </c>
      <c r="M9193" s="239">
        <f t="shared" si="724"/>
        <v>0.51520000000018629</v>
      </c>
      <c r="N9193" s="239"/>
      <c r="O9193" s="178"/>
      <c r="P9193" s="178"/>
      <c r="Q9193" s="178"/>
      <c r="R9193" s="178"/>
      <c r="S9193" s="178"/>
      <c r="T9193" s="178"/>
      <c r="U9193" s="178"/>
      <c r="V9193" s="178"/>
      <c r="W9193" s="178"/>
      <c r="X9193" s="178"/>
      <c r="Y9193" s="210">
        <f t="shared" si="723"/>
        <v>0.4079913700107875</v>
      </c>
      <c r="Z9193" s="211">
        <f t="shared" si="725"/>
        <v>0.44</v>
      </c>
      <c r="AA9193" s="178"/>
      <c r="AB9193" s="178"/>
      <c r="AC9193" s="178"/>
    </row>
    <row r="9194" spans="2:29" x14ac:dyDescent="0.35">
      <c r="B9194" s="222">
        <v>927100</v>
      </c>
      <c r="C9194" s="208">
        <v>397724</v>
      </c>
      <c r="D9194" s="309">
        <v>21874.82</v>
      </c>
      <c r="E9194" s="206">
        <v>31817.919999999998</v>
      </c>
      <c r="F9194" s="206">
        <v>35795.160000000003</v>
      </c>
      <c r="G9194" s="205">
        <f t="shared" si="726"/>
        <v>0.42899795059864093</v>
      </c>
      <c r="H9194" s="207">
        <f t="shared" si="727"/>
        <v>0.45</v>
      </c>
      <c r="I9194" s="213">
        <v>378254</v>
      </c>
      <c r="J9194" s="213">
        <v>20803.97</v>
      </c>
      <c r="K9194" s="212">
        <v>30260.32</v>
      </c>
      <c r="L9194" s="212">
        <v>34042.86</v>
      </c>
      <c r="M9194" s="239">
        <f t="shared" si="724"/>
        <v>0.51529999999984288</v>
      </c>
      <c r="N9194" s="239"/>
      <c r="O9194" s="178"/>
      <c r="P9194" s="178"/>
      <c r="Q9194" s="178"/>
      <c r="R9194" s="178"/>
      <c r="S9194" s="178"/>
      <c r="T9194" s="178"/>
      <c r="U9194" s="178"/>
      <c r="V9194" s="178"/>
      <c r="W9194" s="178"/>
      <c r="X9194" s="178"/>
      <c r="Y9194" s="210">
        <f t="shared" si="723"/>
        <v>0.40799697982957611</v>
      </c>
      <c r="Z9194" s="211">
        <f t="shared" si="725"/>
        <v>0.46</v>
      </c>
      <c r="AA9194" s="178"/>
      <c r="AB9194" s="178"/>
      <c r="AC9194" s="178"/>
    </row>
    <row r="9195" spans="2:29" x14ac:dyDescent="0.35">
      <c r="B9195" s="222">
        <v>927200</v>
      </c>
      <c r="C9195" s="208">
        <v>397769</v>
      </c>
      <c r="D9195" s="309">
        <v>21877.29</v>
      </c>
      <c r="E9195" s="206">
        <v>31821.52</v>
      </c>
      <c r="F9195" s="206">
        <v>35799.21</v>
      </c>
      <c r="G9195" s="205">
        <f t="shared" si="726"/>
        <v>0.42900021570319241</v>
      </c>
      <c r="H9195" s="207">
        <f t="shared" si="727"/>
        <v>0.45</v>
      </c>
      <c r="I9195" s="213">
        <v>378298</v>
      </c>
      <c r="J9195" s="213">
        <v>20806.39</v>
      </c>
      <c r="K9195" s="212">
        <v>30263.84</v>
      </c>
      <c r="L9195" s="212">
        <v>34046.82</v>
      </c>
      <c r="M9195" s="239">
        <f t="shared" si="724"/>
        <v>0.51519999999996802</v>
      </c>
      <c r="N9195" s="239"/>
      <c r="O9195" s="178"/>
      <c r="P9195" s="178"/>
      <c r="Q9195" s="178"/>
      <c r="R9195" s="178"/>
      <c r="S9195" s="178"/>
      <c r="T9195" s="178"/>
      <c r="U9195" s="178"/>
      <c r="V9195" s="178"/>
      <c r="W9195" s="178"/>
      <c r="X9195" s="178"/>
      <c r="Y9195" s="210">
        <f t="shared" si="723"/>
        <v>0.40800043140638481</v>
      </c>
      <c r="Z9195" s="211">
        <f t="shared" si="725"/>
        <v>0.44</v>
      </c>
      <c r="AA9195" s="178"/>
      <c r="AB9195" s="178"/>
      <c r="AC9195" s="178"/>
    </row>
    <row r="9196" spans="2:29" x14ac:dyDescent="0.35">
      <c r="B9196" s="222">
        <v>927300</v>
      </c>
      <c r="C9196" s="208">
        <v>397814</v>
      </c>
      <c r="D9196" s="309">
        <v>21879.77</v>
      </c>
      <c r="E9196" s="206">
        <v>31825.119999999999</v>
      </c>
      <c r="F9196" s="206">
        <v>35803.26</v>
      </c>
      <c r="G9196" s="205">
        <f t="shared" si="726"/>
        <v>0.42900248031920629</v>
      </c>
      <c r="H9196" s="207">
        <f t="shared" si="727"/>
        <v>0.45</v>
      </c>
      <c r="I9196" s="213">
        <v>378344</v>
      </c>
      <c r="J9196" s="213">
        <v>20808.919999999998</v>
      </c>
      <c r="K9196" s="212">
        <v>30267.52</v>
      </c>
      <c r="L9196" s="212">
        <v>34050.959999999999</v>
      </c>
      <c r="M9196" s="239">
        <f t="shared" si="724"/>
        <v>0.51530000000027942</v>
      </c>
      <c r="N9196" s="239"/>
      <c r="O9196" s="178"/>
      <c r="P9196" s="178"/>
      <c r="Q9196" s="178"/>
      <c r="R9196" s="178"/>
      <c r="S9196" s="178"/>
      <c r="T9196" s="178"/>
      <c r="U9196" s="178"/>
      <c r="V9196" s="178"/>
      <c r="W9196" s="178"/>
      <c r="X9196" s="178"/>
      <c r="Y9196" s="210">
        <f t="shared" si="723"/>
        <v>0.40800603903806748</v>
      </c>
      <c r="Z9196" s="211">
        <f t="shared" si="725"/>
        <v>0.46</v>
      </c>
      <c r="AA9196" s="178"/>
      <c r="AB9196" s="178"/>
      <c r="AC9196" s="178"/>
    </row>
    <row r="9197" spans="2:29" x14ac:dyDescent="0.35">
      <c r="B9197" s="222">
        <v>927400</v>
      </c>
      <c r="C9197" s="208">
        <v>397859</v>
      </c>
      <c r="D9197" s="309">
        <v>21882.240000000002</v>
      </c>
      <c r="E9197" s="206">
        <v>31828.720000000001</v>
      </c>
      <c r="F9197" s="206">
        <v>35807.31</v>
      </c>
      <c r="G9197" s="205">
        <f t="shared" si="726"/>
        <v>0.42900474444684061</v>
      </c>
      <c r="H9197" s="207">
        <f t="shared" si="727"/>
        <v>0.45</v>
      </c>
      <c r="I9197" s="213">
        <v>378388</v>
      </c>
      <c r="J9197" s="213">
        <v>20811.34</v>
      </c>
      <c r="K9197" s="212">
        <v>30271.040000000001</v>
      </c>
      <c r="L9197" s="212">
        <v>34054.92</v>
      </c>
      <c r="M9197" s="239">
        <f t="shared" si="724"/>
        <v>0.51519999999982247</v>
      </c>
      <c r="N9197" s="239"/>
      <c r="O9197" s="178"/>
      <c r="P9197" s="178"/>
      <c r="Q9197" s="178"/>
      <c r="R9197" s="178"/>
      <c r="S9197" s="178"/>
      <c r="T9197" s="178"/>
      <c r="U9197" s="178"/>
      <c r="V9197" s="178"/>
      <c r="W9197" s="178"/>
      <c r="X9197" s="178"/>
      <c r="Y9197" s="210">
        <f t="shared" si="723"/>
        <v>0.40800948889368127</v>
      </c>
      <c r="Z9197" s="211">
        <f t="shared" si="725"/>
        <v>0.44</v>
      </c>
      <c r="AA9197" s="178"/>
      <c r="AB9197" s="178"/>
      <c r="AC9197" s="178"/>
    </row>
    <row r="9198" spans="2:29" x14ac:dyDescent="0.35">
      <c r="B9198" s="222">
        <v>927500</v>
      </c>
      <c r="C9198" s="208">
        <v>397904</v>
      </c>
      <c r="D9198" s="309">
        <v>21884.720000000001</v>
      </c>
      <c r="E9198" s="206">
        <v>31832.32</v>
      </c>
      <c r="F9198" s="206">
        <v>35811.360000000001</v>
      </c>
      <c r="G9198" s="205">
        <f t="shared" si="726"/>
        <v>0.42900700808625336</v>
      </c>
      <c r="H9198" s="207">
        <f t="shared" si="727"/>
        <v>0.45</v>
      </c>
      <c r="I9198" s="213">
        <v>378434</v>
      </c>
      <c r="J9198" s="213">
        <v>20813.87</v>
      </c>
      <c r="K9198" s="212">
        <v>30274.720000000001</v>
      </c>
      <c r="L9198" s="212">
        <v>34059.06</v>
      </c>
      <c r="M9198" s="239">
        <f t="shared" si="724"/>
        <v>0.51529999999955178</v>
      </c>
      <c r="N9198" s="239"/>
      <c r="O9198" s="178"/>
      <c r="P9198" s="178"/>
      <c r="Q9198" s="178"/>
      <c r="R9198" s="178"/>
      <c r="S9198" s="178"/>
      <c r="T9198" s="178"/>
      <c r="U9198" s="178"/>
      <c r="V9198" s="178"/>
      <c r="W9198" s="178"/>
      <c r="X9198" s="178"/>
      <c r="Y9198" s="210">
        <f t="shared" si="723"/>
        <v>0.40801509433962263</v>
      </c>
      <c r="Z9198" s="211">
        <f t="shared" si="725"/>
        <v>0.46</v>
      </c>
      <c r="AA9198" s="178"/>
      <c r="AB9198" s="178"/>
      <c r="AC9198" s="178"/>
    </row>
    <row r="9199" spans="2:29" x14ac:dyDescent="0.35">
      <c r="B9199" s="222">
        <v>927600</v>
      </c>
      <c r="C9199" s="208">
        <v>397949</v>
      </c>
      <c r="D9199" s="309">
        <v>21887.19</v>
      </c>
      <c r="E9199" s="206">
        <v>31835.919999999998</v>
      </c>
      <c r="F9199" s="206">
        <v>35815.410000000003</v>
      </c>
      <c r="G9199" s="205">
        <f t="shared" si="726"/>
        <v>0.42900927123760241</v>
      </c>
      <c r="H9199" s="207">
        <f t="shared" si="727"/>
        <v>0.45</v>
      </c>
      <c r="I9199" s="213">
        <v>378478</v>
      </c>
      <c r="J9199" s="213">
        <v>20816.29</v>
      </c>
      <c r="K9199" s="212">
        <v>30278.240000000002</v>
      </c>
      <c r="L9199" s="212">
        <v>34063.019999999997</v>
      </c>
      <c r="M9199" s="239">
        <f t="shared" si="724"/>
        <v>0.51519999999974975</v>
      </c>
      <c r="N9199" s="239"/>
      <c r="O9199" s="178"/>
      <c r="P9199" s="178"/>
      <c r="Q9199" s="178"/>
      <c r="R9199" s="178"/>
      <c r="S9199" s="178"/>
      <c r="T9199" s="178"/>
      <c r="U9199" s="178"/>
      <c r="V9199" s="178"/>
      <c r="W9199" s="178"/>
      <c r="X9199" s="178"/>
      <c r="Y9199" s="210">
        <f t="shared" si="723"/>
        <v>0.4080185424752048</v>
      </c>
      <c r="Z9199" s="211">
        <f t="shared" si="725"/>
        <v>0.44</v>
      </c>
      <c r="AA9199" s="178"/>
      <c r="AB9199" s="178"/>
      <c r="AC9199" s="178"/>
    </row>
    <row r="9200" spans="2:29" x14ac:dyDescent="0.35">
      <c r="B9200" s="222">
        <v>927700</v>
      </c>
      <c r="C9200" s="208">
        <v>397994</v>
      </c>
      <c r="D9200" s="309">
        <v>21889.67</v>
      </c>
      <c r="E9200" s="206">
        <v>31839.52</v>
      </c>
      <c r="F9200" s="206">
        <v>35819.46</v>
      </c>
      <c r="G9200" s="205">
        <f t="shared" si="726"/>
        <v>0.42901153390104557</v>
      </c>
      <c r="H9200" s="207">
        <f t="shared" si="727"/>
        <v>0.45</v>
      </c>
      <c r="I9200" s="213">
        <v>378524</v>
      </c>
      <c r="J9200" s="213">
        <v>20818.82</v>
      </c>
      <c r="K9200" s="212">
        <v>30281.919999999998</v>
      </c>
      <c r="L9200" s="212">
        <v>34067.160000000003</v>
      </c>
      <c r="M9200" s="239">
        <f t="shared" si="724"/>
        <v>0.51529999999998832</v>
      </c>
      <c r="N9200" s="239"/>
      <c r="O9200" s="178"/>
      <c r="P9200" s="178"/>
      <c r="Q9200" s="178"/>
      <c r="R9200" s="178"/>
      <c r="S9200" s="178"/>
      <c r="T9200" s="178"/>
      <c r="U9200" s="178"/>
      <c r="V9200" s="178"/>
      <c r="W9200" s="178"/>
      <c r="X9200" s="178"/>
      <c r="Y9200" s="210">
        <f t="shared" si="723"/>
        <v>0.40802414573676837</v>
      </c>
      <c r="Z9200" s="211">
        <f t="shared" si="725"/>
        <v>0.46</v>
      </c>
      <c r="AA9200" s="178"/>
      <c r="AB9200" s="178"/>
      <c r="AC9200" s="178"/>
    </row>
    <row r="9201" spans="2:29" x14ac:dyDescent="0.35">
      <c r="B9201" s="222">
        <v>927800</v>
      </c>
      <c r="C9201" s="208">
        <v>398039</v>
      </c>
      <c r="D9201" s="309">
        <v>21892.14</v>
      </c>
      <c r="E9201" s="206">
        <v>31843.119999999999</v>
      </c>
      <c r="F9201" s="206">
        <v>35823.51</v>
      </c>
      <c r="G9201" s="205">
        <f t="shared" si="726"/>
        <v>0.42901379607674067</v>
      </c>
      <c r="H9201" s="207">
        <f t="shared" si="727"/>
        <v>0.45</v>
      </c>
      <c r="I9201" s="213">
        <v>378568</v>
      </c>
      <c r="J9201" s="213">
        <v>20821.240000000002</v>
      </c>
      <c r="K9201" s="212">
        <v>30285.439999999999</v>
      </c>
      <c r="L9201" s="212">
        <v>34071.120000000003</v>
      </c>
      <c r="M9201" s="239">
        <f t="shared" si="724"/>
        <v>0.51520000000025901</v>
      </c>
      <c r="N9201" s="239"/>
      <c r="O9201" s="178"/>
      <c r="P9201" s="178"/>
      <c r="Q9201" s="178"/>
      <c r="R9201" s="178"/>
      <c r="S9201" s="178"/>
      <c r="T9201" s="178"/>
      <c r="U9201" s="178"/>
      <c r="V9201" s="178"/>
      <c r="W9201" s="178"/>
      <c r="X9201" s="178"/>
      <c r="Y9201" s="210">
        <f t="shared" si="723"/>
        <v>0.40802759215348133</v>
      </c>
      <c r="Z9201" s="211">
        <f t="shared" si="725"/>
        <v>0.44</v>
      </c>
      <c r="AA9201" s="178"/>
      <c r="AB9201" s="178"/>
      <c r="AC9201" s="178"/>
    </row>
    <row r="9202" spans="2:29" x14ac:dyDescent="0.35">
      <c r="B9202" s="222">
        <v>927900</v>
      </c>
      <c r="C9202" s="208">
        <v>398084</v>
      </c>
      <c r="D9202" s="309">
        <v>21894.62</v>
      </c>
      <c r="E9202" s="206">
        <v>31846.720000000001</v>
      </c>
      <c r="F9202" s="206">
        <v>35827.56</v>
      </c>
      <c r="G9202" s="205">
        <f t="shared" si="726"/>
        <v>0.42901605776484536</v>
      </c>
      <c r="H9202" s="207">
        <f t="shared" si="727"/>
        <v>0.45</v>
      </c>
      <c r="I9202" s="213">
        <v>378614</v>
      </c>
      <c r="J9202" s="213">
        <v>20823.77</v>
      </c>
      <c r="K9202" s="212">
        <v>30289.119999999999</v>
      </c>
      <c r="L9202" s="212">
        <v>34075.26</v>
      </c>
      <c r="M9202" s="239">
        <f t="shared" si="724"/>
        <v>0.5152999999999156</v>
      </c>
      <c r="N9202" s="239"/>
      <c r="O9202" s="178"/>
      <c r="P9202" s="178"/>
      <c r="Q9202" s="178"/>
      <c r="R9202" s="178"/>
      <c r="S9202" s="178"/>
      <c r="T9202" s="178"/>
      <c r="U9202" s="178"/>
      <c r="V9202" s="178"/>
      <c r="W9202" s="178"/>
      <c r="X9202" s="178"/>
      <c r="Y9202" s="210">
        <f t="shared" si="723"/>
        <v>0.4080331932320293</v>
      </c>
      <c r="Z9202" s="211">
        <f t="shared" si="725"/>
        <v>0.46</v>
      </c>
      <c r="AA9202" s="178"/>
      <c r="AB9202" s="178"/>
      <c r="AC9202" s="178"/>
    </row>
    <row r="9203" spans="2:29" x14ac:dyDescent="0.35">
      <c r="B9203" s="222">
        <v>928000</v>
      </c>
      <c r="C9203" s="208">
        <v>398129</v>
      </c>
      <c r="D9203" s="309">
        <v>21897.09</v>
      </c>
      <c r="E9203" s="206">
        <v>31850.32</v>
      </c>
      <c r="F9203" s="206">
        <v>35831.61</v>
      </c>
      <c r="G9203" s="205">
        <f t="shared" si="726"/>
        <v>0.42901831896551723</v>
      </c>
      <c r="H9203" s="207">
        <f t="shared" si="727"/>
        <v>0.45</v>
      </c>
      <c r="I9203" s="213">
        <v>378658</v>
      </c>
      <c r="J9203" s="213">
        <v>20826.189999999999</v>
      </c>
      <c r="K9203" s="212">
        <v>30292.639999999999</v>
      </c>
      <c r="L9203" s="212">
        <v>34079.22</v>
      </c>
      <c r="M9203" s="239">
        <f t="shared" si="724"/>
        <v>0.51520000000018629</v>
      </c>
      <c r="N9203" s="239"/>
      <c r="O9203" s="178"/>
      <c r="P9203" s="178"/>
      <c r="Q9203" s="178"/>
      <c r="R9203" s="178"/>
      <c r="S9203" s="178"/>
      <c r="T9203" s="178"/>
      <c r="U9203" s="178"/>
      <c r="V9203" s="178"/>
      <c r="W9203" s="178"/>
      <c r="X9203" s="178"/>
      <c r="Y9203" s="210">
        <f t="shared" si="723"/>
        <v>0.40803663793103451</v>
      </c>
      <c r="Z9203" s="211">
        <f t="shared" si="725"/>
        <v>0.44</v>
      </c>
      <c r="AA9203" s="178"/>
      <c r="AB9203" s="178"/>
      <c r="AC9203" s="178"/>
    </row>
    <row r="9204" spans="2:29" x14ac:dyDescent="0.35">
      <c r="B9204" s="222">
        <v>928100</v>
      </c>
      <c r="C9204" s="208">
        <v>398174</v>
      </c>
      <c r="D9204" s="309">
        <v>21899.57</v>
      </c>
      <c r="E9204" s="206">
        <v>31853.919999999998</v>
      </c>
      <c r="F9204" s="206">
        <v>35835.660000000003</v>
      </c>
      <c r="G9204" s="205">
        <f t="shared" si="726"/>
        <v>0.42902057967891388</v>
      </c>
      <c r="H9204" s="207">
        <f t="shared" si="727"/>
        <v>0.45</v>
      </c>
      <c r="I9204" s="213">
        <v>378704</v>
      </c>
      <c r="J9204" s="213">
        <v>20828.72</v>
      </c>
      <c r="K9204" s="212">
        <v>30296.32</v>
      </c>
      <c r="L9204" s="212">
        <v>34083.360000000001</v>
      </c>
      <c r="M9204" s="239">
        <f t="shared" si="724"/>
        <v>0.51529999999984288</v>
      </c>
      <c r="N9204" s="239"/>
      <c r="O9204" s="178"/>
      <c r="P9204" s="178"/>
      <c r="Q9204" s="178"/>
      <c r="R9204" s="178"/>
      <c r="S9204" s="178"/>
      <c r="T9204" s="178"/>
      <c r="U9204" s="178"/>
      <c r="V9204" s="178"/>
      <c r="W9204" s="178"/>
      <c r="X9204" s="178"/>
      <c r="Y9204" s="210">
        <f t="shared" si="723"/>
        <v>0.40804223682792801</v>
      </c>
      <c r="Z9204" s="211">
        <f t="shared" si="725"/>
        <v>0.46</v>
      </c>
      <c r="AA9204" s="178"/>
      <c r="AB9204" s="178"/>
      <c r="AC9204" s="178"/>
    </row>
    <row r="9205" spans="2:29" x14ac:dyDescent="0.35">
      <c r="B9205" s="222">
        <v>928200</v>
      </c>
      <c r="C9205" s="208">
        <v>398219</v>
      </c>
      <c r="D9205" s="309">
        <v>21902.04</v>
      </c>
      <c r="E9205" s="206">
        <v>31857.52</v>
      </c>
      <c r="F9205" s="206">
        <v>35839.71</v>
      </c>
      <c r="G9205" s="205">
        <f t="shared" si="726"/>
        <v>0.42902283990519285</v>
      </c>
      <c r="H9205" s="207">
        <f t="shared" si="727"/>
        <v>0.45</v>
      </c>
      <c r="I9205" s="213">
        <v>378748</v>
      </c>
      <c r="J9205" s="213">
        <v>20831.14</v>
      </c>
      <c r="K9205" s="212">
        <v>30299.84</v>
      </c>
      <c r="L9205" s="212">
        <v>34087.32</v>
      </c>
      <c r="M9205" s="239">
        <f t="shared" si="724"/>
        <v>0.51519999999996802</v>
      </c>
      <c r="N9205" s="239"/>
      <c r="O9205" s="178"/>
      <c r="P9205" s="178"/>
      <c r="Q9205" s="178"/>
      <c r="R9205" s="178"/>
      <c r="S9205" s="178"/>
      <c r="T9205" s="178"/>
      <c r="U9205" s="178"/>
      <c r="V9205" s="178"/>
      <c r="W9205" s="178"/>
      <c r="X9205" s="178"/>
      <c r="Y9205" s="210">
        <f t="shared" si="723"/>
        <v>0.4080456798103857</v>
      </c>
      <c r="Z9205" s="211">
        <f t="shared" si="725"/>
        <v>0.44</v>
      </c>
      <c r="AA9205" s="178"/>
      <c r="AB9205" s="178"/>
      <c r="AC9205" s="178"/>
    </row>
    <row r="9206" spans="2:29" x14ac:dyDescent="0.35">
      <c r="B9206" s="222">
        <v>928300</v>
      </c>
      <c r="C9206" s="208">
        <v>398264</v>
      </c>
      <c r="D9206" s="309">
        <v>21904.52</v>
      </c>
      <c r="E9206" s="206">
        <v>31861.119999999999</v>
      </c>
      <c r="F9206" s="206">
        <v>35843.760000000002</v>
      </c>
      <c r="G9206" s="205">
        <f t="shared" si="726"/>
        <v>0.42902509964451147</v>
      </c>
      <c r="H9206" s="207">
        <f t="shared" si="727"/>
        <v>0.45</v>
      </c>
      <c r="I9206" s="213">
        <v>378794</v>
      </c>
      <c r="J9206" s="213">
        <v>20833.669999999998</v>
      </c>
      <c r="K9206" s="212">
        <v>30303.52</v>
      </c>
      <c r="L9206" s="212">
        <v>34091.46</v>
      </c>
      <c r="M9206" s="239">
        <f t="shared" si="724"/>
        <v>0.51530000000027942</v>
      </c>
      <c r="N9206" s="239"/>
      <c r="O9206" s="178"/>
      <c r="P9206" s="178"/>
      <c r="Q9206" s="178"/>
      <c r="R9206" s="178"/>
      <c r="S9206" s="178"/>
      <c r="T9206" s="178"/>
      <c r="U9206" s="178"/>
      <c r="V9206" s="178"/>
      <c r="W9206" s="178"/>
      <c r="X9206" s="178"/>
      <c r="Y9206" s="210">
        <f t="shared" si="723"/>
        <v>0.40805127652698481</v>
      </c>
      <c r="Z9206" s="211">
        <f t="shared" si="725"/>
        <v>0.46</v>
      </c>
      <c r="AA9206" s="178"/>
      <c r="AB9206" s="178"/>
      <c r="AC9206" s="178"/>
    </row>
    <row r="9207" spans="2:29" x14ac:dyDescent="0.35">
      <c r="B9207" s="222">
        <v>928400</v>
      </c>
      <c r="C9207" s="208">
        <v>398309</v>
      </c>
      <c r="D9207" s="309">
        <v>21906.99</v>
      </c>
      <c r="E9207" s="206">
        <v>31864.720000000001</v>
      </c>
      <c r="F9207" s="206">
        <v>35847.81</v>
      </c>
      <c r="G9207" s="205">
        <f t="shared" si="726"/>
        <v>0.42902735889702714</v>
      </c>
      <c r="H9207" s="207">
        <f t="shared" si="727"/>
        <v>0.45</v>
      </c>
      <c r="I9207" s="213">
        <v>378838</v>
      </c>
      <c r="J9207" s="213">
        <v>20836.09</v>
      </c>
      <c r="K9207" s="212">
        <v>30307.040000000001</v>
      </c>
      <c r="L9207" s="212">
        <v>34095.42</v>
      </c>
      <c r="M9207" s="239">
        <f t="shared" si="724"/>
        <v>0.51519999999982247</v>
      </c>
      <c r="N9207" s="239"/>
      <c r="O9207" s="178"/>
      <c r="P9207" s="178"/>
      <c r="Q9207" s="178"/>
      <c r="R9207" s="178"/>
      <c r="S9207" s="178"/>
      <c r="T9207" s="178"/>
      <c r="U9207" s="178"/>
      <c r="V9207" s="178"/>
      <c r="W9207" s="178"/>
      <c r="X9207" s="178"/>
      <c r="Y9207" s="210">
        <f t="shared" si="723"/>
        <v>0.40805471779405428</v>
      </c>
      <c r="Z9207" s="211">
        <f t="shared" si="725"/>
        <v>0.44</v>
      </c>
      <c r="AA9207" s="178"/>
      <c r="AB9207" s="178"/>
      <c r="AC9207" s="178"/>
    </row>
    <row r="9208" spans="2:29" x14ac:dyDescent="0.35">
      <c r="B9208" s="222">
        <v>928500</v>
      </c>
      <c r="C9208" s="208">
        <v>398354</v>
      </c>
      <c r="D9208" s="309">
        <v>21909.47</v>
      </c>
      <c r="E9208" s="206">
        <v>31868.32</v>
      </c>
      <c r="F9208" s="206">
        <v>35851.86</v>
      </c>
      <c r="G9208" s="205">
        <f t="shared" si="726"/>
        <v>0.42902961766289716</v>
      </c>
      <c r="H9208" s="207">
        <f t="shared" si="727"/>
        <v>0.45</v>
      </c>
      <c r="I9208" s="213">
        <v>378884</v>
      </c>
      <c r="J9208" s="213">
        <v>20838.62</v>
      </c>
      <c r="K9208" s="212">
        <v>30310.720000000001</v>
      </c>
      <c r="L9208" s="212">
        <v>34099.56</v>
      </c>
      <c r="M9208" s="239">
        <f t="shared" si="724"/>
        <v>0.51529999999955178</v>
      </c>
      <c r="N9208" s="239"/>
      <c r="O9208" s="178"/>
      <c r="P9208" s="178"/>
      <c r="Q9208" s="178"/>
      <c r="R9208" s="178"/>
      <c r="S9208" s="178"/>
      <c r="T9208" s="178"/>
      <c r="U9208" s="178"/>
      <c r="V9208" s="178"/>
      <c r="W9208" s="178"/>
      <c r="X9208" s="178"/>
      <c r="Y9208" s="210">
        <f t="shared" si="723"/>
        <v>0.4080603123317178</v>
      </c>
      <c r="Z9208" s="211">
        <f t="shared" si="725"/>
        <v>0.46</v>
      </c>
      <c r="AA9208" s="178"/>
      <c r="AB9208" s="178"/>
      <c r="AC9208" s="178"/>
    </row>
    <row r="9209" spans="2:29" x14ac:dyDescent="0.35">
      <c r="B9209" s="222">
        <v>928600</v>
      </c>
      <c r="C9209" s="208">
        <v>398399</v>
      </c>
      <c r="D9209" s="309">
        <v>21911.94</v>
      </c>
      <c r="E9209" s="206">
        <v>31871.919999999998</v>
      </c>
      <c r="F9209" s="206">
        <v>35855.910000000003</v>
      </c>
      <c r="G9209" s="205">
        <f t="shared" si="726"/>
        <v>0.42903187594227871</v>
      </c>
      <c r="H9209" s="207">
        <f t="shared" si="727"/>
        <v>0.45</v>
      </c>
      <c r="I9209" s="213">
        <v>378928</v>
      </c>
      <c r="J9209" s="213">
        <v>20841.04</v>
      </c>
      <c r="K9209" s="212">
        <v>30314.240000000002</v>
      </c>
      <c r="L9209" s="212">
        <v>34103.519999999997</v>
      </c>
      <c r="M9209" s="239">
        <f t="shared" si="724"/>
        <v>0.51519999999974975</v>
      </c>
      <c r="N9209" s="239"/>
      <c r="O9209" s="178"/>
      <c r="P9209" s="178"/>
      <c r="Q9209" s="178"/>
      <c r="R9209" s="178"/>
      <c r="S9209" s="178"/>
      <c r="T9209" s="178"/>
      <c r="U9209" s="178"/>
      <c r="V9209" s="178"/>
      <c r="W9209" s="178"/>
      <c r="X9209" s="178"/>
      <c r="Y9209" s="210">
        <f t="shared" si="723"/>
        <v>0.4080637518845574</v>
      </c>
      <c r="Z9209" s="211">
        <f t="shared" si="725"/>
        <v>0.44</v>
      </c>
      <c r="AA9209" s="178"/>
      <c r="AB9209" s="178"/>
      <c r="AC9209" s="178"/>
    </row>
    <row r="9210" spans="2:29" x14ac:dyDescent="0.35">
      <c r="B9210" s="222">
        <v>928700</v>
      </c>
      <c r="C9210" s="208">
        <v>398444</v>
      </c>
      <c r="D9210" s="309">
        <v>21914.42</v>
      </c>
      <c r="E9210" s="206">
        <v>31875.52</v>
      </c>
      <c r="F9210" s="206">
        <v>35859.96</v>
      </c>
      <c r="G9210" s="205">
        <f t="shared" si="726"/>
        <v>0.42903413373532895</v>
      </c>
      <c r="H9210" s="207">
        <f t="shared" si="727"/>
        <v>0.45</v>
      </c>
      <c r="I9210" s="213">
        <v>378974</v>
      </c>
      <c r="J9210" s="213">
        <v>20843.57</v>
      </c>
      <c r="K9210" s="212">
        <v>30317.919999999998</v>
      </c>
      <c r="L9210" s="212">
        <v>34107.660000000003</v>
      </c>
      <c r="M9210" s="239">
        <f t="shared" si="724"/>
        <v>0.51529999999998832</v>
      </c>
      <c r="N9210" s="239"/>
      <c r="O9210" s="178"/>
      <c r="P9210" s="178"/>
      <c r="Q9210" s="178"/>
      <c r="R9210" s="178"/>
      <c r="S9210" s="178"/>
      <c r="T9210" s="178"/>
      <c r="U9210" s="178"/>
      <c r="V9210" s="178"/>
      <c r="W9210" s="178"/>
      <c r="X9210" s="178"/>
      <c r="Y9210" s="210">
        <f t="shared" si="723"/>
        <v>0.40806934424464303</v>
      </c>
      <c r="Z9210" s="211">
        <f t="shared" si="725"/>
        <v>0.46</v>
      </c>
      <c r="AA9210" s="178"/>
      <c r="AB9210" s="178"/>
      <c r="AC9210" s="178"/>
    </row>
    <row r="9211" spans="2:29" x14ac:dyDescent="0.35">
      <c r="B9211" s="222">
        <v>928800</v>
      </c>
      <c r="C9211" s="208">
        <v>398489</v>
      </c>
      <c r="D9211" s="309">
        <v>21916.89</v>
      </c>
      <c r="E9211" s="206">
        <v>31879.119999999999</v>
      </c>
      <c r="F9211" s="206">
        <v>35864.01</v>
      </c>
      <c r="G9211" s="205">
        <f t="shared" si="726"/>
        <v>0.42903639104220498</v>
      </c>
      <c r="H9211" s="207">
        <f t="shared" si="727"/>
        <v>0.45</v>
      </c>
      <c r="I9211" s="213">
        <v>379018</v>
      </c>
      <c r="J9211" s="213">
        <v>20845.990000000002</v>
      </c>
      <c r="K9211" s="212">
        <v>30321.439999999999</v>
      </c>
      <c r="L9211" s="212">
        <v>34111.620000000003</v>
      </c>
      <c r="M9211" s="239">
        <f t="shared" si="724"/>
        <v>0.51520000000025901</v>
      </c>
      <c r="N9211" s="239"/>
      <c r="O9211" s="178"/>
      <c r="P9211" s="178"/>
      <c r="Q9211" s="178"/>
      <c r="R9211" s="178"/>
      <c r="S9211" s="178"/>
      <c r="T9211" s="178"/>
      <c r="U9211" s="178"/>
      <c r="V9211" s="178"/>
      <c r="W9211" s="178"/>
      <c r="X9211" s="178"/>
      <c r="Y9211" s="210">
        <f t="shared" si="723"/>
        <v>0.40807278208441</v>
      </c>
      <c r="Z9211" s="211">
        <f t="shared" si="725"/>
        <v>0.44</v>
      </c>
      <c r="AA9211" s="178"/>
      <c r="AB9211" s="178"/>
      <c r="AC9211" s="178"/>
    </row>
    <row r="9212" spans="2:29" x14ac:dyDescent="0.35">
      <c r="B9212" s="222">
        <v>928900</v>
      </c>
      <c r="C9212" s="208">
        <v>398534</v>
      </c>
      <c r="D9212" s="309">
        <v>21919.37</v>
      </c>
      <c r="E9212" s="206">
        <v>31882.720000000001</v>
      </c>
      <c r="F9212" s="206">
        <v>35868.06</v>
      </c>
      <c r="G9212" s="205">
        <f t="shared" si="726"/>
        <v>0.42903864786306384</v>
      </c>
      <c r="H9212" s="207">
        <f t="shared" si="727"/>
        <v>0.45</v>
      </c>
      <c r="I9212" s="213">
        <v>379064</v>
      </c>
      <c r="J9212" s="213">
        <v>20848.52</v>
      </c>
      <c r="K9212" s="212">
        <v>30325.119999999999</v>
      </c>
      <c r="L9212" s="212">
        <v>34115.760000000002</v>
      </c>
      <c r="M9212" s="239">
        <f t="shared" si="724"/>
        <v>0.5152999999999156</v>
      </c>
      <c r="N9212" s="239"/>
      <c r="O9212" s="178"/>
      <c r="P9212" s="178"/>
      <c r="Q9212" s="178"/>
      <c r="R9212" s="178"/>
      <c r="S9212" s="178"/>
      <c r="T9212" s="178"/>
      <c r="U9212" s="178"/>
      <c r="V9212" s="178"/>
      <c r="W9212" s="178"/>
      <c r="X9212" s="178"/>
      <c r="Y9212" s="210">
        <f t="shared" si="723"/>
        <v>0.40807837226827431</v>
      </c>
      <c r="Z9212" s="211">
        <f t="shared" si="725"/>
        <v>0.46</v>
      </c>
      <c r="AA9212" s="178"/>
      <c r="AB9212" s="178"/>
      <c r="AC9212" s="178"/>
    </row>
    <row r="9213" spans="2:29" x14ac:dyDescent="0.35">
      <c r="B9213" s="222">
        <v>929000</v>
      </c>
      <c r="C9213" s="208">
        <v>398579</v>
      </c>
      <c r="D9213" s="309">
        <v>21921.84</v>
      </c>
      <c r="E9213" s="206">
        <v>31886.32</v>
      </c>
      <c r="F9213" s="206">
        <v>35872.11</v>
      </c>
      <c r="G9213" s="205">
        <f t="shared" si="726"/>
        <v>0.42904090419806246</v>
      </c>
      <c r="H9213" s="207">
        <f t="shared" si="727"/>
        <v>0.45</v>
      </c>
      <c r="I9213" s="213">
        <v>379108</v>
      </c>
      <c r="J9213" s="213">
        <v>20850.939999999999</v>
      </c>
      <c r="K9213" s="212">
        <v>30328.639999999999</v>
      </c>
      <c r="L9213" s="212">
        <v>34119.72</v>
      </c>
      <c r="M9213" s="239">
        <f t="shared" si="724"/>
        <v>0.51520000000018629</v>
      </c>
      <c r="N9213" s="239"/>
      <c r="O9213" s="178"/>
      <c r="P9213" s="178"/>
      <c r="Q9213" s="178"/>
      <c r="R9213" s="178"/>
      <c r="S9213" s="178"/>
      <c r="T9213" s="178"/>
      <c r="U9213" s="178"/>
      <c r="V9213" s="178"/>
      <c r="W9213" s="178"/>
      <c r="X9213" s="178"/>
      <c r="Y9213" s="210">
        <f t="shared" si="723"/>
        <v>0.40808180839612485</v>
      </c>
      <c r="Z9213" s="211">
        <f t="shared" si="725"/>
        <v>0.44</v>
      </c>
      <c r="AA9213" s="178"/>
      <c r="AB9213" s="178"/>
      <c r="AC9213" s="178"/>
    </row>
    <row r="9214" spans="2:29" x14ac:dyDescent="0.35">
      <c r="B9214" s="222">
        <v>929100</v>
      </c>
      <c r="C9214" s="208">
        <v>398624</v>
      </c>
      <c r="D9214" s="309">
        <v>21924.32</v>
      </c>
      <c r="E9214" s="206">
        <v>31889.919999999998</v>
      </c>
      <c r="F9214" s="206">
        <v>35876.160000000003</v>
      </c>
      <c r="G9214" s="205">
        <f t="shared" si="726"/>
        <v>0.42904316004735765</v>
      </c>
      <c r="H9214" s="207">
        <f t="shared" si="727"/>
        <v>0.45</v>
      </c>
      <c r="I9214" s="213">
        <v>379154</v>
      </c>
      <c r="J9214" s="213">
        <v>20853.47</v>
      </c>
      <c r="K9214" s="212">
        <v>30332.32</v>
      </c>
      <c r="L9214" s="212">
        <v>34123.86</v>
      </c>
      <c r="M9214" s="239">
        <f t="shared" si="724"/>
        <v>0.51529999999984288</v>
      </c>
      <c r="N9214" s="239"/>
      <c r="O9214" s="178"/>
      <c r="P9214" s="178"/>
      <c r="Q9214" s="178"/>
      <c r="R9214" s="178"/>
      <c r="S9214" s="178"/>
      <c r="T9214" s="178"/>
      <c r="U9214" s="178"/>
      <c r="V9214" s="178"/>
      <c r="W9214" s="178"/>
      <c r="X9214" s="178"/>
      <c r="Y9214" s="210">
        <f t="shared" si="723"/>
        <v>0.40808739640512326</v>
      </c>
      <c r="Z9214" s="211">
        <f t="shared" si="725"/>
        <v>0.46</v>
      </c>
      <c r="AA9214" s="178"/>
      <c r="AB9214" s="178"/>
      <c r="AC9214" s="178"/>
    </row>
    <row r="9215" spans="2:29" x14ac:dyDescent="0.35">
      <c r="B9215" s="222">
        <v>929200</v>
      </c>
      <c r="C9215" s="208">
        <v>398669</v>
      </c>
      <c r="D9215" s="309">
        <v>21926.79</v>
      </c>
      <c r="E9215" s="206">
        <v>31893.52</v>
      </c>
      <c r="F9215" s="206">
        <v>35880.21</v>
      </c>
      <c r="G9215" s="205">
        <f t="shared" si="726"/>
        <v>0.4290454154111063</v>
      </c>
      <c r="H9215" s="207">
        <f t="shared" si="727"/>
        <v>0.45</v>
      </c>
      <c r="I9215" s="213">
        <v>379198</v>
      </c>
      <c r="J9215" s="213">
        <v>20855.89</v>
      </c>
      <c r="K9215" s="212">
        <v>30335.84</v>
      </c>
      <c r="L9215" s="212">
        <v>34127.82</v>
      </c>
      <c r="M9215" s="239">
        <f t="shared" si="724"/>
        <v>0.51519999999996802</v>
      </c>
      <c r="N9215" s="239"/>
      <c r="O9215" s="178"/>
      <c r="P9215" s="178"/>
      <c r="Q9215" s="178"/>
      <c r="R9215" s="178"/>
      <c r="S9215" s="178"/>
      <c r="T9215" s="178"/>
      <c r="U9215" s="178"/>
      <c r="V9215" s="178"/>
      <c r="W9215" s="178"/>
      <c r="X9215" s="178"/>
      <c r="Y9215" s="210">
        <f t="shared" si="723"/>
        <v>0.40809083082221265</v>
      </c>
      <c r="Z9215" s="211">
        <f t="shared" si="725"/>
        <v>0.44</v>
      </c>
      <c r="AA9215" s="178"/>
      <c r="AB9215" s="178"/>
      <c r="AC9215" s="178"/>
    </row>
    <row r="9216" spans="2:29" x14ac:dyDescent="0.35">
      <c r="B9216" s="222">
        <v>929300</v>
      </c>
      <c r="C9216" s="208">
        <v>398714</v>
      </c>
      <c r="D9216" s="309">
        <v>21929.27</v>
      </c>
      <c r="E9216" s="206">
        <v>31897.119999999999</v>
      </c>
      <c r="F9216" s="206">
        <v>35884.26</v>
      </c>
      <c r="G9216" s="205">
        <f t="shared" si="726"/>
        <v>0.42904767028946517</v>
      </c>
      <c r="H9216" s="207">
        <f t="shared" si="727"/>
        <v>0.45</v>
      </c>
      <c r="I9216" s="213">
        <v>379244</v>
      </c>
      <c r="J9216" s="213">
        <v>20858.419999999998</v>
      </c>
      <c r="K9216" s="212">
        <v>30339.52</v>
      </c>
      <c r="L9216" s="212">
        <v>34131.96</v>
      </c>
      <c r="M9216" s="239">
        <f t="shared" si="724"/>
        <v>0.51530000000027942</v>
      </c>
      <c r="N9216" s="239"/>
      <c r="O9216" s="178"/>
      <c r="P9216" s="178"/>
      <c r="Q9216" s="178"/>
      <c r="R9216" s="178"/>
      <c r="S9216" s="178"/>
      <c r="T9216" s="178"/>
      <c r="U9216" s="178"/>
      <c r="V9216" s="178"/>
      <c r="W9216" s="178"/>
      <c r="X9216" s="178"/>
      <c r="Y9216" s="210">
        <f t="shared" si="723"/>
        <v>0.40809641665769936</v>
      </c>
      <c r="Z9216" s="211">
        <f t="shared" si="725"/>
        <v>0.46</v>
      </c>
      <c r="AA9216" s="178"/>
      <c r="AB9216" s="178"/>
      <c r="AC9216" s="178"/>
    </row>
    <row r="9217" spans="2:29" x14ac:dyDescent="0.35">
      <c r="B9217" s="222">
        <v>929400</v>
      </c>
      <c r="C9217" s="208">
        <v>398759</v>
      </c>
      <c r="D9217" s="309">
        <v>21931.74</v>
      </c>
      <c r="E9217" s="206">
        <v>31900.720000000001</v>
      </c>
      <c r="F9217" s="206">
        <v>35888.31</v>
      </c>
      <c r="G9217" s="205">
        <f t="shared" si="726"/>
        <v>0.4290499246825909</v>
      </c>
      <c r="H9217" s="207">
        <f t="shared" si="727"/>
        <v>0.45</v>
      </c>
      <c r="I9217" s="213">
        <v>379288</v>
      </c>
      <c r="J9217" s="213">
        <v>20860.84</v>
      </c>
      <c r="K9217" s="212">
        <v>30343.040000000001</v>
      </c>
      <c r="L9217" s="212">
        <v>34135.919999999998</v>
      </c>
      <c r="M9217" s="239">
        <f t="shared" si="724"/>
        <v>0.51519999999982247</v>
      </c>
      <c r="N9217" s="239"/>
      <c r="O9217" s="178"/>
      <c r="P9217" s="178"/>
      <c r="Q9217" s="178"/>
      <c r="R9217" s="178"/>
      <c r="S9217" s="178"/>
      <c r="T9217" s="178"/>
      <c r="U9217" s="178"/>
      <c r="V9217" s="178"/>
      <c r="W9217" s="178"/>
      <c r="X9217" s="178"/>
      <c r="Y9217" s="210">
        <f t="shared" si="723"/>
        <v>0.40809984936518184</v>
      </c>
      <c r="Z9217" s="211">
        <f t="shared" si="725"/>
        <v>0.44</v>
      </c>
      <c r="AA9217" s="178"/>
      <c r="AB9217" s="178"/>
      <c r="AC9217" s="178"/>
    </row>
    <row r="9218" spans="2:29" x14ac:dyDescent="0.35">
      <c r="B9218" s="222">
        <v>929500</v>
      </c>
      <c r="C9218" s="208">
        <v>398804</v>
      </c>
      <c r="D9218" s="309">
        <v>21934.22</v>
      </c>
      <c r="E9218" s="206">
        <v>31904.32</v>
      </c>
      <c r="F9218" s="206">
        <v>35892.36</v>
      </c>
      <c r="G9218" s="205">
        <f t="shared" si="726"/>
        <v>0.42905217859064015</v>
      </c>
      <c r="H9218" s="207">
        <f t="shared" si="727"/>
        <v>0.45</v>
      </c>
      <c r="I9218" s="213">
        <v>379334</v>
      </c>
      <c r="J9218" s="213">
        <v>20863.37</v>
      </c>
      <c r="K9218" s="212">
        <v>30346.720000000001</v>
      </c>
      <c r="L9218" s="212">
        <v>34140.06</v>
      </c>
      <c r="M9218" s="239">
        <f t="shared" si="724"/>
        <v>0.51529999999955178</v>
      </c>
      <c r="N9218" s="239"/>
      <c r="O9218" s="178"/>
      <c r="P9218" s="178"/>
      <c r="Q9218" s="178"/>
      <c r="R9218" s="178"/>
      <c r="S9218" s="178"/>
      <c r="T9218" s="178"/>
      <c r="U9218" s="178"/>
      <c r="V9218" s="178"/>
      <c r="W9218" s="178"/>
      <c r="X9218" s="178"/>
      <c r="Y9218" s="210">
        <f t="shared" si="723"/>
        <v>0.40810543302850993</v>
      </c>
      <c r="Z9218" s="211">
        <f t="shared" si="725"/>
        <v>0.46</v>
      </c>
      <c r="AA9218" s="178"/>
      <c r="AB9218" s="178"/>
      <c r="AC9218" s="178"/>
    </row>
    <row r="9219" spans="2:29" x14ac:dyDescent="0.35">
      <c r="B9219" s="222">
        <v>929600</v>
      </c>
      <c r="C9219" s="208">
        <v>398849</v>
      </c>
      <c r="D9219" s="309">
        <v>21936.69</v>
      </c>
      <c r="E9219" s="206">
        <v>31907.919999999998</v>
      </c>
      <c r="F9219" s="206">
        <v>35896.410000000003</v>
      </c>
      <c r="G9219" s="205">
        <f t="shared" si="726"/>
        <v>0.42905443201376936</v>
      </c>
      <c r="H9219" s="207">
        <f t="shared" si="727"/>
        <v>0.45</v>
      </c>
      <c r="I9219" s="213">
        <v>379378</v>
      </c>
      <c r="J9219" s="213">
        <v>20865.79</v>
      </c>
      <c r="K9219" s="212">
        <v>30350.240000000002</v>
      </c>
      <c r="L9219" s="212">
        <v>34144.019999999997</v>
      </c>
      <c r="M9219" s="239">
        <f t="shared" si="724"/>
        <v>0.51519999999974975</v>
      </c>
      <c r="N9219" s="239"/>
      <c r="O9219" s="178"/>
      <c r="P9219" s="178"/>
      <c r="Q9219" s="178"/>
      <c r="R9219" s="178"/>
      <c r="S9219" s="178"/>
      <c r="T9219" s="178"/>
      <c r="U9219" s="178"/>
      <c r="V9219" s="178"/>
      <c r="W9219" s="178"/>
      <c r="X9219" s="178"/>
      <c r="Y9219" s="210">
        <f t="shared" ref="Y9219:Y9282" si="728">I9219/$B9219</f>
        <v>0.40810886402753871</v>
      </c>
      <c r="Z9219" s="211">
        <f t="shared" si="725"/>
        <v>0.44</v>
      </c>
      <c r="AA9219" s="178"/>
      <c r="AB9219" s="178"/>
      <c r="AC9219" s="178"/>
    </row>
    <row r="9220" spans="2:29" x14ac:dyDescent="0.35">
      <c r="B9220" s="222">
        <v>929700</v>
      </c>
      <c r="C9220" s="208">
        <v>398894</v>
      </c>
      <c r="D9220" s="309">
        <v>21939.17</v>
      </c>
      <c r="E9220" s="206">
        <v>31911.52</v>
      </c>
      <c r="F9220" s="206">
        <v>35900.46</v>
      </c>
      <c r="G9220" s="205">
        <f t="shared" si="726"/>
        <v>0.42905668495213511</v>
      </c>
      <c r="H9220" s="207">
        <f t="shared" si="727"/>
        <v>0.45</v>
      </c>
      <c r="I9220" s="213">
        <v>379424</v>
      </c>
      <c r="J9220" s="213">
        <v>20868.32</v>
      </c>
      <c r="K9220" s="212">
        <v>30353.919999999998</v>
      </c>
      <c r="L9220" s="212">
        <v>34148.160000000003</v>
      </c>
      <c r="M9220" s="239">
        <f t="shared" ref="M9220:M9283" si="729">(C9220+D9220+F9220-C9219-D9219-F9219)/100</f>
        <v>0.51529999999998832</v>
      </c>
      <c r="N9220" s="239"/>
      <c r="O9220" s="178"/>
      <c r="P9220" s="178"/>
      <c r="Q9220" s="178"/>
      <c r="R9220" s="178"/>
      <c r="S9220" s="178"/>
      <c r="T9220" s="178"/>
      <c r="U9220" s="178"/>
      <c r="V9220" s="178"/>
      <c r="W9220" s="178"/>
      <c r="X9220" s="178"/>
      <c r="Y9220" s="210">
        <f t="shared" si="728"/>
        <v>0.40811444552006021</v>
      </c>
      <c r="Z9220" s="211">
        <f t="shared" ref="Z9220:Z9283" si="730">(I9220-I9219)/($B9220-$B9219)</f>
        <v>0.46</v>
      </c>
      <c r="AA9220" s="178"/>
      <c r="AB9220" s="178"/>
      <c r="AC9220" s="178"/>
    </row>
    <row r="9221" spans="2:29" x14ac:dyDescent="0.35">
      <c r="B9221" s="222">
        <v>929800</v>
      </c>
      <c r="C9221" s="208">
        <v>398939</v>
      </c>
      <c r="D9221" s="309">
        <v>21941.64</v>
      </c>
      <c r="E9221" s="206">
        <v>31915.119999999999</v>
      </c>
      <c r="F9221" s="206">
        <v>35904.51</v>
      </c>
      <c r="G9221" s="205">
        <f t="shared" ref="G9221:G9284" si="731">C9221/B9221</f>
        <v>0.42905893740589374</v>
      </c>
      <c r="H9221" s="207">
        <f t="shared" ref="H9221:H9284" si="732">(C9221-C9220)/(B9221-B9220)</f>
        <v>0.45</v>
      </c>
      <c r="I9221" s="213">
        <v>379468</v>
      </c>
      <c r="J9221" s="213">
        <v>20870.740000000002</v>
      </c>
      <c r="K9221" s="212">
        <v>30357.439999999999</v>
      </c>
      <c r="L9221" s="212">
        <v>34152.120000000003</v>
      </c>
      <c r="M9221" s="239">
        <f t="shared" si="729"/>
        <v>0.51520000000025901</v>
      </c>
      <c r="N9221" s="239"/>
      <c r="O9221" s="178"/>
      <c r="P9221" s="178"/>
      <c r="Q9221" s="178"/>
      <c r="R9221" s="178"/>
      <c r="S9221" s="178"/>
      <c r="T9221" s="178"/>
      <c r="U9221" s="178"/>
      <c r="V9221" s="178"/>
      <c r="W9221" s="178"/>
      <c r="X9221" s="178"/>
      <c r="Y9221" s="210">
        <f t="shared" si="728"/>
        <v>0.40811787481178746</v>
      </c>
      <c r="Z9221" s="211">
        <f t="shared" si="730"/>
        <v>0.44</v>
      </c>
      <c r="AA9221" s="178"/>
      <c r="AB9221" s="178"/>
      <c r="AC9221" s="178"/>
    </row>
    <row r="9222" spans="2:29" x14ac:dyDescent="0.35">
      <c r="B9222" s="222">
        <v>929900</v>
      </c>
      <c r="C9222" s="208">
        <v>398984</v>
      </c>
      <c r="D9222" s="309">
        <v>21944.12</v>
      </c>
      <c r="E9222" s="206">
        <v>31918.720000000001</v>
      </c>
      <c r="F9222" s="206">
        <v>35908.559999999998</v>
      </c>
      <c r="G9222" s="205">
        <f t="shared" si="731"/>
        <v>0.42906118937520166</v>
      </c>
      <c r="H9222" s="207">
        <f t="shared" si="732"/>
        <v>0.45</v>
      </c>
      <c r="I9222" s="213">
        <v>379514</v>
      </c>
      <c r="J9222" s="213">
        <v>20873.27</v>
      </c>
      <c r="K9222" s="212">
        <v>30361.119999999999</v>
      </c>
      <c r="L9222" s="212">
        <v>34156.26</v>
      </c>
      <c r="M9222" s="239">
        <f t="shared" si="729"/>
        <v>0.5152999999999156</v>
      </c>
      <c r="N9222" s="239"/>
      <c r="O9222" s="178"/>
      <c r="P9222" s="178"/>
      <c r="Q9222" s="178"/>
      <c r="R9222" s="178"/>
      <c r="S9222" s="178"/>
      <c r="T9222" s="178"/>
      <c r="U9222" s="178"/>
      <c r="V9222" s="178"/>
      <c r="W9222" s="178"/>
      <c r="X9222" s="178"/>
      <c r="Y9222" s="210">
        <f t="shared" si="728"/>
        <v>0.40812345413485324</v>
      </c>
      <c r="Z9222" s="211">
        <f t="shared" si="730"/>
        <v>0.46</v>
      </c>
      <c r="AA9222" s="178"/>
      <c r="AB9222" s="178"/>
      <c r="AC9222" s="178"/>
    </row>
    <row r="9223" spans="2:29" x14ac:dyDescent="0.35">
      <c r="B9223" s="222">
        <v>930000</v>
      </c>
      <c r="C9223" s="208">
        <v>399029</v>
      </c>
      <c r="D9223" s="309">
        <v>21946.59</v>
      </c>
      <c r="E9223" s="206">
        <v>31922.32</v>
      </c>
      <c r="F9223" s="206">
        <v>35912.61</v>
      </c>
      <c r="G9223" s="205">
        <f t="shared" si="731"/>
        <v>0.42906344086021503</v>
      </c>
      <c r="H9223" s="207">
        <f t="shared" si="732"/>
        <v>0.45</v>
      </c>
      <c r="I9223" s="213">
        <v>379558</v>
      </c>
      <c r="J9223" s="213">
        <v>20875.689999999999</v>
      </c>
      <c r="K9223" s="212">
        <v>30364.639999999999</v>
      </c>
      <c r="L9223" s="212">
        <v>34160.22</v>
      </c>
      <c r="M9223" s="239">
        <f t="shared" si="729"/>
        <v>0.51520000000018629</v>
      </c>
      <c r="N9223" s="239"/>
      <c r="O9223" s="178"/>
      <c r="P9223" s="178"/>
      <c r="Q9223" s="178"/>
      <c r="R9223" s="178"/>
      <c r="S9223" s="178"/>
      <c r="T9223" s="178"/>
      <c r="U9223" s="178"/>
      <c r="V9223" s="178"/>
      <c r="W9223" s="178"/>
      <c r="X9223" s="178"/>
      <c r="Y9223" s="210">
        <f t="shared" si="728"/>
        <v>0.4081268817204301</v>
      </c>
      <c r="Z9223" s="211">
        <f t="shared" si="730"/>
        <v>0.44</v>
      </c>
      <c r="AA9223" s="178"/>
      <c r="AB9223" s="178"/>
      <c r="AC9223" s="178"/>
    </row>
    <row r="9224" spans="2:29" x14ac:dyDescent="0.35">
      <c r="B9224" s="222">
        <v>930100</v>
      </c>
      <c r="C9224" s="208">
        <v>399074</v>
      </c>
      <c r="D9224" s="309">
        <v>21949.07</v>
      </c>
      <c r="E9224" s="206">
        <v>31925.919999999998</v>
      </c>
      <c r="F9224" s="206">
        <v>35916.660000000003</v>
      </c>
      <c r="G9224" s="205">
        <f t="shared" si="731"/>
        <v>0.42906569186109023</v>
      </c>
      <c r="H9224" s="207">
        <f t="shared" si="732"/>
        <v>0.45</v>
      </c>
      <c r="I9224" s="213">
        <v>379604</v>
      </c>
      <c r="J9224" s="213">
        <v>20878.22</v>
      </c>
      <c r="K9224" s="212">
        <v>30368.32</v>
      </c>
      <c r="L9224" s="212">
        <v>34164.36</v>
      </c>
      <c r="M9224" s="239">
        <f t="shared" si="729"/>
        <v>0.51529999999984288</v>
      </c>
      <c r="N9224" s="239"/>
      <c r="O9224" s="178"/>
      <c r="P9224" s="178"/>
      <c r="Q9224" s="178"/>
      <c r="R9224" s="178"/>
      <c r="S9224" s="178"/>
      <c r="T9224" s="178"/>
      <c r="U9224" s="178"/>
      <c r="V9224" s="178"/>
      <c r="W9224" s="178"/>
      <c r="X9224" s="178"/>
      <c r="Y9224" s="210">
        <f t="shared" si="728"/>
        <v>0.40813245887538974</v>
      </c>
      <c r="Z9224" s="211">
        <f t="shared" si="730"/>
        <v>0.46</v>
      </c>
      <c r="AA9224" s="178"/>
      <c r="AB9224" s="178"/>
      <c r="AC9224" s="178"/>
    </row>
    <row r="9225" spans="2:29" x14ac:dyDescent="0.35">
      <c r="B9225" s="222">
        <v>930200</v>
      </c>
      <c r="C9225" s="208">
        <v>399119</v>
      </c>
      <c r="D9225" s="309">
        <v>21951.54</v>
      </c>
      <c r="E9225" s="206">
        <v>31929.52</v>
      </c>
      <c r="F9225" s="206">
        <v>35920.71</v>
      </c>
      <c r="G9225" s="205">
        <f t="shared" si="731"/>
        <v>0.42906794237798324</v>
      </c>
      <c r="H9225" s="207">
        <f t="shared" si="732"/>
        <v>0.45</v>
      </c>
      <c r="I9225" s="213">
        <v>379648</v>
      </c>
      <c r="J9225" s="213">
        <v>20880.64</v>
      </c>
      <c r="K9225" s="212">
        <v>30371.84</v>
      </c>
      <c r="L9225" s="212">
        <v>34168.32</v>
      </c>
      <c r="M9225" s="239">
        <f t="shared" si="729"/>
        <v>0.51519999999996802</v>
      </c>
      <c r="N9225" s="239"/>
      <c r="O9225" s="178"/>
      <c r="P9225" s="178"/>
      <c r="Q9225" s="178"/>
      <c r="R9225" s="178"/>
      <c r="S9225" s="178"/>
      <c r="T9225" s="178"/>
      <c r="U9225" s="178"/>
      <c r="V9225" s="178"/>
      <c r="W9225" s="178"/>
      <c r="X9225" s="178"/>
      <c r="Y9225" s="210">
        <f t="shared" si="728"/>
        <v>0.40813588475596646</v>
      </c>
      <c r="Z9225" s="211">
        <f t="shared" si="730"/>
        <v>0.44</v>
      </c>
      <c r="AA9225" s="178"/>
      <c r="AB9225" s="178"/>
      <c r="AC9225" s="178"/>
    </row>
    <row r="9226" spans="2:29" x14ac:dyDescent="0.35">
      <c r="B9226" s="222">
        <v>930300</v>
      </c>
      <c r="C9226" s="208">
        <v>399164</v>
      </c>
      <c r="D9226" s="309">
        <v>21954.02</v>
      </c>
      <c r="E9226" s="206">
        <v>31933.119999999999</v>
      </c>
      <c r="F9226" s="206">
        <v>35924.76</v>
      </c>
      <c r="G9226" s="205">
        <f t="shared" si="731"/>
        <v>0.42907019241105021</v>
      </c>
      <c r="H9226" s="207">
        <f t="shared" si="732"/>
        <v>0.45</v>
      </c>
      <c r="I9226" s="213">
        <v>379694</v>
      </c>
      <c r="J9226" s="213">
        <v>20883.169999999998</v>
      </c>
      <c r="K9226" s="212">
        <v>30375.52</v>
      </c>
      <c r="L9226" s="212">
        <v>34172.46</v>
      </c>
      <c r="M9226" s="239">
        <f t="shared" si="729"/>
        <v>0.51530000000027942</v>
      </c>
      <c r="N9226" s="239"/>
      <c r="O9226" s="178"/>
      <c r="P9226" s="178"/>
      <c r="Q9226" s="178"/>
      <c r="R9226" s="178"/>
      <c r="S9226" s="178"/>
      <c r="T9226" s="178"/>
      <c r="U9226" s="178"/>
      <c r="V9226" s="178"/>
      <c r="W9226" s="178"/>
      <c r="X9226" s="178"/>
      <c r="Y9226" s="210">
        <f t="shared" si="728"/>
        <v>0.40814145974416854</v>
      </c>
      <c r="Z9226" s="211">
        <f t="shared" si="730"/>
        <v>0.46</v>
      </c>
      <c r="AA9226" s="178"/>
      <c r="AB9226" s="178"/>
      <c r="AC9226" s="178"/>
    </row>
    <row r="9227" spans="2:29" x14ac:dyDescent="0.35">
      <c r="B9227" s="222">
        <v>930400</v>
      </c>
      <c r="C9227" s="208">
        <v>399209</v>
      </c>
      <c r="D9227" s="309">
        <v>21956.49</v>
      </c>
      <c r="E9227" s="206">
        <v>31936.720000000001</v>
      </c>
      <c r="F9227" s="206">
        <v>35928.81</v>
      </c>
      <c r="G9227" s="205">
        <f t="shared" si="731"/>
        <v>0.42907244196044714</v>
      </c>
      <c r="H9227" s="207">
        <f t="shared" si="732"/>
        <v>0.45</v>
      </c>
      <c r="I9227" s="213">
        <v>379738</v>
      </c>
      <c r="J9227" s="213">
        <v>20885.59</v>
      </c>
      <c r="K9227" s="212">
        <v>30379.040000000001</v>
      </c>
      <c r="L9227" s="212">
        <v>34176.42</v>
      </c>
      <c r="M9227" s="239">
        <f t="shared" si="729"/>
        <v>0.51519999999982247</v>
      </c>
      <c r="N9227" s="239"/>
      <c r="O9227" s="178"/>
      <c r="P9227" s="178"/>
      <c r="Q9227" s="178"/>
      <c r="R9227" s="178"/>
      <c r="S9227" s="178"/>
      <c r="T9227" s="178"/>
      <c r="U9227" s="178"/>
      <c r="V9227" s="178"/>
      <c r="W9227" s="178"/>
      <c r="X9227" s="178"/>
      <c r="Y9227" s="210">
        <f t="shared" si="728"/>
        <v>0.40814488392089426</v>
      </c>
      <c r="Z9227" s="211">
        <f t="shared" si="730"/>
        <v>0.44</v>
      </c>
      <c r="AA9227" s="178"/>
      <c r="AB9227" s="178"/>
      <c r="AC9227" s="178"/>
    </row>
    <row r="9228" spans="2:29" x14ac:dyDescent="0.35">
      <c r="B9228" s="222">
        <v>930500</v>
      </c>
      <c r="C9228" s="208">
        <v>399254</v>
      </c>
      <c r="D9228" s="309">
        <v>21958.97</v>
      </c>
      <c r="E9228" s="206">
        <v>31940.32</v>
      </c>
      <c r="F9228" s="206">
        <v>35932.86</v>
      </c>
      <c r="G9228" s="205">
        <f t="shared" si="731"/>
        <v>0.42907469102632995</v>
      </c>
      <c r="H9228" s="207">
        <f t="shared" si="732"/>
        <v>0.45</v>
      </c>
      <c r="I9228" s="213">
        <v>379784</v>
      </c>
      <c r="J9228" s="213">
        <v>20888.12</v>
      </c>
      <c r="K9228" s="212">
        <v>30382.720000000001</v>
      </c>
      <c r="L9228" s="212">
        <v>34180.559999999998</v>
      </c>
      <c r="M9228" s="239">
        <f t="shared" si="729"/>
        <v>0.51529999999955178</v>
      </c>
      <c r="N9228" s="239"/>
      <c r="O9228" s="178"/>
      <c r="P9228" s="178"/>
      <c r="Q9228" s="178"/>
      <c r="R9228" s="178"/>
      <c r="S9228" s="178"/>
      <c r="T9228" s="178"/>
      <c r="U9228" s="178"/>
      <c r="V9228" s="178"/>
      <c r="W9228" s="178"/>
      <c r="X9228" s="178"/>
      <c r="Y9228" s="210">
        <f t="shared" si="728"/>
        <v>0.40815045674368616</v>
      </c>
      <c r="Z9228" s="211">
        <f t="shared" si="730"/>
        <v>0.46</v>
      </c>
      <c r="AA9228" s="178"/>
      <c r="AB9228" s="178"/>
      <c r="AC9228" s="178"/>
    </row>
    <row r="9229" spans="2:29" x14ac:dyDescent="0.35">
      <c r="B9229" s="222">
        <v>930600</v>
      </c>
      <c r="C9229" s="208">
        <v>399299</v>
      </c>
      <c r="D9229" s="309">
        <v>21961.439999999999</v>
      </c>
      <c r="E9229" s="206">
        <v>31943.919999999998</v>
      </c>
      <c r="F9229" s="206">
        <v>35936.910000000003</v>
      </c>
      <c r="G9229" s="205">
        <f t="shared" si="731"/>
        <v>0.42907693960885451</v>
      </c>
      <c r="H9229" s="207">
        <f t="shared" si="732"/>
        <v>0.45</v>
      </c>
      <c r="I9229" s="213">
        <v>379828</v>
      </c>
      <c r="J9229" s="213">
        <v>20890.54</v>
      </c>
      <c r="K9229" s="212">
        <v>30386.240000000002</v>
      </c>
      <c r="L9229" s="212">
        <v>34184.519999999997</v>
      </c>
      <c r="M9229" s="239">
        <f t="shared" si="729"/>
        <v>0.51519999999974975</v>
      </c>
      <c r="N9229" s="239"/>
      <c r="O9229" s="178"/>
      <c r="P9229" s="178"/>
      <c r="Q9229" s="178"/>
      <c r="R9229" s="178"/>
      <c r="S9229" s="178"/>
      <c r="T9229" s="178"/>
      <c r="U9229" s="178"/>
      <c r="V9229" s="178"/>
      <c r="W9229" s="178"/>
      <c r="X9229" s="178"/>
      <c r="Y9229" s="210">
        <f t="shared" si="728"/>
        <v>0.40815387921770901</v>
      </c>
      <c r="Z9229" s="211">
        <f t="shared" si="730"/>
        <v>0.44</v>
      </c>
      <c r="AA9229" s="178"/>
      <c r="AB9229" s="178"/>
      <c r="AC9229" s="178"/>
    </row>
    <row r="9230" spans="2:29" x14ac:dyDescent="0.35">
      <c r="B9230" s="222">
        <v>930700</v>
      </c>
      <c r="C9230" s="208">
        <v>399344</v>
      </c>
      <c r="D9230" s="309">
        <v>21963.919999999998</v>
      </c>
      <c r="E9230" s="206">
        <v>31947.52</v>
      </c>
      <c r="F9230" s="206">
        <v>35940.959999999999</v>
      </c>
      <c r="G9230" s="205">
        <f t="shared" si="731"/>
        <v>0.42907918770817666</v>
      </c>
      <c r="H9230" s="207">
        <f t="shared" si="732"/>
        <v>0.45</v>
      </c>
      <c r="I9230" s="213">
        <v>379874</v>
      </c>
      <c r="J9230" s="213">
        <v>20893.07</v>
      </c>
      <c r="K9230" s="212">
        <v>30389.919999999998</v>
      </c>
      <c r="L9230" s="212">
        <v>34188.660000000003</v>
      </c>
      <c r="M9230" s="239">
        <f t="shared" si="729"/>
        <v>0.51529999999998832</v>
      </c>
      <c r="N9230" s="239"/>
      <c r="O9230" s="178"/>
      <c r="P9230" s="178"/>
      <c r="Q9230" s="178"/>
      <c r="R9230" s="178"/>
      <c r="S9230" s="178"/>
      <c r="T9230" s="178"/>
      <c r="U9230" s="178"/>
      <c r="V9230" s="178"/>
      <c r="W9230" s="178"/>
      <c r="X9230" s="178"/>
      <c r="Y9230" s="210">
        <f t="shared" si="728"/>
        <v>0.4081594498764371</v>
      </c>
      <c r="Z9230" s="211">
        <f t="shared" si="730"/>
        <v>0.46</v>
      </c>
      <c r="AA9230" s="178"/>
      <c r="AB9230" s="178"/>
      <c r="AC9230" s="178"/>
    </row>
    <row r="9231" spans="2:29" x14ac:dyDescent="0.35">
      <c r="B9231" s="222">
        <v>930800</v>
      </c>
      <c r="C9231" s="208">
        <v>399389</v>
      </c>
      <c r="D9231" s="309">
        <v>21966.39</v>
      </c>
      <c r="E9231" s="206">
        <v>31951.119999999999</v>
      </c>
      <c r="F9231" s="206">
        <v>35945.01</v>
      </c>
      <c r="G9231" s="205">
        <f t="shared" si="731"/>
        <v>0.42908143532445209</v>
      </c>
      <c r="H9231" s="207">
        <f t="shared" si="732"/>
        <v>0.45</v>
      </c>
      <c r="I9231" s="213">
        <v>379918</v>
      </c>
      <c r="J9231" s="213">
        <v>20895.490000000002</v>
      </c>
      <c r="K9231" s="212">
        <v>30393.439999999999</v>
      </c>
      <c r="L9231" s="212">
        <v>34192.620000000003</v>
      </c>
      <c r="M9231" s="239">
        <f t="shared" si="729"/>
        <v>0.51520000000025901</v>
      </c>
      <c r="N9231" s="239"/>
      <c r="O9231" s="178"/>
      <c r="P9231" s="178"/>
      <c r="Q9231" s="178"/>
      <c r="R9231" s="178"/>
      <c r="S9231" s="178"/>
      <c r="T9231" s="178"/>
      <c r="U9231" s="178"/>
      <c r="V9231" s="178"/>
      <c r="W9231" s="178"/>
      <c r="X9231" s="178"/>
      <c r="Y9231" s="210">
        <f t="shared" si="728"/>
        <v>0.40816287064890416</v>
      </c>
      <c r="Z9231" s="211">
        <f t="shared" si="730"/>
        <v>0.44</v>
      </c>
      <c r="AA9231" s="178"/>
      <c r="AB9231" s="178"/>
      <c r="AC9231" s="178"/>
    </row>
    <row r="9232" spans="2:29" x14ac:dyDescent="0.35">
      <c r="B9232" s="222">
        <v>930900</v>
      </c>
      <c r="C9232" s="208">
        <v>399434</v>
      </c>
      <c r="D9232" s="309">
        <v>21968.87</v>
      </c>
      <c r="E9232" s="206">
        <v>31954.720000000001</v>
      </c>
      <c r="F9232" s="206">
        <v>35949.06</v>
      </c>
      <c r="G9232" s="205">
        <f t="shared" si="731"/>
        <v>0.42908368245783651</v>
      </c>
      <c r="H9232" s="207">
        <f t="shared" si="732"/>
        <v>0.45</v>
      </c>
      <c r="I9232" s="213">
        <v>379964</v>
      </c>
      <c r="J9232" s="213">
        <v>20898.02</v>
      </c>
      <c r="K9232" s="212">
        <v>30397.119999999999</v>
      </c>
      <c r="L9232" s="212">
        <v>34196.76</v>
      </c>
      <c r="M9232" s="239">
        <f t="shared" si="729"/>
        <v>0.5152999999999156</v>
      </c>
      <c r="N9232" s="239"/>
      <c r="O9232" s="178"/>
      <c r="P9232" s="178"/>
      <c r="Q9232" s="178"/>
      <c r="R9232" s="178"/>
      <c r="S9232" s="178"/>
      <c r="T9232" s="178"/>
      <c r="U9232" s="178"/>
      <c r="V9232" s="178"/>
      <c r="W9232" s="178"/>
      <c r="X9232" s="178"/>
      <c r="Y9232" s="210">
        <f t="shared" si="728"/>
        <v>0.40816843914491352</v>
      </c>
      <c r="Z9232" s="211">
        <f t="shared" si="730"/>
        <v>0.46</v>
      </c>
      <c r="AA9232" s="178"/>
      <c r="AB9232" s="178"/>
      <c r="AC9232" s="178"/>
    </row>
    <row r="9233" spans="2:29" x14ac:dyDescent="0.35">
      <c r="B9233" s="222">
        <v>931000</v>
      </c>
      <c r="C9233" s="208">
        <v>399479</v>
      </c>
      <c r="D9233" s="309">
        <v>21971.34</v>
      </c>
      <c r="E9233" s="206">
        <v>31958.32</v>
      </c>
      <c r="F9233" s="206">
        <v>35953.11</v>
      </c>
      <c r="G9233" s="205">
        <f t="shared" si="731"/>
        <v>0.42908592910848548</v>
      </c>
      <c r="H9233" s="207">
        <f t="shared" si="732"/>
        <v>0.45</v>
      </c>
      <c r="I9233" s="213">
        <v>380008</v>
      </c>
      <c r="J9233" s="213">
        <v>20900.439999999999</v>
      </c>
      <c r="K9233" s="212">
        <v>30400.639999999999</v>
      </c>
      <c r="L9233" s="212">
        <v>34200.720000000001</v>
      </c>
      <c r="M9233" s="239">
        <f t="shared" si="729"/>
        <v>0.51520000000018629</v>
      </c>
      <c r="N9233" s="239"/>
      <c r="O9233" s="178"/>
      <c r="P9233" s="178"/>
      <c r="Q9233" s="178"/>
      <c r="R9233" s="178"/>
      <c r="S9233" s="178"/>
      <c r="T9233" s="178"/>
      <c r="U9233" s="178"/>
      <c r="V9233" s="178"/>
      <c r="W9233" s="178"/>
      <c r="X9233" s="178"/>
      <c r="Y9233" s="210">
        <f t="shared" si="728"/>
        <v>0.408171858216971</v>
      </c>
      <c r="Z9233" s="211">
        <f t="shared" si="730"/>
        <v>0.44</v>
      </c>
      <c r="AA9233" s="178"/>
      <c r="AB9233" s="178"/>
      <c r="AC9233" s="178"/>
    </row>
    <row r="9234" spans="2:29" x14ac:dyDescent="0.35">
      <c r="B9234" s="222">
        <v>931100</v>
      </c>
      <c r="C9234" s="208">
        <v>399524</v>
      </c>
      <c r="D9234" s="309">
        <v>21973.82</v>
      </c>
      <c r="E9234" s="206">
        <v>31961.919999999998</v>
      </c>
      <c r="F9234" s="206">
        <v>35957.160000000003</v>
      </c>
      <c r="G9234" s="205">
        <f t="shared" si="731"/>
        <v>0.42908817527655463</v>
      </c>
      <c r="H9234" s="207">
        <f t="shared" si="732"/>
        <v>0.45</v>
      </c>
      <c r="I9234" s="213">
        <v>380054</v>
      </c>
      <c r="J9234" s="213">
        <v>20902.97</v>
      </c>
      <c r="K9234" s="212">
        <v>30404.32</v>
      </c>
      <c r="L9234" s="212">
        <v>34204.86</v>
      </c>
      <c r="M9234" s="239">
        <f t="shared" si="729"/>
        <v>0.51529999999984288</v>
      </c>
      <c r="N9234" s="239"/>
      <c r="O9234" s="178"/>
      <c r="P9234" s="178"/>
      <c r="Q9234" s="178"/>
      <c r="R9234" s="178"/>
      <c r="S9234" s="178"/>
      <c r="T9234" s="178"/>
      <c r="U9234" s="178"/>
      <c r="V9234" s="178"/>
      <c r="W9234" s="178"/>
      <c r="X9234" s="178"/>
      <c r="Y9234" s="210">
        <f t="shared" si="728"/>
        <v>0.40817742455160561</v>
      </c>
      <c r="Z9234" s="211">
        <f t="shared" si="730"/>
        <v>0.46</v>
      </c>
      <c r="AA9234" s="178"/>
      <c r="AB9234" s="178"/>
      <c r="AC9234" s="178"/>
    </row>
    <row r="9235" spans="2:29" x14ac:dyDescent="0.35">
      <c r="B9235" s="222">
        <v>931200</v>
      </c>
      <c r="C9235" s="208">
        <v>399569</v>
      </c>
      <c r="D9235" s="309">
        <v>21976.29</v>
      </c>
      <c r="E9235" s="206">
        <v>31965.52</v>
      </c>
      <c r="F9235" s="206">
        <v>35961.21</v>
      </c>
      <c r="G9235" s="205">
        <f t="shared" si="731"/>
        <v>0.42909042096219929</v>
      </c>
      <c r="H9235" s="207">
        <f t="shared" si="732"/>
        <v>0.45</v>
      </c>
      <c r="I9235" s="213">
        <v>380098</v>
      </c>
      <c r="J9235" s="213">
        <v>20905.39</v>
      </c>
      <c r="K9235" s="212">
        <v>30407.84</v>
      </c>
      <c r="L9235" s="212">
        <v>34208.82</v>
      </c>
      <c r="M9235" s="239">
        <f t="shared" si="729"/>
        <v>0.51519999999996802</v>
      </c>
      <c r="N9235" s="239"/>
      <c r="O9235" s="178"/>
      <c r="P9235" s="178"/>
      <c r="Q9235" s="178"/>
      <c r="R9235" s="178"/>
      <c r="S9235" s="178"/>
      <c r="T9235" s="178"/>
      <c r="U9235" s="178"/>
      <c r="V9235" s="178"/>
      <c r="W9235" s="178"/>
      <c r="X9235" s="178"/>
      <c r="Y9235" s="210">
        <f t="shared" si="728"/>
        <v>0.40818084192439863</v>
      </c>
      <c r="Z9235" s="211">
        <f t="shared" si="730"/>
        <v>0.44</v>
      </c>
      <c r="AA9235" s="178"/>
      <c r="AB9235" s="178"/>
      <c r="AC9235" s="178"/>
    </row>
    <row r="9236" spans="2:29" x14ac:dyDescent="0.35">
      <c r="B9236" s="222">
        <v>931300</v>
      </c>
      <c r="C9236" s="208">
        <v>399614</v>
      </c>
      <c r="D9236" s="309">
        <v>21978.77</v>
      </c>
      <c r="E9236" s="206">
        <v>31969.119999999999</v>
      </c>
      <c r="F9236" s="206">
        <v>35965.26</v>
      </c>
      <c r="G9236" s="205">
        <f t="shared" si="731"/>
        <v>0.42909266616557501</v>
      </c>
      <c r="H9236" s="207">
        <f t="shared" si="732"/>
        <v>0.45</v>
      </c>
      <c r="I9236" s="213">
        <v>380144</v>
      </c>
      <c r="J9236" s="213">
        <v>20907.919999999998</v>
      </c>
      <c r="K9236" s="212">
        <v>30411.52</v>
      </c>
      <c r="L9236" s="212">
        <v>34212.959999999999</v>
      </c>
      <c r="M9236" s="239">
        <f t="shared" si="729"/>
        <v>0.51530000000027942</v>
      </c>
      <c r="N9236" s="239"/>
      <c r="O9236" s="178"/>
      <c r="P9236" s="178"/>
      <c r="Q9236" s="178"/>
      <c r="R9236" s="178"/>
      <c r="S9236" s="178"/>
      <c r="T9236" s="178"/>
      <c r="U9236" s="178"/>
      <c r="V9236" s="178"/>
      <c r="W9236" s="178"/>
      <c r="X9236" s="178"/>
      <c r="Y9236" s="210">
        <f t="shared" si="728"/>
        <v>0.40818640609900142</v>
      </c>
      <c r="Z9236" s="211">
        <f t="shared" si="730"/>
        <v>0.46</v>
      </c>
      <c r="AA9236" s="178"/>
      <c r="AB9236" s="178"/>
      <c r="AC9236" s="178"/>
    </row>
    <row r="9237" spans="2:29" x14ac:dyDescent="0.35">
      <c r="B9237" s="222">
        <v>931400</v>
      </c>
      <c r="C9237" s="208">
        <v>399659</v>
      </c>
      <c r="D9237" s="309">
        <v>21981.24</v>
      </c>
      <c r="E9237" s="206">
        <v>31972.720000000001</v>
      </c>
      <c r="F9237" s="206">
        <v>35969.31</v>
      </c>
      <c r="G9237" s="205">
        <f t="shared" si="731"/>
        <v>0.42909491088683704</v>
      </c>
      <c r="H9237" s="207">
        <f t="shared" si="732"/>
        <v>0.45</v>
      </c>
      <c r="I9237" s="213">
        <v>380188</v>
      </c>
      <c r="J9237" s="213">
        <v>20910.34</v>
      </c>
      <c r="K9237" s="212">
        <v>30415.040000000001</v>
      </c>
      <c r="L9237" s="212">
        <v>34216.92</v>
      </c>
      <c r="M9237" s="239">
        <f t="shared" si="729"/>
        <v>0.51519999999982247</v>
      </c>
      <c r="N9237" s="239"/>
      <c r="O9237" s="178"/>
      <c r="P9237" s="178"/>
      <c r="Q9237" s="178"/>
      <c r="R9237" s="178"/>
      <c r="S9237" s="178"/>
      <c r="T9237" s="178"/>
      <c r="U9237" s="178"/>
      <c r="V9237" s="178"/>
      <c r="W9237" s="178"/>
      <c r="X9237" s="178"/>
      <c r="Y9237" s="210">
        <f t="shared" si="728"/>
        <v>0.40818982177367402</v>
      </c>
      <c r="Z9237" s="211">
        <f t="shared" si="730"/>
        <v>0.44</v>
      </c>
      <c r="AA9237" s="178"/>
      <c r="AB9237" s="178"/>
      <c r="AC9237" s="178"/>
    </row>
    <row r="9238" spans="2:29" x14ac:dyDescent="0.35">
      <c r="B9238" s="222">
        <v>931500</v>
      </c>
      <c r="C9238" s="208">
        <v>399704</v>
      </c>
      <c r="D9238" s="309">
        <v>21983.72</v>
      </c>
      <c r="E9238" s="206">
        <v>31976.32</v>
      </c>
      <c r="F9238" s="206">
        <v>35973.360000000001</v>
      </c>
      <c r="G9238" s="205">
        <f t="shared" si="731"/>
        <v>0.42909715512614061</v>
      </c>
      <c r="H9238" s="207">
        <f t="shared" si="732"/>
        <v>0.45</v>
      </c>
      <c r="I9238" s="213">
        <v>380234</v>
      </c>
      <c r="J9238" s="213">
        <v>20912.87</v>
      </c>
      <c r="K9238" s="212">
        <v>30418.720000000001</v>
      </c>
      <c r="L9238" s="212">
        <v>34221.06</v>
      </c>
      <c r="M9238" s="239">
        <f t="shared" si="729"/>
        <v>0.51529999999955178</v>
      </c>
      <c r="N9238" s="239"/>
      <c r="O9238" s="178"/>
      <c r="P9238" s="178"/>
      <c r="Q9238" s="178"/>
      <c r="R9238" s="178"/>
      <c r="S9238" s="178"/>
      <c r="T9238" s="178"/>
      <c r="U9238" s="178"/>
      <c r="V9238" s="178"/>
      <c r="W9238" s="178"/>
      <c r="X9238" s="178"/>
      <c r="Y9238" s="210">
        <f t="shared" si="728"/>
        <v>0.4081953837895867</v>
      </c>
      <c r="Z9238" s="211">
        <f t="shared" si="730"/>
        <v>0.46</v>
      </c>
      <c r="AA9238" s="178"/>
      <c r="AB9238" s="178"/>
      <c r="AC9238" s="178"/>
    </row>
    <row r="9239" spans="2:29" x14ac:dyDescent="0.35">
      <c r="B9239" s="222">
        <v>931600</v>
      </c>
      <c r="C9239" s="208">
        <v>399749</v>
      </c>
      <c r="D9239" s="309">
        <v>21986.19</v>
      </c>
      <c r="E9239" s="206">
        <v>31979.919999999998</v>
      </c>
      <c r="F9239" s="206">
        <v>35977.410000000003</v>
      </c>
      <c r="G9239" s="205">
        <f t="shared" si="731"/>
        <v>0.42909939888364107</v>
      </c>
      <c r="H9239" s="207">
        <f t="shared" si="732"/>
        <v>0.45</v>
      </c>
      <c r="I9239" s="213">
        <v>380278</v>
      </c>
      <c r="J9239" s="213">
        <v>20915.29</v>
      </c>
      <c r="K9239" s="212">
        <v>30422.240000000002</v>
      </c>
      <c r="L9239" s="212">
        <v>34225.019999999997</v>
      </c>
      <c r="M9239" s="239">
        <f t="shared" si="729"/>
        <v>0.51519999999974975</v>
      </c>
      <c r="N9239" s="239"/>
      <c r="O9239" s="178"/>
      <c r="P9239" s="178"/>
      <c r="Q9239" s="178"/>
      <c r="R9239" s="178"/>
      <c r="S9239" s="178"/>
      <c r="T9239" s="178"/>
      <c r="U9239" s="178"/>
      <c r="V9239" s="178"/>
      <c r="W9239" s="178"/>
      <c r="X9239" s="178"/>
      <c r="Y9239" s="210">
        <f t="shared" si="728"/>
        <v>0.40819879776728207</v>
      </c>
      <c r="Z9239" s="211">
        <f t="shared" si="730"/>
        <v>0.44</v>
      </c>
      <c r="AA9239" s="178"/>
      <c r="AB9239" s="178"/>
      <c r="AC9239" s="178"/>
    </row>
    <row r="9240" spans="2:29" x14ac:dyDescent="0.35">
      <c r="B9240" s="222">
        <v>931700</v>
      </c>
      <c r="C9240" s="208">
        <v>399794</v>
      </c>
      <c r="D9240" s="309">
        <v>21988.67</v>
      </c>
      <c r="E9240" s="206">
        <v>31983.52</v>
      </c>
      <c r="F9240" s="206">
        <v>35981.46</v>
      </c>
      <c r="G9240" s="205">
        <f t="shared" si="731"/>
        <v>0.42910164215949342</v>
      </c>
      <c r="H9240" s="207">
        <f t="shared" si="732"/>
        <v>0.45</v>
      </c>
      <c r="I9240" s="213">
        <v>380324</v>
      </c>
      <c r="J9240" s="213">
        <v>20917.82</v>
      </c>
      <c r="K9240" s="212">
        <v>30425.919999999998</v>
      </c>
      <c r="L9240" s="212">
        <v>34229.160000000003</v>
      </c>
      <c r="M9240" s="239">
        <f t="shared" si="729"/>
        <v>0.51529999999998832</v>
      </c>
      <c r="N9240" s="239"/>
      <c r="O9240" s="178"/>
      <c r="P9240" s="178"/>
      <c r="Q9240" s="178"/>
      <c r="R9240" s="178"/>
      <c r="S9240" s="178"/>
      <c r="T9240" s="178"/>
      <c r="U9240" s="178"/>
      <c r="V9240" s="178"/>
      <c r="W9240" s="178"/>
      <c r="X9240" s="178"/>
      <c r="Y9240" s="210">
        <f t="shared" si="728"/>
        <v>0.40820435762584523</v>
      </c>
      <c r="Z9240" s="211">
        <f t="shared" si="730"/>
        <v>0.46</v>
      </c>
      <c r="AA9240" s="178"/>
      <c r="AB9240" s="178"/>
      <c r="AC9240" s="178"/>
    </row>
    <row r="9241" spans="2:29" x14ac:dyDescent="0.35">
      <c r="B9241" s="222">
        <v>931800</v>
      </c>
      <c r="C9241" s="208">
        <v>399839</v>
      </c>
      <c r="D9241" s="309">
        <v>21991.14</v>
      </c>
      <c r="E9241" s="206">
        <v>31987.119999999999</v>
      </c>
      <c r="F9241" s="206">
        <v>35985.51</v>
      </c>
      <c r="G9241" s="205">
        <f t="shared" si="731"/>
        <v>0.42910388495385277</v>
      </c>
      <c r="H9241" s="207">
        <f t="shared" si="732"/>
        <v>0.45</v>
      </c>
      <c r="I9241" s="213">
        <v>380368</v>
      </c>
      <c r="J9241" s="213">
        <v>20920.240000000002</v>
      </c>
      <c r="K9241" s="212">
        <v>30429.439999999999</v>
      </c>
      <c r="L9241" s="212">
        <v>34233.120000000003</v>
      </c>
      <c r="M9241" s="239">
        <f t="shared" si="729"/>
        <v>0.51520000000025901</v>
      </c>
      <c r="N9241" s="239"/>
      <c r="O9241" s="178"/>
      <c r="P9241" s="178"/>
      <c r="Q9241" s="178"/>
      <c r="R9241" s="178"/>
      <c r="S9241" s="178"/>
      <c r="T9241" s="178"/>
      <c r="U9241" s="178"/>
      <c r="V9241" s="178"/>
      <c r="W9241" s="178"/>
      <c r="X9241" s="178"/>
      <c r="Y9241" s="210">
        <f t="shared" si="728"/>
        <v>0.40820776990770552</v>
      </c>
      <c r="Z9241" s="211">
        <f t="shared" si="730"/>
        <v>0.44</v>
      </c>
      <c r="AA9241" s="178"/>
      <c r="AB9241" s="178"/>
      <c r="AC9241" s="178"/>
    </row>
    <row r="9242" spans="2:29" x14ac:dyDescent="0.35">
      <c r="B9242" s="222">
        <v>931900</v>
      </c>
      <c r="C9242" s="208">
        <v>399884</v>
      </c>
      <c r="D9242" s="309">
        <v>21993.62</v>
      </c>
      <c r="E9242" s="206">
        <v>31990.720000000001</v>
      </c>
      <c r="F9242" s="206">
        <v>35989.56</v>
      </c>
      <c r="G9242" s="205">
        <f t="shared" si="731"/>
        <v>0.42910612726687414</v>
      </c>
      <c r="H9242" s="207">
        <f t="shared" si="732"/>
        <v>0.45</v>
      </c>
      <c r="I9242" s="213">
        <v>380414</v>
      </c>
      <c r="J9242" s="213">
        <v>20922.77</v>
      </c>
      <c r="K9242" s="212">
        <v>30433.119999999999</v>
      </c>
      <c r="L9242" s="212">
        <v>34237.26</v>
      </c>
      <c r="M9242" s="239">
        <f t="shared" si="729"/>
        <v>0.5152999999999156</v>
      </c>
      <c r="N9242" s="239"/>
      <c r="O9242" s="178"/>
      <c r="P9242" s="178"/>
      <c r="Q9242" s="178"/>
      <c r="R9242" s="178"/>
      <c r="S9242" s="178"/>
      <c r="T9242" s="178"/>
      <c r="U9242" s="178"/>
      <c r="V9242" s="178"/>
      <c r="W9242" s="178"/>
      <c r="X9242" s="178"/>
      <c r="Y9242" s="210">
        <f t="shared" si="728"/>
        <v>0.40821332761025864</v>
      </c>
      <c r="Z9242" s="211">
        <f t="shared" si="730"/>
        <v>0.46</v>
      </c>
      <c r="AA9242" s="178"/>
      <c r="AB9242" s="178"/>
      <c r="AC9242" s="178"/>
    </row>
    <row r="9243" spans="2:29" x14ac:dyDescent="0.35">
      <c r="B9243" s="222">
        <v>932000</v>
      </c>
      <c r="C9243" s="208">
        <v>399929</v>
      </c>
      <c r="D9243" s="309">
        <v>21996.09</v>
      </c>
      <c r="E9243" s="206">
        <v>31994.32</v>
      </c>
      <c r="F9243" s="206">
        <v>35993.61</v>
      </c>
      <c r="G9243" s="205">
        <f t="shared" si="731"/>
        <v>0.42910836909871247</v>
      </c>
      <c r="H9243" s="207">
        <f t="shared" si="732"/>
        <v>0.45</v>
      </c>
      <c r="I9243" s="213">
        <v>380458</v>
      </c>
      <c r="J9243" s="213">
        <v>20925.189999999999</v>
      </c>
      <c r="K9243" s="212">
        <v>30436.639999999999</v>
      </c>
      <c r="L9243" s="212">
        <v>34241.22</v>
      </c>
      <c r="M9243" s="239">
        <f t="shared" si="729"/>
        <v>0.51520000000018629</v>
      </c>
      <c r="N9243" s="239"/>
      <c r="O9243" s="178"/>
      <c r="P9243" s="178"/>
      <c r="Q9243" s="178"/>
      <c r="R9243" s="178"/>
      <c r="S9243" s="178"/>
      <c r="T9243" s="178"/>
      <c r="U9243" s="178"/>
      <c r="V9243" s="178"/>
      <c r="W9243" s="178"/>
      <c r="X9243" s="178"/>
      <c r="Y9243" s="210">
        <f t="shared" si="728"/>
        <v>0.40821673819742488</v>
      </c>
      <c r="Z9243" s="211">
        <f t="shared" si="730"/>
        <v>0.44</v>
      </c>
      <c r="AA9243" s="178"/>
      <c r="AB9243" s="178"/>
      <c r="AC9243" s="178"/>
    </row>
    <row r="9244" spans="2:29" x14ac:dyDescent="0.35">
      <c r="B9244" s="222">
        <v>932100</v>
      </c>
      <c r="C9244" s="208">
        <v>399974</v>
      </c>
      <c r="D9244" s="309">
        <v>21998.57</v>
      </c>
      <c r="E9244" s="206">
        <v>31997.919999999998</v>
      </c>
      <c r="F9244" s="206">
        <v>35997.660000000003</v>
      </c>
      <c r="G9244" s="205">
        <f t="shared" si="731"/>
        <v>0.42911061044952259</v>
      </c>
      <c r="H9244" s="207">
        <f t="shared" si="732"/>
        <v>0.45</v>
      </c>
      <c r="I9244" s="213">
        <v>380504</v>
      </c>
      <c r="J9244" s="213">
        <v>20927.72</v>
      </c>
      <c r="K9244" s="212">
        <v>30440.32</v>
      </c>
      <c r="L9244" s="212">
        <v>34245.360000000001</v>
      </c>
      <c r="M9244" s="239">
        <f t="shared" si="729"/>
        <v>0.51529999999984288</v>
      </c>
      <c r="N9244" s="239"/>
      <c r="O9244" s="178"/>
      <c r="P9244" s="178"/>
      <c r="Q9244" s="178"/>
      <c r="R9244" s="178"/>
      <c r="S9244" s="178"/>
      <c r="T9244" s="178"/>
      <c r="U9244" s="178"/>
      <c r="V9244" s="178"/>
      <c r="W9244" s="178"/>
      <c r="X9244" s="178"/>
      <c r="Y9244" s="210">
        <f t="shared" si="728"/>
        <v>0.40822229374530627</v>
      </c>
      <c r="Z9244" s="211">
        <f t="shared" si="730"/>
        <v>0.46</v>
      </c>
      <c r="AA9244" s="178"/>
      <c r="AB9244" s="178"/>
      <c r="AC9244" s="178"/>
    </row>
    <row r="9245" spans="2:29" x14ac:dyDescent="0.35">
      <c r="B9245" s="222">
        <v>932200</v>
      </c>
      <c r="C9245" s="208">
        <v>400019</v>
      </c>
      <c r="D9245" s="309">
        <v>22001.040000000001</v>
      </c>
      <c r="E9245" s="206">
        <v>32001.52</v>
      </c>
      <c r="F9245" s="206">
        <v>36001.71</v>
      </c>
      <c r="G9245" s="205">
        <f t="shared" si="731"/>
        <v>0.42911285131945937</v>
      </c>
      <c r="H9245" s="207">
        <f t="shared" si="732"/>
        <v>0.45</v>
      </c>
      <c r="I9245" s="213">
        <v>380548</v>
      </c>
      <c r="J9245" s="213">
        <v>20930.14</v>
      </c>
      <c r="K9245" s="212">
        <v>30443.84</v>
      </c>
      <c r="L9245" s="212">
        <v>34249.32</v>
      </c>
      <c r="M9245" s="239">
        <f t="shared" si="729"/>
        <v>0.51519999999996802</v>
      </c>
      <c r="N9245" s="239"/>
      <c r="O9245" s="178"/>
      <c r="P9245" s="178"/>
      <c r="Q9245" s="178"/>
      <c r="R9245" s="178"/>
      <c r="S9245" s="178"/>
      <c r="T9245" s="178"/>
      <c r="U9245" s="178"/>
      <c r="V9245" s="178"/>
      <c r="W9245" s="178"/>
      <c r="X9245" s="178"/>
      <c r="Y9245" s="210">
        <f t="shared" si="728"/>
        <v>0.40822570263891866</v>
      </c>
      <c r="Z9245" s="211">
        <f t="shared" si="730"/>
        <v>0.44</v>
      </c>
      <c r="AA9245" s="178"/>
      <c r="AB9245" s="178"/>
      <c r="AC9245" s="178"/>
    </row>
    <row r="9246" spans="2:29" x14ac:dyDescent="0.35">
      <c r="B9246" s="222">
        <v>932300</v>
      </c>
      <c r="C9246" s="208">
        <v>400064</v>
      </c>
      <c r="D9246" s="309">
        <v>22003.52</v>
      </c>
      <c r="E9246" s="206">
        <v>32005.119999999999</v>
      </c>
      <c r="F9246" s="206">
        <v>36005.760000000002</v>
      </c>
      <c r="G9246" s="205">
        <f t="shared" si="731"/>
        <v>0.42911509170867745</v>
      </c>
      <c r="H9246" s="207">
        <f t="shared" si="732"/>
        <v>0.45</v>
      </c>
      <c r="I9246" s="213">
        <v>380594</v>
      </c>
      <c r="J9246" s="213">
        <v>20932.669999999998</v>
      </c>
      <c r="K9246" s="212">
        <v>30447.52</v>
      </c>
      <c r="L9246" s="212">
        <v>34253.46</v>
      </c>
      <c r="M9246" s="239">
        <f t="shared" si="729"/>
        <v>0.51530000000027942</v>
      </c>
      <c r="N9246" s="239"/>
      <c r="O9246" s="178"/>
      <c r="P9246" s="178"/>
      <c r="Q9246" s="178"/>
      <c r="R9246" s="178"/>
      <c r="S9246" s="178"/>
      <c r="T9246" s="178"/>
      <c r="U9246" s="178"/>
      <c r="V9246" s="178"/>
      <c r="W9246" s="178"/>
      <c r="X9246" s="178"/>
      <c r="Y9246" s="210">
        <f t="shared" si="728"/>
        <v>0.40823125603346561</v>
      </c>
      <c r="Z9246" s="211">
        <f t="shared" si="730"/>
        <v>0.46</v>
      </c>
      <c r="AA9246" s="178"/>
      <c r="AB9246" s="178"/>
      <c r="AC9246" s="178"/>
    </row>
    <row r="9247" spans="2:29" x14ac:dyDescent="0.35">
      <c r="B9247" s="222">
        <v>932400</v>
      </c>
      <c r="C9247" s="208">
        <v>400109</v>
      </c>
      <c r="D9247" s="309">
        <v>22005.99</v>
      </c>
      <c r="E9247" s="206">
        <v>32008.720000000001</v>
      </c>
      <c r="F9247" s="206">
        <v>36009.81</v>
      </c>
      <c r="G9247" s="205">
        <f t="shared" si="731"/>
        <v>0.42911733161733162</v>
      </c>
      <c r="H9247" s="207">
        <f t="shared" si="732"/>
        <v>0.45</v>
      </c>
      <c r="I9247" s="213">
        <v>380638</v>
      </c>
      <c r="J9247" s="213">
        <v>20935.09</v>
      </c>
      <c r="K9247" s="212">
        <v>30451.040000000001</v>
      </c>
      <c r="L9247" s="212">
        <v>34257.42</v>
      </c>
      <c r="M9247" s="239">
        <f t="shared" si="729"/>
        <v>0.51519999999982247</v>
      </c>
      <c r="N9247" s="239"/>
      <c r="O9247" s="178"/>
      <c r="P9247" s="178"/>
      <c r="Q9247" s="178"/>
      <c r="R9247" s="178"/>
      <c r="S9247" s="178"/>
      <c r="T9247" s="178"/>
      <c r="U9247" s="178"/>
      <c r="V9247" s="178"/>
      <c r="W9247" s="178"/>
      <c r="X9247" s="178"/>
      <c r="Y9247" s="210">
        <f t="shared" si="728"/>
        <v>0.40823466323466323</v>
      </c>
      <c r="Z9247" s="211">
        <f t="shared" si="730"/>
        <v>0.44</v>
      </c>
      <c r="AA9247" s="178"/>
      <c r="AB9247" s="178"/>
      <c r="AC9247" s="178"/>
    </row>
    <row r="9248" spans="2:29" x14ac:dyDescent="0.35">
      <c r="B9248" s="222">
        <v>932500</v>
      </c>
      <c r="C9248" s="208">
        <v>400154</v>
      </c>
      <c r="D9248" s="309">
        <v>22008.47</v>
      </c>
      <c r="E9248" s="206">
        <v>32012.32</v>
      </c>
      <c r="F9248" s="206">
        <v>36013.86</v>
      </c>
      <c r="G9248" s="205">
        <f t="shared" si="731"/>
        <v>0.42911957104557641</v>
      </c>
      <c r="H9248" s="207">
        <f t="shared" si="732"/>
        <v>0.45</v>
      </c>
      <c r="I9248" s="213">
        <v>380684</v>
      </c>
      <c r="J9248" s="213">
        <v>20937.62</v>
      </c>
      <c r="K9248" s="212">
        <v>30454.720000000001</v>
      </c>
      <c r="L9248" s="212">
        <v>34261.56</v>
      </c>
      <c r="M9248" s="239">
        <f t="shared" si="729"/>
        <v>0.51529999999955178</v>
      </c>
      <c r="N9248" s="239"/>
      <c r="O9248" s="178"/>
      <c r="P9248" s="178"/>
      <c r="Q9248" s="178"/>
      <c r="R9248" s="178"/>
      <c r="S9248" s="178"/>
      <c r="T9248" s="178"/>
      <c r="U9248" s="178"/>
      <c r="V9248" s="178"/>
      <c r="W9248" s="178"/>
      <c r="X9248" s="178"/>
      <c r="Y9248" s="210">
        <f t="shared" si="728"/>
        <v>0.40824021447721182</v>
      </c>
      <c r="Z9248" s="211">
        <f t="shared" si="730"/>
        <v>0.46</v>
      </c>
      <c r="AA9248" s="178"/>
      <c r="AB9248" s="178"/>
      <c r="AC9248" s="178"/>
    </row>
    <row r="9249" spans="2:29" x14ac:dyDescent="0.35">
      <c r="B9249" s="222">
        <v>932600</v>
      </c>
      <c r="C9249" s="208">
        <v>400199</v>
      </c>
      <c r="D9249" s="309">
        <v>22010.94</v>
      </c>
      <c r="E9249" s="206">
        <v>32015.919999999998</v>
      </c>
      <c r="F9249" s="206">
        <v>36017.910000000003</v>
      </c>
      <c r="G9249" s="205">
        <f t="shared" si="731"/>
        <v>0.42912180999356636</v>
      </c>
      <c r="H9249" s="207">
        <f t="shared" si="732"/>
        <v>0.45</v>
      </c>
      <c r="I9249" s="213">
        <v>380728</v>
      </c>
      <c r="J9249" s="213">
        <v>20940.04</v>
      </c>
      <c r="K9249" s="212">
        <v>30458.240000000002</v>
      </c>
      <c r="L9249" s="212">
        <v>34265.519999999997</v>
      </c>
      <c r="M9249" s="239">
        <f t="shared" si="729"/>
        <v>0.51519999999974975</v>
      </c>
      <c r="N9249" s="239"/>
      <c r="O9249" s="178"/>
      <c r="P9249" s="178"/>
      <c r="Q9249" s="178"/>
      <c r="R9249" s="178"/>
      <c r="S9249" s="178"/>
      <c r="T9249" s="178"/>
      <c r="U9249" s="178"/>
      <c r="V9249" s="178"/>
      <c r="W9249" s="178"/>
      <c r="X9249" s="178"/>
      <c r="Y9249" s="210">
        <f t="shared" si="728"/>
        <v>0.40824361998713277</v>
      </c>
      <c r="Z9249" s="211">
        <f t="shared" si="730"/>
        <v>0.44</v>
      </c>
      <c r="AA9249" s="178"/>
      <c r="AB9249" s="178"/>
      <c r="AC9249" s="178"/>
    </row>
    <row r="9250" spans="2:29" x14ac:dyDescent="0.35">
      <c r="B9250" s="222">
        <v>932700</v>
      </c>
      <c r="C9250" s="208">
        <v>400244</v>
      </c>
      <c r="D9250" s="309">
        <v>22013.42</v>
      </c>
      <c r="E9250" s="206">
        <v>32019.52</v>
      </c>
      <c r="F9250" s="206">
        <v>36021.96</v>
      </c>
      <c r="G9250" s="205">
        <f t="shared" si="731"/>
        <v>0.42912404846145596</v>
      </c>
      <c r="H9250" s="207">
        <f t="shared" si="732"/>
        <v>0.45</v>
      </c>
      <c r="I9250" s="213">
        <v>380774</v>
      </c>
      <c r="J9250" s="213">
        <v>20942.57</v>
      </c>
      <c r="K9250" s="212">
        <v>30461.919999999998</v>
      </c>
      <c r="L9250" s="212">
        <v>34269.660000000003</v>
      </c>
      <c r="M9250" s="239">
        <f t="shared" si="729"/>
        <v>0.51529999999998832</v>
      </c>
      <c r="N9250" s="239"/>
      <c r="O9250" s="178"/>
      <c r="P9250" s="178"/>
      <c r="Q9250" s="178"/>
      <c r="R9250" s="178"/>
      <c r="S9250" s="178"/>
      <c r="T9250" s="178"/>
      <c r="U9250" s="178"/>
      <c r="V9250" s="178"/>
      <c r="W9250" s="178"/>
      <c r="X9250" s="178"/>
      <c r="Y9250" s="210">
        <f t="shared" si="728"/>
        <v>0.40824916907901793</v>
      </c>
      <c r="Z9250" s="211">
        <f t="shared" si="730"/>
        <v>0.46</v>
      </c>
      <c r="AA9250" s="178"/>
      <c r="AB9250" s="178"/>
      <c r="AC9250" s="178"/>
    </row>
    <row r="9251" spans="2:29" x14ac:dyDescent="0.35">
      <c r="B9251" s="222">
        <v>932800</v>
      </c>
      <c r="C9251" s="208">
        <v>400289</v>
      </c>
      <c r="D9251" s="309">
        <v>22015.89</v>
      </c>
      <c r="E9251" s="206">
        <v>32023.119999999999</v>
      </c>
      <c r="F9251" s="206">
        <v>36026.01</v>
      </c>
      <c r="G9251" s="205">
        <f t="shared" si="731"/>
        <v>0.42912628644939965</v>
      </c>
      <c r="H9251" s="207">
        <f t="shared" si="732"/>
        <v>0.45</v>
      </c>
      <c r="I9251" s="213">
        <v>380818</v>
      </c>
      <c r="J9251" s="213">
        <v>20944.990000000002</v>
      </c>
      <c r="K9251" s="212">
        <v>30465.439999999999</v>
      </c>
      <c r="L9251" s="212">
        <v>34273.620000000003</v>
      </c>
      <c r="M9251" s="239">
        <f t="shared" si="729"/>
        <v>0.51520000000025901</v>
      </c>
      <c r="N9251" s="239"/>
      <c r="O9251" s="178"/>
      <c r="P9251" s="178"/>
      <c r="Q9251" s="178"/>
      <c r="R9251" s="178"/>
      <c r="S9251" s="178"/>
      <c r="T9251" s="178"/>
      <c r="U9251" s="178"/>
      <c r="V9251" s="178"/>
      <c r="W9251" s="178"/>
      <c r="X9251" s="178"/>
      <c r="Y9251" s="210">
        <f t="shared" si="728"/>
        <v>0.40825257289879929</v>
      </c>
      <c r="Z9251" s="211">
        <f t="shared" si="730"/>
        <v>0.44</v>
      </c>
      <c r="AA9251" s="178"/>
      <c r="AB9251" s="178"/>
      <c r="AC9251" s="178"/>
    </row>
    <row r="9252" spans="2:29" x14ac:dyDescent="0.35">
      <c r="B9252" s="222">
        <v>932900</v>
      </c>
      <c r="C9252" s="208">
        <v>400334</v>
      </c>
      <c r="D9252" s="309">
        <v>22018.37</v>
      </c>
      <c r="E9252" s="206">
        <v>32026.720000000001</v>
      </c>
      <c r="F9252" s="206">
        <v>36030.06</v>
      </c>
      <c r="G9252" s="205">
        <f t="shared" si="731"/>
        <v>0.42912852395755174</v>
      </c>
      <c r="H9252" s="207">
        <f t="shared" si="732"/>
        <v>0.45</v>
      </c>
      <c r="I9252" s="213">
        <v>380864</v>
      </c>
      <c r="J9252" s="213">
        <v>20947.52</v>
      </c>
      <c r="K9252" s="212">
        <v>30469.119999999999</v>
      </c>
      <c r="L9252" s="212">
        <v>34277.760000000002</v>
      </c>
      <c r="M9252" s="239">
        <f t="shared" si="729"/>
        <v>0.5152999999999156</v>
      </c>
      <c r="N9252" s="239"/>
      <c r="O9252" s="178"/>
      <c r="P9252" s="178"/>
      <c r="Q9252" s="178"/>
      <c r="R9252" s="178"/>
      <c r="S9252" s="178"/>
      <c r="T9252" s="178"/>
      <c r="U9252" s="178"/>
      <c r="V9252" s="178"/>
      <c r="W9252" s="178"/>
      <c r="X9252" s="178"/>
      <c r="Y9252" s="210">
        <f t="shared" si="728"/>
        <v>0.40825811984135491</v>
      </c>
      <c r="Z9252" s="211">
        <f t="shared" si="730"/>
        <v>0.46</v>
      </c>
      <c r="AA9252" s="178"/>
      <c r="AB9252" s="178"/>
      <c r="AC9252" s="178"/>
    </row>
    <row r="9253" spans="2:29" x14ac:dyDescent="0.35">
      <c r="B9253" s="222">
        <v>933000</v>
      </c>
      <c r="C9253" s="208">
        <v>400379</v>
      </c>
      <c r="D9253" s="309">
        <v>22020.84</v>
      </c>
      <c r="E9253" s="206">
        <v>32030.32</v>
      </c>
      <c r="F9253" s="206">
        <v>36034.11</v>
      </c>
      <c r="G9253" s="205">
        <f t="shared" si="731"/>
        <v>0.42913076098606645</v>
      </c>
      <c r="H9253" s="207">
        <f t="shared" si="732"/>
        <v>0.45</v>
      </c>
      <c r="I9253" s="213">
        <v>380908</v>
      </c>
      <c r="J9253" s="213">
        <v>20949.939999999999</v>
      </c>
      <c r="K9253" s="212">
        <v>30472.639999999999</v>
      </c>
      <c r="L9253" s="212">
        <v>34281.72</v>
      </c>
      <c r="M9253" s="239">
        <f t="shared" si="729"/>
        <v>0.51520000000018629</v>
      </c>
      <c r="N9253" s="239"/>
      <c r="O9253" s="178"/>
      <c r="P9253" s="178"/>
      <c r="Q9253" s="178"/>
      <c r="R9253" s="178"/>
      <c r="S9253" s="178"/>
      <c r="T9253" s="178"/>
      <c r="U9253" s="178"/>
      <c r="V9253" s="178"/>
      <c r="W9253" s="178"/>
      <c r="X9253" s="178"/>
      <c r="Y9253" s="210">
        <f t="shared" si="728"/>
        <v>0.40826152197213289</v>
      </c>
      <c r="Z9253" s="211">
        <f t="shared" si="730"/>
        <v>0.44</v>
      </c>
      <c r="AA9253" s="178"/>
      <c r="AB9253" s="178"/>
      <c r="AC9253" s="178"/>
    </row>
    <row r="9254" spans="2:29" x14ac:dyDescent="0.35">
      <c r="B9254" s="222">
        <v>933100</v>
      </c>
      <c r="C9254" s="208">
        <v>400424</v>
      </c>
      <c r="D9254" s="309">
        <v>22023.32</v>
      </c>
      <c r="E9254" s="206">
        <v>32033.919999999998</v>
      </c>
      <c r="F9254" s="206">
        <v>36038.160000000003</v>
      </c>
      <c r="G9254" s="205">
        <f t="shared" si="731"/>
        <v>0.42913299753509804</v>
      </c>
      <c r="H9254" s="207">
        <f t="shared" si="732"/>
        <v>0.45</v>
      </c>
      <c r="I9254" s="213">
        <v>380954</v>
      </c>
      <c r="J9254" s="213">
        <v>20952.47</v>
      </c>
      <c r="K9254" s="212">
        <v>30476.32</v>
      </c>
      <c r="L9254" s="212">
        <v>34285.86</v>
      </c>
      <c r="M9254" s="239">
        <f t="shared" si="729"/>
        <v>0.51529999999984288</v>
      </c>
      <c r="N9254" s="239"/>
      <c r="O9254" s="178"/>
      <c r="P9254" s="178"/>
      <c r="Q9254" s="178"/>
      <c r="R9254" s="178"/>
      <c r="S9254" s="178"/>
      <c r="T9254" s="178"/>
      <c r="U9254" s="178"/>
      <c r="V9254" s="178"/>
      <c r="W9254" s="178"/>
      <c r="X9254" s="178"/>
      <c r="Y9254" s="210">
        <f t="shared" si="728"/>
        <v>0.40826706676669167</v>
      </c>
      <c r="Z9254" s="211">
        <f t="shared" si="730"/>
        <v>0.46</v>
      </c>
      <c r="AA9254" s="178"/>
      <c r="AB9254" s="178"/>
      <c r="AC9254" s="178"/>
    </row>
    <row r="9255" spans="2:29" x14ac:dyDescent="0.35">
      <c r="B9255" s="222">
        <v>933200</v>
      </c>
      <c r="C9255" s="208">
        <v>400469</v>
      </c>
      <c r="D9255" s="309">
        <v>22025.79</v>
      </c>
      <c r="E9255" s="206">
        <v>32037.52</v>
      </c>
      <c r="F9255" s="206">
        <v>36042.21</v>
      </c>
      <c r="G9255" s="205">
        <f t="shared" si="731"/>
        <v>0.42913523360480066</v>
      </c>
      <c r="H9255" s="207">
        <f t="shared" si="732"/>
        <v>0.45</v>
      </c>
      <c r="I9255" s="213">
        <v>380998</v>
      </c>
      <c r="J9255" s="213">
        <v>20954.89</v>
      </c>
      <c r="K9255" s="212">
        <v>30479.84</v>
      </c>
      <c r="L9255" s="212">
        <v>34289.82</v>
      </c>
      <c r="M9255" s="239">
        <f t="shared" si="729"/>
        <v>0.51519999999996802</v>
      </c>
      <c r="N9255" s="239"/>
      <c r="O9255" s="178"/>
      <c r="P9255" s="178"/>
      <c r="Q9255" s="178"/>
      <c r="R9255" s="178"/>
      <c r="S9255" s="178"/>
      <c r="T9255" s="178"/>
      <c r="U9255" s="178"/>
      <c r="V9255" s="178"/>
      <c r="W9255" s="178"/>
      <c r="X9255" s="178"/>
      <c r="Y9255" s="210">
        <f t="shared" si="728"/>
        <v>0.40827046720960136</v>
      </c>
      <c r="Z9255" s="211">
        <f t="shared" si="730"/>
        <v>0.44</v>
      </c>
      <c r="AA9255" s="178"/>
      <c r="AB9255" s="178"/>
      <c r="AC9255" s="178"/>
    </row>
    <row r="9256" spans="2:29" x14ac:dyDescent="0.35">
      <c r="B9256" s="222">
        <v>933300</v>
      </c>
      <c r="C9256" s="208">
        <v>400514</v>
      </c>
      <c r="D9256" s="309">
        <v>22028.27</v>
      </c>
      <c r="E9256" s="206">
        <v>32041.119999999999</v>
      </c>
      <c r="F9256" s="206">
        <v>36046.26</v>
      </c>
      <c r="G9256" s="205">
        <f t="shared" si="731"/>
        <v>0.42913746919532841</v>
      </c>
      <c r="H9256" s="207">
        <f t="shared" si="732"/>
        <v>0.45</v>
      </c>
      <c r="I9256" s="213">
        <v>381044</v>
      </c>
      <c r="J9256" s="213">
        <v>20957.419999999998</v>
      </c>
      <c r="K9256" s="212">
        <v>30483.52</v>
      </c>
      <c r="L9256" s="212">
        <v>34293.96</v>
      </c>
      <c r="M9256" s="239">
        <f t="shared" si="729"/>
        <v>0.51530000000027942</v>
      </c>
      <c r="N9256" s="239"/>
      <c r="O9256" s="178"/>
      <c r="P9256" s="178"/>
      <c r="Q9256" s="178"/>
      <c r="R9256" s="178"/>
      <c r="S9256" s="178"/>
      <c r="T9256" s="178"/>
      <c r="U9256" s="178"/>
      <c r="V9256" s="178"/>
      <c r="W9256" s="178"/>
      <c r="X9256" s="178"/>
      <c r="Y9256" s="210">
        <f t="shared" si="728"/>
        <v>0.4082760098574949</v>
      </c>
      <c r="Z9256" s="211">
        <f t="shared" si="730"/>
        <v>0.46</v>
      </c>
      <c r="AA9256" s="178"/>
      <c r="AB9256" s="178"/>
      <c r="AC9256" s="178"/>
    </row>
    <row r="9257" spans="2:29" x14ac:dyDescent="0.35">
      <c r="B9257" s="222">
        <v>933400</v>
      </c>
      <c r="C9257" s="208">
        <v>400559</v>
      </c>
      <c r="D9257" s="309">
        <v>22030.74</v>
      </c>
      <c r="E9257" s="206">
        <v>32044.720000000001</v>
      </c>
      <c r="F9257" s="206">
        <v>36050.31</v>
      </c>
      <c r="G9257" s="205">
        <f t="shared" si="731"/>
        <v>0.42913970430683523</v>
      </c>
      <c r="H9257" s="207">
        <f t="shared" si="732"/>
        <v>0.45</v>
      </c>
      <c r="I9257" s="213">
        <v>381088</v>
      </c>
      <c r="J9257" s="213">
        <v>20959.84</v>
      </c>
      <c r="K9257" s="212">
        <v>30487.040000000001</v>
      </c>
      <c r="L9257" s="212">
        <v>34297.919999999998</v>
      </c>
      <c r="M9257" s="239">
        <f t="shared" si="729"/>
        <v>0.51519999999982247</v>
      </c>
      <c r="N9257" s="239"/>
      <c r="O9257" s="178"/>
      <c r="P9257" s="178"/>
      <c r="Q9257" s="178"/>
      <c r="R9257" s="178"/>
      <c r="S9257" s="178"/>
      <c r="T9257" s="178"/>
      <c r="U9257" s="178"/>
      <c r="V9257" s="178"/>
      <c r="W9257" s="178"/>
      <c r="X9257" s="178"/>
      <c r="Y9257" s="210">
        <f t="shared" si="728"/>
        <v>0.40827940861367046</v>
      </c>
      <c r="Z9257" s="211">
        <f t="shared" si="730"/>
        <v>0.44</v>
      </c>
      <c r="AA9257" s="178"/>
      <c r="AB9257" s="178"/>
      <c r="AC9257" s="178"/>
    </row>
    <row r="9258" spans="2:29" x14ac:dyDescent="0.35">
      <c r="B9258" s="222">
        <v>933500</v>
      </c>
      <c r="C9258" s="208">
        <v>400604</v>
      </c>
      <c r="D9258" s="309">
        <v>22033.22</v>
      </c>
      <c r="E9258" s="206">
        <v>32048.32</v>
      </c>
      <c r="F9258" s="206">
        <v>36054.36</v>
      </c>
      <c r="G9258" s="205">
        <f t="shared" si="731"/>
        <v>0.42914193893947511</v>
      </c>
      <c r="H9258" s="207">
        <f t="shared" si="732"/>
        <v>0.45</v>
      </c>
      <c r="I9258" s="213">
        <v>381134</v>
      </c>
      <c r="J9258" s="213">
        <v>20962.37</v>
      </c>
      <c r="K9258" s="212">
        <v>30490.720000000001</v>
      </c>
      <c r="L9258" s="212">
        <v>34302.06</v>
      </c>
      <c r="M9258" s="239">
        <f t="shared" si="729"/>
        <v>0.51529999999955178</v>
      </c>
      <c r="N9258" s="239"/>
      <c r="O9258" s="178"/>
      <c r="P9258" s="178"/>
      <c r="Q9258" s="178"/>
      <c r="R9258" s="178"/>
      <c r="S9258" s="178"/>
      <c r="T9258" s="178"/>
      <c r="U9258" s="178"/>
      <c r="V9258" s="178"/>
      <c r="W9258" s="178"/>
      <c r="X9258" s="178"/>
      <c r="Y9258" s="210">
        <f t="shared" si="728"/>
        <v>0.40828494911622926</v>
      </c>
      <c r="Z9258" s="211">
        <f t="shared" si="730"/>
        <v>0.46</v>
      </c>
      <c r="AA9258" s="178"/>
      <c r="AB9258" s="178"/>
      <c r="AC9258" s="178"/>
    </row>
    <row r="9259" spans="2:29" x14ac:dyDescent="0.35">
      <c r="B9259" s="222">
        <v>933600</v>
      </c>
      <c r="C9259" s="208">
        <v>400649</v>
      </c>
      <c r="D9259" s="309">
        <v>22035.69</v>
      </c>
      <c r="E9259" s="206">
        <v>32051.919999999998</v>
      </c>
      <c r="F9259" s="206">
        <v>36058.410000000003</v>
      </c>
      <c r="G9259" s="205">
        <f t="shared" si="731"/>
        <v>0.42914417309340186</v>
      </c>
      <c r="H9259" s="207">
        <f t="shared" si="732"/>
        <v>0.45</v>
      </c>
      <c r="I9259" s="213">
        <v>381178</v>
      </c>
      <c r="J9259" s="213">
        <v>20964.79</v>
      </c>
      <c r="K9259" s="212">
        <v>30494.240000000002</v>
      </c>
      <c r="L9259" s="212">
        <v>34306.019999999997</v>
      </c>
      <c r="M9259" s="239">
        <f t="shared" si="729"/>
        <v>0.51519999999974975</v>
      </c>
      <c r="N9259" s="239"/>
      <c r="O9259" s="178"/>
      <c r="P9259" s="178"/>
      <c r="Q9259" s="178"/>
      <c r="R9259" s="178"/>
      <c r="S9259" s="178"/>
      <c r="T9259" s="178"/>
      <c r="U9259" s="178"/>
      <c r="V9259" s="178"/>
      <c r="W9259" s="178"/>
      <c r="X9259" s="178"/>
      <c r="Y9259" s="210">
        <f t="shared" si="728"/>
        <v>0.40828834618680376</v>
      </c>
      <c r="Z9259" s="211">
        <f t="shared" si="730"/>
        <v>0.44</v>
      </c>
      <c r="AA9259" s="178"/>
      <c r="AB9259" s="178"/>
      <c r="AC9259" s="178"/>
    </row>
    <row r="9260" spans="2:29" x14ac:dyDescent="0.35">
      <c r="B9260" s="222">
        <v>933700</v>
      </c>
      <c r="C9260" s="208">
        <v>400694</v>
      </c>
      <c r="D9260" s="309">
        <v>22038.17</v>
      </c>
      <c r="E9260" s="206">
        <v>32055.52</v>
      </c>
      <c r="F9260" s="206">
        <v>36062.46</v>
      </c>
      <c r="G9260" s="205">
        <f t="shared" si="731"/>
        <v>0.42914640676876942</v>
      </c>
      <c r="H9260" s="207">
        <f t="shared" si="732"/>
        <v>0.45</v>
      </c>
      <c r="I9260" s="213">
        <v>381224</v>
      </c>
      <c r="J9260" s="213">
        <v>20967.32</v>
      </c>
      <c r="K9260" s="212">
        <v>30497.919999999998</v>
      </c>
      <c r="L9260" s="212">
        <v>34310.160000000003</v>
      </c>
      <c r="M9260" s="239">
        <f t="shared" si="729"/>
        <v>0.51529999999998832</v>
      </c>
      <c r="N9260" s="239"/>
      <c r="O9260" s="178"/>
      <c r="P9260" s="178"/>
      <c r="Q9260" s="178"/>
      <c r="R9260" s="178"/>
      <c r="S9260" s="178"/>
      <c r="T9260" s="178"/>
      <c r="U9260" s="178"/>
      <c r="V9260" s="178"/>
      <c r="W9260" s="178"/>
      <c r="X9260" s="178"/>
      <c r="Y9260" s="210">
        <f t="shared" si="728"/>
        <v>0.4082938845453572</v>
      </c>
      <c r="Z9260" s="211">
        <f t="shared" si="730"/>
        <v>0.46</v>
      </c>
      <c r="AA9260" s="178"/>
      <c r="AB9260" s="178"/>
      <c r="AC9260" s="178"/>
    </row>
    <row r="9261" spans="2:29" x14ac:dyDescent="0.35">
      <c r="B9261" s="222">
        <v>933800</v>
      </c>
      <c r="C9261" s="208">
        <v>400739</v>
      </c>
      <c r="D9261" s="309">
        <v>22040.639999999999</v>
      </c>
      <c r="E9261" s="206">
        <v>32059.119999999999</v>
      </c>
      <c r="F9261" s="206">
        <v>36066.51</v>
      </c>
      <c r="G9261" s="205">
        <f t="shared" si="731"/>
        <v>0.42914863996573144</v>
      </c>
      <c r="H9261" s="207">
        <f t="shared" si="732"/>
        <v>0.45</v>
      </c>
      <c r="I9261" s="213">
        <v>381268</v>
      </c>
      <c r="J9261" s="213">
        <v>20969.740000000002</v>
      </c>
      <c r="K9261" s="212">
        <v>30501.439999999999</v>
      </c>
      <c r="L9261" s="212">
        <v>34314.120000000003</v>
      </c>
      <c r="M9261" s="239">
        <f t="shared" si="729"/>
        <v>0.51520000000025901</v>
      </c>
      <c r="N9261" s="239"/>
      <c r="O9261" s="178"/>
      <c r="P9261" s="178"/>
      <c r="Q9261" s="178"/>
      <c r="R9261" s="178"/>
      <c r="S9261" s="178"/>
      <c r="T9261" s="178"/>
      <c r="U9261" s="178"/>
      <c r="V9261" s="178"/>
      <c r="W9261" s="178"/>
      <c r="X9261" s="178"/>
      <c r="Y9261" s="210">
        <f t="shared" si="728"/>
        <v>0.40829727993146286</v>
      </c>
      <c r="Z9261" s="211">
        <f t="shared" si="730"/>
        <v>0.44</v>
      </c>
      <c r="AA9261" s="178"/>
      <c r="AB9261" s="178"/>
      <c r="AC9261" s="178"/>
    </row>
    <row r="9262" spans="2:29" x14ac:dyDescent="0.35">
      <c r="B9262" s="222">
        <v>933900</v>
      </c>
      <c r="C9262" s="208">
        <v>400784</v>
      </c>
      <c r="D9262" s="309">
        <v>22043.119999999999</v>
      </c>
      <c r="E9262" s="206">
        <v>32062.720000000001</v>
      </c>
      <c r="F9262" s="206">
        <v>36070.559999999998</v>
      </c>
      <c r="G9262" s="205">
        <f t="shared" si="731"/>
        <v>0.42915087268444158</v>
      </c>
      <c r="H9262" s="207">
        <f t="shared" si="732"/>
        <v>0.45</v>
      </c>
      <c r="I9262" s="213">
        <v>381314</v>
      </c>
      <c r="J9262" s="213">
        <v>20972.27</v>
      </c>
      <c r="K9262" s="212">
        <v>30505.119999999999</v>
      </c>
      <c r="L9262" s="212">
        <v>34318.26</v>
      </c>
      <c r="M9262" s="239">
        <f t="shared" si="729"/>
        <v>0.5152999999999156</v>
      </c>
      <c r="N9262" s="239"/>
      <c r="O9262" s="178"/>
      <c r="P9262" s="178"/>
      <c r="Q9262" s="178"/>
      <c r="R9262" s="178"/>
      <c r="S9262" s="178"/>
      <c r="T9262" s="178"/>
      <c r="U9262" s="178"/>
      <c r="V9262" s="178"/>
      <c r="W9262" s="178"/>
      <c r="X9262" s="178"/>
      <c r="Y9262" s="210">
        <f t="shared" si="728"/>
        <v>0.4083028161473391</v>
      </c>
      <c r="Z9262" s="211">
        <f t="shared" si="730"/>
        <v>0.46</v>
      </c>
      <c r="AA9262" s="178"/>
      <c r="AB9262" s="178"/>
      <c r="AC9262" s="178"/>
    </row>
    <row r="9263" spans="2:29" x14ac:dyDescent="0.35">
      <c r="B9263" s="222">
        <v>934000</v>
      </c>
      <c r="C9263" s="208">
        <v>400829</v>
      </c>
      <c r="D9263" s="309">
        <v>22045.59</v>
      </c>
      <c r="E9263" s="206">
        <v>32066.32</v>
      </c>
      <c r="F9263" s="206">
        <v>36074.61</v>
      </c>
      <c r="G9263" s="205">
        <f t="shared" si="731"/>
        <v>0.42915310492505354</v>
      </c>
      <c r="H9263" s="207">
        <f t="shared" si="732"/>
        <v>0.45</v>
      </c>
      <c r="I9263" s="213">
        <v>381358</v>
      </c>
      <c r="J9263" s="213">
        <v>20974.69</v>
      </c>
      <c r="K9263" s="212">
        <v>30508.639999999999</v>
      </c>
      <c r="L9263" s="212">
        <v>34322.22</v>
      </c>
      <c r="M9263" s="239">
        <f t="shared" si="729"/>
        <v>0.51520000000018629</v>
      </c>
      <c r="N9263" s="239"/>
      <c r="O9263" s="178"/>
      <c r="P9263" s="178"/>
      <c r="Q9263" s="178"/>
      <c r="R9263" s="178"/>
      <c r="S9263" s="178"/>
      <c r="T9263" s="178"/>
      <c r="U9263" s="178"/>
      <c r="V9263" s="178"/>
      <c r="W9263" s="178"/>
      <c r="X9263" s="178"/>
      <c r="Y9263" s="210">
        <f t="shared" si="728"/>
        <v>0.40830620985010707</v>
      </c>
      <c r="Z9263" s="211">
        <f t="shared" si="730"/>
        <v>0.44</v>
      </c>
      <c r="AA9263" s="178"/>
      <c r="AB9263" s="178"/>
      <c r="AC9263" s="178"/>
    </row>
    <row r="9264" spans="2:29" x14ac:dyDescent="0.35">
      <c r="B9264" s="222">
        <v>934100</v>
      </c>
      <c r="C9264" s="208">
        <v>400874</v>
      </c>
      <c r="D9264" s="309">
        <v>22048.07</v>
      </c>
      <c r="E9264" s="206">
        <v>32069.919999999998</v>
      </c>
      <c r="F9264" s="206">
        <v>36078.660000000003</v>
      </c>
      <c r="G9264" s="205">
        <f t="shared" si="731"/>
        <v>0.42915533668772082</v>
      </c>
      <c r="H9264" s="207">
        <f t="shared" si="732"/>
        <v>0.45</v>
      </c>
      <c r="I9264" s="213">
        <v>381404</v>
      </c>
      <c r="J9264" s="213">
        <v>20977.22</v>
      </c>
      <c r="K9264" s="212">
        <v>30512.32</v>
      </c>
      <c r="L9264" s="212">
        <v>34326.36</v>
      </c>
      <c r="M9264" s="239">
        <f t="shared" si="729"/>
        <v>0.51529999999984288</v>
      </c>
      <c r="N9264" s="239"/>
      <c r="O9264" s="178"/>
      <c r="P9264" s="178"/>
      <c r="Q9264" s="178"/>
      <c r="R9264" s="178"/>
      <c r="S9264" s="178"/>
      <c r="T9264" s="178"/>
      <c r="U9264" s="178"/>
      <c r="V9264" s="178"/>
      <c r="W9264" s="178"/>
      <c r="X9264" s="178"/>
      <c r="Y9264" s="210">
        <f t="shared" si="728"/>
        <v>0.40831174392463332</v>
      </c>
      <c r="Z9264" s="211">
        <f t="shared" si="730"/>
        <v>0.46</v>
      </c>
      <c r="AA9264" s="178"/>
      <c r="AB9264" s="178"/>
      <c r="AC9264" s="178"/>
    </row>
    <row r="9265" spans="2:29" x14ac:dyDescent="0.35">
      <c r="B9265" s="222">
        <v>934200</v>
      </c>
      <c r="C9265" s="208">
        <v>400919</v>
      </c>
      <c r="D9265" s="309">
        <v>22050.54</v>
      </c>
      <c r="E9265" s="206">
        <v>32073.52</v>
      </c>
      <c r="F9265" s="206">
        <v>36082.71</v>
      </c>
      <c r="G9265" s="205">
        <f t="shared" si="731"/>
        <v>0.42915756797259685</v>
      </c>
      <c r="H9265" s="207">
        <f t="shared" si="732"/>
        <v>0.45</v>
      </c>
      <c r="I9265" s="213">
        <v>381448</v>
      </c>
      <c r="J9265" s="213">
        <v>20979.64</v>
      </c>
      <c r="K9265" s="212">
        <v>30515.84</v>
      </c>
      <c r="L9265" s="212">
        <v>34330.32</v>
      </c>
      <c r="M9265" s="239">
        <f t="shared" si="729"/>
        <v>0.51519999999996802</v>
      </c>
      <c r="N9265" s="239"/>
      <c r="O9265" s="178"/>
      <c r="P9265" s="178"/>
      <c r="Q9265" s="178"/>
      <c r="R9265" s="178"/>
      <c r="S9265" s="178"/>
      <c r="T9265" s="178"/>
      <c r="U9265" s="178"/>
      <c r="V9265" s="178"/>
      <c r="W9265" s="178"/>
      <c r="X9265" s="178"/>
      <c r="Y9265" s="210">
        <f t="shared" si="728"/>
        <v>0.40831513594519375</v>
      </c>
      <c r="Z9265" s="211">
        <f t="shared" si="730"/>
        <v>0.44</v>
      </c>
      <c r="AA9265" s="178"/>
      <c r="AB9265" s="178"/>
      <c r="AC9265" s="178"/>
    </row>
    <row r="9266" spans="2:29" x14ac:dyDescent="0.35">
      <c r="B9266" s="222">
        <v>934300</v>
      </c>
      <c r="C9266" s="208">
        <v>400964</v>
      </c>
      <c r="D9266" s="309">
        <v>22053.02</v>
      </c>
      <c r="E9266" s="206">
        <v>32077.119999999999</v>
      </c>
      <c r="F9266" s="206">
        <v>36086.76</v>
      </c>
      <c r="G9266" s="205">
        <f t="shared" si="731"/>
        <v>0.42915979877983518</v>
      </c>
      <c r="H9266" s="207">
        <f t="shared" si="732"/>
        <v>0.45</v>
      </c>
      <c r="I9266" s="213">
        <v>381494</v>
      </c>
      <c r="J9266" s="213">
        <v>20982.17</v>
      </c>
      <c r="K9266" s="212">
        <v>30519.52</v>
      </c>
      <c r="L9266" s="212">
        <v>34334.46</v>
      </c>
      <c r="M9266" s="239">
        <f t="shared" si="729"/>
        <v>0.51530000000027942</v>
      </c>
      <c r="N9266" s="239"/>
      <c r="O9266" s="178"/>
      <c r="P9266" s="178"/>
      <c r="Q9266" s="178"/>
      <c r="R9266" s="178"/>
      <c r="S9266" s="178"/>
      <c r="T9266" s="178"/>
      <c r="U9266" s="178"/>
      <c r="V9266" s="178"/>
      <c r="W9266" s="178"/>
      <c r="X9266" s="178"/>
      <c r="Y9266" s="210">
        <f t="shared" si="728"/>
        <v>0.40832066787969601</v>
      </c>
      <c r="Z9266" s="211">
        <f t="shared" si="730"/>
        <v>0.46</v>
      </c>
      <c r="AA9266" s="178"/>
      <c r="AB9266" s="178"/>
      <c r="AC9266" s="178"/>
    </row>
    <row r="9267" spans="2:29" x14ac:dyDescent="0.35">
      <c r="B9267" s="222">
        <v>934400</v>
      </c>
      <c r="C9267" s="208">
        <v>401009</v>
      </c>
      <c r="D9267" s="309">
        <v>22055.49</v>
      </c>
      <c r="E9267" s="206">
        <v>32080.720000000001</v>
      </c>
      <c r="F9267" s="206">
        <v>36090.81</v>
      </c>
      <c r="G9267" s="205">
        <f t="shared" si="731"/>
        <v>0.42916202910958906</v>
      </c>
      <c r="H9267" s="207">
        <f t="shared" si="732"/>
        <v>0.45</v>
      </c>
      <c r="I9267" s="213">
        <v>381538</v>
      </c>
      <c r="J9267" s="213">
        <v>20984.59</v>
      </c>
      <c r="K9267" s="212">
        <v>30523.040000000001</v>
      </c>
      <c r="L9267" s="212">
        <v>34338.42</v>
      </c>
      <c r="M9267" s="239">
        <f t="shared" si="729"/>
        <v>0.51519999999982247</v>
      </c>
      <c r="N9267" s="239"/>
      <c r="O9267" s="178"/>
      <c r="P9267" s="178"/>
      <c r="Q9267" s="178"/>
      <c r="R9267" s="178"/>
      <c r="S9267" s="178"/>
      <c r="T9267" s="178"/>
      <c r="U9267" s="178"/>
      <c r="V9267" s="178"/>
      <c r="W9267" s="178"/>
      <c r="X9267" s="178"/>
      <c r="Y9267" s="210">
        <f t="shared" si="728"/>
        <v>0.40832405821917811</v>
      </c>
      <c r="Z9267" s="211">
        <f t="shared" si="730"/>
        <v>0.44</v>
      </c>
      <c r="AA9267" s="178"/>
      <c r="AB9267" s="178"/>
      <c r="AC9267" s="178"/>
    </row>
    <row r="9268" spans="2:29" x14ac:dyDescent="0.35">
      <c r="B9268" s="222">
        <v>934500</v>
      </c>
      <c r="C9268" s="208">
        <v>401054</v>
      </c>
      <c r="D9268" s="309">
        <v>22057.97</v>
      </c>
      <c r="E9268" s="206">
        <v>32084.32</v>
      </c>
      <c r="F9268" s="206">
        <v>36094.86</v>
      </c>
      <c r="G9268" s="205">
        <f t="shared" si="731"/>
        <v>0.42916425896201177</v>
      </c>
      <c r="H9268" s="207">
        <f t="shared" si="732"/>
        <v>0.45</v>
      </c>
      <c r="I9268" s="213">
        <v>381584</v>
      </c>
      <c r="J9268" s="213">
        <v>20987.119999999999</v>
      </c>
      <c r="K9268" s="212">
        <v>30526.720000000001</v>
      </c>
      <c r="L9268" s="212">
        <v>34342.559999999998</v>
      </c>
      <c r="M9268" s="239">
        <f t="shared" si="729"/>
        <v>0.51529999999955178</v>
      </c>
      <c r="N9268" s="239"/>
      <c r="O9268" s="178"/>
      <c r="P9268" s="178"/>
      <c r="Q9268" s="178"/>
      <c r="R9268" s="178"/>
      <c r="S9268" s="178"/>
      <c r="T9268" s="178"/>
      <c r="U9268" s="178"/>
      <c r="V9268" s="178"/>
      <c r="W9268" s="178"/>
      <c r="X9268" s="178"/>
      <c r="Y9268" s="210">
        <f t="shared" si="728"/>
        <v>0.40832958801498126</v>
      </c>
      <c r="Z9268" s="211">
        <f t="shared" si="730"/>
        <v>0.46</v>
      </c>
      <c r="AA9268" s="178"/>
      <c r="AB9268" s="178"/>
      <c r="AC9268" s="178"/>
    </row>
    <row r="9269" spans="2:29" x14ac:dyDescent="0.35">
      <c r="B9269" s="222">
        <v>934600</v>
      </c>
      <c r="C9269" s="208">
        <v>401099</v>
      </c>
      <c r="D9269" s="309">
        <v>22060.44</v>
      </c>
      <c r="E9269" s="206">
        <v>32087.919999999998</v>
      </c>
      <c r="F9269" s="206">
        <v>36098.910000000003</v>
      </c>
      <c r="G9269" s="205">
        <f t="shared" si="731"/>
        <v>0.42916648833725657</v>
      </c>
      <c r="H9269" s="207">
        <f t="shared" si="732"/>
        <v>0.45</v>
      </c>
      <c r="I9269" s="213">
        <v>381628</v>
      </c>
      <c r="J9269" s="213">
        <v>20989.54</v>
      </c>
      <c r="K9269" s="212">
        <v>30530.240000000002</v>
      </c>
      <c r="L9269" s="212">
        <v>34346.519999999997</v>
      </c>
      <c r="M9269" s="239">
        <f t="shared" si="729"/>
        <v>0.51519999999974975</v>
      </c>
      <c r="N9269" s="239"/>
      <c r="O9269" s="178"/>
      <c r="P9269" s="178"/>
      <c r="Q9269" s="178"/>
      <c r="R9269" s="178"/>
      <c r="S9269" s="178"/>
      <c r="T9269" s="178"/>
      <c r="U9269" s="178"/>
      <c r="V9269" s="178"/>
      <c r="W9269" s="178"/>
      <c r="X9269" s="178"/>
      <c r="Y9269" s="210">
        <f t="shared" si="728"/>
        <v>0.40833297667451318</v>
      </c>
      <c r="Z9269" s="211">
        <f t="shared" si="730"/>
        <v>0.44</v>
      </c>
      <c r="AA9269" s="178"/>
      <c r="AB9269" s="178"/>
      <c r="AC9269" s="178"/>
    </row>
    <row r="9270" spans="2:29" x14ac:dyDescent="0.35">
      <c r="B9270" s="222">
        <v>934700</v>
      </c>
      <c r="C9270" s="208">
        <v>401144</v>
      </c>
      <c r="D9270" s="309">
        <v>22062.92</v>
      </c>
      <c r="E9270" s="206">
        <v>32091.52</v>
      </c>
      <c r="F9270" s="206">
        <v>36102.959999999999</v>
      </c>
      <c r="G9270" s="205">
        <f t="shared" si="731"/>
        <v>0.42916871723547662</v>
      </c>
      <c r="H9270" s="207">
        <f t="shared" si="732"/>
        <v>0.45</v>
      </c>
      <c r="I9270" s="213">
        <v>381674</v>
      </c>
      <c r="J9270" s="213">
        <v>20992.07</v>
      </c>
      <c r="K9270" s="212">
        <v>30533.919999999998</v>
      </c>
      <c r="L9270" s="212">
        <v>34350.660000000003</v>
      </c>
      <c r="M9270" s="239">
        <f t="shared" si="729"/>
        <v>0.51529999999998832</v>
      </c>
      <c r="N9270" s="239"/>
      <c r="O9270" s="178"/>
      <c r="P9270" s="178"/>
      <c r="Q9270" s="178"/>
      <c r="R9270" s="178"/>
      <c r="S9270" s="178"/>
      <c r="T9270" s="178"/>
      <c r="U9270" s="178"/>
      <c r="V9270" s="178"/>
      <c r="W9270" s="178"/>
      <c r="X9270" s="178"/>
      <c r="Y9270" s="210">
        <f t="shared" si="728"/>
        <v>0.40833850433294105</v>
      </c>
      <c r="Z9270" s="211">
        <f t="shared" si="730"/>
        <v>0.46</v>
      </c>
      <c r="AA9270" s="178"/>
      <c r="AB9270" s="178"/>
      <c r="AC9270" s="178"/>
    </row>
    <row r="9271" spans="2:29" x14ac:dyDescent="0.35">
      <c r="B9271" s="222">
        <v>934800</v>
      </c>
      <c r="C9271" s="208">
        <v>401189</v>
      </c>
      <c r="D9271" s="309">
        <v>22065.39</v>
      </c>
      <c r="E9271" s="206">
        <v>32095.119999999999</v>
      </c>
      <c r="F9271" s="206">
        <v>36107.01</v>
      </c>
      <c r="G9271" s="205">
        <f t="shared" si="731"/>
        <v>0.42917094565682501</v>
      </c>
      <c r="H9271" s="207">
        <f t="shared" si="732"/>
        <v>0.45</v>
      </c>
      <c r="I9271" s="213">
        <v>381718</v>
      </c>
      <c r="J9271" s="213">
        <v>20994.49</v>
      </c>
      <c r="K9271" s="212">
        <v>30537.439999999999</v>
      </c>
      <c r="L9271" s="212">
        <v>34354.620000000003</v>
      </c>
      <c r="M9271" s="239">
        <f t="shared" si="729"/>
        <v>0.51520000000025901</v>
      </c>
      <c r="N9271" s="239"/>
      <c r="O9271" s="178"/>
      <c r="P9271" s="178"/>
      <c r="Q9271" s="178"/>
      <c r="R9271" s="178"/>
      <c r="S9271" s="178"/>
      <c r="T9271" s="178"/>
      <c r="U9271" s="178"/>
      <c r="V9271" s="178"/>
      <c r="W9271" s="178"/>
      <c r="X9271" s="178"/>
      <c r="Y9271" s="210">
        <f t="shared" si="728"/>
        <v>0.40834189131364995</v>
      </c>
      <c r="Z9271" s="211">
        <f t="shared" si="730"/>
        <v>0.44</v>
      </c>
      <c r="AA9271" s="178"/>
      <c r="AB9271" s="178"/>
      <c r="AC9271" s="178"/>
    </row>
    <row r="9272" spans="2:29" x14ac:dyDescent="0.35">
      <c r="B9272" s="222">
        <v>934900</v>
      </c>
      <c r="C9272" s="208">
        <v>401234</v>
      </c>
      <c r="D9272" s="309">
        <v>22067.87</v>
      </c>
      <c r="E9272" s="206">
        <v>32098.720000000001</v>
      </c>
      <c r="F9272" s="206">
        <v>36111.06</v>
      </c>
      <c r="G9272" s="205">
        <f t="shared" si="731"/>
        <v>0.42917317360145468</v>
      </c>
      <c r="H9272" s="207">
        <f t="shared" si="732"/>
        <v>0.45</v>
      </c>
      <c r="I9272" s="213">
        <v>381764</v>
      </c>
      <c r="J9272" s="213">
        <v>20997.02</v>
      </c>
      <c r="K9272" s="212">
        <v>30541.119999999999</v>
      </c>
      <c r="L9272" s="212">
        <v>34358.76</v>
      </c>
      <c r="M9272" s="239">
        <f t="shared" si="729"/>
        <v>0.5152999999999156</v>
      </c>
      <c r="N9272" s="239"/>
      <c r="O9272" s="178"/>
      <c r="P9272" s="178"/>
      <c r="Q9272" s="178"/>
      <c r="R9272" s="178"/>
      <c r="S9272" s="178"/>
      <c r="T9272" s="178"/>
      <c r="U9272" s="178"/>
      <c r="V9272" s="178"/>
      <c r="W9272" s="178"/>
      <c r="X9272" s="178"/>
      <c r="Y9272" s="210">
        <f t="shared" si="728"/>
        <v>0.40834741683602527</v>
      </c>
      <c r="Z9272" s="211">
        <f t="shared" si="730"/>
        <v>0.46</v>
      </c>
      <c r="AA9272" s="178"/>
      <c r="AB9272" s="178"/>
      <c r="AC9272" s="178"/>
    </row>
    <row r="9273" spans="2:29" x14ac:dyDescent="0.35">
      <c r="B9273" s="222">
        <v>935000</v>
      </c>
      <c r="C9273" s="208">
        <v>401279</v>
      </c>
      <c r="D9273" s="309">
        <v>22070.34</v>
      </c>
      <c r="E9273" s="206">
        <v>32102.32</v>
      </c>
      <c r="F9273" s="206">
        <v>36115.11</v>
      </c>
      <c r="G9273" s="205">
        <f t="shared" si="731"/>
        <v>0.42917540106951874</v>
      </c>
      <c r="H9273" s="207">
        <f t="shared" si="732"/>
        <v>0.45</v>
      </c>
      <c r="I9273" s="213">
        <v>381808</v>
      </c>
      <c r="J9273" s="213">
        <v>20999.439999999999</v>
      </c>
      <c r="K9273" s="212">
        <v>30544.639999999999</v>
      </c>
      <c r="L9273" s="212">
        <v>34362.720000000001</v>
      </c>
      <c r="M9273" s="239">
        <f t="shared" si="729"/>
        <v>0.51520000000018629</v>
      </c>
      <c r="N9273" s="239"/>
      <c r="O9273" s="178"/>
      <c r="P9273" s="178"/>
      <c r="Q9273" s="178"/>
      <c r="R9273" s="178"/>
      <c r="S9273" s="178"/>
      <c r="T9273" s="178"/>
      <c r="U9273" s="178"/>
      <c r="V9273" s="178"/>
      <c r="W9273" s="178"/>
      <c r="X9273" s="178"/>
      <c r="Y9273" s="210">
        <f t="shared" si="728"/>
        <v>0.40835080213903741</v>
      </c>
      <c r="Z9273" s="211">
        <f t="shared" si="730"/>
        <v>0.44</v>
      </c>
      <c r="AA9273" s="178"/>
      <c r="AB9273" s="178"/>
      <c r="AC9273" s="178"/>
    </row>
    <row r="9274" spans="2:29" x14ac:dyDescent="0.35">
      <c r="B9274" s="222">
        <v>935100</v>
      </c>
      <c r="C9274" s="208">
        <v>401324</v>
      </c>
      <c r="D9274" s="309">
        <v>22072.82</v>
      </c>
      <c r="E9274" s="206">
        <v>32105.919999999998</v>
      </c>
      <c r="F9274" s="206">
        <v>36119.160000000003</v>
      </c>
      <c r="G9274" s="205">
        <f t="shared" si="731"/>
        <v>0.42917762806116994</v>
      </c>
      <c r="H9274" s="207">
        <f t="shared" si="732"/>
        <v>0.45</v>
      </c>
      <c r="I9274" s="213">
        <v>381854</v>
      </c>
      <c r="J9274" s="213">
        <v>21001.97</v>
      </c>
      <c r="K9274" s="212">
        <v>30548.32</v>
      </c>
      <c r="L9274" s="212">
        <v>34366.86</v>
      </c>
      <c r="M9274" s="239">
        <f t="shared" si="729"/>
        <v>0.51529999999984288</v>
      </c>
      <c r="N9274" s="239"/>
      <c r="O9274" s="178"/>
      <c r="P9274" s="178"/>
      <c r="Q9274" s="178"/>
      <c r="R9274" s="178"/>
      <c r="S9274" s="178"/>
      <c r="T9274" s="178"/>
      <c r="U9274" s="178"/>
      <c r="V9274" s="178"/>
      <c r="W9274" s="178"/>
      <c r="X9274" s="178"/>
      <c r="Y9274" s="210">
        <f t="shared" si="728"/>
        <v>0.40835632552668166</v>
      </c>
      <c r="Z9274" s="211">
        <f t="shared" si="730"/>
        <v>0.46</v>
      </c>
      <c r="AA9274" s="178"/>
      <c r="AB9274" s="178"/>
      <c r="AC9274" s="178"/>
    </row>
    <row r="9275" spans="2:29" x14ac:dyDescent="0.35">
      <c r="B9275" s="222">
        <v>935200</v>
      </c>
      <c r="C9275" s="208">
        <v>401369</v>
      </c>
      <c r="D9275" s="309">
        <v>22075.29</v>
      </c>
      <c r="E9275" s="206">
        <v>32109.52</v>
      </c>
      <c r="F9275" s="206">
        <v>36123.21</v>
      </c>
      <c r="G9275" s="205">
        <f t="shared" si="731"/>
        <v>0.42917985457656116</v>
      </c>
      <c r="H9275" s="207">
        <f t="shared" si="732"/>
        <v>0.45</v>
      </c>
      <c r="I9275" s="213">
        <v>381898</v>
      </c>
      <c r="J9275" s="213">
        <v>21004.39</v>
      </c>
      <c r="K9275" s="212">
        <v>30551.84</v>
      </c>
      <c r="L9275" s="212">
        <v>34370.82</v>
      </c>
      <c r="M9275" s="239">
        <f t="shared" si="729"/>
        <v>0.51519999999996802</v>
      </c>
      <c r="N9275" s="239"/>
      <c r="O9275" s="178"/>
      <c r="P9275" s="178"/>
      <c r="Q9275" s="178"/>
      <c r="R9275" s="178"/>
      <c r="S9275" s="178"/>
      <c r="T9275" s="178"/>
      <c r="U9275" s="178"/>
      <c r="V9275" s="178"/>
      <c r="W9275" s="178"/>
      <c r="X9275" s="178"/>
      <c r="Y9275" s="210">
        <f t="shared" si="728"/>
        <v>0.40835970915312231</v>
      </c>
      <c r="Z9275" s="211">
        <f t="shared" si="730"/>
        <v>0.44</v>
      </c>
      <c r="AA9275" s="178"/>
      <c r="AB9275" s="178"/>
      <c r="AC9275" s="178"/>
    </row>
    <row r="9276" spans="2:29" x14ac:dyDescent="0.35">
      <c r="B9276" s="222">
        <v>935300</v>
      </c>
      <c r="C9276" s="208">
        <v>401414</v>
      </c>
      <c r="D9276" s="309">
        <v>22077.77</v>
      </c>
      <c r="E9276" s="206">
        <v>32113.119999999999</v>
      </c>
      <c r="F9276" s="206">
        <v>36127.26</v>
      </c>
      <c r="G9276" s="205">
        <f t="shared" si="731"/>
        <v>0.42918208061584517</v>
      </c>
      <c r="H9276" s="207">
        <f t="shared" si="732"/>
        <v>0.45</v>
      </c>
      <c r="I9276" s="213">
        <v>381944</v>
      </c>
      <c r="J9276" s="213">
        <v>21006.92</v>
      </c>
      <c r="K9276" s="212">
        <v>30555.52</v>
      </c>
      <c r="L9276" s="212">
        <v>34374.959999999999</v>
      </c>
      <c r="M9276" s="239">
        <f t="shared" si="729"/>
        <v>0.51530000000027942</v>
      </c>
      <c r="N9276" s="239"/>
      <c r="O9276" s="178"/>
      <c r="P9276" s="178"/>
      <c r="Q9276" s="178"/>
      <c r="R9276" s="178"/>
      <c r="S9276" s="178"/>
      <c r="T9276" s="178"/>
      <c r="U9276" s="178"/>
      <c r="V9276" s="178"/>
      <c r="W9276" s="178"/>
      <c r="X9276" s="178"/>
      <c r="Y9276" s="210">
        <f t="shared" si="728"/>
        <v>0.40836523040735595</v>
      </c>
      <c r="Z9276" s="211">
        <f t="shared" si="730"/>
        <v>0.46</v>
      </c>
      <c r="AA9276" s="178"/>
      <c r="AB9276" s="178"/>
      <c r="AC9276" s="178"/>
    </row>
    <row r="9277" spans="2:29" x14ac:dyDescent="0.35">
      <c r="B9277" s="222">
        <v>935400</v>
      </c>
      <c r="C9277" s="208">
        <v>401459</v>
      </c>
      <c r="D9277" s="309">
        <v>22080.240000000002</v>
      </c>
      <c r="E9277" s="206">
        <v>32116.720000000001</v>
      </c>
      <c r="F9277" s="206">
        <v>36131.31</v>
      </c>
      <c r="G9277" s="205">
        <f t="shared" si="731"/>
        <v>0.42918430617917469</v>
      </c>
      <c r="H9277" s="207">
        <f t="shared" si="732"/>
        <v>0.45</v>
      </c>
      <c r="I9277" s="213">
        <v>381988</v>
      </c>
      <c r="J9277" s="213">
        <v>21009.34</v>
      </c>
      <c r="K9277" s="212">
        <v>30559.040000000001</v>
      </c>
      <c r="L9277" s="212">
        <v>34378.92</v>
      </c>
      <c r="M9277" s="239">
        <f t="shared" si="729"/>
        <v>0.51519999999982247</v>
      </c>
      <c r="N9277" s="239"/>
      <c r="O9277" s="178"/>
      <c r="P9277" s="178"/>
      <c r="Q9277" s="178"/>
      <c r="R9277" s="178"/>
      <c r="S9277" s="178"/>
      <c r="T9277" s="178"/>
      <c r="U9277" s="178"/>
      <c r="V9277" s="178"/>
      <c r="W9277" s="178"/>
      <c r="X9277" s="178"/>
      <c r="Y9277" s="210">
        <f t="shared" si="728"/>
        <v>0.40836861235834937</v>
      </c>
      <c r="Z9277" s="211">
        <f t="shared" si="730"/>
        <v>0.44</v>
      </c>
      <c r="AA9277" s="178"/>
      <c r="AB9277" s="178"/>
      <c r="AC9277" s="178"/>
    </row>
    <row r="9278" spans="2:29" x14ac:dyDescent="0.35">
      <c r="B9278" s="222">
        <v>935500</v>
      </c>
      <c r="C9278" s="208">
        <v>401504</v>
      </c>
      <c r="D9278" s="309">
        <v>22082.720000000001</v>
      </c>
      <c r="E9278" s="206">
        <v>32120.32</v>
      </c>
      <c r="F9278" s="206">
        <v>36135.360000000001</v>
      </c>
      <c r="G9278" s="205">
        <f t="shared" si="731"/>
        <v>0.42918653126670231</v>
      </c>
      <c r="H9278" s="207">
        <f t="shared" si="732"/>
        <v>0.45</v>
      </c>
      <c r="I9278" s="213">
        <v>382034</v>
      </c>
      <c r="J9278" s="213">
        <v>21011.87</v>
      </c>
      <c r="K9278" s="212">
        <v>30562.720000000001</v>
      </c>
      <c r="L9278" s="212">
        <v>34383.06</v>
      </c>
      <c r="M9278" s="239">
        <f t="shared" si="729"/>
        <v>0.51529999999955178</v>
      </c>
      <c r="N9278" s="239"/>
      <c r="O9278" s="178"/>
      <c r="P9278" s="178"/>
      <c r="Q9278" s="178"/>
      <c r="R9278" s="178"/>
      <c r="S9278" s="178"/>
      <c r="T9278" s="178"/>
      <c r="U9278" s="178"/>
      <c r="V9278" s="178"/>
      <c r="W9278" s="178"/>
      <c r="X9278" s="178"/>
      <c r="Y9278" s="210">
        <f t="shared" si="728"/>
        <v>0.40837413148049173</v>
      </c>
      <c r="Z9278" s="211">
        <f t="shared" si="730"/>
        <v>0.46</v>
      </c>
      <c r="AA9278" s="178"/>
      <c r="AB9278" s="178"/>
      <c r="AC9278" s="178"/>
    </row>
    <row r="9279" spans="2:29" x14ac:dyDescent="0.35">
      <c r="B9279" s="222">
        <v>935600</v>
      </c>
      <c r="C9279" s="208">
        <v>401549</v>
      </c>
      <c r="D9279" s="309">
        <v>22085.19</v>
      </c>
      <c r="E9279" s="206">
        <v>32123.919999999998</v>
      </c>
      <c r="F9279" s="206">
        <v>36139.410000000003</v>
      </c>
      <c r="G9279" s="205">
        <f t="shared" si="731"/>
        <v>0.42918875587858057</v>
      </c>
      <c r="H9279" s="207">
        <f t="shared" si="732"/>
        <v>0.45</v>
      </c>
      <c r="I9279" s="213">
        <v>382078</v>
      </c>
      <c r="J9279" s="213">
        <v>21014.29</v>
      </c>
      <c r="K9279" s="212">
        <v>30566.240000000002</v>
      </c>
      <c r="L9279" s="212">
        <v>34387.019999999997</v>
      </c>
      <c r="M9279" s="239">
        <f t="shared" si="729"/>
        <v>0.51519999999974975</v>
      </c>
      <c r="N9279" s="239"/>
      <c r="O9279" s="178"/>
      <c r="P9279" s="178"/>
      <c r="Q9279" s="178"/>
      <c r="R9279" s="178"/>
      <c r="S9279" s="178"/>
      <c r="T9279" s="178"/>
      <c r="U9279" s="178"/>
      <c r="V9279" s="178"/>
      <c r="W9279" s="178"/>
      <c r="X9279" s="178"/>
      <c r="Y9279" s="210">
        <f t="shared" si="728"/>
        <v>0.40837751175716119</v>
      </c>
      <c r="Z9279" s="211">
        <f t="shared" si="730"/>
        <v>0.44</v>
      </c>
      <c r="AA9279" s="178"/>
      <c r="AB9279" s="178"/>
      <c r="AC9279" s="178"/>
    </row>
    <row r="9280" spans="2:29" x14ac:dyDescent="0.35">
      <c r="B9280" s="222">
        <v>935700</v>
      </c>
      <c r="C9280" s="208">
        <v>401594</v>
      </c>
      <c r="D9280" s="309">
        <v>22087.67</v>
      </c>
      <c r="E9280" s="206">
        <v>32127.52</v>
      </c>
      <c r="F9280" s="206">
        <v>36143.46</v>
      </c>
      <c r="G9280" s="205">
        <f t="shared" si="731"/>
        <v>0.42919098001496209</v>
      </c>
      <c r="H9280" s="207">
        <f t="shared" si="732"/>
        <v>0.45</v>
      </c>
      <c r="I9280" s="213">
        <v>382124</v>
      </c>
      <c r="J9280" s="213">
        <v>21016.82</v>
      </c>
      <c r="K9280" s="212">
        <v>30569.919999999998</v>
      </c>
      <c r="L9280" s="212">
        <v>34391.160000000003</v>
      </c>
      <c r="M9280" s="239">
        <f t="shared" si="729"/>
        <v>0.51529999999998832</v>
      </c>
      <c r="N9280" s="239"/>
      <c r="O9280" s="178"/>
      <c r="P9280" s="178"/>
      <c r="Q9280" s="178"/>
      <c r="R9280" s="178"/>
      <c r="S9280" s="178"/>
      <c r="T9280" s="178"/>
      <c r="U9280" s="178"/>
      <c r="V9280" s="178"/>
      <c r="W9280" s="178"/>
      <c r="X9280" s="178"/>
      <c r="Y9280" s="210">
        <f t="shared" si="728"/>
        <v>0.4083830287485305</v>
      </c>
      <c r="Z9280" s="211">
        <f t="shared" si="730"/>
        <v>0.46</v>
      </c>
      <c r="AA9280" s="178"/>
      <c r="AB9280" s="178"/>
      <c r="AC9280" s="178"/>
    </row>
    <row r="9281" spans="2:29" x14ac:dyDescent="0.35">
      <c r="B9281" s="222">
        <v>935800</v>
      </c>
      <c r="C9281" s="208">
        <v>401639</v>
      </c>
      <c r="D9281" s="309">
        <v>22090.14</v>
      </c>
      <c r="E9281" s="206">
        <v>32131.119999999999</v>
      </c>
      <c r="F9281" s="206">
        <v>36147.51</v>
      </c>
      <c r="G9281" s="205">
        <f t="shared" si="731"/>
        <v>0.42919320367599917</v>
      </c>
      <c r="H9281" s="207">
        <f t="shared" si="732"/>
        <v>0.45</v>
      </c>
      <c r="I9281" s="213">
        <v>382168</v>
      </c>
      <c r="J9281" s="213">
        <v>21019.24</v>
      </c>
      <c r="K9281" s="212">
        <v>30573.439999999999</v>
      </c>
      <c r="L9281" s="212">
        <v>34395.120000000003</v>
      </c>
      <c r="M9281" s="239">
        <f t="shared" si="729"/>
        <v>0.51520000000025901</v>
      </c>
      <c r="N9281" s="239"/>
      <c r="O9281" s="178"/>
      <c r="P9281" s="178"/>
      <c r="Q9281" s="178"/>
      <c r="R9281" s="178"/>
      <c r="S9281" s="178"/>
      <c r="T9281" s="178"/>
      <c r="U9281" s="178"/>
      <c r="V9281" s="178"/>
      <c r="W9281" s="178"/>
      <c r="X9281" s="178"/>
      <c r="Y9281" s="210">
        <f t="shared" si="728"/>
        <v>0.40838640735199827</v>
      </c>
      <c r="Z9281" s="211">
        <f t="shared" si="730"/>
        <v>0.44</v>
      </c>
      <c r="AA9281" s="178"/>
      <c r="AB9281" s="178"/>
      <c r="AC9281" s="178"/>
    </row>
    <row r="9282" spans="2:29" x14ac:dyDescent="0.35">
      <c r="B9282" s="222">
        <v>935900</v>
      </c>
      <c r="C9282" s="208">
        <v>401684</v>
      </c>
      <c r="D9282" s="309">
        <v>22092.62</v>
      </c>
      <c r="E9282" s="206">
        <v>32134.720000000001</v>
      </c>
      <c r="F9282" s="206">
        <v>36151.56</v>
      </c>
      <c r="G9282" s="205">
        <f t="shared" si="731"/>
        <v>0.4291954268618442</v>
      </c>
      <c r="H9282" s="207">
        <f t="shared" si="732"/>
        <v>0.45</v>
      </c>
      <c r="I9282" s="213">
        <v>382214</v>
      </c>
      <c r="J9282" s="213">
        <v>21021.77</v>
      </c>
      <c r="K9282" s="212">
        <v>30577.119999999999</v>
      </c>
      <c r="L9282" s="212">
        <v>34399.26</v>
      </c>
      <c r="M9282" s="239">
        <f t="shared" si="729"/>
        <v>0.5152999999999156</v>
      </c>
      <c r="N9282" s="239"/>
      <c r="O9282" s="178"/>
      <c r="P9282" s="178"/>
      <c r="Q9282" s="178"/>
      <c r="R9282" s="178"/>
      <c r="S9282" s="178"/>
      <c r="T9282" s="178"/>
      <c r="U9282" s="178"/>
      <c r="V9282" s="178"/>
      <c r="W9282" s="178"/>
      <c r="X9282" s="178"/>
      <c r="Y9282" s="210">
        <f t="shared" si="728"/>
        <v>0.40839192221391174</v>
      </c>
      <c r="Z9282" s="211">
        <f t="shared" si="730"/>
        <v>0.46</v>
      </c>
      <c r="AA9282" s="178"/>
      <c r="AB9282" s="178"/>
      <c r="AC9282" s="178"/>
    </row>
    <row r="9283" spans="2:29" x14ac:dyDescent="0.35">
      <c r="B9283" s="222">
        <v>936000</v>
      </c>
      <c r="C9283" s="208">
        <v>401729</v>
      </c>
      <c r="D9283" s="309">
        <v>22095.09</v>
      </c>
      <c r="E9283" s="206">
        <v>32138.32</v>
      </c>
      <c r="F9283" s="206">
        <v>36155.61</v>
      </c>
      <c r="G9283" s="205">
        <f t="shared" si="731"/>
        <v>0.42919764957264955</v>
      </c>
      <c r="H9283" s="207">
        <f t="shared" si="732"/>
        <v>0.45</v>
      </c>
      <c r="I9283" s="213">
        <v>382258</v>
      </c>
      <c r="J9283" s="213">
        <v>21024.19</v>
      </c>
      <c r="K9283" s="212">
        <v>30580.639999999999</v>
      </c>
      <c r="L9283" s="212">
        <v>34403.22</v>
      </c>
      <c r="M9283" s="239">
        <f t="shared" si="729"/>
        <v>0.51520000000018629</v>
      </c>
      <c r="N9283" s="239"/>
      <c r="O9283" s="178"/>
      <c r="P9283" s="178"/>
      <c r="Q9283" s="178"/>
      <c r="R9283" s="178"/>
      <c r="S9283" s="178"/>
      <c r="T9283" s="178"/>
      <c r="U9283" s="178"/>
      <c r="V9283" s="178"/>
      <c r="W9283" s="178"/>
      <c r="X9283" s="178"/>
      <c r="Y9283" s="210">
        <f t="shared" ref="Y9283:Y9346" si="733">I9283/$B9283</f>
        <v>0.40839529914529915</v>
      </c>
      <c r="Z9283" s="211">
        <f t="shared" si="730"/>
        <v>0.44</v>
      </c>
      <c r="AA9283" s="178"/>
      <c r="AB9283" s="178"/>
      <c r="AC9283" s="178"/>
    </row>
    <row r="9284" spans="2:29" x14ac:dyDescent="0.35">
      <c r="B9284" s="222">
        <v>936100</v>
      </c>
      <c r="C9284" s="208">
        <v>401774</v>
      </c>
      <c r="D9284" s="309">
        <v>22097.57</v>
      </c>
      <c r="E9284" s="206">
        <v>32141.919999999998</v>
      </c>
      <c r="F9284" s="206">
        <v>36159.660000000003</v>
      </c>
      <c r="G9284" s="205">
        <f t="shared" si="731"/>
        <v>0.42919987180856745</v>
      </c>
      <c r="H9284" s="207">
        <f t="shared" si="732"/>
        <v>0.45</v>
      </c>
      <c r="I9284" s="213">
        <v>382304</v>
      </c>
      <c r="J9284" s="213">
        <v>21026.720000000001</v>
      </c>
      <c r="K9284" s="212">
        <v>30584.32</v>
      </c>
      <c r="L9284" s="212">
        <v>34407.360000000001</v>
      </c>
      <c r="M9284" s="239">
        <f t="shared" ref="M9284:M9347" si="734">(C9284+D9284+F9284-C9283-D9283-F9283)/100</f>
        <v>0.51529999999984288</v>
      </c>
      <c r="N9284" s="239"/>
      <c r="O9284" s="178"/>
      <c r="P9284" s="178"/>
      <c r="Q9284" s="178"/>
      <c r="R9284" s="178"/>
      <c r="S9284" s="178"/>
      <c r="T9284" s="178"/>
      <c r="U9284" s="178"/>
      <c r="V9284" s="178"/>
      <c r="W9284" s="178"/>
      <c r="X9284" s="178"/>
      <c r="Y9284" s="210">
        <f t="shared" si="733"/>
        <v>0.40840081187907273</v>
      </c>
      <c r="Z9284" s="211">
        <f t="shared" ref="Z9284:Z9347" si="735">(I9284-I9283)/($B9284-$B9283)</f>
        <v>0.46</v>
      </c>
      <c r="AA9284" s="178"/>
      <c r="AB9284" s="178"/>
      <c r="AC9284" s="178"/>
    </row>
    <row r="9285" spans="2:29" x14ac:dyDescent="0.35">
      <c r="B9285" s="222">
        <v>936200</v>
      </c>
      <c r="C9285" s="208">
        <v>401819</v>
      </c>
      <c r="D9285" s="309">
        <v>22100.04</v>
      </c>
      <c r="E9285" s="206">
        <v>32145.52</v>
      </c>
      <c r="F9285" s="206">
        <v>36163.71</v>
      </c>
      <c r="G9285" s="205">
        <f t="shared" ref="G9285:G9348" si="736">C9285/B9285</f>
        <v>0.42920209356975003</v>
      </c>
      <c r="H9285" s="207">
        <f t="shared" ref="H9285:H9348" si="737">(C9285-C9284)/(B9285-B9284)</f>
        <v>0.45</v>
      </c>
      <c r="I9285" s="213">
        <v>382348</v>
      </c>
      <c r="J9285" s="213">
        <v>21029.14</v>
      </c>
      <c r="K9285" s="212">
        <v>30587.84</v>
      </c>
      <c r="L9285" s="212">
        <v>34411.32</v>
      </c>
      <c r="M9285" s="239">
        <f t="shared" si="734"/>
        <v>0.51519999999996802</v>
      </c>
      <c r="N9285" s="239"/>
      <c r="O9285" s="178"/>
      <c r="P9285" s="178"/>
      <c r="Q9285" s="178"/>
      <c r="R9285" s="178"/>
      <c r="S9285" s="178"/>
      <c r="T9285" s="178"/>
      <c r="U9285" s="178"/>
      <c r="V9285" s="178"/>
      <c r="W9285" s="178"/>
      <c r="X9285" s="178"/>
      <c r="Y9285" s="210">
        <f t="shared" si="733"/>
        <v>0.40840418713950011</v>
      </c>
      <c r="Z9285" s="211">
        <f t="shared" si="735"/>
        <v>0.44</v>
      </c>
      <c r="AA9285" s="178"/>
      <c r="AB9285" s="178"/>
      <c r="AC9285" s="178"/>
    </row>
    <row r="9286" spans="2:29" x14ac:dyDescent="0.35">
      <c r="B9286" s="222">
        <v>936300</v>
      </c>
      <c r="C9286" s="208">
        <v>401864</v>
      </c>
      <c r="D9286" s="309">
        <v>22102.52</v>
      </c>
      <c r="E9286" s="206">
        <v>32149.119999999999</v>
      </c>
      <c r="F9286" s="206">
        <v>36167.760000000002</v>
      </c>
      <c r="G9286" s="205">
        <f t="shared" si="736"/>
        <v>0.42920431485634947</v>
      </c>
      <c r="H9286" s="207">
        <f t="shared" si="737"/>
        <v>0.45</v>
      </c>
      <c r="I9286" s="213">
        <v>382394</v>
      </c>
      <c r="J9286" s="213">
        <v>21031.67</v>
      </c>
      <c r="K9286" s="212">
        <v>30591.52</v>
      </c>
      <c r="L9286" s="212">
        <v>34415.46</v>
      </c>
      <c r="M9286" s="239">
        <f t="shared" si="734"/>
        <v>0.51530000000027942</v>
      </c>
      <c r="N9286" s="239"/>
      <c r="O9286" s="178"/>
      <c r="P9286" s="178"/>
      <c r="Q9286" s="178"/>
      <c r="R9286" s="178"/>
      <c r="S9286" s="178"/>
      <c r="T9286" s="178"/>
      <c r="U9286" s="178"/>
      <c r="V9286" s="178"/>
      <c r="W9286" s="178"/>
      <c r="X9286" s="178"/>
      <c r="Y9286" s="210">
        <f t="shared" si="733"/>
        <v>0.40840969774644881</v>
      </c>
      <c r="Z9286" s="211">
        <f t="shared" si="735"/>
        <v>0.46</v>
      </c>
      <c r="AA9286" s="178"/>
      <c r="AB9286" s="178"/>
      <c r="AC9286" s="178"/>
    </row>
    <row r="9287" spans="2:29" x14ac:dyDescent="0.35">
      <c r="B9287" s="222">
        <v>936400</v>
      </c>
      <c r="C9287" s="208">
        <v>401909</v>
      </c>
      <c r="D9287" s="309">
        <v>22104.99</v>
      </c>
      <c r="E9287" s="206">
        <v>32152.720000000001</v>
      </c>
      <c r="F9287" s="206">
        <v>36171.81</v>
      </c>
      <c r="G9287" s="205">
        <f t="shared" si="736"/>
        <v>0.42920653566851774</v>
      </c>
      <c r="H9287" s="207">
        <f t="shared" si="737"/>
        <v>0.45</v>
      </c>
      <c r="I9287" s="213">
        <v>382438</v>
      </c>
      <c r="J9287" s="213">
        <v>21034.09</v>
      </c>
      <c r="K9287" s="212">
        <v>30595.040000000001</v>
      </c>
      <c r="L9287" s="212">
        <v>34419.42</v>
      </c>
      <c r="M9287" s="239">
        <f t="shared" si="734"/>
        <v>0.51519999999982247</v>
      </c>
      <c r="N9287" s="239"/>
      <c r="O9287" s="178"/>
      <c r="P9287" s="178"/>
      <c r="Q9287" s="178"/>
      <c r="R9287" s="178"/>
      <c r="S9287" s="178"/>
      <c r="T9287" s="178"/>
      <c r="U9287" s="178"/>
      <c r="V9287" s="178"/>
      <c r="W9287" s="178"/>
      <c r="X9287" s="178"/>
      <c r="Y9287" s="210">
        <f t="shared" si="733"/>
        <v>0.40841307133703547</v>
      </c>
      <c r="Z9287" s="211">
        <f t="shared" si="735"/>
        <v>0.44</v>
      </c>
      <c r="AA9287" s="178"/>
      <c r="AB9287" s="178"/>
      <c r="AC9287" s="178"/>
    </row>
    <row r="9288" spans="2:29" x14ac:dyDescent="0.35">
      <c r="B9288" s="222">
        <v>936500</v>
      </c>
      <c r="C9288" s="208">
        <v>401954</v>
      </c>
      <c r="D9288" s="309">
        <v>22107.47</v>
      </c>
      <c r="E9288" s="206">
        <v>32156.32</v>
      </c>
      <c r="F9288" s="206">
        <v>36175.86</v>
      </c>
      <c r="G9288" s="205">
        <f t="shared" si="736"/>
        <v>0.42920875600640684</v>
      </c>
      <c r="H9288" s="207">
        <f t="shared" si="737"/>
        <v>0.45</v>
      </c>
      <c r="I9288" s="213">
        <v>382484</v>
      </c>
      <c r="J9288" s="213">
        <v>21036.62</v>
      </c>
      <c r="K9288" s="212">
        <v>30598.720000000001</v>
      </c>
      <c r="L9288" s="212">
        <v>34423.56</v>
      </c>
      <c r="M9288" s="239">
        <f t="shared" si="734"/>
        <v>0.51529999999955178</v>
      </c>
      <c r="N9288" s="239"/>
      <c r="O9288" s="178"/>
      <c r="P9288" s="178"/>
      <c r="Q9288" s="178"/>
      <c r="R9288" s="178"/>
      <c r="S9288" s="178"/>
      <c r="T9288" s="178"/>
      <c r="U9288" s="178"/>
      <c r="V9288" s="178"/>
      <c r="W9288" s="178"/>
      <c r="X9288" s="178"/>
      <c r="Y9288" s="210">
        <f t="shared" si="733"/>
        <v>0.40841857981847302</v>
      </c>
      <c r="Z9288" s="211">
        <f t="shared" si="735"/>
        <v>0.46</v>
      </c>
      <c r="AA9288" s="178"/>
      <c r="AB9288" s="178"/>
      <c r="AC9288" s="178"/>
    </row>
    <row r="9289" spans="2:29" x14ac:dyDescent="0.35">
      <c r="B9289" s="222">
        <v>936600</v>
      </c>
      <c r="C9289" s="208">
        <v>401999</v>
      </c>
      <c r="D9289" s="309">
        <v>22109.94</v>
      </c>
      <c r="E9289" s="206">
        <v>32159.919999999998</v>
      </c>
      <c r="F9289" s="206">
        <v>36179.910000000003</v>
      </c>
      <c r="G9289" s="205">
        <f t="shared" si="736"/>
        <v>0.42921097587016871</v>
      </c>
      <c r="H9289" s="207">
        <f t="shared" si="737"/>
        <v>0.45</v>
      </c>
      <c r="I9289" s="213">
        <v>382528</v>
      </c>
      <c r="J9289" s="213">
        <v>21039.040000000001</v>
      </c>
      <c r="K9289" s="212">
        <v>30602.240000000002</v>
      </c>
      <c r="L9289" s="212">
        <v>34427.519999999997</v>
      </c>
      <c r="M9289" s="239">
        <f t="shared" si="734"/>
        <v>0.51519999999974975</v>
      </c>
      <c r="N9289" s="239"/>
      <c r="O9289" s="178"/>
      <c r="P9289" s="178"/>
      <c r="Q9289" s="178"/>
      <c r="R9289" s="178"/>
      <c r="S9289" s="178"/>
      <c r="T9289" s="178"/>
      <c r="U9289" s="178"/>
      <c r="V9289" s="178"/>
      <c r="W9289" s="178"/>
      <c r="X9289" s="178"/>
      <c r="Y9289" s="210">
        <f t="shared" si="733"/>
        <v>0.40842195174033741</v>
      </c>
      <c r="Z9289" s="211">
        <f t="shared" si="735"/>
        <v>0.44</v>
      </c>
      <c r="AA9289" s="178"/>
      <c r="AB9289" s="178"/>
      <c r="AC9289" s="178"/>
    </row>
    <row r="9290" spans="2:29" x14ac:dyDescent="0.35">
      <c r="B9290" s="222">
        <v>936700</v>
      </c>
      <c r="C9290" s="208">
        <v>402044</v>
      </c>
      <c r="D9290" s="309">
        <v>22112.42</v>
      </c>
      <c r="E9290" s="206">
        <v>32163.52</v>
      </c>
      <c r="F9290" s="206">
        <v>36183.96</v>
      </c>
      <c r="G9290" s="205">
        <f t="shared" si="736"/>
        <v>0.42921319525995516</v>
      </c>
      <c r="H9290" s="207">
        <f t="shared" si="737"/>
        <v>0.45</v>
      </c>
      <c r="I9290" s="213">
        <v>382574</v>
      </c>
      <c r="J9290" s="213">
        <v>21041.57</v>
      </c>
      <c r="K9290" s="212">
        <v>30605.919999999998</v>
      </c>
      <c r="L9290" s="212">
        <v>34431.660000000003</v>
      </c>
      <c r="M9290" s="239">
        <f t="shared" si="734"/>
        <v>0.51529999999998832</v>
      </c>
      <c r="N9290" s="239"/>
      <c r="O9290" s="178"/>
      <c r="P9290" s="178"/>
      <c r="Q9290" s="178"/>
      <c r="R9290" s="178"/>
      <c r="S9290" s="178"/>
      <c r="T9290" s="178"/>
      <c r="U9290" s="178"/>
      <c r="V9290" s="178"/>
      <c r="W9290" s="178"/>
      <c r="X9290" s="178"/>
      <c r="Y9290" s="210">
        <f t="shared" si="733"/>
        <v>0.40842745809757658</v>
      </c>
      <c r="Z9290" s="211">
        <f t="shared" si="735"/>
        <v>0.46</v>
      </c>
      <c r="AA9290" s="178"/>
      <c r="AB9290" s="178"/>
      <c r="AC9290" s="178"/>
    </row>
    <row r="9291" spans="2:29" x14ac:dyDescent="0.35">
      <c r="B9291" s="222">
        <v>936800</v>
      </c>
      <c r="C9291" s="208">
        <v>402089</v>
      </c>
      <c r="D9291" s="309">
        <v>22114.89</v>
      </c>
      <c r="E9291" s="206">
        <v>32167.119999999999</v>
      </c>
      <c r="F9291" s="206">
        <v>36188.01</v>
      </c>
      <c r="G9291" s="205">
        <f t="shared" si="736"/>
        <v>0.42921541417591802</v>
      </c>
      <c r="H9291" s="207">
        <f t="shared" si="737"/>
        <v>0.45</v>
      </c>
      <c r="I9291" s="213">
        <v>382618</v>
      </c>
      <c r="J9291" s="213">
        <v>21043.99</v>
      </c>
      <c r="K9291" s="212">
        <v>30609.439999999999</v>
      </c>
      <c r="L9291" s="212">
        <v>34435.620000000003</v>
      </c>
      <c r="M9291" s="239">
        <f t="shared" si="734"/>
        <v>0.51520000000025901</v>
      </c>
      <c r="N9291" s="239"/>
      <c r="O9291" s="178"/>
      <c r="P9291" s="178"/>
      <c r="Q9291" s="178"/>
      <c r="R9291" s="178"/>
      <c r="S9291" s="178"/>
      <c r="T9291" s="178"/>
      <c r="U9291" s="178"/>
      <c r="V9291" s="178"/>
      <c r="W9291" s="178"/>
      <c r="X9291" s="178"/>
      <c r="Y9291" s="210">
        <f t="shared" si="733"/>
        <v>0.40843082835183603</v>
      </c>
      <c r="Z9291" s="211">
        <f t="shared" si="735"/>
        <v>0.44</v>
      </c>
      <c r="AA9291" s="178"/>
      <c r="AB9291" s="178"/>
      <c r="AC9291" s="178"/>
    </row>
    <row r="9292" spans="2:29" x14ac:dyDescent="0.35">
      <c r="B9292" s="222">
        <v>936900</v>
      </c>
      <c r="C9292" s="208">
        <v>402134</v>
      </c>
      <c r="D9292" s="309">
        <v>22117.37</v>
      </c>
      <c r="E9292" s="206">
        <v>32170.720000000001</v>
      </c>
      <c r="F9292" s="206">
        <v>36192.06</v>
      </c>
      <c r="G9292" s="205">
        <f t="shared" si="736"/>
        <v>0.429217632618209</v>
      </c>
      <c r="H9292" s="207">
        <f t="shared" si="737"/>
        <v>0.45</v>
      </c>
      <c r="I9292" s="213">
        <v>382664</v>
      </c>
      <c r="J9292" s="213">
        <v>21046.52</v>
      </c>
      <c r="K9292" s="212">
        <v>30613.119999999999</v>
      </c>
      <c r="L9292" s="212">
        <v>34439.760000000002</v>
      </c>
      <c r="M9292" s="239">
        <f t="shared" si="734"/>
        <v>0.5152999999999156</v>
      </c>
      <c r="N9292" s="239"/>
      <c r="O9292" s="178"/>
      <c r="P9292" s="178"/>
      <c r="Q9292" s="178"/>
      <c r="R9292" s="178"/>
      <c r="S9292" s="178"/>
      <c r="T9292" s="178"/>
      <c r="U9292" s="178"/>
      <c r="V9292" s="178"/>
      <c r="W9292" s="178"/>
      <c r="X9292" s="178"/>
      <c r="Y9292" s="210">
        <f t="shared" si="733"/>
        <v>0.4084363325861885</v>
      </c>
      <c r="Z9292" s="211">
        <f t="shared" si="735"/>
        <v>0.46</v>
      </c>
      <c r="AA9292" s="178"/>
      <c r="AB9292" s="178"/>
      <c r="AC9292" s="178"/>
    </row>
    <row r="9293" spans="2:29" x14ac:dyDescent="0.35">
      <c r="B9293" s="222">
        <v>937000</v>
      </c>
      <c r="C9293" s="208">
        <v>402179</v>
      </c>
      <c r="D9293" s="309">
        <v>22119.84</v>
      </c>
      <c r="E9293" s="206">
        <v>32174.32</v>
      </c>
      <c r="F9293" s="206">
        <v>36196.11</v>
      </c>
      <c r="G9293" s="205">
        <f t="shared" si="736"/>
        <v>0.4292198505869797</v>
      </c>
      <c r="H9293" s="207">
        <f t="shared" si="737"/>
        <v>0.45</v>
      </c>
      <c r="I9293" s="213">
        <v>382708</v>
      </c>
      <c r="J9293" s="213">
        <v>21048.94</v>
      </c>
      <c r="K9293" s="212">
        <v>30616.639999999999</v>
      </c>
      <c r="L9293" s="212">
        <v>34443.72</v>
      </c>
      <c r="M9293" s="239">
        <f t="shared" si="734"/>
        <v>0.51520000000018629</v>
      </c>
      <c r="N9293" s="239"/>
      <c r="O9293" s="178"/>
      <c r="P9293" s="178"/>
      <c r="Q9293" s="178"/>
      <c r="R9293" s="178"/>
      <c r="S9293" s="178"/>
      <c r="T9293" s="178"/>
      <c r="U9293" s="178"/>
      <c r="V9293" s="178"/>
      <c r="W9293" s="178"/>
      <c r="X9293" s="178"/>
      <c r="Y9293" s="210">
        <f t="shared" si="733"/>
        <v>0.40843970117395945</v>
      </c>
      <c r="Z9293" s="211">
        <f t="shared" si="735"/>
        <v>0.44</v>
      </c>
      <c r="AA9293" s="178"/>
      <c r="AB9293" s="178"/>
      <c r="AC9293" s="178"/>
    </row>
    <row r="9294" spans="2:29" x14ac:dyDescent="0.35">
      <c r="B9294" s="222">
        <v>937100</v>
      </c>
      <c r="C9294" s="208">
        <v>402224</v>
      </c>
      <c r="D9294" s="309">
        <v>22122.32</v>
      </c>
      <c r="E9294" s="206">
        <v>32177.919999999998</v>
      </c>
      <c r="F9294" s="206">
        <v>36200.160000000003</v>
      </c>
      <c r="G9294" s="205">
        <f t="shared" si="736"/>
        <v>0.42922206808238184</v>
      </c>
      <c r="H9294" s="207">
        <f t="shared" si="737"/>
        <v>0.45</v>
      </c>
      <c r="I9294" s="213">
        <v>382754</v>
      </c>
      <c r="J9294" s="213">
        <v>21051.47</v>
      </c>
      <c r="K9294" s="212">
        <v>30620.32</v>
      </c>
      <c r="L9294" s="212">
        <v>34447.86</v>
      </c>
      <c r="M9294" s="239">
        <f t="shared" si="734"/>
        <v>0.51529999999984288</v>
      </c>
      <c r="N9294" s="239"/>
      <c r="O9294" s="178"/>
      <c r="P9294" s="178"/>
      <c r="Q9294" s="178"/>
      <c r="R9294" s="178"/>
      <c r="S9294" s="178"/>
      <c r="T9294" s="178"/>
      <c r="U9294" s="178"/>
      <c r="V9294" s="178"/>
      <c r="W9294" s="178"/>
      <c r="X9294" s="178"/>
      <c r="Y9294" s="210">
        <f t="shared" si="733"/>
        <v>0.40844520328673567</v>
      </c>
      <c r="Z9294" s="211">
        <f t="shared" si="735"/>
        <v>0.46</v>
      </c>
      <c r="AA9294" s="178"/>
      <c r="AB9294" s="178"/>
      <c r="AC9294" s="178"/>
    </row>
    <row r="9295" spans="2:29" x14ac:dyDescent="0.35">
      <c r="B9295" s="222">
        <v>937200</v>
      </c>
      <c r="C9295" s="208">
        <v>402269</v>
      </c>
      <c r="D9295" s="309">
        <v>22124.79</v>
      </c>
      <c r="E9295" s="206">
        <v>32181.52</v>
      </c>
      <c r="F9295" s="206">
        <v>36204.21</v>
      </c>
      <c r="G9295" s="205">
        <f t="shared" si="736"/>
        <v>0.42922428510456678</v>
      </c>
      <c r="H9295" s="207">
        <f t="shared" si="737"/>
        <v>0.45</v>
      </c>
      <c r="I9295" s="213">
        <v>382798</v>
      </c>
      <c r="J9295" s="213">
        <v>21053.89</v>
      </c>
      <c r="K9295" s="212">
        <v>30623.84</v>
      </c>
      <c r="L9295" s="212">
        <v>34451.82</v>
      </c>
      <c r="M9295" s="239">
        <f t="shared" si="734"/>
        <v>0.51519999999996802</v>
      </c>
      <c r="N9295" s="239"/>
      <c r="O9295" s="178"/>
      <c r="P9295" s="178"/>
      <c r="Q9295" s="178"/>
      <c r="R9295" s="178"/>
      <c r="S9295" s="178"/>
      <c r="T9295" s="178"/>
      <c r="U9295" s="178"/>
      <c r="V9295" s="178"/>
      <c r="W9295" s="178"/>
      <c r="X9295" s="178"/>
      <c r="Y9295" s="210">
        <f t="shared" si="733"/>
        <v>0.40844857020913361</v>
      </c>
      <c r="Z9295" s="211">
        <f t="shared" si="735"/>
        <v>0.44</v>
      </c>
      <c r="AA9295" s="178"/>
      <c r="AB9295" s="178"/>
      <c r="AC9295" s="178"/>
    </row>
    <row r="9296" spans="2:29" x14ac:dyDescent="0.35">
      <c r="B9296" s="222">
        <v>937300</v>
      </c>
      <c r="C9296" s="208">
        <v>402314</v>
      </c>
      <c r="D9296" s="309">
        <v>22127.27</v>
      </c>
      <c r="E9296" s="206">
        <v>32185.119999999999</v>
      </c>
      <c r="F9296" s="206">
        <v>36208.26</v>
      </c>
      <c r="G9296" s="205">
        <f t="shared" si="736"/>
        <v>0.42922650165368614</v>
      </c>
      <c r="H9296" s="207">
        <f t="shared" si="737"/>
        <v>0.45</v>
      </c>
      <c r="I9296" s="213">
        <v>382844</v>
      </c>
      <c r="J9296" s="213">
        <v>21056.42</v>
      </c>
      <c r="K9296" s="212">
        <v>30627.52</v>
      </c>
      <c r="L9296" s="212">
        <v>34455.96</v>
      </c>
      <c r="M9296" s="239">
        <f t="shared" si="734"/>
        <v>0.51530000000027942</v>
      </c>
      <c r="N9296" s="239"/>
      <c r="O9296" s="178"/>
      <c r="P9296" s="178"/>
      <c r="Q9296" s="178"/>
      <c r="R9296" s="178"/>
      <c r="S9296" s="178"/>
      <c r="T9296" s="178"/>
      <c r="U9296" s="178"/>
      <c r="V9296" s="178"/>
      <c r="W9296" s="178"/>
      <c r="X9296" s="178"/>
      <c r="Y9296" s="210">
        <f t="shared" si="733"/>
        <v>0.40845407020164304</v>
      </c>
      <c r="Z9296" s="211">
        <f t="shared" si="735"/>
        <v>0.46</v>
      </c>
      <c r="AA9296" s="178"/>
      <c r="AB9296" s="178"/>
      <c r="AC9296" s="178"/>
    </row>
    <row r="9297" spans="2:29" x14ac:dyDescent="0.35">
      <c r="B9297" s="222">
        <v>937400</v>
      </c>
      <c r="C9297" s="208">
        <v>402359</v>
      </c>
      <c r="D9297" s="309">
        <v>22129.74</v>
      </c>
      <c r="E9297" s="206">
        <v>32188.720000000001</v>
      </c>
      <c r="F9297" s="206">
        <v>36212.31</v>
      </c>
      <c r="G9297" s="205">
        <f t="shared" si="736"/>
        <v>0.42922871772989118</v>
      </c>
      <c r="H9297" s="207">
        <f t="shared" si="737"/>
        <v>0.45</v>
      </c>
      <c r="I9297" s="213">
        <v>382888</v>
      </c>
      <c r="J9297" s="213">
        <v>21058.84</v>
      </c>
      <c r="K9297" s="212">
        <v>30631.040000000001</v>
      </c>
      <c r="L9297" s="212">
        <v>34459.919999999998</v>
      </c>
      <c r="M9297" s="239">
        <f t="shared" si="734"/>
        <v>0.51519999999982247</v>
      </c>
      <c r="N9297" s="239"/>
      <c r="O9297" s="178"/>
      <c r="P9297" s="178"/>
      <c r="Q9297" s="178"/>
      <c r="R9297" s="178"/>
      <c r="S9297" s="178"/>
      <c r="T9297" s="178"/>
      <c r="U9297" s="178"/>
      <c r="V9297" s="178"/>
      <c r="W9297" s="178"/>
      <c r="X9297" s="178"/>
      <c r="Y9297" s="210">
        <f t="shared" si="733"/>
        <v>0.40845743545978236</v>
      </c>
      <c r="Z9297" s="211">
        <f t="shared" si="735"/>
        <v>0.44</v>
      </c>
      <c r="AA9297" s="178"/>
      <c r="AB9297" s="178"/>
      <c r="AC9297" s="178"/>
    </row>
    <row r="9298" spans="2:29" x14ac:dyDescent="0.35">
      <c r="B9298" s="222">
        <v>937500</v>
      </c>
      <c r="C9298" s="208">
        <v>402404</v>
      </c>
      <c r="D9298" s="309">
        <v>22132.22</v>
      </c>
      <c r="E9298" s="206">
        <v>32192.32</v>
      </c>
      <c r="F9298" s="206">
        <v>36216.36</v>
      </c>
      <c r="G9298" s="205">
        <f t="shared" si="736"/>
        <v>0.42923093333333334</v>
      </c>
      <c r="H9298" s="207">
        <f t="shared" si="737"/>
        <v>0.45</v>
      </c>
      <c r="I9298" s="213">
        <v>382934</v>
      </c>
      <c r="J9298" s="213">
        <v>21061.37</v>
      </c>
      <c r="K9298" s="212">
        <v>30634.720000000001</v>
      </c>
      <c r="L9298" s="212">
        <v>34464.06</v>
      </c>
      <c r="M9298" s="239">
        <f t="shared" si="734"/>
        <v>0.51529999999955178</v>
      </c>
      <c r="N9298" s="239"/>
      <c r="O9298" s="178"/>
      <c r="P9298" s="178"/>
      <c r="Q9298" s="178"/>
      <c r="R9298" s="178"/>
      <c r="S9298" s="178"/>
      <c r="T9298" s="178"/>
      <c r="U9298" s="178"/>
      <c r="V9298" s="178"/>
      <c r="W9298" s="178"/>
      <c r="X9298" s="178"/>
      <c r="Y9298" s="210">
        <f t="shared" si="733"/>
        <v>0.40846293333333333</v>
      </c>
      <c r="Z9298" s="211">
        <f t="shared" si="735"/>
        <v>0.46</v>
      </c>
      <c r="AA9298" s="178"/>
      <c r="AB9298" s="178"/>
      <c r="AC9298" s="178"/>
    </row>
    <row r="9299" spans="2:29" x14ac:dyDescent="0.35">
      <c r="B9299" s="222">
        <v>937600</v>
      </c>
      <c r="C9299" s="208">
        <v>402449</v>
      </c>
      <c r="D9299" s="309">
        <v>22134.69</v>
      </c>
      <c r="E9299" s="206">
        <v>32195.919999999998</v>
      </c>
      <c r="F9299" s="206">
        <v>36220.410000000003</v>
      </c>
      <c r="G9299" s="205">
        <f t="shared" si="736"/>
        <v>0.42923314846416383</v>
      </c>
      <c r="H9299" s="207">
        <f t="shared" si="737"/>
        <v>0.45</v>
      </c>
      <c r="I9299" s="213">
        <v>382978</v>
      </c>
      <c r="J9299" s="213">
        <v>21063.79</v>
      </c>
      <c r="K9299" s="212">
        <v>30638.240000000002</v>
      </c>
      <c r="L9299" s="212">
        <v>34468.019999999997</v>
      </c>
      <c r="M9299" s="239">
        <f t="shared" si="734"/>
        <v>0.51519999999974975</v>
      </c>
      <c r="N9299" s="239"/>
      <c r="O9299" s="178"/>
      <c r="P9299" s="178"/>
      <c r="Q9299" s="178"/>
      <c r="R9299" s="178"/>
      <c r="S9299" s="178"/>
      <c r="T9299" s="178"/>
      <c r="U9299" s="178"/>
      <c r="V9299" s="178"/>
      <c r="W9299" s="178"/>
      <c r="X9299" s="178"/>
      <c r="Y9299" s="210">
        <f t="shared" si="733"/>
        <v>0.40846629692832764</v>
      </c>
      <c r="Z9299" s="211">
        <f t="shared" si="735"/>
        <v>0.44</v>
      </c>
      <c r="AA9299" s="178"/>
      <c r="AB9299" s="178"/>
      <c r="AC9299" s="178"/>
    </row>
    <row r="9300" spans="2:29" x14ac:dyDescent="0.35">
      <c r="B9300" s="222">
        <v>937700</v>
      </c>
      <c r="C9300" s="208">
        <v>402494</v>
      </c>
      <c r="D9300" s="309">
        <v>22137.17</v>
      </c>
      <c r="E9300" s="206">
        <v>32199.52</v>
      </c>
      <c r="F9300" s="206">
        <v>36224.46</v>
      </c>
      <c r="G9300" s="205">
        <f t="shared" si="736"/>
        <v>0.42923536312253385</v>
      </c>
      <c r="H9300" s="207">
        <f t="shared" si="737"/>
        <v>0.45</v>
      </c>
      <c r="I9300" s="213">
        <v>383024</v>
      </c>
      <c r="J9300" s="213">
        <v>21066.32</v>
      </c>
      <c r="K9300" s="212">
        <v>30641.919999999998</v>
      </c>
      <c r="L9300" s="212">
        <v>34472.160000000003</v>
      </c>
      <c r="M9300" s="239">
        <f t="shared" si="734"/>
        <v>0.51529999999998832</v>
      </c>
      <c r="N9300" s="239"/>
      <c r="O9300" s="178"/>
      <c r="P9300" s="178"/>
      <c r="Q9300" s="178"/>
      <c r="R9300" s="178"/>
      <c r="S9300" s="178"/>
      <c r="T9300" s="178"/>
      <c r="U9300" s="178"/>
      <c r="V9300" s="178"/>
      <c r="W9300" s="178"/>
      <c r="X9300" s="178"/>
      <c r="Y9300" s="210">
        <f t="shared" si="733"/>
        <v>0.40847179268422734</v>
      </c>
      <c r="Z9300" s="211">
        <f t="shared" si="735"/>
        <v>0.46</v>
      </c>
      <c r="AA9300" s="178"/>
      <c r="AB9300" s="178"/>
      <c r="AC9300" s="178"/>
    </row>
    <row r="9301" spans="2:29" x14ac:dyDescent="0.35">
      <c r="B9301" s="222">
        <v>937800</v>
      </c>
      <c r="C9301" s="208">
        <v>402539</v>
      </c>
      <c r="D9301" s="309">
        <v>22139.64</v>
      </c>
      <c r="E9301" s="206">
        <v>32203.119999999999</v>
      </c>
      <c r="F9301" s="206">
        <v>36228.51</v>
      </c>
      <c r="G9301" s="205">
        <f t="shared" si="736"/>
        <v>0.42923757730859458</v>
      </c>
      <c r="H9301" s="207">
        <f t="shared" si="737"/>
        <v>0.45</v>
      </c>
      <c r="I9301" s="213">
        <v>383068</v>
      </c>
      <c r="J9301" s="213">
        <v>21068.74</v>
      </c>
      <c r="K9301" s="212">
        <v>30645.439999999999</v>
      </c>
      <c r="L9301" s="212">
        <v>34476.120000000003</v>
      </c>
      <c r="M9301" s="239">
        <f t="shared" si="734"/>
        <v>0.51520000000025901</v>
      </c>
      <c r="N9301" s="239"/>
      <c r="O9301" s="178"/>
      <c r="P9301" s="178"/>
      <c r="Q9301" s="178"/>
      <c r="R9301" s="178"/>
      <c r="S9301" s="178"/>
      <c r="T9301" s="178"/>
      <c r="U9301" s="178"/>
      <c r="V9301" s="178"/>
      <c r="W9301" s="178"/>
      <c r="X9301" s="178"/>
      <c r="Y9301" s="210">
        <f t="shared" si="733"/>
        <v>0.40847515461718914</v>
      </c>
      <c r="Z9301" s="211">
        <f t="shared" si="735"/>
        <v>0.44</v>
      </c>
      <c r="AA9301" s="178"/>
      <c r="AB9301" s="178"/>
      <c r="AC9301" s="178"/>
    </row>
    <row r="9302" spans="2:29" x14ac:dyDescent="0.35">
      <c r="B9302" s="222">
        <v>937900</v>
      </c>
      <c r="C9302" s="208">
        <v>402584</v>
      </c>
      <c r="D9302" s="309">
        <v>22142.12</v>
      </c>
      <c r="E9302" s="206">
        <v>32206.720000000001</v>
      </c>
      <c r="F9302" s="206">
        <v>36232.559999999998</v>
      </c>
      <c r="G9302" s="205">
        <f t="shared" si="736"/>
        <v>0.42923979102249704</v>
      </c>
      <c r="H9302" s="207">
        <f t="shared" si="737"/>
        <v>0.45</v>
      </c>
      <c r="I9302" s="213">
        <v>383114</v>
      </c>
      <c r="J9302" s="213">
        <v>21071.27</v>
      </c>
      <c r="K9302" s="212">
        <v>30649.119999999999</v>
      </c>
      <c r="L9302" s="212">
        <v>34480.26</v>
      </c>
      <c r="M9302" s="239">
        <f t="shared" si="734"/>
        <v>0.5152999999999156</v>
      </c>
      <c r="N9302" s="239"/>
      <c r="O9302" s="178"/>
      <c r="P9302" s="178"/>
      <c r="Q9302" s="178"/>
      <c r="R9302" s="178"/>
      <c r="S9302" s="178"/>
      <c r="T9302" s="178"/>
      <c r="U9302" s="178"/>
      <c r="V9302" s="178"/>
      <c r="W9302" s="178"/>
      <c r="X9302" s="178"/>
      <c r="Y9302" s="210">
        <f t="shared" si="733"/>
        <v>0.40848064825674379</v>
      </c>
      <c r="Z9302" s="211">
        <f t="shared" si="735"/>
        <v>0.46</v>
      </c>
      <c r="AA9302" s="178"/>
      <c r="AB9302" s="178"/>
      <c r="AC9302" s="178"/>
    </row>
    <row r="9303" spans="2:29" x14ac:dyDescent="0.35">
      <c r="B9303" s="222">
        <v>938000</v>
      </c>
      <c r="C9303" s="208">
        <v>402629</v>
      </c>
      <c r="D9303" s="309">
        <v>22144.59</v>
      </c>
      <c r="E9303" s="206">
        <v>32210.32</v>
      </c>
      <c r="F9303" s="206">
        <v>36236.61</v>
      </c>
      <c r="G9303" s="205">
        <f t="shared" si="736"/>
        <v>0.42924200426439235</v>
      </c>
      <c r="H9303" s="207">
        <f t="shared" si="737"/>
        <v>0.45</v>
      </c>
      <c r="I9303" s="213">
        <v>383158</v>
      </c>
      <c r="J9303" s="213">
        <v>21073.69</v>
      </c>
      <c r="K9303" s="212">
        <v>30652.639999999999</v>
      </c>
      <c r="L9303" s="212">
        <v>34484.22</v>
      </c>
      <c r="M9303" s="239">
        <f t="shared" si="734"/>
        <v>0.51520000000018629</v>
      </c>
      <c r="N9303" s="239"/>
      <c r="O9303" s="178"/>
      <c r="P9303" s="178"/>
      <c r="Q9303" s="178"/>
      <c r="R9303" s="178"/>
      <c r="S9303" s="178"/>
      <c r="T9303" s="178"/>
      <c r="U9303" s="178"/>
      <c r="V9303" s="178"/>
      <c r="W9303" s="178"/>
      <c r="X9303" s="178"/>
      <c r="Y9303" s="210">
        <f t="shared" si="733"/>
        <v>0.40848400852878464</v>
      </c>
      <c r="Z9303" s="211">
        <f t="shared" si="735"/>
        <v>0.44</v>
      </c>
      <c r="AA9303" s="178"/>
      <c r="AB9303" s="178"/>
      <c r="AC9303" s="178"/>
    </row>
    <row r="9304" spans="2:29" x14ac:dyDescent="0.35">
      <c r="B9304" s="222">
        <v>938100</v>
      </c>
      <c r="C9304" s="208">
        <v>402674</v>
      </c>
      <c r="D9304" s="309">
        <v>22147.07</v>
      </c>
      <c r="E9304" s="206">
        <v>32213.919999999998</v>
      </c>
      <c r="F9304" s="206">
        <v>36240.660000000003</v>
      </c>
      <c r="G9304" s="205">
        <f t="shared" si="736"/>
        <v>0.42924421703443127</v>
      </c>
      <c r="H9304" s="207">
        <f t="shared" si="737"/>
        <v>0.45</v>
      </c>
      <c r="I9304" s="213">
        <v>383204</v>
      </c>
      <c r="J9304" s="213">
        <v>21076.22</v>
      </c>
      <c r="K9304" s="212">
        <v>30656.32</v>
      </c>
      <c r="L9304" s="212">
        <v>34488.36</v>
      </c>
      <c r="M9304" s="239">
        <f t="shared" si="734"/>
        <v>0.51529999999984288</v>
      </c>
      <c r="N9304" s="239"/>
      <c r="O9304" s="178"/>
      <c r="P9304" s="178"/>
      <c r="Q9304" s="178"/>
      <c r="R9304" s="178"/>
      <c r="S9304" s="178"/>
      <c r="T9304" s="178"/>
      <c r="U9304" s="178"/>
      <c r="V9304" s="178"/>
      <c r="W9304" s="178"/>
      <c r="X9304" s="178"/>
      <c r="Y9304" s="210">
        <f t="shared" si="733"/>
        <v>0.4084895000532992</v>
      </c>
      <c r="Z9304" s="211">
        <f t="shared" si="735"/>
        <v>0.46</v>
      </c>
      <c r="AA9304" s="178"/>
      <c r="AB9304" s="178"/>
      <c r="AC9304" s="178"/>
    </row>
    <row r="9305" spans="2:29" x14ac:dyDescent="0.35">
      <c r="B9305" s="222">
        <v>938200</v>
      </c>
      <c r="C9305" s="208">
        <v>402719</v>
      </c>
      <c r="D9305" s="309">
        <v>22149.54</v>
      </c>
      <c r="E9305" s="206">
        <v>32217.52</v>
      </c>
      <c r="F9305" s="206">
        <v>36244.71</v>
      </c>
      <c r="G9305" s="205">
        <f t="shared" si="736"/>
        <v>0.42924642933276486</v>
      </c>
      <c r="H9305" s="207">
        <f t="shared" si="737"/>
        <v>0.45</v>
      </c>
      <c r="I9305" s="213">
        <v>383248</v>
      </c>
      <c r="J9305" s="213">
        <v>21078.639999999999</v>
      </c>
      <c r="K9305" s="212">
        <v>30659.84</v>
      </c>
      <c r="L9305" s="212">
        <v>34492.32</v>
      </c>
      <c r="M9305" s="239">
        <f t="shared" si="734"/>
        <v>0.51519999999996802</v>
      </c>
      <c r="N9305" s="239"/>
      <c r="O9305" s="178"/>
      <c r="P9305" s="178"/>
      <c r="Q9305" s="178"/>
      <c r="R9305" s="178"/>
      <c r="S9305" s="178"/>
      <c r="T9305" s="178"/>
      <c r="U9305" s="178"/>
      <c r="V9305" s="178"/>
      <c r="W9305" s="178"/>
      <c r="X9305" s="178"/>
      <c r="Y9305" s="210">
        <f t="shared" si="733"/>
        <v>0.40849285866552976</v>
      </c>
      <c r="Z9305" s="211">
        <f t="shared" si="735"/>
        <v>0.44</v>
      </c>
      <c r="AA9305" s="178"/>
      <c r="AB9305" s="178"/>
      <c r="AC9305" s="178"/>
    </row>
    <row r="9306" spans="2:29" x14ac:dyDescent="0.35">
      <c r="B9306" s="222">
        <v>938300</v>
      </c>
      <c r="C9306" s="208">
        <v>402764</v>
      </c>
      <c r="D9306" s="309">
        <v>22152.02</v>
      </c>
      <c r="E9306" s="206">
        <v>32221.119999999999</v>
      </c>
      <c r="F9306" s="206">
        <v>36248.76</v>
      </c>
      <c r="G9306" s="205">
        <f t="shared" si="736"/>
        <v>0.42924864115954386</v>
      </c>
      <c r="H9306" s="207">
        <f t="shared" si="737"/>
        <v>0.45</v>
      </c>
      <c r="I9306" s="213">
        <v>383294</v>
      </c>
      <c r="J9306" s="213">
        <v>21081.17</v>
      </c>
      <c r="K9306" s="212">
        <v>30663.52</v>
      </c>
      <c r="L9306" s="212">
        <v>34496.46</v>
      </c>
      <c r="M9306" s="239">
        <f t="shared" si="734"/>
        <v>0.51530000000027942</v>
      </c>
      <c r="N9306" s="239"/>
      <c r="O9306" s="178"/>
      <c r="P9306" s="178"/>
      <c r="Q9306" s="178"/>
      <c r="R9306" s="178"/>
      <c r="S9306" s="178"/>
      <c r="T9306" s="178"/>
      <c r="U9306" s="178"/>
      <c r="V9306" s="178"/>
      <c r="W9306" s="178"/>
      <c r="X9306" s="178"/>
      <c r="Y9306" s="210">
        <f t="shared" si="733"/>
        <v>0.40849834807630819</v>
      </c>
      <c r="Z9306" s="211">
        <f t="shared" si="735"/>
        <v>0.46</v>
      </c>
      <c r="AA9306" s="178"/>
      <c r="AB9306" s="178"/>
      <c r="AC9306" s="178"/>
    </row>
    <row r="9307" spans="2:29" x14ac:dyDescent="0.35">
      <c r="B9307" s="222">
        <v>938400</v>
      </c>
      <c r="C9307" s="208">
        <v>402809</v>
      </c>
      <c r="D9307" s="309">
        <v>22154.49</v>
      </c>
      <c r="E9307" s="206">
        <v>32224.720000000001</v>
      </c>
      <c r="F9307" s="206">
        <v>36252.81</v>
      </c>
      <c r="G9307" s="205">
        <f t="shared" si="736"/>
        <v>0.42925085251491901</v>
      </c>
      <c r="H9307" s="207">
        <f t="shared" si="737"/>
        <v>0.45</v>
      </c>
      <c r="I9307" s="213">
        <v>383338</v>
      </c>
      <c r="J9307" s="213">
        <v>21083.59</v>
      </c>
      <c r="K9307" s="212">
        <v>30667.040000000001</v>
      </c>
      <c r="L9307" s="212">
        <v>34500.42</v>
      </c>
      <c r="M9307" s="239">
        <f t="shared" si="734"/>
        <v>0.51519999999982247</v>
      </c>
      <c r="N9307" s="239"/>
      <c r="O9307" s="178"/>
      <c r="P9307" s="178"/>
      <c r="Q9307" s="178"/>
      <c r="R9307" s="178"/>
      <c r="S9307" s="178"/>
      <c r="T9307" s="178"/>
      <c r="U9307" s="178"/>
      <c r="V9307" s="178"/>
      <c r="W9307" s="178"/>
      <c r="X9307" s="178"/>
      <c r="Y9307" s="210">
        <f t="shared" si="733"/>
        <v>0.40850170502983801</v>
      </c>
      <c r="Z9307" s="211">
        <f t="shared" si="735"/>
        <v>0.44</v>
      </c>
      <c r="AA9307" s="178"/>
      <c r="AB9307" s="178"/>
      <c r="AC9307" s="178"/>
    </row>
    <row r="9308" spans="2:29" x14ac:dyDescent="0.35">
      <c r="B9308" s="222">
        <v>938500</v>
      </c>
      <c r="C9308" s="208">
        <v>402854</v>
      </c>
      <c r="D9308" s="309">
        <v>22156.97</v>
      </c>
      <c r="E9308" s="206">
        <v>32228.32</v>
      </c>
      <c r="F9308" s="206">
        <v>36256.86</v>
      </c>
      <c r="G9308" s="205">
        <f t="shared" si="736"/>
        <v>0.42925306339904101</v>
      </c>
      <c r="H9308" s="207">
        <f t="shared" si="737"/>
        <v>0.45</v>
      </c>
      <c r="I9308" s="213">
        <v>383384</v>
      </c>
      <c r="J9308" s="213">
        <v>21086.12</v>
      </c>
      <c r="K9308" s="212">
        <v>30670.720000000001</v>
      </c>
      <c r="L9308" s="212">
        <v>34504.559999999998</v>
      </c>
      <c r="M9308" s="239">
        <f t="shared" si="734"/>
        <v>0.51529999999955178</v>
      </c>
      <c r="N9308" s="239"/>
      <c r="O9308" s="178"/>
      <c r="P9308" s="178"/>
      <c r="Q9308" s="178"/>
      <c r="R9308" s="178"/>
      <c r="S9308" s="178"/>
      <c r="T9308" s="178"/>
      <c r="U9308" s="178"/>
      <c r="V9308" s="178"/>
      <c r="W9308" s="178"/>
      <c r="X9308" s="178"/>
      <c r="Y9308" s="210">
        <f t="shared" si="733"/>
        <v>0.40850719232818328</v>
      </c>
      <c r="Z9308" s="211">
        <f t="shared" si="735"/>
        <v>0.46</v>
      </c>
      <c r="AA9308" s="178"/>
      <c r="AB9308" s="178"/>
      <c r="AC9308" s="178"/>
    </row>
    <row r="9309" spans="2:29" x14ac:dyDescent="0.35">
      <c r="B9309" s="222">
        <v>938600</v>
      </c>
      <c r="C9309" s="208">
        <v>402899</v>
      </c>
      <c r="D9309" s="309">
        <v>22159.439999999999</v>
      </c>
      <c r="E9309" s="206">
        <v>32231.919999999998</v>
      </c>
      <c r="F9309" s="206">
        <v>36260.910000000003</v>
      </c>
      <c r="G9309" s="205">
        <f t="shared" si="736"/>
        <v>0.42925527381206052</v>
      </c>
      <c r="H9309" s="207">
        <f t="shared" si="737"/>
        <v>0.45</v>
      </c>
      <c r="I9309" s="213">
        <v>383428</v>
      </c>
      <c r="J9309" s="213">
        <v>21088.54</v>
      </c>
      <c r="K9309" s="212">
        <v>30674.240000000002</v>
      </c>
      <c r="L9309" s="212">
        <v>34508.519999999997</v>
      </c>
      <c r="M9309" s="239">
        <f t="shared" si="734"/>
        <v>0.51519999999974975</v>
      </c>
      <c r="N9309" s="239"/>
      <c r="O9309" s="178"/>
      <c r="P9309" s="178"/>
      <c r="Q9309" s="178"/>
      <c r="R9309" s="178"/>
      <c r="S9309" s="178"/>
      <c r="T9309" s="178"/>
      <c r="U9309" s="178"/>
      <c r="V9309" s="178"/>
      <c r="W9309" s="178"/>
      <c r="X9309" s="178"/>
      <c r="Y9309" s="210">
        <f t="shared" si="733"/>
        <v>0.40851054762412103</v>
      </c>
      <c r="Z9309" s="211">
        <f t="shared" si="735"/>
        <v>0.44</v>
      </c>
      <c r="AA9309" s="178"/>
      <c r="AB9309" s="178"/>
      <c r="AC9309" s="178"/>
    </row>
    <row r="9310" spans="2:29" x14ac:dyDescent="0.35">
      <c r="B9310" s="222">
        <v>938700</v>
      </c>
      <c r="C9310" s="208">
        <v>402944</v>
      </c>
      <c r="D9310" s="309">
        <v>22161.919999999998</v>
      </c>
      <c r="E9310" s="206">
        <v>32235.52</v>
      </c>
      <c r="F9310" s="206">
        <v>36264.959999999999</v>
      </c>
      <c r="G9310" s="205">
        <f t="shared" si="736"/>
        <v>0.42925748375412803</v>
      </c>
      <c r="H9310" s="207">
        <f t="shared" si="737"/>
        <v>0.45</v>
      </c>
      <c r="I9310" s="213">
        <v>383474</v>
      </c>
      <c r="J9310" s="213">
        <v>21091.07</v>
      </c>
      <c r="K9310" s="212">
        <v>30677.919999999998</v>
      </c>
      <c r="L9310" s="212">
        <v>34512.660000000003</v>
      </c>
      <c r="M9310" s="239">
        <f t="shared" si="734"/>
        <v>0.51529999999998832</v>
      </c>
      <c r="N9310" s="239"/>
      <c r="O9310" s="178"/>
      <c r="P9310" s="178"/>
      <c r="Q9310" s="178"/>
      <c r="R9310" s="178"/>
      <c r="S9310" s="178"/>
      <c r="T9310" s="178"/>
      <c r="U9310" s="178"/>
      <c r="V9310" s="178"/>
      <c r="W9310" s="178"/>
      <c r="X9310" s="178"/>
      <c r="Y9310" s="210">
        <f t="shared" si="733"/>
        <v>0.40851603281133481</v>
      </c>
      <c r="Z9310" s="211">
        <f t="shared" si="735"/>
        <v>0.46</v>
      </c>
      <c r="AA9310" s="178"/>
      <c r="AB9310" s="178"/>
      <c r="AC9310" s="178"/>
    </row>
    <row r="9311" spans="2:29" x14ac:dyDescent="0.35">
      <c r="B9311" s="222">
        <v>938800</v>
      </c>
      <c r="C9311" s="208">
        <v>402989</v>
      </c>
      <c r="D9311" s="309">
        <v>22164.39</v>
      </c>
      <c r="E9311" s="206">
        <v>32239.119999999999</v>
      </c>
      <c r="F9311" s="206">
        <v>36269.01</v>
      </c>
      <c r="G9311" s="205">
        <f t="shared" si="736"/>
        <v>0.42925969322539415</v>
      </c>
      <c r="H9311" s="207">
        <f t="shared" si="737"/>
        <v>0.45</v>
      </c>
      <c r="I9311" s="213">
        <v>383518</v>
      </c>
      <c r="J9311" s="213">
        <v>21093.49</v>
      </c>
      <c r="K9311" s="212">
        <v>30681.439999999999</v>
      </c>
      <c r="L9311" s="212">
        <v>34516.620000000003</v>
      </c>
      <c r="M9311" s="239">
        <f t="shared" si="734"/>
        <v>0.51520000000025901</v>
      </c>
      <c r="N9311" s="239"/>
      <c r="O9311" s="178"/>
      <c r="P9311" s="178"/>
      <c r="Q9311" s="178"/>
      <c r="R9311" s="178"/>
      <c r="S9311" s="178"/>
      <c r="T9311" s="178"/>
      <c r="U9311" s="178"/>
      <c r="V9311" s="178"/>
      <c r="W9311" s="178"/>
      <c r="X9311" s="178"/>
      <c r="Y9311" s="210">
        <f t="shared" si="733"/>
        <v>0.40851938645078822</v>
      </c>
      <c r="Z9311" s="211">
        <f t="shared" si="735"/>
        <v>0.44</v>
      </c>
      <c r="AA9311" s="178"/>
      <c r="AB9311" s="178"/>
      <c r="AC9311" s="178"/>
    </row>
    <row r="9312" spans="2:29" x14ac:dyDescent="0.35">
      <c r="B9312" s="222">
        <v>938900</v>
      </c>
      <c r="C9312" s="208">
        <v>403034</v>
      </c>
      <c r="D9312" s="309">
        <v>22166.87</v>
      </c>
      <c r="E9312" s="206">
        <v>32242.720000000001</v>
      </c>
      <c r="F9312" s="206">
        <v>36273.06</v>
      </c>
      <c r="G9312" s="205">
        <f t="shared" si="736"/>
        <v>0.42926190222600918</v>
      </c>
      <c r="H9312" s="207">
        <f t="shared" si="737"/>
        <v>0.45</v>
      </c>
      <c r="I9312" s="213">
        <v>383564</v>
      </c>
      <c r="J9312" s="213">
        <v>21096.02</v>
      </c>
      <c r="K9312" s="212">
        <v>30685.119999999999</v>
      </c>
      <c r="L9312" s="212">
        <v>34520.76</v>
      </c>
      <c r="M9312" s="239">
        <f t="shared" si="734"/>
        <v>0.5152999999999156</v>
      </c>
      <c r="N9312" s="239"/>
      <c r="O9312" s="178"/>
      <c r="P9312" s="178"/>
      <c r="Q9312" s="178"/>
      <c r="R9312" s="178"/>
      <c r="S9312" s="178"/>
      <c r="T9312" s="178"/>
      <c r="U9312" s="178"/>
      <c r="V9312" s="178"/>
      <c r="W9312" s="178"/>
      <c r="X9312" s="178"/>
      <c r="Y9312" s="210">
        <f t="shared" si="733"/>
        <v>0.40852486952817124</v>
      </c>
      <c r="Z9312" s="211">
        <f t="shared" si="735"/>
        <v>0.46</v>
      </c>
      <c r="AA9312" s="178"/>
      <c r="AB9312" s="178"/>
      <c r="AC9312" s="178"/>
    </row>
    <row r="9313" spans="2:29" x14ac:dyDescent="0.35">
      <c r="B9313" s="222">
        <v>939000</v>
      </c>
      <c r="C9313" s="208">
        <v>403079</v>
      </c>
      <c r="D9313" s="309">
        <v>22169.34</v>
      </c>
      <c r="E9313" s="206">
        <v>32246.32</v>
      </c>
      <c r="F9313" s="206">
        <v>36277.11</v>
      </c>
      <c r="G9313" s="205">
        <f t="shared" si="736"/>
        <v>0.42926411075612353</v>
      </c>
      <c r="H9313" s="207">
        <f t="shared" si="737"/>
        <v>0.45</v>
      </c>
      <c r="I9313" s="213">
        <v>383608</v>
      </c>
      <c r="J9313" s="213">
        <v>21098.44</v>
      </c>
      <c r="K9313" s="212">
        <v>30688.639999999999</v>
      </c>
      <c r="L9313" s="212">
        <v>34524.720000000001</v>
      </c>
      <c r="M9313" s="239">
        <f t="shared" si="734"/>
        <v>0.51520000000018629</v>
      </c>
      <c r="N9313" s="239"/>
      <c r="O9313" s="178"/>
      <c r="P9313" s="178"/>
      <c r="Q9313" s="178"/>
      <c r="R9313" s="178"/>
      <c r="S9313" s="178"/>
      <c r="T9313" s="178"/>
      <c r="U9313" s="178"/>
      <c r="V9313" s="178"/>
      <c r="W9313" s="178"/>
      <c r="X9313" s="178"/>
      <c r="Y9313" s="210">
        <f t="shared" si="733"/>
        <v>0.40852822151224705</v>
      </c>
      <c r="Z9313" s="211">
        <f t="shared" si="735"/>
        <v>0.44</v>
      </c>
      <c r="AA9313" s="178"/>
      <c r="AB9313" s="178"/>
      <c r="AC9313" s="178"/>
    </row>
    <row r="9314" spans="2:29" x14ac:dyDescent="0.35">
      <c r="B9314" s="222">
        <v>939100</v>
      </c>
      <c r="C9314" s="208">
        <v>403124</v>
      </c>
      <c r="D9314" s="309">
        <v>22171.82</v>
      </c>
      <c r="E9314" s="206">
        <v>32249.919999999998</v>
      </c>
      <c r="F9314" s="206">
        <v>36281.160000000003</v>
      </c>
      <c r="G9314" s="205">
        <f t="shared" si="736"/>
        <v>0.42926631881588756</v>
      </c>
      <c r="H9314" s="207">
        <f t="shared" si="737"/>
        <v>0.45</v>
      </c>
      <c r="I9314" s="213">
        <v>383654</v>
      </c>
      <c r="J9314" s="213">
        <v>21100.97</v>
      </c>
      <c r="K9314" s="212">
        <v>30692.32</v>
      </c>
      <c r="L9314" s="212">
        <v>34528.86</v>
      </c>
      <c r="M9314" s="239">
        <f t="shared" si="734"/>
        <v>0.51529999999984288</v>
      </c>
      <c r="N9314" s="239"/>
      <c r="O9314" s="178"/>
      <c r="P9314" s="178"/>
      <c r="Q9314" s="178"/>
      <c r="R9314" s="178"/>
      <c r="S9314" s="178"/>
      <c r="T9314" s="178"/>
      <c r="U9314" s="178"/>
      <c r="V9314" s="178"/>
      <c r="W9314" s="178"/>
      <c r="X9314" s="178"/>
      <c r="Y9314" s="210">
        <f t="shared" si="733"/>
        <v>0.40853370248109894</v>
      </c>
      <c r="Z9314" s="211">
        <f t="shared" si="735"/>
        <v>0.46</v>
      </c>
      <c r="AA9314" s="178"/>
      <c r="AB9314" s="178"/>
      <c r="AC9314" s="178"/>
    </row>
    <row r="9315" spans="2:29" x14ac:dyDescent="0.35">
      <c r="B9315" s="222">
        <v>939200</v>
      </c>
      <c r="C9315" s="208">
        <v>403169</v>
      </c>
      <c r="D9315" s="309">
        <v>22174.29</v>
      </c>
      <c r="E9315" s="206">
        <v>32253.52</v>
      </c>
      <c r="F9315" s="206">
        <v>36285.21</v>
      </c>
      <c r="G9315" s="205">
        <f t="shared" si="736"/>
        <v>0.42926852640545143</v>
      </c>
      <c r="H9315" s="207">
        <f t="shared" si="737"/>
        <v>0.45</v>
      </c>
      <c r="I9315" s="213">
        <v>383698</v>
      </c>
      <c r="J9315" s="213">
        <v>21103.39</v>
      </c>
      <c r="K9315" s="212">
        <v>30695.84</v>
      </c>
      <c r="L9315" s="212">
        <v>34532.82</v>
      </c>
      <c r="M9315" s="239">
        <f t="shared" si="734"/>
        <v>0.51519999999996802</v>
      </c>
      <c r="N9315" s="239"/>
      <c r="O9315" s="178"/>
      <c r="P9315" s="178"/>
      <c r="Q9315" s="178"/>
      <c r="R9315" s="178"/>
      <c r="S9315" s="178"/>
      <c r="T9315" s="178"/>
      <c r="U9315" s="178"/>
      <c r="V9315" s="178"/>
      <c r="W9315" s="178"/>
      <c r="X9315" s="178"/>
      <c r="Y9315" s="210">
        <f t="shared" si="733"/>
        <v>0.40853705281090291</v>
      </c>
      <c r="Z9315" s="211">
        <f t="shared" si="735"/>
        <v>0.44</v>
      </c>
      <c r="AA9315" s="178"/>
      <c r="AB9315" s="178"/>
      <c r="AC9315" s="178"/>
    </row>
    <row r="9316" spans="2:29" x14ac:dyDescent="0.35">
      <c r="B9316" s="222">
        <v>939300</v>
      </c>
      <c r="C9316" s="208">
        <v>403214</v>
      </c>
      <c r="D9316" s="309">
        <v>22176.77</v>
      </c>
      <c r="E9316" s="206">
        <v>32257.119999999999</v>
      </c>
      <c r="F9316" s="206">
        <v>36289.26</v>
      </c>
      <c r="G9316" s="205">
        <f t="shared" si="736"/>
        <v>0.42927073352496542</v>
      </c>
      <c r="H9316" s="207">
        <f t="shared" si="737"/>
        <v>0.45</v>
      </c>
      <c r="I9316" s="213">
        <v>383744</v>
      </c>
      <c r="J9316" s="213">
        <v>21105.919999999998</v>
      </c>
      <c r="K9316" s="212">
        <v>30699.52</v>
      </c>
      <c r="L9316" s="212">
        <v>34536.959999999999</v>
      </c>
      <c r="M9316" s="239">
        <f t="shared" si="734"/>
        <v>0.51530000000027942</v>
      </c>
      <c r="N9316" s="239"/>
      <c r="O9316" s="178"/>
      <c r="P9316" s="178"/>
      <c r="Q9316" s="178"/>
      <c r="R9316" s="178"/>
      <c r="S9316" s="178"/>
      <c r="T9316" s="178"/>
      <c r="U9316" s="178"/>
      <c r="V9316" s="178"/>
      <c r="W9316" s="178"/>
      <c r="X9316" s="178"/>
      <c r="Y9316" s="210">
        <f t="shared" si="733"/>
        <v>0.40854253167252208</v>
      </c>
      <c r="Z9316" s="211">
        <f t="shared" si="735"/>
        <v>0.46</v>
      </c>
      <c r="AA9316" s="178"/>
      <c r="AB9316" s="178"/>
      <c r="AC9316" s="178"/>
    </row>
    <row r="9317" spans="2:29" x14ac:dyDescent="0.35">
      <c r="B9317" s="222">
        <v>939400</v>
      </c>
      <c r="C9317" s="208">
        <v>403259</v>
      </c>
      <c r="D9317" s="309">
        <v>22179.24</v>
      </c>
      <c r="E9317" s="206">
        <v>32260.720000000001</v>
      </c>
      <c r="F9317" s="206">
        <v>36293.31</v>
      </c>
      <c r="G9317" s="205">
        <f t="shared" si="736"/>
        <v>0.42927294017457951</v>
      </c>
      <c r="H9317" s="207">
        <f t="shared" si="737"/>
        <v>0.45</v>
      </c>
      <c r="I9317" s="213">
        <v>383788</v>
      </c>
      <c r="J9317" s="213">
        <v>21108.34</v>
      </c>
      <c r="K9317" s="212">
        <v>30703.040000000001</v>
      </c>
      <c r="L9317" s="212">
        <v>34540.92</v>
      </c>
      <c r="M9317" s="239">
        <f t="shared" si="734"/>
        <v>0.51519999999982247</v>
      </c>
      <c r="N9317" s="239"/>
      <c r="O9317" s="178"/>
      <c r="P9317" s="178"/>
      <c r="Q9317" s="178"/>
      <c r="R9317" s="178"/>
      <c r="S9317" s="178"/>
      <c r="T9317" s="178"/>
      <c r="U9317" s="178"/>
      <c r="V9317" s="178"/>
      <c r="W9317" s="178"/>
      <c r="X9317" s="178"/>
      <c r="Y9317" s="210">
        <f t="shared" si="733"/>
        <v>0.40854588034915906</v>
      </c>
      <c r="Z9317" s="211">
        <f t="shared" si="735"/>
        <v>0.44</v>
      </c>
      <c r="AA9317" s="178"/>
      <c r="AB9317" s="178"/>
      <c r="AC9317" s="178"/>
    </row>
    <row r="9318" spans="2:29" x14ac:dyDescent="0.35">
      <c r="B9318" s="222">
        <v>939500</v>
      </c>
      <c r="C9318" s="208">
        <v>403304</v>
      </c>
      <c r="D9318" s="309">
        <v>22181.72</v>
      </c>
      <c r="E9318" s="206">
        <v>32264.32</v>
      </c>
      <c r="F9318" s="206">
        <v>36297.360000000001</v>
      </c>
      <c r="G9318" s="205">
        <f t="shared" si="736"/>
        <v>0.42927514635444386</v>
      </c>
      <c r="H9318" s="207">
        <f t="shared" si="737"/>
        <v>0.45</v>
      </c>
      <c r="I9318" s="213">
        <v>383834</v>
      </c>
      <c r="J9318" s="213">
        <v>21110.87</v>
      </c>
      <c r="K9318" s="212">
        <v>30706.720000000001</v>
      </c>
      <c r="L9318" s="212">
        <v>34545.06</v>
      </c>
      <c r="M9318" s="239">
        <f t="shared" si="734"/>
        <v>0.51529999999955178</v>
      </c>
      <c r="N9318" s="239"/>
      <c r="O9318" s="178"/>
      <c r="P9318" s="178"/>
      <c r="Q9318" s="178"/>
      <c r="R9318" s="178"/>
      <c r="S9318" s="178"/>
      <c r="T9318" s="178"/>
      <c r="U9318" s="178"/>
      <c r="V9318" s="178"/>
      <c r="W9318" s="178"/>
      <c r="X9318" s="178"/>
      <c r="Y9318" s="210">
        <f t="shared" si="733"/>
        <v>0.40855135710484303</v>
      </c>
      <c r="Z9318" s="211">
        <f t="shared" si="735"/>
        <v>0.46</v>
      </c>
      <c r="AA9318" s="178"/>
      <c r="AB9318" s="178"/>
      <c r="AC9318" s="178"/>
    </row>
    <row r="9319" spans="2:29" x14ac:dyDescent="0.35">
      <c r="B9319" s="222">
        <v>939600</v>
      </c>
      <c r="C9319" s="208">
        <v>403349</v>
      </c>
      <c r="D9319" s="309">
        <v>22184.19</v>
      </c>
      <c r="E9319" s="206">
        <v>32267.919999999998</v>
      </c>
      <c r="F9319" s="206">
        <v>36301.410000000003</v>
      </c>
      <c r="G9319" s="205">
        <f t="shared" si="736"/>
        <v>0.42927735206470841</v>
      </c>
      <c r="H9319" s="207">
        <f t="shared" si="737"/>
        <v>0.45</v>
      </c>
      <c r="I9319" s="213">
        <v>383878</v>
      </c>
      <c r="J9319" s="213">
        <v>21113.29</v>
      </c>
      <c r="K9319" s="212">
        <v>30710.240000000002</v>
      </c>
      <c r="L9319" s="212">
        <v>34549.019999999997</v>
      </c>
      <c r="M9319" s="239">
        <f t="shared" si="734"/>
        <v>0.51519999999974975</v>
      </c>
      <c r="N9319" s="239"/>
      <c r="O9319" s="178"/>
      <c r="P9319" s="178"/>
      <c r="Q9319" s="178"/>
      <c r="R9319" s="178"/>
      <c r="S9319" s="178"/>
      <c r="T9319" s="178"/>
      <c r="U9319" s="178"/>
      <c r="V9319" s="178"/>
      <c r="W9319" s="178"/>
      <c r="X9319" s="178"/>
      <c r="Y9319" s="210">
        <f t="shared" si="733"/>
        <v>0.40855470412941675</v>
      </c>
      <c r="Z9319" s="211">
        <f t="shared" si="735"/>
        <v>0.44</v>
      </c>
      <c r="AA9319" s="178"/>
      <c r="AB9319" s="178"/>
      <c r="AC9319" s="178"/>
    </row>
    <row r="9320" spans="2:29" x14ac:dyDescent="0.35">
      <c r="B9320" s="222">
        <v>939700</v>
      </c>
      <c r="C9320" s="208">
        <v>403394</v>
      </c>
      <c r="D9320" s="309">
        <v>22186.67</v>
      </c>
      <c r="E9320" s="206">
        <v>32271.52</v>
      </c>
      <c r="F9320" s="206">
        <v>36305.46</v>
      </c>
      <c r="G9320" s="205">
        <f t="shared" si="736"/>
        <v>0.42927955730552303</v>
      </c>
      <c r="H9320" s="207">
        <f t="shared" si="737"/>
        <v>0.45</v>
      </c>
      <c r="I9320" s="213">
        <v>383924</v>
      </c>
      <c r="J9320" s="213">
        <v>21115.82</v>
      </c>
      <c r="K9320" s="212">
        <v>30713.919999999998</v>
      </c>
      <c r="L9320" s="212">
        <v>34553.160000000003</v>
      </c>
      <c r="M9320" s="239">
        <f t="shared" si="734"/>
        <v>0.51529999999998832</v>
      </c>
      <c r="N9320" s="239"/>
      <c r="O9320" s="178"/>
      <c r="P9320" s="178"/>
      <c r="Q9320" s="178"/>
      <c r="R9320" s="178"/>
      <c r="S9320" s="178"/>
      <c r="T9320" s="178"/>
      <c r="U9320" s="178"/>
      <c r="V9320" s="178"/>
      <c r="W9320" s="178"/>
      <c r="X9320" s="178"/>
      <c r="Y9320" s="210">
        <f t="shared" si="733"/>
        <v>0.40856017878046186</v>
      </c>
      <c r="Z9320" s="211">
        <f t="shared" si="735"/>
        <v>0.46</v>
      </c>
      <c r="AA9320" s="178"/>
      <c r="AB9320" s="178"/>
      <c r="AC9320" s="178"/>
    </row>
    <row r="9321" spans="2:29" x14ac:dyDescent="0.35">
      <c r="B9321" s="222">
        <v>939800</v>
      </c>
      <c r="C9321" s="208">
        <v>403439</v>
      </c>
      <c r="D9321" s="309">
        <v>22189.14</v>
      </c>
      <c r="E9321" s="206">
        <v>32275.119999999999</v>
      </c>
      <c r="F9321" s="206">
        <v>36309.51</v>
      </c>
      <c r="G9321" s="205">
        <f t="shared" si="736"/>
        <v>0.42928176207703767</v>
      </c>
      <c r="H9321" s="207">
        <f t="shared" si="737"/>
        <v>0.45</v>
      </c>
      <c r="I9321" s="213">
        <v>383968</v>
      </c>
      <c r="J9321" s="213">
        <v>21118.240000000002</v>
      </c>
      <c r="K9321" s="212">
        <v>30717.439999999999</v>
      </c>
      <c r="L9321" s="212">
        <v>34557.120000000003</v>
      </c>
      <c r="M9321" s="239">
        <f t="shared" si="734"/>
        <v>0.51520000000025901</v>
      </c>
      <c r="N9321" s="239"/>
      <c r="O9321" s="178"/>
      <c r="P9321" s="178"/>
      <c r="Q9321" s="178"/>
      <c r="R9321" s="178"/>
      <c r="S9321" s="178"/>
      <c r="T9321" s="178"/>
      <c r="U9321" s="178"/>
      <c r="V9321" s="178"/>
      <c r="W9321" s="178"/>
      <c r="X9321" s="178"/>
      <c r="Y9321" s="210">
        <f t="shared" si="733"/>
        <v>0.40856352415407532</v>
      </c>
      <c r="Z9321" s="211">
        <f t="shared" si="735"/>
        <v>0.44</v>
      </c>
      <c r="AA9321" s="178"/>
      <c r="AB9321" s="178"/>
      <c r="AC9321" s="178"/>
    </row>
    <row r="9322" spans="2:29" x14ac:dyDescent="0.35">
      <c r="B9322" s="222">
        <v>939900</v>
      </c>
      <c r="C9322" s="208">
        <v>403484</v>
      </c>
      <c r="D9322" s="309">
        <v>22191.62</v>
      </c>
      <c r="E9322" s="206">
        <v>32278.720000000001</v>
      </c>
      <c r="F9322" s="206">
        <v>36313.56</v>
      </c>
      <c r="G9322" s="205">
        <f t="shared" si="736"/>
        <v>0.42928396637940208</v>
      </c>
      <c r="H9322" s="207">
        <f t="shared" si="737"/>
        <v>0.45</v>
      </c>
      <c r="I9322" s="213">
        <v>384014</v>
      </c>
      <c r="J9322" s="213">
        <v>21120.77</v>
      </c>
      <c r="K9322" s="212">
        <v>30721.119999999999</v>
      </c>
      <c r="L9322" s="212">
        <v>34561.26</v>
      </c>
      <c r="M9322" s="239">
        <f t="shared" si="734"/>
        <v>0.5152999999999156</v>
      </c>
      <c r="N9322" s="239"/>
      <c r="O9322" s="178"/>
      <c r="P9322" s="178"/>
      <c r="Q9322" s="178"/>
      <c r="R9322" s="178"/>
      <c r="S9322" s="178"/>
      <c r="T9322" s="178"/>
      <c r="U9322" s="178"/>
      <c r="V9322" s="178"/>
      <c r="W9322" s="178"/>
      <c r="X9322" s="178"/>
      <c r="Y9322" s="210">
        <f t="shared" si="733"/>
        <v>0.40856899670177677</v>
      </c>
      <c r="Z9322" s="211">
        <f t="shared" si="735"/>
        <v>0.46</v>
      </c>
      <c r="AA9322" s="178"/>
      <c r="AB9322" s="178"/>
      <c r="AC9322" s="178"/>
    </row>
    <row r="9323" spans="2:29" x14ac:dyDescent="0.35">
      <c r="B9323" s="222">
        <v>940000</v>
      </c>
      <c r="C9323" s="208">
        <v>403529</v>
      </c>
      <c r="D9323" s="309">
        <v>22194.09</v>
      </c>
      <c r="E9323" s="206">
        <v>32282.32</v>
      </c>
      <c r="F9323" s="206">
        <v>36317.61</v>
      </c>
      <c r="G9323" s="205">
        <f t="shared" si="736"/>
        <v>0.42928617021276594</v>
      </c>
      <c r="H9323" s="207">
        <f t="shared" si="737"/>
        <v>0.45</v>
      </c>
      <c r="I9323" s="213">
        <v>384058</v>
      </c>
      <c r="J9323" s="213">
        <v>21123.19</v>
      </c>
      <c r="K9323" s="212">
        <v>30724.639999999999</v>
      </c>
      <c r="L9323" s="212">
        <v>34565.22</v>
      </c>
      <c r="M9323" s="239">
        <f t="shared" si="734"/>
        <v>0.51520000000018629</v>
      </c>
      <c r="N9323" s="239"/>
      <c r="O9323" s="178"/>
      <c r="P9323" s="178"/>
      <c r="Q9323" s="178"/>
      <c r="R9323" s="178"/>
      <c r="S9323" s="178"/>
      <c r="T9323" s="178"/>
      <c r="U9323" s="178"/>
      <c r="V9323" s="178"/>
      <c r="W9323" s="178"/>
      <c r="X9323" s="178"/>
      <c r="Y9323" s="210">
        <f t="shared" si="733"/>
        <v>0.40857234042553192</v>
      </c>
      <c r="Z9323" s="211">
        <f t="shared" si="735"/>
        <v>0.44</v>
      </c>
      <c r="AA9323" s="178"/>
      <c r="AB9323" s="178"/>
      <c r="AC9323" s="178"/>
    </row>
    <row r="9324" spans="2:29" x14ac:dyDescent="0.35">
      <c r="B9324" s="222">
        <v>940100</v>
      </c>
      <c r="C9324" s="208">
        <v>403574</v>
      </c>
      <c r="D9324" s="309">
        <v>22196.57</v>
      </c>
      <c r="E9324" s="206">
        <v>32285.919999999998</v>
      </c>
      <c r="F9324" s="206">
        <v>36321.660000000003</v>
      </c>
      <c r="G9324" s="205">
        <f t="shared" si="736"/>
        <v>0.429288373577279</v>
      </c>
      <c r="H9324" s="207">
        <f t="shared" si="737"/>
        <v>0.45</v>
      </c>
      <c r="I9324" s="213">
        <v>384104</v>
      </c>
      <c r="J9324" s="213">
        <v>21125.72</v>
      </c>
      <c r="K9324" s="212">
        <v>30728.32</v>
      </c>
      <c r="L9324" s="212">
        <v>34569.360000000001</v>
      </c>
      <c r="M9324" s="239">
        <f t="shared" si="734"/>
        <v>0.51529999999984288</v>
      </c>
      <c r="N9324" s="239"/>
      <c r="O9324" s="178"/>
      <c r="P9324" s="178"/>
      <c r="Q9324" s="178"/>
      <c r="R9324" s="178"/>
      <c r="S9324" s="178"/>
      <c r="T9324" s="178"/>
      <c r="U9324" s="178"/>
      <c r="V9324" s="178"/>
      <c r="W9324" s="178"/>
      <c r="X9324" s="178"/>
      <c r="Y9324" s="210">
        <f t="shared" si="733"/>
        <v>0.40857781087118394</v>
      </c>
      <c r="Z9324" s="211">
        <f t="shared" si="735"/>
        <v>0.46</v>
      </c>
      <c r="AA9324" s="178"/>
      <c r="AB9324" s="178"/>
      <c r="AC9324" s="178"/>
    </row>
    <row r="9325" spans="2:29" x14ac:dyDescent="0.35">
      <c r="B9325" s="222">
        <v>940200</v>
      </c>
      <c r="C9325" s="208">
        <v>403619</v>
      </c>
      <c r="D9325" s="309">
        <v>22199.040000000001</v>
      </c>
      <c r="E9325" s="206">
        <v>32289.52</v>
      </c>
      <c r="F9325" s="206">
        <v>36325.71</v>
      </c>
      <c r="G9325" s="205">
        <f t="shared" si="736"/>
        <v>0.42929057647309082</v>
      </c>
      <c r="H9325" s="207">
        <f t="shared" si="737"/>
        <v>0.45</v>
      </c>
      <c r="I9325" s="213">
        <v>384148</v>
      </c>
      <c r="J9325" s="213">
        <v>21128.14</v>
      </c>
      <c r="K9325" s="212">
        <v>30731.84</v>
      </c>
      <c r="L9325" s="212">
        <v>34573.32</v>
      </c>
      <c r="M9325" s="239">
        <f t="shared" si="734"/>
        <v>0.51519999999996802</v>
      </c>
      <c r="N9325" s="239"/>
      <c r="O9325" s="178"/>
      <c r="P9325" s="178"/>
      <c r="Q9325" s="178"/>
      <c r="R9325" s="178"/>
      <c r="S9325" s="178"/>
      <c r="T9325" s="178"/>
      <c r="U9325" s="178"/>
      <c r="V9325" s="178"/>
      <c r="W9325" s="178"/>
      <c r="X9325" s="178"/>
      <c r="Y9325" s="210">
        <f t="shared" si="733"/>
        <v>0.40858115294618164</v>
      </c>
      <c r="Z9325" s="211">
        <f t="shared" si="735"/>
        <v>0.44</v>
      </c>
      <c r="AA9325" s="178"/>
      <c r="AB9325" s="178"/>
      <c r="AC9325" s="178"/>
    </row>
    <row r="9326" spans="2:29" x14ac:dyDescent="0.35">
      <c r="B9326" s="222">
        <v>940300</v>
      </c>
      <c r="C9326" s="208">
        <v>403664</v>
      </c>
      <c r="D9326" s="309">
        <v>22201.52</v>
      </c>
      <c r="E9326" s="206">
        <v>32293.119999999999</v>
      </c>
      <c r="F9326" s="206">
        <v>36329.760000000002</v>
      </c>
      <c r="G9326" s="205">
        <f t="shared" si="736"/>
        <v>0.42929277890035095</v>
      </c>
      <c r="H9326" s="207">
        <f t="shared" si="737"/>
        <v>0.45</v>
      </c>
      <c r="I9326" s="213">
        <v>384194</v>
      </c>
      <c r="J9326" s="213">
        <v>21130.67</v>
      </c>
      <c r="K9326" s="212">
        <v>30735.52</v>
      </c>
      <c r="L9326" s="212">
        <v>34577.46</v>
      </c>
      <c r="M9326" s="239">
        <f t="shared" si="734"/>
        <v>0.51530000000027942</v>
      </c>
      <c r="N9326" s="239"/>
      <c r="O9326" s="178"/>
      <c r="P9326" s="178"/>
      <c r="Q9326" s="178"/>
      <c r="R9326" s="178"/>
      <c r="S9326" s="178"/>
      <c r="T9326" s="178"/>
      <c r="U9326" s="178"/>
      <c r="V9326" s="178"/>
      <c r="W9326" s="178"/>
      <c r="X9326" s="178"/>
      <c r="Y9326" s="210">
        <f t="shared" si="733"/>
        <v>0.40858662129107731</v>
      </c>
      <c r="Z9326" s="211">
        <f t="shared" si="735"/>
        <v>0.46</v>
      </c>
      <c r="AA9326" s="178"/>
      <c r="AB9326" s="178"/>
      <c r="AC9326" s="178"/>
    </row>
    <row r="9327" spans="2:29" x14ac:dyDescent="0.35">
      <c r="B9327" s="222">
        <v>940400</v>
      </c>
      <c r="C9327" s="208">
        <v>403709</v>
      </c>
      <c r="D9327" s="309">
        <v>22203.99</v>
      </c>
      <c r="E9327" s="206">
        <v>32296.720000000001</v>
      </c>
      <c r="F9327" s="206">
        <v>36333.81</v>
      </c>
      <c r="G9327" s="205">
        <f t="shared" si="736"/>
        <v>0.42929498085920886</v>
      </c>
      <c r="H9327" s="207">
        <f t="shared" si="737"/>
        <v>0.45</v>
      </c>
      <c r="I9327" s="213">
        <v>384238</v>
      </c>
      <c r="J9327" s="213">
        <v>21133.09</v>
      </c>
      <c r="K9327" s="212">
        <v>30739.040000000001</v>
      </c>
      <c r="L9327" s="212">
        <v>34581.42</v>
      </c>
      <c r="M9327" s="239">
        <f t="shared" si="734"/>
        <v>0.51519999999982247</v>
      </c>
      <c r="N9327" s="239"/>
      <c r="O9327" s="178"/>
      <c r="P9327" s="178"/>
      <c r="Q9327" s="178"/>
      <c r="R9327" s="178"/>
      <c r="S9327" s="178"/>
      <c r="T9327" s="178"/>
      <c r="U9327" s="178"/>
      <c r="V9327" s="178"/>
      <c r="W9327" s="178"/>
      <c r="X9327" s="178"/>
      <c r="Y9327" s="210">
        <f t="shared" si="733"/>
        <v>0.40858996171841772</v>
      </c>
      <c r="Z9327" s="211">
        <f t="shared" si="735"/>
        <v>0.44</v>
      </c>
      <c r="AA9327" s="178"/>
      <c r="AB9327" s="178"/>
      <c r="AC9327" s="178"/>
    </row>
    <row r="9328" spans="2:29" x14ac:dyDescent="0.35">
      <c r="B9328" s="222">
        <v>940500</v>
      </c>
      <c r="C9328" s="208">
        <v>403754</v>
      </c>
      <c r="D9328" s="309">
        <v>22206.47</v>
      </c>
      <c r="E9328" s="206">
        <v>32300.32</v>
      </c>
      <c r="F9328" s="206">
        <v>36337.86</v>
      </c>
      <c r="G9328" s="205">
        <f t="shared" si="736"/>
        <v>0.42929718234981395</v>
      </c>
      <c r="H9328" s="207">
        <f t="shared" si="737"/>
        <v>0.45</v>
      </c>
      <c r="I9328" s="213">
        <v>384284</v>
      </c>
      <c r="J9328" s="213">
        <v>21135.62</v>
      </c>
      <c r="K9328" s="212">
        <v>30742.720000000001</v>
      </c>
      <c r="L9328" s="212">
        <v>34585.56</v>
      </c>
      <c r="M9328" s="239">
        <f t="shared" si="734"/>
        <v>0.51529999999955178</v>
      </c>
      <c r="N9328" s="239"/>
      <c r="O9328" s="178"/>
      <c r="P9328" s="178"/>
      <c r="Q9328" s="178"/>
      <c r="R9328" s="178"/>
      <c r="S9328" s="178"/>
      <c r="T9328" s="178"/>
      <c r="U9328" s="178"/>
      <c r="V9328" s="178"/>
      <c r="W9328" s="178"/>
      <c r="X9328" s="178"/>
      <c r="Y9328" s="210">
        <f t="shared" si="733"/>
        <v>0.40859542796384901</v>
      </c>
      <c r="Z9328" s="211">
        <f t="shared" si="735"/>
        <v>0.46</v>
      </c>
      <c r="AA9328" s="178"/>
      <c r="AB9328" s="178"/>
      <c r="AC9328" s="178"/>
    </row>
    <row r="9329" spans="2:29" x14ac:dyDescent="0.35">
      <c r="B9329" s="222">
        <v>940600</v>
      </c>
      <c r="C9329" s="208">
        <v>403799</v>
      </c>
      <c r="D9329" s="309">
        <v>22208.94</v>
      </c>
      <c r="E9329" s="206">
        <v>32303.919999999998</v>
      </c>
      <c r="F9329" s="206">
        <v>36341.910000000003</v>
      </c>
      <c r="G9329" s="205">
        <f t="shared" si="736"/>
        <v>0.42929938337231555</v>
      </c>
      <c r="H9329" s="207">
        <f t="shared" si="737"/>
        <v>0.45</v>
      </c>
      <c r="I9329" s="213">
        <v>384328</v>
      </c>
      <c r="J9329" s="213">
        <v>21138.04</v>
      </c>
      <c r="K9329" s="212">
        <v>30746.240000000002</v>
      </c>
      <c r="L9329" s="212">
        <v>34589.519999999997</v>
      </c>
      <c r="M9329" s="239">
        <f t="shared" si="734"/>
        <v>0.51519999999974975</v>
      </c>
      <c r="N9329" s="239"/>
      <c r="O9329" s="178"/>
      <c r="P9329" s="178"/>
      <c r="Q9329" s="178"/>
      <c r="R9329" s="178"/>
      <c r="S9329" s="178"/>
      <c r="T9329" s="178"/>
      <c r="U9329" s="178"/>
      <c r="V9329" s="178"/>
      <c r="W9329" s="178"/>
      <c r="X9329" s="178"/>
      <c r="Y9329" s="210">
        <f t="shared" si="733"/>
        <v>0.40859876674463108</v>
      </c>
      <c r="Z9329" s="211">
        <f t="shared" si="735"/>
        <v>0.44</v>
      </c>
      <c r="AA9329" s="178"/>
      <c r="AB9329" s="178"/>
      <c r="AC9329" s="178"/>
    </row>
    <row r="9330" spans="2:29" x14ac:dyDescent="0.35">
      <c r="B9330" s="222">
        <v>940700</v>
      </c>
      <c r="C9330" s="208">
        <v>403844</v>
      </c>
      <c r="D9330" s="309">
        <v>22211.42</v>
      </c>
      <c r="E9330" s="206">
        <v>32307.52</v>
      </c>
      <c r="F9330" s="206">
        <v>36345.96</v>
      </c>
      <c r="G9330" s="205">
        <f t="shared" si="736"/>
        <v>0.42930158392686296</v>
      </c>
      <c r="H9330" s="207">
        <f t="shared" si="737"/>
        <v>0.45</v>
      </c>
      <c r="I9330" s="213">
        <v>384374</v>
      </c>
      <c r="J9330" s="213">
        <v>21140.57</v>
      </c>
      <c r="K9330" s="212">
        <v>30749.919999999998</v>
      </c>
      <c r="L9330" s="212">
        <v>34593.660000000003</v>
      </c>
      <c r="M9330" s="239">
        <f t="shared" si="734"/>
        <v>0.51529999999998832</v>
      </c>
      <c r="N9330" s="239"/>
      <c r="O9330" s="178"/>
      <c r="P9330" s="178"/>
      <c r="Q9330" s="178"/>
      <c r="R9330" s="178"/>
      <c r="S9330" s="178"/>
      <c r="T9330" s="178"/>
      <c r="U9330" s="178"/>
      <c r="V9330" s="178"/>
      <c r="W9330" s="178"/>
      <c r="X9330" s="178"/>
      <c r="Y9330" s="210">
        <f t="shared" si="733"/>
        <v>0.40860423089188902</v>
      </c>
      <c r="Z9330" s="211">
        <f t="shared" si="735"/>
        <v>0.46</v>
      </c>
      <c r="AA9330" s="178"/>
      <c r="AB9330" s="178"/>
      <c r="AC9330" s="178"/>
    </row>
    <row r="9331" spans="2:29" x14ac:dyDescent="0.35">
      <c r="B9331" s="222">
        <v>940800</v>
      </c>
      <c r="C9331" s="208">
        <v>403889</v>
      </c>
      <c r="D9331" s="309">
        <v>22213.89</v>
      </c>
      <c r="E9331" s="206">
        <v>32311.119999999999</v>
      </c>
      <c r="F9331" s="206">
        <v>36350.01</v>
      </c>
      <c r="G9331" s="205">
        <f t="shared" si="736"/>
        <v>0.42930378401360542</v>
      </c>
      <c r="H9331" s="207">
        <f t="shared" si="737"/>
        <v>0.45</v>
      </c>
      <c r="I9331" s="213">
        <v>384418</v>
      </c>
      <c r="J9331" s="213">
        <v>21142.99</v>
      </c>
      <c r="K9331" s="212">
        <v>30753.439999999999</v>
      </c>
      <c r="L9331" s="212">
        <v>34597.620000000003</v>
      </c>
      <c r="M9331" s="239">
        <f t="shared" si="734"/>
        <v>0.51520000000025901</v>
      </c>
      <c r="N9331" s="239"/>
      <c r="O9331" s="178"/>
      <c r="P9331" s="178"/>
      <c r="Q9331" s="178"/>
      <c r="R9331" s="178"/>
      <c r="S9331" s="178"/>
      <c r="T9331" s="178"/>
      <c r="U9331" s="178"/>
      <c r="V9331" s="178"/>
      <c r="W9331" s="178"/>
      <c r="X9331" s="178"/>
      <c r="Y9331" s="210">
        <f t="shared" si="733"/>
        <v>0.40860756802721088</v>
      </c>
      <c r="Z9331" s="211">
        <f t="shared" si="735"/>
        <v>0.44</v>
      </c>
      <c r="AA9331" s="178"/>
      <c r="AB9331" s="178"/>
      <c r="AC9331" s="178"/>
    </row>
    <row r="9332" spans="2:29" x14ac:dyDescent="0.35">
      <c r="B9332" s="222">
        <v>940900</v>
      </c>
      <c r="C9332" s="208">
        <v>403934</v>
      </c>
      <c r="D9332" s="309">
        <v>22216.37</v>
      </c>
      <c r="E9332" s="206">
        <v>32314.720000000001</v>
      </c>
      <c r="F9332" s="206">
        <v>36354.06</v>
      </c>
      <c r="G9332" s="205">
        <f t="shared" si="736"/>
        <v>0.42930598363269212</v>
      </c>
      <c r="H9332" s="207">
        <f t="shared" si="737"/>
        <v>0.45</v>
      </c>
      <c r="I9332" s="213">
        <v>384464</v>
      </c>
      <c r="J9332" s="213">
        <v>21145.52</v>
      </c>
      <c r="K9332" s="212">
        <v>30757.119999999999</v>
      </c>
      <c r="L9332" s="212">
        <v>34601.760000000002</v>
      </c>
      <c r="M9332" s="239">
        <f t="shared" si="734"/>
        <v>0.5152999999999156</v>
      </c>
      <c r="N9332" s="239"/>
      <c r="O9332" s="178"/>
      <c r="P9332" s="178"/>
      <c r="Q9332" s="178"/>
      <c r="R9332" s="178"/>
      <c r="S9332" s="178"/>
      <c r="T9332" s="178"/>
      <c r="U9332" s="178"/>
      <c r="V9332" s="178"/>
      <c r="W9332" s="178"/>
      <c r="X9332" s="178"/>
      <c r="Y9332" s="210">
        <f t="shared" si="733"/>
        <v>0.40861303007758532</v>
      </c>
      <c r="Z9332" s="211">
        <f t="shared" si="735"/>
        <v>0.46</v>
      </c>
      <c r="AA9332" s="178"/>
      <c r="AB9332" s="178"/>
      <c r="AC9332" s="178"/>
    </row>
    <row r="9333" spans="2:29" x14ac:dyDescent="0.35">
      <c r="B9333" s="222">
        <v>941000</v>
      </c>
      <c r="C9333" s="208">
        <v>403979</v>
      </c>
      <c r="D9333" s="309">
        <v>22218.84</v>
      </c>
      <c r="E9333" s="206">
        <v>32318.32</v>
      </c>
      <c r="F9333" s="206">
        <v>36358.11</v>
      </c>
      <c r="G9333" s="205">
        <f t="shared" si="736"/>
        <v>0.42930818278427207</v>
      </c>
      <c r="H9333" s="207">
        <f t="shared" si="737"/>
        <v>0.45</v>
      </c>
      <c r="I9333" s="213">
        <v>384508</v>
      </c>
      <c r="J9333" s="213">
        <v>21147.94</v>
      </c>
      <c r="K9333" s="212">
        <v>30760.639999999999</v>
      </c>
      <c r="L9333" s="212">
        <v>34605.72</v>
      </c>
      <c r="M9333" s="239">
        <f t="shared" si="734"/>
        <v>0.51520000000018629</v>
      </c>
      <c r="N9333" s="239"/>
      <c r="O9333" s="178"/>
      <c r="P9333" s="178"/>
      <c r="Q9333" s="178"/>
      <c r="R9333" s="178"/>
      <c r="S9333" s="178"/>
      <c r="T9333" s="178"/>
      <c r="U9333" s="178"/>
      <c r="V9333" s="178"/>
      <c r="W9333" s="178"/>
      <c r="X9333" s="178"/>
      <c r="Y9333" s="210">
        <f t="shared" si="733"/>
        <v>0.40861636556854408</v>
      </c>
      <c r="Z9333" s="211">
        <f t="shared" si="735"/>
        <v>0.44</v>
      </c>
      <c r="AA9333" s="178"/>
      <c r="AB9333" s="178"/>
      <c r="AC9333" s="178"/>
    </row>
    <row r="9334" spans="2:29" x14ac:dyDescent="0.35">
      <c r="B9334" s="222">
        <v>941100</v>
      </c>
      <c r="C9334" s="208">
        <v>404024</v>
      </c>
      <c r="D9334" s="309">
        <v>22221.32</v>
      </c>
      <c r="E9334" s="206">
        <v>32321.919999999998</v>
      </c>
      <c r="F9334" s="206">
        <v>36362.160000000003</v>
      </c>
      <c r="G9334" s="205">
        <f t="shared" si="736"/>
        <v>0.42931038146849432</v>
      </c>
      <c r="H9334" s="207">
        <f t="shared" si="737"/>
        <v>0.45</v>
      </c>
      <c r="I9334" s="213">
        <v>384554</v>
      </c>
      <c r="J9334" s="213">
        <v>21150.47</v>
      </c>
      <c r="K9334" s="212">
        <v>30764.32</v>
      </c>
      <c r="L9334" s="212">
        <v>34609.86</v>
      </c>
      <c r="M9334" s="239">
        <f t="shared" si="734"/>
        <v>0.51529999999984288</v>
      </c>
      <c r="N9334" s="239"/>
      <c r="O9334" s="178"/>
      <c r="P9334" s="178"/>
      <c r="Q9334" s="178"/>
      <c r="R9334" s="178"/>
      <c r="S9334" s="178"/>
      <c r="T9334" s="178"/>
      <c r="U9334" s="178"/>
      <c r="V9334" s="178"/>
      <c r="W9334" s="178"/>
      <c r="X9334" s="178"/>
      <c r="Y9334" s="210">
        <f t="shared" si="733"/>
        <v>0.40862182552332377</v>
      </c>
      <c r="Z9334" s="211">
        <f t="shared" si="735"/>
        <v>0.46</v>
      </c>
      <c r="AA9334" s="178"/>
      <c r="AB9334" s="178"/>
      <c r="AC9334" s="178"/>
    </row>
    <row r="9335" spans="2:29" x14ac:dyDescent="0.35">
      <c r="B9335" s="222">
        <v>941200</v>
      </c>
      <c r="C9335" s="208">
        <v>404069</v>
      </c>
      <c r="D9335" s="309">
        <v>22223.79</v>
      </c>
      <c r="E9335" s="206">
        <v>32325.52</v>
      </c>
      <c r="F9335" s="206">
        <v>36366.21</v>
      </c>
      <c r="G9335" s="205">
        <f t="shared" si="736"/>
        <v>0.42931257968550784</v>
      </c>
      <c r="H9335" s="207">
        <f t="shared" si="737"/>
        <v>0.45</v>
      </c>
      <c r="I9335" s="213">
        <v>384598</v>
      </c>
      <c r="J9335" s="213">
        <v>21152.89</v>
      </c>
      <c r="K9335" s="212">
        <v>30767.84</v>
      </c>
      <c r="L9335" s="212">
        <v>34613.82</v>
      </c>
      <c r="M9335" s="239">
        <f t="shared" si="734"/>
        <v>0.51519999999996802</v>
      </c>
      <c r="N9335" s="239"/>
      <c r="O9335" s="178"/>
      <c r="P9335" s="178"/>
      <c r="Q9335" s="178"/>
      <c r="R9335" s="178"/>
      <c r="S9335" s="178"/>
      <c r="T9335" s="178"/>
      <c r="U9335" s="178"/>
      <c r="V9335" s="178"/>
      <c r="W9335" s="178"/>
      <c r="X9335" s="178"/>
      <c r="Y9335" s="210">
        <f t="shared" si="733"/>
        <v>0.40862515937101573</v>
      </c>
      <c r="Z9335" s="211">
        <f t="shared" si="735"/>
        <v>0.44</v>
      </c>
      <c r="AA9335" s="178"/>
      <c r="AB9335" s="178"/>
      <c r="AC9335" s="178"/>
    </row>
    <row r="9336" spans="2:29" x14ac:dyDescent="0.35">
      <c r="B9336" s="222">
        <v>941300</v>
      </c>
      <c r="C9336" s="208">
        <v>404114</v>
      </c>
      <c r="D9336" s="309">
        <v>22226.27</v>
      </c>
      <c r="E9336" s="206">
        <v>32329.119999999999</v>
      </c>
      <c r="F9336" s="206">
        <v>36370.26</v>
      </c>
      <c r="G9336" s="205">
        <f t="shared" si="736"/>
        <v>0.42931477743546159</v>
      </c>
      <c r="H9336" s="207">
        <f t="shared" si="737"/>
        <v>0.45</v>
      </c>
      <c r="I9336" s="213">
        <v>384644</v>
      </c>
      <c r="J9336" s="213">
        <v>21155.42</v>
      </c>
      <c r="K9336" s="212">
        <v>30771.52</v>
      </c>
      <c r="L9336" s="212">
        <v>34617.96</v>
      </c>
      <c r="M9336" s="239">
        <f t="shared" si="734"/>
        <v>0.51530000000027942</v>
      </c>
      <c r="N9336" s="239"/>
      <c r="O9336" s="178"/>
      <c r="P9336" s="178"/>
      <c r="Q9336" s="178"/>
      <c r="R9336" s="178"/>
      <c r="S9336" s="178"/>
      <c r="T9336" s="178"/>
      <c r="U9336" s="178"/>
      <c r="V9336" s="178"/>
      <c r="W9336" s="178"/>
      <c r="X9336" s="178"/>
      <c r="Y9336" s="210">
        <f t="shared" si="733"/>
        <v>0.40863061723148836</v>
      </c>
      <c r="Z9336" s="211">
        <f t="shared" si="735"/>
        <v>0.46</v>
      </c>
      <c r="AA9336" s="178"/>
      <c r="AB9336" s="178"/>
      <c r="AC9336" s="178"/>
    </row>
    <row r="9337" spans="2:29" x14ac:dyDescent="0.35">
      <c r="B9337" s="222">
        <v>941400</v>
      </c>
      <c r="C9337" s="208">
        <v>404159</v>
      </c>
      <c r="D9337" s="309">
        <v>22228.74</v>
      </c>
      <c r="E9337" s="206">
        <v>32332.720000000001</v>
      </c>
      <c r="F9337" s="206">
        <v>36374.31</v>
      </c>
      <c r="G9337" s="205">
        <f t="shared" si="736"/>
        <v>0.42931697471850433</v>
      </c>
      <c r="H9337" s="207">
        <f t="shared" si="737"/>
        <v>0.45</v>
      </c>
      <c r="I9337" s="213">
        <v>384688</v>
      </c>
      <c r="J9337" s="213">
        <v>21157.84</v>
      </c>
      <c r="K9337" s="212">
        <v>30775.040000000001</v>
      </c>
      <c r="L9337" s="212">
        <v>34621.919999999998</v>
      </c>
      <c r="M9337" s="239">
        <f t="shared" si="734"/>
        <v>0.51519999999982247</v>
      </c>
      <c r="N9337" s="239"/>
      <c r="O9337" s="178"/>
      <c r="P9337" s="178"/>
      <c r="Q9337" s="178"/>
      <c r="R9337" s="178"/>
      <c r="S9337" s="178"/>
      <c r="T9337" s="178"/>
      <c r="U9337" s="178"/>
      <c r="V9337" s="178"/>
      <c r="W9337" s="178"/>
      <c r="X9337" s="178"/>
      <c r="Y9337" s="210">
        <f t="shared" si="733"/>
        <v>0.4086339494370087</v>
      </c>
      <c r="Z9337" s="211">
        <f t="shared" si="735"/>
        <v>0.44</v>
      </c>
      <c r="AA9337" s="178"/>
      <c r="AB9337" s="178"/>
      <c r="AC9337" s="178"/>
    </row>
    <row r="9338" spans="2:29" x14ac:dyDescent="0.35">
      <c r="B9338" s="222">
        <v>941500</v>
      </c>
      <c r="C9338" s="208">
        <v>404204</v>
      </c>
      <c r="D9338" s="309">
        <v>22231.22</v>
      </c>
      <c r="E9338" s="206">
        <v>32336.32</v>
      </c>
      <c r="F9338" s="206">
        <v>36378.36</v>
      </c>
      <c r="G9338" s="205">
        <f t="shared" si="736"/>
        <v>0.42931917153478494</v>
      </c>
      <c r="H9338" s="207">
        <f t="shared" si="737"/>
        <v>0.45</v>
      </c>
      <c r="I9338" s="213">
        <v>384734</v>
      </c>
      <c r="J9338" s="213">
        <v>21160.37</v>
      </c>
      <c r="K9338" s="212">
        <v>30778.720000000001</v>
      </c>
      <c r="L9338" s="212">
        <v>34626.06</v>
      </c>
      <c r="M9338" s="239">
        <f t="shared" si="734"/>
        <v>0.51529999999955178</v>
      </c>
      <c r="N9338" s="239"/>
      <c r="O9338" s="178"/>
      <c r="P9338" s="178"/>
      <c r="Q9338" s="178"/>
      <c r="R9338" s="178"/>
      <c r="S9338" s="178"/>
      <c r="T9338" s="178"/>
      <c r="U9338" s="178"/>
      <c r="V9338" s="178"/>
      <c r="W9338" s="178"/>
      <c r="X9338" s="178"/>
      <c r="Y9338" s="210">
        <f t="shared" si="733"/>
        <v>0.40863940520446096</v>
      </c>
      <c r="Z9338" s="211">
        <f t="shared" si="735"/>
        <v>0.46</v>
      </c>
      <c r="AA9338" s="178"/>
      <c r="AB9338" s="178"/>
      <c r="AC9338" s="178"/>
    </row>
    <row r="9339" spans="2:29" x14ac:dyDescent="0.35">
      <c r="B9339" s="222">
        <v>941600</v>
      </c>
      <c r="C9339" s="208">
        <v>404249</v>
      </c>
      <c r="D9339" s="309">
        <v>22233.69</v>
      </c>
      <c r="E9339" s="206">
        <v>32339.919999999998</v>
      </c>
      <c r="F9339" s="206">
        <v>36382.410000000003</v>
      </c>
      <c r="G9339" s="205">
        <f t="shared" si="736"/>
        <v>0.42932136788445202</v>
      </c>
      <c r="H9339" s="207">
        <f t="shared" si="737"/>
        <v>0.45</v>
      </c>
      <c r="I9339" s="213">
        <v>384778</v>
      </c>
      <c r="J9339" s="213">
        <v>21162.79</v>
      </c>
      <c r="K9339" s="212">
        <v>30782.240000000002</v>
      </c>
      <c r="L9339" s="212">
        <v>34630.019999999997</v>
      </c>
      <c r="M9339" s="239">
        <f t="shared" si="734"/>
        <v>0.51519999999974975</v>
      </c>
      <c r="N9339" s="239"/>
      <c r="O9339" s="178"/>
      <c r="P9339" s="178"/>
      <c r="Q9339" s="178"/>
      <c r="R9339" s="178"/>
      <c r="S9339" s="178"/>
      <c r="T9339" s="178"/>
      <c r="U9339" s="178"/>
      <c r="V9339" s="178"/>
      <c r="W9339" s="178"/>
      <c r="X9339" s="178"/>
      <c r="Y9339" s="210">
        <f t="shared" si="733"/>
        <v>0.40864273576890398</v>
      </c>
      <c r="Z9339" s="211">
        <f t="shared" si="735"/>
        <v>0.44</v>
      </c>
      <c r="AA9339" s="178"/>
      <c r="AB9339" s="178"/>
      <c r="AC9339" s="178"/>
    </row>
    <row r="9340" spans="2:29" x14ac:dyDescent="0.35">
      <c r="B9340" s="222">
        <v>941700</v>
      </c>
      <c r="C9340" s="208">
        <v>404294</v>
      </c>
      <c r="D9340" s="309">
        <v>22236.17</v>
      </c>
      <c r="E9340" s="206">
        <v>32343.52</v>
      </c>
      <c r="F9340" s="206">
        <v>36386.46</v>
      </c>
      <c r="G9340" s="205">
        <f t="shared" si="736"/>
        <v>0.42932356376765424</v>
      </c>
      <c r="H9340" s="207">
        <f t="shared" si="737"/>
        <v>0.45</v>
      </c>
      <c r="I9340" s="213">
        <v>384824</v>
      </c>
      <c r="J9340" s="213">
        <v>21165.32</v>
      </c>
      <c r="K9340" s="212">
        <v>30785.919999999998</v>
      </c>
      <c r="L9340" s="212">
        <v>34634.160000000003</v>
      </c>
      <c r="M9340" s="239">
        <f t="shared" si="734"/>
        <v>0.51529999999998832</v>
      </c>
      <c r="N9340" s="239"/>
      <c r="O9340" s="178"/>
      <c r="P9340" s="178"/>
      <c r="Q9340" s="178"/>
      <c r="R9340" s="178"/>
      <c r="S9340" s="178"/>
      <c r="T9340" s="178"/>
      <c r="U9340" s="178"/>
      <c r="V9340" s="178"/>
      <c r="W9340" s="178"/>
      <c r="X9340" s="178"/>
      <c r="Y9340" s="210">
        <f t="shared" si="733"/>
        <v>0.40864818944462145</v>
      </c>
      <c r="Z9340" s="211">
        <f t="shared" si="735"/>
        <v>0.46</v>
      </c>
      <c r="AA9340" s="178"/>
      <c r="AB9340" s="178"/>
      <c r="AC9340" s="178"/>
    </row>
    <row r="9341" spans="2:29" x14ac:dyDescent="0.35">
      <c r="B9341" s="222">
        <v>941800</v>
      </c>
      <c r="C9341" s="208">
        <v>404339</v>
      </c>
      <c r="D9341" s="309">
        <v>22238.639999999999</v>
      </c>
      <c r="E9341" s="206">
        <v>32347.119999999999</v>
      </c>
      <c r="F9341" s="206">
        <v>36390.51</v>
      </c>
      <c r="G9341" s="205">
        <f t="shared" si="736"/>
        <v>0.42932575918454025</v>
      </c>
      <c r="H9341" s="207">
        <f t="shared" si="737"/>
        <v>0.45</v>
      </c>
      <c r="I9341" s="213">
        <v>384868</v>
      </c>
      <c r="J9341" s="213">
        <v>21167.74</v>
      </c>
      <c r="K9341" s="212">
        <v>30789.439999999999</v>
      </c>
      <c r="L9341" s="212">
        <v>34638.120000000003</v>
      </c>
      <c r="M9341" s="239">
        <f t="shared" si="734"/>
        <v>0.51520000000025901</v>
      </c>
      <c r="N9341" s="239"/>
      <c r="O9341" s="178"/>
      <c r="P9341" s="178"/>
      <c r="Q9341" s="178"/>
      <c r="R9341" s="178"/>
      <c r="S9341" s="178"/>
      <c r="T9341" s="178"/>
      <c r="U9341" s="178"/>
      <c r="V9341" s="178"/>
      <c r="W9341" s="178"/>
      <c r="X9341" s="178"/>
      <c r="Y9341" s="210">
        <f t="shared" si="733"/>
        <v>0.40865151836908048</v>
      </c>
      <c r="Z9341" s="211">
        <f t="shared" si="735"/>
        <v>0.44</v>
      </c>
      <c r="AA9341" s="178"/>
      <c r="AB9341" s="178"/>
      <c r="AC9341" s="178"/>
    </row>
    <row r="9342" spans="2:29" x14ac:dyDescent="0.35">
      <c r="B9342" s="222">
        <v>941900</v>
      </c>
      <c r="C9342" s="208">
        <v>404384</v>
      </c>
      <c r="D9342" s="309">
        <v>22241.119999999999</v>
      </c>
      <c r="E9342" s="206">
        <v>32350.720000000001</v>
      </c>
      <c r="F9342" s="206">
        <v>36394.559999999998</v>
      </c>
      <c r="G9342" s="205">
        <f t="shared" si="736"/>
        <v>0.42932795413525854</v>
      </c>
      <c r="H9342" s="207">
        <f t="shared" si="737"/>
        <v>0.45</v>
      </c>
      <c r="I9342" s="213">
        <v>384914</v>
      </c>
      <c r="J9342" s="213">
        <v>21170.27</v>
      </c>
      <c r="K9342" s="212">
        <v>30793.119999999999</v>
      </c>
      <c r="L9342" s="212">
        <v>34642.26</v>
      </c>
      <c r="M9342" s="239">
        <f t="shared" si="734"/>
        <v>0.5152999999999156</v>
      </c>
      <c r="N9342" s="239"/>
      <c r="O9342" s="178"/>
      <c r="P9342" s="178"/>
      <c r="Q9342" s="178"/>
      <c r="R9342" s="178"/>
      <c r="S9342" s="178"/>
      <c r="T9342" s="178"/>
      <c r="U9342" s="178"/>
      <c r="V9342" s="178"/>
      <c r="W9342" s="178"/>
      <c r="X9342" s="178"/>
      <c r="Y9342" s="210">
        <f t="shared" si="733"/>
        <v>0.40865696995434758</v>
      </c>
      <c r="Z9342" s="211">
        <f t="shared" si="735"/>
        <v>0.46</v>
      </c>
      <c r="AA9342" s="178"/>
      <c r="AB9342" s="178"/>
      <c r="AC9342" s="178"/>
    </row>
    <row r="9343" spans="2:29" x14ac:dyDescent="0.35">
      <c r="B9343" s="222">
        <v>942000</v>
      </c>
      <c r="C9343" s="208">
        <v>404429</v>
      </c>
      <c r="D9343" s="309">
        <v>22243.59</v>
      </c>
      <c r="E9343" s="206">
        <v>32354.32</v>
      </c>
      <c r="F9343" s="206">
        <v>36398.61</v>
      </c>
      <c r="G9343" s="205">
        <f t="shared" si="736"/>
        <v>0.42933014861995755</v>
      </c>
      <c r="H9343" s="207">
        <f t="shared" si="737"/>
        <v>0.45</v>
      </c>
      <c r="I9343" s="213">
        <v>384958</v>
      </c>
      <c r="J9343" s="213">
        <v>21172.69</v>
      </c>
      <c r="K9343" s="212">
        <v>30796.639999999999</v>
      </c>
      <c r="L9343" s="212">
        <v>34646.22</v>
      </c>
      <c r="M9343" s="239">
        <f t="shared" si="734"/>
        <v>0.51520000000018629</v>
      </c>
      <c r="N9343" s="239"/>
      <c r="O9343" s="178"/>
      <c r="P9343" s="178"/>
      <c r="Q9343" s="178"/>
      <c r="R9343" s="178"/>
      <c r="S9343" s="178"/>
      <c r="T9343" s="178"/>
      <c r="U9343" s="178"/>
      <c r="V9343" s="178"/>
      <c r="W9343" s="178"/>
      <c r="X9343" s="178"/>
      <c r="Y9343" s="210">
        <f t="shared" si="733"/>
        <v>0.40866029723991509</v>
      </c>
      <c r="Z9343" s="211">
        <f t="shared" si="735"/>
        <v>0.44</v>
      </c>
      <c r="AA9343" s="178"/>
      <c r="AB9343" s="178"/>
      <c r="AC9343" s="178"/>
    </row>
    <row r="9344" spans="2:29" x14ac:dyDescent="0.35">
      <c r="B9344" s="222">
        <v>942100</v>
      </c>
      <c r="C9344" s="208">
        <v>404474</v>
      </c>
      <c r="D9344" s="309">
        <v>22246.07</v>
      </c>
      <c r="E9344" s="206">
        <v>32357.919999999998</v>
      </c>
      <c r="F9344" s="206">
        <v>36402.660000000003</v>
      </c>
      <c r="G9344" s="205">
        <f t="shared" si="736"/>
        <v>0.42933234263878567</v>
      </c>
      <c r="H9344" s="207">
        <f t="shared" si="737"/>
        <v>0.45</v>
      </c>
      <c r="I9344" s="213">
        <v>385004</v>
      </c>
      <c r="J9344" s="213">
        <v>21175.22</v>
      </c>
      <c r="K9344" s="212">
        <v>30800.32</v>
      </c>
      <c r="L9344" s="212">
        <v>34650.36</v>
      </c>
      <c r="M9344" s="239">
        <f t="shared" si="734"/>
        <v>0.51529999999984288</v>
      </c>
      <c r="N9344" s="239"/>
      <c r="O9344" s="178"/>
      <c r="P9344" s="178"/>
      <c r="Q9344" s="178"/>
      <c r="R9344" s="178"/>
      <c r="S9344" s="178"/>
      <c r="T9344" s="178"/>
      <c r="U9344" s="178"/>
      <c r="V9344" s="178"/>
      <c r="W9344" s="178"/>
      <c r="X9344" s="178"/>
      <c r="Y9344" s="210">
        <f t="shared" si="733"/>
        <v>0.4086657467360153</v>
      </c>
      <c r="Z9344" s="211">
        <f t="shared" si="735"/>
        <v>0.46</v>
      </c>
      <c r="AA9344" s="178"/>
      <c r="AB9344" s="178"/>
      <c r="AC9344" s="178"/>
    </row>
    <row r="9345" spans="2:29" x14ac:dyDescent="0.35">
      <c r="B9345" s="222">
        <v>942200</v>
      </c>
      <c r="C9345" s="208">
        <v>404519</v>
      </c>
      <c r="D9345" s="309">
        <v>22248.54</v>
      </c>
      <c r="E9345" s="206">
        <v>32361.52</v>
      </c>
      <c r="F9345" s="206">
        <v>36406.71</v>
      </c>
      <c r="G9345" s="205">
        <f t="shared" si="736"/>
        <v>0.42933453619189132</v>
      </c>
      <c r="H9345" s="207">
        <f t="shared" si="737"/>
        <v>0.45</v>
      </c>
      <c r="I9345" s="213">
        <v>385048</v>
      </c>
      <c r="J9345" s="213">
        <v>21177.64</v>
      </c>
      <c r="K9345" s="212">
        <v>30803.84</v>
      </c>
      <c r="L9345" s="212">
        <v>34654.32</v>
      </c>
      <c r="M9345" s="239">
        <f t="shared" si="734"/>
        <v>0.51519999999996802</v>
      </c>
      <c r="N9345" s="239"/>
      <c r="O9345" s="178"/>
      <c r="P9345" s="178"/>
      <c r="Q9345" s="178"/>
      <c r="R9345" s="178"/>
      <c r="S9345" s="178"/>
      <c r="T9345" s="178"/>
      <c r="U9345" s="178"/>
      <c r="V9345" s="178"/>
      <c r="W9345" s="178"/>
      <c r="X9345" s="178"/>
      <c r="Y9345" s="210">
        <f t="shared" si="733"/>
        <v>0.40866907238378264</v>
      </c>
      <c r="Z9345" s="211">
        <f t="shared" si="735"/>
        <v>0.44</v>
      </c>
      <c r="AA9345" s="178"/>
      <c r="AB9345" s="178"/>
      <c r="AC9345" s="178"/>
    </row>
    <row r="9346" spans="2:29" x14ac:dyDescent="0.35">
      <c r="B9346" s="222">
        <v>942300</v>
      </c>
      <c r="C9346" s="208">
        <v>404564</v>
      </c>
      <c r="D9346" s="309">
        <v>22251.02</v>
      </c>
      <c r="E9346" s="206">
        <v>32365.119999999999</v>
      </c>
      <c r="F9346" s="206">
        <v>36410.76</v>
      </c>
      <c r="G9346" s="205">
        <f t="shared" si="736"/>
        <v>0.42933672927942268</v>
      </c>
      <c r="H9346" s="207">
        <f t="shared" si="737"/>
        <v>0.45</v>
      </c>
      <c r="I9346" s="213">
        <v>385094</v>
      </c>
      <c r="J9346" s="213">
        <v>21180.17</v>
      </c>
      <c r="K9346" s="212">
        <v>30807.52</v>
      </c>
      <c r="L9346" s="212">
        <v>34658.46</v>
      </c>
      <c r="M9346" s="239">
        <f t="shared" si="734"/>
        <v>0.51530000000027942</v>
      </c>
      <c r="N9346" s="239"/>
      <c r="O9346" s="178"/>
      <c r="P9346" s="178"/>
      <c r="Q9346" s="178"/>
      <c r="R9346" s="178"/>
      <c r="S9346" s="178"/>
      <c r="T9346" s="178"/>
      <c r="U9346" s="178"/>
      <c r="V9346" s="178"/>
      <c r="W9346" s="178"/>
      <c r="X9346" s="178"/>
      <c r="Y9346" s="210">
        <f t="shared" si="733"/>
        <v>0.40867451979199831</v>
      </c>
      <c r="Z9346" s="211">
        <f t="shared" si="735"/>
        <v>0.46</v>
      </c>
      <c r="AA9346" s="178"/>
      <c r="AB9346" s="178"/>
      <c r="AC9346" s="178"/>
    </row>
    <row r="9347" spans="2:29" x14ac:dyDescent="0.35">
      <c r="B9347" s="222">
        <v>942400</v>
      </c>
      <c r="C9347" s="208">
        <v>404609</v>
      </c>
      <c r="D9347" s="309">
        <v>22253.49</v>
      </c>
      <c r="E9347" s="206">
        <v>32368.720000000001</v>
      </c>
      <c r="F9347" s="206">
        <v>36414.81</v>
      </c>
      <c r="G9347" s="205">
        <f t="shared" si="736"/>
        <v>0.429338921901528</v>
      </c>
      <c r="H9347" s="207">
        <f t="shared" si="737"/>
        <v>0.45</v>
      </c>
      <c r="I9347" s="213">
        <v>385138</v>
      </c>
      <c r="J9347" s="213">
        <v>21182.59</v>
      </c>
      <c r="K9347" s="212">
        <v>30811.040000000001</v>
      </c>
      <c r="L9347" s="212">
        <v>34662.42</v>
      </c>
      <c r="M9347" s="239">
        <f t="shared" si="734"/>
        <v>0.51519999999982247</v>
      </c>
      <c r="N9347" s="239"/>
      <c r="O9347" s="178"/>
      <c r="P9347" s="178"/>
      <c r="Q9347" s="178"/>
      <c r="R9347" s="178"/>
      <c r="S9347" s="178"/>
      <c r="T9347" s="178"/>
      <c r="U9347" s="178"/>
      <c r="V9347" s="178"/>
      <c r="W9347" s="178"/>
      <c r="X9347" s="178"/>
      <c r="Y9347" s="210">
        <f t="shared" ref="Y9347:Y9410" si="738">I9347/$B9347</f>
        <v>0.40867784380305605</v>
      </c>
      <c r="Z9347" s="211">
        <f t="shared" si="735"/>
        <v>0.44</v>
      </c>
      <c r="AA9347" s="178"/>
      <c r="AB9347" s="178"/>
      <c r="AC9347" s="178"/>
    </row>
    <row r="9348" spans="2:29" x14ac:dyDescent="0.35">
      <c r="B9348" s="222">
        <v>942500</v>
      </c>
      <c r="C9348" s="208">
        <v>404654</v>
      </c>
      <c r="D9348" s="309">
        <v>22255.97</v>
      </c>
      <c r="E9348" s="206">
        <v>32372.32</v>
      </c>
      <c r="F9348" s="206">
        <v>36418.86</v>
      </c>
      <c r="G9348" s="205">
        <f t="shared" si="736"/>
        <v>0.42934111405835546</v>
      </c>
      <c r="H9348" s="207">
        <f t="shared" si="737"/>
        <v>0.45</v>
      </c>
      <c r="I9348" s="213">
        <v>385184</v>
      </c>
      <c r="J9348" s="213">
        <v>21185.119999999999</v>
      </c>
      <c r="K9348" s="212">
        <v>30814.720000000001</v>
      </c>
      <c r="L9348" s="212">
        <v>34666.559999999998</v>
      </c>
      <c r="M9348" s="239">
        <f t="shared" ref="M9348:M9411" si="739">(C9348+D9348+F9348-C9347-D9347-F9347)/100</f>
        <v>0.51529999999955178</v>
      </c>
      <c r="N9348" s="239"/>
      <c r="O9348" s="178"/>
      <c r="P9348" s="178"/>
      <c r="Q9348" s="178"/>
      <c r="R9348" s="178"/>
      <c r="S9348" s="178"/>
      <c r="T9348" s="178"/>
      <c r="U9348" s="178"/>
      <c r="V9348" s="178"/>
      <c r="W9348" s="178"/>
      <c r="X9348" s="178"/>
      <c r="Y9348" s="210">
        <f t="shared" si="738"/>
        <v>0.40868328912466845</v>
      </c>
      <c r="Z9348" s="211">
        <f t="shared" ref="Z9348:Z9411" si="740">(I9348-I9347)/($B9348-$B9347)</f>
        <v>0.46</v>
      </c>
      <c r="AA9348" s="178"/>
      <c r="AB9348" s="178"/>
      <c r="AC9348" s="178"/>
    </row>
    <row r="9349" spans="2:29" x14ac:dyDescent="0.35">
      <c r="B9349" s="222">
        <v>942600</v>
      </c>
      <c r="C9349" s="208">
        <v>404699</v>
      </c>
      <c r="D9349" s="309">
        <v>22258.44</v>
      </c>
      <c r="E9349" s="206">
        <v>32375.919999999998</v>
      </c>
      <c r="F9349" s="206">
        <v>36422.910000000003</v>
      </c>
      <c r="G9349" s="205">
        <f t="shared" ref="G9349:G9412" si="741">C9349/B9349</f>
        <v>0.42934330575005303</v>
      </c>
      <c r="H9349" s="207">
        <f t="shared" ref="H9349:H9412" si="742">(C9349-C9348)/(B9349-B9348)</f>
        <v>0.45</v>
      </c>
      <c r="I9349" s="213">
        <v>385228</v>
      </c>
      <c r="J9349" s="213">
        <v>21187.54</v>
      </c>
      <c r="K9349" s="212">
        <v>30818.240000000002</v>
      </c>
      <c r="L9349" s="212">
        <v>34670.519999999997</v>
      </c>
      <c r="M9349" s="239">
        <f t="shared" si="739"/>
        <v>0.51519999999974975</v>
      </c>
      <c r="N9349" s="239"/>
      <c r="O9349" s="178"/>
      <c r="P9349" s="178"/>
      <c r="Q9349" s="178"/>
      <c r="R9349" s="178"/>
      <c r="S9349" s="178"/>
      <c r="T9349" s="178"/>
      <c r="U9349" s="178"/>
      <c r="V9349" s="178"/>
      <c r="W9349" s="178"/>
      <c r="X9349" s="178"/>
      <c r="Y9349" s="210">
        <f t="shared" si="738"/>
        <v>0.4086866115001061</v>
      </c>
      <c r="Z9349" s="211">
        <f t="shared" si="740"/>
        <v>0.44</v>
      </c>
      <c r="AA9349" s="178"/>
      <c r="AB9349" s="178"/>
      <c r="AC9349" s="178"/>
    </row>
    <row r="9350" spans="2:29" x14ac:dyDescent="0.35">
      <c r="B9350" s="222">
        <v>942700</v>
      </c>
      <c r="C9350" s="208">
        <v>404744</v>
      </c>
      <c r="D9350" s="309">
        <v>22260.92</v>
      </c>
      <c r="E9350" s="206">
        <v>32379.52</v>
      </c>
      <c r="F9350" s="206">
        <v>36426.959999999999</v>
      </c>
      <c r="G9350" s="205">
        <f t="shared" si="741"/>
        <v>0.42934549697676888</v>
      </c>
      <c r="H9350" s="207">
        <f t="shared" si="742"/>
        <v>0.45</v>
      </c>
      <c r="I9350" s="213">
        <v>385274</v>
      </c>
      <c r="J9350" s="213">
        <v>21190.07</v>
      </c>
      <c r="K9350" s="212">
        <v>30821.919999999998</v>
      </c>
      <c r="L9350" s="212">
        <v>34674.660000000003</v>
      </c>
      <c r="M9350" s="239">
        <f t="shared" si="739"/>
        <v>0.51529999999998832</v>
      </c>
      <c r="N9350" s="239"/>
      <c r="O9350" s="178"/>
      <c r="P9350" s="178"/>
      <c r="Q9350" s="178"/>
      <c r="R9350" s="178"/>
      <c r="S9350" s="178"/>
      <c r="T9350" s="178"/>
      <c r="U9350" s="178"/>
      <c r="V9350" s="178"/>
      <c r="W9350" s="178"/>
      <c r="X9350" s="178"/>
      <c r="Y9350" s="210">
        <f t="shared" si="738"/>
        <v>0.40869205473639547</v>
      </c>
      <c r="Z9350" s="211">
        <f t="shared" si="740"/>
        <v>0.46</v>
      </c>
      <c r="AA9350" s="178"/>
      <c r="AB9350" s="178"/>
      <c r="AC9350" s="178"/>
    </row>
    <row r="9351" spans="2:29" x14ac:dyDescent="0.35">
      <c r="B9351" s="222">
        <v>942800</v>
      </c>
      <c r="C9351" s="208">
        <v>404789</v>
      </c>
      <c r="D9351" s="309">
        <v>22263.39</v>
      </c>
      <c r="E9351" s="206">
        <v>32383.119999999999</v>
      </c>
      <c r="F9351" s="206">
        <v>36431.01</v>
      </c>
      <c r="G9351" s="205">
        <f t="shared" si="741"/>
        <v>0.42934768773865084</v>
      </c>
      <c r="H9351" s="207">
        <f t="shared" si="742"/>
        <v>0.45</v>
      </c>
      <c r="I9351" s="213">
        <v>385318</v>
      </c>
      <c r="J9351" s="213">
        <v>21192.49</v>
      </c>
      <c r="K9351" s="212">
        <v>30825.439999999999</v>
      </c>
      <c r="L9351" s="212">
        <v>34678.620000000003</v>
      </c>
      <c r="M9351" s="239">
        <f t="shared" si="739"/>
        <v>0.51520000000025901</v>
      </c>
      <c r="N9351" s="239"/>
      <c r="O9351" s="178"/>
      <c r="P9351" s="178"/>
      <c r="Q9351" s="178"/>
      <c r="R9351" s="178"/>
      <c r="S9351" s="178"/>
      <c r="T9351" s="178"/>
      <c r="U9351" s="178"/>
      <c r="V9351" s="178"/>
      <c r="W9351" s="178"/>
      <c r="X9351" s="178"/>
      <c r="Y9351" s="210">
        <f t="shared" si="738"/>
        <v>0.40869537547730167</v>
      </c>
      <c r="Z9351" s="211">
        <f t="shared" si="740"/>
        <v>0.44</v>
      </c>
      <c r="AA9351" s="178"/>
      <c r="AB9351" s="178"/>
      <c r="AC9351" s="178"/>
    </row>
    <row r="9352" spans="2:29" x14ac:dyDescent="0.35">
      <c r="B9352" s="222">
        <v>942900</v>
      </c>
      <c r="C9352" s="208">
        <v>404834</v>
      </c>
      <c r="D9352" s="309">
        <v>22265.87</v>
      </c>
      <c r="E9352" s="206">
        <v>32386.720000000001</v>
      </c>
      <c r="F9352" s="206">
        <v>36435.06</v>
      </c>
      <c r="G9352" s="205">
        <f t="shared" si="741"/>
        <v>0.42934987803584684</v>
      </c>
      <c r="H9352" s="207">
        <f t="shared" si="742"/>
        <v>0.45</v>
      </c>
      <c r="I9352" s="213">
        <v>385364</v>
      </c>
      <c r="J9352" s="213">
        <v>21195.02</v>
      </c>
      <c r="K9352" s="212">
        <v>30829.119999999999</v>
      </c>
      <c r="L9352" s="212">
        <v>34682.76</v>
      </c>
      <c r="M9352" s="239">
        <f t="shared" si="739"/>
        <v>0.5152999999999156</v>
      </c>
      <c r="N9352" s="239"/>
      <c r="O9352" s="178"/>
      <c r="P9352" s="178"/>
      <c r="Q9352" s="178"/>
      <c r="R9352" s="178"/>
      <c r="S9352" s="178"/>
      <c r="T9352" s="178"/>
      <c r="U9352" s="178"/>
      <c r="V9352" s="178"/>
      <c r="W9352" s="178"/>
      <c r="X9352" s="178"/>
      <c r="Y9352" s="210">
        <f t="shared" si="738"/>
        <v>0.40870081662954716</v>
      </c>
      <c r="Z9352" s="211">
        <f t="shared" si="740"/>
        <v>0.46</v>
      </c>
      <c r="AA9352" s="178"/>
      <c r="AB9352" s="178"/>
      <c r="AC9352" s="178"/>
    </row>
    <row r="9353" spans="2:29" x14ac:dyDescent="0.35">
      <c r="B9353" s="222">
        <v>943000</v>
      </c>
      <c r="C9353" s="208">
        <v>404879</v>
      </c>
      <c r="D9353" s="309">
        <v>22268.34</v>
      </c>
      <c r="E9353" s="206">
        <v>32390.32</v>
      </c>
      <c r="F9353" s="206">
        <v>36439.11</v>
      </c>
      <c r="G9353" s="205">
        <f t="shared" si="741"/>
        <v>0.42935206786850477</v>
      </c>
      <c r="H9353" s="207">
        <f t="shared" si="742"/>
        <v>0.45</v>
      </c>
      <c r="I9353" s="213">
        <v>385408</v>
      </c>
      <c r="J9353" s="213">
        <v>21197.439999999999</v>
      </c>
      <c r="K9353" s="212">
        <v>30832.639999999999</v>
      </c>
      <c r="L9353" s="212">
        <v>34686.720000000001</v>
      </c>
      <c r="M9353" s="239">
        <f t="shared" si="739"/>
        <v>0.51520000000018629</v>
      </c>
      <c r="N9353" s="239"/>
      <c r="O9353" s="178"/>
      <c r="P9353" s="178"/>
      <c r="Q9353" s="178"/>
      <c r="R9353" s="178"/>
      <c r="S9353" s="178"/>
      <c r="T9353" s="178"/>
      <c r="U9353" s="178"/>
      <c r="V9353" s="178"/>
      <c r="W9353" s="178"/>
      <c r="X9353" s="178"/>
      <c r="Y9353" s="210">
        <f t="shared" si="738"/>
        <v>0.40870413573700953</v>
      </c>
      <c r="Z9353" s="211">
        <f t="shared" si="740"/>
        <v>0.44</v>
      </c>
      <c r="AA9353" s="178"/>
      <c r="AB9353" s="178"/>
      <c r="AC9353" s="178"/>
    </row>
    <row r="9354" spans="2:29" x14ac:dyDescent="0.35">
      <c r="B9354" s="222">
        <v>943100</v>
      </c>
      <c r="C9354" s="208">
        <v>404924</v>
      </c>
      <c r="D9354" s="309">
        <v>22270.82</v>
      </c>
      <c r="E9354" s="206">
        <v>32393.919999999998</v>
      </c>
      <c r="F9354" s="206">
        <v>36443.160000000003</v>
      </c>
      <c r="G9354" s="205">
        <f t="shared" si="741"/>
        <v>0.42935425723677234</v>
      </c>
      <c r="H9354" s="207">
        <f t="shared" si="742"/>
        <v>0.45</v>
      </c>
      <c r="I9354" s="213">
        <v>385454</v>
      </c>
      <c r="J9354" s="213">
        <v>21199.97</v>
      </c>
      <c r="K9354" s="212">
        <v>30836.32</v>
      </c>
      <c r="L9354" s="212">
        <v>34690.86</v>
      </c>
      <c r="M9354" s="239">
        <f t="shared" si="739"/>
        <v>0.51529999999984288</v>
      </c>
      <c r="N9354" s="239"/>
      <c r="O9354" s="178"/>
      <c r="P9354" s="178"/>
      <c r="Q9354" s="178"/>
      <c r="R9354" s="178"/>
      <c r="S9354" s="178"/>
      <c r="T9354" s="178"/>
      <c r="U9354" s="178"/>
      <c r="V9354" s="178"/>
      <c r="W9354" s="178"/>
      <c r="X9354" s="178"/>
      <c r="Y9354" s="210">
        <f t="shared" si="738"/>
        <v>0.40870957480648923</v>
      </c>
      <c r="Z9354" s="211">
        <f t="shared" si="740"/>
        <v>0.46</v>
      </c>
      <c r="AA9354" s="178"/>
      <c r="AB9354" s="178"/>
      <c r="AC9354" s="178"/>
    </row>
    <row r="9355" spans="2:29" x14ac:dyDescent="0.35">
      <c r="B9355" s="222">
        <v>943200</v>
      </c>
      <c r="C9355" s="208">
        <v>404969</v>
      </c>
      <c r="D9355" s="309">
        <v>22273.29</v>
      </c>
      <c r="E9355" s="206">
        <v>32397.52</v>
      </c>
      <c r="F9355" s="206">
        <v>36447.21</v>
      </c>
      <c r="G9355" s="205">
        <f t="shared" si="741"/>
        <v>0.42935644614079727</v>
      </c>
      <c r="H9355" s="207">
        <f t="shared" si="742"/>
        <v>0.45</v>
      </c>
      <c r="I9355" s="213">
        <v>385498</v>
      </c>
      <c r="J9355" s="213">
        <v>21202.39</v>
      </c>
      <c r="K9355" s="212">
        <v>30839.84</v>
      </c>
      <c r="L9355" s="212">
        <v>34694.82</v>
      </c>
      <c r="M9355" s="239">
        <f t="shared" si="739"/>
        <v>0.51519999999996802</v>
      </c>
      <c r="N9355" s="239"/>
      <c r="O9355" s="178"/>
      <c r="P9355" s="178"/>
      <c r="Q9355" s="178"/>
      <c r="R9355" s="178"/>
      <c r="S9355" s="178"/>
      <c r="T9355" s="178"/>
      <c r="U9355" s="178"/>
      <c r="V9355" s="178"/>
      <c r="W9355" s="178"/>
      <c r="X9355" s="178"/>
      <c r="Y9355" s="210">
        <f t="shared" si="738"/>
        <v>0.40871289228159458</v>
      </c>
      <c r="Z9355" s="211">
        <f t="shared" si="740"/>
        <v>0.44</v>
      </c>
      <c r="AA9355" s="178"/>
      <c r="AB9355" s="178"/>
      <c r="AC9355" s="178"/>
    </row>
    <row r="9356" spans="2:29" x14ac:dyDescent="0.35">
      <c r="B9356" s="222">
        <v>943300</v>
      </c>
      <c r="C9356" s="208">
        <v>405014</v>
      </c>
      <c r="D9356" s="309">
        <v>22275.77</v>
      </c>
      <c r="E9356" s="206">
        <v>32401.119999999999</v>
      </c>
      <c r="F9356" s="206">
        <v>36451.26</v>
      </c>
      <c r="G9356" s="205">
        <f t="shared" si="741"/>
        <v>0.42935863458072726</v>
      </c>
      <c r="H9356" s="207">
        <f t="shared" si="742"/>
        <v>0.45</v>
      </c>
      <c r="I9356" s="213">
        <v>385544</v>
      </c>
      <c r="J9356" s="213">
        <v>21204.92</v>
      </c>
      <c r="K9356" s="212">
        <v>30843.52</v>
      </c>
      <c r="L9356" s="212">
        <v>34698.959999999999</v>
      </c>
      <c r="M9356" s="239">
        <f t="shared" si="739"/>
        <v>0.51530000000027942</v>
      </c>
      <c r="N9356" s="239"/>
      <c r="O9356" s="178"/>
      <c r="P9356" s="178"/>
      <c r="Q9356" s="178"/>
      <c r="R9356" s="178"/>
      <c r="S9356" s="178"/>
      <c r="T9356" s="178"/>
      <c r="U9356" s="178"/>
      <c r="V9356" s="178"/>
      <c r="W9356" s="178"/>
      <c r="X9356" s="178"/>
      <c r="Y9356" s="210">
        <f t="shared" si="738"/>
        <v>0.40871832926958551</v>
      </c>
      <c r="Z9356" s="211">
        <f t="shared" si="740"/>
        <v>0.46</v>
      </c>
      <c r="AA9356" s="178"/>
      <c r="AB9356" s="178"/>
      <c r="AC9356" s="178"/>
    </row>
    <row r="9357" spans="2:29" x14ac:dyDescent="0.35">
      <c r="B9357" s="222">
        <v>943400</v>
      </c>
      <c r="C9357" s="208">
        <v>405059</v>
      </c>
      <c r="D9357" s="309">
        <v>22278.240000000002</v>
      </c>
      <c r="E9357" s="206">
        <v>32404.720000000001</v>
      </c>
      <c r="F9357" s="206">
        <v>36455.31</v>
      </c>
      <c r="G9357" s="205">
        <f t="shared" si="741"/>
        <v>0.42936082255670976</v>
      </c>
      <c r="H9357" s="207">
        <f t="shared" si="742"/>
        <v>0.45</v>
      </c>
      <c r="I9357" s="213">
        <v>385588</v>
      </c>
      <c r="J9357" s="213">
        <v>21207.34</v>
      </c>
      <c r="K9357" s="212">
        <v>30847.040000000001</v>
      </c>
      <c r="L9357" s="212">
        <v>34702.92</v>
      </c>
      <c r="M9357" s="239">
        <f t="shared" si="739"/>
        <v>0.51519999999982247</v>
      </c>
      <c r="N9357" s="239"/>
      <c r="O9357" s="178"/>
      <c r="P9357" s="178"/>
      <c r="Q9357" s="178"/>
      <c r="R9357" s="178"/>
      <c r="S9357" s="178"/>
      <c r="T9357" s="178"/>
      <c r="U9357" s="178"/>
      <c r="V9357" s="178"/>
      <c r="W9357" s="178"/>
      <c r="X9357" s="178"/>
      <c r="Y9357" s="210">
        <f t="shared" si="738"/>
        <v>0.40872164511341957</v>
      </c>
      <c r="Z9357" s="211">
        <f t="shared" si="740"/>
        <v>0.44</v>
      </c>
      <c r="AA9357" s="178"/>
      <c r="AB9357" s="178"/>
      <c r="AC9357" s="178"/>
    </row>
    <row r="9358" spans="2:29" x14ac:dyDescent="0.35">
      <c r="B9358" s="222">
        <v>943500</v>
      </c>
      <c r="C9358" s="208">
        <v>405104</v>
      </c>
      <c r="D9358" s="309">
        <v>22280.720000000001</v>
      </c>
      <c r="E9358" s="206">
        <v>32408.32</v>
      </c>
      <c r="F9358" s="206">
        <v>36459.360000000001</v>
      </c>
      <c r="G9358" s="205">
        <f t="shared" si="741"/>
        <v>0.42936301006889244</v>
      </c>
      <c r="H9358" s="207">
        <f t="shared" si="742"/>
        <v>0.45</v>
      </c>
      <c r="I9358" s="213">
        <v>385634</v>
      </c>
      <c r="J9358" s="213">
        <v>21209.87</v>
      </c>
      <c r="K9358" s="212">
        <v>30850.720000000001</v>
      </c>
      <c r="L9358" s="212">
        <v>34707.06</v>
      </c>
      <c r="M9358" s="239">
        <f t="shared" si="739"/>
        <v>0.51529999999955178</v>
      </c>
      <c r="N9358" s="239"/>
      <c r="O9358" s="178"/>
      <c r="P9358" s="178"/>
      <c r="Q9358" s="178"/>
      <c r="R9358" s="178"/>
      <c r="S9358" s="178"/>
      <c r="T9358" s="178"/>
      <c r="U9358" s="178"/>
      <c r="V9358" s="178"/>
      <c r="W9358" s="178"/>
      <c r="X9358" s="178"/>
      <c r="Y9358" s="210">
        <f t="shared" si="738"/>
        <v>0.40872708002119768</v>
      </c>
      <c r="Z9358" s="211">
        <f t="shared" si="740"/>
        <v>0.46</v>
      </c>
      <c r="AA9358" s="178"/>
      <c r="AB9358" s="178"/>
      <c r="AC9358" s="178"/>
    </row>
    <row r="9359" spans="2:29" x14ac:dyDescent="0.35">
      <c r="B9359" s="222">
        <v>943600</v>
      </c>
      <c r="C9359" s="208">
        <v>405149</v>
      </c>
      <c r="D9359" s="309">
        <v>22283.19</v>
      </c>
      <c r="E9359" s="206">
        <v>32411.919999999998</v>
      </c>
      <c r="F9359" s="206">
        <v>36463.410000000003</v>
      </c>
      <c r="G9359" s="205">
        <f t="shared" si="741"/>
        <v>0.42936519711742266</v>
      </c>
      <c r="H9359" s="207">
        <f t="shared" si="742"/>
        <v>0.45</v>
      </c>
      <c r="I9359" s="213">
        <v>385678</v>
      </c>
      <c r="J9359" s="213">
        <v>21212.29</v>
      </c>
      <c r="K9359" s="212">
        <v>30854.240000000002</v>
      </c>
      <c r="L9359" s="212">
        <v>34711.019999999997</v>
      </c>
      <c r="M9359" s="239">
        <f t="shared" si="739"/>
        <v>0.51519999999974975</v>
      </c>
      <c r="N9359" s="239"/>
      <c r="O9359" s="178"/>
      <c r="P9359" s="178"/>
      <c r="Q9359" s="178"/>
      <c r="R9359" s="178"/>
      <c r="S9359" s="178"/>
      <c r="T9359" s="178"/>
      <c r="U9359" s="178"/>
      <c r="V9359" s="178"/>
      <c r="W9359" s="178"/>
      <c r="X9359" s="178"/>
      <c r="Y9359" s="210">
        <f t="shared" si="738"/>
        <v>0.40873039423484525</v>
      </c>
      <c r="Z9359" s="211">
        <f t="shared" si="740"/>
        <v>0.44</v>
      </c>
      <c r="AA9359" s="178"/>
      <c r="AB9359" s="178"/>
      <c r="AC9359" s="178"/>
    </row>
    <row r="9360" spans="2:29" x14ac:dyDescent="0.35">
      <c r="B9360" s="222">
        <v>943700</v>
      </c>
      <c r="C9360" s="208">
        <v>405194</v>
      </c>
      <c r="D9360" s="309">
        <v>22285.67</v>
      </c>
      <c r="E9360" s="206">
        <v>32415.52</v>
      </c>
      <c r="F9360" s="206">
        <v>36467.46</v>
      </c>
      <c r="G9360" s="205">
        <f t="shared" si="741"/>
        <v>0.42936738370244781</v>
      </c>
      <c r="H9360" s="207">
        <f t="shared" si="742"/>
        <v>0.45</v>
      </c>
      <c r="I9360" s="213">
        <v>385724</v>
      </c>
      <c r="J9360" s="213">
        <v>21214.82</v>
      </c>
      <c r="K9360" s="212">
        <v>30857.919999999998</v>
      </c>
      <c r="L9360" s="212">
        <v>34715.160000000003</v>
      </c>
      <c r="M9360" s="239">
        <f t="shared" si="739"/>
        <v>0.51529999999998832</v>
      </c>
      <c r="N9360" s="239"/>
      <c r="O9360" s="178"/>
      <c r="P9360" s="178"/>
      <c r="Q9360" s="178"/>
      <c r="R9360" s="178"/>
      <c r="S9360" s="178"/>
      <c r="T9360" s="178"/>
      <c r="U9360" s="178"/>
      <c r="V9360" s="178"/>
      <c r="W9360" s="178"/>
      <c r="X9360" s="178"/>
      <c r="Y9360" s="210">
        <f t="shared" si="738"/>
        <v>0.4087358270636855</v>
      </c>
      <c r="Z9360" s="211">
        <f t="shared" si="740"/>
        <v>0.46</v>
      </c>
      <c r="AA9360" s="178"/>
      <c r="AB9360" s="178"/>
      <c r="AC9360" s="178"/>
    </row>
    <row r="9361" spans="2:29" x14ac:dyDescent="0.35">
      <c r="B9361" s="222">
        <v>943800</v>
      </c>
      <c r="C9361" s="208">
        <v>405239</v>
      </c>
      <c r="D9361" s="309">
        <v>22288.14</v>
      </c>
      <c r="E9361" s="206">
        <v>32419.119999999999</v>
      </c>
      <c r="F9361" s="206">
        <v>36471.51</v>
      </c>
      <c r="G9361" s="205">
        <f t="shared" si="741"/>
        <v>0.42936956982411528</v>
      </c>
      <c r="H9361" s="207">
        <f t="shared" si="742"/>
        <v>0.45</v>
      </c>
      <c r="I9361" s="213">
        <v>385768</v>
      </c>
      <c r="J9361" s="213">
        <v>21217.24</v>
      </c>
      <c r="K9361" s="212">
        <v>30861.439999999999</v>
      </c>
      <c r="L9361" s="212">
        <v>34719.120000000003</v>
      </c>
      <c r="M9361" s="239">
        <f t="shared" si="739"/>
        <v>0.51520000000025901</v>
      </c>
      <c r="N9361" s="239"/>
      <c r="O9361" s="178"/>
      <c r="P9361" s="178"/>
      <c r="Q9361" s="178"/>
      <c r="R9361" s="178"/>
      <c r="S9361" s="178"/>
      <c r="T9361" s="178"/>
      <c r="U9361" s="178"/>
      <c r="V9361" s="178"/>
      <c r="W9361" s="178"/>
      <c r="X9361" s="178"/>
      <c r="Y9361" s="210">
        <f t="shared" si="738"/>
        <v>0.40873913964823055</v>
      </c>
      <c r="Z9361" s="211">
        <f t="shared" si="740"/>
        <v>0.44</v>
      </c>
      <c r="AA9361" s="178"/>
      <c r="AB9361" s="178"/>
      <c r="AC9361" s="178"/>
    </row>
    <row r="9362" spans="2:29" x14ac:dyDescent="0.35">
      <c r="B9362" s="222">
        <v>943900</v>
      </c>
      <c r="C9362" s="208">
        <v>405284</v>
      </c>
      <c r="D9362" s="309">
        <v>22290.62</v>
      </c>
      <c r="E9362" s="206">
        <v>32422.720000000001</v>
      </c>
      <c r="F9362" s="206">
        <v>36475.56</v>
      </c>
      <c r="G9362" s="205">
        <f t="shared" si="741"/>
        <v>0.42937175548257228</v>
      </c>
      <c r="H9362" s="207">
        <f t="shared" si="742"/>
        <v>0.45</v>
      </c>
      <c r="I9362" s="213">
        <v>385814</v>
      </c>
      <c r="J9362" s="213">
        <v>21219.77</v>
      </c>
      <c r="K9362" s="212">
        <v>30865.119999999999</v>
      </c>
      <c r="L9362" s="212">
        <v>34723.26</v>
      </c>
      <c r="M9362" s="239">
        <f t="shared" si="739"/>
        <v>0.5152999999999156</v>
      </c>
      <c r="N9362" s="239"/>
      <c r="O9362" s="178"/>
      <c r="P9362" s="178"/>
      <c r="Q9362" s="178"/>
      <c r="R9362" s="178"/>
      <c r="S9362" s="178"/>
      <c r="T9362" s="178"/>
      <c r="U9362" s="178"/>
      <c r="V9362" s="178"/>
      <c r="W9362" s="178"/>
      <c r="X9362" s="178"/>
      <c r="Y9362" s="210">
        <f t="shared" si="738"/>
        <v>0.4087445703994067</v>
      </c>
      <c r="Z9362" s="211">
        <f t="shared" si="740"/>
        <v>0.46</v>
      </c>
      <c r="AA9362" s="178"/>
      <c r="AB9362" s="178"/>
      <c r="AC9362" s="178"/>
    </row>
    <row r="9363" spans="2:29" x14ac:dyDescent="0.35">
      <c r="B9363" s="222">
        <v>944000</v>
      </c>
      <c r="C9363" s="208">
        <v>405329</v>
      </c>
      <c r="D9363" s="309">
        <v>22293.09</v>
      </c>
      <c r="E9363" s="206">
        <v>32426.32</v>
      </c>
      <c r="F9363" s="206">
        <v>36479.61</v>
      </c>
      <c r="G9363" s="205">
        <f t="shared" si="741"/>
        <v>0.42937394067796608</v>
      </c>
      <c r="H9363" s="207">
        <f t="shared" si="742"/>
        <v>0.45</v>
      </c>
      <c r="I9363" s="213">
        <v>385858</v>
      </c>
      <c r="J9363" s="213">
        <v>21222.19</v>
      </c>
      <c r="K9363" s="212">
        <v>30868.639999999999</v>
      </c>
      <c r="L9363" s="212">
        <v>34727.22</v>
      </c>
      <c r="M9363" s="239">
        <f t="shared" si="739"/>
        <v>0.51520000000018629</v>
      </c>
      <c r="N9363" s="239"/>
      <c r="O9363" s="178"/>
      <c r="P9363" s="178"/>
      <c r="Q9363" s="178"/>
      <c r="R9363" s="178"/>
      <c r="S9363" s="178"/>
      <c r="T9363" s="178"/>
      <c r="U9363" s="178"/>
      <c r="V9363" s="178"/>
      <c r="W9363" s="178"/>
      <c r="X9363" s="178"/>
      <c r="Y9363" s="210">
        <f t="shared" si="738"/>
        <v>0.40874788135593221</v>
      </c>
      <c r="Z9363" s="211">
        <f t="shared" si="740"/>
        <v>0.44</v>
      </c>
      <c r="AA9363" s="178"/>
      <c r="AB9363" s="178"/>
      <c r="AC9363" s="178"/>
    </row>
    <row r="9364" spans="2:29" x14ac:dyDescent="0.35">
      <c r="B9364" s="222">
        <v>944100</v>
      </c>
      <c r="C9364" s="208">
        <v>405374</v>
      </c>
      <c r="D9364" s="309">
        <v>22295.57</v>
      </c>
      <c r="E9364" s="206">
        <v>32429.919999999998</v>
      </c>
      <c r="F9364" s="206">
        <v>36483.660000000003</v>
      </c>
      <c r="G9364" s="205">
        <f t="shared" si="741"/>
        <v>0.42937612541044379</v>
      </c>
      <c r="H9364" s="207">
        <f t="shared" si="742"/>
        <v>0.45</v>
      </c>
      <c r="I9364" s="213">
        <v>385904</v>
      </c>
      <c r="J9364" s="213">
        <v>21224.720000000001</v>
      </c>
      <c r="K9364" s="212">
        <v>30872.32</v>
      </c>
      <c r="L9364" s="212">
        <v>34731.360000000001</v>
      </c>
      <c r="M9364" s="239">
        <f t="shared" si="739"/>
        <v>0.51529999999984288</v>
      </c>
      <c r="N9364" s="239"/>
      <c r="O9364" s="178"/>
      <c r="P9364" s="178"/>
      <c r="Q9364" s="178"/>
      <c r="R9364" s="178"/>
      <c r="S9364" s="178"/>
      <c r="T9364" s="178"/>
      <c r="U9364" s="178"/>
      <c r="V9364" s="178"/>
      <c r="W9364" s="178"/>
      <c r="X9364" s="178"/>
      <c r="Y9364" s="210">
        <f t="shared" si="738"/>
        <v>0.40875331003071708</v>
      </c>
      <c r="Z9364" s="211">
        <f t="shared" si="740"/>
        <v>0.46</v>
      </c>
      <c r="AA9364" s="178"/>
      <c r="AB9364" s="178"/>
      <c r="AC9364" s="178"/>
    </row>
    <row r="9365" spans="2:29" x14ac:dyDescent="0.35">
      <c r="B9365" s="222">
        <v>944200</v>
      </c>
      <c r="C9365" s="208">
        <v>405419</v>
      </c>
      <c r="D9365" s="309">
        <v>22298.04</v>
      </c>
      <c r="E9365" s="206">
        <v>32433.52</v>
      </c>
      <c r="F9365" s="206">
        <v>36487.71</v>
      </c>
      <c r="G9365" s="205">
        <f t="shared" si="741"/>
        <v>0.4293783096801525</v>
      </c>
      <c r="H9365" s="207">
        <f t="shared" si="742"/>
        <v>0.45</v>
      </c>
      <c r="I9365" s="213">
        <v>385948</v>
      </c>
      <c r="J9365" s="213">
        <v>21227.14</v>
      </c>
      <c r="K9365" s="212">
        <v>30875.84</v>
      </c>
      <c r="L9365" s="212">
        <v>34735.32</v>
      </c>
      <c r="M9365" s="239">
        <f t="shared" si="739"/>
        <v>0.51519999999996802</v>
      </c>
      <c r="N9365" s="239"/>
      <c r="O9365" s="178"/>
      <c r="P9365" s="178"/>
      <c r="Q9365" s="178"/>
      <c r="R9365" s="178"/>
      <c r="S9365" s="178"/>
      <c r="T9365" s="178"/>
      <c r="U9365" s="178"/>
      <c r="V9365" s="178"/>
      <c r="W9365" s="178"/>
      <c r="X9365" s="178"/>
      <c r="Y9365" s="210">
        <f t="shared" si="738"/>
        <v>0.408756619360305</v>
      </c>
      <c r="Z9365" s="211">
        <f t="shared" si="740"/>
        <v>0.44</v>
      </c>
      <c r="AA9365" s="178"/>
      <c r="AB9365" s="178"/>
      <c r="AC9365" s="178"/>
    </row>
    <row r="9366" spans="2:29" x14ac:dyDescent="0.35">
      <c r="B9366" s="222">
        <v>944300</v>
      </c>
      <c r="C9366" s="208">
        <v>405464</v>
      </c>
      <c r="D9366" s="309">
        <v>22300.52</v>
      </c>
      <c r="E9366" s="206">
        <v>32437.119999999999</v>
      </c>
      <c r="F9366" s="206">
        <v>36491.760000000002</v>
      </c>
      <c r="G9366" s="205">
        <f t="shared" si="741"/>
        <v>0.42938049348723922</v>
      </c>
      <c r="H9366" s="207">
        <f t="shared" si="742"/>
        <v>0.45</v>
      </c>
      <c r="I9366" s="213">
        <v>385994</v>
      </c>
      <c r="J9366" s="213">
        <v>21229.67</v>
      </c>
      <c r="K9366" s="212">
        <v>30879.52</v>
      </c>
      <c r="L9366" s="212">
        <v>34739.46</v>
      </c>
      <c r="M9366" s="239">
        <f t="shared" si="739"/>
        <v>0.51530000000027942</v>
      </c>
      <c r="N9366" s="239"/>
      <c r="O9366" s="178"/>
      <c r="P9366" s="178"/>
      <c r="Q9366" s="178"/>
      <c r="R9366" s="178"/>
      <c r="S9366" s="178"/>
      <c r="T9366" s="178"/>
      <c r="U9366" s="178"/>
      <c r="V9366" s="178"/>
      <c r="W9366" s="178"/>
      <c r="X9366" s="178"/>
      <c r="Y9366" s="210">
        <f t="shared" si="738"/>
        <v>0.40876204595997034</v>
      </c>
      <c r="Z9366" s="211">
        <f t="shared" si="740"/>
        <v>0.46</v>
      </c>
      <c r="AA9366" s="178"/>
      <c r="AB9366" s="178"/>
      <c r="AC9366" s="178"/>
    </row>
    <row r="9367" spans="2:29" x14ac:dyDescent="0.35">
      <c r="B9367" s="222">
        <v>944400</v>
      </c>
      <c r="C9367" s="208">
        <v>405509</v>
      </c>
      <c r="D9367" s="309">
        <v>22302.99</v>
      </c>
      <c r="E9367" s="206">
        <v>32440.720000000001</v>
      </c>
      <c r="F9367" s="206">
        <v>36495.81</v>
      </c>
      <c r="G9367" s="205">
        <f t="shared" si="741"/>
        <v>0.42938267683185088</v>
      </c>
      <c r="H9367" s="207">
        <f t="shared" si="742"/>
        <v>0.45</v>
      </c>
      <c r="I9367" s="213">
        <v>386038</v>
      </c>
      <c r="J9367" s="213">
        <v>21232.09</v>
      </c>
      <c r="K9367" s="212">
        <v>30883.040000000001</v>
      </c>
      <c r="L9367" s="212">
        <v>34743.42</v>
      </c>
      <c r="M9367" s="239">
        <f t="shared" si="739"/>
        <v>0.51519999999982247</v>
      </c>
      <c r="N9367" s="239"/>
      <c r="O9367" s="178"/>
      <c r="P9367" s="178"/>
      <c r="Q9367" s="178"/>
      <c r="R9367" s="178"/>
      <c r="S9367" s="178"/>
      <c r="T9367" s="178"/>
      <c r="U9367" s="178"/>
      <c r="V9367" s="178"/>
      <c r="W9367" s="178"/>
      <c r="X9367" s="178"/>
      <c r="Y9367" s="210">
        <f t="shared" si="738"/>
        <v>0.40876535366370181</v>
      </c>
      <c r="Z9367" s="211">
        <f t="shared" si="740"/>
        <v>0.44</v>
      </c>
      <c r="AA9367" s="178"/>
      <c r="AB9367" s="178"/>
      <c r="AC9367" s="178"/>
    </row>
    <row r="9368" spans="2:29" x14ac:dyDescent="0.35">
      <c r="B9368" s="222">
        <v>944500</v>
      </c>
      <c r="C9368" s="208">
        <v>405554</v>
      </c>
      <c r="D9368" s="309">
        <v>22305.47</v>
      </c>
      <c r="E9368" s="206">
        <v>32444.32</v>
      </c>
      <c r="F9368" s="206">
        <v>36499.86</v>
      </c>
      <c r="G9368" s="205">
        <f t="shared" si="741"/>
        <v>0.42938485971413448</v>
      </c>
      <c r="H9368" s="207">
        <f t="shared" si="742"/>
        <v>0.45</v>
      </c>
      <c r="I9368" s="213">
        <v>386084</v>
      </c>
      <c r="J9368" s="213">
        <v>21234.62</v>
      </c>
      <c r="K9368" s="212">
        <v>30886.720000000001</v>
      </c>
      <c r="L9368" s="212">
        <v>34747.56</v>
      </c>
      <c r="M9368" s="239">
        <f t="shared" si="739"/>
        <v>0.51529999999955178</v>
      </c>
      <c r="N9368" s="239"/>
      <c r="O9368" s="178"/>
      <c r="P9368" s="178"/>
      <c r="Q9368" s="178"/>
      <c r="R9368" s="178"/>
      <c r="S9368" s="178"/>
      <c r="T9368" s="178"/>
      <c r="U9368" s="178"/>
      <c r="V9368" s="178"/>
      <c r="W9368" s="178"/>
      <c r="X9368" s="178"/>
      <c r="Y9368" s="210">
        <f t="shared" si="738"/>
        <v>0.40877077818951829</v>
      </c>
      <c r="Z9368" s="211">
        <f t="shared" si="740"/>
        <v>0.46</v>
      </c>
      <c r="AA9368" s="178"/>
      <c r="AB9368" s="178"/>
      <c r="AC9368" s="178"/>
    </row>
    <row r="9369" spans="2:29" x14ac:dyDescent="0.35">
      <c r="B9369" s="222">
        <v>944600</v>
      </c>
      <c r="C9369" s="208">
        <v>405599</v>
      </c>
      <c r="D9369" s="309">
        <v>22307.94</v>
      </c>
      <c r="E9369" s="206">
        <v>32447.919999999998</v>
      </c>
      <c r="F9369" s="206">
        <v>36503.910000000003</v>
      </c>
      <c r="G9369" s="205">
        <f t="shared" si="741"/>
        <v>0.42938704213423673</v>
      </c>
      <c r="H9369" s="207">
        <f t="shared" si="742"/>
        <v>0.45</v>
      </c>
      <c r="I9369" s="213">
        <v>386128</v>
      </c>
      <c r="J9369" s="213">
        <v>21237.040000000001</v>
      </c>
      <c r="K9369" s="212">
        <v>30890.240000000002</v>
      </c>
      <c r="L9369" s="212">
        <v>34751.519999999997</v>
      </c>
      <c r="M9369" s="239">
        <f t="shared" si="739"/>
        <v>0.51519999999974975</v>
      </c>
      <c r="N9369" s="239"/>
      <c r="O9369" s="178"/>
      <c r="P9369" s="178"/>
      <c r="Q9369" s="178"/>
      <c r="R9369" s="178"/>
      <c r="S9369" s="178"/>
      <c r="T9369" s="178"/>
      <c r="U9369" s="178"/>
      <c r="V9369" s="178"/>
      <c r="W9369" s="178"/>
      <c r="X9369" s="178"/>
      <c r="Y9369" s="210">
        <f t="shared" si="738"/>
        <v>0.40877408426847345</v>
      </c>
      <c r="Z9369" s="211">
        <f t="shared" si="740"/>
        <v>0.44</v>
      </c>
      <c r="AA9369" s="178"/>
      <c r="AB9369" s="178"/>
      <c r="AC9369" s="178"/>
    </row>
    <row r="9370" spans="2:29" x14ac:dyDescent="0.35">
      <c r="B9370" s="222">
        <v>944700</v>
      </c>
      <c r="C9370" s="208">
        <v>405644</v>
      </c>
      <c r="D9370" s="309">
        <v>22310.42</v>
      </c>
      <c r="E9370" s="206">
        <v>32451.52</v>
      </c>
      <c r="F9370" s="206">
        <v>36507.96</v>
      </c>
      <c r="G9370" s="205">
        <f t="shared" si="741"/>
        <v>0.42938922409230446</v>
      </c>
      <c r="H9370" s="207">
        <f t="shared" si="742"/>
        <v>0.45</v>
      </c>
      <c r="I9370" s="213">
        <v>386174</v>
      </c>
      <c r="J9370" s="213">
        <v>21239.57</v>
      </c>
      <c r="K9370" s="212">
        <v>30893.919999999998</v>
      </c>
      <c r="L9370" s="212">
        <v>34755.660000000003</v>
      </c>
      <c r="M9370" s="239">
        <f t="shared" si="739"/>
        <v>0.51529999999998832</v>
      </c>
      <c r="N9370" s="239"/>
      <c r="O9370" s="178"/>
      <c r="P9370" s="178"/>
      <c r="Q9370" s="178"/>
      <c r="R9370" s="178"/>
      <c r="S9370" s="178"/>
      <c r="T9370" s="178"/>
      <c r="U9370" s="178"/>
      <c r="V9370" s="178"/>
      <c r="W9370" s="178"/>
      <c r="X9370" s="178"/>
      <c r="Y9370" s="210">
        <f t="shared" si="738"/>
        <v>0.40877950672171059</v>
      </c>
      <c r="Z9370" s="211">
        <f t="shared" si="740"/>
        <v>0.46</v>
      </c>
      <c r="AA9370" s="178"/>
      <c r="AB9370" s="178"/>
      <c r="AC9370" s="178"/>
    </row>
    <row r="9371" spans="2:29" x14ac:dyDescent="0.35">
      <c r="B9371" s="222">
        <v>944800</v>
      </c>
      <c r="C9371" s="208">
        <v>405689</v>
      </c>
      <c r="D9371" s="309">
        <v>22312.89</v>
      </c>
      <c r="E9371" s="206">
        <v>32455.119999999999</v>
      </c>
      <c r="F9371" s="206">
        <v>36512.01</v>
      </c>
      <c r="G9371" s="205">
        <f t="shared" si="741"/>
        <v>0.42939140558848432</v>
      </c>
      <c r="H9371" s="207">
        <f t="shared" si="742"/>
        <v>0.45</v>
      </c>
      <c r="I9371" s="213">
        <v>386218</v>
      </c>
      <c r="J9371" s="213">
        <v>21241.99</v>
      </c>
      <c r="K9371" s="212">
        <v>30897.439999999999</v>
      </c>
      <c r="L9371" s="212">
        <v>34759.620000000003</v>
      </c>
      <c r="M9371" s="239">
        <f t="shared" si="739"/>
        <v>0.51520000000025901</v>
      </c>
      <c r="N9371" s="239"/>
      <c r="O9371" s="178"/>
      <c r="P9371" s="178"/>
      <c r="Q9371" s="178"/>
      <c r="R9371" s="178"/>
      <c r="S9371" s="178"/>
      <c r="T9371" s="178"/>
      <c r="U9371" s="178"/>
      <c r="V9371" s="178"/>
      <c r="W9371" s="178"/>
      <c r="X9371" s="178"/>
      <c r="Y9371" s="210">
        <f t="shared" si="738"/>
        <v>0.40878281117696869</v>
      </c>
      <c r="Z9371" s="211">
        <f t="shared" si="740"/>
        <v>0.44</v>
      </c>
      <c r="AA9371" s="178"/>
      <c r="AB9371" s="178"/>
      <c r="AC9371" s="178"/>
    </row>
    <row r="9372" spans="2:29" x14ac:dyDescent="0.35">
      <c r="B9372" s="222">
        <v>944900</v>
      </c>
      <c r="C9372" s="208">
        <v>405734</v>
      </c>
      <c r="D9372" s="309">
        <v>22315.37</v>
      </c>
      <c r="E9372" s="206">
        <v>32458.720000000001</v>
      </c>
      <c r="F9372" s="206">
        <v>36516.06</v>
      </c>
      <c r="G9372" s="205">
        <f t="shared" si="741"/>
        <v>0.42939358662292304</v>
      </c>
      <c r="H9372" s="207">
        <f t="shared" si="742"/>
        <v>0.45</v>
      </c>
      <c r="I9372" s="213">
        <v>386264</v>
      </c>
      <c r="J9372" s="213">
        <v>21244.52</v>
      </c>
      <c r="K9372" s="212">
        <v>30901.119999999999</v>
      </c>
      <c r="L9372" s="212">
        <v>34763.760000000002</v>
      </c>
      <c r="M9372" s="239">
        <f t="shared" si="739"/>
        <v>0.5152999999999156</v>
      </c>
      <c r="N9372" s="239"/>
      <c r="O9372" s="178"/>
      <c r="P9372" s="178"/>
      <c r="Q9372" s="178"/>
      <c r="R9372" s="178"/>
      <c r="S9372" s="178"/>
      <c r="T9372" s="178"/>
      <c r="U9372" s="178"/>
      <c r="V9372" s="178"/>
      <c r="W9372" s="178"/>
      <c r="X9372" s="178"/>
      <c r="Y9372" s="210">
        <f t="shared" si="738"/>
        <v>0.4087882315588951</v>
      </c>
      <c r="Z9372" s="211">
        <f t="shared" si="740"/>
        <v>0.46</v>
      </c>
      <c r="AA9372" s="178"/>
      <c r="AB9372" s="178"/>
      <c r="AC9372" s="178"/>
    </row>
    <row r="9373" spans="2:29" x14ac:dyDescent="0.35">
      <c r="B9373" s="222">
        <v>945000</v>
      </c>
      <c r="C9373" s="208">
        <v>405779</v>
      </c>
      <c r="D9373" s="309">
        <v>22317.84</v>
      </c>
      <c r="E9373" s="206">
        <v>32462.32</v>
      </c>
      <c r="F9373" s="206">
        <v>36520.11</v>
      </c>
      <c r="G9373" s="205">
        <f t="shared" si="741"/>
        <v>0.42939576719576722</v>
      </c>
      <c r="H9373" s="207">
        <f t="shared" si="742"/>
        <v>0.45</v>
      </c>
      <c r="I9373" s="213">
        <v>386308</v>
      </c>
      <c r="J9373" s="213">
        <v>21246.94</v>
      </c>
      <c r="K9373" s="212">
        <v>30904.639999999999</v>
      </c>
      <c r="L9373" s="212">
        <v>34767.72</v>
      </c>
      <c r="M9373" s="239">
        <f t="shared" si="739"/>
        <v>0.51520000000018629</v>
      </c>
      <c r="N9373" s="239"/>
      <c r="O9373" s="178"/>
      <c r="P9373" s="178"/>
      <c r="Q9373" s="178"/>
      <c r="R9373" s="178"/>
      <c r="S9373" s="178"/>
      <c r="T9373" s="178"/>
      <c r="U9373" s="178"/>
      <c r="V9373" s="178"/>
      <c r="W9373" s="178"/>
      <c r="X9373" s="178"/>
      <c r="Y9373" s="210">
        <f t="shared" si="738"/>
        <v>0.40879153439153437</v>
      </c>
      <c r="Z9373" s="211">
        <f t="shared" si="740"/>
        <v>0.44</v>
      </c>
      <c r="AA9373" s="178"/>
      <c r="AB9373" s="178"/>
      <c r="AC9373" s="178"/>
    </row>
    <row r="9374" spans="2:29" x14ac:dyDescent="0.35">
      <c r="B9374" s="222">
        <v>945100</v>
      </c>
      <c r="C9374" s="208">
        <v>405824</v>
      </c>
      <c r="D9374" s="309">
        <v>22320.32</v>
      </c>
      <c r="E9374" s="206">
        <v>32465.919999999998</v>
      </c>
      <c r="F9374" s="206">
        <v>36524.160000000003</v>
      </c>
      <c r="G9374" s="205">
        <f t="shared" si="741"/>
        <v>0.42939794730716324</v>
      </c>
      <c r="H9374" s="207">
        <f t="shared" si="742"/>
        <v>0.45</v>
      </c>
      <c r="I9374" s="213">
        <v>386354</v>
      </c>
      <c r="J9374" s="213">
        <v>21249.47</v>
      </c>
      <c r="K9374" s="212">
        <v>30908.32</v>
      </c>
      <c r="L9374" s="212">
        <v>34771.86</v>
      </c>
      <c r="M9374" s="239">
        <f t="shared" si="739"/>
        <v>0.51529999999984288</v>
      </c>
      <c r="N9374" s="239"/>
      <c r="O9374" s="178"/>
      <c r="P9374" s="178"/>
      <c r="Q9374" s="178"/>
      <c r="R9374" s="178"/>
      <c r="S9374" s="178"/>
      <c r="T9374" s="178"/>
      <c r="U9374" s="178"/>
      <c r="V9374" s="178"/>
      <c r="W9374" s="178"/>
      <c r="X9374" s="178"/>
      <c r="Y9374" s="210">
        <f t="shared" si="738"/>
        <v>0.40879695270341765</v>
      </c>
      <c r="Z9374" s="211">
        <f t="shared" si="740"/>
        <v>0.46</v>
      </c>
      <c r="AA9374" s="178"/>
      <c r="AB9374" s="178"/>
      <c r="AC9374" s="178"/>
    </row>
    <row r="9375" spans="2:29" x14ac:dyDescent="0.35">
      <c r="B9375" s="222">
        <v>945200</v>
      </c>
      <c r="C9375" s="208">
        <v>405869</v>
      </c>
      <c r="D9375" s="309">
        <v>22322.79</v>
      </c>
      <c r="E9375" s="206">
        <v>32469.52</v>
      </c>
      <c r="F9375" s="206">
        <v>36528.21</v>
      </c>
      <c r="G9375" s="205">
        <f t="shared" si="741"/>
        <v>0.42940012695725771</v>
      </c>
      <c r="H9375" s="207">
        <f t="shared" si="742"/>
        <v>0.45</v>
      </c>
      <c r="I9375" s="213">
        <v>386398</v>
      </c>
      <c r="J9375" s="213">
        <v>21251.89</v>
      </c>
      <c r="K9375" s="212">
        <v>30911.84</v>
      </c>
      <c r="L9375" s="212">
        <v>34775.82</v>
      </c>
      <c r="M9375" s="239">
        <f t="shared" si="739"/>
        <v>0.51519999999996802</v>
      </c>
      <c r="N9375" s="239"/>
      <c r="O9375" s="178"/>
      <c r="P9375" s="178"/>
      <c r="Q9375" s="178"/>
      <c r="R9375" s="178"/>
      <c r="S9375" s="178"/>
      <c r="T9375" s="178"/>
      <c r="U9375" s="178"/>
      <c r="V9375" s="178"/>
      <c r="W9375" s="178"/>
      <c r="X9375" s="178"/>
      <c r="Y9375" s="210">
        <f t="shared" si="738"/>
        <v>0.40880025391451547</v>
      </c>
      <c r="Z9375" s="211">
        <f t="shared" si="740"/>
        <v>0.44</v>
      </c>
      <c r="AA9375" s="178"/>
      <c r="AB9375" s="178"/>
      <c r="AC9375" s="178"/>
    </row>
    <row r="9376" spans="2:29" x14ac:dyDescent="0.35">
      <c r="B9376" s="222">
        <v>945300</v>
      </c>
      <c r="C9376" s="208">
        <v>405914</v>
      </c>
      <c r="D9376" s="309">
        <v>22325.27</v>
      </c>
      <c r="E9376" s="206">
        <v>32473.119999999999</v>
      </c>
      <c r="F9376" s="206">
        <v>36532.26</v>
      </c>
      <c r="G9376" s="205">
        <f t="shared" si="741"/>
        <v>0.42940230614619695</v>
      </c>
      <c r="H9376" s="207">
        <f t="shared" si="742"/>
        <v>0.45</v>
      </c>
      <c r="I9376" s="213">
        <v>386444</v>
      </c>
      <c r="J9376" s="213">
        <v>21254.42</v>
      </c>
      <c r="K9376" s="212">
        <v>30915.52</v>
      </c>
      <c r="L9376" s="212">
        <v>34779.96</v>
      </c>
      <c r="M9376" s="239">
        <f t="shared" si="739"/>
        <v>0.51530000000027942</v>
      </c>
      <c r="N9376" s="239"/>
      <c r="O9376" s="178"/>
      <c r="P9376" s="178"/>
      <c r="Q9376" s="178"/>
      <c r="R9376" s="178"/>
      <c r="S9376" s="178"/>
      <c r="T9376" s="178"/>
      <c r="U9376" s="178"/>
      <c r="V9376" s="178"/>
      <c r="W9376" s="178"/>
      <c r="X9376" s="178"/>
      <c r="Y9376" s="210">
        <f t="shared" si="738"/>
        <v>0.40880567015762193</v>
      </c>
      <c r="Z9376" s="211">
        <f t="shared" si="740"/>
        <v>0.46</v>
      </c>
      <c r="AA9376" s="178"/>
      <c r="AB9376" s="178"/>
      <c r="AC9376" s="178"/>
    </row>
    <row r="9377" spans="2:29" x14ac:dyDescent="0.35">
      <c r="B9377" s="222">
        <v>945400</v>
      </c>
      <c r="C9377" s="208">
        <v>405959</v>
      </c>
      <c r="D9377" s="309">
        <v>22327.74</v>
      </c>
      <c r="E9377" s="206">
        <v>32476.720000000001</v>
      </c>
      <c r="F9377" s="206">
        <v>36536.31</v>
      </c>
      <c r="G9377" s="205">
        <f t="shared" si="741"/>
        <v>0.42940448487412736</v>
      </c>
      <c r="H9377" s="207">
        <f t="shared" si="742"/>
        <v>0.45</v>
      </c>
      <c r="I9377" s="213">
        <v>386488</v>
      </c>
      <c r="J9377" s="213">
        <v>21256.84</v>
      </c>
      <c r="K9377" s="212">
        <v>30919.040000000001</v>
      </c>
      <c r="L9377" s="212">
        <v>34783.919999999998</v>
      </c>
      <c r="M9377" s="239">
        <f t="shared" si="739"/>
        <v>0.51519999999982247</v>
      </c>
      <c r="N9377" s="239"/>
      <c r="O9377" s="178"/>
      <c r="P9377" s="178"/>
      <c r="Q9377" s="178"/>
      <c r="R9377" s="178"/>
      <c r="S9377" s="178"/>
      <c r="T9377" s="178"/>
      <c r="U9377" s="178"/>
      <c r="V9377" s="178"/>
      <c r="W9377" s="178"/>
      <c r="X9377" s="178"/>
      <c r="Y9377" s="210">
        <f t="shared" si="738"/>
        <v>0.4088089697482547</v>
      </c>
      <c r="Z9377" s="211">
        <f t="shared" si="740"/>
        <v>0.44</v>
      </c>
      <c r="AA9377" s="178"/>
      <c r="AB9377" s="178"/>
      <c r="AC9377" s="178"/>
    </row>
    <row r="9378" spans="2:29" x14ac:dyDescent="0.35">
      <c r="B9378" s="222">
        <v>945500</v>
      </c>
      <c r="C9378" s="208">
        <v>406004</v>
      </c>
      <c r="D9378" s="309">
        <v>22330.22</v>
      </c>
      <c r="E9378" s="206">
        <v>32480.32</v>
      </c>
      <c r="F9378" s="206">
        <v>36540.36</v>
      </c>
      <c r="G9378" s="205">
        <f t="shared" si="741"/>
        <v>0.42940666314119513</v>
      </c>
      <c r="H9378" s="207">
        <f t="shared" si="742"/>
        <v>0.45</v>
      </c>
      <c r="I9378" s="213">
        <v>386534</v>
      </c>
      <c r="J9378" s="213">
        <v>21259.37</v>
      </c>
      <c r="K9378" s="212">
        <v>30922.720000000001</v>
      </c>
      <c r="L9378" s="212">
        <v>34788.06</v>
      </c>
      <c r="M9378" s="239">
        <f t="shared" si="739"/>
        <v>0.51529999999955178</v>
      </c>
      <c r="N9378" s="239"/>
      <c r="O9378" s="178"/>
      <c r="P9378" s="178"/>
      <c r="Q9378" s="178"/>
      <c r="R9378" s="178"/>
      <c r="S9378" s="178"/>
      <c r="T9378" s="178"/>
      <c r="U9378" s="178"/>
      <c r="V9378" s="178"/>
      <c r="W9378" s="178"/>
      <c r="X9378" s="178"/>
      <c r="Y9378" s="210">
        <f t="shared" si="738"/>
        <v>0.40881438392384983</v>
      </c>
      <c r="Z9378" s="211">
        <f t="shared" si="740"/>
        <v>0.46</v>
      </c>
      <c r="AA9378" s="178"/>
      <c r="AB9378" s="178"/>
      <c r="AC9378" s="178"/>
    </row>
    <row r="9379" spans="2:29" x14ac:dyDescent="0.35">
      <c r="B9379" s="222">
        <v>945600</v>
      </c>
      <c r="C9379" s="208">
        <v>406049</v>
      </c>
      <c r="D9379" s="309">
        <v>22332.69</v>
      </c>
      <c r="E9379" s="206">
        <v>32483.919999999998</v>
      </c>
      <c r="F9379" s="206">
        <v>36544.410000000003</v>
      </c>
      <c r="G9379" s="205">
        <f t="shared" si="741"/>
        <v>0.42940884094754656</v>
      </c>
      <c r="H9379" s="207">
        <f t="shared" si="742"/>
        <v>0.45</v>
      </c>
      <c r="I9379" s="213">
        <v>386578</v>
      </c>
      <c r="J9379" s="213">
        <v>21261.79</v>
      </c>
      <c r="K9379" s="212">
        <v>30926.240000000002</v>
      </c>
      <c r="L9379" s="212">
        <v>34792.019999999997</v>
      </c>
      <c r="M9379" s="239">
        <f t="shared" si="739"/>
        <v>0.51519999999974975</v>
      </c>
      <c r="N9379" s="239"/>
      <c r="O9379" s="178"/>
      <c r="P9379" s="178"/>
      <c r="Q9379" s="178"/>
      <c r="R9379" s="178"/>
      <c r="S9379" s="178"/>
      <c r="T9379" s="178"/>
      <c r="U9379" s="178"/>
      <c r="V9379" s="178"/>
      <c r="W9379" s="178"/>
      <c r="X9379" s="178"/>
      <c r="Y9379" s="210">
        <f t="shared" si="738"/>
        <v>0.40881768189509304</v>
      </c>
      <c r="Z9379" s="211">
        <f t="shared" si="740"/>
        <v>0.44</v>
      </c>
      <c r="AA9379" s="178"/>
      <c r="AB9379" s="178"/>
      <c r="AC9379" s="178"/>
    </row>
    <row r="9380" spans="2:29" x14ac:dyDescent="0.35">
      <c r="B9380" s="222">
        <v>945700</v>
      </c>
      <c r="C9380" s="208">
        <v>406094</v>
      </c>
      <c r="D9380" s="309">
        <v>22335.17</v>
      </c>
      <c r="E9380" s="206">
        <v>32487.52</v>
      </c>
      <c r="F9380" s="206">
        <v>36548.46</v>
      </c>
      <c r="G9380" s="205">
        <f t="shared" si="741"/>
        <v>0.42941101829332767</v>
      </c>
      <c r="H9380" s="207">
        <f t="shared" si="742"/>
        <v>0.45</v>
      </c>
      <c r="I9380" s="213">
        <v>386624</v>
      </c>
      <c r="J9380" s="213">
        <v>21264.32</v>
      </c>
      <c r="K9380" s="212">
        <v>30929.919999999998</v>
      </c>
      <c r="L9380" s="212">
        <v>34796.160000000003</v>
      </c>
      <c r="M9380" s="239">
        <f t="shared" si="739"/>
        <v>0.51529999999998832</v>
      </c>
      <c r="N9380" s="239"/>
      <c r="O9380" s="178"/>
      <c r="P9380" s="178"/>
      <c r="Q9380" s="178"/>
      <c r="R9380" s="178"/>
      <c r="S9380" s="178"/>
      <c r="T9380" s="178"/>
      <c r="U9380" s="178"/>
      <c r="V9380" s="178"/>
      <c r="W9380" s="178"/>
      <c r="X9380" s="178"/>
      <c r="Y9380" s="210">
        <f t="shared" si="738"/>
        <v>0.40882309400444117</v>
      </c>
      <c r="Z9380" s="211">
        <f t="shared" si="740"/>
        <v>0.46</v>
      </c>
      <c r="AA9380" s="178"/>
      <c r="AB9380" s="178"/>
      <c r="AC9380" s="178"/>
    </row>
    <row r="9381" spans="2:29" x14ac:dyDescent="0.35">
      <c r="B9381" s="222">
        <v>945800</v>
      </c>
      <c r="C9381" s="208">
        <v>406139</v>
      </c>
      <c r="D9381" s="309">
        <v>22337.64</v>
      </c>
      <c r="E9381" s="206">
        <v>32491.119999999999</v>
      </c>
      <c r="F9381" s="206">
        <v>36552.51</v>
      </c>
      <c r="G9381" s="205">
        <f t="shared" si="741"/>
        <v>0.4294131951786847</v>
      </c>
      <c r="H9381" s="207">
        <f t="shared" si="742"/>
        <v>0.45</v>
      </c>
      <c r="I9381" s="213">
        <v>386668</v>
      </c>
      <c r="J9381" s="213">
        <v>21266.74</v>
      </c>
      <c r="K9381" s="212">
        <v>30933.439999999999</v>
      </c>
      <c r="L9381" s="212">
        <v>34800.120000000003</v>
      </c>
      <c r="M9381" s="239">
        <f t="shared" si="739"/>
        <v>0.51520000000025901</v>
      </c>
      <c r="N9381" s="239"/>
      <c r="O9381" s="178"/>
      <c r="P9381" s="178"/>
      <c r="Q9381" s="178"/>
      <c r="R9381" s="178"/>
      <c r="S9381" s="178"/>
      <c r="T9381" s="178"/>
      <c r="U9381" s="178"/>
      <c r="V9381" s="178"/>
      <c r="W9381" s="178"/>
      <c r="X9381" s="178"/>
      <c r="Y9381" s="210">
        <f t="shared" si="738"/>
        <v>0.4088263903573694</v>
      </c>
      <c r="Z9381" s="211">
        <f t="shared" si="740"/>
        <v>0.44</v>
      </c>
      <c r="AA9381" s="178"/>
      <c r="AB9381" s="178"/>
      <c r="AC9381" s="178"/>
    </row>
    <row r="9382" spans="2:29" x14ac:dyDescent="0.35">
      <c r="B9382" s="222">
        <v>945900</v>
      </c>
      <c r="C9382" s="208">
        <v>406184</v>
      </c>
      <c r="D9382" s="309">
        <v>22340.12</v>
      </c>
      <c r="E9382" s="206">
        <v>32494.720000000001</v>
      </c>
      <c r="F9382" s="206">
        <v>36556.559999999998</v>
      </c>
      <c r="G9382" s="205">
        <f t="shared" si="741"/>
        <v>0.42941537160376358</v>
      </c>
      <c r="H9382" s="207">
        <f t="shared" si="742"/>
        <v>0.45</v>
      </c>
      <c r="I9382" s="213">
        <v>386714</v>
      </c>
      <c r="J9382" s="213">
        <v>21269.27</v>
      </c>
      <c r="K9382" s="212">
        <v>30937.119999999999</v>
      </c>
      <c r="L9382" s="212">
        <v>34804.26</v>
      </c>
      <c r="M9382" s="239">
        <f t="shared" si="739"/>
        <v>0.5152999999999156</v>
      </c>
      <c r="N9382" s="239"/>
      <c r="O9382" s="178"/>
      <c r="P9382" s="178"/>
      <c r="Q9382" s="178"/>
      <c r="R9382" s="178"/>
      <c r="S9382" s="178"/>
      <c r="T9382" s="178"/>
      <c r="U9382" s="178"/>
      <c r="V9382" s="178"/>
      <c r="W9382" s="178"/>
      <c r="X9382" s="178"/>
      <c r="Y9382" s="210">
        <f t="shared" si="738"/>
        <v>0.40883180040173378</v>
      </c>
      <c r="Z9382" s="211">
        <f t="shared" si="740"/>
        <v>0.46</v>
      </c>
      <c r="AA9382" s="178"/>
      <c r="AB9382" s="178"/>
      <c r="AC9382" s="178"/>
    </row>
    <row r="9383" spans="2:29" x14ac:dyDescent="0.35">
      <c r="B9383" s="222">
        <v>946000</v>
      </c>
      <c r="C9383" s="208">
        <v>406229</v>
      </c>
      <c r="D9383" s="309">
        <v>22342.59</v>
      </c>
      <c r="E9383" s="206">
        <v>32498.32</v>
      </c>
      <c r="F9383" s="206">
        <v>36560.61</v>
      </c>
      <c r="G9383" s="205">
        <f t="shared" si="741"/>
        <v>0.42941754756871037</v>
      </c>
      <c r="H9383" s="207">
        <f t="shared" si="742"/>
        <v>0.45</v>
      </c>
      <c r="I9383" s="213">
        <v>386758</v>
      </c>
      <c r="J9383" s="213">
        <v>21271.69</v>
      </c>
      <c r="K9383" s="212">
        <v>30940.639999999999</v>
      </c>
      <c r="L9383" s="212">
        <v>34808.22</v>
      </c>
      <c r="M9383" s="239">
        <f t="shared" si="739"/>
        <v>0.51520000000018629</v>
      </c>
      <c r="N9383" s="239"/>
      <c r="O9383" s="178"/>
      <c r="P9383" s="178"/>
      <c r="Q9383" s="178"/>
      <c r="R9383" s="178"/>
      <c r="S9383" s="178"/>
      <c r="T9383" s="178"/>
      <c r="U9383" s="178"/>
      <c r="V9383" s="178"/>
      <c r="W9383" s="178"/>
      <c r="X9383" s="178"/>
      <c r="Y9383" s="210">
        <f t="shared" si="738"/>
        <v>0.40883509513742072</v>
      </c>
      <c r="Z9383" s="211">
        <f t="shared" si="740"/>
        <v>0.44</v>
      </c>
      <c r="AA9383" s="178"/>
      <c r="AB9383" s="178"/>
      <c r="AC9383" s="178"/>
    </row>
    <row r="9384" spans="2:29" x14ac:dyDescent="0.35">
      <c r="B9384" s="222">
        <v>946100</v>
      </c>
      <c r="C9384" s="208">
        <v>406274</v>
      </c>
      <c r="D9384" s="309">
        <v>22345.07</v>
      </c>
      <c r="E9384" s="206">
        <v>32501.919999999998</v>
      </c>
      <c r="F9384" s="206">
        <v>36564.660000000003</v>
      </c>
      <c r="G9384" s="205">
        <f t="shared" si="741"/>
        <v>0.42941972307367088</v>
      </c>
      <c r="H9384" s="207">
        <f t="shared" si="742"/>
        <v>0.45</v>
      </c>
      <c r="I9384" s="213">
        <v>386804</v>
      </c>
      <c r="J9384" s="213">
        <v>21274.22</v>
      </c>
      <c r="K9384" s="212">
        <v>30944.32</v>
      </c>
      <c r="L9384" s="212">
        <v>34812.36</v>
      </c>
      <c r="M9384" s="239">
        <f t="shared" si="739"/>
        <v>0.51529999999984288</v>
      </c>
      <c r="N9384" s="239"/>
      <c r="O9384" s="178"/>
      <c r="P9384" s="178"/>
      <c r="Q9384" s="178"/>
      <c r="R9384" s="178"/>
      <c r="S9384" s="178"/>
      <c r="T9384" s="178"/>
      <c r="U9384" s="178"/>
      <c r="V9384" s="178"/>
      <c r="W9384" s="178"/>
      <c r="X9384" s="178"/>
      <c r="Y9384" s="210">
        <f t="shared" si="738"/>
        <v>0.40884050311806364</v>
      </c>
      <c r="Z9384" s="211">
        <f t="shared" si="740"/>
        <v>0.46</v>
      </c>
      <c r="AA9384" s="178"/>
      <c r="AB9384" s="178"/>
      <c r="AC9384" s="178"/>
    </row>
    <row r="9385" spans="2:29" x14ac:dyDescent="0.35">
      <c r="B9385" s="222">
        <v>946200</v>
      </c>
      <c r="C9385" s="208">
        <v>406319</v>
      </c>
      <c r="D9385" s="309">
        <v>22347.54</v>
      </c>
      <c r="E9385" s="206">
        <v>32505.52</v>
      </c>
      <c r="F9385" s="206">
        <v>36568.71</v>
      </c>
      <c r="G9385" s="205">
        <f t="shared" si="741"/>
        <v>0.42942189811879095</v>
      </c>
      <c r="H9385" s="207">
        <f t="shared" si="742"/>
        <v>0.45</v>
      </c>
      <c r="I9385" s="213">
        <v>386848</v>
      </c>
      <c r="J9385" s="213">
        <v>21276.639999999999</v>
      </c>
      <c r="K9385" s="212">
        <v>30947.84</v>
      </c>
      <c r="L9385" s="212">
        <v>34816.32</v>
      </c>
      <c r="M9385" s="239">
        <f t="shared" si="739"/>
        <v>0.51519999999996802</v>
      </c>
      <c r="N9385" s="239"/>
      <c r="O9385" s="178"/>
      <c r="P9385" s="178"/>
      <c r="Q9385" s="178"/>
      <c r="R9385" s="178"/>
      <c r="S9385" s="178"/>
      <c r="T9385" s="178"/>
      <c r="U9385" s="178"/>
      <c r="V9385" s="178"/>
      <c r="W9385" s="178"/>
      <c r="X9385" s="178"/>
      <c r="Y9385" s="210">
        <f t="shared" si="738"/>
        <v>0.40884379623758188</v>
      </c>
      <c r="Z9385" s="211">
        <f t="shared" si="740"/>
        <v>0.44</v>
      </c>
      <c r="AA9385" s="178"/>
      <c r="AB9385" s="178"/>
      <c r="AC9385" s="178"/>
    </row>
    <row r="9386" spans="2:29" x14ac:dyDescent="0.35">
      <c r="B9386" s="222">
        <v>946300</v>
      </c>
      <c r="C9386" s="208">
        <v>406364</v>
      </c>
      <c r="D9386" s="309">
        <v>22350.02</v>
      </c>
      <c r="E9386" s="206">
        <v>32509.119999999999</v>
      </c>
      <c r="F9386" s="206">
        <v>36572.76</v>
      </c>
      <c r="G9386" s="205">
        <f t="shared" si="741"/>
        <v>0.4294240727042164</v>
      </c>
      <c r="H9386" s="207">
        <f t="shared" si="742"/>
        <v>0.45</v>
      </c>
      <c r="I9386" s="213">
        <v>386894</v>
      </c>
      <c r="J9386" s="213">
        <v>21279.17</v>
      </c>
      <c r="K9386" s="212">
        <v>30951.52</v>
      </c>
      <c r="L9386" s="212">
        <v>34820.46</v>
      </c>
      <c r="M9386" s="239">
        <f t="shared" si="739"/>
        <v>0.51530000000027942</v>
      </c>
      <c r="N9386" s="239"/>
      <c r="O9386" s="178"/>
      <c r="P9386" s="178"/>
      <c r="Q9386" s="178"/>
      <c r="R9386" s="178"/>
      <c r="S9386" s="178"/>
      <c r="T9386" s="178"/>
      <c r="U9386" s="178"/>
      <c r="V9386" s="178"/>
      <c r="W9386" s="178"/>
      <c r="X9386" s="178"/>
      <c r="Y9386" s="210">
        <f t="shared" si="738"/>
        <v>0.40884920215576454</v>
      </c>
      <c r="Z9386" s="211">
        <f t="shared" si="740"/>
        <v>0.46</v>
      </c>
      <c r="AA9386" s="178"/>
      <c r="AB9386" s="178"/>
      <c r="AC9386" s="178"/>
    </row>
    <row r="9387" spans="2:29" x14ac:dyDescent="0.35">
      <c r="B9387" s="222">
        <v>946400</v>
      </c>
      <c r="C9387" s="208">
        <v>406409</v>
      </c>
      <c r="D9387" s="309">
        <v>22352.49</v>
      </c>
      <c r="E9387" s="206">
        <v>32512.720000000001</v>
      </c>
      <c r="F9387" s="206">
        <v>36576.81</v>
      </c>
      <c r="G9387" s="205">
        <f t="shared" si="741"/>
        <v>0.42942624683009301</v>
      </c>
      <c r="H9387" s="207">
        <f t="shared" si="742"/>
        <v>0.45</v>
      </c>
      <c r="I9387" s="213">
        <v>386938</v>
      </c>
      <c r="J9387" s="213">
        <v>21281.59</v>
      </c>
      <c r="K9387" s="212">
        <v>30955.040000000001</v>
      </c>
      <c r="L9387" s="212">
        <v>34824.42</v>
      </c>
      <c r="M9387" s="239">
        <f t="shared" si="739"/>
        <v>0.51519999999982247</v>
      </c>
      <c r="N9387" s="239"/>
      <c r="O9387" s="178"/>
      <c r="P9387" s="178"/>
      <c r="Q9387" s="178"/>
      <c r="R9387" s="178"/>
      <c r="S9387" s="178"/>
      <c r="T9387" s="178"/>
      <c r="U9387" s="178"/>
      <c r="V9387" s="178"/>
      <c r="W9387" s="178"/>
      <c r="X9387" s="178"/>
      <c r="Y9387" s="210">
        <f t="shared" si="738"/>
        <v>0.40885249366018594</v>
      </c>
      <c r="Z9387" s="211">
        <f t="shared" si="740"/>
        <v>0.44</v>
      </c>
      <c r="AA9387" s="178"/>
      <c r="AB9387" s="178"/>
      <c r="AC9387" s="178"/>
    </row>
    <row r="9388" spans="2:29" x14ac:dyDescent="0.35">
      <c r="B9388" s="222">
        <v>946500</v>
      </c>
      <c r="C9388" s="208">
        <v>406454</v>
      </c>
      <c r="D9388" s="309">
        <v>22354.97</v>
      </c>
      <c r="E9388" s="206">
        <v>32516.32</v>
      </c>
      <c r="F9388" s="206">
        <v>36580.86</v>
      </c>
      <c r="G9388" s="205">
        <f t="shared" si="741"/>
        <v>0.42942842049656632</v>
      </c>
      <c r="H9388" s="207">
        <f t="shared" si="742"/>
        <v>0.45</v>
      </c>
      <c r="I9388" s="213">
        <v>386984</v>
      </c>
      <c r="J9388" s="213">
        <v>21284.12</v>
      </c>
      <c r="K9388" s="212">
        <v>30958.720000000001</v>
      </c>
      <c r="L9388" s="212">
        <v>34828.559999999998</v>
      </c>
      <c r="M9388" s="239">
        <f t="shared" si="739"/>
        <v>0.51529999999955178</v>
      </c>
      <c r="N9388" s="239"/>
      <c r="O9388" s="178"/>
      <c r="P9388" s="178"/>
      <c r="Q9388" s="178"/>
      <c r="R9388" s="178"/>
      <c r="S9388" s="178"/>
      <c r="T9388" s="178"/>
      <c r="U9388" s="178"/>
      <c r="V9388" s="178"/>
      <c r="W9388" s="178"/>
      <c r="X9388" s="178"/>
      <c r="Y9388" s="210">
        <f t="shared" si="738"/>
        <v>0.4088578975171685</v>
      </c>
      <c r="Z9388" s="211">
        <f t="shared" si="740"/>
        <v>0.46</v>
      </c>
      <c r="AA9388" s="178"/>
      <c r="AB9388" s="178"/>
      <c r="AC9388" s="178"/>
    </row>
    <row r="9389" spans="2:29" x14ac:dyDescent="0.35">
      <c r="B9389" s="222">
        <v>946600</v>
      </c>
      <c r="C9389" s="208">
        <v>406499</v>
      </c>
      <c r="D9389" s="309">
        <v>22357.439999999999</v>
      </c>
      <c r="E9389" s="206">
        <v>32519.919999999998</v>
      </c>
      <c r="F9389" s="206">
        <v>36584.910000000003</v>
      </c>
      <c r="G9389" s="205">
        <f t="shared" si="741"/>
        <v>0.42943059370378195</v>
      </c>
      <c r="H9389" s="207">
        <f t="shared" si="742"/>
        <v>0.45</v>
      </c>
      <c r="I9389" s="213">
        <v>387028</v>
      </c>
      <c r="J9389" s="213">
        <v>21286.54</v>
      </c>
      <c r="K9389" s="212">
        <v>30962.240000000002</v>
      </c>
      <c r="L9389" s="212">
        <v>34832.519999999997</v>
      </c>
      <c r="M9389" s="239">
        <f t="shared" si="739"/>
        <v>0.51519999999974975</v>
      </c>
      <c r="N9389" s="239"/>
      <c r="O9389" s="178"/>
      <c r="P9389" s="178"/>
      <c r="Q9389" s="178"/>
      <c r="R9389" s="178"/>
      <c r="S9389" s="178"/>
      <c r="T9389" s="178"/>
      <c r="U9389" s="178"/>
      <c r="V9389" s="178"/>
      <c r="W9389" s="178"/>
      <c r="X9389" s="178"/>
      <c r="Y9389" s="210">
        <f t="shared" si="738"/>
        <v>0.40886118740756389</v>
      </c>
      <c r="Z9389" s="211">
        <f t="shared" si="740"/>
        <v>0.44</v>
      </c>
      <c r="AA9389" s="178"/>
      <c r="AB9389" s="178"/>
      <c r="AC9389" s="178"/>
    </row>
    <row r="9390" spans="2:29" x14ac:dyDescent="0.35">
      <c r="B9390" s="222">
        <v>946700</v>
      </c>
      <c r="C9390" s="208">
        <v>406544</v>
      </c>
      <c r="D9390" s="309">
        <v>22359.919999999998</v>
      </c>
      <c r="E9390" s="206">
        <v>32523.52</v>
      </c>
      <c r="F9390" s="206">
        <v>36588.959999999999</v>
      </c>
      <c r="G9390" s="205">
        <f t="shared" si="741"/>
        <v>0.42943276645188549</v>
      </c>
      <c r="H9390" s="207">
        <f t="shared" si="742"/>
        <v>0.45</v>
      </c>
      <c r="I9390" s="213">
        <v>387074</v>
      </c>
      <c r="J9390" s="213">
        <v>21289.07</v>
      </c>
      <c r="K9390" s="212">
        <v>30965.919999999998</v>
      </c>
      <c r="L9390" s="212">
        <v>34836.660000000003</v>
      </c>
      <c r="M9390" s="239">
        <f t="shared" si="739"/>
        <v>0.51529999999998832</v>
      </c>
      <c r="N9390" s="239"/>
      <c r="O9390" s="178"/>
      <c r="P9390" s="178"/>
      <c r="Q9390" s="178"/>
      <c r="R9390" s="178"/>
      <c r="S9390" s="178"/>
      <c r="T9390" s="178"/>
      <c r="U9390" s="178"/>
      <c r="V9390" s="178"/>
      <c r="W9390" s="178"/>
      <c r="X9390" s="178"/>
      <c r="Y9390" s="210">
        <f t="shared" si="738"/>
        <v>0.40886658920460545</v>
      </c>
      <c r="Z9390" s="211">
        <f t="shared" si="740"/>
        <v>0.46</v>
      </c>
      <c r="AA9390" s="178"/>
      <c r="AB9390" s="178"/>
      <c r="AC9390" s="178"/>
    </row>
    <row r="9391" spans="2:29" x14ac:dyDescent="0.35">
      <c r="B9391" s="222">
        <v>946800</v>
      </c>
      <c r="C9391" s="208">
        <v>406589</v>
      </c>
      <c r="D9391" s="309">
        <v>22362.39</v>
      </c>
      <c r="E9391" s="206">
        <v>32527.119999999999</v>
      </c>
      <c r="F9391" s="206">
        <v>36593.01</v>
      </c>
      <c r="G9391" s="205">
        <f t="shared" si="741"/>
        <v>0.4294349387410224</v>
      </c>
      <c r="H9391" s="207">
        <f t="shared" si="742"/>
        <v>0.45</v>
      </c>
      <c r="I9391" s="213">
        <v>387118</v>
      </c>
      <c r="J9391" s="213">
        <v>21291.49</v>
      </c>
      <c r="K9391" s="212">
        <v>30969.439999999999</v>
      </c>
      <c r="L9391" s="212">
        <v>34840.620000000003</v>
      </c>
      <c r="M9391" s="239">
        <f t="shared" si="739"/>
        <v>0.51520000000025901</v>
      </c>
      <c r="N9391" s="239"/>
      <c r="O9391" s="178"/>
      <c r="P9391" s="178"/>
      <c r="Q9391" s="178"/>
      <c r="R9391" s="178"/>
      <c r="S9391" s="178"/>
      <c r="T9391" s="178"/>
      <c r="U9391" s="178"/>
      <c r="V9391" s="178"/>
      <c r="W9391" s="178"/>
      <c r="X9391" s="178"/>
      <c r="Y9391" s="210">
        <f t="shared" si="738"/>
        <v>0.40886987748204479</v>
      </c>
      <c r="Z9391" s="211">
        <f t="shared" si="740"/>
        <v>0.44</v>
      </c>
      <c r="AA9391" s="178"/>
      <c r="AB9391" s="178"/>
      <c r="AC9391" s="178"/>
    </row>
    <row r="9392" spans="2:29" x14ac:dyDescent="0.35">
      <c r="B9392" s="222">
        <v>946900</v>
      </c>
      <c r="C9392" s="208">
        <v>406634</v>
      </c>
      <c r="D9392" s="309">
        <v>22364.87</v>
      </c>
      <c r="E9392" s="206">
        <v>32530.720000000001</v>
      </c>
      <c r="F9392" s="206">
        <v>36597.06</v>
      </c>
      <c r="G9392" s="205">
        <f t="shared" si="741"/>
        <v>0.42943711057133804</v>
      </c>
      <c r="H9392" s="207">
        <f t="shared" si="742"/>
        <v>0.45</v>
      </c>
      <c r="I9392" s="213">
        <v>387164</v>
      </c>
      <c r="J9392" s="213">
        <v>21294.02</v>
      </c>
      <c r="K9392" s="212">
        <v>30973.119999999999</v>
      </c>
      <c r="L9392" s="212">
        <v>34844.76</v>
      </c>
      <c r="M9392" s="239">
        <f t="shared" si="739"/>
        <v>0.5152999999999156</v>
      </c>
      <c r="N9392" s="239"/>
      <c r="O9392" s="178"/>
      <c r="P9392" s="178"/>
      <c r="Q9392" s="178"/>
      <c r="R9392" s="178"/>
      <c r="S9392" s="178"/>
      <c r="T9392" s="178"/>
      <c r="U9392" s="178"/>
      <c r="V9392" s="178"/>
      <c r="W9392" s="178"/>
      <c r="X9392" s="178"/>
      <c r="Y9392" s="210">
        <f t="shared" si="738"/>
        <v>0.4088752772204034</v>
      </c>
      <c r="Z9392" s="211">
        <f t="shared" si="740"/>
        <v>0.46</v>
      </c>
      <c r="AA9392" s="178"/>
      <c r="AB9392" s="178"/>
      <c r="AC9392" s="178"/>
    </row>
    <row r="9393" spans="2:29" x14ac:dyDescent="0.35">
      <c r="B9393" s="222">
        <v>947000</v>
      </c>
      <c r="C9393" s="208">
        <v>406679</v>
      </c>
      <c r="D9393" s="309">
        <v>22367.34</v>
      </c>
      <c r="E9393" s="206">
        <v>32534.32</v>
      </c>
      <c r="F9393" s="206">
        <v>36601.11</v>
      </c>
      <c r="G9393" s="205">
        <f t="shared" si="741"/>
        <v>0.42943928194297781</v>
      </c>
      <c r="H9393" s="207">
        <f t="shared" si="742"/>
        <v>0.45</v>
      </c>
      <c r="I9393" s="213">
        <v>387208</v>
      </c>
      <c r="J9393" s="213">
        <v>21296.44</v>
      </c>
      <c r="K9393" s="212">
        <v>30976.639999999999</v>
      </c>
      <c r="L9393" s="212">
        <v>34848.720000000001</v>
      </c>
      <c r="M9393" s="239">
        <f t="shared" si="739"/>
        <v>0.51520000000018629</v>
      </c>
      <c r="N9393" s="239"/>
      <c r="O9393" s="178"/>
      <c r="P9393" s="178"/>
      <c r="Q9393" s="178"/>
      <c r="R9393" s="178"/>
      <c r="S9393" s="178"/>
      <c r="T9393" s="178"/>
      <c r="U9393" s="178"/>
      <c r="V9393" s="178"/>
      <c r="W9393" s="178"/>
      <c r="X9393" s="178"/>
      <c r="Y9393" s="210">
        <f t="shared" si="738"/>
        <v>0.40887856388595567</v>
      </c>
      <c r="Z9393" s="211">
        <f t="shared" si="740"/>
        <v>0.44</v>
      </c>
      <c r="AA9393" s="178"/>
      <c r="AB9393" s="178"/>
      <c r="AC9393" s="178"/>
    </row>
    <row r="9394" spans="2:29" x14ac:dyDescent="0.35">
      <c r="B9394" s="222">
        <v>947100</v>
      </c>
      <c r="C9394" s="208">
        <v>406724</v>
      </c>
      <c r="D9394" s="309">
        <v>22369.82</v>
      </c>
      <c r="E9394" s="206">
        <v>32537.919999999998</v>
      </c>
      <c r="F9394" s="206">
        <v>36605.160000000003</v>
      </c>
      <c r="G9394" s="205">
        <f t="shared" si="741"/>
        <v>0.42944145285608698</v>
      </c>
      <c r="H9394" s="207">
        <f t="shared" si="742"/>
        <v>0.45</v>
      </c>
      <c r="I9394" s="213">
        <v>387254</v>
      </c>
      <c r="J9394" s="213">
        <v>21298.97</v>
      </c>
      <c r="K9394" s="212">
        <v>30980.32</v>
      </c>
      <c r="L9394" s="212">
        <v>34852.86</v>
      </c>
      <c r="M9394" s="239">
        <f t="shared" si="739"/>
        <v>0.51529999999984288</v>
      </c>
      <c r="N9394" s="239"/>
      <c r="O9394" s="178"/>
      <c r="P9394" s="178"/>
      <c r="Q9394" s="178"/>
      <c r="R9394" s="178"/>
      <c r="S9394" s="178"/>
      <c r="T9394" s="178"/>
      <c r="U9394" s="178"/>
      <c r="V9394" s="178"/>
      <c r="W9394" s="178"/>
      <c r="X9394" s="178"/>
      <c r="Y9394" s="210">
        <f t="shared" si="738"/>
        <v>0.40888396156688839</v>
      </c>
      <c r="Z9394" s="211">
        <f t="shared" si="740"/>
        <v>0.46</v>
      </c>
      <c r="AA9394" s="178"/>
      <c r="AB9394" s="178"/>
      <c r="AC9394" s="178"/>
    </row>
    <row r="9395" spans="2:29" x14ac:dyDescent="0.35">
      <c r="B9395" s="222">
        <v>947200</v>
      </c>
      <c r="C9395" s="208">
        <v>406769</v>
      </c>
      <c r="D9395" s="309">
        <v>22372.29</v>
      </c>
      <c r="E9395" s="206">
        <v>32541.52</v>
      </c>
      <c r="F9395" s="206">
        <v>36609.21</v>
      </c>
      <c r="G9395" s="205">
        <f t="shared" si="741"/>
        <v>0.42944362331081082</v>
      </c>
      <c r="H9395" s="207">
        <f t="shared" si="742"/>
        <v>0.45</v>
      </c>
      <c r="I9395" s="213">
        <v>387298</v>
      </c>
      <c r="J9395" s="213">
        <v>21301.39</v>
      </c>
      <c r="K9395" s="212">
        <v>30983.84</v>
      </c>
      <c r="L9395" s="212">
        <v>34856.82</v>
      </c>
      <c r="M9395" s="239">
        <f t="shared" si="739"/>
        <v>0.51519999999996802</v>
      </c>
      <c r="N9395" s="239"/>
      <c r="O9395" s="178"/>
      <c r="P9395" s="178"/>
      <c r="Q9395" s="178"/>
      <c r="R9395" s="178"/>
      <c r="S9395" s="178"/>
      <c r="T9395" s="178"/>
      <c r="U9395" s="178"/>
      <c r="V9395" s="178"/>
      <c r="W9395" s="178"/>
      <c r="X9395" s="178"/>
      <c r="Y9395" s="210">
        <f t="shared" si="738"/>
        <v>0.40888724662162163</v>
      </c>
      <c r="Z9395" s="211">
        <f t="shared" si="740"/>
        <v>0.44</v>
      </c>
      <c r="AA9395" s="178"/>
      <c r="AB9395" s="178"/>
      <c r="AC9395" s="178"/>
    </row>
    <row r="9396" spans="2:29" x14ac:dyDescent="0.35">
      <c r="B9396" s="222">
        <v>947300</v>
      </c>
      <c r="C9396" s="208">
        <v>406814</v>
      </c>
      <c r="D9396" s="309">
        <v>22374.77</v>
      </c>
      <c r="E9396" s="206">
        <v>32545.119999999999</v>
      </c>
      <c r="F9396" s="206">
        <v>36613.26</v>
      </c>
      <c r="G9396" s="205">
        <f t="shared" si="741"/>
        <v>0.42944579330729443</v>
      </c>
      <c r="H9396" s="207">
        <f t="shared" si="742"/>
        <v>0.45</v>
      </c>
      <c r="I9396" s="213">
        <v>387344</v>
      </c>
      <c r="J9396" s="213">
        <v>21303.919999999998</v>
      </c>
      <c r="K9396" s="212">
        <v>30987.52</v>
      </c>
      <c r="L9396" s="212">
        <v>34860.959999999999</v>
      </c>
      <c r="M9396" s="239">
        <f t="shared" si="739"/>
        <v>0.51530000000027942</v>
      </c>
      <c r="N9396" s="239"/>
      <c r="O9396" s="178"/>
      <c r="P9396" s="178"/>
      <c r="Q9396" s="178"/>
      <c r="R9396" s="178"/>
      <c r="S9396" s="178"/>
      <c r="T9396" s="178"/>
      <c r="U9396" s="178"/>
      <c r="V9396" s="178"/>
      <c r="W9396" s="178"/>
      <c r="X9396" s="178"/>
      <c r="Y9396" s="210">
        <f t="shared" si="738"/>
        <v>0.40889264224638444</v>
      </c>
      <c r="Z9396" s="211">
        <f t="shared" si="740"/>
        <v>0.46</v>
      </c>
      <c r="AA9396" s="178"/>
      <c r="AB9396" s="178"/>
      <c r="AC9396" s="178"/>
    </row>
    <row r="9397" spans="2:29" x14ac:dyDescent="0.35">
      <c r="B9397" s="222">
        <v>947400</v>
      </c>
      <c r="C9397" s="208">
        <v>406859</v>
      </c>
      <c r="D9397" s="309">
        <v>22377.24</v>
      </c>
      <c r="E9397" s="206">
        <v>32548.720000000001</v>
      </c>
      <c r="F9397" s="206">
        <v>36617.31</v>
      </c>
      <c r="G9397" s="205">
        <f t="shared" si="741"/>
        <v>0.42944796284568293</v>
      </c>
      <c r="H9397" s="207">
        <f t="shared" si="742"/>
        <v>0.45</v>
      </c>
      <c r="I9397" s="213">
        <v>387388</v>
      </c>
      <c r="J9397" s="213">
        <v>21306.34</v>
      </c>
      <c r="K9397" s="212">
        <v>30991.040000000001</v>
      </c>
      <c r="L9397" s="212">
        <v>34864.92</v>
      </c>
      <c r="M9397" s="239">
        <f t="shared" si="739"/>
        <v>0.51519999999982247</v>
      </c>
      <c r="N9397" s="239"/>
      <c r="O9397" s="178"/>
      <c r="P9397" s="178"/>
      <c r="Q9397" s="178"/>
      <c r="R9397" s="178"/>
      <c r="S9397" s="178"/>
      <c r="T9397" s="178"/>
      <c r="U9397" s="178"/>
      <c r="V9397" s="178"/>
      <c r="W9397" s="178"/>
      <c r="X9397" s="178"/>
      <c r="Y9397" s="210">
        <f t="shared" si="738"/>
        <v>0.40889592569136585</v>
      </c>
      <c r="Z9397" s="211">
        <f t="shared" si="740"/>
        <v>0.44</v>
      </c>
      <c r="AA9397" s="178"/>
      <c r="AB9397" s="178"/>
      <c r="AC9397" s="178"/>
    </row>
    <row r="9398" spans="2:29" x14ac:dyDescent="0.35">
      <c r="B9398" s="222">
        <v>947500</v>
      </c>
      <c r="C9398" s="208">
        <v>406904</v>
      </c>
      <c r="D9398" s="309">
        <v>22379.72</v>
      </c>
      <c r="E9398" s="206">
        <v>32552.32</v>
      </c>
      <c r="F9398" s="206">
        <v>36621.360000000001</v>
      </c>
      <c r="G9398" s="205">
        <f t="shared" si="741"/>
        <v>0.42945013192612136</v>
      </c>
      <c r="H9398" s="207">
        <f t="shared" si="742"/>
        <v>0.45</v>
      </c>
      <c r="I9398" s="213">
        <v>387434</v>
      </c>
      <c r="J9398" s="213">
        <v>21308.87</v>
      </c>
      <c r="K9398" s="212">
        <v>30994.720000000001</v>
      </c>
      <c r="L9398" s="212">
        <v>34869.06</v>
      </c>
      <c r="M9398" s="239">
        <f t="shared" si="739"/>
        <v>0.51529999999955178</v>
      </c>
      <c r="N9398" s="239"/>
      <c r="O9398" s="178"/>
      <c r="P9398" s="178"/>
      <c r="Q9398" s="178"/>
      <c r="R9398" s="178"/>
      <c r="S9398" s="178"/>
      <c r="T9398" s="178"/>
      <c r="U9398" s="178"/>
      <c r="V9398" s="178"/>
      <c r="W9398" s="178"/>
      <c r="X9398" s="178"/>
      <c r="Y9398" s="210">
        <f t="shared" si="738"/>
        <v>0.4089013192612137</v>
      </c>
      <c r="Z9398" s="211">
        <f t="shared" si="740"/>
        <v>0.46</v>
      </c>
      <c r="AA9398" s="178"/>
      <c r="AB9398" s="178"/>
      <c r="AC9398" s="178"/>
    </row>
    <row r="9399" spans="2:29" x14ac:dyDescent="0.35">
      <c r="B9399" s="222">
        <v>947600</v>
      </c>
      <c r="C9399" s="208">
        <v>406949</v>
      </c>
      <c r="D9399" s="309">
        <v>22382.19</v>
      </c>
      <c r="E9399" s="206">
        <v>32555.919999999998</v>
      </c>
      <c r="F9399" s="206">
        <v>36625.410000000003</v>
      </c>
      <c r="G9399" s="205">
        <f t="shared" si="741"/>
        <v>0.42945230054875477</v>
      </c>
      <c r="H9399" s="207">
        <f t="shared" si="742"/>
        <v>0.45</v>
      </c>
      <c r="I9399" s="213">
        <v>387478</v>
      </c>
      <c r="J9399" s="213">
        <v>21311.29</v>
      </c>
      <c r="K9399" s="212">
        <v>30998.240000000002</v>
      </c>
      <c r="L9399" s="212">
        <v>34873.019999999997</v>
      </c>
      <c r="M9399" s="239">
        <f t="shared" si="739"/>
        <v>0.51519999999974975</v>
      </c>
      <c r="N9399" s="239"/>
      <c r="O9399" s="178"/>
      <c r="P9399" s="178"/>
      <c r="Q9399" s="178"/>
      <c r="R9399" s="178"/>
      <c r="S9399" s="178"/>
      <c r="T9399" s="178"/>
      <c r="U9399" s="178"/>
      <c r="V9399" s="178"/>
      <c r="W9399" s="178"/>
      <c r="X9399" s="178"/>
      <c r="Y9399" s="210">
        <f t="shared" si="738"/>
        <v>0.40890460109750948</v>
      </c>
      <c r="Z9399" s="211">
        <f t="shared" si="740"/>
        <v>0.44</v>
      </c>
      <c r="AA9399" s="178"/>
      <c r="AB9399" s="178"/>
      <c r="AC9399" s="178"/>
    </row>
    <row r="9400" spans="2:29" x14ac:dyDescent="0.35">
      <c r="B9400" s="222">
        <v>947700</v>
      </c>
      <c r="C9400" s="208">
        <v>406994</v>
      </c>
      <c r="D9400" s="309">
        <v>22384.67</v>
      </c>
      <c r="E9400" s="206">
        <v>32559.52</v>
      </c>
      <c r="F9400" s="206">
        <v>36629.46</v>
      </c>
      <c r="G9400" s="205">
        <f t="shared" si="741"/>
        <v>0.429454468713728</v>
      </c>
      <c r="H9400" s="207">
        <f t="shared" si="742"/>
        <v>0.45</v>
      </c>
      <c r="I9400" s="213">
        <v>387524</v>
      </c>
      <c r="J9400" s="213">
        <v>21313.82</v>
      </c>
      <c r="K9400" s="212">
        <v>31001.919999999998</v>
      </c>
      <c r="L9400" s="212">
        <v>34877.160000000003</v>
      </c>
      <c r="M9400" s="239">
        <f t="shared" si="739"/>
        <v>0.51529999999998832</v>
      </c>
      <c r="N9400" s="239"/>
      <c r="O9400" s="178"/>
      <c r="P9400" s="178"/>
      <c r="Q9400" s="178"/>
      <c r="R9400" s="178"/>
      <c r="S9400" s="178"/>
      <c r="T9400" s="178"/>
      <c r="U9400" s="178"/>
      <c r="V9400" s="178"/>
      <c r="W9400" s="178"/>
      <c r="X9400" s="178"/>
      <c r="Y9400" s="210">
        <f t="shared" si="738"/>
        <v>0.40890999261369632</v>
      </c>
      <c r="Z9400" s="211">
        <f t="shared" si="740"/>
        <v>0.46</v>
      </c>
      <c r="AA9400" s="178"/>
      <c r="AB9400" s="178"/>
      <c r="AC9400" s="178"/>
    </row>
    <row r="9401" spans="2:29" x14ac:dyDescent="0.35">
      <c r="B9401" s="222">
        <v>947800</v>
      </c>
      <c r="C9401" s="208">
        <v>407039</v>
      </c>
      <c r="D9401" s="309">
        <v>22387.14</v>
      </c>
      <c r="E9401" s="206">
        <v>32563.119999999999</v>
      </c>
      <c r="F9401" s="206">
        <v>36633.51</v>
      </c>
      <c r="G9401" s="205">
        <f t="shared" si="741"/>
        <v>0.42945663642118592</v>
      </c>
      <c r="H9401" s="207">
        <f t="shared" si="742"/>
        <v>0.45</v>
      </c>
      <c r="I9401" s="213">
        <v>387568</v>
      </c>
      <c r="J9401" s="213">
        <v>21316.240000000002</v>
      </c>
      <c r="K9401" s="212">
        <v>31005.439999999999</v>
      </c>
      <c r="L9401" s="212">
        <v>34881.120000000003</v>
      </c>
      <c r="M9401" s="239">
        <f t="shared" si="739"/>
        <v>0.51520000000025901</v>
      </c>
      <c r="N9401" s="239"/>
      <c r="O9401" s="178"/>
      <c r="P9401" s="178"/>
      <c r="Q9401" s="178"/>
      <c r="R9401" s="178"/>
      <c r="S9401" s="178"/>
      <c r="T9401" s="178"/>
      <c r="U9401" s="178"/>
      <c r="V9401" s="178"/>
      <c r="W9401" s="178"/>
      <c r="X9401" s="178"/>
      <c r="Y9401" s="210">
        <f t="shared" si="738"/>
        <v>0.40891327284237183</v>
      </c>
      <c r="Z9401" s="211">
        <f t="shared" si="740"/>
        <v>0.44</v>
      </c>
      <c r="AA9401" s="178"/>
      <c r="AB9401" s="178"/>
      <c r="AC9401" s="178"/>
    </row>
    <row r="9402" spans="2:29" x14ac:dyDescent="0.35">
      <c r="B9402" s="222">
        <v>947900</v>
      </c>
      <c r="C9402" s="208">
        <v>407084</v>
      </c>
      <c r="D9402" s="309">
        <v>22389.62</v>
      </c>
      <c r="E9402" s="206">
        <v>32566.720000000001</v>
      </c>
      <c r="F9402" s="206">
        <v>36637.56</v>
      </c>
      <c r="G9402" s="205">
        <f t="shared" si="741"/>
        <v>0.42945880367127331</v>
      </c>
      <c r="H9402" s="207">
        <f t="shared" si="742"/>
        <v>0.45</v>
      </c>
      <c r="I9402" s="213">
        <v>387614</v>
      </c>
      <c r="J9402" s="213">
        <v>21318.77</v>
      </c>
      <c r="K9402" s="212">
        <v>31009.119999999999</v>
      </c>
      <c r="L9402" s="212">
        <v>34885.26</v>
      </c>
      <c r="M9402" s="239">
        <f t="shared" si="739"/>
        <v>0.5152999999999156</v>
      </c>
      <c r="N9402" s="239"/>
      <c r="O9402" s="178"/>
      <c r="P9402" s="178"/>
      <c r="Q9402" s="178"/>
      <c r="R9402" s="178"/>
      <c r="S9402" s="178"/>
      <c r="T9402" s="178"/>
      <c r="U9402" s="178"/>
      <c r="V9402" s="178"/>
      <c r="W9402" s="178"/>
      <c r="X9402" s="178"/>
      <c r="Y9402" s="210">
        <f t="shared" si="738"/>
        <v>0.40891866230615043</v>
      </c>
      <c r="Z9402" s="211">
        <f t="shared" si="740"/>
        <v>0.46</v>
      </c>
      <c r="AA9402" s="178"/>
      <c r="AB9402" s="178"/>
      <c r="AC9402" s="178"/>
    </row>
    <row r="9403" spans="2:29" x14ac:dyDescent="0.35">
      <c r="B9403" s="222">
        <v>948000</v>
      </c>
      <c r="C9403" s="208">
        <v>407129</v>
      </c>
      <c r="D9403" s="309">
        <v>22392.09</v>
      </c>
      <c r="E9403" s="206">
        <v>32570.32</v>
      </c>
      <c r="F9403" s="206">
        <v>36641.61</v>
      </c>
      <c r="G9403" s="205">
        <f t="shared" si="741"/>
        <v>0.42946097046413501</v>
      </c>
      <c r="H9403" s="207">
        <f t="shared" si="742"/>
        <v>0.45</v>
      </c>
      <c r="I9403" s="213">
        <v>387658</v>
      </c>
      <c r="J9403" s="213">
        <v>21321.19</v>
      </c>
      <c r="K9403" s="212">
        <v>31012.639999999999</v>
      </c>
      <c r="L9403" s="212">
        <v>34889.22</v>
      </c>
      <c r="M9403" s="239">
        <f t="shared" si="739"/>
        <v>0.51520000000018629</v>
      </c>
      <c r="N9403" s="239"/>
      <c r="O9403" s="178"/>
      <c r="P9403" s="178"/>
      <c r="Q9403" s="178"/>
      <c r="R9403" s="178"/>
      <c r="S9403" s="178"/>
      <c r="T9403" s="178"/>
      <c r="U9403" s="178"/>
      <c r="V9403" s="178"/>
      <c r="W9403" s="178"/>
      <c r="X9403" s="178"/>
      <c r="Y9403" s="210">
        <f t="shared" si="738"/>
        <v>0.40892194092827006</v>
      </c>
      <c r="Z9403" s="211">
        <f t="shared" si="740"/>
        <v>0.44</v>
      </c>
      <c r="AA9403" s="178"/>
      <c r="AB9403" s="178"/>
      <c r="AC9403" s="178"/>
    </row>
    <row r="9404" spans="2:29" x14ac:dyDescent="0.35">
      <c r="B9404" s="222">
        <v>948100</v>
      </c>
      <c r="C9404" s="208">
        <v>407174</v>
      </c>
      <c r="D9404" s="309">
        <v>22394.57</v>
      </c>
      <c r="E9404" s="206">
        <v>32573.919999999998</v>
      </c>
      <c r="F9404" s="206">
        <v>36645.660000000003</v>
      </c>
      <c r="G9404" s="205">
        <f t="shared" si="741"/>
        <v>0.4294631367999156</v>
      </c>
      <c r="H9404" s="207">
        <f t="shared" si="742"/>
        <v>0.45</v>
      </c>
      <c r="I9404" s="213">
        <v>387704</v>
      </c>
      <c r="J9404" s="213">
        <v>21323.72</v>
      </c>
      <c r="K9404" s="212">
        <v>31016.32</v>
      </c>
      <c r="L9404" s="212">
        <v>34893.360000000001</v>
      </c>
      <c r="M9404" s="239">
        <f t="shared" si="739"/>
        <v>0.51529999999984288</v>
      </c>
      <c r="N9404" s="239"/>
      <c r="O9404" s="178"/>
      <c r="P9404" s="178"/>
      <c r="Q9404" s="178"/>
      <c r="R9404" s="178"/>
      <c r="S9404" s="178"/>
      <c r="T9404" s="178"/>
      <c r="U9404" s="178"/>
      <c r="V9404" s="178"/>
      <c r="W9404" s="178"/>
      <c r="X9404" s="178"/>
      <c r="Y9404" s="210">
        <f t="shared" si="738"/>
        <v>0.40892732834089229</v>
      </c>
      <c r="Z9404" s="211">
        <f t="shared" si="740"/>
        <v>0.46</v>
      </c>
      <c r="AA9404" s="178"/>
      <c r="AB9404" s="178"/>
      <c r="AC9404" s="178"/>
    </row>
    <row r="9405" spans="2:29" x14ac:dyDescent="0.35">
      <c r="B9405" s="222">
        <v>948200</v>
      </c>
      <c r="C9405" s="208">
        <v>407219</v>
      </c>
      <c r="D9405" s="309">
        <v>22397.040000000001</v>
      </c>
      <c r="E9405" s="206">
        <v>32577.52</v>
      </c>
      <c r="F9405" s="206">
        <v>36649.71</v>
      </c>
      <c r="G9405" s="205">
        <f t="shared" si="741"/>
        <v>0.42946530267875976</v>
      </c>
      <c r="H9405" s="207">
        <f t="shared" si="742"/>
        <v>0.45</v>
      </c>
      <c r="I9405" s="213">
        <v>387748</v>
      </c>
      <c r="J9405" s="213">
        <v>21326.14</v>
      </c>
      <c r="K9405" s="212">
        <v>31019.84</v>
      </c>
      <c r="L9405" s="212">
        <v>34897.32</v>
      </c>
      <c r="M9405" s="239">
        <f t="shared" si="739"/>
        <v>0.51519999999996802</v>
      </c>
      <c r="N9405" s="239"/>
      <c r="O9405" s="178"/>
      <c r="P9405" s="178"/>
      <c r="Q9405" s="178"/>
      <c r="R9405" s="178"/>
      <c r="S9405" s="178"/>
      <c r="T9405" s="178"/>
      <c r="U9405" s="178"/>
      <c r="V9405" s="178"/>
      <c r="W9405" s="178"/>
      <c r="X9405" s="178"/>
      <c r="Y9405" s="210">
        <f t="shared" si="738"/>
        <v>0.40893060535751952</v>
      </c>
      <c r="Z9405" s="211">
        <f t="shared" si="740"/>
        <v>0.44</v>
      </c>
      <c r="AA9405" s="178"/>
      <c r="AB9405" s="178"/>
      <c r="AC9405" s="178"/>
    </row>
    <row r="9406" spans="2:29" x14ac:dyDescent="0.35">
      <c r="B9406" s="222">
        <v>948300</v>
      </c>
      <c r="C9406" s="208">
        <v>407264</v>
      </c>
      <c r="D9406" s="309">
        <v>22399.52</v>
      </c>
      <c r="E9406" s="206">
        <v>32581.119999999999</v>
      </c>
      <c r="F9406" s="206">
        <v>36653.760000000002</v>
      </c>
      <c r="G9406" s="205">
        <f t="shared" si="741"/>
        <v>0.42946746810081199</v>
      </c>
      <c r="H9406" s="207">
        <f t="shared" si="742"/>
        <v>0.45</v>
      </c>
      <c r="I9406" s="213">
        <v>387794</v>
      </c>
      <c r="J9406" s="213">
        <v>21328.67</v>
      </c>
      <c r="K9406" s="212">
        <v>31023.52</v>
      </c>
      <c r="L9406" s="212">
        <v>34901.46</v>
      </c>
      <c r="M9406" s="239">
        <f t="shared" si="739"/>
        <v>0.51530000000027942</v>
      </c>
      <c r="N9406" s="239"/>
      <c r="O9406" s="178"/>
      <c r="P9406" s="178"/>
      <c r="Q9406" s="178"/>
      <c r="R9406" s="178"/>
      <c r="S9406" s="178"/>
      <c r="T9406" s="178"/>
      <c r="U9406" s="178"/>
      <c r="V9406" s="178"/>
      <c r="W9406" s="178"/>
      <c r="X9406" s="178"/>
      <c r="Y9406" s="210">
        <f t="shared" si="738"/>
        <v>0.40893599072023623</v>
      </c>
      <c r="Z9406" s="211">
        <f t="shared" si="740"/>
        <v>0.46</v>
      </c>
      <c r="AA9406" s="178"/>
      <c r="AB9406" s="178"/>
      <c r="AC9406" s="178"/>
    </row>
    <row r="9407" spans="2:29" x14ac:dyDescent="0.35">
      <c r="B9407" s="222">
        <v>948400</v>
      </c>
      <c r="C9407" s="208">
        <v>407309</v>
      </c>
      <c r="D9407" s="309">
        <v>22401.99</v>
      </c>
      <c r="E9407" s="206">
        <v>32584.720000000001</v>
      </c>
      <c r="F9407" s="206">
        <v>36657.81</v>
      </c>
      <c r="G9407" s="205">
        <f t="shared" si="741"/>
        <v>0.42946963306621677</v>
      </c>
      <c r="H9407" s="207">
        <f t="shared" si="742"/>
        <v>0.45</v>
      </c>
      <c r="I9407" s="213">
        <v>387838</v>
      </c>
      <c r="J9407" s="213">
        <v>21331.09</v>
      </c>
      <c r="K9407" s="212">
        <v>31027.040000000001</v>
      </c>
      <c r="L9407" s="212">
        <v>34905.42</v>
      </c>
      <c r="M9407" s="239">
        <f t="shared" si="739"/>
        <v>0.51519999999982247</v>
      </c>
      <c r="N9407" s="239"/>
      <c r="O9407" s="178"/>
      <c r="P9407" s="178"/>
      <c r="Q9407" s="178"/>
      <c r="R9407" s="178"/>
      <c r="S9407" s="178"/>
      <c r="T9407" s="178"/>
      <c r="U9407" s="178"/>
      <c r="V9407" s="178"/>
      <c r="W9407" s="178"/>
      <c r="X9407" s="178"/>
      <c r="Y9407" s="210">
        <f t="shared" si="738"/>
        <v>0.40893926613243359</v>
      </c>
      <c r="Z9407" s="211">
        <f t="shared" si="740"/>
        <v>0.44</v>
      </c>
      <c r="AA9407" s="178"/>
      <c r="AB9407" s="178"/>
      <c r="AC9407" s="178"/>
    </row>
    <row r="9408" spans="2:29" x14ac:dyDescent="0.35">
      <c r="B9408" s="222">
        <v>948500</v>
      </c>
      <c r="C9408" s="208">
        <v>407354</v>
      </c>
      <c r="D9408" s="309">
        <v>22404.47</v>
      </c>
      <c r="E9408" s="206">
        <v>32588.32</v>
      </c>
      <c r="F9408" s="206">
        <v>36661.86</v>
      </c>
      <c r="G9408" s="205">
        <f t="shared" si="741"/>
        <v>0.42947179757511861</v>
      </c>
      <c r="H9408" s="207">
        <f t="shared" si="742"/>
        <v>0.45</v>
      </c>
      <c r="I9408" s="213">
        <v>387884</v>
      </c>
      <c r="J9408" s="213">
        <v>21333.62</v>
      </c>
      <c r="K9408" s="212">
        <v>31030.720000000001</v>
      </c>
      <c r="L9408" s="212">
        <v>34909.56</v>
      </c>
      <c r="M9408" s="239">
        <f t="shared" si="739"/>
        <v>0.51529999999955178</v>
      </c>
      <c r="N9408" s="239"/>
      <c r="O9408" s="178"/>
      <c r="P9408" s="178"/>
      <c r="Q9408" s="178"/>
      <c r="R9408" s="178"/>
      <c r="S9408" s="178"/>
      <c r="T9408" s="178"/>
      <c r="U9408" s="178"/>
      <c r="V9408" s="178"/>
      <c r="W9408" s="178"/>
      <c r="X9408" s="178"/>
      <c r="Y9408" s="210">
        <f t="shared" si="738"/>
        <v>0.40894464944649445</v>
      </c>
      <c r="Z9408" s="211">
        <f t="shared" si="740"/>
        <v>0.46</v>
      </c>
      <c r="AA9408" s="178"/>
      <c r="AB9408" s="178"/>
      <c r="AC9408" s="178"/>
    </row>
    <row r="9409" spans="2:29" x14ac:dyDescent="0.35">
      <c r="B9409" s="222">
        <v>948600</v>
      </c>
      <c r="C9409" s="208">
        <v>407399</v>
      </c>
      <c r="D9409" s="309">
        <v>22406.94</v>
      </c>
      <c r="E9409" s="206">
        <v>32591.919999999998</v>
      </c>
      <c r="F9409" s="206">
        <v>36665.910000000003</v>
      </c>
      <c r="G9409" s="205">
        <f t="shared" si="741"/>
        <v>0.42947396162766183</v>
      </c>
      <c r="H9409" s="207">
        <f t="shared" si="742"/>
        <v>0.45</v>
      </c>
      <c r="I9409" s="213">
        <v>387928</v>
      </c>
      <c r="J9409" s="213">
        <v>21336.04</v>
      </c>
      <c r="K9409" s="212">
        <v>31034.240000000002</v>
      </c>
      <c r="L9409" s="212">
        <v>34913.519999999997</v>
      </c>
      <c r="M9409" s="239">
        <f t="shared" si="739"/>
        <v>0.51519999999974975</v>
      </c>
      <c r="N9409" s="239"/>
      <c r="O9409" s="178"/>
      <c r="P9409" s="178"/>
      <c r="Q9409" s="178"/>
      <c r="R9409" s="178"/>
      <c r="S9409" s="178"/>
      <c r="T9409" s="178"/>
      <c r="U9409" s="178"/>
      <c r="V9409" s="178"/>
      <c r="W9409" s="178"/>
      <c r="X9409" s="178"/>
      <c r="Y9409" s="210">
        <f t="shared" si="738"/>
        <v>0.40894792325532364</v>
      </c>
      <c r="Z9409" s="211">
        <f t="shared" si="740"/>
        <v>0.44</v>
      </c>
      <c r="AA9409" s="178"/>
      <c r="AB9409" s="178"/>
      <c r="AC9409" s="178"/>
    </row>
    <row r="9410" spans="2:29" x14ac:dyDescent="0.35">
      <c r="B9410" s="222">
        <v>948700</v>
      </c>
      <c r="C9410" s="208">
        <v>407444</v>
      </c>
      <c r="D9410" s="309">
        <v>22409.42</v>
      </c>
      <c r="E9410" s="206">
        <v>32595.52</v>
      </c>
      <c r="F9410" s="206">
        <v>36669.96</v>
      </c>
      <c r="G9410" s="205">
        <f t="shared" si="741"/>
        <v>0.4294761252239907</v>
      </c>
      <c r="H9410" s="207">
        <f t="shared" si="742"/>
        <v>0.45</v>
      </c>
      <c r="I9410" s="213">
        <v>387974</v>
      </c>
      <c r="J9410" s="213">
        <v>21338.57</v>
      </c>
      <c r="K9410" s="212">
        <v>31037.919999999998</v>
      </c>
      <c r="L9410" s="212">
        <v>34917.660000000003</v>
      </c>
      <c r="M9410" s="239">
        <f t="shared" si="739"/>
        <v>0.51529999999998832</v>
      </c>
      <c r="N9410" s="239"/>
      <c r="O9410" s="178"/>
      <c r="P9410" s="178"/>
      <c r="Q9410" s="178"/>
      <c r="R9410" s="178"/>
      <c r="S9410" s="178"/>
      <c r="T9410" s="178"/>
      <c r="U9410" s="178"/>
      <c r="V9410" s="178"/>
      <c r="W9410" s="178"/>
      <c r="X9410" s="178"/>
      <c r="Y9410" s="210">
        <f t="shared" si="738"/>
        <v>0.40895330452197742</v>
      </c>
      <c r="Z9410" s="211">
        <f t="shared" si="740"/>
        <v>0.46</v>
      </c>
      <c r="AA9410" s="178"/>
      <c r="AB9410" s="178"/>
      <c r="AC9410" s="178"/>
    </row>
    <row r="9411" spans="2:29" x14ac:dyDescent="0.35">
      <c r="B9411" s="222">
        <v>948800</v>
      </c>
      <c r="C9411" s="208">
        <v>407489</v>
      </c>
      <c r="D9411" s="309">
        <v>22411.89</v>
      </c>
      <c r="E9411" s="206">
        <v>32599.119999999999</v>
      </c>
      <c r="F9411" s="206">
        <v>36674.01</v>
      </c>
      <c r="G9411" s="205">
        <f t="shared" si="741"/>
        <v>0.42947828836424956</v>
      </c>
      <c r="H9411" s="207">
        <f t="shared" si="742"/>
        <v>0.45</v>
      </c>
      <c r="I9411" s="213">
        <v>388018</v>
      </c>
      <c r="J9411" s="213">
        <v>21340.99</v>
      </c>
      <c r="K9411" s="212">
        <v>31041.439999999999</v>
      </c>
      <c r="L9411" s="212">
        <v>34921.620000000003</v>
      </c>
      <c r="M9411" s="239">
        <f t="shared" si="739"/>
        <v>0.51520000000025901</v>
      </c>
      <c r="N9411" s="239"/>
      <c r="O9411" s="178"/>
      <c r="P9411" s="178"/>
      <c r="Q9411" s="178"/>
      <c r="R9411" s="178"/>
      <c r="S9411" s="178"/>
      <c r="T9411" s="178"/>
      <c r="U9411" s="178"/>
      <c r="V9411" s="178"/>
      <c r="W9411" s="178"/>
      <c r="X9411" s="178"/>
      <c r="Y9411" s="210">
        <f t="shared" ref="Y9411:Y9474" si="743">I9411/$B9411</f>
        <v>0.40895657672849917</v>
      </c>
      <c r="Z9411" s="211">
        <f t="shared" si="740"/>
        <v>0.44</v>
      </c>
      <c r="AA9411" s="178"/>
      <c r="AB9411" s="178"/>
      <c r="AC9411" s="178"/>
    </row>
    <row r="9412" spans="2:29" x14ac:dyDescent="0.35">
      <c r="B9412" s="222">
        <v>948900</v>
      </c>
      <c r="C9412" s="208">
        <v>407534</v>
      </c>
      <c r="D9412" s="309">
        <v>22414.37</v>
      </c>
      <c r="E9412" s="206">
        <v>32602.720000000001</v>
      </c>
      <c r="F9412" s="206">
        <v>36678.06</v>
      </c>
      <c r="G9412" s="205">
        <f t="shared" si="741"/>
        <v>0.42948045104858257</v>
      </c>
      <c r="H9412" s="207">
        <f t="shared" si="742"/>
        <v>0.45</v>
      </c>
      <c r="I9412" s="213">
        <v>388064</v>
      </c>
      <c r="J9412" s="213">
        <v>21343.52</v>
      </c>
      <c r="K9412" s="212">
        <v>31045.119999999999</v>
      </c>
      <c r="L9412" s="212">
        <v>34925.760000000002</v>
      </c>
      <c r="M9412" s="239">
        <f t="shared" ref="M9412:M9475" si="744">(C9412+D9412+F9412-C9411-D9411-F9411)/100</f>
        <v>0.5152999999999156</v>
      </c>
      <c r="N9412" s="239"/>
      <c r="O9412" s="178"/>
      <c r="P9412" s="178"/>
      <c r="Q9412" s="178"/>
      <c r="R9412" s="178"/>
      <c r="S9412" s="178"/>
      <c r="T9412" s="178"/>
      <c r="U9412" s="178"/>
      <c r="V9412" s="178"/>
      <c r="W9412" s="178"/>
      <c r="X9412" s="178"/>
      <c r="Y9412" s="210">
        <f t="shared" si="743"/>
        <v>0.40896195594899359</v>
      </c>
      <c r="Z9412" s="211">
        <f t="shared" ref="Z9412:Z9475" si="745">(I9412-I9411)/($B9412-$B9411)</f>
        <v>0.46</v>
      </c>
      <c r="AA9412" s="178"/>
      <c r="AB9412" s="178"/>
      <c r="AC9412" s="178"/>
    </row>
    <row r="9413" spans="2:29" x14ac:dyDescent="0.35">
      <c r="B9413" s="222">
        <v>949000</v>
      </c>
      <c r="C9413" s="208">
        <v>407579</v>
      </c>
      <c r="D9413" s="309">
        <v>22416.84</v>
      </c>
      <c r="E9413" s="206">
        <v>32606.32</v>
      </c>
      <c r="F9413" s="206">
        <v>36682.11</v>
      </c>
      <c r="G9413" s="205">
        <f t="shared" ref="G9413:G9476" si="746">C9413/B9413</f>
        <v>0.42948261327713383</v>
      </c>
      <c r="H9413" s="207">
        <f t="shared" ref="H9413:H9476" si="747">(C9413-C9412)/(B9413-B9412)</f>
        <v>0.45</v>
      </c>
      <c r="I9413" s="213">
        <v>388108</v>
      </c>
      <c r="J9413" s="213">
        <v>21345.94</v>
      </c>
      <c r="K9413" s="212">
        <v>31048.639999999999</v>
      </c>
      <c r="L9413" s="212">
        <v>34929.72</v>
      </c>
      <c r="M9413" s="239">
        <f t="shared" si="744"/>
        <v>0.51520000000018629</v>
      </c>
      <c r="N9413" s="239"/>
      <c r="O9413" s="178"/>
      <c r="P9413" s="178"/>
      <c r="Q9413" s="178"/>
      <c r="R9413" s="178"/>
      <c r="S9413" s="178"/>
      <c r="T9413" s="178"/>
      <c r="U9413" s="178"/>
      <c r="V9413" s="178"/>
      <c r="W9413" s="178"/>
      <c r="X9413" s="178"/>
      <c r="Y9413" s="210">
        <f t="shared" si="743"/>
        <v>0.40896522655426765</v>
      </c>
      <c r="Z9413" s="211">
        <f t="shared" si="745"/>
        <v>0.44</v>
      </c>
      <c r="AA9413" s="178"/>
      <c r="AB9413" s="178"/>
      <c r="AC9413" s="178"/>
    </row>
    <row r="9414" spans="2:29" x14ac:dyDescent="0.35">
      <c r="B9414" s="222">
        <v>949100</v>
      </c>
      <c r="C9414" s="208">
        <v>407624</v>
      </c>
      <c r="D9414" s="309">
        <v>22419.32</v>
      </c>
      <c r="E9414" s="206">
        <v>32609.919999999998</v>
      </c>
      <c r="F9414" s="206">
        <v>36686.160000000003</v>
      </c>
      <c r="G9414" s="205">
        <f t="shared" si="746"/>
        <v>0.4294847750500474</v>
      </c>
      <c r="H9414" s="207">
        <f t="shared" si="747"/>
        <v>0.45</v>
      </c>
      <c r="I9414" s="213">
        <v>388154</v>
      </c>
      <c r="J9414" s="213">
        <v>21348.47</v>
      </c>
      <c r="K9414" s="212">
        <v>31052.32</v>
      </c>
      <c r="L9414" s="212">
        <v>34933.86</v>
      </c>
      <c r="M9414" s="239">
        <f t="shared" si="744"/>
        <v>0.51529999999984288</v>
      </c>
      <c r="N9414" s="239"/>
      <c r="O9414" s="178"/>
      <c r="P9414" s="178"/>
      <c r="Q9414" s="178"/>
      <c r="R9414" s="178"/>
      <c r="S9414" s="178"/>
      <c r="T9414" s="178"/>
      <c r="U9414" s="178"/>
      <c r="V9414" s="178"/>
      <c r="W9414" s="178"/>
      <c r="X9414" s="178"/>
      <c r="Y9414" s="210">
        <f t="shared" si="743"/>
        <v>0.40897060372984934</v>
      </c>
      <c r="Z9414" s="211">
        <f t="shared" si="745"/>
        <v>0.46</v>
      </c>
      <c r="AA9414" s="178"/>
      <c r="AB9414" s="178"/>
      <c r="AC9414" s="178"/>
    </row>
    <row r="9415" spans="2:29" x14ac:dyDescent="0.35">
      <c r="B9415" s="222">
        <v>949200</v>
      </c>
      <c r="C9415" s="208">
        <v>407669</v>
      </c>
      <c r="D9415" s="309">
        <v>22421.79</v>
      </c>
      <c r="E9415" s="206">
        <v>32613.52</v>
      </c>
      <c r="F9415" s="206">
        <v>36690.21</v>
      </c>
      <c r="G9415" s="205">
        <f t="shared" si="746"/>
        <v>0.42948693636746732</v>
      </c>
      <c r="H9415" s="207">
        <f t="shared" si="747"/>
        <v>0.45</v>
      </c>
      <c r="I9415" s="213">
        <v>388198</v>
      </c>
      <c r="J9415" s="213">
        <v>21350.89</v>
      </c>
      <c r="K9415" s="212">
        <v>31055.84</v>
      </c>
      <c r="L9415" s="212">
        <v>34937.82</v>
      </c>
      <c r="M9415" s="239">
        <f t="shared" si="744"/>
        <v>0.51519999999996802</v>
      </c>
      <c r="N9415" s="239"/>
      <c r="O9415" s="178"/>
      <c r="P9415" s="178"/>
      <c r="Q9415" s="178"/>
      <c r="R9415" s="178"/>
      <c r="S9415" s="178"/>
      <c r="T9415" s="178"/>
      <c r="U9415" s="178"/>
      <c r="V9415" s="178"/>
      <c r="W9415" s="178"/>
      <c r="X9415" s="178"/>
      <c r="Y9415" s="210">
        <f t="shared" si="743"/>
        <v>0.40897387273493468</v>
      </c>
      <c r="Z9415" s="211">
        <f t="shared" si="745"/>
        <v>0.44</v>
      </c>
      <c r="AA9415" s="178"/>
      <c r="AB9415" s="178"/>
      <c r="AC9415" s="178"/>
    </row>
    <row r="9416" spans="2:29" x14ac:dyDescent="0.35">
      <c r="B9416" s="222">
        <v>949300</v>
      </c>
      <c r="C9416" s="208">
        <v>407714</v>
      </c>
      <c r="D9416" s="309">
        <v>22424.27</v>
      </c>
      <c r="E9416" s="206">
        <v>32617.119999999999</v>
      </c>
      <c r="F9416" s="206">
        <v>36694.26</v>
      </c>
      <c r="G9416" s="205">
        <f t="shared" si="746"/>
        <v>0.42948909722953754</v>
      </c>
      <c r="H9416" s="207">
        <f t="shared" si="747"/>
        <v>0.45</v>
      </c>
      <c r="I9416" s="213">
        <v>388244</v>
      </c>
      <c r="J9416" s="213">
        <v>21353.42</v>
      </c>
      <c r="K9416" s="212">
        <v>31059.52</v>
      </c>
      <c r="L9416" s="212">
        <v>34941.96</v>
      </c>
      <c r="M9416" s="239">
        <f t="shared" si="744"/>
        <v>0.51530000000027942</v>
      </c>
      <c r="N9416" s="239"/>
      <c r="O9416" s="178"/>
      <c r="P9416" s="178"/>
      <c r="Q9416" s="178"/>
      <c r="R9416" s="178"/>
      <c r="S9416" s="178"/>
      <c r="T9416" s="178"/>
      <c r="U9416" s="178"/>
      <c r="V9416" s="178"/>
      <c r="W9416" s="178"/>
      <c r="X9416" s="178"/>
      <c r="Y9416" s="210">
        <f t="shared" si="743"/>
        <v>0.40897924786684925</v>
      </c>
      <c r="Z9416" s="211">
        <f t="shared" si="745"/>
        <v>0.46</v>
      </c>
      <c r="AA9416" s="178"/>
      <c r="AB9416" s="178"/>
      <c r="AC9416" s="178"/>
    </row>
    <row r="9417" spans="2:29" x14ac:dyDescent="0.35">
      <c r="B9417" s="222">
        <v>949400</v>
      </c>
      <c r="C9417" s="208">
        <v>407759</v>
      </c>
      <c r="D9417" s="309">
        <v>22426.74</v>
      </c>
      <c r="E9417" s="206">
        <v>32620.720000000001</v>
      </c>
      <c r="F9417" s="206">
        <v>36698.31</v>
      </c>
      <c r="G9417" s="205">
        <f t="shared" si="746"/>
        <v>0.42949125763640195</v>
      </c>
      <c r="H9417" s="207">
        <f t="shared" si="747"/>
        <v>0.45</v>
      </c>
      <c r="I9417" s="213">
        <v>388288</v>
      </c>
      <c r="J9417" s="213">
        <v>21355.84</v>
      </c>
      <c r="K9417" s="212">
        <v>31063.040000000001</v>
      </c>
      <c r="L9417" s="212">
        <v>34945.919999999998</v>
      </c>
      <c r="M9417" s="239">
        <f t="shared" si="744"/>
        <v>0.51519999999982247</v>
      </c>
      <c r="N9417" s="239"/>
      <c r="O9417" s="178"/>
      <c r="P9417" s="178"/>
      <c r="Q9417" s="178"/>
      <c r="R9417" s="178"/>
      <c r="S9417" s="178"/>
      <c r="T9417" s="178"/>
      <c r="U9417" s="178"/>
      <c r="V9417" s="178"/>
      <c r="W9417" s="178"/>
      <c r="X9417" s="178"/>
      <c r="Y9417" s="210">
        <f t="shared" si="743"/>
        <v>0.40898251527280388</v>
      </c>
      <c r="Z9417" s="211">
        <f t="shared" si="745"/>
        <v>0.44</v>
      </c>
      <c r="AA9417" s="178"/>
      <c r="AB9417" s="178"/>
      <c r="AC9417" s="178"/>
    </row>
    <row r="9418" spans="2:29" x14ac:dyDescent="0.35">
      <c r="B9418" s="222">
        <v>949500</v>
      </c>
      <c r="C9418" s="208">
        <v>407804</v>
      </c>
      <c r="D9418" s="309">
        <v>22429.22</v>
      </c>
      <c r="E9418" s="206">
        <v>32624.32</v>
      </c>
      <c r="F9418" s="206">
        <v>36702.36</v>
      </c>
      <c r="G9418" s="205">
        <f t="shared" si="746"/>
        <v>0.42949341758820431</v>
      </c>
      <c r="H9418" s="207">
        <f t="shared" si="747"/>
        <v>0.45</v>
      </c>
      <c r="I9418" s="213">
        <v>388334</v>
      </c>
      <c r="J9418" s="213">
        <v>21358.37</v>
      </c>
      <c r="K9418" s="212">
        <v>31066.720000000001</v>
      </c>
      <c r="L9418" s="212">
        <v>34950.06</v>
      </c>
      <c r="M9418" s="239">
        <f t="shared" si="744"/>
        <v>0.51529999999955178</v>
      </c>
      <c r="N9418" s="239"/>
      <c r="O9418" s="178"/>
      <c r="P9418" s="178"/>
      <c r="Q9418" s="178"/>
      <c r="R9418" s="178"/>
      <c r="S9418" s="178"/>
      <c r="T9418" s="178"/>
      <c r="U9418" s="178"/>
      <c r="V9418" s="178"/>
      <c r="W9418" s="178"/>
      <c r="X9418" s="178"/>
      <c r="Y9418" s="210">
        <f t="shared" si="743"/>
        <v>0.40898788836229594</v>
      </c>
      <c r="Z9418" s="211">
        <f t="shared" si="745"/>
        <v>0.46</v>
      </c>
      <c r="AA9418" s="178"/>
      <c r="AB9418" s="178"/>
      <c r="AC9418" s="178"/>
    </row>
    <row r="9419" spans="2:29" x14ac:dyDescent="0.35">
      <c r="B9419" s="222">
        <v>949600</v>
      </c>
      <c r="C9419" s="208">
        <v>407849</v>
      </c>
      <c r="D9419" s="309">
        <v>22431.69</v>
      </c>
      <c r="E9419" s="206">
        <v>32627.919999999998</v>
      </c>
      <c r="F9419" s="206">
        <v>36706.410000000003</v>
      </c>
      <c r="G9419" s="205">
        <f t="shared" si="746"/>
        <v>0.42949557708508845</v>
      </c>
      <c r="H9419" s="207">
        <f t="shared" si="747"/>
        <v>0.45</v>
      </c>
      <c r="I9419" s="213">
        <v>388378</v>
      </c>
      <c r="J9419" s="213">
        <v>21360.79</v>
      </c>
      <c r="K9419" s="212">
        <v>31070.240000000002</v>
      </c>
      <c r="L9419" s="212">
        <v>34954.019999999997</v>
      </c>
      <c r="M9419" s="239">
        <f t="shared" si="744"/>
        <v>0.51519999999974975</v>
      </c>
      <c r="N9419" s="239"/>
      <c r="O9419" s="178"/>
      <c r="P9419" s="178"/>
      <c r="Q9419" s="178"/>
      <c r="R9419" s="178"/>
      <c r="S9419" s="178"/>
      <c r="T9419" s="178"/>
      <c r="U9419" s="178"/>
      <c r="V9419" s="178"/>
      <c r="W9419" s="178"/>
      <c r="X9419" s="178"/>
      <c r="Y9419" s="210">
        <f t="shared" si="743"/>
        <v>0.4089911541701769</v>
      </c>
      <c r="Z9419" s="211">
        <f t="shared" si="745"/>
        <v>0.44</v>
      </c>
      <c r="AA9419" s="178"/>
      <c r="AB9419" s="178"/>
      <c r="AC9419" s="178"/>
    </row>
    <row r="9420" spans="2:29" x14ac:dyDescent="0.35">
      <c r="B9420" s="222">
        <v>949700</v>
      </c>
      <c r="C9420" s="208">
        <v>407894</v>
      </c>
      <c r="D9420" s="309">
        <v>22434.17</v>
      </c>
      <c r="E9420" s="206">
        <v>32631.52</v>
      </c>
      <c r="F9420" s="206">
        <v>36710.46</v>
      </c>
      <c r="G9420" s="205">
        <f t="shared" si="746"/>
        <v>0.42949773612719805</v>
      </c>
      <c r="H9420" s="207">
        <f t="shared" si="747"/>
        <v>0.45</v>
      </c>
      <c r="I9420" s="213">
        <v>388424</v>
      </c>
      <c r="J9420" s="213">
        <v>21363.32</v>
      </c>
      <c r="K9420" s="212">
        <v>31073.919999999998</v>
      </c>
      <c r="L9420" s="212">
        <v>34958.160000000003</v>
      </c>
      <c r="M9420" s="239">
        <f t="shared" si="744"/>
        <v>0.51529999999998832</v>
      </c>
      <c r="N9420" s="239"/>
      <c r="O9420" s="178"/>
      <c r="P9420" s="178"/>
      <c r="Q9420" s="178"/>
      <c r="R9420" s="178"/>
      <c r="S9420" s="178"/>
      <c r="T9420" s="178"/>
      <c r="U9420" s="178"/>
      <c r="V9420" s="178"/>
      <c r="W9420" s="178"/>
      <c r="X9420" s="178"/>
      <c r="Y9420" s="210">
        <f t="shared" si="743"/>
        <v>0.40899652521849006</v>
      </c>
      <c r="Z9420" s="211">
        <f t="shared" si="745"/>
        <v>0.46</v>
      </c>
      <c r="AA9420" s="178"/>
      <c r="AB9420" s="178"/>
      <c r="AC9420" s="178"/>
    </row>
    <row r="9421" spans="2:29" x14ac:dyDescent="0.35">
      <c r="B9421" s="222">
        <v>949800</v>
      </c>
      <c r="C9421" s="208">
        <v>407939</v>
      </c>
      <c r="D9421" s="309">
        <v>22436.639999999999</v>
      </c>
      <c r="E9421" s="206">
        <v>32635.119999999999</v>
      </c>
      <c r="F9421" s="206">
        <v>36714.51</v>
      </c>
      <c r="G9421" s="205">
        <f t="shared" si="746"/>
        <v>0.42949989471467676</v>
      </c>
      <c r="H9421" s="207">
        <f t="shared" si="747"/>
        <v>0.45</v>
      </c>
      <c r="I9421" s="213">
        <v>388468</v>
      </c>
      <c r="J9421" s="213">
        <v>21365.74</v>
      </c>
      <c r="K9421" s="212">
        <v>31077.439999999999</v>
      </c>
      <c r="L9421" s="212">
        <v>34962.120000000003</v>
      </c>
      <c r="M9421" s="239">
        <f t="shared" si="744"/>
        <v>0.51520000000025901</v>
      </c>
      <c r="N9421" s="239"/>
      <c r="O9421" s="178"/>
      <c r="P9421" s="178"/>
      <c r="Q9421" s="178"/>
      <c r="R9421" s="178"/>
      <c r="S9421" s="178"/>
      <c r="T9421" s="178"/>
      <c r="U9421" s="178"/>
      <c r="V9421" s="178"/>
      <c r="W9421" s="178"/>
      <c r="X9421" s="178"/>
      <c r="Y9421" s="210">
        <f t="shared" si="743"/>
        <v>0.40899978942935356</v>
      </c>
      <c r="Z9421" s="211">
        <f t="shared" si="745"/>
        <v>0.44</v>
      </c>
      <c r="AA9421" s="178"/>
      <c r="AB9421" s="178"/>
      <c r="AC9421" s="178"/>
    </row>
    <row r="9422" spans="2:29" x14ac:dyDescent="0.35">
      <c r="B9422" s="222">
        <v>949900</v>
      </c>
      <c r="C9422" s="208">
        <v>407984</v>
      </c>
      <c r="D9422" s="309">
        <v>22439.119999999999</v>
      </c>
      <c r="E9422" s="206">
        <v>32638.720000000001</v>
      </c>
      <c r="F9422" s="206">
        <v>36718.559999999998</v>
      </c>
      <c r="G9422" s="205">
        <f t="shared" si="746"/>
        <v>0.42950205284766818</v>
      </c>
      <c r="H9422" s="207">
        <f t="shared" si="747"/>
        <v>0.45</v>
      </c>
      <c r="I9422" s="213">
        <v>388514</v>
      </c>
      <c r="J9422" s="213">
        <v>21368.27</v>
      </c>
      <c r="K9422" s="212">
        <v>31081.119999999999</v>
      </c>
      <c r="L9422" s="212">
        <v>34966.26</v>
      </c>
      <c r="M9422" s="239">
        <f t="shared" si="744"/>
        <v>0.5152999999999156</v>
      </c>
      <c r="N9422" s="239"/>
      <c r="O9422" s="178"/>
      <c r="P9422" s="178"/>
      <c r="Q9422" s="178"/>
      <c r="R9422" s="178"/>
      <c r="S9422" s="178"/>
      <c r="T9422" s="178"/>
      <c r="U9422" s="178"/>
      <c r="V9422" s="178"/>
      <c r="W9422" s="178"/>
      <c r="X9422" s="178"/>
      <c r="Y9422" s="210">
        <f t="shared" si="743"/>
        <v>0.40900515843773028</v>
      </c>
      <c r="Z9422" s="211">
        <f t="shared" si="745"/>
        <v>0.46</v>
      </c>
      <c r="AA9422" s="178"/>
      <c r="AB9422" s="178"/>
      <c r="AC9422" s="178"/>
    </row>
    <row r="9423" spans="2:29" x14ac:dyDescent="0.35">
      <c r="B9423" s="222">
        <v>950000</v>
      </c>
      <c r="C9423" s="208">
        <v>408029</v>
      </c>
      <c r="D9423" s="309">
        <v>22441.59</v>
      </c>
      <c r="E9423" s="206">
        <v>32642.32</v>
      </c>
      <c r="F9423" s="206">
        <v>36722.61</v>
      </c>
      <c r="G9423" s="205">
        <f t="shared" si="746"/>
        <v>0.42950421052631577</v>
      </c>
      <c r="H9423" s="207">
        <f t="shared" si="747"/>
        <v>0.45</v>
      </c>
      <c r="I9423" s="213">
        <v>388558</v>
      </c>
      <c r="J9423" s="213">
        <v>21370.69</v>
      </c>
      <c r="K9423" s="212">
        <v>31084.639999999999</v>
      </c>
      <c r="L9423" s="212">
        <v>34970.22</v>
      </c>
      <c r="M9423" s="239">
        <f t="shared" si="744"/>
        <v>0.51520000000018629</v>
      </c>
      <c r="N9423" s="239"/>
      <c r="O9423" s="178"/>
      <c r="P9423" s="178"/>
      <c r="Q9423" s="178"/>
      <c r="R9423" s="178"/>
      <c r="S9423" s="178"/>
      <c r="T9423" s="178"/>
      <c r="U9423" s="178"/>
      <c r="V9423" s="178"/>
      <c r="W9423" s="178"/>
      <c r="X9423" s="178"/>
      <c r="Y9423" s="210">
        <f t="shared" si="743"/>
        <v>0.40900842105263158</v>
      </c>
      <c r="Z9423" s="211">
        <f t="shared" si="745"/>
        <v>0.44</v>
      </c>
      <c r="AA9423" s="178"/>
      <c r="AB9423" s="178"/>
      <c r="AC9423" s="178"/>
    </row>
    <row r="9424" spans="2:29" x14ac:dyDescent="0.35">
      <c r="B9424" s="222">
        <v>950100</v>
      </c>
      <c r="C9424" s="208">
        <v>408074</v>
      </c>
      <c r="D9424" s="309">
        <v>22444.07</v>
      </c>
      <c r="E9424" s="206">
        <v>32645.919999999998</v>
      </c>
      <c r="F9424" s="206">
        <v>36726.660000000003</v>
      </c>
      <c r="G9424" s="205">
        <f t="shared" si="746"/>
        <v>0.42950636775076306</v>
      </c>
      <c r="H9424" s="207">
        <f t="shared" si="747"/>
        <v>0.45</v>
      </c>
      <c r="I9424" s="213">
        <v>388604</v>
      </c>
      <c r="J9424" s="213">
        <v>21373.22</v>
      </c>
      <c r="K9424" s="212">
        <v>31088.32</v>
      </c>
      <c r="L9424" s="212">
        <v>34974.36</v>
      </c>
      <c r="M9424" s="239">
        <f t="shared" si="744"/>
        <v>0.51529999999984288</v>
      </c>
      <c r="N9424" s="239"/>
      <c r="O9424" s="178"/>
      <c r="P9424" s="178"/>
      <c r="Q9424" s="178"/>
      <c r="R9424" s="178"/>
      <c r="S9424" s="178"/>
      <c r="T9424" s="178"/>
      <c r="U9424" s="178"/>
      <c r="V9424" s="178"/>
      <c r="W9424" s="178"/>
      <c r="X9424" s="178"/>
      <c r="Y9424" s="210">
        <f t="shared" si="743"/>
        <v>0.40901378802231342</v>
      </c>
      <c r="Z9424" s="211">
        <f t="shared" si="745"/>
        <v>0.46</v>
      </c>
      <c r="AA9424" s="178"/>
      <c r="AB9424" s="178"/>
      <c r="AC9424" s="178"/>
    </row>
    <row r="9425" spans="2:29" x14ac:dyDescent="0.35">
      <c r="B9425" s="222">
        <v>950200</v>
      </c>
      <c r="C9425" s="208">
        <v>408119</v>
      </c>
      <c r="D9425" s="309">
        <v>22446.54</v>
      </c>
      <c r="E9425" s="206">
        <v>32649.52</v>
      </c>
      <c r="F9425" s="206">
        <v>36730.71</v>
      </c>
      <c r="G9425" s="205">
        <f t="shared" si="746"/>
        <v>0.42950852452115346</v>
      </c>
      <c r="H9425" s="207">
        <f t="shared" si="747"/>
        <v>0.45</v>
      </c>
      <c r="I9425" s="213">
        <v>388648</v>
      </c>
      <c r="J9425" s="213">
        <v>21375.64</v>
      </c>
      <c r="K9425" s="212">
        <v>31091.84</v>
      </c>
      <c r="L9425" s="212">
        <v>34978.32</v>
      </c>
      <c r="M9425" s="239">
        <f t="shared" si="744"/>
        <v>0.51519999999996802</v>
      </c>
      <c r="N9425" s="239"/>
      <c r="O9425" s="178"/>
      <c r="P9425" s="178"/>
      <c r="Q9425" s="178"/>
      <c r="R9425" s="178"/>
      <c r="S9425" s="178"/>
      <c r="T9425" s="178"/>
      <c r="U9425" s="178"/>
      <c r="V9425" s="178"/>
      <c r="W9425" s="178"/>
      <c r="X9425" s="178"/>
      <c r="Y9425" s="210">
        <f t="shared" si="743"/>
        <v>0.4090170490423069</v>
      </c>
      <c r="Z9425" s="211">
        <f t="shared" si="745"/>
        <v>0.44</v>
      </c>
      <c r="AA9425" s="178"/>
      <c r="AB9425" s="178"/>
      <c r="AC9425" s="178"/>
    </row>
    <row r="9426" spans="2:29" x14ac:dyDescent="0.35">
      <c r="B9426" s="222">
        <v>950300</v>
      </c>
      <c r="C9426" s="208">
        <v>408164</v>
      </c>
      <c r="D9426" s="309">
        <v>22449.02</v>
      </c>
      <c r="E9426" s="206">
        <v>32653.119999999999</v>
      </c>
      <c r="F9426" s="206">
        <v>36734.76</v>
      </c>
      <c r="G9426" s="205">
        <f t="shared" si="746"/>
        <v>0.42951068083763022</v>
      </c>
      <c r="H9426" s="207">
        <f t="shared" si="747"/>
        <v>0.45</v>
      </c>
      <c r="I9426" s="213">
        <v>388694</v>
      </c>
      <c r="J9426" s="213">
        <v>21378.17</v>
      </c>
      <c r="K9426" s="212">
        <v>31095.52</v>
      </c>
      <c r="L9426" s="212">
        <v>34982.46</v>
      </c>
      <c r="M9426" s="239">
        <f t="shared" si="744"/>
        <v>0.51530000000027942</v>
      </c>
      <c r="N9426" s="239"/>
      <c r="O9426" s="178"/>
      <c r="P9426" s="178"/>
      <c r="Q9426" s="178"/>
      <c r="R9426" s="178"/>
      <c r="S9426" s="178"/>
      <c r="T9426" s="178"/>
      <c r="U9426" s="178"/>
      <c r="V9426" s="178"/>
      <c r="W9426" s="178"/>
      <c r="X9426" s="178"/>
      <c r="Y9426" s="210">
        <f t="shared" si="743"/>
        <v>0.40902241397453437</v>
      </c>
      <c r="Z9426" s="211">
        <f t="shared" si="745"/>
        <v>0.46</v>
      </c>
      <c r="AA9426" s="178"/>
      <c r="AB9426" s="178"/>
      <c r="AC9426" s="178"/>
    </row>
    <row r="9427" spans="2:29" x14ac:dyDescent="0.35">
      <c r="B9427" s="222">
        <v>950400</v>
      </c>
      <c r="C9427" s="208">
        <v>408209</v>
      </c>
      <c r="D9427" s="309">
        <v>22451.49</v>
      </c>
      <c r="E9427" s="206">
        <v>32656.720000000001</v>
      </c>
      <c r="F9427" s="206">
        <v>36738.81</v>
      </c>
      <c r="G9427" s="205">
        <f t="shared" si="746"/>
        <v>0.42951283670033669</v>
      </c>
      <c r="H9427" s="207">
        <f t="shared" si="747"/>
        <v>0.45</v>
      </c>
      <c r="I9427" s="213">
        <v>388738</v>
      </c>
      <c r="J9427" s="213">
        <v>21380.59</v>
      </c>
      <c r="K9427" s="212">
        <v>31099.040000000001</v>
      </c>
      <c r="L9427" s="212">
        <v>34986.42</v>
      </c>
      <c r="M9427" s="239">
        <f t="shared" si="744"/>
        <v>0.51519999999982247</v>
      </c>
      <c r="N9427" s="239"/>
      <c r="O9427" s="178"/>
      <c r="P9427" s="178"/>
      <c r="Q9427" s="178"/>
      <c r="R9427" s="178"/>
      <c r="S9427" s="178"/>
      <c r="T9427" s="178"/>
      <c r="U9427" s="178"/>
      <c r="V9427" s="178"/>
      <c r="W9427" s="178"/>
      <c r="X9427" s="178"/>
      <c r="Y9427" s="210">
        <f t="shared" si="743"/>
        <v>0.40902567340067342</v>
      </c>
      <c r="Z9427" s="211">
        <f t="shared" si="745"/>
        <v>0.44</v>
      </c>
      <c r="AA9427" s="178"/>
      <c r="AB9427" s="178"/>
      <c r="AC9427" s="178"/>
    </row>
    <row r="9428" spans="2:29" x14ac:dyDescent="0.35">
      <c r="B9428" s="222">
        <v>950500</v>
      </c>
      <c r="C9428" s="208">
        <v>408254</v>
      </c>
      <c r="D9428" s="309">
        <v>22453.97</v>
      </c>
      <c r="E9428" s="206">
        <v>32660.32</v>
      </c>
      <c r="F9428" s="206">
        <v>36742.86</v>
      </c>
      <c r="G9428" s="205">
        <f t="shared" si="746"/>
        <v>0.42951499210941607</v>
      </c>
      <c r="H9428" s="207">
        <f t="shared" si="747"/>
        <v>0.45</v>
      </c>
      <c r="I9428" s="213">
        <v>388784</v>
      </c>
      <c r="J9428" s="213">
        <v>21383.119999999999</v>
      </c>
      <c r="K9428" s="212">
        <v>31102.720000000001</v>
      </c>
      <c r="L9428" s="212">
        <v>34990.559999999998</v>
      </c>
      <c r="M9428" s="239">
        <f t="shared" si="744"/>
        <v>0.51529999999955178</v>
      </c>
      <c r="N9428" s="239"/>
      <c r="O9428" s="178"/>
      <c r="P9428" s="178"/>
      <c r="Q9428" s="178"/>
      <c r="R9428" s="178"/>
      <c r="S9428" s="178"/>
      <c r="T9428" s="178"/>
      <c r="U9428" s="178"/>
      <c r="V9428" s="178"/>
      <c r="W9428" s="178"/>
      <c r="X9428" s="178"/>
      <c r="Y9428" s="210">
        <f t="shared" si="743"/>
        <v>0.40903103629668597</v>
      </c>
      <c r="Z9428" s="211">
        <f t="shared" si="745"/>
        <v>0.46</v>
      </c>
      <c r="AA9428" s="178"/>
      <c r="AB9428" s="178"/>
      <c r="AC9428" s="178"/>
    </row>
    <row r="9429" spans="2:29" x14ac:dyDescent="0.35">
      <c r="B9429" s="222">
        <v>950600</v>
      </c>
      <c r="C9429" s="208">
        <v>408299</v>
      </c>
      <c r="D9429" s="309">
        <v>22456.44</v>
      </c>
      <c r="E9429" s="206">
        <v>32663.919999999998</v>
      </c>
      <c r="F9429" s="206">
        <v>36746.910000000003</v>
      </c>
      <c r="G9429" s="205">
        <f t="shared" si="746"/>
        <v>0.4295171470650116</v>
      </c>
      <c r="H9429" s="207">
        <f t="shared" si="747"/>
        <v>0.45</v>
      </c>
      <c r="I9429" s="213">
        <v>388828</v>
      </c>
      <c r="J9429" s="213">
        <v>21385.54</v>
      </c>
      <c r="K9429" s="212">
        <v>31106.240000000002</v>
      </c>
      <c r="L9429" s="212">
        <v>34994.519999999997</v>
      </c>
      <c r="M9429" s="239">
        <f t="shared" si="744"/>
        <v>0.51519999999974975</v>
      </c>
      <c r="N9429" s="239"/>
      <c r="O9429" s="178"/>
      <c r="P9429" s="178"/>
      <c r="Q9429" s="178"/>
      <c r="R9429" s="178"/>
      <c r="S9429" s="178"/>
      <c r="T9429" s="178"/>
      <c r="U9429" s="178"/>
      <c r="V9429" s="178"/>
      <c r="W9429" s="178"/>
      <c r="X9429" s="178"/>
      <c r="Y9429" s="210">
        <f t="shared" si="743"/>
        <v>0.40903429413002312</v>
      </c>
      <c r="Z9429" s="211">
        <f t="shared" si="745"/>
        <v>0.44</v>
      </c>
      <c r="AA9429" s="178"/>
      <c r="AB9429" s="178"/>
      <c r="AC9429" s="178"/>
    </row>
    <row r="9430" spans="2:29" x14ac:dyDescent="0.35">
      <c r="B9430" s="222">
        <v>950700</v>
      </c>
      <c r="C9430" s="208">
        <v>408344</v>
      </c>
      <c r="D9430" s="309">
        <v>22458.92</v>
      </c>
      <c r="E9430" s="206">
        <v>32667.52</v>
      </c>
      <c r="F9430" s="206">
        <v>36750.959999999999</v>
      </c>
      <c r="G9430" s="205">
        <f t="shared" si="746"/>
        <v>0.4295193015672662</v>
      </c>
      <c r="H9430" s="207">
        <f t="shared" si="747"/>
        <v>0.45</v>
      </c>
      <c r="I9430" s="213">
        <v>388874</v>
      </c>
      <c r="J9430" s="213">
        <v>21388.07</v>
      </c>
      <c r="K9430" s="212">
        <v>31109.919999999998</v>
      </c>
      <c r="L9430" s="212">
        <v>34998.660000000003</v>
      </c>
      <c r="M9430" s="239">
        <f t="shared" si="744"/>
        <v>0.51529999999998832</v>
      </c>
      <c r="N9430" s="239"/>
      <c r="O9430" s="178"/>
      <c r="P9430" s="178"/>
      <c r="Q9430" s="178"/>
      <c r="R9430" s="178"/>
      <c r="S9430" s="178"/>
      <c r="T9430" s="178"/>
      <c r="U9430" s="178"/>
      <c r="V9430" s="178"/>
      <c r="W9430" s="178"/>
      <c r="X9430" s="178"/>
      <c r="Y9430" s="210">
        <f t="shared" si="743"/>
        <v>0.40903965499105921</v>
      </c>
      <c r="Z9430" s="211">
        <f t="shared" si="745"/>
        <v>0.46</v>
      </c>
      <c r="AA9430" s="178"/>
      <c r="AB9430" s="178"/>
      <c r="AC9430" s="178"/>
    </row>
    <row r="9431" spans="2:29" x14ac:dyDescent="0.35">
      <c r="B9431" s="222">
        <v>950800</v>
      </c>
      <c r="C9431" s="208">
        <v>408389</v>
      </c>
      <c r="D9431" s="309">
        <v>22461.39</v>
      </c>
      <c r="E9431" s="206">
        <v>32671.119999999999</v>
      </c>
      <c r="F9431" s="206">
        <v>36755.01</v>
      </c>
      <c r="G9431" s="205">
        <f t="shared" si="746"/>
        <v>0.4295214556163231</v>
      </c>
      <c r="H9431" s="207">
        <f t="shared" si="747"/>
        <v>0.45</v>
      </c>
      <c r="I9431" s="213">
        <v>388918</v>
      </c>
      <c r="J9431" s="213">
        <v>21390.49</v>
      </c>
      <c r="K9431" s="212">
        <v>31113.439999999999</v>
      </c>
      <c r="L9431" s="212">
        <v>35002.620000000003</v>
      </c>
      <c r="M9431" s="239">
        <f t="shared" si="744"/>
        <v>0.51520000000025901</v>
      </c>
      <c r="N9431" s="239"/>
      <c r="O9431" s="178"/>
      <c r="P9431" s="178"/>
      <c r="Q9431" s="178"/>
      <c r="R9431" s="178"/>
      <c r="S9431" s="178"/>
      <c r="T9431" s="178"/>
      <c r="U9431" s="178"/>
      <c r="V9431" s="178"/>
      <c r="W9431" s="178"/>
      <c r="X9431" s="178"/>
      <c r="Y9431" s="210">
        <f t="shared" si="743"/>
        <v>0.40904291123264619</v>
      </c>
      <c r="Z9431" s="211">
        <f t="shared" si="745"/>
        <v>0.44</v>
      </c>
      <c r="AA9431" s="178"/>
      <c r="AB9431" s="178"/>
      <c r="AC9431" s="178"/>
    </row>
    <row r="9432" spans="2:29" x14ac:dyDescent="0.35">
      <c r="B9432" s="222">
        <v>950900</v>
      </c>
      <c r="C9432" s="208">
        <v>408434</v>
      </c>
      <c r="D9432" s="309">
        <v>22463.87</v>
      </c>
      <c r="E9432" s="206">
        <v>32674.720000000001</v>
      </c>
      <c r="F9432" s="206">
        <v>36759.06</v>
      </c>
      <c r="G9432" s="205">
        <f t="shared" si="746"/>
        <v>0.42952360921232519</v>
      </c>
      <c r="H9432" s="207">
        <f t="shared" si="747"/>
        <v>0.45</v>
      </c>
      <c r="I9432" s="213">
        <v>388964</v>
      </c>
      <c r="J9432" s="213">
        <v>21393.02</v>
      </c>
      <c r="K9432" s="212">
        <v>31117.119999999999</v>
      </c>
      <c r="L9432" s="212">
        <v>35006.76</v>
      </c>
      <c r="M9432" s="239">
        <f t="shared" si="744"/>
        <v>0.5152999999999156</v>
      </c>
      <c r="N9432" s="239"/>
      <c r="O9432" s="178"/>
      <c r="P9432" s="178"/>
      <c r="Q9432" s="178"/>
      <c r="R9432" s="178"/>
      <c r="S9432" s="178"/>
      <c r="T9432" s="178"/>
      <c r="U9432" s="178"/>
      <c r="V9432" s="178"/>
      <c r="W9432" s="178"/>
      <c r="X9432" s="178"/>
      <c r="Y9432" s="210">
        <f t="shared" si="743"/>
        <v>0.40904827005994321</v>
      </c>
      <c r="Z9432" s="211">
        <f t="shared" si="745"/>
        <v>0.46</v>
      </c>
      <c r="AA9432" s="178"/>
      <c r="AB9432" s="178"/>
      <c r="AC9432" s="178"/>
    </row>
    <row r="9433" spans="2:29" x14ac:dyDescent="0.35">
      <c r="B9433" s="222">
        <v>951000</v>
      </c>
      <c r="C9433" s="208">
        <v>408479</v>
      </c>
      <c r="D9433" s="309">
        <v>22466.34</v>
      </c>
      <c r="E9433" s="206">
        <v>32678.32</v>
      </c>
      <c r="F9433" s="206">
        <v>36763.11</v>
      </c>
      <c r="G9433" s="205">
        <f t="shared" si="746"/>
        <v>0.42952576235541534</v>
      </c>
      <c r="H9433" s="207">
        <f t="shared" si="747"/>
        <v>0.45</v>
      </c>
      <c r="I9433" s="213">
        <v>389008</v>
      </c>
      <c r="J9433" s="213">
        <v>21395.439999999999</v>
      </c>
      <c r="K9433" s="212">
        <v>31120.639999999999</v>
      </c>
      <c r="L9433" s="212">
        <v>35010.720000000001</v>
      </c>
      <c r="M9433" s="239">
        <f t="shared" si="744"/>
        <v>0.51520000000018629</v>
      </c>
      <c r="N9433" s="239"/>
      <c r="O9433" s="178"/>
      <c r="P9433" s="178"/>
      <c r="Q9433" s="178"/>
      <c r="R9433" s="178"/>
      <c r="S9433" s="178"/>
      <c r="T9433" s="178"/>
      <c r="U9433" s="178"/>
      <c r="V9433" s="178"/>
      <c r="W9433" s="178"/>
      <c r="X9433" s="178"/>
      <c r="Y9433" s="210">
        <f t="shared" si="743"/>
        <v>0.40905152471083073</v>
      </c>
      <c r="Z9433" s="211">
        <f t="shared" si="745"/>
        <v>0.44</v>
      </c>
      <c r="AA9433" s="178"/>
      <c r="AB9433" s="178"/>
      <c r="AC9433" s="178"/>
    </row>
    <row r="9434" spans="2:29" x14ac:dyDescent="0.35">
      <c r="B9434" s="222">
        <v>951100</v>
      </c>
      <c r="C9434" s="208">
        <v>408524</v>
      </c>
      <c r="D9434" s="309">
        <v>22468.82</v>
      </c>
      <c r="E9434" s="206">
        <v>32681.919999999998</v>
      </c>
      <c r="F9434" s="206">
        <v>36767.160000000003</v>
      </c>
      <c r="G9434" s="205">
        <f t="shared" si="746"/>
        <v>0.42952791504573651</v>
      </c>
      <c r="H9434" s="207">
        <f t="shared" si="747"/>
        <v>0.45</v>
      </c>
      <c r="I9434" s="213">
        <v>389054</v>
      </c>
      <c r="J9434" s="213">
        <v>21397.97</v>
      </c>
      <c r="K9434" s="212">
        <v>31124.32</v>
      </c>
      <c r="L9434" s="212">
        <v>35014.86</v>
      </c>
      <c r="M9434" s="239">
        <f t="shared" si="744"/>
        <v>0.51529999999984288</v>
      </c>
      <c r="N9434" s="239"/>
      <c r="O9434" s="178"/>
      <c r="P9434" s="178"/>
      <c r="Q9434" s="178"/>
      <c r="R9434" s="178"/>
      <c r="S9434" s="178"/>
      <c r="T9434" s="178"/>
      <c r="U9434" s="178"/>
      <c r="V9434" s="178"/>
      <c r="W9434" s="178"/>
      <c r="X9434" s="178"/>
      <c r="Y9434" s="210">
        <f t="shared" si="743"/>
        <v>0.40905688150562508</v>
      </c>
      <c r="Z9434" s="211">
        <f t="shared" si="745"/>
        <v>0.46</v>
      </c>
      <c r="AA9434" s="178"/>
      <c r="AB9434" s="178"/>
      <c r="AC9434" s="178"/>
    </row>
    <row r="9435" spans="2:29" x14ac:dyDescent="0.35">
      <c r="B9435" s="222">
        <v>951200</v>
      </c>
      <c r="C9435" s="208">
        <v>408569</v>
      </c>
      <c r="D9435" s="309">
        <v>22471.29</v>
      </c>
      <c r="E9435" s="206">
        <v>32685.52</v>
      </c>
      <c r="F9435" s="206">
        <v>36771.21</v>
      </c>
      <c r="G9435" s="205">
        <f t="shared" si="746"/>
        <v>0.42953006728343146</v>
      </c>
      <c r="H9435" s="207">
        <f t="shared" si="747"/>
        <v>0.45</v>
      </c>
      <c r="I9435" s="213">
        <v>389098</v>
      </c>
      <c r="J9435" s="213">
        <v>21400.39</v>
      </c>
      <c r="K9435" s="212">
        <v>31127.84</v>
      </c>
      <c r="L9435" s="212">
        <v>35018.82</v>
      </c>
      <c r="M9435" s="239">
        <f t="shared" si="744"/>
        <v>0.51519999999996802</v>
      </c>
      <c r="N9435" s="239"/>
      <c r="O9435" s="178"/>
      <c r="P9435" s="178"/>
      <c r="Q9435" s="178"/>
      <c r="R9435" s="178"/>
      <c r="S9435" s="178"/>
      <c r="T9435" s="178"/>
      <c r="U9435" s="178"/>
      <c r="V9435" s="178"/>
      <c r="W9435" s="178"/>
      <c r="X9435" s="178"/>
      <c r="Y9435" s="210">
        <f t="shared" si="743"/>
        <v>0.40906013456686291</v>
      </c>
      <c r="Z9435" s="211">
        <f t="shared" si="745"/>
        <v>0.44</v>
      </c>
      <c r="AA9435" s="178"/>
      <c r="AB9435" s="178"/>
      <c r="AC9435" s="178"/>
    </row>
    <row r="9436" spans="2:29" x14ac:dyDescent="0.35">
      <c r="B9436" s="222">
        <v>951300</v>
      </c>
      <c r="C9436" s="208">
        <v>408614</v>
      </c>
      <c r="D9436" s="309">
        <v>22473.77</v>
      </c>
      <c r="E9436" s="206">
        <v>32689.119999999999</v>
      </c>
      <c r="F9436" s="206">
        <v>36775.26</v>
      </c>
      <c r="G9436" s="205">
        <f t="shared" si="746"/>
        <v>0.42953221906864292</v>
      </c>
      <c r="H9436" s="207">
        <f t="shared" si="747"/>
        <v>0.45</v>
      </c>
      <c r="I9436" s="213">
        <v>389144</v>
      </c>
      <c r="J9436" s="213">
        <v>21402.92</v>
      </c>
      <c r="K9436" s="212">
        <v>31131.52</v>
      </c>
      <c r="L9436" s="212">
        <v>35022.959999999999</v>
      </c>
      <c r="M9436" s="239">
        <f t="shared" si="744"/>
        <v>0.51530000000027942</v>
      </c>
      <c r="N9436" s="239"/>
      <c r="O9436" s="178"/>
      <c r="P9436" s="178"/>
      <c r="Q9436" s="178"/>
      <c r="R9436" s="178"/>
      <c r="S9436" s="178"/>
      <c r="T9436" s="178"/>
      <c r="U9436" s="178"/>
      <c r="V9436" s="178"/>
      <c r="W9436" s="178"/>
      <c r="X9436" s="178"/>
      <c r="Y9436" s="210">
        <f t="shared" si="743"/>
        <v>0.40906548933039</v>
      </c>
      <c r="Z9436" s="211">
        <f t="shared" si="745"/>
        <v>0.46</v>
      </c>
      <c r="AA9436" s="178"/>
      <c r="AB9436" s="178"/>
      <c r="AC9436" s="178"/>
    </row>
    <row r="9437" spans="2:29" x14ac:dyDescent="0.35">
      <c r="B9437" s="222">
        <v>951400</v>
      </c>
      <c r="C9437" s="208">
        <v>408659</v>
      </c>
      <c r="D9437" s="309">
        <v>22476.240000000002</v>
      </c>
      <c r="E9437" s="206">
        <v>32692.720000000001</v>
      </c>
      <c r="F9437" s="206">
        <v>36779.31</v>
      </c>
      <c r="G9437" s="205">
        <f t="shared" si="746"/>
        <v>0.42953437040151354</v>
      </c>
      <c r="H9437" s="207">
        <f t="shared" si="747"/>
        <v>0.45</v>
      </c>
      <c r="I9437" s="213">
        <v>389188</v>
      </c>
      <c r="J9437" s="213">
        <v>21405.34</v>
      </c>
      <c r="K9437" s="212">
        <v>31135.040000000001</v>
      </c>
      <c r="L9437" s="212">
        <v>35026.92</v>
      </c>
      <c r="M9437" s="239">
        <f t="shared" si="744"/>
        <v>0.51519999999982247</v>
      </c>
      <c r="N9437" s="239"/>
      <c r="O9437" s="178"/>
      <c r="P9437" s="178"/>
      <c r="Q9437" s="178"/>
      <c r="R9437" s="178"/>
      <c r="S9437" s="178"/>
      <c r="T9437" s="178"/>
      <c r="U9437" s="178"/>
      <c r="V9437" s="178"/>
      <c r="W9437" s="178"/>
      <c r="X9437" s="178"/>
      <c r="Y9437" s="210">
        <f t="shared" si="743"/>
        <v>0.40906874080302713</v>
      </c>
      <c r="Z9437" s="211">
        <f t="shared" si="745"/>
        <v>0.44</v>
      </c>
      <c r="AA9437" s="178"/>
      <c r="AB9437" s="178"/>
      <c r="AC9437" s="178"/>
    </row>
    <row r="9438" spans="2:29" x14ac:dyDescent="0.35">
      <c r="B9438" s="222">
        <v>951500</v>
      </c>
      <c r="C9438" s="208">
        <v>408704</v>
      </c>
      <c r="D9438" s="309">
        <v>22478.720000000001</v>
      </c>
      <c r="E9438" s="206">
        <v>32696.32</v>
      </c>
      <c r="F9438" s="206">
        <v>36783.360000000001</v>
      </c>
      <c r="G9438" s="205">
        <f t="shared" si="746"/>
        <v>0.429536521282186</v>
      </c>
      <c r="H9438" s="207">
        <f t="shared" si="747"/>
        <v>0.45</v>
      </c>
      <c r="I9438" s="213">
        <v>389234</v>
      </c>
      <c r="J9438" s="213">
        <v>21407.87</v>
      </c>
      <c r="K9438" s="212">
        <v>31138.720000000001</v>
      </c>
      <c r="L9438" s="212">
        <v>35031.06</v>
      </c>
      <c r="M9438" s="239">
        <f t="shared" si="744"/>
        <v>0.51529999999955178</v>
      </c>
      <c r="N9438" s="239"/>
      <c r="O9438" s="178"/>
      <c r="P9438" s="178"/>
      <c r="Q9438" s="178"/>
      <c r="R9438" s="178"/>
      <c r="S9438" s="178"/>
      <c r="T9438" s="178"/>
      <c r="U9438" s="178"/>
      <c r="V9438" s="178"/>
      <c r="W9438" s="178"/>
      <c r="X9438" s="178"/>
      <c r="Y9438" s="210">
        <f t="shared" si="743"/>
        <v>0.4090740935365213</v>
      </c>
      <c r="Z9438" s="211">
        <f t="shared" si="745"/>
        <v>0.46</v>
      </c>
      <c r="AA9438" s="178"/>
      <c r="AB9438" s="178"/>
      <c r="AC9438" s="178"/>
    </row>
    <row r="9439" spans="2:29" x14ac:dyDescent="0.35">
      <c r="B9439" s="222">
        <v>951600</v>
      </c>
      <c r="C9439" s="208">
        <v>408749</v>
      </c>
      <c r="D9439" s="309">
        <v>22481.19</v>
      </c>
      <c r="E9439" s="206">
        <v>32699.919999999998</v>
      </c>
      <c r="F9439" s="206">
        <v>36787.410000000003</v>
      </c>
      <c r="G9439" s="205">
        <f t="shared" si="746"/>
        <v>0.42953867171080284</v>
      </c>
      <c r="H9439" s="207">
        <f t="shared" si="747"/>
        <v>0.45</v>
      </c>
      <c r="I9439" s="213">
        <v>389278</v>
      </c>
      <c r="J9439" s="213">
        <v>21410.29</v>
      </c>
      <c r="K9439" s="212">
        <v>31142.240000000002</v>
      </c>
      <c r="L9439" s="212">
        <v>35035.019999999997</v>
      </c>
      <c r="M9439" s="239">
        <f t="shared" si="744"/>
        <v>0.51519999999974975</v>
      </c>
      <c r="N9439" s="239"/>
      <c r="O9439" s="178"/>
      <c r="P9439" s="178"/>
      <c r="Q9439" s="178"/>
      <c r="R9439" s="178"/>
      <c r="S9439" s="178"/>
      <c r="T9439" s="178"/>
      <c r="U9439" s="178"/>
      <c r="V9439" s="178"/>
      <c r="W9439" s="178"/>
      <c r="X9439" s="178"/>
      <c r="Y9439" s="210">
        <f t="shared" si="743"/>
        <v>0.40907734342160573</v>
      </c>
      <c r="Z9439" s="211">
        <f t="shared" si="745"/>
        <v>0.44</v>
      </c>
      <c r="AA9439" s="178"/>
      <c r="AB9439" s="178"/>
      <c r="AC9439" s="178"/>
    </row>
    <row r="9440" spans="2:29" x14ac:dyDescent="0.35">
      <c r="B9440" s="222">
        <v>951700</v>
      </c>
      <c r="C9440" s="208">
        <v>408794</v>
      </c>
      <c r="D9440" s="309">
        <v>22483.67</v>
      </c>
      <c r="E9440" s="206">
        <v>32703.52</v>
      </c>
      <c r="F9440" s="206">
        <v>36791.46</v>
      </c>
      <c r="G9440" s="205">
        <f t="shared" si="746"/>
        <v>0.42954082168750657</v>
      </c>
      <c r="H9440" s="207">
        <f t="shared" si="747"/>
        <v>0.45</v>
      </c>
      <c r="I9440" s="213">
        <v>389324</v>
      </c>
      <c r="J9440" s="213">
        <v>21412.82</v>
      </c>
      <c r="K9440" s="212">
        <v>31145.919999999998</v>
      </c>
      <c r="L9440" s="212">
        <v>35039.160000000003</v>
      </c>
      <c r="M9440" s="239">
        <f t="shared" si="744"/>
        <v>0.51529999999998832</v>
      </c>
      <c r="N9440" s="239"/>
      <c r="O9440" s="178"/>
      <c r="P9440" s="178"/>
      <c r="Q9440" s="178"/>
      <c r="R9440" s="178"/>
      <c r="S9440" s="178"/>
      <c r="T9440" s="178"/>
      <c r="U9440" s="178"/>
      <c r="V9440" s="178"/>
      <c r="W9440" s="178"/>
      <c r="X9440" s="178"/>
      <c r="Y9440" s="210">
        <f t="shared" si="743"/>
        <v>0.40908269412630033</v>
      </c>
      <c r="Z9440" s="211">
        <f t="shared" si="745"/>
        <v>0.46</v>
      </c>
      <c r="AA9440" s="178"/>
      <c r="AB9440" s="178"/>
      <c r="AC9440" s="178"/>
    </row>
    <row r="9441" spans="2:29" x14ac:dyDescent="0.35">
      <c r="B9441" s="222">
        <v>951800</v>
      </c>
      <c r="C9441" s="208">
        <v>408839</v>
      </c>
      <c r="D9441" s="309">
        <v>22486.14</v>
      </c>
      <c r="E9441" s="206">
        <v>32707.119999999999</v>
      </c>
      <c r="F9441" s="206">
        <v>36795.51</v>
      </c>
      <c r="G9441" s="205">
        <f t="shared" si="746"/>
        <v>0.42954297121243956</v>
      </c>
      <c r="H9441" s="207">
        <f t="shared" si="747"/>
        <v>0.45</v>
      </c>
      <c r="I9441" s="213">
        <v>389368</v>
      </c>
      <c r="J9441" s="213">
        <v>21415.24</v>
      </c>
      <c r="K9441" s="212">
        <v>31149.439999999999</v>
      </c>
      <c r="L9441" s="212">
        <v>35043.120000000003</v>
      </c>
      <c r="M9441" s="239">
        <f t="shared" si="744"/>
        <v>0.51520000000025901</v>
      </c>
      <c r="N9441" s="239"/>
      <c r="O9441" s="178"/>
      <c r="P9441" s="178"/>
      <c r="Q9441" s="178"/>
      <c r="R9441" s="178"/>
      <c r="S9441" s="178"/>
      <c r="T9441" s="178"/>
      <c r="U9441" s="178"/>
      <c r="V9441" s="178"/>
      <c r="W9441" s="178"/>
      <c r="X9441" s="178"/>
      <c r="Y9441" s="210">
        <f t="shared" si="743"/>
        <v>0.40908594242487917</v>
      </c>
      <c r="Z9441" s="211">
        <f t="shared" si="745"/>
        <v>0.44</v>
      </c>
      <c r="AA9441" s="178"/>
      <c r="AB9441" s="178"/>
      <c r="AC9441" s="178"/>
    </row>
    <row r="9442" spans="2:29" x14ac:dyDescent="0.35">
      <c r="B9442" s="222">
        <v>951900</v>
      </c>
      <c r="C9442" s="208">
        <v>408884</v>
      </c>
      <c r="D9442" s="309">
        <v>22488.62</v>
      </c>
      <c r="E9442" s="206">
        <v>32710.720000000001</v>
      </c>
      <c r="F9442" s="206">
        <v>36799.56</v>
      </c>
      <c r="G9442" s="205">
        <f t="shared" si="746"/>
        <v>0.42954512028574432</v>
      </c>
      <c r="H9442" s="207">
        <f t="shared" si="747"/>
        <v>0.45</v>
      </c>
      <c r="I9442" s="213">
        <v>389414</v>
      </c>
      <c r="J9442" s="213">
        <v>21417.77</v>
      </c>
      <c r="K9442" s="212">
        <v>31153.119999999999</v>
      </c>
      <c r="L9442" s="212">
        <v>35047.26</v>
      </c>
      <c r="M9442" s="239">
        <f t="shared" si="744"/>
        <v>0.5152999999999156</v>
      </c>
      <c r="N9442" s="239"/>
      <c r="O9442" s="178"/>
      <c r="P9442" s="178"/>
      <c r="Q9442" s="178"/>
      <c r="R9442" s="178"/>
      <c r="S9442" s="178"/>
      <c r="T9442" s="178"/>
      <c r="U9442" s="178"/>
      <c r="V9442" s="178"/>
      <c r="W9442" s="178"/>
      <c r="X9442" s="178"/>
      <c r="Y9442" s="210">
        <f t="shared" si="743"/>
        <v>0.40909129110200654</v>
      </c>
      <c r="Z9442" s="211">
        <f t="shared" si="745"/>
        <v>0.46</v>
      </c>
      <c r="AA9442" s="178"/>
      <c r="AB9442" s="178"/>
      <c r="AC9442" s="178"/>
    </row>
    <row r="9443" spans="2:29" x14ac:dyDescent="0.35">
      <c r="B9443" s="222">
        <v>952000</v>
      </c>
      <c r="C9443" s="208">
        <v>408929</v>
      </c>
      <c r="D9443" s="309">
        <v>22491.09</v>
      </c>
      <c r="E9443" s="206">
        <v>32714.32</v>
      </c>
      <c r="F9443" s="206">
        <v>36803.61</v>
      </c>
      <c r="G9443" s="205">
        <f t="shared" si="746"/>
        <v>0.42954726890756301</v>
      </c>
      <c r="H9443" s="207">
        <f t="shared" si="747"/>
        <v>0.45</v>
      </c>
      <c r="I9443" s="213">
        <v>389458</v>
      </c>
      <c r="J9443" s="213">
        <v>21420.19</v>
      </c>
      <c r="K9443" s="212">
        <v>31156.639999999999</v>
      </c>
      <c r="L9443" s="212">
        <v>35051.22</v>
      </c>
      <c r="M9443" s="239">
        <f t="shared" si="744"/>
        <v>0.51520000000018629</v>
      </c>
      <c r="N9443" s="239"/>
      <c r="O9443" s="178"/>
      <c r="P9443" s="178"/>
      <c r="Q9443" s="178"/>
      <c r="R9443" s="178"/>
      <c r="S9443" s="178"/>
      <c r="T9443" s="178"/>
      <c r="U9443" s="178"/>
      <c r="V9443" s="178"/>
      <c r="W9443" s="178"/>
      <c r="X9443" s="178"/>
      <c r="Y9443" s="210">
        <f t="shared" si="743"/>
        <v>0.40909453781512606</v>
      </c>
      <c r="Z9443" s="211">
        <f t="shared" si="745"/>
        <v>0.44</v>
      </c>
      <c r="AA9443" s="178"/>
      <c r="AB9443" s="178"/>
      <c r="AC9443" s="178"/>
    </row>
    <row r="9444" spans="2:29" x14ac:dyDescent="0.35">
      <c r="B9444" s="222">
        <v>952100</v>
      </c>
      <c r="C9444" s="208">
        <v>408974</v>
      </c>
      <c r="D9444" s="309">
        <v>22493.57</v>
      </c>
      <c r="E9444" s="206">
        <v>32717.919999999998</v>
      </c>
      <c r="F9444" s="206">
        <v>36807.660000000003</v>
      </c>
      <c r="G9444" s="205">
        <f t="shared" si="746"/>
        <v>0.42954941707803801</v>
      </c>
      <c r="H9444" s="207">
        <f t="shared" si="747"/>
        <v>0.45</v>
      </c>
      <c r="I9444" s="213">
        <v>389504</v>
      </c>
      <c r="J9444" s="213">
        <v>21422.720000000001</v>
      </c>
      <c r="K9444" s="212">
        <v>31160.32</v>
      </c>
      <c r="L9444" s="212">
        <v>35055.360000000001</v>
      </c>
      <c r="M9444" s="239">
        <f t="shared" si="744"/>
        <v>0.51529999999984288</v>
      </c>
      <c r="N9444" s="239"/>
      <c r="O9444" s="178"/>
      <c r="P9444" s="178"/>
      <c r="Q9444" s="178"/>
      <c r="R9444" s="178"/>
      <c r="S9444" s="178"/>
      <c r="T9444" s="178"/>
      <c r="U9444" s="178"/>
      <c r="V9444" s="178"/>
      <c r="W9444" s="178"/>
      <c r="X9444" s="178"/>
      <c r="Y9444" s="210">
        <f t="shared" si="743"/>
        <v>0.40909988446591744</v>
      </c>
      <c r="Z9444" s="211">
        <f t="shared" si="745"/>
        <v>0.46</v>
      </c>
      <c r="AA9444" s="178"/>
      <c r="AB9444" s="178"/>
      <c r="AC9444" s="178"/>
    </row>
    <row r="9445" spans="2:29" x14ac:dyDescent="0.35">
      <c r="B9445" s="222">
        <v>952200</v>
      </c>
      <c r="C9445" s="208">
        <v>409019</v>
      </c>
      <c r="D9445" s="309">
        <v>22496.04</v>
      </c>
      <c r="E9445" s="206">
        <v>32721.52</v>
      </c>
      <c r="F9445" s="206">
        <v>36811.71</v>
      </c>
      <c r="G9445" s="205">
        <f t="shared" si="746"/>
        <v>0.42955156479731149</v>
      </c>
      <c r="H9445" s="207">
        <f t="shared" si="747"/>
        <v>0.45</v>
      </c>
      <c r="I9445" s="213">
        <v>389548</v>
      </c>
      <c r="J9445" s="213">
        <v>21425.14</v>
      </c>
      <c r="K9445" s="212">
        <v>31163.84</v>
      </c>
      <c r="L9445" s="212">
        <v>35059.32</v>
      </c>
      <c r="M9445" s="239">
        <f t="shared" si="744"/>
        <v>0.51519999999996802</v>
      </c>
      <c r="N9445" s="239"/>
      <c r="O9445" s="178"/>
      <c r="P9445" s="178"/>
      <c r="Q9445" s="178"/>
      <c r="R9445" s="178"/>
      <c r="S9445" s="178"/>
      <c r="T9445" s="178"/>
      <c r="U9445" s="178"/>
      <c r="V9445" s="178"/>
      <c r="W9445" s="178"/>
      <c r="X9445" s="178"/>
      <c r="Y9445" s="210">
        <f t="shared" si="743"/>
        <v>0.40910312959462297</v>
      </c>
      <c r="Z9445" s="211">
        <f t="shared" si="745"/>
        <v>0.44</v>
      </c>
      <c r="AA9445" s="178"/>
      <c r="AB9445" s="178"/>
      <c r="AC9445" s="178"/>
    </row>
    <row r="9446" spans="2:29" x14ac:dyDescent="0.35">
      <c r="B9446" s="222">
        <v>952300</v>
      </c>
      <c r="C9446" s="208">
        <v>409064</v>
      </c>
      <c r="D9446" s="309">
        <v>22498.52</v>
      </c>
      <c r="E9446" s="206">
        <v>32725.119999999999</v>
      </c>
      <c r="F9446" s="206">
        <v>36815.760000000002</v>
      </c>
      <c r="G9446" s="205">
        <f t="shared" si="746"/>
        <v>0.42955371206552556</v>
      </c>
      <c r="H9446" s="207">
        <f t="shared" si="747"/>
        <v>0.45</v>
      </c>
      <c r="I9446" s="213">
        <v>389594</v>
      </c>
      <c r="J9446" s="213">
        <v>21427.67</v>
      </c>
      <c r="K9446" s="212">
        <v>31167.52</v>
      </c>
      <c r="L9446" s="212">
        <v>35063.46</v>
      </c>
      <c r="M9446" s="239">
        <f t="shared" si="744"/>
        <v>0.51530000000027942</v>
      </c>
      <c r="N9446" s="239"/>
      <c r="O9446" s="178"/>
      <c r="P9446" s="178"/>
      <c r="Q9446" s="178"/>
      <c r="R9446" s="178"/>
      <c r="S9446" s="178"/>
      <c r="T9446" s="178"/>
      <c r="U9446" s="178"/>
      <c r="V9446" s="178"/>
      <c r="W9446" s="178"/>
      <c r="X9446" s="178"/>
      <c r="Y9446" s="210">
        <f t="shared" si="743"/>
        <v>0.40910847422030872</v>
      </c>
      <c r="Z9446" s="211">
        <f t="shared" si="745"/>
        <v>0.46</v>
      </c>
      <c r="AA9446" s="178"/>
      <c r="AB9446" s="178"/>
      <c r="AC9446" s="178"/>
    </row>
    <row r="9447" spans="2:29" x14ac:dyDescent="0.35">
      <c r="B9447" s="222">
        <v>952400</v>
      </c>
      <c r="C9447" s="208">
        <v>409109</v>
      </c>
      <c r="D9447" s="309">
        <v>22500.99</v>
      </c>
      <c r="E9447" s="206">
        <v>32728.720000000001</v>
      </c>
      <c r="F9447" s="206">
        <v>36819.81</v>
      </c>
      <c r="G9447" s="205">
        <f t="shared" si="746"/>
        <v>0.42955585888282233</v>
      </c>
      <c r="H9447" s="207">
        <f t="shared" si="747"/>
        <v>0.45</v>
      </c>
      <c r="I9447" s="213">
        <v>389638</v>
      </c>
      <c r="J9447" s="213">
        <v>21430.09</v>
      </c>
      <c r="K9447" s="212">
        <v>31171.040000000001</v>
      </c>
      <c r="L9447" s="212">
        <v>35067.42</v>
      </c>
      <c r="M9447" s="239">
        <f t="shared" si="744"/>
        <v>0.51519999999982247</v>
      </c>
      <c r="N9447" s="239"/>
      <c r="O9447" s="178"/>
      <c r="P9447" s="178"/>
      <c r="Q9447" s="178"/>
      <c r="R9447" s="178"/>
      <c r="S9447" s="178"/>
      <c r="T9447" s="178"/>
      <c r="U9447" s="178"/>
      <c r="V9447" s="178"/>
      <c r="W9447" s="178"/>
      <c r="X9447" s="178"/>
      <c r="Y9447" s="210">
        <f t="shared" si="743"/>
        <v>0.4091117177656447</v>
      </c>
      <c r="Z9447" s="211">
        <f t="shared" si="745"/>
        <v>0.44</v>
      </c>
      <c r="AA9447" s="178"/>
      <c r="AB9447" s="178"/>
      <c r="AC9447" s="178"/>
    </row>
    <row r="9448" spans="2:29" x14ac:dyDescent="0.35">
      <c r="B9448" s="222">
        <v>952500</v>
      </c>
      <c r="C9448" s="208">
        <v>409154</v>
      </c>
      <c r="D9448" s="309">
        <v>22503.47</v>
      </c>
      <c r="E9448" s="206">
        <v>32732.32</v>
      </c>
      <c r="F9448" s="206">
        <v>36823.86</v>
      </c>
      <c r="G9448" s="205">
        <f t="shared" si="746"/>
        <v>0.42955800524934384</v>
      </c>
      <c r="H9448" s="207">
        <f t="shared" si="747"/>
        <v>0.45</v>
      </c>
      <c r="I9448" s="213">
        <v>389684</v>
      </c>
      <c r="J9448" s="213">
        <v>21432.62</v>
      </c>
      <c r="K9448" s="212">
        <v>31174.720000000001</v>
      </c>
      <c r="L9448" s="212">
        <v>35071.56</v>
      </c>
      <c r="M9448" s="239">
        <f t="shared" si="744"/>
        <v>0.51529999999955178</v>
      </c>
      <c r="N9448" s="239"/>
      <c r="O9448" s="178"/>
      <c r="P9448" s="178"/>
      <c r="Q9448" s="178"/>
      <c r="R9448" s="178"/>
      <c r="S9448" s="178"/>
      <c r="T9448" s="178"/>
      <c r="U9448" s="178"/>
      <c r="V9448" s="178"/>
      <c r="W9448" s="178"/>
      <c r="X9448" s="178"/>
      <c r="Y9448" s="210">
        <f t="shared" si="743"/>
        <v>0.40911706036745404</v>
      </c>
      <c r="Z9448" s="211">
        <f t="shared" si="745"/>
        <v>0.46</v>
      </c>
      <c r="AA9448" s="178"/>
      <c r="AB9448" s="178"/>
      <c r="AC9448" s="178"/>
    </row>
    <row r="9449" spans="2:29" x14ac:dyDescent="0.35">
      <c r="B9449" s="222">
        <v>952600</v>
      </c>
      <c r="C9449" s="208">
        <v>409199</v>
      </c>
      <c r="D9449" s="309">
        <v>22505.94</v>
      </c>
      <c r="E9449" s="206">
        <v>32735.919999999998</v>
      </c>
      <c r="F9449" s="206">
        <v>36827.910000000003</v>
      </c>
      <c r="G9449" s="205">
        <f t="shared" si="746"/>
        <v>0.429560151165232</v>
      </c>
      <c r="H9449" s="207">
        <f t="shared" si="747"/>
        <v>0.45</v>
      </c>
      <c r="I9449" s="213">
        <v>389728</v>
      </c>
      <c r="J9449" s="213">
        <v>21435.040000000001</v>
      </c>
      <c r="K9449" s="212">
        <v>31178.240000000002</v>
      </c>
      <c r="L9449" s="212">
        <v>35075.519999999997</v>
      </c>
      <c r="M9449" s="239">
        <f t="shared" si="744"/>
        <v>0.51519999999974975</v>
      </c>
      <c r="N9449" s="239"/>
      <c r="O9449" s="178"/>
      <c r="P9449" s="178"/>
      <c r="Q9449" s="178"/>
      <c r="R9449" s="178"/>
      <c r="S9449" s="178"/>
      <c r="T9449" s="178"/>
      <c r="U9449" s="178"/>
      <c r="V9449" s="178"/>
      <c r="W9449" s="178"/>
      <c r="X9449" s="178"/>
      <c r="Y9449" s="210">
        <f t="shared" si="743"/>
        <v>0.40912030233046398</v>
      </c>
      <c r="Z9449" s="211">
        <f t="shared" si="745"/>
        <v>0.44</v>
      </c>
      <c r="AA9449" s="178"/>
      <c r="AB9449" s="178"/>
      <c r="AC9449" s="178"/>
    </row>
    <row r="9450" spans="2:29" x14ac:dyDescent="0.35">
      <c r="B9450" s="222">
        <v>952700</v>
      </c>
      <c r="C9450" s="208">
        <v>409244</v>
      </c>
      <c r="D9450" s="309">
        <v>22508.42</v>
      </c>
      <c r="E9450" s="206">
        <v>32739.52</v>
      </c>
      <c r="F9450" s="206">
        <v>36831.96</v>
      </c>
      <c r="G9450" s="205">
        <f t="shared" si="746"/>
        <v>0.42956229663062873</v>
      </c>
      <c r="H9450" s="207">
        <f t="shared" si="747"/>
        <v>0.45</v>
      </c>
      <c r="I9450" s="213">
        <v>389774</v>
      </c>
      <c r="J9450" s="213">
        <v>21437.57</v>
      </c>
      <c r="K9450" s="212">
        <v>31181.919999999998</v>
      </c>
      <c r="L9450" s="212">
        <v>35079.660000000003</v>
      </c>
      <c r="M9450" s="239">
        <f t="shared" si="744"/>
        <v>0.51529999999998832</v>
      </c>
      <c r="N9450" s="239"/>
      <c r="O9450" s="178"/>
      <c r="P9450" s="178"/>
      <c r="Q9450" s="178"/>
      <c r="R9450" s="178"/>
      <c r="S9450" s="178"/>
      <c r="T9450" s="178"/>
      <c r="U9450" s="178"/>
      <c r="V9450" s="178"/>
      <c r="W9450" s="178"/>
      <c r="X9450" s="178"/>
      <c r="Y9450" s="210">
        <f t="shared" si="743"/>
        <v>0.40912564290962528</v>
      </c>
      <c r="Z9450" s="211">
        <f t="shared" si="745"/>
        <v>0.46</v>
      </c>
      <c r="AA9450" s="178"/>
      <c r="AB9450" s="178"/>
      <c r="AC9450" s="178"/>
    </row>
    <row r="9451" spans="2:29" x14ac:dyDescent="0.35">
      <c r="B9451" s="222">
        <v>952800</v>
      </c>
      <c r="C9451" s="208">
        <v>409289</v>
      </c>
      <c r="D9451" s="309">
        <v>22510.89</v>
      </c>
      <c r="E9451" s="206">
        <v>32743.119999999999</v>
      </c>
      <c r="F9451" s="206">
        <v>36836.01</v>
      </c>
      <c r="G9451" s="205">
        <f t="shared" si="746"/>
        <v>0.42956444164567592</v>
      </c>
      <c r="H9451" s="207">
        <f t="shared" si="747"/>
        <v>0.45</v>
      </c>
      <c r="I9451" s="213">
        <v>389818</v>
      </c>
      <c r="J9451" s="213">
        <v>21439.99</v>
      </c>
      <c r="K9451" s="212">
        <v>31185.439999999999</v>
      </c>
      <c r="L9451" s="212">
        <v>35083.620000000003</v>
      </c>
      <c r="M9451" s="239">
        <f t="shared" si="744"/>
        <v>0.51520000000025901</v>
      </c>
      <c r="N9451" s="239"/>
      <c r="O9451" s="178"/>
      <c r="P9451" s="178"/>
      <c r="Q9451" s="178"/>
      <c r="R9451" s="178"/>
      <c r="S9451" s="178"/>
      <c r="T9451" s="178"/>
      <c r="U9451" s="178"/>
      <c r="V9451" s="178"/>
      <c r="W9451" s="178"/>
      <c r="X9451" s="178"/>
      <c r="Y9451" s="210">
        <f t="shared" si="743"/>
        <v>0.40912888329135183</v>
      </c>
      <c r="Z9451" s="211">
        <f t="shared" si="745"/>
        <v>0.44</v>
      </c>
      <c r="AA9451" s="178"/>
      <c r="AB9451" s="178"/>
      <c r="AC9451" s="178"/>
    </row>
    <row r="9452" spans="2:29" x14ac:dyDescent="0.35">
      <c r="B9452" s="222">
        <v>952900</v>
      </c>
      <c r="C9452" s="208">
        <v>409334</v>
      </c>
      <c r="D9452" s="309">
        <v>22513.37</v>
      </c>
      <c r="E9452" s="206">
        <v>32746.720000000001</v>
      </c>
      <c r="F9452" s="206">
        <v>36840.06</v>
      </c>
      <c r="G9452" s="205">
        <f t="shared" si="746"/>
        <v>0.42956658621051524</v>
      </c>
      <c r="H9452" s="207">
        <f t="shared" si="747"/>
        <v>0.45</v>
      </c>
      <c r="I9452" s="213">
        <v>389864</v>
      </c>
      <c r="J9452" s="213">
        <v>21442.52</v>
      </c>
      <c r="K9452" s="212">
        <v>31189.119999999999</v>
      </c>
      <c r="L9452" s="212">
        <v>35087.760000000002</v>
      </c>
      <c r="M9452" s="239">
        <f t="shared" si="744"/>
        <v>0.5152999999999156</v>
      </c>
      <c r="N9452" s="239"/>
      <c r="O9452" s="178"/>
      <c r="P9452" s="178"/>
      <c r="Q9452" s="178"/>
      <c r="R9452" s="178"/>
      <c r="S9452" s="178"/>
      <c r="T9452" s="178"/>
      <c r="U9452" s="178"/>
      <c r="V9452" s="178"/>
      <c r="W9452" s="178"/>
      <c r="X9452" s="178"/>
      <c r="Y9452" s="210">
        <f t="shared" si="743"/>
        <v>0.40913422184909226</v>
      </c>
      <c r="Z9452" s="211">
        <f t="shared" si="745"/>
        <v>0.46</v>
      </c>
      <c r="AA9452" s="178"/>
      <c r="AB9452" s="178"/>
      <c r="AC9452" s="178"/>
    </row>
    <row r="9453" spans="2:29" x14ac:dyDescent="0.35">
      <c r="B9453" s="222">
        <v>953000</v>
      </c>
      <c r="C9453" s="208">
        <v>409379</v>
      </c>
      <c r="D9453" s="309">
        <v>22515.84</v>
      </c>
      <c r="E9453" s="206">
        <v>32750.32</v>
      </c>
      <c r="F9453" s="206">
        <v>36844.11</v>
      </c>
      <c r="G9453" s="205">
        <f t="shared" si="746"/>
        <v>0.42956873032528858</v>
      </c>
      <c r="H9453" s="207">
        <f t="shared" si="747"/>
        <v>0.45</v>
      </c>
      <c r="I9453" s="213">
        <v>389908</v>
      </c>
      <c r="J9453" s="213">
        <v>21444.94</v>
      </c>
      <c r="K9453" s="212">
        <v>31192.639999999999</v>
      </c>
      <c r="L9453" s="212">
        <v>35091.72</v>
      </c>
      <c r="M9453" s="239">
        <f t="shared" si="744"/>
        <v>0.51520000000018629</v>
      </c>
      <c r="N9453" s="239"/>
      <c r="O9453" s="178"/>
      <c r="P9453" s="178"/>
      <c r="Q9453" s="178"/>
      <c r="R9453" s="178"/>
      <c r="S9453" s="178"/>
      <c r="T9453" s="178"/>
      <c r="U9453" s="178"/>
      <c r="V9453" s="178"/>
      <c r="W9453" s="178"/>
      <c r="X9453" s="178"/>
      <c r="Y9453" s="210">
        <f t="shared" si="743"/>
        <v>0.4091374606505771</v>
      </c>
      <c r="Z9453" s="211">
        <f t="shared" si="745"/>
        <v>0.44</v>
      </c>
      <c r="AA9453" s="178"/>
      <c r="AB9453" s="178"/>
      <c r="AC9453" s="178"/>
    </row>
    <row r="9454" spans="2:29" x14ac:dyDescent="0.35">
      <c r="B9454" s="222">
        <v>953100</v>
      </c>
      <c r="C9454" s="208">
        <v>409424</v>
      </c>
      <c r="D9454" s="309">
        <v>22518.32</v>
      </c>
      <c r="E9454" s="206">
        <v>32753.919999999998</v>
      </c>
      <c r="F9454" s="206">
        <v>36848.160000000003</v>
      </c>
      <c r="G9454" s="205">
        <f t="shared" si="746"/>
        <v>0.42957087399013744</v>
      </c>
      <c r="H9454" s="207">
        <f t="shared" si="747"/>
        <v>0.45</v>
      </c>
      <c r="I9454" s="213">
        <v>389954</v>
      </c>
      <c r="J9454" s="213">
        <v>21447.47</v>
      </c>
      <c r="K9454" s="212">
        <v>31196.32</v>
      </c>
      <c r="L9454" s="212">
        <v>35095.86</v>
      </c>
      <c r="M9454" s="239">
        <f t="shared" si="744"/>
        <v>0.51529999999984288</v>
      </c>
      <c r="N9454" s="239"/>
      <c r="O9454" s="178"/>
      <c r="P9454" s="178"/>
      <c r="Q9454" s="178"/>
      <c r="R9454" s="178"/>
      <c r="S9454" s="178"/>
      <c r="T9454" s="178"/>
      <c r="U9454" s="178"/>
      <c r="V9454" s="178"/>
      <c r="W9454" s="178"/>
      <c r="X9454" s="178"/>
      <c r="Y9454" s="210">
        <f t="shared" si="743"/>
        <v>0.40914279718812296</v>
      </c>
      <c r="Z9454" s="211">
        <f t="shared" si="745"/>
        <v>0.46</v>
      </c>
      <c r="AA9454" s="178"/>
      <c r="AB9454" s="178"/>
      <c r="AC9454" s="178"/>
    </row>
    <row r="9455" spans="2:29" x14ac:dyDescent="0.35">
      <c r="B9455" s="222">
        <v>953200</v>
      </c>
      <c r="C9455" s="208">
        <v>409469</v>
      </c>
      <c r="D9455" s="309">
        <v>22520.79</v>
      </c>
      <c r="E9455" s="206">
        <v>32757.52</v>
      </c>
      <c r="F9455" s="206">
        <v>36852.21</v>
      </c>
      <c r="G9455" s="205">
        <f t="shared" si="746"/>
        <v>0.42957301720520352</v>
      </c>
      <c r="H9455" s="207">
        <f t="shared" si="747"/>
        <v>0.45</v>
      </c>
      <c r="I9455" s="213">
        <v>389998</v>
      </c>
      <c r="J9455" s="213">
        <v>21449.89</v>
      </c>
      <c r="K9455" s="212">
        <v>31199.84</v>
      </c>
      <c r="L9455" s="212">
        <v>35099.82</v>
      </c>
      <c r="M9455" s="239">
        <f t="shared" si="744"/>
        <v>0.51519999999996802</v>
      </c>
      <c r="N9455" s="239"/>
      <c r="O9455" s="178"/>
      <c r="P9455" s="178"/>
      <c r="Q9455" s="178"/>
      <c r="R9455" s="178"/>
      <c r="S9455" s="178"/>
      <c r="T9455" s="178"/>
      <c r="U9455" s="178"/>
      <c r="V9455" s="178"/>
      <c r="W9455" s="178"/>
      <c r="X9455" s="178"/>
      <c r="Y9455" s="210">
        <f t="shared" si="743"/>
        <v>0.40914603441040703</v>
      </c>
      <c r="Z9455" s="211">
        <f t="shared" si="745"/>
        <v>0.44</v>
      </c>
      <c r="AA9455" s="178"/>
      <c r="AB9455" s="178"/>
      <c r="AC9455" s="178"/>
    </row>
    <row r="9456" spans="2:29" x14ac:dyDescent="0.35">
      <c r="B9456" s="222">
        <v>953300</v>
      </c>
      <c r="C9456" s="208">
        <v>409514</v>
      </c>
      <c r="D9456" s="309">
        <v>22523.27</v>
      </c>
      <c r="E9456" s="206">
        <v>32761.119999999999</v>
      </c>
      <c r="F9456" s="206">
        <v>36856.26</v>
      </c>
      <c r="G9456" s="205">
        <f t="shared" si="746"/>
        <v>0.42957515997062834</v>
      </c>
      <c r="H9456" s="207">
        <f t="shared" si="747"/>
        <v>0.45</v>
      </c>
      <c r="I9456" s="213">
        <v>390044</v>
      </c>
      <c r="J9456" s="213">
        <v>21452.42</v>
      </c>
      <c r="K9456" s="212">
        <v>31203.52</v>
      </c>
      <c r="L9456" s="212">
        <v>35103.96</v>
      </c>
      <c r="M9456" s="239">
        <f t="shared" si="744"/>
        <v>0.51530000000027942</v>
      </c>
      <c r="N9456" s="239"/>
      <c r="O9456" s="178"/>
      <c r="P9456" s="178"/>
      <c r="Q9456" s="178"/>
      <c r="R9456" s="178"/>
      <c r="S9456" s="178"/>
      <c r="T9456" s="178"/>
      <c r="U9456" s="178"/>
      <c r="V9456" s="178"/>
      <c r="W9456" s="178"/>
      <c r="X9456" s="178"/>
      <c r="Y9456" s="210">
        <f t="shared" si="743"/>
        <v>0.40915136892898352</v>
      </c>
      <c r="Z9456" s="211">
        <f t="shared" si="745"/>
        <v>0.46</v>
      </c>
      <c r="AA9456" s="178"/>
      <c r="AB9456" s="178"/>
      <c r="AC9456" s="178"/>
    </row>
    <row r="9457" spans="2:29" x14ac:dyDescent="0.35">
      <c r="B9457" s="222">
        <v>953400</v>
      </c>
      <c r="C9457" s="208">
        <v>409559</v>
      </c>
      <c r="D9457" s="309">
        <v>22525.74</v>
      </c>
      <c r="E9457" s="206">
        <v>32764.720000000001</v>
      </c>
      <c r="F9457" s="206">
        <v>36860.31</v>
      </c>
      <c r="G9457" s="205">
        <f t="shared" si="746"/>
        <v>0.42957730228655339</v>
      </c>
      <c r="H9457" s="207">
        <f t="shared" si="747"/>
        <v>0.45</v>
      </c>
      <c r="I9457" s="213">
        <v>390088</v>
      </c>
      <c r="J9457" s="213">
        <v>21454.84</v>
      </c>
      <c r="K9457" s="212">
        <v>31207.040000000001</v>
      </c>
      <c r="L9457" s="212">
        <v>35107.919999999998</v>
      </c>
      <c r="M9457" s="239">
        <f t="shared" si="744"/>
        <v>0.51519999999982247</v>
      </c>
      <c r="N9457" s="239"/>
      <c r="O9457" s="178"/>
      <c r="P9457" s="178"/>
      <c r="Q9457" s="178"/>
      <c r="R9457" s="178"/>
      <c r="S9457" s="178"/>
      <c r="T9457" s="178"/>
      <c r="U9457" s="178"/>
      <c r="V9457" s="178"/>
      <c r="W9457" s="178"/>
      <c r="X9457" s="178"/>
      <c r="Y9457" s="210">
        <f t="shared" si="743"/>
        <v>0.40915460457310676</v>
      </c>
      <c r="Z9457" s="211">
        <f t="shared" si="745"/>
        <v>0.44</v>
      </c>
      <c r="AA9457" s="178"/>
      <c r="AB9457" s="178"/>
      <c r="AC9457" s="178"/>
    </row>
    <row r="9458" spans="2:29" x14ac:dyDescent="0.35">
      <c r="B9458" s="222">
        <v>953500</v>
      </c>
      <c r="C9458" s="208">
        <v>409604</v>
      </c>
      <c r="D9458" s="309">
        <v>22528.22</v>
      </c>
      <c r="E9458" s="206">
        <v>32768.32</v>
      </c>
      <c r="F9458" s="206">
        <v>36864.36</v>
      </c>
      <c r="G9458" s="205">
        <f t="shared" si="746"/>
        <v>0.4295794441531201</v>
      </c>
      <c r="H9458" s="207">
        <f t="shared" si="747"/>
        <v>0.45</v>
      </c>
      <c r="I9458" s="213">
        <v>390134</v>
      </c>
      <c r="J9458" s="213">
        <v>21457.37</v>
      </c>
      <c r="K9458" s="212">
        <v>31210.720000000001</v>
      </c>
      <c r="L9458" s="212">
        <v>35112.06</v>
      </c>
      <c r="M9458" s="239">
        <f t="shared" si="744"/>
        <v>0.51529999999955178</v>
      </c>
      <c r="N9458" s="239"/>
      <c r="O9458" s="178"/>
      <c r="P9458" s="178"/>
      <c r="Q9458" s="178"/>
      <c r="R9458" s="178"/>
      <c r="S9458" s="178"/>
      <c r="T9458" s="178"/>
      <c r="U9458" s="178"/>
      <c r="V9458" s="178"/>
      <c r="W9458" s="178"/>
      <c r="X9458" s="178"/>
      <c r="Y9458" s="210">
        <f t="shared" si="743"/>
        <v>0.40915993707393811</v>
      </c>
      <c r="Z9458" s="211">
        <f t="shared" si="745"/>
        <v>0.46</v>
      </c>
      <c r="AA9458" s="178"/>
      <c r="AB9458" s="178"/>
      <c r="AC9458" s="178"/>
    </row>
    <row r="9459" spans="2:29" x14ac:dyDescent="0.35">
      <c r="B9459" s="222">
        <v>953600</v>
      </c>
      <c r="C9459" s="208">
        <v>409649</v>
      </c>
      <c r="D9459" s="309">
        <v>22530.69</v>
      </c>
      <c r="E9459" s="206">
        <v>32771.919999999998</v>
      </c>
      <c r="F9459" s="206">
        <v>36868.410000000003</v>
      </c>
      <c r="G9459" s="205">
        <f t="shared" si="746"/>
        <v>0.42958158557046983</v>
      </c>
      <c r="H9459" s="207">
        <f t="shared" si="747"/>
        <v>0.45</v>
      </c>
      <c r="I9459" s="213">
        <v>390178</v>
      </c>
      <c r="J9459" s="213">
        <v>21459.79</v>
      </c>
      <c r="K9459" s="212">
        <v>31214.240000000002</v>
      </c>
      <c r="L9459" s="212">
        <v>35116.019999999997</v>
      </c>
      <c r="M9459" s="239">
        <f t="shared" si="744"/>
        <v>0.51519999999974975</v>
      </c>
      <c r="N9459" s="239"/>
      <c r="O9459" s="178"/>
      <c r="P9459" s="178"/>
      <c r="Q9459" s="178"/>
      <c r="R9459" s="178"/>
      <c r="S9459" s="178"/>
      <c r="T9459" s="178"/>
      <c r="U9459" s="178"/>
      <c r="V9459" s="178"/>
      <c r="W9459" s="178"/>
      <c r="X9459" s="178"/>
      <c r="Y9459" s="210">
        <f t="shared" si="743"/>
        <v>0.40916317114093959</v>
      </c>
      <c r="Z9459" s="211">
        <f t="shared" si="745"/>
        <v>0.44</v>
      </c>
      <c r="AA9459" s="178"/>
      <c r="AB9459" s="178"/>
      <c r="AC9459" s="178"/>
    </row>
    <row r="9460" spans="2:29" x14ac:dyDescent="0.35">
      <c r="B9460" s="222">
        <v>953700</v>
      </c>
      <c r="C9460" s="208">
        <v>409694</v>
      </c>
      <c r="D9460" s="309">
        <v>22533.17</v>
      </c>
      <c r="E9460" s="206">
        <v>32775.519999999997</v>
      </c>
      <c r="F9460" s="206">
        <v>36872.46</v>
      </c>
      <c r="G9460" s="205">
        <f t="shared" si="746"/>
        <v>0.42958372653874383</v>
      </c>
      <c r="H9460" s="207">
        <f t="shared" si="747"/>
        <v>0.45</v>
      </c>
      <c r="I9460" s="213">
        <v>390224</v>
      </c>
      <c r="J9460" s="213">
        <v>21462.32</v>
      </c>
      <c r="K9460" s="212">
        <v>31217.919999999998</v>
      </c>
      <c r="L9460" s="212">
        <v>35120.160000000003</v>
      </c>
      <c r="M9460" s="239">
        <f t="shared" si="744"/>
        <v>0.51529999999998832</v>
      </c>
      <c r="N9460" s="239"/>
      <c r="O9460" s="178"/>
      <c r="P9460" s="178"/>
      <c r="Q9460" s="178"/>
      <c r="R9460" s="178"/>
      <c r="S9460" s="178"/>
      <c r="T9460" s="178"/>
      <c r="U9460" s="178"/>
      <c r="V9460" s="178"/>
      <c r="W9460" s="178"/>
      <c r="X9460" s="178"/>
      <c r="Y9460" s="210">
        <f t="shared" si="743"/>
        <v>0.40916850162524904</v>
      </c>
      <c r="Z9460" s="211">
        <f t="shared" si="745"/>
        <v>0.46</v>
      </c>
      <c r="AA9460" s="178"/>
      <c r="AB9460" s="178"/>
      <c r="AC9460" s="178"/>
    </row>
    <row r="9461" spans="2:29" x14ac:dyDescent="0.35">
      <c r="B9461" s="222">
        <v>953800</v>
      </c>
      <c r="C9461" s="208">
        <v>409739</v>
      </c>
      <c r="D9461" s="309">
        <v>22535.64</v>
      </c>
      <c r="E9461" s="206">
        <v>32779.120000000003</v>
      </c>
      <c r="F9461" s="206">
        <v>36876.51</v>
      </c>
      <c r="G9461" s="205">
        <f t="shared" si="746"/>
        <v>0.42958586705808344</v>
      </c>
      <c r="H9461" s="207">
        <f t="shared" si="747"/>
        <v>0.45</v>
      </c>
      <c r="I9461" s="213">
        <v>390268</v>
      </c>
      <c r="J9461" s="213">
        <v>21464.74</v>
      </c>
      <c r="K9461" s="212">
        <v>31221.439999999999</v>
      </c>
      <c r="L9461" s="212">
        <v>35124.120000000003</v>
      </c>
      <c r="M9461" s="239">
        <f t="shared" si="744"/>
        <v>0.51520000000025901</v>
      </c>
      <c r="N9461" s="239"/>
      <c r="O9461" s="178"/>
      <c r="P9461" s="178"/>
      <c r="Q9461" s="178"/>
      <c r="R9461" s="178"/>
      <c r="S9461" s="178"/>
      <c r="T9461" s="178"/>
      <c r="U9461" s="178"/>
      <c r="V9461" s="178"/>
      <c r="W9461" s="178"/>
      <c r="X9461" s="178"/>
      <c r="Y9461" s="210">
        <f t="shared" si="743"/>
        <v>0.40917173411616692</v>
      </c>
      <c r="Z9461" s="211">
        <f t="shared" si="745"/>
        <v>0.44</v>
      </c>
      <c r="AA9461" s="178"/>
      <c r="AB9461" s="178"/>
      <c r="AC9461" s="178"/>
    </row>
    <row r="9462" spans="2:29" x14ac:dyDescent="0.35">
      <c r="B9462" s="222">
        <v>953900</v>
      </c>
      <c r="C9462" s="208">
        <v>409784</v>
      </c>
      <c r="D9462" s="309">
        <v>22538.12</v>
      </c>
      <c r="E9462" s="206">
        <v>32782.720000000001</v>
      </c>
      <c r="F9462" s="206">
        <v>36880.559999999998</v>
      </c>
      <c r="G9462" s="205">
        <f t="shared" si="746"/>
        <v>0.42958800712862982</v>
      </c>
      <c r="H9462" s="207">
        <f t="shared" si="747"/>
        <v>0.45</v>
      </c>
      <c r="I9462" s="213">
        <v>390314</v>
      </c>
      <c r="J9462" s="213">
        <v>21467.27</v>
      </c>
      <c r="K9462" s="212">
        <v>31225.119999999999</v>
      </c>
      <c r="L9462" s="212">
        <v>35128.26</v>
      </c>
      <c r="M9462" s="239">
        <f t="shared" si="744"/>
        <v>0.5152999999999156</v>
      </c>
      <c r="N9462" s="239"/>
      <c r="O9462" s="178"/>
      <c r="P9462" s="178"/>
      <c r="Q9462" s="178"/>
      <c r="R9462" s="178"/>
      <c r="S9462" s="178"/>
      <c r="T9462" s="178"/>
      <c r="U9462" s="178"/>
      <c r="V9462" s="178"/>
      <c r="W9462" s="178"/>
      <c r="X9462" s="178"/>
      <c r="Y9462" s="210">
        <f t="shared" si="743"/>
        <v>0.40917706258517667</v>
      </c>
      <c r="Z9462" s="211">
        <f t="shared" si="745"/>
        <v>0.46</v>
      </c>
      <c r="AA9462" s="178"/>
      <c r="AB9462" s="178"/>
      <c r="AC9462" s="178"/>
    </row>
    <row r="9463" spans="2:29" x14ac:dyDescent="0.35">
      <c r="B9463" s="222">
        <v>954000</v>
      </c>
      <c r="C9463" s="208">
        <v>409829</v>
      </c>
      <c r="D9463" s="309">
        <v>22540.59</v>
      </c>
      <c r="E9463" s="206">
        <v>32786.32</v>
      </c>
      <c r="F9463" s="206">
        <v>36884.61</v>
      </c>
      <c r="G9463" s="205">
        <f t="shared" si="746"/>
        <v>0.42959014675052409</v>
      </c>
      <c r="H9463" s="207">
        <f t="shared" si="747"/>
        <v>0.45</v>
      </c>
      <c r="I9463" s="213">
        <v>390358</v>
      </c>
      <c r="J9463" s="213">
        <v>21469.69</v>
      </c>
      <c r="K9463" s="212">
        <v>31228.639999999999</v>
      </c>
      <c r="L9463" s="212">
        <v>35132.22</v>
      </c>
      <c r="M9463" s="239">
        <f t="shared" si="744"/>
        <v>0.51520000000018629</v>
      </c>
      <c r="N9463" s="239"/>
      <c r="O9463" s="178"/>
      <c r="P9463" s="178"/>
      <c r="Q9463" s="178"/>
      <c r="R9463" s="178"/>
      <c r="S9463" s="178"/>
      <c r="T9463" s="178"/>
      <c r="U9463" s="178"/>
      <c r="V9463" s="178"/>
      <c r="W9463" s="178"/>
      <c r="X9463" s="178"/>
      <c r="Y9463" s="210">
        <f t="shared" si="743"/>
        <v>0.40918029350104823</v>
      </c>
      <c r="Z9463" s="211">
        <f t="shared" si="745"/>
        <v>0.44</v>
      </c>
      <c r="AA9463" s="178"/>
      <c r="AB9463" s="178"/>
      <c r="AC9463" s="178"/>
    </row>
    <row r="9464" spans="2:29" x14ac:dyDescent="0.35">
      <c r="B9464" s="222">
        <v>954100</v>
      </c>
      <c r="C9464" s="208">
        <v>409874</v>
      </c>
      <c r="D9464" s="309">
        <v>22543.07</v>
      </c>
      <c r="E9464" s="206">
        <v>32789.919999999998</v>
      </c>
      <c r="F9464" s="206">
        <v>36888.660000000003</v>
      </c>
      <c r="G9464" s="205">
        <f t="shared" si="746"/>
        <v>0.42959228592390736</v>
      </c>
      <c r="H9464" s="207">
        <f t="shared" si="747"/>
        <v>0.45</v>
      </c>
      <c r="I9464" s="213">
        <v>390404</v>
      </c>
      <c r="J9464" s="213">
        <v>21472.22</v>
      </c>
      <c r="K9464" s="212">
        <v>31232.32</v>
      </c>
      <c r="L9464" s="212">
        <v>35136.36</v>
      </c>
      <c r="M9464" s="239">
        <f t="shared" si="744"/>
        <v>0.51529999999984288</v>
      </c>
      <c r="N9464" s="239"/>
      <c r="O9464" s="178"/>
      <c r="P9464" s="178"/>
      <c r="Q9464" s="178"/>
      <c r="R9464" s="178"/>
      <c r="S9464" s="178"/>
      <c r="T9464" s="178"/>
      <c r="U9464" s="178"/>
      <c r="V9464" s="178"/>
      <c r="W9464" s="178"/>
      <c r="X9464" s="178"/>
      <c r="Y9464" s="210">
        <f t="shared" si="743"/>
        <v>0.40918561995597946</v>
      </c>
      <c r="Z9464" s="211">
        <f t="shared" si="745"/>
        <v>0.46</v>
      </c>
      <c r="AA9464" s="178"/>
      <c r="AB9464" s="178"/>
      <c r="AC9464" s="178"/>
    </row>
    <row r="9465" spans="2:29" x14ac:dyDescent="0.35">
      <c r="B9465" s="222">
        <v>954200</v>
      </c>
      <c r="C9465" s="208">
        <v>409919</v>
      </c>
      <c r="D9465" s="309">
        <v>22545.54</v>
      </c>
      <c r="E9465" s="206">
        <v>32793.519999999997</v>
      </c>
      <c r="F9465" s="206">
        <v>36892.71</v>
      </c>
      <c r="G9465" s="205">
        <f t="shared" si="746"/>
        <v>0.42959442464892056</v>
      </c>
      <c r="H9465" s="207">
        <f t="shared" si="747"/>
        <v>0.45</v>
      </c>
      <c r="I9465" s="213">
        <v>390448</v>
      </c>
      <c r="J9465" s="213">
        <v>21474.639999999999</v>
      </c>
      <c r="K9465" s="212">
        <v>31235.84</v>
      </c>
      <c r="L9465" s="212">
        <v>35140.32</v>
      </c>
      <c r="M9465" s="239">
        <f t="shared" si="744"/>
        <v>0.51519999999996802</v>
      </c>
      <c r="N9465" s="239"/>
      <c r="O9465" s="178"/>
      <c r="P9465" s="178"/>
      <c r="Q9465" s="178"/>
      <c r="R9465" s="178"/>
      <c r="S9465" s="178"/>
      <c r="T9465" s="178"/>
      <c r="U9465" s="178"/>
      <c r="V9465" s="178"/>
      <c r="W9465" s="178"/>
      <c r="X9465" s="178"/>
      <c r="Y9465" s="210">
        <f t="shared" si="743"/>
        <v>0.40918884929784111</v>
      </c>
      <c r="Z9465" s="211">
        <f t="shared" si="745"/>
        <v>0.44</v>
      </c>
      <c r="AA9465" s="178"/>
      <c r="AB9465" s="178"/>
      <c r="AC9465" s="178"/>
    </row>
    <row r="9466" spans="2:29" x14ac:dyDescent="0.35">
      <c r="B9466" s="222">
        <v>954300</v>
      </c>
      <c r="C9466" s="208">
        <v>409964</v>
      </c>
      <c r="D9466" s="309">
        <v>22548.02</v>
      </c>
      <c r="E9466" s="206">
        <v>32797.120000000003</v>
      </c>
      <c r="F9466" s="206">
        <v>36896.76</v>
      </c>
      <c r="G9466" s="205">
        <f t="shared" si="746"/>
        <v>0.42959656292570469</v>
      </c>
      <c r="H9466" s="207">
        <f t="shared" si="747"/>
        <v>0.45</v>
      </c>
      <c r="I9466" s="213">
        <v>390494</v>
      </c>
      <c r="J9466" s="213">
        <v>21477.17</v>
      </c>
      <c r="K9466" s="212">
        <v>31239.52</v>
      </c>
      <c r="L9466" s="212">
        <v>35144.46</v>
      </c>
      <c r="M9466" s="239">
        <f t="shared" si="744"/>
        <v>0.51530000000027942</v>
      </c>
      <c r="N9466" s="239"/>
      <c r="O9466" s="178"/>
      <c r="P9466" s="178"/>
      <c r="Q9466" s="178"/>
      <c r="R9466" s="178"/>
      <c r="S9466" s="178"/>
      <c r="T9466" s="178"/>
      <c r="U9466" s="178"/>
      <c r="V9466" s="178"/>
      <c r="W9466" s="178"/>
      <c r="X9466" s="178"/>
      <c r="Y9466" s="210">
        <f t="shared" si="743"/>
        <v>0.40919417373991407</v>
      </c>
      <c r="Z9466" s="211">
        <f t="shared" si="745"/>
        <v>0.46</v>
      </c>
      <c r="AA9466" s="178"/>
      <c r="AB9466" s="178"/>
      <c r="AC9466" s="178"/>
    </row>
    <row r="9467" spans="2:29" x14ac:dyDescent="0.35">
      <c r="B9467" s="222">
        <v>954400</v>
      </c>
      <c r="C9467" s="208">
        <v>410009</v>
      </c>
      <c r="D9467" s="309">
        <v>22550.49</v>
      </c>
      <c r="E9467" s="206">
        <v>32800.720000000001</v>
      </c>
      <c r="F9467" s="206">
        <v>36900.81</v>
      </c>
      <c r="G9467" s="205">
        <f t="shared" si="746"/>
        <v>0.42959870075440065</v>
      </c>
      <c r="H9467" s="207">
        <f t="shared" si="747"/>
        <v>0.45</v>
      </c>
      <c r="I9467" s="213">
        <v>390538</v>
      </c>
      <c r="J9467" s="213">
        <v>21479.59</v>
      </c>
      <c r="K9467" s="212">
        <v>31243.040000000001</v>
      </c>
      <c r="L9467" s="212">
        <v>35148.42</v>
      </c>
      <c r="M9467" s="239">
        <f t="shared" si="744"/>
        <v>0.51519999999982247</v>
      </c>
      <c r="N9467" s="239"/>
      <c r="O9467" s="178"/>
      <c r="P9467" s="178"/>
      <c r="Q9467" s="178"/>
      <c r="R9467" s="178"/>
      <c r="S9467" s="178"/>
      <c r="T9467" s="178"/>
      <c r="U9467" s="178"/>
      <c r="V9467" s="178"/>
      <c r="W9467" s="178"/>
      <c r="X9467" s="178"/>
      <c r="Y9467" s="210">
        <f t="shared" si="743"/>
        <v>0.40919740150880135</v>
      </c>
      <c r="Z9467" s="211">
        <f t="shared" si="745"/>
        <v>0.44</v>
      </c>
      <c r="AA9467" s="178"/>
      <c r="AB9467" s="178"/>
      <c r="AC9467" s="178"/>
    </row>
    <row r="9468" spans="2:29" x14ac:dyDescent="0.35">
      <c r="B9468" s="222">
        <v>954500</v>
      </c>
      <c r="C9468" s="208">
        <v>410054</v>
      </c>
      <c r="D9468" s="309">
        <v>22552.97</v>
      </c>
      <c r="E9468" s="206">
        <v>32804.32</v>
      </c>
      <c r="F9468" s="206">
        <v>36904.86</v>
      </c>
      <c r="G9468" s="205">
        <f t="shared" si="746"/>
        <v>0.42960083813514927</v>
      </c>
      <c r="H9468" s="207">
        <f t="shared" si="747"/>
        <v>0.45</v>
      </c>
      <c r="I9468" s="213">
        <v>390584</v>
      </c>
      <c r="J9468" s="213">
        <v>21482.12</v>
      </c>
      <c r="K9468" s="212">
        <v>31246.720000000001</v>
      </c>
      <c r="L9468" s="212">
        <v>35152.559999999998</v>
      </c>
      <c r="M9468" s="239">
        <f t="shared" si="744"/>
        <v>0.51529999999955178</v>
      </c>
      <c r="N9468" s="239"/>
      <c r="O9468" s="178"/>
      <c r="P9468" s="178"/>
      <c r="Q9468" s="178"/>
      <c r="R9468" s="178"/>
      <c r="S9468" s="178"/>
      <c r="T9468" s="178"/>
      <c r="U9468" s="178"/>
      <c r="V9468" s="178"/>
      <c r="W9468" s="178"/>
      <c r="X9468" s="178"/>
      <c r="Y9468" s="210">
        <f t="shared" si="743"/>
        <v>0.40920272393923518</v>
      </c>
      <c r="Z9468" s="211">
        <f t="shared" si="745"/>
        <v>0.46</v>
      </c>
      <c r="AA9468" s="178"/>
      <c r="AB9468" s="178"/>
      <c r="AC9468" s="178"/>
    </row>
    <row r="9469" spans="2:29" x14ac:dyDescent="0.35">
      <c r="B9469" s="222">
        <v>954600</v>
      </c>
      <c r="C9469" s="208">
        <v>410099</v>
      </c>
      <c r="D9469" s="309">
        <v>22555.439999999999</v>
      </c>
      <c r="E9469" s="206">
        <v>32807.919999999998</v>
      </c>
      <c r="F9469" s="206">
        <v>36908.910000000003</v>
      </c>
      <c r="G9469" s="205">
        <f t="shared" si="746"/>
        <v>0.42960297506809136</v>
      </c>
      <c r="H9469" s="207">
        <f t="shared" si="747"/>
        <v>0.45</v>
      </c>
      <c r="I9469" s="213">
        <v>390628</v>
      </c>
      <c r="J9469" s="213">
        <v>21484.54</v>
      </c>
      <c r="K9469" s="212">
        <v>31250.240000000002</v>
      </c>
      <c r="L9469" s="212">
        <v>35156.519999999997</v>
      </c>
      <c r="M9469" s="239">
        <f t="shared" si="744"/>
        <v>0.51519999999974975</v>
      </c>
      <c r="N9469" s="239"/>
      <c r="O9469" s="178"/>
      <c r="P9469" s="178"/>
      <c r="Q9469" s="178"/>
      <c r="R9469" s="178"/>
      <c r="S9469" s="178"/>
      <c r="T9469" s="178"/>
      <c r="U9469" s="178"/>
      <c r="V9469" s="178"/>
      <c r="W9469" s="178"/>
      <c r="X9469" s="178"/>
      <c r="Y9469" s="210">
        <f t="shared" si="743"/>
        <v>0.40920595013618272</v>
      </c>
      <c r="Z9469" s="211">
        <f t="shared" si="745"/>
        <v>0.44</v>
      </c>
      <c r="AA9469" s="178"/>
      <c r="AB9469" s="178"/>
      <c r="AC9469" s="178"/>
    </row>
    <row r="9470" spans="2:29" x14ac:dyDescent="0.35">
      <c r="B9470" s="222">
        <v>954700</v>
      </c>
      <c r="C9470" s="208">
        <v>410144</v>
      </c>
      <c r="D9470" s="309">
        <v>22557.919999999998</v>
      </c>
      <c r="E9470" s="206">
        <v>32811.519999999997</v>
      </c>
      <c r="F9470" s="206">
        <v>36912.959999999999</v>
      </c>
      <c r="G9470" s="205">
        <f t="shared" si="746"/>
        <v>0.42960511155336756</v>
      </c>
      <c r="H9470" s="207">
        <f t="shared" si="747"/>
        <v>0.45</v>
      </c>
      <c r="I9470" s="213">
        <v>390674</v>
      </c>
      <c r="J9470" s="213">
        <v>21487.07</v>
      </c>
      <c r="K9470" s="212">
        <v>31253.919999999998</v>
      </c>
      <c r="L9470" s="212">
        <v>35160.660000000003</v>
      </c>
      <c r="M9470" s="239">
        <f t="shared" si="744"/>
        <v>0.51529999999998832</v>
      </c>
      <c r="N9470" s="239"/>
      <c r="O9470" s="178"/>
      <c r="P9470" s="178"/>
      <c r="Q9470" s="178"/>
      <c r="R9470" s="178"/>
      <c r="S9470" s="178"/>
      <c r="T9470" s="178"/>
      <c r="U9470" s="178"/>
      <c r="V9470" s="178"/>
      <c r="W9470" s="178"/>
      <c r="X9470" s="178"/>
      <c r="Y9470" s="210">
        <f t="shared" si="743"/>
        <v>0.40921127055619566</v>
      </c>
      <c r="Z9470" s="211">
        <f t="shared" si="745"/>
        <v>0.46</v>
      </c>
      <c r="AA9470" s="178"/>
      <c r="AB9470" s="178"/>
      <c r="AC9470" s="178"/>
    </row>
    <row r="9471" spans="2:29" x14ac:dyDescent="0.35">
      <c r="B9471" s="222">
        <v>954800</v>
      </c>
      <c r="C9471" s="208">
        <v>410189</v>
      </c>
      <c r="D9471" s="309">
        <v>22560.39</v>
      </c>
      <c r="E9471" s="206">
        <v>32815.120000000003</v>
      </c>
      <c r="F9471" s="206">
        <v>36917.01</v>
      </c>
      <c r="G9471" s="205">
        <f t="shared" si="746"/>
        <v>0.42960724759111857</v>
      </c>
      <c r="H9471" s="207">
        <f t="shared" si="747"/>
        <v>0.45</v>
      </c>
      <c r="I9471" s="213">
        <v>390718</v>
      </c>
      <c r="J9471" s="213">
        <v>21489.49</v>
      </c>
      <c r="K9471" s="212">
        <v>31257.439999999999</v>
      </c>
      <c r="L9471" s="212">
        <v>35164.620000000003</v>
      </c>
      <c r="M9471" s="239">
        <f t="shared" si="744"/>
        <v>0.51520000000025901</v>
      </c>
      <c r="N9471" s="239"/>
      <c r="O9471" s="178"/>
      <c r="P9471" s="178"/>
      <c r="Q9471" s="178"/>
      <c r="R9471" s="178"/>
      <c r="S9471" s="178"/>
      <c r="T9471" s="178"/>
      <c r="U9471" s="178"/>
      <c r="V9471" s="178"/>
      <c r="W9471" s="178"/>
      <c r="X9471" s="178"/>
      <c r="Y9471" s="210">
        <f t="shared" si="743"/>
        <v>0.40921449518223713</v>
      </c>
      <c r="Z9471" s="211">
        <f t="shared" si="745"/>
        <v>0.44</v>
      </c>
      <c r="AA9471" s="178"/>
      <c r="AB9471" s="178"/>
      <c r="AC9471" s="178"/>
    </row>
    <row r="9472" spans="2:29" x14ac:dyDescent="0.35">
      <c r="B9472" s="222">
        <v>954900</v>
      </c>
      <c r="C9472" s="208">
        <v>410234</v>
      </c>
      <c r="D9472" s="309">
        <v>22562.87</v>
      </c>
      <c r="E9472" s="206">
        <v>32818.720000000001</v>
      </c>
      <c r="F9472" s="206">
        <v>36921.06</v>
      </c>
      <c r="G9472" s="205">
        <f t="shared" si="746"/>
        <v>0.42960938318148495</v>
      </c>
      <c r="H9472" s="207">
        <f t="shared" si="747"/>
        <v>0.45</v>
      </c>
      <c r="I9472" s="213">
        <v>390764</v>
      </c>
      <c r="J9472" s="213">
        <v>21492.02</v>
      </c>
      <c r="K9472" s="212">
        <v>31261.119999999999</v>
      </c>
      <c r="L9472" s="212">
        <v>35168.76</v>
      </c>
      <c r="M9472" s="239">
        <f t="shared" si="744"/>
        <v>0.5152999999999156</v>
      </c>
      <c r="N9472" s="239"/>
      <c r="O9472" s="178"/>
      <c r="P9472" s="178"/>
      <c r="Q9472" s="178"/>
      <c r="R9472" s="178"/>
      <c r="S9472" s="178"/>
      <c r="T9472" s="178"/>
      <c r="U9472" s="178"/>
      <c r="V9472" s="178"/>
      <c r="W9472" s="178"/>
      <c r="X9472" s="178"/>
      <c r="Y9472" s="210">
        <f t="shared" si="743"/>
        <v>0.40921981359304638</v>
      </c>
      <c r="Z9472" s="211">
        <f t="shared" si="745"/>
        <v>0.46</v>
      </c>
      <c r="AA9472" s="178"/>
      <c r="AB9472" s="178"/>
      <c r="AC9472" s="178"/>
    </row>
    <row r="9473" spans="2:29" x14ac:dyDescent="0.35">
      <c r="B9473" s="222">
        <v>955000</v>
      </c>
      <c r="C9473" s="208">
        <v>410279</v>
      </c>
      <c r="D9473" s="309">
        <v>22565.34</v>
      </c>
      <c r="E9473" s="206">
        <v>32822.32</v>
      </c>
      <c r="F9473" s="206">
        <v>36925.11</v>
      </c>
      <c r="G9473" s="205">
        <f t="shared" si="746"/>
        <v>0.42961151832460731</v>
      </c>
      <c r="H9473" s="207">
        <f t="shared" si="747"/>
        <v>0.45</v>
      </c>
      <c r="I9473" s="213">
        <v>390808</v>
      </c>
      <c r="J9473" s="213">
        <v>21494.44</v>
      </c>
      <c r="K9473" s="212">
        <v>31264.639999999999</v>
      </c>
      <c r="L9473" s="212">
        <v>35172.720000000001</v>
      </c>
      <c r="M9473" s="239">
        <f t="shared" si="744"/>
        <v>0.51520000000018629</v>
      </c>
      <c r="N9473" s="239"/>
      <c r="O9473" s="178"/>
      <c r="P9473" s="178"/>
      <c r="Q9473" s="178"/>
      <c r="R9473" s="178"/>
      <c r="S9473" s="178"/>
      <c r="T9473" s="178"/>
      <c r="U9473" s="178"/>
      <c r="V9473" s="178"/>
      <c r="W9473" s="178"/>
      <c r="X9473" s="178"/>
      <c r="Y9473" s="210">
        <f t="shared" si="743"/>
        <v>0.40922303664921467</v>
      </c>
      <c r="Z9473" s="211">
        <f t="shared" si="745"/>
        <v>0.44</v>
      </c>
      <c r="AA9473" s="178"/>
      <c r="AB9473" s="178"/>
      <c r="AC9473" s="178"/>
    </row>
    <row r="9474" spans="2:29" x14ac:dyDescent="0.35">
      <c r="B9474" s="222">
        <v>955100</v>
      </c>
      <c r="C9474" s="208">
        <v>410324</v>
      </c>
      <c r="D9474" s="309">
        <v>22567.82</v>
      </c>
      <c r="E9474" s="206">
        <v>32825.919999999998</v>
      </c>
      <c r="F9474" s="206">
        <v>36929.160000000003</v>
      </c>
      <c r="G9474" s="205">
        <f t="shared" si="746"/>
        <v>0.4296136530206261</v>
      </c>
      <c r="H9474" s="207">
        <f t="shared" si="747"/>
        <v>0.45</v>
      </c>
      <c r="I9474" s="213">
        <v>390854</v>
      </c>
      <c r="J9474" s="213">
        <v>21496.97</v>
      </c>
      <c r="K9474" s="212">
        <v>31268.32</v>
      </c>
      <c r="L9474" s="212">
        <v>35176.86</v>
      </c>
      <c r="M9474" s="239">
        <f t="shared" si="744"/>
        <v>0.51529999999984288</v>
      </c>
      <c r="N9474" s="239"/>
      <c r="O9474" s="178"/>
      <c r="P9474" s="178"/>
      <c r="Q9474" s="178"/>
      <c r="R9474" s="178"/>
      <c r="S9474" s="178"/>
      <c r="T9474" s="178"/>
      <c r="U9474" s="178"/>
      <c r="V9474" s="178"/>
      <c r="W9474" s="178"/>
      <c r="X9474" s="178"/>
      <c r="Y9474" s="210">
        <f t="shared" si="743"/>
        <v>0.40922835305203642</v>
      </c>
      <c r="Z9474" s="211">
        <f t="shared" si="745"/>
        <v>0.46</v>
      </c>
      <c r="AA9474" s="178"/>
      <c r="AB9474" s="178"/>
      <c r="AC9474" s="178"/>
    </row>
    <row r="9475" spans="2:29" x14ac:dyDescent="0.35">
      <c r="B9475" s="222">
        <v>955200</v>
      </c>
      <c r="C9475" s="208">
        <v>410369</v>
      </c>
      <c r="D9475" s="309">
        <v>22570.29</v>
      </c>
      <c r="E9475" s="206">
        <v>32829.519999999997</v>
      </c>
      <c r="F9475" s="206">
        <v>36933.21</v>
      </c>
      <c r="G9475" s="205">
        <f t="shared" si="746"/>
        <v>0.42961578726968175</v>
      </c>
      <c r="H9475" s="207">
        <f t="shared" si="747"/>
        <v>0.45</v>
      </c>
      <c r="I9475" s="213">
        <v>390898</v>
      </c>
      <c r="J9475" s="213">
        <v>21499.39</v>
      </c>
      <c r="K9475" s="212">
        <v>31271.84</v>
      </c>
      <c r="L9475" s="212">
        <v>35180.82</v>
      </c>
      <c r="M9475" s="239">
        <f t="shared" si="744"/>
        <v>0.51519999999996802</v>
      </c>
      <c r="N9475" s="239"/>
      <c r="O9475" s="178"/>
      <c r="P9475" s="178"/>
      <c r="Q9475" s="178"/>
      <c r="R9475" s="178"/>
      <c r="S9475" s="178"/>
      <c r="T9475" s="178"/>
      <c r="U9475" s="178"/>
      <c r="V9475" s="178"/>
      <c r="W9475" s="178"/>
      <c r="X9475" s="178"/>
      <c r="Y9475" s="210">
        <f t="shared" ref="Y9475:Y9538" si="748">I9475/$B9475</f>
        <v>0.40923157453936349</v>
      </c>
      <c r="Z9475" s="211">
        <f t="shared" si="745"/>
        <v>0.44</v>
      </c>
      <c r="AA9475" s="178"/>
      <c r="AB9475" s="178"/>
      <c r="AC9475" s="178"/>
    </row>
    <row r="9476" spans="2:29" x14ac:dyDescent="0.35">
      <c r="B9476" s="222">
        <v>955300</v>
      </c>
      <c r="C9476" s="208">
        <v>410414</v>
      </c>
      <c r="D9476" s="309">
        <v>22572.77</v>
      </c>
      <c r="E9476" s="206">
        <v>32833.120000000003</v>
      </c>
      <c r="F9476" s="206">
        <v>36937.26</v>
      </c>
      <c r="G9476" s="205">
        <f t="shared" si="746"/>
        <v>0.4296179210719146</v>
      </c>
      <c r="H9476" s="207">
        <f t="shared" si="747"/>
        <v>0.45</v>
      </c>
      <c r="I9476" s="213">
        <v>390944</v>
      </c>
      <c r="J9476" s="213">
        <v>21501.919999999998</v>
      </c>
      <c r="K9476" s="212">
        <v>31275.52</v>
      </c>
      <c r="L9476" s="212">
        <v>35184.959999999999</v>
      </c>
      <c r="M9476" s="239">
        <f t="shared" ref="M9476:M9539" si="749">(C9476+D9476+F9476-C9475-D9475-F9475)/100</f>
        <v>0.51530000000027942</v>
      </c>
      <c r="N9476" s="239"/>
      <c r="O9476" s="178"/>
      <c r="P9476" s="178"/>
      <c r="Q9476" s="178"/>
      <c r="R9476" s="178"/>
      <c r="S9476" s="178"/>
      <c r="T9476" s="178"/>
      <c r="U9476" s="178"/>
      <c r="V9476" s="178"/>
      <c r="W9476" s="178"/>
      <c r="X9476" s="178"/>
      <c r="Y9476" s="210">
        <f t="shared" si="748"/>
        <v>0.40923688893541293</v>
      </c>
      <c r="Z9476" s="211">
        <f t="shared" ref="Z9476:Z9539" si="750">(I9476-I9475)/($B9476-$B9475)</f>
        <v>0.46</v>
      </c>
      <c r="AA9476" s="178"/>
      <c r="AB9476" s="178"/>
      <c r="AC9476" s="178"/>
    </row>
    <row r="9477" spans="2:29" x14ac:dyDescent="0.35">
      <c r="B9477" s="222">
        <v>955400</v>
      </c>
      <c r="C9477" s="208">
        <v>410459</v>
      </c>
      <c r="D9477" s="309">
        <v>22575.24</v>
      </c>
      <c r="E9477" s="206">
        <v>32836.720000000001</v>
      </c>
      <c r="F9477" s="206">
        <v>36941.31</v>
      </c>
      <c r="G9477" s="205">
        <f t="shared" ref="G9477:G9540" si="751">C9477/B9477</f>
        <v>0.42962005442746493</v>
      </c>
      <c r="H9477" s="207">
        <f t="shared" ref="H9477:H9540" si="752">(C9477-C9476)/(B9477-B9476)</f>
        <v>0.45</v>
      </c>
      <c r="I9477" s="213">
        <v>390988</v>
      </c>
      <c r="J9477" s="213">
        <v>21504.34</v>
      </c>
      <c r="K9477" s="212">
        <v>31279.040000000001</v>
      </c>
      <c r="L9477" s="212">
        <v>35188.92</v>
      </c>
      <c r="M9477" s="239">
        <f t="shared" si="749"/>
        <v>0.51519999999982247</v>
      </c>
      <c r="N9477" s="239"/>
      <c r="O9477" s="178"/>
      <c r="P9477" s="178"/>
      <c r="Q9477" s="178"/>
      <c r="R9477" s="178"/>
      <c r="S9477" s="178"/>
      <c r="T9477" s="178"/>
      <c r="U9477" s="178"/>
      <c r="V9477" s="178"/>
      <c r="W9477" s="178"/>
      <c r="X9477" s="178"/>
      <c r="Y9477" s="210">
        <f t="shared" si="748"/>
        <v>0.4092401088549299</v>
      </c>
      <c r="Z9477" s="211">
        <f t="shared" si="750"/>
        <v>0.44</v>
      </c>
      <c r="AA9477" s="178"/>
      <c r="AB9477" s="178"/>
      <c r="AC9477" s="178"/>
    </row>
    <row r="9478" spans="2:29" x14ac:dyDescent="0.35">
      <c r="B9478" s="222">
        <v>955500</v>
      </c>
      <c r="C9478" s="208">
        <v>410504</v>
      </c>
      <c r="D9478" s="309">
        <v>22577.72</v>
      </c>
      <c r="E9478" s="206">
        <v>32840.32</v>
      </c>
      <c r="F9478" s="206">
        <v>36945.360000000001</v>
      </c>
      <c r="G9478" s="205">
        <f t="shared" si="751"/>
        <v>0.42962218733647306</v>
      </c>
      <c r="H9478" s="207">
        <f t="shared" si="752"/>
        <v>0.45</v>
      </c>
      <c r="I9478" s="213">
        <v>391034</v>
      </c>
      <c r="J9478" s="213">
        <v>21506.87</v>
      </c>
      <c r="K9478" s="212">
        <v>31282.720000000001</v>
      </c>
      <c r="L9478" s="212">
        <v>35193.06</v>
      </c>
      <c r="M9478" s="239">
        <f t="shared" si="749"/>
        <v>0.51529999999955178</v>
      </c>
      <c r="N9478" s="239"/>
      <c r="O9478" s="178"/>
      <c r="P9478" s="178"/>
      <c r="Q9478" s="178"/>
      <c r="R9478" s="178"/>
      <c r="S9478" s="178"/>
      <c r="T9478" s="178"/>
      <c r="U9478" s="178"/>
      <c r="V9478" s="178"/>
      <c r="W9478" s="178"/>
      <c r="X9478" s="178"/>
      <c r="Y9478" s="210">
        <f t="shared" si="748"/>
        <v>0.40924542124542124</v>
      </c>
      <c r="Z9478" s="211">
        <f t="shared" si="750"/>
        <v>0.46</v>
      </c>
      <c r="AA9478" s="178"/>
      <c r="AB9478" s="178"/>
      <c r="AC9478" s="178"/>
    </row>
    <row r="9479" spans="2:29" x14ac:dyDescent="0.35">
      <c r="B9479" s="222">
        <v>955600</v>
      </c>
      <c r="C9479" s="208">
        <v>410549</v>
      </c>
      <c r="D9479" s="309">
        <v>22580.19</v>
      </c>
      <c r="E9479" s="206">
        <v>32843.919999999998</v>
      </c>
      <c r="F9479" s="206">
        <v>36949.410000000003</v>
      </c>
      <c r="G9479" s="205">
        <f t="shared" si="751"/>
        <v>0.42962431979907911</v>
      </c>
      <c r="H9479" s="207">
        <f t="shared" si="752"/>
        <v>0.45</v>
      </c>
      <c r="I9479" s="213">
        <v>391078</v>
      </c>
      <c r="J9479" s="213">
        <v>21509.29</v>
      </c>
      <c r="K9479" s="212">
        <v>31286.240000000002</v>
      </c>
      <c r="L9479" s="212">
        <v>35197.019999999997</v>
      </c>
      <c r="M9479" s="239">
        <f t="shared" si="749"/>
        <v>0.51519999999974975</v>
      </c>
      <c r="N9479" s="239"/>
      <c r="O9479" s="178"/>
      <c r="P9479" s="178"/>
      <c r="Q9479" s="178"/>
      <c r="R9479" s="178"/>
      <c r="S9479" s="178"/>
      <c r="T9479" s="178"/>
      <c r="U9479" s="178"/>
      <c r="V9479" s="178"/>
      <c r="W9479" s="178"/>
      <c r="X9479" s="178"/>
      <c r="Y9479" s="210">
        <f t="shared" si="748"/>
        <v>0.40924863959815821</v>
      </c>
      <c r="Z9479" s="211">
        <f t="shared" si="750"/>
        <v>0.44</v>
      </c>
      <c r="AA9479" s="178"/>
      <c r="AB9479" s="178"/>
      <c r="AC9479" s="178"/>
    </row>
    <row r="9480" spans="2:29" x14ac:dyDescent="0.35">
      <c r="B9480" s="222">
        <v>955700</v>
      </c>
      <c r="C9480" s="208">
        <v>410594</v>
      </c>
      <c r="D9480" s="309">
        <v>22582.67</v>
      </c>
      <c r="E9480" s="206">
        <v>32847.519999999997</v>
      </c>
      <c r="F9480" s="206">
        <v>36953.46</v>
      </c>
      <c r="G9480" s="205">
        <f t="shared" si="751"/>
        <v>0.42962645181542325</v>
      </c>
      <c r="H9480" s="207">
        <f t="shared" si="752"/>
        <v>0.45</v>
      </c>
      <c r="I9480" s="213">
        <v>391124</v>
      </c>
      <c r="J9480" s="213">
        <v>21511.82</v>
      </c>
      <c r="K9480" s="212">
        <v>31289.919999999998</v>
      </c>
      <c r="L9480" s="212">
        <v>35201.160000000003</v>
      </c>
      <c r="M9480" s="239">
        <f t="shared" si="749"/>
        <v>0.51529999999998832</v>
      </c>
      <c r="N9480" s="239"/>
      <c r="O9480" s="178"/>
      <c r="P9480" s="178"/>
      <c r="Q9480" s="178"/>
      <c r="R9480" s="178"/>
      <c r="S9480" s="178"/>
      <c r="T9480" s="178"/>
      <c r="U9480" s="178"/>
      <c r="V9480" s="178"/>
      <c r="W9480" s="178"/>
      <c r="X9480" s="178"/>
      <c r="Y9480" s="210">
        <f t="shared" si="748"/>
        <v>0.4092539499843047</v>
      </c>
      <c r="Z9480" s="211">
        <f t="shared" si="750"/>
        <v>0.46</v>
      </c>
      <c r="AA9480" s="178"/>
      <c r="AB9480" s="178"/>
      <c r="AC9480" s="178"/>
    </row>
    <row r="9481" spans="2:29" x14ac:dyDescent="0.35">
      <c r="B9481" s="222">
        <v>955800</v>
      </c>
      <c r="C9481" s="208">
        <v>410639</v>
      </c>
      <c r="D9481" s="309">
        <v>22585.14</v>
      </c>
      <c r="E9481" s="206">
        <v>32851.120000000003</v>
      </c>
      <c r="F9481" s="206">
        <v>36957.51</v>
      </c>
      <c r="G9481" s="205">
        <f t="shared" si="751"/>
        <v>0.42962858338564552</v>
      </c>
      <c r="H9481" s="207">
        <f t="shared" si="752"/>
        <v>0.45</v>
      </c>
      <c r="I9481" s="213">
        <v>391168</v>
      </c>
      <c r="J9481" s="213">
        <v>21514.240000000002</v>
      </c>
      <c r="K9481" s="212">
        <v>31293.439999999999</v>
      </c>
      <c r="L9481" s="212">
        <v>35205.120000000003</v>
      </c>
      <c r="M9481" s="239">
        <f t="shared" si="749"/>
        <v>0.51520000000025901</v>
      </c>
      <c r="N9481" s="239"/>
      <c r="O9481" s="178"/>
      <c r="P9481" s="178"/>
      <c r="Q9481" s="178"/>
      <c r="R9481" s="178"/>
      <c r="S9481" s="178"/>
      <c r="T9481" s="178"/>
      <c r="U9481" s="178"/>
      <c r="V9481" s="178"/>
      <c r="W9481" s="178"/>
      <c r="X9481" s="178"/>
      <c r="Y9481" s="210">
        <f t="shared" si="748"/>
        <v>0.40925716677129109</v>
      </c>
      <c r="Z9481" s="211">
        <f t="shared" si="750"/>
        <v>0.44</v>
      </c>
      <c r="AA9481" s="178"/>
      <c r="AB9481" s="178"/>
      <c r="AC9481" s="178"/>
    </row>
    <row r="9482" spans="2:29" x14ac:dyDescent="0.35">
      <c r="B9482" s="222">
        <v>955900</v>
      </c>
      <c r="C9482" s="208">
        <v>410684</v>
      </c>
      <c r="D9482" s="309">
        <v>22587.62</v>
      </c>
      <c r="E9482" s="206">
        <v>32854.720000000001</v>
      </c>
      <c r="F9482" s="206">
        <v>36961.56</v>
      </c>
      <c r="G9482" s="205">
        <f t="shared" si="751"/>
        <v>0.42963071450988599</v>
      </c>
      <c r="H9482" s="207">
        <f t="shared" si="752"/>
        <v>0.45</v>
      </c>
      <c r="I9482" s="213">
        <v>391214</v>
      </c>
      <c r="J9482" s="213">
        <v>21516.77</v>
      </c>
      <c r="K9482" s="212">
        <v>31297.119999999999</v>
      </c>
      <c r="L9482" s="212">
        <v>35209.26</v>
      </c>
      <c r="M9482" s="239">
        <f t="shared" si="749"/>
        <v>0.5152999999999156</v>
      </c>
      <c r="N9482" s="239"/>
      <c r="O9482" s="178"/>
      <c r="P9482" s="178"/>
      <c r="Q9482" s="178"/>
      <c r="R9482" s="178"/>
      <c r="S9482" s="178"/>
      <c r="T9482" s="178"/>
      <c r="U9482" s="178"/>
      <c r="V9482" s="178"/>
      <c r="W9482" s="178"/>
      <c r="X9482" s="178"/>
      <c r="Y9482" s="210">
        <f t="shared" si="748"/>
        <v>0.40926247515430486</v>
      </c>
      <c r="Z9482" s="211">
        <f t="shared" si="750"/>
        <v>0.46</v>
      </c>
      <c r="AA9482" s="178"/>
      <c r="AB9482" s="178"/>
      <c r="AC9482" s="178"/>
    </row>
    <row r="9483" spans="2:29" x14ac:dyDescent="0.35">
      <c r="B9483" s="222">
        <v>956000</v>
      </c>
      <c r="C9483" s="208">
        <v>410729</v>
      </c>
      <c r="D9483" s="309">
        <v>22590.09</v>
      </c>
      <c r="E9483" s="206">
        <v>32858.32</v>
      </c>
      <c r="F9483" s="206">
        <v>36965.61</v>
      </c>
      <c r="G9483" s="205">
        <f t="shared" si="751"/>
        <v>0.42963284518828454</v>
      </c>
      <c r="H9483" s="207">
        <f t="shared" si="752"/>
        <v>0.45</v>
      </c>
      <c r="I9483" s="213">
        <v>391258</v>
      </c>
      <c r="J9483" s="213">
        <v>21519.19</v>
      </c>
      <c r="K9483" s="212">
        <v>31300.639999999999</v>
      </c>
      <c r="L9483" s="212">
        <v>35213.22</v>
      </c>
      <c r="M9483" s="239">
        <f t="shared" si="749"/>
        <v>0.51520000000018629</v>
      </c>
      <c r="N9483" s="239"/>
      <c r="O9483" s="178"/>
      <c r="P9483" s="178"/>
      <c r="Q9483" s="178"/>
      <c r="R9483" s="178"/>
      <c r="S9483" s="178"/>
      <c r="T9483" s="178"/>
      <c r="U9483" s="178"/>
      <c r="V9483" s="178"/>
      <c r="W9483" s="178"/>
      <c r="X9483" s="178"/>
      <c r="Y9483" s="210">
        <f t="shared" si="748"/>
        <v>0.40926569037656901</v>
      </c>
      <c r="Z9483" s="211">
        <f t="shared" si="750"/>
        <v>0.44</v>
      </c>
      <c r="AA9483" s="178"/>
      <c r="AB9483" s="178"/>
      <c r="AC9483" s="178"/>
    </row>
    <row r="9484" spans="2:29" x14ac:dyDescent="0.35">
      <c r="B9484" s="222">
        <v>956100</v>
      </c>
      <c r="C9484" s="208">
        <v>410774</v>
      </c>
      <c r="D9484" s="309">
        <v>22592.57</v>
      </c>
      <c r="E9484" s="206">
        <v>32861.919999999998</v>
      </c>
      <c r="F9484" s="206">
        <v>36969.660000000003</v>
      </c>
      <c r="G9484" s="205">
        <f t="shared" si="751"/>
        <v>0.42963497542098106</v>
      </c>
      <c r="H9484" s="207">
        <f t="shared" si="752"/>
        <v>0.45</v>
      </c>
      <c r="I9484" s="213">
        <v>391304</v>
      </c>
      <c r="J9484" s="213">
        <v>21521.72</v>
      </c>
      <c r="K9484" s="212">
        <v>31304.32</v>
      </c>
      <c r="L9484" s="212">
        <v>35217.360000000001</v>
      </c>
      <c r="M9484" s="239">
        <f t="shared" si="749"/>
        <v>0.51529999999984288</v>
      </c>
      <c r="N9484" s="239"/>
      <c r="O9484" s="178"/>
      <c r="P9484" s="178"/>
      <c r="Q9484" s="178"/>
      <c r="R9484" s="178"/>
      <c r="S9484" s="178"/>
      <c r="T9484" s="178"/>
      <c r="U9484" s="178"/>
      <c r="V9484" s="178"/>
      <c r="W9484" s="178"/>
      <c r="X9484" s="178"/>
      <c r="Y9484" s="210">
        <f t="shared" si="748"/>
        <v>0.40927099675766132</v>
      </c>
      <c r="Z9484" s="211">
        <f t="shared" si="750"/>
        <v>0.46</v>
      </c>
      <c r="AA9484" s="178"/>
      <c r="AB9484" s="178"/>
      <c r="AC9484" s="178"/>
    </row>
    <row r="9485" spans="2:29" x14ac:dyDescent="0.35">
      <c r="B9485" s="222">
        <v>956200</v>
      </c>
      <c r="C9485" s="208">
        <v>410819</v>
      </c>
      <c r="D9485" s="309">
        <v>22595.040000000001</v>
      </c>
      <c r="E9485" s="206">
        <v>32865.519999999997</v>
      </c>
      <c r="F9485" s="206">
        <v>36973.71</v>
      </c>
      <c r="G9485" s="205">
        <f t="shared" si="751"/>
        <v>0.42963710520811543</v>
      </c>
      <c r="H9485" s="207">
        <f t="shared" si="752"/>
        <v>0.45</v>
      </c>
      <c r="I9485" s="213">
        <v>391348</v>
      </c>
      <c r="J9485" s="213">
        <v>21524.14</v>
      </c>
      <c r="K9485" s="212">
        <v>31307.84</v>
      </c>
      <c r="L9485" s="212">
        <v>35221.32</v>
      </c>
      <c r="M9485" s="239">
        <f t="shared" si="749"/>
        <v>0.51519999999996802</v>
      </c>
      <c r="N9485" s="239"/>
      <c r="O9485" s="178"/>
      <c r="P9485" s="178"/>
      <c r="Q9485" s="178"/>
      <c r="R9485" s="178"/>
      <c r="S9485" s="178"/>
      <c r="T9485" s="178"/>
      <c r="U9485" s="178"/>
      <c r="V9485" s="178"/>
      <c r="W9485" s="178"/>
      <c r="X9485" s="178"/>
      <c r="Y9485" s="210">
        <f t="shared" si="748"/>
        <v>0.40927421041623091</v>
      </c>
      <c r="Z9485" s="211">
        <f t="shared" si="750"/>
        <v>0.44</v>
      </c>
      <c r="AA9485" s="178"/>
      <c r="AB9485" s="178"/>
      <c r="AC9485" s="178"/>
    </row>
    <row r="9486" spans="2:29" x14ac:dyDescent="0.35">
      <c r="B9486" s="222">
        <v>956300</v>
      </c>
      <c r="C9486" s="208">
        <v>410864</v>
      </c>
      <c r="D9486" s="309">
        <v>22597.52</v>
      </c>
      <c r="E9486" s="206">
        <v>32869.120000000003</v>
      </c>
      <c r="F9486" s="206">
        <v>36977.760000000002</v>
      </c>
      <c r="G9486" s="205">
        <f t="shared" si="751"/>
        <v>0.42963923454982744</v>
      </c>
      <c r="H9486" s="207">
        <f t="shared" si="752"/>
        <v>0.45</v>
      </c>
      <c r="I9486" s="213">
        <v>391394</v>
      </c>
      <c r="J9486" s="213">
        <v>21526.67</v>
      </c>
      <c r="K9486" s="212">
        <v>31311.52</v>
      </c>
      <c r="L9486" s="212">
        <v>35225.46</v>
      </c>
      <c r="M9486" s="239">
        <f t="shared" si="749"/>
        <v>0.51530000000027942</v>
      </c>
      <c r="N9486" s="239"/>
      <c r="O9486" s="178"/>
      <c r="P9486" s="178"/>
      <c r="Q9486" s="178"/>
      <c r="R9486" s="178"/>
      <c r="S9486" s="178"/>
      <c r="T9486" s="178"/>
      <c r="U9486" s="178"/>
      <c r="V9486" s="178"/>
      <c r="W9486" s="178"/>
      <c r="X9486" s="178"/>
      <c r="Y9486" s="210">
        <f t="shared" si="748"/>
        <v>0.40927951479661195</v>
      </c>
      <c r="Z9486" s="211">
        <f t="shared" si="750"/>
        <v>0.46</v>
      </c>
      <c r="AA9486" s="178"/>
      <c r="AB9486" s="178"/>
      <c r="AC9486" s="178"/>
    </row>
    <row r="9487" spans="2:29" x14ac:dyDescent="0.35">
      <c r="B9487" s="222">
        <v>956400</v>
      </c>
      <c r="C9487" s="208">
        <v>410909</v>
      </c>
      <c r="D9487" s="309">
        <v>22599.99</v>
      </c>
      <c r="E9487" s="206">
        <v>32872.720000000001</v>
      </c>
      <c r="F9487" s="206">
        <v>36981.81</v>
      </c>
      <c r="G9487" s="205">
        <f t="shared" si="751"/>
        <v>0.42964136344625681</v>
      </c>
      <c r="H9487" s="207">
        <f t="shared" si="752"/>
        <v>0.45</v>
      </c>
      <c r="I9487" s="213">
        <v>391438</v>
      </c>
      <c r="J9487" s="213">
        <v>21529.09</v>
      </c>
      <c r="K9487" s="212">
        <v>31315.040000000001</v>
      </c>
      <c r="L9487" s="212">
        <v>35229.42</v>
      </c>
      <c r="M9487" s="239">
        <f t="shared" si="749"/>
        <v>0.51519999999982247</v>
      </c>
      <c r="N9487" s="239"/>
      <c r="O9487" s="178"/>
      <c r="P9487" s="178"/>
      <c r="Q9487" s="178"/>
      <c r="R9487" s="178"/>
      <c r="S9487" s="178"/>
      <c r="T9487" s="178"/>
      <c r="U9487" s="178"/>
      <c r="V9487" s="178"/>
      <c r="W9487" s="178"/>
      <c r="X9487" s="178"/>
      <c r="Y9487" s="210">
        <f t="shared" si="748"/>
        <v>0.4092827268925136</v>
      </c>
      <c r="Z9487" s="211">
        <f t="shared" si="750"/>
        <v>0.44</v>
      </c>
      <c r="AA9487" s="178"/>
      <c r="AB9487" s="178"/>
      <c r="AC9487" s="178"/>
    </row>
    <row r="9488" spans="2:29" x14ac:dyDescent="0.35">
      <c r="B9488" s="222">
        <v>956500</v>
      </c>
      <c r="C9488" s="208">
        <v>410954</v>
      </c>
      <c r="D9488" s="309">
        <v>22602.47</v>
      </c>
      <c r="E9488" s="206">
        <v>32876.32</v>
      </c>
      <c r="F9488" s="206">
        <v>36985.86</v>
      </c>
      <c r="G9488" s="205">
        <f t="shared" si="751"/>
        <v>0.42964349189754314</v>
      </c>
      <c r="H9488" s="207">
        <f t="shared" si="752"/>
        <v>0.45</v>
      </c>
      <c r="I9488" s="213">
        <v>391484</v>
      </c>
      <c r="J9488" s="213">
        <v>21531.62</v>
      </c>
      <c r="K9488" s="212">
        <v>31318.720000000001</v>
      </c>
      <c r="L9488" s="212">
        <v>35233.56</v>
      </c>
      <c r="M9488" s="239">
        <f t="shared" si="749"/>
        <v>0.51529999999955178</v>
      </c>
      <c r="N9488" s="239"/>
      <c r="O9488" s="178"/>
      <c r="P9488" s="178"/>
      <c r="Q9488" s="178"/>
      <c r="R9488" s="178"/>
      <c r="S9488" s="178"/>
      <c r="T9488" s="178"/>
      <c r="U9488" s="178"/>
      <c r="V9488" s="178"/>
      <c r="W9488" s="178"/>
      <c r="X9488" s="178"/>
      <c r="Y9488" s="210">
        <f t="shared" si="748"/>
        <v>0.40928802927339258</v>
      </c>
      <c r="Z9488" s="211">
        <f t="shared" si="750"/>
        <v>0.46</v>
      </c>
      <c r="AA9488" s="178"/>
      <c r="AB9488" s="178"/>
      <c r="AC9488" s="178"/>
    </row>
    <row r="9489" spans="2:29" x14ac:dyDescent="0.35">
      <c r="B9489" s="222">
        <v>956600</v>
      </c>
      <c r="C9489" s="208">
        <v>410999</v>
      </c>
      <c r="D9489" s="309">
        <v>22604.94</v>
      </c>
      <c r="E9489" s="206">
        <v>32879.919999999998</v>
      </c>
      <c r="F9489" s="206">
        <v>36989.910000000003</v>
      </c>
      <c r="G9489" s="205">
        <f t="shared" si="751"/>
        <v>0.42964561990382605</v>
      </c>
      <c r="H9489" s="207">
        <f t="shared" si="752"/>
        <v>0.45</v>
      </c>
      <c r="I9489" s="213">
        <v>391528</v>
      </c>
      <c r="J9489" s="213">
        <v>21534.04</v>
      </c>
      <c r="K9489" s="212">
        <v>31322.240000000002</v>
      </c>
      <c r="L9489" s="212">
        <v>35237.519999999997</v>
      </c>
      <c r="M9489" s="239">
        <f t="shared" si="749"/>
        <v>0.51519999999974975</v>
      </c>
      <c r="N9489" s="239"/>
      <c r="O9489" s="178"/>
      <c r="P9489" s="178"/>
      <c r="Q9489" s="178"/>
      <c r="R9489" s="178"/>
      <c r="S9489" s="178"/>
      <c r="T9489" s="178"/>
      <c r="U9489" s="178"/>
      <c r="V9489" s="178"/>
      <c r="W9489" s="178"/>
      <c r="X9489" s="178"/>
      <c r="Y9489" s="210">
        <f t="shared" si="748"/>
        <v>0.40929123980765209</v>
      </c>
      <c r="Z9489" s="211">
        <f t="shared" si="750"/>
        <v>0.44</v>
      </c>
      <c r="AA9489" s="178"/>
      <c r="AB9489" s="178"/>
      <c r="AC9489" s="178"/>
    </row>
    <row r="9490" spans="2:29" x14ac:dyDescent="0.35">
      <c r="B9490" s="222">
        <v>956700</v>
      </c>
      <c r="C9490" s="208">
        <v>411044</v>
      </c>
      <c r="D9490" s="309">
        <v>22607.42</v>
      </c>
      <c r="E9490" s="206">
        <v>32883.519999999997</v>
      </c>
      <c r="F9490" s="206">
        <v>36993.96</v>
      </c>
      <c r="G9490" s="205">
        <f t="shared" si="751"/>
        <v>0.42964774746524509</v>
      </c>
      <c r="H9490" s="207">
        <f t="shared" si="752"/>
        <v>0.45</v>
      </c>
      <c r="I9490" s="213">
        <v>391574</v>
      </c>
      <c r="J9490" s="213">
        <v>21536.57</v>
      </c>
      <c r="K9490" s="212">
        <v>31325.919999999998</v>
      </c>
      <c r="L9490" s="212">
        <v>35241.660000000003</v>
      </c>
      <c r="M9490" s="239">
        <f t="shared" si="749"/>
        <v>0.51529999999998832</v>
      </c>
      <c r="N9490" s="239"/>
      <c r="O9490" s="178"/>
      <c r="P9490" s="178"/>
      <c r="Q9490" s="178"/>
      <c r="R9490" s="178"/>
      <c r="S9490" s="178"/>
      <c r="T9490" s="178"/>
      <c r="U9490" s="178"/>
      <c r="V9490" s="178"/>
      <c r="W9490" s="178"/>
      <c r="X9490" s="178"/>
      <c r="Y9490" s="210">
        <f t="shared" si="748"/>
        <v>0.40929654019023726</v>
      </c>
      <c r="Z9490" s="211">
        <f t="shared" si="750"/>
        <v>0.46</v>
      </c>
      <c r="AA9490" s="178"/>
      <c r="AB9490" s="178"/>
      <c r="AC9490" s="178"/>
    </row>
    <row r="9491" spans="2:29" x14ac:dyDescent="0.35">
      <c r="B9491" s="222">
        <v>956800</v>
      </c>
      <c r="C9491" s="208">
        <v>411089</v>
      </c>
      <c r="D9491" s="309">
        <v>22609.89</v>
      </c>
      <c r="E9491" s="206">
        <v>32887.120000000003</v>
      </c>
      <c r="F9491" s="206">
        <v>36998.01</v>
      </c>
      <c r="G9491" s="205">
        <f t="shared" si="751"/>
        <v>0.42964987458193982</v>
      </c>
      <c r="H9491" s="207">
        <f t="shared" si="752"/>
        <v>0.45</v>
      </c>
      <c r="I9491" s="213">
        <v>391618</v>
      </c>
      <c r="J9491" s="213">
        <v>21538.99</v>
      </c>
      <c r="K9491" s="212">
        <v>31329.439999999999</v>
      </c>
      <c r="L9491" s="212">
        <v>35245.620000000003</v>
      </c>
      <c r="M9491" s="239">
        <f t="shared" si="749"/>
        <v>0.51520000000025901</v>
      </c>
      <c r="N9491" s="239"/>
      <c r="O9491" s="178"/>
      <c r="P9491" s="178"/>
      <c r="Q9491" s="178"/>
      <c r="R9491" s="178"/>
      <c r="S9491" s="178"/>
      <c r="T9491" s="178"/>
      <c r="U9491" s="178"/>
      <c r="V9491" s="178"/>
      <c r="W9491" s="178"/>
      <c r="X9491" s="178"/>
      <c r="Y9491" s="210">
        <f t="shared" si="748"/>
        <v>0.40929974916387962</v>
      </c>
      <c r="Z9491" s="211">
        <f t="shared" si="750"/>
        <v>0.44</v>
      </c>
      <c r="AA9491" s="178"/>
      <c r="AB9491" s="178"/>
      <c r="AC9491" s="178"/>
    </row>
    <row r="9492" spans="2:29" x14ac:dyDescent="0.35">
      <c r="B9492" s="222">
        <v>956900</v>
      </c>
      <c r="C9492" s="208">
        <v>411134</v>
      </c>
      <c r="D9492" s="309">
        <v>22612.37</v>
      </c>
      <c r="E9492" s="206">
        <v>32890.720000000001</v>
      </c>
      <c r="F9492" s="206">
        <v>37002.06</v>
      </c>
      <c r="G9492" s="205">
        <f t="shared" si="751"/>
        <v>0.42965200125404951</v>
      </c>
      <c r="H9492" s="207">
        <f t="shared" si="752"/>
        <v>0.45</v>
      </c>
      <c r="I9492" s="213">
        <v>391664</v>
      </c>
      <c r="J9492" s="213">
        <v>21541.52</v>
      </c>
      <c r="K9492" s="212">
        <v>31333.119999999999</v>
      </c>
      <c r="L9492" s="212">
        <v>35249.760000000002</v>
      </c>
      <c r="M9492" s="239">
        <f t="shared" si="749"/>
        <v>0.5152999999999156</v>
      </c>
      <c r="N9492" s="239"/>
      <c r="O9492" s="178"/>
      <c r="P9492" s="178"/>
      <c r="Q9492" s="178"/>
      <c r="R9492" s="178"/>
      <c r="S9492" s="178"/>
      <c r="T9492" s="178"/>
      <c r="U9492" s="178"/>
      <c r="V9492" s="178"/>
      <c r="W9492" s="178"/>
      <c r="X9492" s="178"/>
      <c r="Y9492" s="210">
        <f t="shared" si="748"/>
        <v>0.40930504754937819</v>
      </c>
      <c r="Z9492" s="211">
        <f t="shared" si="750"/>
        <v>0.46</v>
      </c>
      <c r="AA9492" s="178"/>
      <c r="AB9492" s="178"/>
      <c r="AC9492" s="178"/>
    </row>
    <row r="9493" spans="2:29" x14ac:dyDescent="0.35">
      <c r="B9493" s="222">
        <v>957000</v>
      </c>
      <c r="C9493" s="208">
        <v>411179</v>
      </c>
      <c r="D9493" s="309">
        <v>22614.84</v>
      </c>
      <c r="E9493" s="206">
        <v>32894.32</v>
      </c>
      <c r="F9493" s="206">
        <v>37006.11</v>
      </c>
      <c r="G9493" s="205">
        <f t="shared" si="751"/>
        <v>0.42965412748171367</v>
      </c>
      <c r="H9493" s="207">
        <f t="shared" si="752"/>
        <v>0.45</v>
      </c>
      <c r="I9493" s="213">
        <v>391708</v>
      </c>
      <c r="J9493" s="213">
        <v>21543.94</v>
      </c>
      <c r="K9493" s="212">
        <v>31336.639999999999</v>
      </c>
      <c r="L9493" s="212">
        <v>35253.72</v>
      </c>
      <c r="M9493" s="239">
        <f t="shared" si="749"/>
        <v>0.51520000000018629</v>
      </c>
      <c r="N9493" s="239"/>
      <c r="O9493" s="178"/>
      <c r="P9493" s="178"/>
      <c r="Q9493" s="178"/>
      <c r="R9493" s="178"/>
      <c r="S9493" s="178"/>
      <c r="T9493" s="178"/>
      <c r="U9493" s="178"/>
      <c r="V9493" s="178"/>
      <c r="W9493" s="178"/>
      <c r="X9493" s="178"/>
      <c r="Y9493" s="210">
        <f t="shared" si="748"/>
        <v>0.40930825496342738</v>
      </c>
      <c r="Z9493" s="211">
        <f t="shared" si="750"/>
        <v>0.44</v>
      </c>
      <c r="AA9493" s="178"/>
      <c r="AB9493" s="178"/>
      <c r="AC9493" s="178"/>
    </row>
    <row r="9494" spans="2:29" x14ac:dyDescent="0.35">
      <c r="B9494" s="222">
        <v>957100</v>
      </c>
      <c r="C9494" s="208">
        <v>411224</v>
      </c>
      <c r="D9494" s="309">
        <v>22617.32</v>
      </c>
      <c r="E9494" s="206">
        <v>32897.919999999998</v>
      </c>
      <c r="F9494" s="206">
        <v>37010.160000000003</v>
      </c>
      <c r="G9494" s="205">
        <f t="shared" si="751"/>
        <v>0.42965625326507156</v>
      </c>
      <c r="H9494" s="207">
        <f t="shared" si="752"/>
        <v>0.45</v>
      </c>
      <c r="I9494" s="213">
        <v>391754</v>
      </c>
      <c r="J9494" s="213">
        <v>21546.47</v>
      </c>
      <c r="K9494" s="212">
        <v>31340.32</v>
      </c>
      <c r="L9494" s="212">
        <v>35257.86</v>
      </c>
      <c r="M9494" s="239">
        <f t="shared" si="749"/>
        <v>0.51529999999984288</v>
      </c>
      <c r="N9494" s="239"/>
      <c r="O9494" s="178"/>
      <c r="P9494" s="178"/>
      <c r="Q9494" s="178"/>
      <c r="R9494" s="178"/>
      <c r="S9494" s="178"/>
      <c r="T9494" s="178"/>
      <c r="U9494" s="178"/>
      <c r="V9494" s="178"/>
      <c r="W9494" s="178"/>
      <c r="X9494" s="178"/>
      <c r="Y9494" s="210">
        <f t="shared" si="748"/>
        <v>0.40931355135304565</v>
      </c>
      <c r="Z9494" s="211">
        <f t="shared" si="750"/>
        <v>0.46</v>
      </c>
      <c r="AA9494" s="178"/>
      <c r="AB9494" s="178"/>
      <c r="AC9494" s="178"/>
    </row>
    <row r="9495" spans="2:29" x14ac:dyDescent="0.35">
      <c r="B9495" s="222">
        <v>957200</v>
      </c>
      <c r="C9495" s="208">
        <v>411269</v>
      </c>
      <c r="D9495" s="309">
        <v>22619.79</v>
      </c>
      <c r="E9495" s="206">
        <v>32901.519999999997</v>
      </c>
      <c r="F9495" s="206">
        <v>37014.21</v>
      </c>
      <c r="G9495" s="205">
        <f t="shared" si="751"/>
        <v>0.42965837860426243</v>
      </c>
      <c r="H9495" s="207">
        <f t="shared" si="752"/>
        <v>0.45</v>
      </c>
      <c r="I9495" s="213">
        <v>391798</v>
      </c>
      <c r="J9495" s="213">
        <v>21548.89</v>
      </c>
      <c r="K9495" s="212">
        <v>31343.84</v>
      </c>
      <c r="L9495" s="212">
        <v>35261.82</v>
      </c>
      <c r="M9495" s="239">
        <f t="shared" si="749"/>
        <v>0.51519999999996802</v>
      </c>
      <c r="N9495" s="239"/>
      <c r="O9495" s="178"/>
      <c r="P9495" s="178"/>
      <c r="Q9495" s="178"/>
      <c r="R9495" s="178"/>
      <c r="S9495" s="178"/>
      <c r="T9495" s="178"/>
      <c r="U9495" s="178"/>
      <c r="V9495" s="178"/>
      <c r="W9495" s="178"/>
      <c r="X9495" s="178"/>
      <c r="Y9495" s="210">
        <f t="shared" si="748"/>
        <v>0.40931675720852484</v>
      </c>
      <c r="Z9495" s="211">
        <f t="shared" si="750"/>
        <v>0.44</v>
      </c>
      <c r="AA9495" s="178"/>
      <c r="AB9495" s="178"/>
      <c r="AC9495" s="178"/>
    </row>
    <row r="9496" spans="2:29" x14ac:dyDescent="0.35">
      <c r="B9496" s="222">
        <v>957300</v>
      </c>
      <c r="C9496" s="208">
        <v>411314</v>
      </c>
      <c r="D9496" s="309">
        <v>22622.27</v>
      </c>
      <c r="E9496" s="206">
        <v>32905.120000000003</v>
      </c>
      <c r="F9496" s="206">
        <v>37018.26</v>
      </c>
      <c r="G9496" s="205">
        <f t="shared" si="751"/>
        <v>0.42966050349942547</v>
      </c>
      <c r="H9496" s="207">
        <f t="shared" si="752"/>
        <v>0.45</v>
      </c>
      <c r="I9496" s="213">
        <v>391844</v>
      </c>
      <c r="J9496" s="213">
        <v>21551.42</v>
      </c>
      <c r="K9496" s="212">
        <v>31347.52</v>
      </c>
      <c r="L9496" s="212">
        <v>35265.96</v>
      </c>
      <c r="M9496" s="239">
        <f t="shared" si="749"/>
        <v>0.51530000000027942</v>
      </c>
      <c r="N9496" s="239"/>
      <c r="O9496" s="178"/>
      <c r="P9496" s="178"/>
      <c r="Q9496" s="178"/>
      <c r="R9496" s="178"/>
      <c r="S9496" s="178"/>
      <c r="T9496" s="178"/>
      <c r="U9496" s="178"/>
      <c r="V9496" s="178"/>
      <c r="W9496" s="178"/>
      <c r="X9496" s="178"/>
      <c r="Y9496" s="210">
        <f t="shared" si="748"/>
        <v>0.40932205160346807</v>
      </c>
      <c r="Z9496" s="211">
        <f t="shared" si="750"/>
        <v>0.46</v>
      </c>
      <c r="AA9496" s="178"/>
      <c r="AB9496" s="178"/>
      <c r="AC9496" s="178"/>
    </row>
    <row r="9497" spans="2:29" x14ac:dyDescent="0.35">
      <c r="B9497" s="222">
        <v>957400</v>
      </c>
      <c r="C9497" s="208">
        <v>411359</v>
      </c>
      <c r="D9497" s="309">
        <v>22624.74</v>
      </c>
      <c r="E9497" s="206">
        <v>32908.720000000001</v>
      </c>
      <c r="F9497" s="206">
        <v>37022.31</v>
      </c>
      <c r="G9497" s="205">
        <f t="shared" si="751"/>
        <v>0.42966262795069982</v>
      </c>
      <c r="H9497" s="207">
        <f t="shared" si="752"/>
        <v>0.45</v>
      </c>
      <c r="I9497" s="213">
        <v>391888</v>
      </c>
      <c r="J9497" s="213">
        <v>21553.84</v>
      </c>
      <c r="K9497" s="212">
        <v>31351.040000000001</v>
      </c>
      <c r="L9497" s="212">
        <v>35269.919999999998</v>
      </c>
      <c r="M9497" s="239">
        <f t="shared" si="749"/>
        <v>0.51519999999982247</v>
      </c>
      <c r="N9497" s="239"/>
      <c r="O9497" s="178"/>
      <c r="P9497" s="178"/>
      <c r="Q9497" s="178"/>
      <c r="R9497" s="178"/>
      <c r="S9497" s="178"/>
      <c r="T9497" s="178"/>
      <c r="U9497" s="178"/>
      <c r="V9497" s="178"/>
      <c r="W9497" s="178"/>
      <c r="X9497" s="178"/>
      <c r="Y9497" s="210">
        <f t="shared" si="748"/>
        <v>0.40932525590139962</v>
      </c>
      <c r="Z9497" s="211">
        <f t="shared" si="750"/>
        <v>0.44</v>
      </c>
      <c r="AA9497" s="178"/>
      <c r="AB9497" s="178"/>
      <c r="AC9497" s="178"/>
    </row>
    <row r="9498" spans="2:29" x14ac:dyDescent="0.35">
      <c r="B9498" s="222">
        <v>957500</v>
      </c>
      <c r="C9498" s="208">
        <v>411404</v>
      </c>
      <c r="D9498" s="309">
        <v>22627.22</v>
      </c>
      <c r="E9498" s="206">
        <v>32912.32</v>
      </c>
      <c r="F9498" s="206">
        <v>37026.36</v>
      </c>
      <c r="G9498" s="205">
        <f t="shared" si="751"/>
        <v>0.42966475195822457</v>
      </c>
      <c r="H9498" s="207">
        <f t="shared" si="752"/>
        <v>0.45</v>
      </c>
      <c r="I9498" s="213">
        <v>391934</v>
      </c>
      <c r="J9498" s="213">
        <v>21556.37</v>
      </c>
      <c r="K9498" s="212">
        <v>31354.720000000001</v>
      </c>
      <c r="L9498" s="212">
        <v>35274.06</v>
      </c>
      <c r="M9498" s="239">
        <f t="shared" si="749"/>
        <v>0.51529999999955178</v>
      </c>
      <c r="N9498" s="239"/>
      <c r="O9498" s="178"/>
      <c r="P9498" s="178"/>
      <c r="Q9498" s="178"/>
      <c r="R9498" s="178"/>
      <c r="S9498" s="178"/>
      <c r="T9498" s="178"/>
      <c r="U9498" s="178"/>
      <c r="V9498" s="178"/>
      <c r="W9498" s="178"/>
      <c r="X9498" s="178"/>
      <c r="Y9498" s="210">
        <f t="shared" si="748"/>
        <v>0.40933054830287208</v>
      </c>
      <c r="Z9498" s="211">
        <f t="shared" si="750"/>
        <v>0.46</v>
      </c>
      <c r="AA9498" s="178"/>
      <c r="AB9498" s="178"/>
      <c r="AC9498" s="178"/>
    </row>
    <row r="9499" spans="2:29" x14ac:dyDescent="0.35">
      <c r="B9499" s="222">
        <v>957600</v>
      </c>
      <c r="C9499" s="208">
        <v>411449</v>
      </c>
      <c r="D9499" s="309">
        <v>22629.69</v>
      </c>
      <c r="E9499" s="206">
        <v>32915.919999999998</v>
      </c>
      <c r="F9499" s="206">
        <v>37030.410000000003</v>
      </c>
      <c r="G9499" s="205">
        <f t="shared" si="751"/>
        <v>0.42966687552213867</v>
      </c>
      <c r="H9499" s="207">
        <f t="shared" si="752"/>
        <v>0.45</v>
      </c>
      <c r="I9499" s="213">
        <v>391978</v>
      </c>
      <c r="J9499" s="213">
        <v>21558.79</v>
      </c>
      <c r="K9499" s="212">
        <v>31358.240000000002</v>
      </c>
      <c r="L9499" s="212">
        <v>35278.019999999997</v>
      </c>
      <c r="M9499" s="239">
        <f t="shared" si="749"/>
        <v>0.51519999999974975</v>
      </c>
      <c r="N9499" s="239"/>
      <c r="O9499" s="178"/>
      <c r="P9499" s="178"/>
      <c r="Q9499" s="178"/>
      <c r="R9499" s="178"/>
      <c r="S9499" s="178"/>
      <c r="T9499" s="178"/>
      <c r="U9499" s="178"/>
      <c r="V9499" s="178"/>
      <c r="W9499" s="178"/>
      <c r="X9499" s="178"/>
      <c r="Y9499" s="210">
        <f t="shared" si="748"/>
        <v>0.40933375104427738</v>
      </c>
      <c r="Z9499" s="211">
        <f t="shared" si="750"/>
        <v>0.44</v>
      </c>
      <c r="AA9499" s="178"/>
      <c r="AB9499" s="178"/>
      <c r="AC9499" s="178"/>
    </row>
    <row r="9500" spans="2:29" x14ac:dyDescent="0.35">
      <c r="B9500" s="222">
        <v>957700</v>
      </c>
      <c r="C9500" s="208">
        <v>411494</v>
      </c>
      <c r="D9500" s="309">
        <v>22632.17</v>
      </c>
      <c r="E9500" s="206">
        <v>32919.519999999997</v>
      </c>
      <c r="F9500" s="206">
        <v>37034.46</v>
      </c>
      <c r="G9500" s="205">
        <f t="shared" si="751"/>
        <v>0.42966899864258118</v>
      </c>
      <c r="H9500" s="207">
        <f t="shared" si="752"/>
        <v>0.45</v>
      </c>
      <c r="I9500" s="213">
        <v>392024</v>
      </c>
      <c r="J9500" s="213">
        <v>21561.32</v>
      </c>
      <c r="K9500" s="212">
        <v>31361.919999999998</v>
      </c>
      <c r="L9500" s="212">
        <v>35282.160000000003</v>
      </c>
      <c r="M9500" s="239">
        <f t="shared" si="749"/>
        <v>0.51529999999998832</v>
      </c>
      <c r="N9500" s="239"/>
      <c r="O9500" s="178"/>
      <c r="P9500" s="178"/>
      <c r="Q9500" s="178"/>
      <c r="R9500" s="178"/>
      <c r="S9500" s="178"/>
      <c r="T9500" s="178"/>
      <c r="U9500" s="178"/>
      <c r="V9500" s="178"/>
      <c r="W9500" s="178"/>
      <c r="X9500" s="178"/>
      <c r="Y9500" s="210">
        <f t="shared" si="748"/>
        <v>0.40933904145348232</v>
      </c>
      <c r="Z9500" s="211">
        <f t="shared" si="750"/>
        <v>0.46</v>
      </c>
      <c r="AA9500" s="178"/>
      <c r="AB9500" s="178"/>
      <c r="AC9500" s="178"/>
    </row>
    <row r="9501" spans="2:29" x14ac:dyDescent="0.35">
      <c r="B9501" s="222">
        <v>957800</v>
      </c>
      <c r="C9501" s="208">
        <v>411539</v>
      </c>
      <c r="D9501" s="309">
        <v>22634.639999999999</v>
      </c>
      <c r="E9501" s="206">
        <v>32923.120000000003</v>
      </c>
      <c r="F9501" s="206">
        <v>37038.51</v>
      </c>
      <c r="G9501" s="205">
        <f t="shared" si="751"/>
        <v>0.42967112131969099</v>
      </c>
      <c r="H9501" s="207">
        <f t="shared" si="752"/>
        <v>0.45</v>
      </c>
      <c r="I9501" s="213">
        <v>392068</v>
      </c>
      <c r="J9501" s="213">
        <v>21563.74</v>
      </c>
      <c r="K9501" s="212">
        <v>31365.439999999999</v>
      </c>
      <c r="L9501" s="212">
        <v>35286.120000000003</v>
      </c>
      <c r="M9501" s="239">
        <f t="shared" si="749"/>
        <v>0.51520000000025901</v>
      </c>
      <c r="N9501" s="239"/>
      <c r="O9501" s="178"/>
      <c r="P9501" s="178"/>
      <c r="Q9501" s="178"/>
      <c r="R9501" s="178"/>
      <c r="S9501" s="178"/>
      <c r="T9501" s="178"/>
      <c r="U9501" s="178"/>
      <c r="V9501" s="178"/>
      <c r="W9501" s="178"/>
      <c r="X9501" s="178"/>
      <c r="Y9501" s="210">
        <f t="shared" si="748"/>
        <v>0.4093422426393819</v>
      </c>
      <c r="Z9501" s="211">
        <f t="shared" si="750"/>
        <v>0.44</v>
      </c>
      <c r="AA9501" s="178"/>
      <c r="AB9501" s="178"/>
      <c r="AC9501" s="178"/>
    </row>
    <row r="9502" spans="2:29" x14ac:dyDescent="0.35">
      <c r="B9502" s="222">
        <v>957900</v>
      </c>
      <c r="C9502" s="208">
        <v>411584</v>
      </c>
      <c r="D9502" s="309">
        <v>22637.119999999999</v>
      </c>
      <c r="E9502" s="206">
        <v>32926.720000000001</v>
      </c>
      <c r="F9502" s="206">
        <v>37042.559999999998</v>
      </c>
      <c r="G9502" s="205">
        <f t="shared" si="751"/>
        <v>0.42967324355360687</v>
      </c>
      <c r="H9502" s="207">
        <f t="shared" si="752"/>
        <v>0.45</v>
      </c>
      <c r="I9502" s="213">
        <v>392114</v>
      </c>
      <c r="J9502" s="213">
        <v>21566.27</v>
      </c>
      <c r="K9502" s="212">
        <v>31369.119999999999</v>
      </c>
      <c r="L9502" s="212">
        <v>35290.26</v>
      </c>
      <c r="M9502" s="239">
        <f t="shared" si="749"/>
        <v>0.5152999999999156</v>
      </c>
      <c r="N9502" s="239"/>
      <c r="O9502" s="178"/>
      <c r="P9502" s="178"/>
      <c r="Q9502" s="178"/>
      <c r="R9502" s="178"/>
      <c r="S9502" s="178"/>
      <c r="T9502" s="178"/>
      <c r="U9502" s="178"/>
      <c r="V9502" s="178"/>
      <c r="W9502" s="178"/>
      <c r="X9502" s="178"/>
      <c r="Y9502" s="210">
        <f t="shared" si="748"/>
        <v>0.40934753105752164</v>
      </c>
      <c r="Z9502" s="211">
        <f t="shared" si="750"/>
        <v>0.46</v>
      </c>
      <c r="AA9502" s="178"/>
      <c r="AB9502" s="178"/>
      <c r="AC9502" s="178"/>
    </row>
    <row r="9503" spans="2:29" x14ac:dyDescent="0.35">
      <c r="B9503" s="222">
        <v>958000</v>
      </c>
      <c r="C9503" s="208">
        <v>411629</v>
      </c>
      <c r="D9503" s="309">
        <v>22639.59</v>
      </c>
      <c r="E9503" s="206">
        <v>32930.32</v>
      </c>
      <c r="F9503" s="206">
        <v>37046.61</v>
      </c>
      <c r="G9503" s="205">
        <f t="shared" si="751"/>
        <v>0.42967536534446765</v>
      </c>
      <c r="H9503" s="207">
        <f t="shared" si="752"/>
        <v>0.45</v>
      </c>
      <c r="I9503" s="213">
        <v>392158</v>
      </c>
      <c r="J9503" s="213">
        <v>21568.69</v>
      </c>
      <c r="K9503" s="212">
        <v>31372.639999999999</v>
      </c>
      <c r="L9503" s="212">
        <v>35294.22</v>
      </c>
      <c r="M9503" s="239">
        <f t="shared" si="749"/>
        <v>0.51520000000018629</v>
      </c>
      <c r="N9503" s="239"/>
      <c r="O9503" s="178"/>
      <c r="P9503" s="178"/>
      <c r="Q9503" s="178"/>
      <c r="R9503" s="178"/>
      <c r="S9503" s="178"/>
      <c r="T9503" s="178"/>
      <c r="U9503" s="178"/>
      <c r="V9503" s="178"/>
      <c r="W9503" s="178"/>
      <c r="X9503" s="178"/>
      <c r="Y9503" s="210">
        <f t="shared" si="748"/>
        <v>0.40935073068893529</v>
      </c>
      <c r="Z9503" s="211">
        <f t="shared" si="750"/>
        <v>0.44</v>
      </c>
      <c r="AA9503" s="178"/>
      <c r="AB9503" s="178"/>
      <c r="AC9503" s="178"/>
    </row>
    <row r="9504" spans="2:29" x14ac:dyDescent="0.35">
      <c r="B9504" s="222">
        <v>958100</v>
      </c>
      <c r="C9504" s="208">
        <v>411674</v>
      </c>
      <c r="D9504" s="309">
        <v>22642.07</v>
      </c>
      <c r="E9504" s="206">
        <v>32933.919999999998</v>
      </c>
      <c r="F9504" s="206">
        <v>37050.660000000003</v>
      </c>
      <c r="G9504" s="205">
        <f t="shared" si="751"/>
        <v>0.42967748669241207</v>
      </c>
      <c r="H9504" s="207">
        <f t="shared" si="752"/>
        <v>0.45</v>
      </c>
      <c r="I9504" s="213">
        <v>392204</v>
      </c>
      <c r="J9504" s="213">
        <v>21571.22</v>
      </c>
      <c r="K9504" s="212">
        <v>31376.32</v>
      </c>
      <c r="L9504" s="212">
        <v>35298.36</v>
      </c>
      <c r="M9504" s="239">
        <f t="shared" si="749"/>
        <v>0.51529999999984288</v>
      </c>
      <c r="N9504" s="239"/>
      <c r="O9504" s="178"/>
      <c r="P9504" s="178"/>
      <c r="Q9504" s="178"/>
      <c r="R9504" s="178"/>
      <c r="S9504" s="178"/>
      <c r="T9504" s="178"/>
      <c r="U9504" s="178"/>
      <c r="V9504" s="178"/>
      <c r="W9504" s="178"/>
      <c r="X9504" s="178"/>
      <c r="Y9504" s="210">
        <f t="shared" si="748"/>
        <v>0.40935601711721115</v>
      </c>
      <c r="Z9504" s="211">
        <f t="shared" si="750"/>
        <v>0.46</v>
      </c>
      <c r="AA9504" s="178"/>
      <c r="AB9504" s="178"/>
      <c r="AC9504" s="178"/>
    </row>
    <row r="9505" spans="2:29" x14ac:dyDescent="0.35">
      <c r="B9505" s="222">
        <v>958200</v>
      </c>
      <c r="C9505" s="208">
        <v>411719</v>
      </c>
      <c r="D9505" s="309">
        <v>22644.54</v>
      </c>
      <c r="E9505" s="206">
        <v>32937.519999999997</v>
      </c>
      <c r="F9505" s="206">
        <v>37054.71</v>
      </c>
      <c r="G9505" s="205">
        <f t="shared" si="751"/>
        <v>0.42967960759757878</v>
      </c>
      <c r="H9505" s="207">
        <f t="shared" si="752"/>
        <v>0.45</v>
      </c>
      <c r="I9505" s="213">
        <v>392248</v>
      </c>
      <c r="J9505" s="213">
        <v>21573.64</v>
      </c>
      <c r="K9505" s="212">
        <v>31379.84</v>
      </c>
      <c r="L9505" s="212">
        <v>35302.32</v>
      </c>
      <c r="M9505" s="239">
        <f t="shared" si="749"/>
        <v>0.51519999999996802</v>
      </c>
      <c r="N9505" s="239"/>
      <c r="O9505" s="178"/>
      <c r="P9505" s="178"/>
      <c r="Q9505" s="178"/>
      <c r="R9505" s="178"/>
      <c r="S9505" s="178"/>
      <c r="T9505" s="178"/>
      <c r="U9505" s="178"/>
      <c r="V9505" s="178"/>
      <c r="W9505" s="178"/>
      <c r="X9505" s="178"/>
      <c r="Y9505" s="210">
        <f t="shared" si="748"/>
        <v>0.40935921519515761</v>
      </c>
      <c r="Z9505" s="211">
        <f t="shared" si="750"/>
        <v>0.44</v>
      </c>
      <c r="AA9505" s="178"/>
      <c r="AB9505" s="178"/>
      <c r="AC9505" s="178"/>
    </row>
    <row r="9506" spans="2:29" x14ac:dyDescent="0.35">
      <c r="B9506" s="222">
        <v>958300</v>
      </c>
      <c r="C9506" s="208">
        <v>411764</v>
      </c>
      <c r="D9506" s="309">
        <v>22647.02</v>
      </c>
      <c r="E9506" s="206">
        <v>32941.120000000003</v>
      </c>
      <c r="F9506" s="206">
        <v>37058.76</v>
      </c>
      <c r="G9506" s="205">
        <f t="shared" si="751"/>
        <v>0.42968172806010646</v>
      </c>
      <c r="H9506" s="207">
        <f t="shared" si="752"/>
        <v>0.45</v>
      </c>
      <c r="I9506" s="213">
        <v>392294</v>
      </c>
      <c r="J9506" s="213">
        <v>21576.17</v>
      </c>
      <c r="K9506" s="212">
        <v>31383.52</v>
      </c>
      <c r="L9506" s="212">
        <v>35306.46</v>
      </c>
      <c r="M9506" s="239">
        <f t="shared" si="749"/>
        <v>0.51530000000027942</v>
      </c>
      <c r="N9506" s="239"/>
      <c r="O9506" s="178"/>
      <c r="P9506" s="178"/>
      <c r="Q9506" s="178"/>
      <c r="R9506" s="178"/>
      <c r="S9506" s="178"/>
      <c r="T9506" s="178"/>
      <c r="U9506" s="178"/>
      <c r="V9506" s="178"/>
      <c r="W9506" s="178"/>
      <c r="X9506" s="178"/>
      <c r="Y9506" s="210">
        <f t="shared" si="748"/>
        <v>0.4093644996347699</v>
      </c>
      <c r="Z9506" s="211">
        <f t="shared" si="750"/>
        <v>0.46</v>
      </c>
      <c r="AA9506" s="178"/>
      <c r="AB9506" s="178"/>
      <c r="AC9506" s="178"/>
    </row>
    <row r="9507" spans="2:29" x14ac:dyDescent="0.35">
      <c r="B9507" s="222">
        <v>958400</v>
      </c>
      <c r="C9507" s="208">
        <v>411809</v>
      </c>
      <c r="D9507" s="309">
        <v>22649.49</v>
      </c>
      <c r="E9507" s="206">
        <v>32944.720000000001</v>
      </c>
      <c r="F9507" s="206">
        <v>37062.81</v>
      </c>
      <c r="G9507" s="205">
        <f t="shared" si="751"/>
        <v>0.42968384808013355</v>
      </c>
      <c r="H9507" s="207">
        <f t="shared" si="752"/>
        <v>0.45</v>
      </c>
      <c r="I9507" s="213">
        <v>392338</v>
      </c>
      <c r="J9507" s="213">
        <v>21578.59</v>
      </c>
      <c r="K9507" s="212">
        <v>31387.040000000001</v>
      </c>
      <c r="L9507" s="212">
        <v>35310.42</v>
      </c>
      <c r="M9507" s="239">
        <f t="shared" si="749"/>
        <v>0.51519999999982247</v>
      </c>
      <c r="N9507" s="239"/>
      <c r="O9507" s="178"/>
      <c r="P9507" s="178"/>
      <c r="Q9507" s="178"/>
      <c r="R9507" s="178"/>
      <c r="S9507" s="178"/>
      <c r="T9507" s="178"/>
      <c r="U9507" s="178"/>
      <c r="V9507" s="178"/>
      <c r="W9507" s="178"/>
      <c r="X9507" s="178"/>
      <c r="Y9507" s="210">
        <f t="shared" si="748"/>
        <v>0.40936769616026714</v>
      </c>
      <c r="Z9507" s="211">
        <f t="shared" si="750"/>
        <v>0.44</v>
      </c>
      <c r="AA9507" s="178"/>
      <c r="AB9507" s="178"/>
      <c r="AC9507" s="178"/>
    </row>
    <row r="9508" spans="2:29" x14ac:dyDescent="0.35">
      <c r="B9508" s="222">
        <v>958500</v>
      </c>
      <c r="C9508" s="208">
        <v>411854</v>
      </c>
      <c r="D9508" s="309">
        <v>22651.97</v>
      </c>
      <c r="E9508" s="206">
        <v>32948.32</v>
      </c>
      <c r="F9508" s="206">
        <v>37066.86</v>
      </c>
      <c r="G9508" s="205">
        <f t="shared" si="751"/>
        <v>0.42968596765779865</v>
      </c>
      <c r="H9508" s="207">
        <f t="shared" si="752"/>
        <v>0.45</v>
      </c>
      <c r="I9508" s="213">
        <v>392384</v>
      </c>
      <c r="J9508" s="213">
        <v>21581.119999999999</v>
      </c>
      <c r="K9508" s="212">
        <v>31390.720000000001</v>
      </c>
      <c r="L9508" s="212">
        <v>35314.559999999998</v>
      </c>
      <c r="M9508" s="239">
        <f t="shared" si="749"/>
        <v>0.51529999999955178</v>
      </c>
      <c r="N9508" s="239"/>
      <c r="O9508" s="178"/>
      <c r="P9508" s="178"/>
      <c r="Q9508" s="178"/>
      <c r="R9508" s="178"/>
      <c r="S9508" s="178"/>
      <c r="T9508" s="178"/>
      <c r="U9508" s="178"/>
      <c r="V9508" s="178"/>
      <c r="W9508" s="178"/>
      <c r="X9508" s="178"/>
      <c r="Y9508" s="210">
        <f t="shared" si="748"/>
        <v>0.40937297861241523</v>
      </c>
      <c r="Z9508" s="211">
        <f t="shared" si="750"/>
        <v>0.46</v>
      </c>
      <c r="AA9508" s="178"/>
      <c r="AB9508" s="178"/>
      <c r="AC9508" s="178"/>
    </row>
    <row r="9509" spans="2:29" x14ac:dyDescent="0.35">
      <c r="B9509" s="222">
        <v>958600</v>
      </c>
      <c r="C9509" s="208">
        <v>411899</v>
      </c>
      <c r="D9509" s="309">
        <v>22654.44</v>
      </c>
      <c r="E9509" s="206">
        <v>32951.919999999998</v>
      </c>
      <c r="F9509" s="206">
        <v>37070.910000000003</v>
      </c>
      <c r="G9509" s="205">
        <f t="shared" si="751"/>
        <v>0.42968808679324016</v>
      </c>
      <c r="H9509" s="207">
        <f t="shared" si="752"/>
        <v>0.45</v>
      </c>
      <c r="I9509" s="213">
        <v>392428</v>
      </c>
      <c r="J9509" s="213">
        <v>21583.54</v>
      </c>
      <c r="K9509" s="212">
        <v>31394.240000000002</v>
      </c>
      <c r="L9509" s="212">
        <v>35318.519999999997</v>
      </c>
      <c r="M9509" s="239">
        <f t="shared" si="749"/>
        <v>0.51519999999974975</v>
      </c>
      <c r="N9509" s="239"/>
      <c r="O9509" s="178"/>
      <c r="P9509" s="178"/>
      <c r="Q9509" s="178"/>
      <c r="R9509" s="178"/>
      <c r="S9509" s="178"/>
      <c r="T9509" s="178"/>
      <c r="U9509" s="178"/>
      <c r="V9509" s="178"/>
      <c r="W9509" s="178"/>
      <c r="X9509" s="178"/>
      <c r="Y9509" s="210">
        <f t="shared" si="748"/>
        <v>0.40937617358648026</v>
      </c>
      <c r="Z9509" s="211">
        <f t="shared" si="750"/>
        <v>0.44</v>
      </c>
      <c r="AA9509" s="178"/>
      <c r="AB9509" s="178"/>
      <c r="AC9509" s="178"/>
    </row>
    <row r="9510" spans="2:29" x14ac:dyDescent="0.35">
      <c r="B9510" s="222">
        <v>958700</v>
      </c>
      <c r="C9510" s="208">
        <v>411944</v>
      </c>
      <c r="D9510" s="309">
        <v>22656.92</v>
      </c>
      <c r="E9510" s="206">
        <v>32955.519999999997</v>
      </c>
      <c r="F9510" s="206">
        <v>37074.959999999999</v>
      </c>
      <c r="G9510" s="205">
        <f t="shared" si="751"/>
        <v>0.42969020548659642</v>
      </c>
      <c r="H9510" s="207">
        <f t="shared" si="752"/>
        <v>0.45</v>
      </c>
      <c r="I9510" s="213">
        <v>392474</v>
      </c>
      <c r="J9510" s="213">
        <v>21586.07</v>
      </c>
      <c r="K9510" s="212">
        <v>31397.919999999998</v>
      </c>
      <c r="L9510" s="212">
        <v>35322.660000000003</v>
      </c>
      <c r="M9510" s="239">
        <f t="shared" si="749"/>
        <v>0.51529999999998832</v>
      </c>
      <c r="N9510" s="239"/>
      <c r="O9510" s="178"/>
      <c r="P9510" s="178"/>
      <c r="Q9510" s="178"/>
      <c r="R9510" s="178"/>
      <c r="S9510" s="178"/>
      <c r="T9510" s="178"/>
      <c r="U9510" s="178"/>
      <c r="V9510" s="178"/>
      <c r="W9510" s="178"/>
      <c r="X9510" s="178"/>
      <c r="Y9510" s="210">
        <f t="shared" si="748"/>
        <v>0.40938145405236259</v>
      </c>
      <c r="Z9510" s="211">
        <f t="shared" si="750"/>
        <v>0.46</v>
      </c>
      <c r="AA9510" s="178"/>
      <c r="AB9510" s="178"/>
      <c r="AC9510" s="178"/>
    </row>
    <row r="9511" spans="2:29" x14ac:dyDescent="0.35">
      <c r="B9511" s="222">
        <v>958800</v>
      </c>
      <c r="C9511" s="208">
        <v>411989</v>
      </c>
      <c r="D9511" s="309">
        <v>22659.39</v>
      </c>
      <c r="E9511" s="206">
        <v>32959.120000000003</v>
      </c>
      <c r="F9511" s="206">
        <v>37079.01</v>
      </c>
      <c r="G9511" s="205">
        <f t="shared" si="751"/>
        <v>0.42969232373800587</v>
      </c>
      <c r="H9511" s="207">
        <f t="shared" si="752"/>
        <v>0.45</v>
      </c>
      <c r="I9511" s="213">
        <v>392518</v>
      </c>
      <c r="J9511" s="213">
        <v>21588.49</v>
      </c>
      <c r="K9511" s="212">
        <v>31401.439999999999</v>
      </c>
      <c r="L9511" s="212">
        <v>35326.620000000003</v>
      </c>
      <c r="M9511" s="239">
        <f t="shared" si="749"/>
        <v>0.51520000000025901</v>
      </c>
      <c r="N9511" s="239"/>
      <c r="O9511" s="178"/>
      <c r="P9511" s="178"/>
      <c r="Q9511" s="178"/>
      <c r="R9511" s="178"/>
      <c r="S9511" s="178"/>
      <c r="T9511" s="178"/>
      <c r="U9511" s="178"/>
      <c r="V9511" s="178"/>
      <c r="W9511" s="178"/>
      <c r="X9511" s="178"/>
      <c r="Y9511" s="210">
        <f t="shared" si="748"/>
        <v>0.40938464747601166</v>
      </c>
      <c r="Z9511" s="211">
        <f t="shared" si="750"/>
        <v>0.44</v>
      </c>
      <c r="AA9511" s="178"/>
      <c r="AB9511" s="178"/>
      <c r="AC9511" s="178"/>
    </row>
    <row r="9512" spans="2:29" x14ac:dyDescent="0.35">
      <c r="B9512" s="222">
        <v>958900</v>
      </c>
      <c r="C9512" s="208">
        <v>412034</v>
      </c>
      <c r="D9512" s="309">
        <v>22661.87</v>
      </c>
      <c r="E9512" s="206">
        <v>32962.720000000001</v>
      </c>
      <c r="F9512" s="206">
        <v>37083.06</v>
      </c>
      <c r="G9512" s="205">
        <f t="shared" si="751"/>
        <v>0.42969444154760661</v>
      </c>
      <c r="H9512" s="207">
        <f t="shared" si="752"/>
        <v>0.45</v>
      </c>
      <c r="I9512" s="213">
        <v>392564</v>
      </c>
      <c r="J9512" s="213">
        <v>21591.02</v>
      </c>
      <c r="K9512" s="212">
        <v>31405.119999999999</v>
      </c>
      <c r="L9512" s="212">
        <v>35330.76</v>
      </c>
      <c r="M9512" s="239">
        <f t="shared" si="749"/>
        <v>0.5152999999999156</v>
      </c>
      <c r="N9512" s="239"/>
      <c r="O9512" s="178"/>
      <c r="P9512" s="178"/>
      <c r="Q9512" s="178"/>
      <c r="R9512" s="178"/>
      <c r="S9512" s="178"/>
      <c r="T9512" s="178"/>
      <c r="U9512" s="178"/>
      <c r="V9512" s="178"/>
      <c r="W9512" s="178"/>
      <c r="X9512" s="178"/>
      <c r="Y9512" s="210">
        <f t="shared" si="748"/>
        <v>0.40938992595682555</v>
      </c>
      <c r="Z9512" s="211">
        <f t="shared" si="750"/>
        <v>0.46</v>
      </c>
      <c r="AA9512" s="178"/>
      <c r="AB9512" s="178"/>
      <c r="AC9512" s="178"/>
    </row>
    <row r="9513" spans="2:29" x14ac:dyDescent="0.35">
      <c r="B9513" s="222">
        <v>959000</v>
      </c>
      <c r="C9513" s="208">
        <v>412079</v>
      </c>
      <c r="D9513" s="309">
        <v>22664.34</v>
      </c>
      <c r="E9513" s="206">
        <v>32966.32</v>
      </c>
      <c r="F9513" s="206">
        <v>37087.11</v>
      </c>
      <c r="G9513" s="205">
        <f t="shared" si="751"/>
        <v>0.42969655891553704</v>
      </c>
      <c r="H9513" s="207">
        <f t="shared" si="752"/>
        <v>0.45</v>
      </c>
      <c r="I9513" s="213">
        <v>392608</v>
      </c>
      <c r="J9513" s="213">
        <v>21593.439999999999</v>
      </c>
      <c r="K9513" s="212">
        <v>31408.639999999999</v>
      </c>
      <c r="L9513" s="212">
        <v>35334.720000000001</v>
      </c>
      <c r="M9513" s="239">
        <f t="shared" si="749"/>
        <v>0.51520000000018629</v>
      </c>
      <c r="N9513" s="239"/>
      <c r="O9513" s="178"/>
      <c r="P9513" s="178"/>
      <c r="Q9513" s="178"/>
      <c r="R9513" s="178"/>
      <c r="S9513" s="178"/>
      <c r="T9513" s="178"/>
      <c r="U9513" s="178"/>
      <c r="V9513" s="178"/>
      <c r="W9513" s="178"/>
      <c r="X9513" s="178"/>
      <c r="Y9513" s="210">
        <f t="shared" si="748"/>
        <v>0.40939311783107402</v>
      </c>
      <c r="Z9513" s="211">
        <f t="shared" si="750"/>
        <v>0.44</v>
      </c>
      <c r="AA9513" s="178"/>
      <c r="AB9513" s="178"/>
      <c r="AC9513" s="178"/>
    </row>
    <row r="9514" spans="2:29" x14ac:dyDescent="0.35">
      <c r="B9514" s="222">
        <v>959100</v>
      </c>
      <c r="C9514" s="208">
        <v>412124</v>
      </c>
      <c r="D9514" s="309">
        <v>22666.82</v>
      </c>
      <c r="E9514" s="206">
        <v>32969.919999999998</v>
      </c>
      <c r="F9514" s="206">
        <v>37091.160000000003</v>
      </c>
      <c r="G9514" s="205">
        <f t="shared" si="751"/>
        <v>0.42969867584193516</v>
      </c>
      <c r="H9514" s="207">
        <f t="shared" si="752"/>
        <v>0.45</v>
      </c>
      <c r="I9514" s="213">
        <v>392654</v>
      </c>
      <c r="J9514" s="213">
        <v>21595.97</v>
      </c>
      <c r="K9514" s="212">
        <v>31412.32</v>
      </c>
      <c r="L9514" s="212">
        <v>35338.86</v>
      </c>
      <c r="M9514" s="239">
        <f t="shared" si="749"/>
        <v>0.51529999999984288</v>
      </c>
      <c r="N9514" s="239"/>
      <c r="O9514" s="178"/>
      <c r="P9514" s="178"/>
      <c r="Q9514" s="178"/>
      <c r="R9514" s="178"/>
      <c r="S9514" s="178"/>
      <c r="T9514" s="178"/>
      <c r="U9514" s="178"/>
      <c r="V9514" s="178"/>
      <c r="W9514" s="178"/>
      <c r="X9514" s="178"/>
      <c r="Y9514" s="210">
        <f t="shared" si="748"/>
        <v>0.40939839432801584</v>
      </c>
      <c r="Z9514" s="211">
        <f t="shared" si="750"/>
        <v>0.46</v>
      </c>
      <c r="AA9514" s="178"/>
      <c r="AB9514" s="178"/>
      <c r="AC9514" s="178"/>
    </row>
    <row r="9515" spans="2:29" x14ac:dyDescent="0.35">
      <c r="B9515" s="222">
        <v>959200</v>
      </c>
      <c r="C9515" s="208">
        <v>412169</v>
      </c>
      <c r="D9515" s="309">
        <v>22669.29</v>
      </c>
      <c r="E9515" s="206">
        <v>32973.519999999997</v>
      </c>
      <c r="F9515" s="206">
        <v>37095.21</v>
      </c>
      <c r="G9515" s="205">
        <f t="shared" si="751"/>
        <v>0.42970079232693914</v>
      </c>
      <c r="H9515" s="207">
        <f t="shared" si="752"/>
        <v>0.45</v>
      </c>
      <c r="I9515" s="213">
        <v>392698</v>
      </c>
      <c r="J9515" s="213">
        <v>21598.39</v>
      </c>
      <c r="K9515" s="212">
        <v>31415.84</v>
      </c>
      <c r="L9515" s="212">
        <v>35342.82</v>
      </c>
      <c r="M9515" s="239">
        <f t="shared" si="749"/>
        <v>0.51519999999996802</v>
      </c>
      <c r="N9515" s="239"/>
      <c r="O9515" s="178"/>
      <c r="P9515" s="178"/>
      <c r="Q9515" s="178"/>
      <c r="R9515" s="178"/>
      <c r="S9515" s="178"/>
      <c r="T9515" s="178"/>
      <c r="U9515" s="178"/>
      <c r="V9515" s="178"/>
      <c r="W9515" s="178"/>
      <c r="X9515" s="178"/>
      <c r="Y9515" s="210">
        <f t="shared" si="748"/>
        <v>0.40940158465387821</v>
      </c>
      <c r="Z9515" s="211">
        <f t="shared" si="750"/>
        <v>0.44</v>
      </c>
      <c r="AA9515" s="178"/>
      <c r="AB9515" s="178"/>
      <c r="AC9515" s="178"/>
    </row>
    <row r="9516" spans="2:29" x14ac:dyDescent="0.35">
      <c r="B9516" s="222">
        <v>959300</v>
      </c>
      <c r="C9516" s="208">
        <v>412214</v>
      </c>
      <c r="D9516" s="309">
        <v>22671.77</v>
      </c>
      <c r="E9516" s="206">
        <v>32977.120000000003</v>
      </c>
      <c r="F9516" s="206">
        <v>37099.26</v>
      </c>
      <c r="G9516" s="205">
        <f t="shared" si="751"/>
        <v>0.42970290837068698</v>
      </c>
      <c r="H9516" s="207">
        <f t="shared" si="752"/>
        <v>0.45</v>
      </c>
      <c r="I9516" s="213">
        <v>392744</v>
      </c>
      <c r="J9516" s="213">
        <v>21600.92</v>
      </c>
      <c r="K9516" s="212">
        <v>31419.52</v>
      </c>
      <c r="L9516" s="212">
        <v>35346.959999999999</v>
      </c>
      <c r="M9516" s="239">
        <f t="shared" si="749"/>
        <v>0.51530000000027942</v>
      </c>
      <c r="N9516" s="239"/>
      <c r="O9516" s="178"/>
      <c r="P9516" s="178"/>
      <c r="Q9516" s="178"/>
      <c r="R9516" s="178"/>
      <c r="S9516" s="178"/>
      <c r="T9516" s="178"/>
      <c r="U9516" s="178"/>
      <c r="V9516" s="178"/>
      <c r="W9516" s="178"/>
      <c r="X9516" s="178"/>
      <c r="Y9516" s="210">
        <f t="shared" si="748"/>
        <v>0.40940685916814346</v>
      </c>
      <c r="Z9516" s="211">
        <f t="shared" si="750"/>
        <v>0.46</v>
      </c>
      <c r="AA9516" s="178"/>
      <c r="AB9516" s="178"/>
      <c r="AC9516" s="178"/>
    </row>
    <row r="9517" spans="2:29" x14ac:dyDescent="0.35">
      <c r="B9517" s="222">
        <v>959400</v>
      </c>
      <c r="C9517" s="208">
        <v>412259</v>
      </c>
      <c r="D9517" s="309">
        <v>22674.240000000002</v>
      </c>
      <c r="E9517" s="206">
        <v>32980.720000000001</v>
      </c>
      <c r="F9517" s="206">
        <v>37103.31</v>
      </c>
      <c r="G9517" s="205">
        <f t="shared" si="751"/>
        <v>0.42970502397331667</v>
      </c>
      <c r="H9517" s="207">
        <f t="shared" si="752"/>
        <v>0.45</v>
      </c>
      <c r="I9517" s="213">
        <v>392788</v>
      </c>
      <c r="J9517" s="213">
        <v>21603.34</v>
      </c>
      <c r="K9517" s="212">
        <v>31423.040000000001</v>
      </c>
      <c r="L9517" s="212">
        <v>35350.92</v>
      </c>
      <c r="M9517" s="239">
        <f t="shared" si="749"/>
        <v>0.51519999999982247</v>
      </c>
      <c r="N9517" s="239"/>
      <c r="O9517" s="178"/>
      <c r="P9517" s="178"/>
      <c r="Q9517" s="178"/>
      <c r="R9517" s="178"/>
      <c r="S9517" s="178"/>
      <c r="T9517" s="178"/>
      <c r="U9517" s="178"/>
      <c r="V9517" s="178"/>
      <c r="W9517" s="178"/>
      <c r="X9517" s="178"/>
      <c r="Y9517" s="210">
        <f t="shared" si="748"/>
        <v>0.40941004794663333</v>
      </c>
      <c r="Z9517" s="211">
        <f t="shared" si="750"/>
        <v>0.44</v>
      </c>
      <c r="AA9517" s="178"/>
      <c r="AB9517" s="178"/>
      <c r="AC9517" s="178"/>
    </row>
    <row r="9518" spans="2:29" x14ac:dyDescent="0.35">
      <c r="B9518" s="222">
        <v>959500</v>
      </c>
      <c r="C9518" s="208">
        <v>412304</v>
      </c>
      <c r="D9518" s="309">
        <v>22676.720000000001</v>
      </c>
      <c r="E9518" s="206">
        <v>32984.32</v>
      </c>
      <c r="F9518" s="206">
        <v>37107.360000000001</v>
      </c>
      <c r="G9518" s="205">
        <f t="shared" si="751"/>
        <v>0.42970713913496611</v>
      </c>
      <c r="H9518" s="207">
        <f t="shared" si="752"/>
        <v>0.45</v>
      </c>
      <c r="I9518" s="213">
        <v>392834</v>
      </c>
      <c r="J9518" s="213">
        <v>21605.87</v>
      </c>
      <c r="K9518" s="212">
        <v>31426.720000000001</v>
      </c>
      <c r="L9518" s="212">
        <v>35355.06</v>
      </c>
      <c r="M9518" s="239">
        <f t="shared" si="749"/>
        <v>0.51529999999955178</v>
      </c>
      <c r="N9518" s="239"/>
      <c r="O9518" s="178"/>
      <c r="P9518" s="178"/>
      <c r="Q9518" s="178"/>
      <c r="R9518" s="178"/>
      <c r="S9518" s="178"/>
      <c r="T9518" s="178"/>
      <c r="U9518" s="178"/>
      <c r="V9518" s="178"/>
      <c r="W9518" s="178"/>
      <c r="X9518" s="178"/>
      <c r="Y9518" s="210">
        <f t="shared" si="748"/>
        <v>0.40941532047941637</v>
      </c>
      <c r="Z9518" s="211">
        <f t="shared" si="750"/>
        <v>0.46</v>
      </c>
      <c r="AA9518" s="178"/>
      <c r="AB9518" s="178"/>
      <c r="AC9518" s="178"/>
    </row>
    <row r="9519" spans="2:29" x14ac:dyDescent="0.35">
      <c r="B9519" s="222">
        <v>959600</v>
      </c>
      <c r="C9519" s="208">
        <v>412349</v>
      </c>
      <c r="D9519" s="309">
        <v>22679.19</v>
      </c>
      <c r="E9519" s="206">
        <v>32987.919999999998</v>
      </c>
      <c r="F9519" s="206">
        <v>37111.410000000003</v>
      </c>
      <c r="G9519" s="205">
        <f t="shared" si="751"/>
        <v>0.42970925385577324</v>
      </c>
      <c r="H9519" s="207">
        <f t="shared" si="752"/>
        <v>0.45</v>
      </c>
      <c r="I9519" s="213">
        <v>392878</v>
      </c>
      <c r="J9519" s="213">
        <v>21608.29</v>
      </c>
      <c r="K9519" s="212">
        <v>31430.240000000002</v>
      </c>
      <c r="L9519" s="212">
        <v>35359.019999999997</v>
      </c>
      <c r="M9519" s="239">
        <f t="shared" si="749"/>
        <v>0.51519999999974975</v>
      </c>
      <c r="N9519" s="239"/>
      <c r="O9519" s="178"/>
      <c r="P9519" s="178"/>
      <c r="Q9519" s="178"/>
      <c r="R9519" s="178"/>
      <c r="S9519" s="178"/>
      <c r="T9519" s="178"/>
      <c r="U9519" s="178"/>
      <c r="V9519" s="178"/>
      <c r="W9519" s="178"/>
      <c r="X9519" s="178"/>
      <c r="Y9519" s="210">
        <f t="shared" si="748"/>
        <v>0.40941850771154648</v>
      </c>
      <c r="Z9519" s="211">
        <f t="shared" si="750"/>
        <v>0.44</v>
      </c>
      <c r="AA9519" s="178"/>
      <c r="AB9519" s="178"/>
      <c r="AC9519" s="178"/>
    </row>
    <row r="9520" spans="2:29" x14ac:dyDescent="0.35">
      <c r="B9520" s="222">
        <v>959700</v>
      </c>
      <c r="C9520" s="208">
        <v>412394</v>
      </c>
      <c r="D9520" s="309">
        <v>22681.67</v>
      </c>
      <c r="E9520" s="206">
        <v>32991.519999999997</v>
      </c>
      <c r="F9520" s="206">
        <v>37115.46</v>
      </c>
      <c r="G9520" s="205">
        <f t="shared" si="751"/>
        <v>0.42971136813587579</v>
      </c>
      <c r="H9520" s="207">
        <f t="shared" si="752"/>
        <v>0.45</v>
      </c>
      <c r="I9520" s="213">
        <v>392924</v>
      </c>
      <c r="J9520" s="213">
        <v>21610.82</v>
      </c>
      <c r="K9520" s="212">
        <v>31433.919999999998</v>
      </c>
      <c r="L9520" s="212">
        <v>35363.160000000003</v>
      </c>
      <c r="M9520" s="239">
        <f t="shared" si="749"/>
        <v>0.51529999999998832</v>
      </c>
      <c r="N9520" s="239"/>
      <c r="O9520" s="178"/>
      <c r="P9520" s="178"/>
      <c r="Q9520" s="178"/>
      <c r="R9520" s="178"/>
      <c r="S9520" s="178"/>
      <c r="T9520" s="178"/>
      <c r="U9520" s="178"/>
      <c r="V9520" s="178"/>
      <c r="W9520" s="178"/>
      <c r="X9520" s="178"/>
      <c r="Y9520" s="210">
        <f t="shared" si="748"/>
        <v>0.40942377826404086</v>
      </c>
      <c r="Z9520" s="211">
        <f t="shared" si="750"/>
        <v>0.46</v>
      </c>
      <c r="AA9520" s="178"/>
      <c r="AB9520" s="178"/>
      <c r="AC9520" s="178"/>
    </row>
    <row r="9521" spans="2:29" x14ac:dyDescent="0.35">
      <c r="B9521" s="222">
        <v>959800</v>
      </c>
      <c r="C9521" s="208">
        <v>412439</v>
      </c>
      <c r="D9521" s="309">
        <v>22684.14</v>
      </c>
      <c r="E9521" s="206">
        <v>32995.120000000003</v>
      </c>
      <c r="F9521" s="206">
        <v>37119.51</v>
      </c>
      <c r="G9521" s="205">
        <f t="shared" si="751"/>
        <v>0.42971348197541154</v>
      </c>
      <c r="H9521" s="207">
        <f t="shared" si="752"/>
        <v>0.45</v>
      </c>
      <c r="I9521" s="213">
        <v>392968</v>
      </c>
      <c r="J9521" s="213">
        <v>21613.24</v>
      </c>
      <c r="K9521" s="212">
        <v>31437.439999999999</v>
      </c>
      <c r="L9521" s="212">
        <v>35367.120000000003</v>
      </c>
      <c r="M9521" s="239">
        <f t="shared" si="749"/>
        <v>0.51520000000025901</v>
      </c>
      <c r="N9521" s="239"/>
      <c r="O9521" s="178"/>
      <c r="P9521" s="178"/>
      <c r="Q9521" s="178"/>
      <c r="R9521" s="178"/>
      <c r="S9521" s="178"/>
      <c r="T9521" s="178"/>
      <c r="U9521" s="178"/>
      <c r="V9521" s="178"/>
      <c r="W9521" s="178"/>
      <c r="X9521" s="178"/>
      <c r="Y9521" s="210">
        <f t="shared" si="748"/>
        <v>0.40942696395082306</v>
      </c>
      <c r="Z9521" s="211">
        <f t="shared" si="750"/>
        <v>0.44</v>
      </c>
      <c r="AA9521" s="178"/>
      <c r="AB9521" s="178"/>
      <c r="AC9521" s="178"/>
    </row>
    <row r="9522" spans="2:29" x14ac:dyDescent="0.35">
      <c r="B9522" s="222">
        <v>959900</v>
      </c>
      <c r="C9522" s="208">
        <v>412484</v>
      </c>
      <c r="D9522" s="309">
        <v>22686.62</v>
      </c>
      <c r="E9522" s="206">
        <v>32998.720000000001</v>
      </c>
      <c r="F9522" s="206">
        <v>37123.56</v>
      </c>
      <c r="G9522" s="205">
        <f t="shared" si="751"/>
        <v>0.4297155953745182</v>
      </c>
      <c r="H9522" s="207">
        <f t="shared" si="752"/>
        <v>0.45</v>
      </c>
      <c r="I9522" s="213">
        <v>393014</v>
      </c>
      <c r="J9522" s="213">
        <v>21615.77</v>
      </c>
      <c r="K9522" s="212">
        <v>31441.119999999999</v>
      </c>
      <c r="L9522" s="212">
        <v>35371.26</v>
      </c>
      <c r="M9522" s="239">
        <f t="shared" si="749"/>
        <v>0.5152999999999156</v>
      </c>
      <c r="N9522" s="239"/>
      <c r="O9522" s="178"/>
      <c r="P9522" s="178"/>
      <c r="Q9522" s="178"/>
      <c r="R9522" s="178"/>
      <c r="S9522" s="178"/>
      <c r="T9522" s="178"/>
      <c r="U9522" s="178"/>
      <c r="V9522" s="178"/>
      <c r="W9522" s="178"/>
      <c r="X9522" s="178"/>
      <c r="Y9522" s="210">
        <f t="shared" si="748"/>
        <v>0.40943223252422128</v>
      </c>
      <c r="Z9522" s="211">
        <f t="shared" si="750"/>
        <v>0.46</v>
      </c>
      <c r="AA9522" s="178"/>
      <c r="AB9522" s="178"/>
      <c r="AC9522" s="178"/>
    </row>
    <row r="9523" spans="2:29" x14ac:dyDescent="0.35">
      <c r="B9523" s="222">
        <v>960000</v>
      </c>
      <c r="C9523" s="208">
        <v>412529</v>
      </c>
      <c r="D9523" s="309">
        <v>22689.09</v>
      </c>
      <c r="E9523" s="206">
        <v>33002.32</v>
      </c>
      <c r="F9523" s="206">
        <v>37127.61</v>
      </c>
      <c r="G9523" s="205">
        <f t="shared" si="751"/>
        <v>0.42971770833333334</v>
      </c>
      <c r="H9523" s="207">
        <f t="shared" si="752"/>
        <v>0.45</v>
      </c>
      <c r="I9523" s="213">
        <v>393058</v>
      </c>
      <c r="J9523" s="213">
        <v>21618.19</v>
      </c>
      <c r="K9523" s="212">
        <v>31444.639999999999</v>
      </c>
      <c r="L9523" s="212">
        <v>35375.22</v>
      </c>
      <c r="M9523" s="239">
        <f t="shared" si="749"/>
        <v>0.51520000000018629</v>
      </c>
      <c r="N9523" s="239"/>
      <c r="O9523" s="178"/>
      <c r="P9523" s="178"/>
      <c r="Q9523" s="178"/>
      <c r="R9523" s="178"/>
      <c r="S9523" s="178"/>
      <c r="T9523" s="178"/>
      <c r="U9523" s="178"/>
      <c r="V9523" s="178"/>
      <c r="W9523" s="178"/>
      <c r="X9523" s="178"/>
      <c r="Y9523" s="210">
        <f t="shared" si="748"/>
        <v>0.40943541666666666</v>
      </c>
      <c r="Z9523" s="211">
        <f t="shared" si="750"/>
        <v>0.44</v>
      </c>
      <c r="AA9523" s="178"/>
      <c r="AB9523" s="178"/>
      <c r="AC9523" s="178"/>
    </row>
    <row r="9524" spans="2:29" x14ac:dyDescent="0.35">
      <c r="B9524" s="222">
        <v>960100</v>
      </c>
      <c r="C9524" s="208">
        <v>412574</v>
      </c>
      <c r="D9524" s="309">
        <v>22691.57</v>
      </c>
      <c r="E9524" s="206">
        <v>33005.919999999998</v>
      </c>
      <c r="F9524" s="206">
        <v>37131.660000000003</v>
      </c>
      <c r="G9524" s="205">
        <f t="shared" si="751"/>
        <v>0.42971982085199456</v>
      </c>
      <c r="H9524" s="207">
        <f t="shared" si="752"/>
        <v>0.45</v>
      </c>
      <c r="I9524" s="213">
        <v>393104</v>
      </c>
      <c r="J9524" s="213">
        <v>21620.720000000001</v>
      </c>
      <c r="K9524" s="212">
        <v>31448.32</v>
      </c>
      <c r="L9524" s="212">
        <v>35379.360000000001</v>
      </c>
      <c r="M9524" s="239">
        <f t="shared" si="749"/>
        <v>0.51529999999984288</v>
      </c>
      <c r="N9524" s="239"/>
      <c r="O9524" s="178"/>
      <c r="P9524" s="178"/>
      <c r="Q9524" s="178"/>
      <c r="R9524" s="178"/>
      <c r="S9524" s="178"/>
      <c r="T9524" s="178"/>
      <c r="U9524" s="178"/>
      <c r="V9524" s="178"/>
      <c r="W9524" s="178"/>
      <c r="X9524" s="178"/>
      <c r="Y9524" s="210">
        <f t="shared" si="748"/>
        <v>0.40944068326216021</v>
      </c>
      <c r="Z9524" s="211">
        <f t="shared" si="750"/>
        <v>0.46</v>
      </c>
      <c r="AA9524" s="178"/>
      <c r="AB9524" s="178"/>
      <c r="AC9524" s="178"/>
    </row>
    <row r="9525" spans="2:29" x14ac:dyDescent="0.35">
      <c r="B9525" s="222">
        <v>960200</v>
      </c>
      <c r="C9525" s="208">
        <v>412619</v>
      </c>
      <c r="D9525" s="309">
        <v>22694.04</v>
      </c>
      <c r="E9525" s="206">
        <v>33009.519999999997</v>
      </c>
      <c r="F9525" s="206">
        <v>37135.71</v>
      </c>
      <c r="G9525" s="205">
        <f t="shared" si="751"/>
        <v>0.42972193293063943</v>
      </c>
      <c r="H9525" s="207">
        <f t="shared" si="752"/>
        <v>0.45</v>
      </c>
      <c r="I9525" s="213">
        <v>393148</v>
      </c>
      <c r="J9525" s="213">
        <v>21623.14</v>
      </c>
      <c r="K9525" s="212">
        <v>31451.84</v>
      </c>
      <c r="L9525" s="212">
        <v>35383.32</v>
      </c>
      <c r="M9525" s="239">
        <f t="shared" si="749"/>
        <v>0.51519999999996802</v>
      </c>
      <c r="N9525" s="239"/>
      <c r="O9525" s="178"/>
      <c r="P9525" s="178"/>
      <c r="Q9525" s="178"/>
      <c r="R9525" s="178"/>
      <c r="S9525" s="178"/>
      <c r="T9525" s="178"/>
      <c r="U9525" s="178"/>
      <c r="V9525" s="178"/>
      <c r="W9525" s="178"/>
      <c r="X9525" s="178"/>
      <c r="Y9525" s="210">
        <f t="shared" si="748"/>
        <v>0.4094438658612789</v>
      </c>
      <c r="Z9525" s="211">
        <f t="shared" si="750"/>
        <v>0.44</v>
      </c>
      <c r="AA9525" s="178"/>
      <c r="AB9525" s="178"/>
      <c r="AC9525" s="178"/>
    </row>
    <row r="9526" spans="2:29" x14ac:dyDescent="0.35">
      <c r="B9526" s="222">
        <v>960300</v>
      </c>
      <c r="C9526" s="208">
        <v>412664</v>
      </c>
      <c r="D9526" s="309">
        <v>22696.52</v>
      </c>
      <c r="E9526" s="206">
        <v>33013.120000000003</v>
      </c>
      <c r="F9526" s="206">
        <v>37139.760000000002</v>
      </c>
      <c r="G9526" s="205">
        <f t="shared" si="751"/>
        <v>0.42972404456940538</v>
      </c>
      <c r="H9526" s="207">
        <f t="shared" si="752"/>
        <v>0.45</v>
      </c>
      <c r="I9526" s="213">
        <v>393194</v>
      </c>
      <c r="J9526" s="213">
        <v>21625.67</v>
      </c>
      <c r="K9526" s="212">
        <v>31455.52</v>
      </c>
      <c r="L9526" s="212">
        <v>35387.46</v>
      </c>
      <c r="M9526" s="239">
        <f t="shared" si="749"/>
        <v>0.51530000000027942</v>
      </c>
      <c r="N9526" s="239"/>
      <c r="O9526" s="178"/>
      <c r="P9526" s="178"/>
      <c r="Q9526" s="178"/>
      <c r="R9526" s="178"/>
      <c r="S9526" s="178"/>
      <c r="T9526" s="178"/>
      <c r="U9526" s="178"/>
      <c r="V9526" s="178"/>
      <c r="W9526" s="178"/>
      <c r="X9526" s="178"/>
      <c r="Y9526" s="210">
        <f t="shared" si="748"/>
        <v>0.40944913048005832</v>
      </c>
      <c r="Z9526" s="211">
        <f t="shared" si="750"/>
        <v>0.46</v>
      </c>
      <c r="AA9526" s="178"/>
      <c r="AB9526" s="178"/>
      <c r="AC9526" s="178"/>
    </row>
    <row r="9527" spans="2:29" x14ac:dyDescent="0.35">
      <c r="B9527" s="222">
        <v>960400</v>
      </c>
      <c r="C9527" s="208">
        <v>412709</v>
      </c>
      <c r="D9527" s="309">
        <v>22698.99</v>
      </c>
      <c r="E9527" s="206">
        <v>33016.720000000001</v>
      </c>
      <c r="F9527" s="206">
        <v>37143.81</v>
      </c>
      <c r="G9527" s="205">
        <f t="shared" si="751"/>
        <v>0.42972615576842982</v>
      </c>
      <c r="H9527" s="207">
        <f t="shared" si="752"/>
        <v>0.45</v>
      </c>
      <c r="I9527" s="213">
        <v>393238</v>
      </c>
      <c r="J9527" s="213">
        <v>21628.09</v>
      </c>
      <c r="K9527" s="212">
        <v>31459.040000000001</v>
      </c>
      <c r="L9527" s="212">
        <v>35391.42</v>
      </c>
      <c r="M9527" s="239">
        <f t="shared" si="749"/>
        <v>0.51519999999982247</v>
      </c>
      <c r="N9527" s="239"/>
      <c r="O9527" s="178"/>
      <c r="P9527" s="178"/>
      <c r="Q9527" s="178"/>
      <c r="R9527" s="178"/>
      <c r="S9527" s="178"/>
      <c r="T9527" s="178"/>
      <c r="U9527" s="178"/>
      <c r="V9527" s="178"/>
      <c r="W9527" s="178"/>
      <c r="X9527" s="178"/>
      <c r="Y9527" s="210">
        <f t="shared" si="748"/>
        <v>0.40945231153685963</v>
      </c>
      <c r="Z9527" s="211">
        <f t="shared" si="750"/>
        <v>0.44</v>
      </c>
      <c r="AA9527" s="178"/>
      <c r="AB9527" s="178"/>
      <c r="AC9527" s="178"/>
    </row>
    <row r="9528" spans="2:29" x14ac:dyDescent="0.35">
      <c r="B9528" s="222">
        <v>960500</v>
      </c>
      <c r="C9528" s="208">
        <v>412754</v>
      </c>
      <c r="D9528" s="309">
        <v>22701.47</v>
      </c>
      <c r="E9528" s="206">
        <v>33020.32</v>
      </c>
      <c r="F9528" s="206">
        <v>37147.86</v>
      </c>
      <c r="G9528" s="205">
        <f t="shared" si="751"/>
        <v>0.42972826652785007</v>
      </c>
      <c r="H9528" s="207">
        <f t="shared" si="752"/>
        <v>0.45</v>
      </c>
      <c r="I9528" s="213">
        <v>393284</v>
      </c>
      <c r="J9528" s="213">
        <v>21630.62</v>
      </c>
      <c r="K9528" s="212">
        <v>31462.720000000001</v>
      </c>
      <c r="L9528" s="212">
        <v>35395.56</v>
      </c>
      <c r="M9528" s="239">
        <f t="shared" si="749"/>
        <v>0.51529999999955178</v>
      </c>
      <c r="N9528" s="239"/>
      <c r="O9528" s="178"/>
      <c r="P9528" s="178"/>
      <c r="Q9528" s="178"/>
      <c r="R9528" s="178"/>
      <c r="S9528" s="178"/>
      <c r="T9528" s="178"/>
      <c r="U9528" s="178"/>
      <c r="V9528" s="178"/>
      <c r="W9528" s="178"/>
      <c r="X9528" s="178"/>
      <c r="Y9528" s="210">
        <f t="shared" si="748"/>
        <v>0.40945757418011453</v>
      </c>
      <c r="Z9528" s="211">
        <f t="shared" si="750"/>
        <v>0.46</v>
      </c>
      <c r="AA9528" s="178"/>
      <c r="AB9528" s="178"/>
      <c r="AC9528" s="178"/>
    </row>
    <row r="9529" spans="2:29" x14ac:dyDescent="0.35">
      <c r="B9529" s="222">
        <v>960600</v>
      </c>
      <c r="C9529" s="208">
        <v>412799</v>
      </c>
      <c r="D9529" s="309">
        <v>22703.94</v>
      </c>
      <c r="E9529" s="206">
        <v>33023.919999999998</v>
      </c>
      <c r="F9529" s="206">
        <v>37151.910000000003</v>
      </c>
      <c r="G9529" s="205">
        <f t="shared" si="751"/>
        <v>0.42973037684780346</v>
      </c>
      <c r="H9529" s="207">
        <f t="shared" si="752"/>
        <v>0.45</v>
      </c>
      <c r="I9529" s="213">
        <v>393328</v>
      </c>
      <c r="J9529" s="213">
        <v>21633.040000000001</v>
      </c>
      <c r="K9529" s="212">
        <v>31466.240000000002</v>
      </c>
      <c r="L9529" s="212">
        <v>35399.519999999997</v>
      </c>
      <c r="M9529" s="239">
        <f t="shared" si="749"/>
        <v>0.51519999999974975</v>
      </c>
      <c r="N9529" s="239"/>
      <c r="O9529" s="178"/>
      <c r="P9529" s="178"/>
      <c r="Q9529" s="178"/>
      <c r="R9529" s="178"/>
      <c r="S9529" s="178"/>
      <c r="T9529" s="178"/>
      <c r="U9529" s="178"/>
      <c r="V9529" s="178"/>
      <c r="W9529" s="178"/>
      <c r="X9529" s="178"/>
      <c r="Y9529" s="210">
        <f t="shared" si="748"/>
        <v>0.40946075369560692</v>
      </c>
      <c r="Z9529" s="211">
        <f t="shared" si="750"/>
        <v>0.44</v>
      </c>
      <c r="AA9529" s="178"/>
      <c r="AB9529" s="178"/>
      <c r="AC9529" s="178"/>
    </row>
    <row r="9530" spans="2:29" x14ac:dyDescent="0.35">
      <c r="B9530" s="222">
        <v>960700</v>
      </c>
      <c r="C9530" s="208">
        <v>412844</v>
      </c>
      <c r="D9530" s="309">
        <v>22706.42</v>
      </c>
      <c r="E9530" s="206">
        <v>33027.519999999997</v>
      </c>
      <c r="F9530" s="206">
        <v>37155.96</v>
      </c>
      <c r="G9530" s="205">
        <f t="shared" si="751"/>
        <v>0.42973248672842718</v>
      </c>
      <c r="H9530" s="207">
        <f t="shared" si="752"/>
        <v>0.45</v>
      </c>
      <c r="I9530" s="213">
        <v>393374</v>
      </c>
      <c r="J9530" s="213">
        <v>21635.57</v>
      </c>
      <c r="K9530" s="212">
        <v>31469.919999999998</v>
      </c>
      <c r="L9530" s="212">
        <v>35403.660000000003</v>
      </c>
      <c r="M9530" s="239">
        <f t="shared" si="749"/>
        <v>0.51529999999998832</v>
      </c>
      <c r="N9530" s="239"/>
      <c r="O9530" s="178"/>
      <c r="P9530" s="178"/>
      <c r="Q9530" s="178"/>
      <c r="R9530" s="178"/>
      <c r="S9530" s="178"/>
      <c r="T9530" s="178"/>
      <c r="U9530" s="178"/>
      <c r="V9530" s="178"/>
      <c r="W9530" s="178"/>
      <c r="X9530" s="178"/>
      <c r="Y9530" s="210">
        <f t="shared" si="748"/>
        <v>0.40946601436452584</v>
      </c>
      <c r="Z9530" s="211">
        <f t="shared" si="750"/>
        <v>0.46</v>
      </c>
      <c r="AA9530" s="178"/>
      <c r="AB9530" s="178"/>
      <c r="AC9530" s="178"/>
    </row>
    <row r="9531" spans="2:29" x14ac:dyDescent="0.35">
      <c r="B9531" s="222">
        <v>960800</v>
      </c>
      <c r="C9531" s="208">
        <v>412889</v>
      </c>
      <c r="D9531" s="309">
        <v>22708.89</v>
      </c>
      <c r="E9531" s="206">
        <v>33031.120000000003</v>
      </c>
      <c r="F9531" s="206">
        <v>37160.01</v>
      </c>
      <c r="G9531" s="205">
        <f t="shared" si="751"/>
        <v>0.42973459616985843</v>
      </c>
      <c r="H9531" s="207">
        <f t="shared" si="752"/>
        <v>0.45</v>
      </c>
      <c r="I9531" s="213">
        <v>393418</v>
      </c>
      <c r="J9531" s="213">
        <v>21637.99</v>
      </c>
      <c r="K9531" s="212">
        <v>31473.439999999999</v>
      </c>
      <c r="L9531" s="212">
        <v>35407.620000000003</v>
      </c>
      <c r="M9531" s="239">
        <f t="shared" si="749"/>
        <v>0.51520000000025901</v>
      </c>
      <c r="N9531" s="239"/>
      <c r="O9531" s="178"/>
      <c r="P9531" s="178"/>
      <c r="Q9531" s="178"/>
      <c r="R9531" s="178"/>
      <c r="S9531" s="178"/>
      <c r="T9531" s="178"/>
      <c r="U9531" s="178"/>
      <c r="V9531" s="178"/>
      <c r="W9531" s="178"/>
      <c r="X9531" s="178"/>
      <c r="Y9531" s="210">
        <f t="shared" si="748"/>
        <v>0.4094691923397169</v>
      </c>
      <c r="Z9531" s="211">
        <f t="shared" si="750"/>
        <v>0.44</v>
      </c>
      <c r="AA9531" s="178"/>
      <c r="AB9531" s="178"/>
      <c r="AC9531" s="178"/>
    </row>
    <row r="9532" spans="2:29" x14ac:dyDescent="0.35">
      <c r="B9532" s="222">
        <v>960900</v>
      </c>
      <c r="C9532" s="208">
        <v>412934</v>
      </c>
      <c r="D9532" s="309">
        <v>22711.37</v>
      </c>
      <c r="E9532" s="206">
        <v>33034.720000000001</v>
      </c>
      <c r="F9532" s="206">
        <v>37164.06</v>
      </c>
      <c r="G9532" s="205">
        <f t="shared" si="751"/>
        <v>0.42973670517223439</v>
      </c>
      <c r="H9532" s="207">
        <f t="shared" si="752"/>
        <v>0.45</v>
      </c>
      <c r="I9532" s="213">
        <v>393464</v>
      </c>
      <c r="J9532" s="213">
        <v>21640.52</v>
      </c>
      <c r="K9532" s="212">
        <v>31477.119999999999</v>
      </c>
      <c r="L9532" s="212">
        <v>35411.760000000002</v>
      </c>
      <c r="M9532" s="239">
        <f t="shared" si="749"/>
        <v>0.5152999999999156</v>
      </c>
      <c r="N9532" s="239"/>
      <c r="O9532" s="178"/>
      <c r="P9532" s="178"/>
      <c r="Q9532" s="178"/>
      <c r="R9532" s="178"/>
      <c r="S9532" s="178"/>
      <c r="T9532" s="178"/>
      <c r="U9532" s="178"/>
      <c r="V9532" s="178"/>
      <c r="W9532" s="178"/>
      <c r="X9532" s="178"/>
      <c r="Y9532" s="210">
        <f t="shared" si="748"/>
        <v>0.40947445103548757</v>
      </c>
      <c r="Z9532" s="211">
        <f t="shared" si="750"/>
        <v>0.46</v>
      </c>
      <c r="AA9532" s="178"/>
      <c r="AB9532" s="178"/>
      <c r="AC9532" s="178"/>
    </row>
    <row r="9533" spans="2:29" x14ac:dyDescent="0.35">
      <c r="B9533" s="222">
        <v>961000</v>
      </c>
      <c r="C9533" s="208">
        <v>412979</v>
      </c>
      <c r="D9533" s="309">
        <v>22713.84</v>
      </c>
      <c r="E9533" s="206">
        <v>33038.32</v>
      </c>
      <c r="F9533" s="206">
        <v>37168.11</v>
      </c>
      <c r="G9533" s="205">
        <f t="shared" si="751"/>
        <v>0.429738813735692</v>
      </c>
      <c r="H9533" s="207">
        <f t="shared" si="752"/>
        <v>0.45</v>
      </c>
      <c r="I9533" s="213">
        <v>393508</v>
      </c>
      <c r="J9533" s="213">
        <v>21642.94</v>
      </c>
      <c r="K9533" s="212">
        <v>31480.639999999999</v>
      </c>
      <c r="L9533" s="212">
        <v>35415.72</v>
      </c>
      <c r="M9533" s="239">
        <f t="shared" si="749"/>
        <v>0.51520000000018629</v>
      </c>
      <c r="N9533" s="239"/>
      <c r="O9533" s="178"/>
      <c r="P9533" s="178"/>
      <c r="Q9533" s="178"/>
      <c r="R9533" s="178"/>
      <c r="S9533" s="178"/>
      <c r="T9533" s="178"/>
      <c r="U9533" s="178"/>
      <c r="V9533" s="178"/>
      <c r="W9533" s="178"/>
      <c r="X9533" s="178"/>
      <c r="Y9533" s="210">
        <f t="shared" si="748"/>
        <v>0.409477627471384</v>
      </c>
      <c r="Z9533" s="211">
        <f t="shared" si="750"/>
        <v>0.44</v>
      </c>
      <c r="AA9533" s="178"/>
      <c r="AB9533" s="178"/>
      <c r="AC9533" s="178"/>
    </row>
    <row r="9534" spans="2:29" x14ac:dyDescent="0.35">
      <c r="B9534" s="222">
        <v>961100</v>
      </c>
      <c r="C9534" s="208">
        <v>413024</v>
      </c>
      <c r="D9534" s="309">
        <v>22716.32</v>
      </c>
      <c r="E9534" s="206">
        <v>33041.919999999998</v>
      </c>
      <c r="F9534" s="206">
        <v>37172.160000000003</v>
      </c>
      <c r="G9534" s="205">
        <f t="shared" si="751"/>
        <v>0.42974092186036833</v>
      </c>
      <c r="H9534" s="207">
        <f t="shared" si="752"/>
        <v>0.45</v>
      </c>
      <c r="I9534" s="213">
        <v>393554</v>
      </c>
      <c r="J9534" s="213">
        <v>21645.47</v>
      </c>
      <c r="K9534" s="212">
        <v>31484.32</v>
      </c>
      <c r="L9534" s="212">
        <v>35419.86</v>
      </c>
      <c r="M9534" s="239">
        <f t="shared" si="749"/>
        <v>0.51529999999984288</v>
      </c>
      <c r="N9534" s="239"/>
      <c r="O9534" s="178"/>
      <c r="P9534" s="178"/>
      <c r="Q9534" s="178"/>
      <c r="R9534" s="178"/>
      <c r="S9534" s="178"/>
      <c r="T9534" s="178"/>
      <c r="U9534" s="178"/>
      <c r="V9534" s="178"/>
      <c r="W9534" s="178"/>
      <c r="X9534" s="178"/>
      <c r="Y9534" s="210">
        <f t="shared" si="748"/>
        <v>0.40948288419519302</v>
      </c>
      <c r="Z9534" s="211">
        <f t="shared" si="750"/>
        <v>0.46</v>
      </c>
      <c r="AA9534" s="178"/>
      <c r="AB9534" s="178"/>
      <c r="AC9534" s="178"/>
    </row>
    <row r="9535" spans="2:29" x14ac:dyDescent="0.35">
      <c r="B9535" s="222">
        <v>961200</v>
      </c>
      <c r="C9535" s="208">
        <v>413069</v>
      </c>
      <c r="D9535" s="309">
        <v>22718.79</v>
      </c>
      <c r="E9535" s="206">
        <v>33045.519999999997</v>
      </c>
      <c r="F9535" s="206">
        <v>37176.21</v>
      </c>
      <c r="G9535" s="205">
        <f t="shared" si="751"/>
        <v>0.42974302954640031</v>
      </c>
      <c r="H9535" s="207">
        <f t="shared" si="752"/>
        <v>0.45</v>
      </c>
      <c r="I9535" s="213">
        <v>393598</v>
      </c>
      <c r="J9535" s="213">
        <v>21647.89</v>
      </c>
      <c r="K9535" s="212">
        <v>31487.84</v>
      </c>
      <c r="L9535" s="212">
        <v>35423.82</v>
      </c>
      <c r="M9535" s="239">
        <f t="shared" si="749"/>
        <v>0.51519999999996802</v>
      </c>
      <c r="N9535" s="239"/>
      <c r="O9535" s="178"/>
      <c r="P9535" s="178"/>
      <c r="Q9535" s="178"/>
      <c r="R9535" s="178"/>
      <c r="S9535" s="178"/>
      <c r="T9535" s="178"/>
      <c r="U9535" s="178"/>
      <c r="V9535" s="178"/>
      <c r="W9535" s="178"/>
      <c r="X9535" s="178"/>
      <c r="Y9535" s="210">
        <f t="shared" si="748"/>
        <v>0.40948605909280067</v>
      </c>
      <c r="Z9535" s="211">
        <f t="shared" si="750"/>
        <v>0.44</v>
      </c>
      <c r="AA9535" s="178"/>
      <c r="AB9535" s="178"/>
      <c r="AC9535" s="178"/>
    </row>
    <row r="9536" spans="2:29" x14ac:dyDescent="0.35">
      <c r="B9536" s="222">
        <v>961300</v>
      </c>
      <c r="C9536" s="208">
        <v>413114</v>
      </c>
      <c r="D9536" s="309">
        <v>22721.27</v>
      </c>
      <c r="E9536" s="206">
        <v>33049.120000000003</v>
      </c>
      <c r="F9536" s="206">
        <v>37180.26</v>
      </c>
      <c r="G9536" s="205">
        <f t="shared" si="751"/>
        <v>0.4297451367939249</v>
      </c>
      <c r="H9536" s="207">
        <f t="shared" si="752"/>
        <v>0.45</v>
      </c>
      <c r="I9536" s="213">
        <v>393644</v>
      </c>
      <c r="J9536" s="213">
        <v>21650.42</v>
      </c>
      <c r="K9536" s="212">
        <v>31491.52</v>
      </c>
      <c r="L9536" s="212">
        <v>35427.96</v>
      </c>
      <c r="M9536" s="239">
        <f t="shared" si="749"/>
        <v>0.51530000000027942</v>
      </c>
      <c r="N9536" s="239"/>
      <c r="O9536" s="178"/>
      <c r="P9536" s="178"/>
      <c r="Q9536" s="178"/>
      <c r="R9536" s="178"/>
      <c r="S9536" s="178"/>
      <c r="T9536" s="178"/>
      <c r="U9536" s="178"/>
      <c r="V9536" s="178"/>
      <c r="W9536" s="178"/>
      <c r="X9536" s="178"/>
      <c r="Y9536" s="210">
        <f t="shared" si="748"/>
        <v>0.40949131384583376</v>
      </c>
      <c r="Z9536" s="211">
        <f t="shared" si="750"/>
        <v>0.46</v>
      </c>
      <c r="AA9536" s="178"/>
      <c r="AB9536" s="178"/>
      <c r="AC9536" s="178"/>
    </row>
    <row r="9537" spans="2:29" x14ac:dyDescent="0.35">
      <c r="B9537" s="222">
        <v>961400</v>
      </c>
      <c r="C9537" s="208">
        <v>413159</v>
      </c>
      <c r="D9537" s="309">
        <v>22723.74</v>
      </c>
      <c r="E9537" s="206">
        <v>33052.720000000001</v>
      </c>
      <c r="F9537" s="206">
        <v>37184.31</v>
      </c>
      <c r="G9537" s="205">
        <f t="shared" si="751"/>
        <v>0.42974724360307887</v>
      </c>
      <c r="H9537" s="207">
        <f t="shared" si="752"/>
        <v>0.45</v>
      </c>
      <c r="I9537" s="213">
        <v>393688</v>
      </c>
      <c r="J9537" s="213">
        <v>21652.84</v>
      </c>
      <c r="K9537" s="212">
        <v>31495.040000000001</v>
      </c>
      <c r="L9537" s="212">
        <v>35431.919999999998</v>
      </c>
      <c r="M9537" s="239">
        <f t="shared" si="749"/>
        <v>0.51519999999982247</v>
      </c>
      <c r="N9537" s="239"/>
      <c r="O9537" s="178"/>
      <c r="P9537" s="178"/>
      <c r="Q9537" s="178"/>
      <c r="R9537" s="178"/>
      <c r="S9537" s="178"/>
      <c r="T9537" s="178"/>
      <c r="U9537" s="178"/>
      <c r="V9537" s="178"/>
      <c r="W9537" s="178"/>
      <c r="X9537" s="178"/>
      <c r="Y9537" s="210">
        <f t="shared" si="748"/>
        <v>0.40949448720615766</v>
      </c>
      <c r="Z9537" s="211">
        <f t="shared" si="750"/>
        <v>0.44</v>
      </c>
      <c r="AA9537" s="178"/>
      <c r="AB9537" s="178"/>
      <c r="AC9537" s="178"/>
    </row>
    <row r="9538" spans="2:29" x14ac:dyDescent="0.35">
      <c r="B9538" s="222">
        <v>961500</v>
      </c>
      <c r="C9538" s="208">
        <v>413204</v>
      </c>
      <c r="D9538" s="309">
        <v>22726.22</v>
      </c>
      <c r="E9538" s="206">
        <v>33056.32</v>
      </c>
      <c r="F9538" s="206">
        <v>37188.36</v>
      </c>
      <c r="G9538" s="205">
        <f t="shared" si="751"/>
        <v>0.42974934997399894</v>
      </c>
      <c r="H9538" s="207">
        <f t="shared" si="752"/>
        <v>0.45</v>
      </c>
      <c r="I9538" s="213">
        <v>393734</v>
      </c>
      <c r="J9538" s="213">
        <v>21655.37</v>
      </c>
      <c r="K9538" s="212">
        <v>31498.720000000001</v>
      </c>
      <c r="L9538" s="212">
        <v>35436.06</v>
      </c>
      <c r="M9538" s="239">
        <f t="shared" si="749"/>
        <v>0.51529999999955178</v>
      </c>
      <c r="N9538" s="239"/>
      <c r="O9538" s="178"/>
      <c r="P9538" s="178"/>
      <c r="Q9538" s="178"/>
      <c r="R9538" s="178"/>
      <c r="S9538" s="178"/>
      <c r="T9538" s="178"/>
      <c r="U9538" s="178"/>
      <c r="V9538" s="178"/>
      <c r="W9538" s="178"/>
      <c r="X9538" s="178"/>
      <c r="Y9538" s="210">
        <f t="shared" si="748"/>
        <v>0.4094997399895996</v>
      </c>
      <c r="Z9538" s="211">
        <f t="shared" si="750"/>
        <v>0.46</v>
      </c>
      <c r="AA9538" s="178"/>
      <c r="AB9538" s="178"/>
      <c r="AC9538" s="178"/>
    </row>
    <row r="9539" spans="2:29" x14ac:dyDescent="0.35">
      <c r="B9539" s="222">
        <v>961600</v>
      </c>
      <c r="C9539" s="208">
        <v>413249</v>
      </c>
      <c r="D9539" s="309">
        <v>22728.69</v>
      </c>
      <c r="E9539" s="206">
        <v>33059.919999999998</v>
      </c>
      <c r="F9539" s="206">
        <v>37192.410000000003</v>
      </c>
      <c r="G9539" s="205">
        <f t="shared" si="751"/>
        <v>0.42975145590682196</v>
      </c>
      <c r="H9539" s="207">
        <f t="shared" si="752"/>
        <v>0.45</v>
      </c>
      <c r="I9539" s="213">
        <v>393778</v>
      </c>
      <c r="J9539" s="213">
        <v>21657.79</v>
      </c>
      <c r="K9539" s="212">
        <v>31502.240000000002</v>
      </c>
      <c r="L9539" s="212">
        <v>35440.019999999997</v>
      </c>
      <c r="M9539" s="239">
        <f t="shared" si="749"/>
        <v>0.51519999999974975</v>
      </c>
      <c r="N9539" s="239"/>
      <c r="O9539" s="178"/>
      <c r="P9539" s="178"/>
      <c r="Q9539" s="178"/>
      <c r="R9539" s="178"/>
      <c r="S9539" s="178"/>
      <c r="T9539" s="178"/>
      <c r="U9539" s="178"/>
      <c r="V9539" s="178"/>
      <c r="W9539" s="178"/>
      <c r="X9539" s="178"/>
      <c r="Y9539" s="210">
        <f t="shared" ref="Y9539:Y9602" si="753">I9539/$B9539</f>
        <v>0.4095029118136439</v>
      </c>
      <c r="Z9539" s="211">
        <f t="shared" si="750"/>
        <v>0.44</v>
      </c>
      <c r="AA9539" s="178"/>
      <c r="AB9539" s="178"/>
      <c r="AC9539" s="178"/>
    </row>
    <row r="9540" spans="2:29" x14ac:dyDescent="0.35">
      <c r="B9540" s="222">
        <v>961700</v>
      </c>
      <c r="C9540" s="208">
        <v>413294</v>
      </c>
      <c r="D9540" s="309">
        <v>22731.17</v>
      </c>
      <c r="E9540" s="206">
        <v>33063.519999999997</v>
      </c>
      <c r="F9540" s="206">
        <v>37196.46</v>
      </c>
      <c r="G9540" s="205">
        <f t="shared" si="751"/>
        <v>0.42975356140168453</v>
      </c>
      <c r="H9540" s="207">
        <f t="shared" si="752"/>
        <v>0.45</v>
      </c>
      <c r="I9540" s="213">
        <v>393824</v>
      </c>
      <c r="J9540" s="213">
        <v>21660.32</v>
      </c>
      <c r="K9540" s="212">
        <v>31505.919999999998</v>
      </c>
      <c r="L9540" s="212">
        <v>35444.160000000003</v>
      </c>
      <c r="M9540" s="239">
        <f t="shared" ref="M9540:M9603" si="754">(C9540+D9540+F9540-C9539-D9539-F9539)/100</f>
        <v>0.51529999999998832</v>
      </c>
      <c r="N9540" s="239"/>
      <c r="O9540" s="178"/>
      <c r="P9540" s="178"/>
      <c r="Q9540" s="178"/>
      <c r="R9540" s="178"/>
      <c r="S9540" s="178"/>
      <c r="T9540" s="178"/>
      <c r="U9540" s="178"/>
      <c r="V9540" s="178"/>
      <c r="W9540" s="178"/>
      <c r="X9540" s="178"/>
      <c r="Y9540" s="210">
        <f t="shared" si="753"/>
        <v>0.4095081626286784</v>
      </c>
      <c r="Z9540" s="211">
        <f t="shared" ref="Z9540:Z9603" si="755">(I9540-I9539)/($B9540-$B9539)</f>
        <v>0.46</v>
      </c>
      <c r="AA9540" s="178"/>
      <c r="AB9540" s="178"/>
      <c r="AC9540" s="178"/>
    </row>
    <row r="9541" spans="2:29" x14ac:dyDescent="0.35">
      <c r="B9541" s="222">
        <v>961800</v>
      </c>
      <c r="C9541" s="208">
        <v>413339</v>
      </c>
      <c r="D9541" s="309">
        <v>22733.64</v>
      </c>
      <c r="E9541" s="206">
        <v>33067.120000000003</v>
      </c>
      <c r="F9541" s="206">
        <v>37200.51</v>
      </c>
      <c r="G9541" s="205">
        <f t="shared" ref="G9541:G9604" si="756">C9541/B9541</f>
        <v>0.42975566645872321</v>
      </c>
      <c r="H9541" s="207">
        <f t="shared" ref="H9541:H9604" si="757">(C9541-C9540)/(B9541-B9540)</f>
        <v>0.45</v>
      </c>
      <c r="I9541" s="213">
        <v>393868</v>
      </c>
      <c r="J9541" s="213">
        <v>21662.74</v>
      </c>
      <c r="K9541" s="212">
        <v>31509.439999999999</v>
      </c>
      <c r="L9541" s="212">
        <v>35448.120000000003</v>
      </c>
      <c r="M9541" s="239">
        <f t="shared" si="754"/>
        <v>0.51520000000025901</v>
      </c>
      <c r="N9541" s="239"/>
      <c r="O9541" s="178"/>
      <c r="P9541" s="178"/>
      <c r="Q9541" s="178"/>
      <c r="R9541" s="178"/>
      <c r="S9541" s="178"/>
      <c r="T9541" s="178"/>
      <c r="U9541" s="178"/>
      <c r="V9541" s="178"/>
      <c r="W9541" s="178"/>
      <c r="X9541" s="178"/>
      <c r="Y9541" s="210">
        <f t="shared" si="753"/>
        <v>0.40951133291744646</v>
      </c>
      <c r="Z9541" s="211">
        <f t="shared" si="755"/>
        <v>0.44</v>
      </c>
      <c r="AA9541" s="178"/>
      <c r="AB9541" s="178"/>
      <c r="AC9541" s="178"/>
    </row>
    <row r="9542" spans="2:29" x14ac:dyDescent="0.35">
      <c r="B9542" s="222">
        <v>961900</v>
      </c>
      <c r="C9542" s="208">
        <v>413384</v>
      </c>
      <c r="D9542" s="309">
        <v>22736.12</v>
      </c>
      <c r="E9542" s="206">
        <v>33070.720000000001</v>
      </c>
      <c r="F9542" s="206">
        <v>37204.559999999998</v>
      </c>
      <c r="G9542" s="205">
        <f t="shared" si="756"/>
        <v>0.42975777107807467</v>
      </c>
      <c r="H9542" s="207">
        <f t="shared" si="757"/>
        <v>0.45</v>
      </c>
      <c r="I9542" s="213">
        <v>393914</v>
      </c>
      <c r="J9542" s="213">
        <v>21665.27</v>
      </c>
      <c r="K9542" s="212">
        <v>31513.119999999999</v>
      </c>
      <c r="L9542" s="212">
        <v>35452.26</v>
      </c>
      <c r="M9542" s="239">
        <f t="shared" si="754"/>
        <v>0.5152999999999156</v>
      </c>
      <c r="N9542" s="239"/>
      <c r="O9542" s="178"/>
      <c r="P9542" s="178"/>
      <c r="Q9542" s="178"/>
      <c r="R9542" s="178"/>
      <c r="S9542" s="178"/>
      <c r="T9542" s="178"/>
      <c r="U9542" s="178"/>
      <c r="V9542" s="178"/>
      <c r="W9542" s="178"/>
      <c r="X9542" s="178"/>
      <c r="Y9542" s="210">
        <f t="shared" si="753"/>
        <v>0.40951658176525624</v>
      </c>
      <c r="Z9542" s="211">
        <f t="shared" si="755"/>
        <v>0.46</v>
      </c>
      <c r="AA9542" s="178"/>
      <c r="AB9542" s="178"/>
      <c r="AC9542" s="178"/>
    </row>
    <row r="9543" spans="2:29" x14ac:dyDescent="0.35">
      <c r="B9543" s="222">
        <v>962000</v>
      </c>
      <c r="C9543" s="208">
        <v>413429</v>
      </c>
      <c r="D9543" s="309">
        <v>22738.59</v>
      </c>
      <c r="E9543" s="206">
        <v>33074.32</v>
      </c>
      <c r="F9543" s="206">
        <v>37208.61</v>
      </c>
      <c r="G9543" s="205">
        <f t="shared" si="756"/>
        <v>0.42975987525987525</v>
      </c>
      <c r="H9543" s="207">
        <f t="shared" si="757"/>
        <v>0.45</v>
      </c>
      <c r="I9543" s="213">
        <v>393958</v>
      </c>
      <c r="J9543" s="213">
        <v>21667.69</v>
      </c>
      <c r="K9543" s="212">
        <v>31516.639999999999</v>
      </c>
      <c r="L9543" s="212">
        <v>35456.22</v>
      </c>
      <c r="M9543" s="239">
        <f t="shared" si="754"/>
        <v>0.51520000000018629</v>
      </c>
      <c r="N9543" s="239"/>
      <c r="O9543" s="178"/>
      <c r="P9543" s="178"/>
      <c r="Q9543" s="178"/>
      <c r="R9543" s="178"/>
      <c r="S9543" s="178"/>
      <c r="T9543" s="178"/>
      <c r="U9543" s="178"/>
      <c r="V9543" s="178"/>
      <c r="W9543" s="178"/>
      <c r="X9543" s="178"/>
      <c r="Y9543" s="210">
        <f t="shared" si="753"/>
        <v>0.40951975051975054</v>
      </c>
      <c r="Z9543" s="211">
        <f t="shared" si="755"/>
        <v>0.44</v>
      </c>
      <c r="AA9543" s="178"/>
      <c r="AB9543" s="178"/>
      <c r="AC9543" s="178"/>
    </row>
    <row r="9544" spans="2:29" x14ac:dyDescent="0.35">
      <c r="B9544" s="222">
        <v>962100</v>
      </c>
      <c r="C9544" s="208">
        <v>413474</v>
      </c>
      <c r="D9544" s="309">
        <v>22741.07</v>
      </c>
      <c r="E9544" s="206">
        <v>33077.919999999998</v>
      </c>
      <c r="F9544" s="206">
        <v>37212.660000000003</v>
      </c>
      <c r="G9544" s="205">
        <f t="shared" si="756"/>
        <v>0.4297619790042615</v>
      </c>
      <c r="H9544" s="207">
        <f t="shared" si="757"/>
        <v>0.45</v>
      </c>
      <c r="I9544" s="213">
        <v>394004</v>
      </c>
      <c r="J9544" s="213">
        <v>21670.22</v>
      </c>
      <c r="K9544" s="212">
        <v>31520.32</v>
      </c>
      <c r="L9544" s="212">
        <v>35460.36</v>
      </c>
      <c r="M9544" s="239">
        <f t="shared" si="754"/>
        <v>0.51529999999984288</v>
      </c>
      <c r="N9544" s="239"/>
      <c r="O9544" s="178"/>
      <c r="P9544" s="178"/>
      <c r="Q9544" s="178"/>
      <c r="R9544" s="178"/>
      <c r="S9544" s="178"/>
      <c r="T9544" s="178"/>
      <c r="U9544" s="178"/>
      <c r="V9544" s="178"/>
      <c r="W9544" s="178"/>
      <c r="X9544" s="178"/>
      <c r="Y9544" s="210">
        <f t="shared" si="753"/>
        <v>0.40952499740151749</v>
      </c>
      <c r="Z9544" s="211">
        <f t="shared" si="755"/>
        <v>0.46</v>
      </c>
      <c r="AA9544" s="178"/>
      <c r="AB9544" s="178"/>
      <c r="AC9544" s="178"/>
    </row>
    <row r="9545" spans="2:29" x14ac:dyDescent="0.35">
      <c r="B9545" s="222">
        <v>962200</v>
      </c>
      <c r="C9545" s="208">
        <v>413519</v>
      </c>
      <c r="D9545" s="309">
        <v>22743.54</v>
      </c>
      <c r="E9545" s="206">
        <v>33081.519999999997</v>
      </c>
      <c r="F9545" s="206">
        <v>37216.71</v>
      </c>
      <c r="G9545" s="205">
        <f t="shared" si="756"/>
        <v>0.42976408231136976</v>
      </c>
      <c r="H9545" s="207">
        <f t="shared" si="757"/>
        <v>0.45</v>
      </c>
      <c r="I9545" s="213">
        <v>394048</v>
      </c>
      <c r="J9545" s="213">
        <v>21672.639999999999</v>
      </c>
      <c r="K9545" s="212">
        <v>31523.84</v>
      </c>
      <c r="L9545" s="212">
        <v>35464.32</v>
      </c>
      <c r="M9545" s="239">
        <f t="shared" si="754"/>
        <v>0.51519999999996802</v>
      </c>
      <c r="N9545" s="239"/>
      <c r="O9545" s="178"/>
      <c r="P9545" s="178"/>
      <c r="Q9545" s="178"/>
      <c r="R9545" s="178"/>
      <c r="S9545" s="178"/>
      <c r="T9545" s="178"/>
      <c r="U9545" s="178"/>
      <c r="V9545" s="178"/>
      <c r="W9545" s="178"/>
      <c r="X9545" s="178"/>
      <c r="Y9545" s="210">
        <f t="shared" si="753"/>
        <v>0.40952816462273955</v>
      </c>
      <c r="Z9545" s="211">
        <f t="shared" si="755"/>
        <v>0.44</v>
      </c>
      <c r="AA9545" s="178"/>
      <c r="AB9545" s="178"/>
      <c r="AC9545" s="178"/>
    </row>
    <row r="9546" spans="2:29" x14ac:dyDescent="0.35">
      <c r="B9546" s="222">
        <v>962300</v>
      </c>
      <c r="C9546" s="208">
        <v>413564</v>
      </c>
      <c r="D9546" s="309">
        <v>22746.02</v>
      </c>
      <c r="E9546" s="206">
        <v>33085.120000000003</v>
      </c>
      <c r="F9546" s="206">
        <v>37220.76</v>
      </c>
      <c r="G9546" s="205">
        <f t="shared" si="756"/>
        <v>0.42976618518133636</v>
      </c>
      <c r="H9546" s="207">
        <f t="shared" si="757"/>
        <v>0.45</v>
      </c>
      <c r="I9546" s="213">
        <v>394094</v>
      </c>
      <c r="J9546" s="213">
        <v>21675.17</v>
      </c>
      <c r="K9546" s="212">
        <v>31527.52</v>
      </c>
      <c r="L9546" s="212">
        <v>35468.46</v>
      </c>
      <c r="M9546" s="239">
        <f t="shared" si="754"/>
        <v>0.51530000000027942</v>
      </c>
      <c r="N9546" s="239"/>
      <c r="O9546" s="178"/>
      <c r="P9546" s="178"/>
      <c r="Q9546" s="178"/>
      <c r="R9546" s="178"/>
      <c r="S9546" s="178"/>
      <c r="T9546" s="178"/>
      <c r="U9546" s="178"/>
      <c r="V9546" s="178"/>
      <c r="W9546" s="178"/>
      <c r="X9546" s="178"/>
      <c r="Y9546" s="210">
        <f t="shared" si="753"/>
        <v>0.40953340953964462</v>
      </c>
      <c r="Z9546" s="211">
        <f t="shared" si="755"/>
        <v>0.46</v>
      </c>
      <c r="AA9546" s="178"/>
      <c r="AB9546" s="178"/>
      <c r="AC9546" s="178"/>
    </row>
    <row r="9547" spans="2:29" x14ac:dyDescent="0.35">
      <c r="B9547" s="222">
        <v>962400</v>
      </c>
      <c r="C9547" s="208">
        <v>413609</v>
      </c>
      <c r="D9547" s="309">
        <v>22748.49</v>
      </c>
      <c r="E9547" s="206">
        <v>33088.720000000001</v>
      </c>
      <c r="F9547" s="206">
        <v>37224.81</v>
      </c>
      <c r="G9547" s="205">
        <f t="shared" si="756"/>
        <v>0.42976828761429758</v>
      </c>
      <c r="H9547" s="207">
        <f t="shared" si="757"/>
        <v>0.45</v>
      </c>
      <c r="I9547" s="213">
        <v>394138</v>
      </c>
      <c r="J9547" s="213">
        <v>21677.59</v>
      </c>
      <c r="K9547" s="212">
        <v>31531.040000000001</v>
      </c>
      <c r="L9547" s="212">
        <v>35472.42</v>
      </c>
      <c r="M9547" s="239">
        <f t="shared" si="754"/>
        <v>0.51519999999982247</v>
      </c>
      <c r="N9547" s="239"/>
      <c r="O9547" s="178"/>
      <c r="P9547" s="178"/>
      <c r="Q9547" s="178"/>
      <c r="R9547" s="178"/>
      <c r="S9547" s="178"/>
      <c r="T9547" s="178"/>
      <c r="U9547" s="178"/>
      <c r="V9547" s="178"/>
      <c r="W9547" s="178"/>
      <c r="X9547" s="178"/>
      <c r="Y9547" s="210">
        <f t="shared" si="753"/>
        <v>0.40953657522859516</v>
      </c>
      <c r="Z9547" s="211">
        <f t="shared" si="755"/>
        <v>0.44</v>
      </c>
      <c r="AA9547" s="178"/>
      <c r="AB9547" s="178"/>
      <c r="AC9547" s="178"/>
    </row>
    <row r="9548" spans="2:29" x14ac:dyDescent="0.35">
      <c r="B9548" s="222">
        <v>962500</v>
      </c>
      <c r="C9548" s="208">
        <v>413654</v>
      </c>
      <c r="D9548" s="309">
        <v>22750.97</v>
      </c>
      <c r="E9548" s="206">
        <v>33092.32</v>
      </c>
      <c r="F9548" s="206">
        <v>37228.86</v>
      </c>
      <c r="G9548" s="205">
        <f t="shared" si="756"/>
        <v>0.4297703896103896</v>
      </c>
      <c r="H9548" s="207">
        <f t="shared" si="757"/>
        <v>0.45</v>
      </c>
      <c r="I9548" s="213">
        <v>394184</v>
      </c>
      <c r="J9548" s="213">
        <v>21680.12</v>
      </c>
      <c r="K9548" s="212">
        <v>31534.720000000001</v>
      </c>
      <c r="L9548" s="212">
        <v>35476.559999999998</v>
      </c>
      <c r="M9548" s="239">
        <f t="shared" si="754"/>
        <v>0.51529999999955178</v>
      </c>
      <c r="N9548" s="239"/>
      <c r="O9548" s="178"/>
      <c r="P9548" s="178"/>
      <c r="Q9548" s="178"/>
      <c r="R9548" s="178"/>
      <c r="S9548" s="178"/>
      <c r="T9548" s="178"/>
      <c r="U9548" s="178"/>
      <c r="V9548" s="178"/>
      <c r="W9548" s="178"/>
      <c r="X9548" s="178"/>
      <c r="Y9548" s="210">
        <f t="shared" si="753"/>
        <v>0.40954181818181817</v>
      </c>
      <c r="Z9548" s="211">
        <f t="shared" si="755"/>
        <v>0.46</v>
      </c>
      <c r="AA9548" s="178"/>
      <c r="AB9548" s="178"/>
      <c r="AC9548" s="178"/>
    </row>
    <row r="9549" spans="2:29" x14ac:dyDescent="0.35">
      <c r="B9549" s="222">
        <v>962600</v>
      </c>
      <c r="C9549" s="208">
        <v>413699</v>
      </c>
      <c r="D9549" s="309">
        <v>22753.439999999999</v>
      </c>
      <c r="E9549" s="206">
        <v>33095.919999999998</v>
      </c>
      <c r="F9549" s="206">
        <v>37232.910000000003</v>
      </c>
      <c r="G9549" s="205">
        <f t="shared" si="756"/>
        <v>0.42977249116974858</v>
      </c>
      <c r="H9549" s="207">
        <f t="shared" si="757"/>
        <v>0.45</v>
      </c>
      <c r="I9549" s="213">
        <v>394228</v>
      </c>
      <c r="J9549" s="213">
        <v>21682.54</v>
      </c>
      <c r="K9549" s="212">
        <v>31538.240000000002</v>
      </c>
      <c r="L9549" s="212">
        <v>35480.519999999997</v>
      </c>
      <c r="M9549" s="239">
        <f t="shared" si="754"/>
        <v>0.51519999999974975</v>
      </c>
      <c r="N9549" s="239"/>
      <c r="O9549" s="178"/>
      <c r="P9549" s="178"/>
      <c r="Q9549" s="178"/>
      <c r="R9549" s="178"/>
      <c r="S9549" s="178"/>
      <c r="T9549" s="178"/>
      <c r="U9549" s="178"/>
      <c r="V9549" s="178"/>
      <c r="W9549" s="178"/>
      <c r="X9549" s="178"/>
      <c r="Y9549" s="210">
        <f t="shared" si="753"/>
        <v>0.40954498233949721</v>
      </c>
      <c r="Z9549" s="211">
        <f t="shared" si="755"/>
        <v>0.44</v>
      </c>
      <c r="AA9549" s="178"/>
      <c r="AB9549" s="178"/>
      <c r="AC9549" s="178"/>
    </row>
    <row r="9550" spans="2:29" x14ac:dyDescent="0.35">
      <c r="B9550" s="222">
        <v>962700</v>
      </c>
      <c r="C9550" s="208">
        <v>413744</v>
      </c>
      <c r="D9550" s="309">
        <v>22755.919999999998</v>
      </c>
      <c r="E9550" s="206">
        <v>33099.519999999997</v>
      </c>
      <c r="F9550" s="206">
        <v>37236.959999999999</v>
      </c>
      <c r="G9550" s="205">
        <f t="shared" si="756"/>
        <v>0.42977459229251064</v>
      </c>
      <c r="H9550" s="207">
        <f t="shared" si="757"/>
        <v>0.45</v>
      </c>
      <c r="I9550" s="213">
        <v>394274</v>
      </c>
      <c r="J9550" s="213">
        <v>21685.07</v>
      </c>
      <c r="K9550" s="212">
        <v>31541.919999999998</v>
      </c>
      <c r="L9550" s="212">
        <v>35484.660000000003</v>
      </c>
      <c r="M9550" s="239">
        <f t="shared" si="754"/>
        <v>0.51529999999998832</v>
      </c>
      <c r="N9550" s="239"/>
      <c r="O9550" s="178"/>
      <c r="P9550" s="178"/>
      <c r="Q9550" s="178"/>
      <c r="R9550" s="178"/>
      <c r="S9550" s="178"/>
      <c r="T9550" s="178"/>
      <c r="U9550" s="178"/>
      <c r="V9550" s="178"/>
      <c r="W9550" s="178"/>
      <c r="X9550" s="178"/>
      <c r="Y9550" s="210">
        <f t="shared" si="753"/>
        <v>0.40955022333021712</v>
      </c>
      <c r="Z9550" s="211">
        <f t="shared" si="755"/>
        <v>0.46</v>
      </c>
      <c r="AA9550" s="178"/>
      <c r="AB9550" s="178"/>
      <c r="AC9550" s="178"/>
    </row>
    <row r="9551" spans="2:29" x14ac:dyDescent="0.35">
      <c r="B9551" s="222">
        <v>962800</v>
      </c>
      <c r="C9551" s="208">
        <v>413789</v>
      </c>
      <c r="D9551" s="309">
        <v>22758.39</v>
      </c>
      <c r="E9551" s="206">
        <v>33103.120000000003</v>
      </c>
      <c r="F9551" s="206">
        <v>37241.01</v>
      </c>
      <c r="G9551" s="205">
        <f t="shared" si="756"/>
        <v>0.42977669297881183</v>
      </c>
      <c r="H9551" s="207">
        <f t="shared" si="757"/>
        <v>0.45</v>
      </c>
      <c r="I9551" s="213">
        <v>394318</v>
      </c>
      <c r="J9551" s="213">
        <v>21687.49</v>
      </c>
      <c r="K9551" s="212">
        <v>31545.439999999999</v>
      </c>
      <c r="L9551" s="212">
        <v>35488.620000000003</v>
      </c>
      <c r="M9551" s="239">
        <f t="shared" si="754"/>
        <v>0.51520000000025901</v>
      </c>
      <c r="N9551" s="239"/>
      <c r="O9551" s="178"/>
      <c r="P9551" s="178"/>
      <c r="Q9551" s="178"/>
      <c r="R9551" s="178"/>
      <c r="S9551" s="178"/>
      <c r="T9551" s="178"/>
      <c r="U9551" s="178"/>
      <c r="V9551" s="178"/>
      <c r="W9551" s="178"/>
      <c r="X9551" s="178"/>
      <c r="Y9551" s="210">
        <f t="shared" si="753"/>
        <v>0.40955338595762358</v>
      </c>
      <c r="Z9551" s="211">
        <f t="shared" si="755"/>
        <v>0.44</v>
      </c>
      <c r="AA9551" s="178"/>
      <c r="AB9551" s="178"/>
      <c r="AC9551" s="178"/>
    </row>
    <row r="9552" spans="2:29" x14ac:dyDescent="0.35">
      <c r="B9552" s="222">
        <v>962900</v>
      </c>
      <c r="C9552" s="208">
        <v>413834</v>
      </c>
      <c r="D9552" s="309">
        <v>22760.87</v>
      </c>
      <c r="E9552" s="206">
        <v>33106.720000000001</v>
      </c>
      <c r="F9552" s="206">
        <v>37245.06</v>
      </c>
      <c r="G9552" s="205">
        <f t="shared" si="756"/>
        <v>0.42977879322878804</v>
      </c>
      <c r="H9552" s="207">
        <f t="shared" si="757"/>
        <v>0.45</v>
      </c>
      <c r="I9552" s="213">
        <v>394364</v>
      </c>
      <c r="J9552" s="213">
        <v>21690.02</v>
      </c>
      <c r="K9552" s="212">
        <v>31549.119999999999</v>
      </c>
      <c r="L9552" s="212">
        <v>35492.76</v>
      </c>
      <c r="M9552" s="239">
        <f t="shared" si="754"/>
        <v>0.5152999999999156</v>
      </c>
      <c r="N9552" s="239"/>
      <c r="O9552" s="178"/>
      <c r="P9552" s="178"/>
      <c r="Q9552" s="178"/>
      <c r="R9552" s="178"/>
      <c r="S9552" s="178"/>
      <c r="T9552" s="178"/>
      <c r="U9552" s="178"/>
      <c r="V9552" s="178"/>
      <c r="W9552" s="178"/>
      <c r="X9552" s="178"/>
      <c r="Y9552" s="210">
        <f t="shared" si="753"/>
        <v>0.40955862498701839</v>
      </c>
      <c r="Z9552" s="211">
        <f t="shared" si="755"/>
        <v>0.46</v>
      </c>
      <c r="AA9552" s="178"/>
      <c r="AB9552" s="178"/>
      <c r="AC9552" s="178"/>
    </row>
    <row r="9553" spans="2:29" x14ac:dyDescent="0.35">
      <c r="B9553" s="222">
        <v>963000</v>
      </c>
      <c r="C9553" s="208">
        <v>413879</v>
      </c>
      <c r="D9553" s="309">
        <v>22763.34</v>
      </c>
      <c r="E9553" s="206">
        <v>33110.32</v>
      </c>
      <c r="F9553" s="206">
        <v>37249.11</v>
      </c>
      <c r="G9553" s="205">
        <f t="shared" si="756"/>
        <v>0.42978089304257527</v>
      </c>
      <c r="H9553" s="207">
        <f t="shared" si="757"/>
        <v>0.45</v>
      </c>
      <c r="I9553" s="213">
        <v>394408</v>
      </c>
      <c r="J9553" s="213">
        <v>21692.44</v>
      </c>
      <c r="K9553" s="212">
        <v>31552.639999999999</v>
      </c>
      <c r="L9553" s="212">
        <v>35496.720000000001</v>
      </c>
      <c r="M9553" s="239">
        <f t="shared" si="754"/>
        <v>0.51520000000018629</v>
      </c>
      <c r="N9553" s="239"/>
      <c r="O9553" s="178"/>
      <c r="P9553" s="178"/>
      <c r="Q9553" s="178"/>
      <c r="R9553" s="178"/>
      <c r="S9553" s="178"/>
      <c r="T9553" s="178"/>
      <c r="U9553" s="178"/>
      <c r="V9553" s="178"/>
      <c r="W9553" s="178"/>
      <c r="X9553" s="178"/>
      <c r="Y9553" s="210">
        <f t="shared" si="753"/>
        <v>0.40956178608515059</v>
      </c>
      <c r="Z9553" s="211">
        <f t="shared" si="755"/>
        <v>0.44</v>
      </c>
      <c r="AA9553" s="178"/>
      <c r="AB9553" s="178"/>
      <c r="AC9553" s="178"/>
    </row>
    <row r="9554" spans="2:29" x14ac:dyDescent="0.35">
      <c r="B9554" s="222">
        <v>963100</v>
      </c>
      <c r="C9554" s="208">
        <v>413924</v>
      </c>
      <c r="D9554" s="309">
        <v>22765.82</v>
      </c>
      <c r="E9554" s="206">
        <v>33113.919999999998</v>
      </c>
      <c r="F9554" s="206">
        <v>37253.160000000003</v>
      </c>
      <c r="G9554" s="205">
        <f t="shared" si="756"/>
        <v>0.42978299242030943</v>
      </c>
      <c r="H9554" s="207">
        <f t="shared" si="757"/>
        <v>0.45</v>
      </c>
      <c r="I9554" s="213">
        <v>394454</v>
      </c>
      <c r="J9554" s="213">
        <v>21694.97</v>
      </c>
      <c r="K9554" s="212">
        <v>31556.32</v>
      </c>
      <c r="L9554" s="212">
        <v>35500.86</v>
      </c>
      <c r="M9554" s="239">
        <f t="shared" si="754"/>
        <v>0.51529999999984288</v>
      </c>
      <c r="N9554" s="239"/>
      <c r="O9554" s="178"/>
      <c r="P9554" s="178"/>
      <c r="Q9554" s="178"/>
      <c r="R9554" s="178"/>
      <c r="S9554" s="178"/>
      <c r="T9554" s="178"/>
      <c r="U9554" s="178"/>
      <c r="V9554" s="178"/>
      <c r="W9554" s="178"/>
      <c r="X9554" s="178"/>
      <c r="Y9554" s="210">
        <f t="shared" si="753"/>
        <v>0.40956702315439725</v>
      </c>
      <c r="Z9554" s="211">
        <f t="shared" si="755"/>
        <v>0.46</v>
      </c>
      <c r="AA9554" s="178"/>
      <c r="AB9554" s="178"/>
      <c r="AC9554" s="178"/>
    </row>
    <row r="9555" spans="2:29" x14ac:dyDescent="0.35">
      <c r="B9555" s="222">
        <v>963200</v>
      </c>
      <c r="C9555" s="208">
        <v>413969</v>
      </c>
      <c r="D9555" s="309">
        <v>22768.29</v>
      </c>
      <c r="E9555" s="206">
        <v>33117.519999999997</v>
      </c>
      <c r="F9555" s="206">
        <v>37257.21</v>
      </c>
      <c r="G9555" s="205">
        <f t="shared" si="756"/>
        <v>0.42978509136212623</v>
      </c>
      <c r="H9555" s="207">
        <f t="shared" si="757"/>
        <v>0.45</v>
      </c>
      <c r="I9555" s="213">
        <v>394498</v>
      </c>
      <c r="J9555" s="213">
        <v>21697.39</v>
      </c>
      <c r="K9555" s="212">
        <v>31559.84</v>
      </c>
      <c r="L9555" s="212">
        <v>35504.82</v>
      </c>
      <c r="M9555" s="239">
        <f t="shared" si="754"/>
        <v>0.51519999999996802</v>
      </c>
      <c r="N9555" s="239"/>
      <c r="O9555" s="178"/>
      <c r="P9555" s="178"/>
      <c r="Q9555" s="178"/>
      <c r="R9555" s="178"/>
      <c r="S9555" s="178"/>
      <c r="T9555" s="178"/>
      <c r="U9555" s="178"/>
      <c r="V9555" s="178"/>
      <c r="W9555" s="178"/>
      <c r="X9555" s="178"/>
      <c r="Y9555" s="210">
        <f t="shared" si="753"/>
        <v>0.4095701827242525</v>
      </c>
      <c r="Z9555" s="211">
        <f t="shared" si="755"/>
        <v>0.44</v>
      </c>
      <c r="AA9555" s="178"/>
      <c r="AB9555" s="178"/>
      <c r="AC9555" s="178"/>
    </row>
    <row r="9556" spans="2:29" x14ac:dyDescent="0.35">
      <c r="B9556" s="222">
        <v>963300</v>
      </c>
      <c r="C9556" s="208">
        <v>414014</v>
      </c>
      <c r="D9556" s="309">
        <v>22770.77</v>
      </c>
      <c r="E9556" s="206">
        <v>33121.120000000003</v>
      </c>
      <c r="F9556" s="206">
        <v>37261.26</v>
      </c>
      <c r="G9556" s="205">
        <f t="shared" si="756"/>
        <v>0.4297871898681615</v>
      </c>
      <c r="H9556" s="207">
        <f t="shared" si="757"/>
        <v>0.45</v>
      </c>
      <c r="I9556" s="213">
        <v>394544</v>
      </c>
      <c r="J9556" s="213">
        <v>21699.919999999998</v>
      </c>
      <c r="K9556" s="212">
        <v>31563.52</v>
      </c>
      <c r="L9556" s="212">
        <v>35508.959999999999</v>
      </c>
      <c r="M9556" s="239">
        <f t="shared" si="754"/>
        <v>0.51530000000027942</v>
      </c>
      <c r="N9556" s="239"/>
      <c r="O9556" s="178"/>
      <c r="P9556" s="178"/>
      <c r="Q9556" s="178"/>
      <c r="R9556" s="178"/>
      <c r="S9556" s="178"/>
      <c r="T9556" s="178"/>
      <c r="U9556" s="178"/>
      <c r="V9556" s="178"/>
      <c r="W9556" s="178"/>
      <c r="X9556" s="178"/>
      <c r="Y9556" s="210">
        <f t="shared" si="753"/>
        <v>0.40957541783452717</v>
      </c>
      <c r="Z9556" s="211">
        <f t="shared" si="755"/>
        <v>0.46</v>
      </c>
      <c r="AA9556" s="178"/>
      <c r="AB9556" s="178"/>
      <c r="AC9556" s="178"/>
    </row>
    <row r="9557" spans="2:29" x14ac:dyDescent="0.35">
      <c r="B9557" s="222">
        <v>963400</v>
      </c>
      <c r="C9557" s="208">
        <v>414059</v>
      </c>
      <c r="D9557" s="309">
        <v>22773.24</v>
      </c>
      <c r="E9557" s="206">
        <v>33124.720000000001</v>
      </c>
      <c r="F9557" s="206">
        <v>37265.31</v>
      </c>
      <c r="G9557" s="205">
        <f t="shared" si="756"/>
        <v>0.42978928793855098</v>
      </c>
      <c r="H9557" s="207">
        <f t="shared" si="757"/>
        <v>0.45</v>
      </c>
      <c r="I9557" s="213">
        <v>394588</v>
      </c>
      <c r="J9557" s="213">
        <v>21702.34</v>
      </c>
      <c r="K9557" s="212">
        <v>31567.040000000001</v>
      </c>
      <c r="L9557" s="212">
        <v>35512.92</v>
      </c>
      <c r="M9557" s="239">
        <f t="shared" si="754"/>
        <v>0.51519999999982247</v>
      </c>
      <c r="N9557" s="239"/>
      <c r="O9557" s="178"/>
      <c r="P9557" s="178"/>
      <c r="Q9557" s="178"/>
      <c r="R9557" s="178"/>
      <c r="S9557" s="178"/>
      <c r="T9557" s="178"/>
      <c r="U9557" s="178"/>
      <c r="V9557" s="178"/>
      <c r="W9557" s="178"/>
      <c r="X9557" s="178"/>
      <c r="Y9557" s="210">
        <f t="shared" si="753"/>
        <v>0.40957857587710195</v>
      </c>
      <c r="Z9557" s="211">
        <f t="shared" si="755"/>
        <v>0.44</v>
      </c>
      <c r="AA9557" s="178"/>
      <c r="AB9557" s="178"/>
      <c r="AC9557" s="178"/>
    </row>
    <row r="9558" spans="2:29" x14ac:dyDescent="0.35">
      <c r="B9558" s="222">
        <v>963500</v>
      </c>
      <c r="C9558" s="208">
        <v>414104</v>
      </c>
      <c r="D9558" s="309">
        <v>22775.72</v>
      </c>
      <c r="E9558" s="206">
        <v>33128.32</v>
      </c>
      <c r="F9558" s="206">
        <v>37269.360000000001</v>
      </c>
      <c r="G9558" s="205">
        <f t="shared" si="756"/>
        <v>0.42979138557343022</v>
      </c>
      <c r="H9558" s="207">
        <f t="shared" si="757"/>
        <v>0.45</v>
      </c>
      <c r="I9558" s="213">
        <v>394634</v>
      </c>
      <c r="J9558" s="213">
        <v>21704.87</v>
      </c>
      <c r="K9558" s="212">
        <v>31570.720000000001</v>
      </c>
      <c r="L9558" s="212">
        <v>35517.06</v>
      </c>
      <c r="M9558" s="239">
        <f t="shared" si="754"/>
        <v>0.51529999999955178</v>
      </c>
      <c r="N9558" s="239"/>
      <c r="O9558" s="178"/>
      <c r="P9558" s="178"/>
      <c r="Q9558" s="178"/>
      <c r="R9558" s="178"/>
      <c r="S9558" s="178"/>
      <c r="T9558" s="178"/>
      <c r="U9558" s="178"/>
      <c r="V9558" s="178"/>
      <c r="W9558" s="178"/>
      <c r="X9558" s="178"/>
      <c r="Y9558" s="210">
        <f t="shared" si="753"/>
        <v>0.40958380902957964</v>
      </c>
      <c r="Z9558" s="211">
        <f t="shared" si="755"/>
        <v>0.46</v>
      </c>
      <c r="AA9558" s="178"/>
      <c r="AB9558" s="178"/>
      <c r="AC9558" s="178"/>
    </row>
    <row r="9559" spans="2:29" x14ac:dyDescent="0.35">
      <c r="B9559" s="222">
        <v>963600</v>
      </c>
      <c r="C9559" s="208">
        <v>414149</v>
      </c>
      <c r="D9559" s="309">
        <v>22778.19</v>
      </c>
      <c r="E9559" s="206">
        <v>33131.919999999998</v>
      </c>
      <c r="F9559" s="206">
        <v>37273.410000000003</v>
      </c>
      <c r="G9559" s="205">
        <f t="shared" si="756"/>
        <v>0.42979348277293483</v>
      </c>
      <c r="H9559" s="207">
        <f t="shared" si="757"/>
        <v>0.45</v>
      </c>
      <c r="I9559" s="213">
        <v>394678</v>
      </c>
      <c r="J9559" s="213">
        <v>21707.29</v>
      </c>
      <c r="K9559" s="212">
        <v>31574.240000000002</v>
      </c>
      <c r="L9559" s="212">
        <v>35521.019999999997</v>
      </c>
      <c r="M9559" s="239">
        <f t="shared" si="754"/>
        <v>0.51519999999974975</v>
      </c>
      <c r="N9559" s="239"/>
      <c r="O9559" s="178"/>
      <c r="P9559" s="178"/>
      <c r="Q9559" s="178"/>
      <c r="R9559" s="178"/>
      <c r="S9559" s="178"/>
      <c r="T9559" s="178"/>
      <c r="U9559" s="178"/>
      <c r="V9559" s="178"/>
      <c r="W9559" s="178"/>
      <c r="X9559" s="178"/>
      <c r="Y9559" s="210">
        <f t="shared" si="753"/>
        <v>0.40958696554586965</v>
      </c>
      <c r="Z9559" s="211">
        <f t="shared" si="755"/>
        <v>0.44</v>
      </c>
      <c r="AA9559" s="178"/>
      <c r="AB9559" s="178"/>
      <c r="AC9559" s="178"/>
    </row>
    <row r="9560" spans="2:29" x14ac:dyDescent="0.35">
      <c r="B9560" s="222">
        <v>963700</v>
      </c>
      <c r="C9560" s="208">
        <v>414194</v>
      </c>
      <c r="D9560" s="309">
        <v>22780.67</v>
      </c>
      <c r="E9560" s="206">
        <v>33135.519999999997</v>
      </c>
      <c r="F9560" s="206">
        <v>37277.46</v>
      </c>
      <c r="G9560" s="205">
        <f t="shared" si="756"/>
        <v>0.42979557953720038</v>
      </c>
      <c r="H9560" s="207">
        <f t="shared" si="757"/>
        <v>0.45</v>
      </c>
      <c r="I9560" s="213">
        <v>394724</v>
      </c>
      <c r="J9560" s="213">
        <v>21709.82</v>
      </c>
      <c r="K9560" s="212">
        <v>31577.919999999998</v>
      </c>
      <c r="L9560" s="212">
        <v>35525.160000000003</v>
      </c>
      <c r="M9560" s="239">
        <f t="shared" si="754"/>
        <v>0.51529999999998832</v>
      </c>
      <c r="N9560" s="239"/>
      <c r="O9560" s="178"/>
      <c r="P9560" s="178"/>
      <c r="Q9560" s="178"/>
      <c r="R9560" s="178"/>
      <c r="S9560" s="178"/>
      <c r="T9560" s="178"/>
      <c r="U9560" s="178"/>
      <c r="V9560" s="178"/>
      <c r="W9560" s="178"/>
      <c r="X9560" s="178"/>
      <c r="Y9560" s="210">
        <f t="shared" si="753"/>
        <v>0.40959219674172459</v>
      </c>
      <c r="Z9560" s="211">
        <f t="shared" si="755"/>
        <v>0.46</v>
      </c>
      <c r="AA9560" s="178"/>
      <c r="AB9560" s="178"/>
      <c r="AC9560" s="178"/>
    </row>
    <row r="9561" spans="2:29" x14ac:dyDescent="0.35">
      <c r="B9561" s="222">
        <v>963800</v>
      </c>
      <c r="C9561" s="208">
        <v>414239</v>
      </c>
      <c r="D9561" s="309">
        <v>22783.14</v>
      </c>
      <c r="E9561" s="206">
        <v>33139.120000000003</v>
      </c>
      <c r="F9561" s="206">
        <v>37281.51</v>
      </c>
      <c r="G9561" s="205">
        <f t="shared" si="756"/>
        <v>0.42979767586636231</v>
      </c>
      <c r="H9561" s="207">
        <f t="shared" si="757"/>
        <v>0.45</v>
      </c>
      <c r="I9561" s="213">
        <v>394768</v>
      </c>
      <c r="J9561" s="213">
        <v>21712.240000000002</v>
      </c>
      <c r="K9561" s="212">
        <v>31581.439999999999</v>
      </c>
      <c r="L9561" s="212">
        <v>35529.120000000003</v>
      </c>
      <c r="M9561" s="239">
        <f t="shared" si="754"/>
        <v>0.51520000000025901</v>
      </c>
      <c r="N9561" s="239"/>
      <c r="O9561" s="178"/>
      <c r="P9561" s="178"/>
      <c r="Q9561" s="178"/>
      <c r="R9561" s="178"/>
      <c r="S9561" s="178"/>
      <c r="T9561" s="178"/>
      <c r="U9561" s="178"/>
      <c r="V9561" s="178"/>
      <c r="W9561" s="178"/>
      <c r="X9561" s="178"/>
      <c r="Y9561" s="210">
        <f t="shared" si="753"/>
        <v>0.40959535173272466</v>
      </c>
      <c r="Z9561" s="211">
        <f t="shared" si="755"/>
        <v>0.44</v>
      </c>
      <c r="AA9561" s="178"/>
      <c r="AB9561" s="178"/>
      <c r="AC9561" s="178"/>
    </row>
    <row r="9562" spans="2:29" x14ac:dyDescent="0.35">
      <c r="B9562" s="222">
        <v>963900</v>
      </c>
      <c r="C9562" s="208">
        <v>414284</v>
      </c>
      <c r="D9562" s="309">
        <v>22785.62</v>
      </c>
      <c r="E9562" s="206">
        <v>33142.720000000001</v>
      </c>
      <c r="F9562" s="206">
        <v>37285.56</v>
      </c>
      <c r="G9562" s="205">
        <f t="shared" si="756"/>
        <v>0.42979977176055606</v>
      </c>
      <c r="H9562" s="207">
        <f t="shared" si="757"/>
        <v>0.45</v>
      </c>
      <c r="I9562" s="213">
        <v>394814</v>
      </c>
      <c r="J9562" s="213">
        <v>21714.77</v>
      </c>
      <c r="K9562" s="212">
        <v>31585.119999999999</v>
      </c>
      <c r="L9562" s="212">
        <v>35533.26</v>
      </c>
      <c r="M9562" s="239">
        <f t="shared" si="754"/>
        <v>0.5152999999999156</v>
      </c>
      <c r="N9562" s="239"/>
      <c r="O9562" s="178"/>
      <c r="P9562" s="178"/>
      <c r="Q9562" s="178"/>
      <c r="R9562" s="178"/>
      <c r="S9562" s="178"/>
      <c r="T9562" s="178"/>
      <c r="U9562" s="178"/>
      <c r="V9562" s="178"/>
      <c r="W9562" s="178"/>
      <c r="X9562" s="178"/>
      <c r="Y9562" s="210">
        <f t="shared" si="753"/>
        <v>0.40960058097313001</v>
      </c>
      <c r="Z9562" s="211">
        <f t="shared" si="755"/>
        <v>0.46</v>
      </c>
      <c r="AA9562" s="178"/>
      <c r="AB9562" s="178"/>
      <c r="AC9562" s="178"/>
    </row>
    <row r="9563" spans="2:29" x14ac:dyDescent="0.35">
      <c r="B9563" s="222">
        <v>964000</v>
      </c>
      <c r="C9563" s="208">
        <v>414329</v>
      </c>
      <c r="D9563" s="309">
        <v>22788.09</v>
      </c>
      <c r="E9563" s="206">
        <v>33146.32</v>
      </c>
      <c r="F9563" s="206">
        <v>37289.61</v>
      </c>
      <c r="G9563" s="205">
        <f t="shared" si="756"/>
        <v>0.42980186721991703</v>
      </c>
      <c r="H9563" s="207">
        <f t="shared" si="757"/>
        <v>0.45</v>
      </c>
      <c r="I9563" s="213">
        <v>394858</v>
      </c>
      <c r="J9563" s="213">
        <v>21717.19</v>
      </c>
      <c r="K9563" s="212">
        <v>31588.639999999999</v>
      </c>
      <c r="L9563" s="212">
        <v>35537.22</v>
      </c>
      <c r="M9563" s="239">
        <f t="shared" si="754"/>
        <v>0.51520000000018629</v>
      </c>
      <c r="N9563" s="239"/>
      <c r="O9563" s="178"/>
      <c r="P9563" s="178"/>
      <c r="Q9563" s="178"/>
      <c r="R9563" s="178"/>
      <c r="S9563" s="178"/>
      <c r="T9563" s="178"/>
      <c r="U9563" s="178"/>
      <c r="V9563" s="178"/>
      <c r="W9563" s="178"/>
      <c r="X9563" s="178"/>
      <c r="Y9563" s="210">
        <f t="shared" si="753"/>
        <v>0.409603734439834</v>
      </c>
      <c r="Z9563" s="211">
        <f t="shared" si="755"/>
        <v>0.44</v>
      </c>
      <c r="AA9563" s="178"/>
      <c r="AB9563" s="178"/>
      <c r="AC9563" s="178"/>
    </row>
    <row r="9564" spans="2:29" x14ac:dyDescent="0.35">
      <c r="B9564" s="222">
        <v>964100</v>
      </c>
      <c r="C9564" s="208">
        <v>414374</v>
      </c>
      <c r="D9564" s="309">
        <v>22790.57</v>
      </c>
      <c r="E9564" s="206">
        <v>33149.919999999998</v>
      </c>
      <c r="F9564" s="206">
        <v>37293.660000000003</v>
      </c>
      <c r="G9564" s="205">
        <f t="shared" si="756"/>
        <v>0.42980396224458045</v>
      </c>
      <c r="H9564" s="207">
        <f t="shared" si="757"/>
        <v>0.45</v>
      </c>
      <c r="I9564" s="213">
        <v>394904</v>
      </c>
      <c r="J9564" s="213">
        <v>21719.72</v>
      </c>
      <c r="K9564" s="212">
        <v>31592.32</v>
      </c>
      <c r="L9564" s="212">
        <v>35541.360000000001</v>
      </c>
      <c r="M9564" s="239">
        <f t="shared" si="754"/>
        <v>0.51529999999984288</v>
      </c>
      <c r="N9564" s="239"/>
      <c r="O9564" s="178"/>
      <c r="P9564" s="178"/>
      <c r="Q9564" s="178"/>
      <c r="R9564" s="178"/>
      <c r="S9564" s="178"/>
      <c r="T9564" s="178"/>
      <c r="U9564" s="178"/>
      <c r="V9564" s="178"/>
      <c r="W9564" s="178"/>
      <c r="X9564" s="178"/>
      <c r="Y9564" s="210">
        <f t="shared" si="753"/>
        <v>0.40960896172596206</v>
      </c>
      <c r="Z9564" s="211">
        <f t="shared" si="755"/>
        <v>0.46</v>
      </c>
      <c r="AA9564" s="178"/>
      <c r="AB9564" s="178"/>
      <c r="AC9564" s="178"/>
    </row>
    <row r="9565" spans="2:29" x14ac:dyDescent="0.35">
      <c r="B9565" s="222">
        <v>964200</v>
      </c>
      <c r="C9565" s="208">
        <v>414419</v>
      </c>
      <c r="D9565" s="309">
        <v>22793.040000000001</v>
      </c>
      <c r="E9565" s="206">
        <v>33153.519999999997</v>
      </c>
      <c r="F9565" s="206">
        <v>37297.71</v>
      </c>
      <c r="G9565" s="205">
        <f t="shared" si="756"/>
        <v>0.42980605683468159</v>
      </c>
      <c r="H9565" s="207">
        <f t="shared" si="757"/>
        <v>0.45</v>
      </c>
      <c r="I9565" s="213">
        <v>394948</v>
      </c>
      <c r="J9565" s="213">
        <v>21722.14</v>
      </c>
      <c r="K9565" s="212">
        <v>31595.84</v>
      </c>
      <c r="L9565" s="212">
        <v>35545.32</v>
      </c>
      <c r="M9565" s="239">
        <f t="shared" si="754"/>
        <v>0.51519999999996802</v>
      </c>
      <c r="N9565" s="239"/>
      <c r="O9565" s="178"/>
      <c r="P9565" s="178"/>
      <c r="Q9565" s="178"/>
      <c r="R9565" s="178"/>
      <c r="S9565" s="178"/>
      <c r="T9565" s="178"/>
      <c r="U9565" s="178"/>
      <c r="V9565" s="178"/>
      <c r="W9565" s="178"/>
      <c r="X9565" s="178"/>
      <c r="Y9565" s="210">
        <f t="shared" si="753"/>
        <v>0.40961211366936318</v>
      </c>
      <c r="Z9565" s="211">
        <f t="shared" si="755"/>
        <v>0.44</v>
      </c>
      <c r="AA9565" s="178"/>
      <c r="AB9565" s="178"/>
      <c r="AC9565" s="178"/>
    </row>
    <row r="9566" spans="2:29" x14ac:dyDescent="0.35">
      <c r="B9566" s="222">
        <v>964300</v>
      </c>
      <c r="C9566" s="208">
        <v>414464</v>
      </c>
      <c r="D9566" s="309">
        <v>22795.52</v>
      </c>
      <c r="E9566" s="206">
        <v>33157.120000000003</v>
      </c>
      <c r="F9566" s="206">
        <v>37301.760000000002</v>
      </c>
      <c r="G9566" s="205">
        <f t="shared" si="756"/>
        <v>0.42980815099035569</v>
      </c>
      <c r="H9566" s="207">
        <f t="shared" si="757"/>
        <v>0.45</v>
      </c>
      <c r="I9566" s="213">
        <v>394994</v>
      </c>
      <c r="J9566" s="213">
        <v>21724.67</v>
      </c>
      <c r="K9566" s="212">
        <v>31599.52</v>
      </c>
      <c r="L9566" s="212">
        <v>35549.46</v>
      </c>
      <c r="M9566" s="239">
        <f t="shared" si="754"/>
        <v>0.51530000000027942</v>
      </c>
      <c r="N9566" s="239"/>
      <c r="O9566" s="178"/>
      <c r="P9566" s="178"/>
      <c r="Q9566" s="178"/>
      <c r="R9566" s="178"/>
      <c r="S9566" s="178"/>
      <c r="T9566" s="178"/>
      <c r="U9566" s="178"/>
      <c r="V9566" s="178"/>
      <c r="W9566" s="178"/>
      <c r="X9566" s="178"/>
      <c r="Y9566" s="210">
        <f t="shared" si="753"/>
        <v>0.40961733900238517</v>
      </c>
      <c r="Z9566" s="211">
        <f t="shared" si="755"/>
        <v>0.46</v>
      </c>
      <c r="AA9566" s="178"/>
      <c r="AB9566" s="178"/>
      <c r="AC9566" s="178"/>
    </row>
    <row r="9567" spans="2:29" x14ac:dyDescent="0.35">
      <c r="B9567" s="222">
        <v>964400</v>
      </c>
      <c r="C9567" s="208">
        <v>414509</v>
      </c>
      <c r="D9567" s="309">
        <v>22797.99</v>
      </c>
      <c r="E9567" s="206">
        <v>33160.720000000001</v>
      </c>
      <c r="F9567" s="206">
        <v>37305.81</v>
      </c>
      <c r="G9567" s="205">
        <f t="shared" si="756"/>
        <v>0.42981024471173784</v>
      </c>
      <c r="H9567" s="207">
        <f t="shared" si="757"/>
        <v>0.45</v>
      </c>
      <c r="I9567" s="213">
        <v>395038</v>
      </c>
      <c r="J9567" s="213">
        <v>21727.09</v>
      </c>
      <c r="K9567" s="212">
        <v>31603.040000000001</v>
      </c>
      <c r="L9567" s="212">
        <v>35553.42</v>
      </c>
      <c r="M9567" s="239">
        <f t="shared" si="754"/>
        <v>0.51519999999982247</v>
      </c>
      <c r="N9567" s="239"/>
      <c r="O9567" s="178"/>
      <c r="P9567" s="178"/>
      <c r="Q9567" s="178"/>
      <c r="R9567" s="178"/>
      <c r="S9567" s="178"/>
      <c r="T9567" s="178"/>
      <c r="U9567" s="178"/>
      <c r="V9567" s="178"/>
      <c r="W9567" s="178"/>
      <c r="X9567" s="178"/>
      <c r="Y9567" s="210">
        <f t="shared" si="753"/>
        <v>0.40962048942347573</v>
      </c>
      <c r="Z9567" s="211">
        <f t="shared" si="755"/>
        <v>0.44</v>
      </c>
      <c r="AA9567" s="178"/>
      <c r="AB9567" s="178"/>
      <c r="AC9567" s="178"/>
    </row>
    <row r="9568" spans="2:29" x14ac:dyDescent="0.35">
      <c r="B9568" s="222">
        <v>964500</v>
      </c>
      <c r="C9568" s="208">
        <v>414554</v>
      </c>
      <c r="D9568" s="309">
        <v>22800.47</v>
      </c>
      <c r="E9568" s="206">
        <v>33164.32</v>
      </c>
      <c r="F9568" s="206">
        <v>37309.86</v>
      </c>
      <c r="G9568" s="205">
        <f t="shared" si="756"/>
        <v>0.42981233799896318</v>
      </c>
      <c r="H9568" s="207">
        <f t="shared" si="757"/>
        <v>0.45</v>
      </c>
      <c r="I9568" s="213">
        <v>395084</v>
      </c>
      <c r="J9568" s="213">
        <v>21729.62</v>
      </c>
      <c r="K9568" s="212">
        <v>31606.720000000001</v>
      </c>
      <c r="L9568" s="212">
        <v>35557.56</v>
      </c>
      <c r="M9568" s="239">
        <f t="shared" si="754"/>
        <v>0.51529999999955178</v>
      </c>
      <c r="N9568" s="239"/>
      <c r="O9568" s="178"/>
      <c r="P9568" s="178"/>
      <c r="Q9568" s="178"/>
      <c r="R9568" s="178"/>
      <c r="S9568" s="178"/>
      <c r="T9568" s="178"/>
      <c r="U9568" s="178"/>
      <c r="V9568" s="178"/>
      <c r="W9568" s="178"/>
      <c r="X9568" s="178"/>
      <c r="Y9568" s="210">
        <f t="shared" si="753"/>
        <v>0.40962571280456195</v>
      </c>
      <c r="Z9568" s="211">
        <f t="shared" si="755"/>
        <v>0.46</v>
      </c>
      <c r="AA9568" s="178"/>
      <c r="AB9568" s="178"/>
      <c r="AC9568" s="178"/>
    </row>
    <row r="9569" spans="2:29" x14ac:dyDescent="0.35">
      <c r="B9569" s="222">
        <v>964600</v>
      </c>
      <c r="C9569" s="208">
        <v>414599</v>
      </c>
      <c r="D9569" s="309">
        <v>22802.94</v>
      </c>
      <c r="E9569" s="206">
        <v>33167.919999999998</v>
      </c>
      <c r="F9569" s="206">
        <v>37313.910000000003</v>
      </c>
      <c r="G9569" s="205">
        <f t="shared" si="756"/>
        <v>0.4298144308521667</v>
      </c>
      <c r="H9569" s="207">
        <f t="shared" si="757"/>
        <v>0.45</v>
      </c>
      <c r="I9569" s="213">
        <v>395128</v>
      </c>
      <c r="J9569" s="213">
        <v>21732.04</v>
      </c>
      <c r="K9569" s="212">
        <v>31610.240000000002</v>
      </c>
      <c r="L9569" s="212">
        <v>35561.519999999997</v>
      </c>
      <c r="M9569" s="239">
        <f t="shared" si="754"/>
        <v>0.51519999999974975</v>
      </c>
      <c r="N9569" s="239"/>
      <c r="O9569" s="178"/>
      <c r="P9569" s="178"/>
      <c r="Q9569" s="178"/>
      <c r="R9569" s="178"/>
      <c r="S9569" s="178"/>
      <c r="T9569" s="178"/>
      <c r="U9569" s="178"/>
      <c r="V9569" s="178"/>
      <c r="W9569" s="178"/>
      <c r="X9569" s="178"/>
      <c r="Y9569" s="210">
        <f t="shared" si="753"/>
        <v>0.40962886170433338</v>
      </c>
      <c r="Z9569" s="211">
        <f t="shared" si="755"/>
        <v>0.44</v>
      </c>
      <c r="AA9569" s="178"/>
      <c r="AB9569" s="178"/>
      <c r="AC9569" s="178"/>
    </row>
    <row r="9570" spans="2:29" x14ac:dyDescent="0.35">
      <c r="B9570" s="222">
        <v>964700</v>
      </c>
      <c r="C9570" s="208">
        <v>414644</v>
      </c>
      <c r="D9570" s="309">
        <v>22805.42</v>
      </c>
      <c r="E9570" s="206">
        <v>33171.519999999997</v>
      </c>
      <c r="F9570" s="206">
        <v>37317.96</v>
      </c>
      <c r="G9570" s="205">
        <f t="shared" si="756"/>
        <v>0.42981652327148334</v>
      </c>
      <c r="H9570" s="207">
        <f t="shared" si="757"/>
        <v>0.45</v>
      </c>
      <c r="I9570" s="213">
        <v>395174</v>
      </c>
      <c r="J9570" s="213">
        <v>21734.57</v>
      </c>
      <c r="K9570" s="212">
        <v>31613.919999999998</v>
      </c>
      <c r="L9570" s="212">
        <v>35565.660000000003</v>
      </c>
      <c r="M9570" s="239">
        <f t="shared" si="754"/>
        <v>0.51529999999998832</v>
      </c>
      <c r="N9570" s="239"/>
      <c r="O9570" s="178"/>
      <c r="P9570" s="178"/>
      <c r="Q9570" s="178"/>
      <c r="R9570" s="178"/>
      <c r="S9570" s="178"/>
      <c r="T9570" s="178"/>
      <c r="U9570" s="178"/>
      <c r="V9570" s="178"/>
      <c r="W9570" s="178"/>
      <c r="X9570" s="178"/>
      <c r="Y9570" s="210">
        <f t="shared" si="753"/>
        <v>0.40963408313465327</v>
      </c>
      <c r="Z9570" s="211">
        <f t="shared" si="755"/>
        <v>0.46</v>
      </c>
      <c r="AA9570" s="178"/>
      <c r="AB9570" s="178"/>
      <c r="AC9570" s="178"/>
    </row>
    <row r="9571" spans="2:29" x14ac:dyDescent="0.35">
      <c r="B9571" s="222">
        <v>964800</v>
      </c>
      <c r="C9571" s="208">
        <v>414689</v>
      </c>
      <c r="D9571" s="309">
        <v>22807.89</v>
      </c>
      <c r="E9571" s="206">
        <v>33175.120000000003</v>
      </c>
      <c r="F9571" s="206">
        <v>37322.01</v>
      </c>
      <c r="G9571" s="205">
        <f t="shared" si="756"/>
        <v>0.42981861525704812</v>
      </c>
      <c r="H9571" s="207">
        <f t="shared" si="757"/>
        <v>0.45</v>
      </c>
      <c r="I9571" s="213">
        <v>395218</v>
      </c>
      <c r="J9571" s="213">
        <v>21736.99</v>
      </c>
      <c r="K9571" s="212">
        <v>31617.439999999999</v>
      </c>
      <c r="L9571" s="212">
        <v>35569.620000000003</v>
      </c>
      <c r="M9571" s="239">
        <f t="shared" si="754"/>
        <v>0.51520000000025901</v>
      </c>
      <c r="N9571" s="239"/>
      <c r="O9571" s="178"/>
      <c r="P9571" s="178"/>
      <c r="Q9571" s="178"/>
      <c r="R9571" s="178"/>
      <c r="S9571" s="178"/>
      <c r="T9571" s="178"/>
      <c r="U9571" s="178"/>
      <c r="V9571" s="178"/>
      <c r="W9571" s="178"/>
      <c r="X9571" s="178"/>
      <c r="Y9571" s="210">
        <f t="shared" si="753"/>
        <v>0.40963723051409617</v>
      </c>
      <c r="Z9571" s="211">
        <f t="shared" si="755"/>
        <v>0.44</v>
      </c>
      <c r="AA9571" s="178"/>
      <c r="AB9571" s="178"/>
      <c r="AC9571" s="178"/>
    </row>
    <row r="9572" spans="2:29" x14ac:dyDescent="0.35">
      <c r="B9572" s="222">
        <v>964900</v>
      </c>
      <c r="C9572" s="208">
        <v>414734</v>
      </c>
      <c r="D9572" s="309">
        <v>22810.37</v>
      </c>
      <c r="E9572" s="206">
        <v>33178.720000000001</v>
      </c>
      <c r="F9572" s="206">
        <v>37326.06</v>
      </c>
      <c r="G9572" s="205">
        <f t="shared" si="756"/>
        <v>0.42982070680899576</v>
      </c>
      <c r="H9572" s="207">
        <f t="shared" si="757"/>
        <v>0.45</v>
      </c>
      <c r="I9572" s="213">
        <v>395264</v>
      </c>
      <c r="J9572" s="213">
        <v>21739.52</v>
      </c>
      <c r="K9572" s="212">
        <v>31621.119999999999</v>
      </c>
      <c r="L9572" s="212">
        <v>35573.760000000002</v>
      </c>
      <c r="M9572" s="239">
        <f t="shared" si="754"/>
        <v>0.5152999999999156</v>
      </c>
      <c r="N9572" s="239"/>
      <c r="O9572" s="178"/>
      <c r="P9572" s="178"/>
      <c r="Q9572" s="178"/>
      <c r="R9572" s="178"/>
      <c r="S9572" s="178"/>
      <c r="T9572" s="178"/>
      <c r="U9572" s="178"/>
      <c r="V9572" s="178"/>
      <c r="W9572" s="178"/>
      <c r="X9572" s="178"/>
      <c r="Y9572" s="210">
        <f t="shared" si="753"/>
        <v>0.40964244999481814</v>
      </c>
      <c r="Z9572" s="211">
        <f t="shared" si="755"/>
        <v>0.46</v>
      </c>
      <c r="AA9572" s="178"/>
      <c r="AB9572" s="178"/>
      <c r="AC9572" s="178"/>
    </row>
    <row r="9573" spans="2:29" x14ac:dyDescent="0.35">
      <c r="B9573" s="222">
        <v>965000</v>
      </c>
      <c r="C9573" s="208">
        <v>414779</v>
      </c>
      <c r="D9573" s="309">
        <v>22812.84</v>
      </c>
      <c r="E9573" s="206">
        <v>33182.32</v>
      </c>
      <c r="F9573" s="206">
        <v>37330.11</v>
      </c>
      <c r="G9573" s="205">
        <f t="shared" si="756"/>
        <v>0.42982279792746114</v>
      </c>
      <c r="H9573" s="207">
        <f t="shared" si="757"/>
        <v>0.45</v>
      </c>
      <c r="I9573" s="213">
        <v>395308</v>
      </c>
      <c r="J9573" s="213">
        <v>21741.94</v>
      </c>
      <c r="K9573" s="212">
        <v>31624.639999999999</v>
      </c>
      <c r="L9573" s="212">
        <v>35577.72</v>
      </c>
      <c r="M9573" s="239">
        <f t="shared" si="754"/>
        <v>0.51520000000018629</v>
      </c>
      <c r="N9573" s="239"/>
      <c r="O9573" s="178"/>
      <c r="P9573" s="178"/>
      <c r="Q9573" s="178"/>
      <c r="R9573" s="178"/>
      <c r="S9573" s="178"/>
      <c r="T9573" s="178"/>
      <c r="U9573" s="178"/>
      <c r="V9573" s="178"/>
      <c r="W9573" s="178"/>
      <c r="X9573" s="178"/>
      <c r="Y9573" s="210">
        <f t="shared" si="753"/>
        <v>0.40964559585492227</v>
      </c>
      <c r="Z9573" s="211">
        <f t="shared" si="755"/>
        <v>0.44</v>
      </c>
      <c r="AA9573" s="178"/>
      <c r="AB9573" s="178"/>
      <c r="AC9573" s="178"/>
    </row>
    <row r="9574" spans="2:29" x14ac:dyDescent="0.35">
      <c r="B9574" s="222">
        <v>965100</v>
      </c>
      <c r="C9574" s="208">
        <v>414824</v>
      </c>
      <c r="D9574" s="309">
        <v>22815.32</v>
      </c>
      <c r="E9574" s="206">
        <v>33185.919999999998</v>
      </c>
      <c r="F9574" s="206">
        <v>37334.160000000003</v>
      </c>
      <c r="G9574" s="205">
        <f t="shared" si="756"/>
        <v>0.429824888612579</v>
      </c>
      <c r="H9574" s="207">
        <f t="shared" si="757"/>
        <v>0.45</v>
      </c>
      <c r="I9574" s="213">
        <v>395354</v>
      </c>
      <c r="J9574" s="213">
        <v>21744.47</v>
      </c>
      <c r="K9574" s="212">
        <v>31628.32</v>
      </c>
      <c r="L9574" s="212">
        <v>35581.86</v>
      </c>
      <c r="M9574" s="239">
        <f t="shared" si="754"/>
        <v>0.51529999999984288</v>
      </c>
      <c r="N9574" s="239"/>
      <c r="O9574" s="178"/>
      <c r="P9574" s="178"/>
      <c r="Q9574" s="178"/>
      <c r="R9574" s="178"/>
      <c r="S9574" s="178"/>
      <c r="T9574" s="178"/>
      <c r="U9574" s="178"/>
      <c r="V9574" s="178"/>
      <c r="W9574" s="178"/>
      <c r="X9574" s="178"/>
      <c r="Y9574" s="210">
        <f t="shared" si="753"/>
        <v>0.40965081338721376</v>
      </c>
      <c r="Z9574" s="211">
        <f t="shared" si="755"/>
        <v>0.46</v>
      </c>
      <c r="AA9574" s="178"/>
      <c r="AB9574" s="178"/>
      <c r="AC9574" s="178"/>
    </row>
    <row r="9575" spans="2:29" x14ac:dyDescent="0.35">
      <c r="B9575" s="222">
        <v>965200</v>
      </c>
      <c r="C9575" s="208">
        <v>414869</v>
      </c>
      <c r="D9575" s="309">
        <v>22817.79</v>
      </c>
      <c r="E9575" s="206">
        <v>33189.519999999997</v>
      </c>
      <c r="F9575" s="206">
        <v>37338.21</v>
      </c>
      <c r="G9575" s="205">
        <f t="shared" si="756"/>
        <v>0.42982697886448407</v>
      </c>
      <c r="H9575" s="207">
        <f t="shared" si="757"/>
        <v>0.45</v>
      </c>
      <c r="I9575" s="213">
        <v>395398</v>
      </c>
      <c r="J9575" s="213">
        <v>21746.89</v>
      </c>
      <c r="K9575" s="212">
        <v>31631.84</v>
      </c>
      <c r="L9575" s="212">
        <v>35585.82</v>
      </c>
      <c r="M9575" s="239">
        <f t="shared" si="754"/>
        <v>0.51519999999996802</v>
      </c>
      <c r="N9575" s="239"/>
      <c r="O9575" s="178"/>
      <c r="P9575" s="178"/>
      <c r="Q9575" s="178"/>
      <c r="R9575" s="178"/>
      <c r="S9575" s="178"/>
      <c r="T9575" s="178"/>
      <c r="U9575" s="178"/>
      <c r="V9575" s="178"/>
      <c r="W9575" s="178"/>
      <c r="X9575" s="178"/>
      <c r="Y9575" s="210">
        <f t="shared" si="753"/>
        <v>0.40965395772896807</v>
      </c>
      <c r="Z9575" s="211">
        <f t="shared" si="755"/>
        <v>0.44</v>
      </c>
      <c r="AA9575" s="178"/>
      <c r="AB9575" s="178"/>
      <c r="AC9575" s="178"/>
    </row>
    <row r="9576" spans="2:29" x14ac:dyDescent="0.35">
      <c r="B9576" s="222">
        <v>965300</v>
      </c>
      <c r="C9576" s="208">
        <v>414914</v>
      </c>
      <c r="D9576" s="309">
        <v>22820.27</v>
      </c>
      <c r="E9576" s="206">
        <v>33193.120000000003</v>
      </c>
      <c r="F9576" s="206">
        <v>37342.26</v>
      </c>
      <c r="G9576" s="205">
        <f t="shared" si="756"/>
        <v>0.42982906868331089</v>
      </c>
      <c r="H9576" s="207">
        <f t="shared" si="757"/>
        <v>0.45</v>
      </c>
      <c r="I9576" s="213">
        <v>395444</v>
      </c>
      <c r="J9576" s="213">
        <v>21749.42</v>
      </c>
      <c r="K9576" s="212">
        <v>31635.52</v>
      </c>
      <c r="L9576" s="212">
        <v>35589.96</v>
      </c>
      <c r="M9576" s="239">
        <f t="shared" si="754"/>
        <v>0.51530000000027942</v>
      </c>
      <c r="N9576" s="239"/>
      <c r="O9576" s="178"/>
      <c r="P9576" s="178"/>
      <c r="Q9576" s="178"/>
      <c r="R9576" s="178"/>
      <c r="S9576" s="178"/>
      <c r="T9576" s="178"/>
      <c r="U9576" s="178"/>
      <c r="V9576" s="178"/>
      <c r="W9576" s="178"/>
      <c r="X9576" s="178"/>
      <c r="Y9576" s="210">
        <f t="shared" si="753"/>
        <v>0.40965917331399565</v>
      </c>
      <c r="Z9576" s="211">
        <f t="shared" si="755"/>
        <v>0.46</v>
      </c>
      <c r="AA9576" s="178"/>
      <c r="AB9576" s="178"/>
      <c r="AC9576" s="178"/>
    </row>
    <row r="9577" spans="2:29" x14ac:dyDescent="0.35">
      <c r="B9577" s="222">
        <v>965400</v>
      </c>
      <c r="C9577" s="208">
        <v>414959</v>
      </c>
      <c r="D9577" s="309">
        <v>22822.74</v>
      </c>
      <c r="E9577" s="206">
        <v>33196.720000000001</v>
      </c>
      <c r="F9577" s="206">
        <v>37346.31</v>
      </c>
      <c r="G9577" s="205">
        <f t="shared" si="756"/>
        <v>0.42983115806919414</v>
      </c>
      <c r="H9577" s="207">
        <f t="shared" si="757"/>
        <v>0.45</v>
      </c>
      <c r="I9577" s="213">
        <v>395488</v>
      </c>
      <c r="J9577" s="213">
        <v>21751.84</v>
      </c>
      <c r="K9577" s="212">
        <v>31639.040000000001</v>
      </c>
      <c r="L9577" s="212">
        <v>35593.919999999998</v>
      </c>
      <c r="M9577" s="239">
        <f t="shared" si="754"/>
        <v>0.51519999999982247</v>
      </c>
      <c r="N9577" s="239"/>
      <c r="O9577" s="178"/>
      <c r="P9577" s="178"/>
      <c r="Q9577" s="178"/>
      <c r="R9577" s="178"/>
      <c r="S9577" s="178"/>
      <c r="T9577" s="178"/>
      <c r="U9577" s="178"/>
      <c r="V9577" s="178"/>
      <c r="W9577" s="178"/>
      <c r="X9577" s="178"/>
      <c r="Y9577" s="210">
        <f t="shared" si="753"/>
        <v>0.40966231613838822</v>
      </c>
      <c r="Z9577" s="211">
        <f t="shared" si="755"/>
        <v>0.44</v>
      </c>
      <c r="AA9577" s="178"/>
      <c r="AB9577" s="178"/>
      <c r="AC9577" s="178"/>
    </row>
    <row r="9578" spans="2:29" x14ac:dyDescent="0.35">
      <c r="B9578" s="222">
        <v>965500</v>
      </c>
      <c r="C9578" s="208">
        <v>415004</v>
      </c>
      <c r="D9578" s="309">
        <v>22825.22</v>
      </c>
      <c r="E9578" s="206">
        <v>33200.32</v>
      </c>
      <c r="F9578" s="206">
        <v>37350.36</v>
      </c>
      <c r="G9578" s="205">
        <f t="shared" si="756"/>
        <v>0.42983324702226827</v>
      </c>
      <c r="H9578" s="207">
        <f t="shared" si="757"/>
        <v>0.45</v>
      </c>
      <c r="I9578" s="213">
        <v>395534</v>
      </c>
      <c r="J9578" s="213">
        <v>21754.37</v>
      </c>
      <c r="K9578" s="212">
        <v>31642.720000000001</v>
      </c>
      <c r="L9578" s="212">
        <v>35598.06</v>
      </c>
      <c r="M9578" s="239">
        <f t="shared" si="754"/>
        <v>0.51529999999955178</v>
      </c>
      <c r="N9578" s="239"/>
      <c r="O9578" s="178"/>
      <c r="P9578" s="178"/>
      <c r="Q9578" s="178"/>
      <c r="R9578" s="178"/>
      <c r="S9578" s="178"/>
      <c r="T9578" s="178"/>
      <c r="U9578" s="178"/>
      <c r="V9578" s="178"/>
      <c r="W9578" s="178"/>
      <c r="X9578" s="178"/>
      <c r="Y9578" s="210">
        <f t="shared" si="753"/>
        <v>0.40966752977731746</v>
      </c>
      <c r="Z9578" s="211">
        <f t="shared" si="755"/>
        <v>0.46</v>
      </c>
      <c r="AA9578" s="178"/>
      <c r="AB9578" s="178"/>
      <c r="AC9578" s="178"/>
    </row>
    <row r="9579" spans="2:29" x14ac:dyDescent="0.35">
      <c r="B9579" s="222">
        <v>965600</v>
      </c>
      <c r="C9579" s="208">
        <v>415049</v>
      </c>
      <c r="D9579" s="309">
        <v>22827.69</v>
      </c>
      <c r="E9579" s="206">
        <v>33203.919999999998</v>
      </c>
      <c r="F9579" s="206">
        <v>37354.410000000003</v>
      </c>
      <c r="G9579" s="205">
        <f t="shared" si="756"/>
        <v>0.42983533554266778</v>
      </c>
      <c r="H9579" s="207">
        <f t="shared" si="757"/>
        <v>0.45</v>
      </c>
      <c r="I9579" s="213">
        <v>395578</v>
      </c>
      <c r="J9579" s="213">
        <v>21756.79</v>
      </c>
      <c r="K9579" s="212">
        <v>31646.240000000002</v>
      </c>
      <c r="L9579" s="212">
        <v>35602.019999999997</v>
      </c>
      <c r="M9579" s="239">
        <f t="shared" si="754"/>
        <v>0.51519999999974975</v>
      </c>
      <c r="N9579" s="239"/>
      <c r="O9579" s="178"/>
      <c r="P9579" s="178"/>
      <c r="Q9579" s="178"/>
      <c r="R9579" s="178"/>
      <c r="S9579" s="178"/>
      <c r="T9579" s="178"/>
      <c r="U9579" s="178"/>
      <c r="V9579" s="178"/>
      <c r="W9579" s="178"/>
      <c r="X9579" s="178"/>
      <c r="Y9579" s="210">
        <f t="shared" si="753"/>
        <v>0.40967067108533556</v>
      </c>
      <c r="Z9579" s="211">
        <f t="shared" si="755"/>
        <v>0.44</v>
      </c>
      <c r="AA9579" s="178"/>
      <c r="AB9579" s="178"/>
      <c r="AC9579" s="178"/>
    </row>
    <row r="9580" spans="2:29" x14ac:dyDescent="0.35">
      <c r="B9580" s="222">
        <v>965700</v>
      </c>
      <c r="C9580" s="208">
        <v>415094</v>
      </c>
      <c r="D9580" s="309">
        <v>22830.17</v>
      </c>
      <c r="E9580" s="206">
        <v>33207.519999999997</v>
      </c>
      <c r="F9580" s="206">
        <v>37358.46</v>
      </c>
      <c r="G9580" s="205">
        <f t="shared" si="756"/>
        <v>0.42983742363052707</v>
      </c>
      <c r="H9580" s="207">
        <f t="shared" si="757"/>
        <v>0.45</v>
      </c>
      <c r="I9580" s="213">
        <v>395624</v>
      </c>
      <c r="J9580" s="213">
        <v>21759.32</v>
      </c>
      <c r="K9580" s="212">
        <v>31649.919999999998</v>
      </c>
      <c r="L9580" s="212">
        <v>35606.160000000003</v>
      </c>
      <c r="M9580" s="239">
        <f t="shared" si="754"/>
        <v>0.51529999999998832</v>
      </c>
      <c r="N9580" s="239"/>
      <c r="O9580" s="178"/>
      <c r="P9580" s="178"/>
      <c r="Q9580" s="178"/>
      <c r="R9580" s="178"/>
      <c r="S9580" s="178"/>
      <c r="T9580" s="178"/>
      <c r="U9580" s="178"/>
      <c r="V9580" s="178"/>
      <c r="W9580" s="178"/>
      <c r="X9580" s="178"/>
      <c r="Y9580" s="210">
        <f t="shared" si="753"/>
        <v>0.40967588277933104</v>
      </c>
      <c r="Z9580" s="211">
        <f t="shared" si="755"/>
        <v>0.46</v>
      </c>
      <c r="AA9580" s="178"/>
      <c r="AB9580" s="178"/>
      <c r="AC9580" s="178"/>
    </row>
    <row r="9581" spans="2:29" x14ac:dyDescent="0.35">
      <c r="B9581" s="222">
        <v>965800</v>
      </c>
      <c r="C9581" s="208">
        <v>415139</v>
      </c>
      <c r="D9581" s="309">
        <v>22832.639999999999</v>
      </c>
      <c r="E9581" s="206">
        <v>33211.120000000003</v>
      </c>
      <c r="F9581" s="206">
        <v>37362.51</v>
      </c>
      <c r="G9581" s="205">
        <f t="shared" si="756"/>
        <v>0.42983951128598052</v>
      </c>
      <c r="H9581" s="207">
        <f t="shared" si="757"/>
        <v>0.45</v>
      </c>
      <c r="I9581" s="213">
        <v>395668</v>
      </c>
      <c r="J9581" s="213">
        <v>21761.74</v>
      </c>
      <c r="K9581" s="212">
        <v>31653.439999999999</v>
      </c>
      <c r="L9581" s="212">
        <v>35610.120000000003</v>
      </c>
      <c r="M9581" s="239">
        <f t="shared" si="754"/>
        <v>0.51520000000025901</v>
      </c>
      <c r="N9581" s="239"/>
      <c r="O9581" s="178"/>
      <c r="P9581" s="178"/>
      <c r="Q9581" s="178"/>
      <c r="R9581" s="178"/>
      <c r="S9581" s="178"/>
      <c r="T9581" s="178"/>
      <c r="U9581" s="178"/>
      <c r="V9581" s="178"/>
      <c r="W9581" s="178"/>
      <c r="X9581" s="178"/>
      <c r="Y9581" s="210">
        <f t="shared" si="753"/>
        <v>0.40967902257196109</v>
      </c>
      <c r="Z9581" s="211">
        <f t="shared" si="755"/>
        <v>0.44</v>
      </c>
      <c r="AA9581" s="178"/>
      <c r="AB9581" s="178"/>
      <c r="AC9581" s="178"/>
    </row>
    <row r="9582" spans="2:29" x14ac:dyDescent="0.35">
      <c r="B9582" s="222">
        <v>965900</v>
      </c>
      <c r="C9582" s="208">
        <v>415184</v>
      </c>
      <c r="D9582" s="309">
        <v>22835.119999999999</v>
      </c>
      <c r="E9582" s="206">
        <v>33214.720000000001</v>
      </c>
      <c r="F9582" s="206">
        <v>37366.559999999998</v>
      </c>
      <c r="G9582" s="205">
        <f t="shared" si="756"/>
        <v>0.42984159850916243</v>
      </c>
      <c r="H9582" s="207">
        <f t="shared" si="757"/>
        <v>0.45</v>
      </c>
      <c r="I9582" s="213">
        <v>395714</v>
      </c>
      <c r="J9582" s="213">
        <v>21764.27</v>
      </c>
      <c r="K9582" s="212">
        <v>31657.119999999999</v>
      </c>
      <c r="L9582" s="212">
        <v>35614.26</v>
      </c>
      <c r="M9582" s="239">
        <f t="shared" si="754"/>
        <v>0.5152999999999156</v>
      </c>
      <c r="N9582" s="239"/>
      <c r="O9582" s="178"/>
      <c r="P9582" s="178"/>
      <c r="Q9582" s="178"/>
      <c r="R9582" s="178"/>
      <c r="S9582" s="178"/>
      <c r="T9582" s="178"/>
      <c r="U9582" s="178"/>
      <c r="V9582" s="178"/>
      <c r="W9582" s="178"/>
      <c r="X9582" s="178"/>
      <c r="Y9582" s="210">
        <f t="shared" si="753"/>
        <v>0.40968423232218654</v>
      </c>
      <c r="Z9582" s="211">
        <f t="shared" si="755"/>
        <v>0.46</v>
      </c>
      <c r="AA9582" s="178"/>
      <c r="AB9582" s="178"/>
      <c r="AC9582" s="178"/>
    </row>
    <row r="9583" spans="2:29" x14ac:dyDescent="0.35">
      <c r="B9583" s="222">
        <v>966000</v>
      </c>
      <c r="C9583" s="208">
        <v>415229</v>
      </c>
      <c r="D9583" s="309">
        <v>22837.59</v>
      </c>
      <c r="E9583" s="206">
        <v>33218.32</v>
      </c>
      <c r="F9583" s="206">
        <v>37370.61</v>
      </c>
      <c r="G9583" s="205">
        <f t="shared" si="756"/>
        <v>0.42984368530020706</v>
      </c>
      <c r="H9583" s="207">
        <f t="shared" si="757"/>
        <v>0.45</v>
      </c>
      <c r="I9583" s="213">
        <v>395758</v>
      </c>
      <c r="J9583" s="213">
        <v>21766.69</v>
      </c>
      <c r="K9583" s="212">
        <v>31660.639999999999</v>
      </c>
      <c r="L9583" s="212">
        <v>35618.22</v>
      </c>
      <c r="M9583" s="239">
        <f t="shared" si="754"/>
        <v>0.51520000000018629</v>
      </c>
      <c r="N9583" s="239"/>
      <c r="O9583" s="178"/>
      <c r="P9583" s="178"/>
      <c r="Q9583" s="178"/>
      <c r="R9583" s="178"/>
      <c r="S9583" s="178"/>
      <c r="T9583" s="178"/>
      <c r="U9583" s="178"/>
      <c r="V9583" s="178"/>
      <c r="W9583" s="178"/>
      <c r="X9583" s="178"/>
      <c r="Y9583" s="210">
        <f t="shared" si="753"/>
        <v>0.4096873706004141</v>
      </c>
      <c r="Z9583" s="211">
        <f t="shared" si="755"/>
        <v>0.44</v>
      </c>
      <c r="AA9583" s="178"/>
      <c r="AB9583" s="178"/>
      <c r="AC9583" s="178"/>
    </row>
    <row r="9584" spans="2:29" x14ac:dyDescent="0.35">
      <c r="B9584" s="222">
        <v>966100</v>
      </c>
      <c r="C9584" s="208">
        <v>415274</v>
      </c>
      <c r="D9584" s="309">
        <v>22840.07</v>
      </c>
      <c r="E9584" s="206">
        <v>33221.919999999998</v>
      </c>
      <c r="F9584" s="206">
        <v>37374.660000000003</v>
      </c>
      <c r="G9584" s="205">
        <f t="shared" si="756"/>
        <v>0.42984577165924853</v>
      </c>
      <c r="H9584" s="207">
        <f t="shared" si="757"/>
        <v>0.45</v>
      </c>
      <c r="I9584" s="213">
        <v>395804</v>
      </c>
      <c r="J9584" s="213">
        <v>21769.22</v>
      </c>
      <c r="K9584" s="212">
        <v>31664.32</v>
      </c>
      <c r="L9584" s="212">
        <v>35622.36</v>
      </c>
      <c r="M9584" s="239">
        <f t="shared" si="754"/>
        <v>0.51529999999984288</v>
      </c>
      <c r="N9584" s="239"/>
      <c r="O9584" s="178"/>
      <c r="P9584" s="178"/>
      <c r="Q9584" s="178"/>
      <c r="R9584" s="178"/>
      <c r="S9584" s="178"/>
      <c r="T9584" s="178"/>
      <c r="U9584" s="178"/>
      <c r="V9584" s="178"/>
      <c r="W9584" s="178"/>
      <c r="X9584" s="178"/>
      <c r="Y9584" s="210">
        <f t="shared" si="753"/>
        <v>0.4096925784080323</v>
      </c>
      <c r="Z9584" s="211">
        <f t="shared" si="755"/>
        <v>0.46</v>
      </c>
      <c r="AA9584" s="178"/>
      <c r="AB9584" s="178"/>
      <c r="AC9584" s="178"/>
    </row>
    <row r="9585" spans="2:29" x14ac:dyDescent="0.35">
      <c r="B9585" s="222">
        <v>966200</v>
      </c>
      <c r="C9585" s="208">
        <v>415319</v>
      </c>
      <c r="D9585" s="309">
        <v>22842.54</v>
      </c>
      <c r="E9585" s="206">
        <v>33225.519999999997</v>
      </c>
      <c r="F9585" s="206">
        <v>37378.71</v>
      </c>
      <c r="G9585" s="205">
        <f t="shared" si="756"/>
        <v>0.42984785758642102</v>
      </c>
      <c r="H9585" s="207">
        <f t="shared" si="757"/>
        <v>0.45</v>
      </c>
      <c r="I9585" s="213">
        <v>395848</v>
      </c>
      <c r="J9585" s="213">
        <v>21771.64</v>
      </c>
      <c r="K9585" s="212">
        <v>31667.84</v>
      </c>
      <c r="L9585" s="212">
        <v>35626.32</v>
      </c>
      <c r="M9585" s="239">
        <f t="shared" si="754"/>
        <v>0.51519999999996802</v>
      </c>
      <c r="N9585" s="239"/>
      <c r="O9585" s="178"/>
      <c r="P9585" s="178"/>
      <c r="Q9585" s="178"/>
      <c r="R9585" s="178"/>
      <c r="S9585" s="178"/>
      <c r="T9585" s="178"/>
      <c r="U9585" s="178"/>
      <c r="V9585" s="178"/>
      <c r="W9585" s="178"/>
      <c r="X9585" s="178"/>
      <c r="Y9585" s="210">
        <f t="shared" si="753"/>
        <v>0.40969571517284203</v>
      </c>
      <c r="Z9585" s="211">
        <f t="shared" si="755"/>
        <v>0.44</v>
      </c>
      <c r="AA9585" s="178"/>
      <c r="AB9585" s="178"/>
      <c r="AC9585" s="178"/>
    </row>
    <row r="9586" spans="2:29" x14ac:dyDescent="0.35">
      <c r="B9586" s="222">
        <v>966300</v>
      </c>
      <c r="C9586" s="208">
        <v>415364</v>
      </c>
      <c r="D9586" s="309">
        <v>22845.02</v>
      </c>
      <c r="E9586" s="206">
        <v>33229.120000000003</v>
      </c>
      <c r="F9586" s="206">
        <v>37382.76</v>
      </c>
      <c r="G9586" s="205">
        <f t="shared" si="756"/>
        <v>0.42984994308185864</v>
      </c>
      <c r="H9586" s="207">
        <f t="shared" si="757"/>
        <v>0.45</v>
      </c>
      <c r="I9586" s="213">
        <v>395894</v>
      </c>
      <c r="J9586" s="213">
        <v>21774.17</v>
      </c>
      <c r="K9586" s="212">
        <v>31671.52</v>
      </c>
      <c r="L9586" s="212">
        <v>35630.46</v>
      </c>
      <c r="M9586" s="239">
        <f t="shared" si="754"/>
        <v>0.51530000000027942</v>
      </c>
      <c r="N9586" s="239"/>
      <c r="O9586" s="178"/>
      <c r="P9586" s="178"/>
      <c r="Q9586" s="178"/>
      <c r="R9586" s="178"/>
      <c r="S9586" s="178"/>
      <c r="T9586" s="178"/>
      <c r="U9586" s="178"/>
      <c r="V9586" s="178"/>
      <c r="W9586" s="178"/>
      <c r="X9586" s="178"/>
      <c r="Y9586" s="210">
        <f t="shared" si="753"/>
        <v>0.40970092103901479</v>
      </c>
      <c r="Z9586" s="211">
        <f t="shared" si="755"/>
        <v>0.46</v>
      </c>
      <c r="AA9586" s="178"/>
      <c r="AB9586" s="178"/>
      <c r="AC9586" s="178"/>
    </row>
    <row r="9587" spans="2:29" x14ac:dyDescent="0.35">
      <c r="B9587" s="222">
        <v>966400</v>
      </c>
      <c r="C9587" s="208">
        <v>415409</v>
      </c>
      <c r="D9587" s="309">
        <v>22847.49</v>
      </c>
      <c r="E9587" s="206">
        <v>33232.720000000001</v>
      </c>
      <c r="F9587" s="206">
        <v>37386.81</v>
      </c>
      <c r="G9587" s="205">
        <f t="shared" si="756"/>
        <v>0.42985202814569534</v>
      </c>
      <c r="H9587" s="207">
        <f t="shared" si="757"/>
        <v>0.45</v>
      </c>
      <c r="I9587" s="213">
        <v>395938</v>
      </c>
      <c r="J9587" s="213">
        <v>21776.59</v>
      </c>
      <c r="K9587" s="212">
        <v>31675.040000000001</v>
      </c>
      <c r="L9587" s="212">
        <v>35634.42</v>
      </c>
      <c r="M9587" s="239">
        <f t="shared" si="754"/>
        <v>0.51519999999982247</v>
      </c>
      <c r="N9587" s="239"/>
      <c r="O9587" s="178"/>
      <c r="P9587" s="178"/>
      <c r="Q9587" s="178"/>
      <c r="R9587" s="178"/>
      <c r="S9587" s="178"/>
      <c r="T9587" s="178"/>
      <c r="U9587" s="178"/>
      <c r="V9587" s="178"/>
      <c r="W9587" s="178"/>
      <c r="X9587" s="178"/>
      <c r="Y9587" s="210">
        <f t="shared" si="753"/>
        <v>0.40970405629139073</v>
      </c>
      <c r="Z9587" s="211">
        <f t="shared" si="755"/>
        <v>0.44</v>
      </c>
      <c r="AA9587" s="178"/>
      <c r="AB9587" s="178"/>
      <c r="AC9587" s="178"/>
    </row>
    <row r="9588" spans="2:29" x14ac:dyDescent="0.35">
      <c r="B9588" s="222">
        <v>966500</v>
      </c>
      <c r="C9588" s="208">
        <v>415454</v>
      </c>
      <c r="D9588" s="309">
        <v>22849.97</v>
      </c>
      <c r="E9588" s="206">
        <v>33236.32</v>
      </c>
      <c r="F9588" s="206">
        <v>37390.86</v>
      </c>
      <c r="G9588" s="205">
        <f t="shared" si="756"/>
        <v>0.42985411277806518</v>
      </c>
      <c r="H9588" s="207">
        <f t="shared" si="757"/>
        <v>0.45</v>
      </c>
      <c r="I9588" s="213">
        <v>395984</v>
      </c>
      <c r="J9588" s="213">
        <v>21779.119999999999</v>
      </c>
      <c r="K9588" s="212">
        <v>31678.720000000001</v>
      </c>
      <c r="L9588" s="212">
        <v>35638.559999999998</v>
      </c>
      <c r="M9588" s="239">
        <f t="shared" si="754"/>
        <v>0.51529999999955178</v>
      </c>
      <c r="N9588" s="239"/>
      <c r="O9588" s="178"/>
      <c r="P9588" s="178"/>
      <c r="Q9588" s="178"/>
      <c r="R9588" s="178"/>
      <c r="S9588" s="178"/>
      <c r="T9588" s="178"/>
      <c r="U9588" s="178"/>
      <c r="V9588" s="178"/>
      <c r="W9588" s="178"/>
      <c r="X9588" s="178"/>
      <c r="Y9588" s="210">
        <f t="shared" si="753"/>
        <v>0.40970926021727883</v>
      </c>
      <c r="Z9588" s="211">
        <f t="shared" si="755"/>
        <v>0.46</v>
      </c>
      <c r="AA9588" s="178"/>
      <c r="AB9588" s="178"/>
      <c r="AC9588" s="178"/>
    </row>
    <row r="9589" spans="2:29" x14ac:dyDescent="0.35">
      <c r="B9589" s="222">
        <v>966600</v>
      </c>
      <c r="C9589" s="208">
        <v>415499</v>
      </c>
      <c r="D9589" s="309">
        <v>22852.44</v>
      </c>
      <c r="E9589" s="206">
        <v>33239.919999999998</v>
      </c>
      <c r="F9589" s="206">
        <v>37394.910000000003</v>
      </c>
      <c r="G9589" s="205">
        <f t="shared" si="756"/>
        <v>0.42985619697910199</v>
      </c>
      <c r="H9589" s="207">
        <f t="shared" si="757"/>
        <v>0.45</v>
      </c>
      <c r="I9589" s="213">
        <v>396028</v>
      </c>
      <c r="J9589" s="213">
        <v>21781.54</v>
      </c>
      <c r="K9589" s="212">
        <v>31682.240000000002</v>
      </c>
      <c r="L9589" s="212">
        <v>35642.519999999997</v>
      </c>
      <c r="M9589" s="239">
        <f t="shared" si="754"/>
        <v>0.51519999999974975</v>
      </c>
      <c r="N9589" s="239"/>
      <c r="O9589" s="178"/>
      <c r="P9589" s="178"/>
      <c r="Q9589" s="178"/>
      <c r="R9589" s="178"/>
      <c r="S9589" s="178"/>
      <c r="T9589" s="178"/>
      <c r="U9589" s="178"/>
      <c r="V9589" s="178"/>
      <c r="W9589" s="178"/>
      <c r="X9589" s="178"/>
      <c r="Y9589" s="210">
        <f t="shared" si="753"/>
        <v>0.40971239395820402</v>
      </c>
      <c r="Z9589" s="211">
        <f t="shared" si="755"/>
        <v>0.44</v>
      </c>
      <c r="AA9589" s="178"/>
      <c r="AB9589" s="178"/>
      <c r="AC9589" s="178"/>
    </row>
    <row r="9590" spans="2:29" x14ac:dyDescent="0.35">
      <c r="B9590" s="222">
        <v>966700</v>
      </c>
      <c r="C9590" s="208">
        <v>415544</v>
      </c>
      <c r="D9590" s="309">
        <v>22854.92</v>
      </c>
      <c r="E9590" s="206">
        <v>33243.519999999997</v>
      </c>
      <c r="F9590" s="206">
        <v>37398.959999999999</v>
      </c>
      <c r="G9590" s="205">
        <f t="shared" si="756"/>
        <v>0.42985828074893967</v>
      </c>
      <c r="H9590" s="207">
        <f t="shared" si="757"/>
        <v>0.45</v>
      </c>
      <c r="I9590" s="213">
        <v>396074</v>
      </c>
      <c r="J9590" s="213">
        <v>21784.07</v>
      </c>
      <c r="K9590" s="212">
        <v>31685.919999999998</v>
      </c>
      <c r="L9590" s="212">
        <v>35646.660000000003</v>
      </c>
      <c r="M9590" s="239">
        <f t="shared" si="754"/>
        <v>0.51529999999998832</v>
      </c>
      <c r="N9590" s="239"/>
      <c r="O9590" s="178"/>
      <c r="P9590" s="178"/>
      <c r="Q9590" s="178"/>
      <c r="R9590" s="178"/>
      <c r="S9590" s="178"/>
      <c r="T9590" s="178"/>
      <c r="U9590" s="178"/>
      <c r="V9590" s="178"/>
      <c r="W9590" s="178"/>
      <c r="X9590" s="178"/>
      <c r="Y9590" s="210">
        <f t="shared" si="753"/>
        <v>0.40971759594496743</v>
      </c>
      <c r="Z9590" s="211">
        <f t="shared" si="755"/>
        <v>0.46</v>
      </c>
      <c r="AA9590" s="178"/>
      <c r="AB9590" s="178"/>
      <c r="AC9590" s="178"/>
    </row>
    <row r="9591" spans="2:29" x14ac:dyDescent="0.35">
      <c r="B9591" s="222">
        <v>966800</v>
      </c>
      <c r="C9591" s="208">
        <v>415589</v>
      </c>
      <c r="D9591" s="309">
        <v>22857.39</v>
      </c>
      <c r="E9591" s="206">
        <v>33247.120000000003</v>
      </c>
      <c r="F9591" s="206">
        <v>37403.01</v>
      </c>
      <c r="G9591" s="205">
        <f t="shared" si="756"/>
        <v>0.42986036408771205</v>
      </c>
      <c r="H9591" s="207">
        <f t="shared" si="757"/>
        <v>0.45</v>
      </c>
      <c r="I9591" s="213">
        <v>396118</v>
      </c>
      <c r="J9591" s="213">
        <v>21786.49</v>
      </c>
      <c r="K9591" s="212">
        <v>31689.439999999999</v>
      </c>
      <c r="L9591" s="212">
        <v>35650.620000000003</v>
      </c>
      <c r="M9591" s="239">
        <f t="shared" si="754"/>
        <v>0.51520000000025901</v>
      </c>
      <c r="N9591" s="239"/>
      <c r="O9591" s="178"/>
      <c r="P9591" s="178"/>
      <c r="Q9591" s="178"/>
      <c r="R9591" s="178"/>
      <c r="S9591" s="178"/>
      <c r="T9591" s="178"/>
      <c r="U9591" s="178"/>
      <c r="V9591" s="178"/>
      <c r="W9591" s="178"/>
      <c r="X9591" s="178"/>
      <c r="Y9591" s="210">
        <f t="shared" si="753"/>
        <v>0.4097207281754241</v>
      </c>
      <c r="Z9591" s="211">
        <f t="shared" si="755"/>
        <v>0.44</v>
      </c>
      <c r="AA9591" s="178"/>
      <c r="AB9591" s="178"/>
      <c r="AC9591" s="178"/>
    </row>
    <row r="9592" spans="2:29" x14ac:dyDescent="0.35">
      <c r="B9592" s="222">
        <v>966900</v>
      </c>
      <c r="C9592" s="208">
        <v>415634</v>
      </c>
      <c r="D9592" s="309">
        <v>22859.87</v>
      </c>
      <c r="E9592" s="206">
        <v>33250.720000000001</v>
      </c>
      <c r="F9592" s="206">
        <v>37407.06</v>
      </c>
      <c r="G9592" s="205">
        <f t="shared" si="756"/>
        <v>0.42986244699555282</v>
      </c>
      <c r="H9592" s="207">
        <f t="shared" si="757"/>
        <v>0.45</v>
      </c>
      <c r="I9592" s="213">
        <v>396164</v>
      </c>
      <c r="J9592" s="213">
        <v>21789.02</v>
      </c>
      <c r="K9592" s="212">
        <v>31693.119999999999</v>
      </c>
      <c r="L9592" s="212">
        <v>35654.76</v>
      </c>
      <c r="M9592" s="239">
        <f t="shared" si="754"/>
        <v>0.5152999999999156</v>
      </c>
      <c r="N9592" s="239"/>
      <c r="O9592" s="178"/>
      <c r="P9592" s="178"/>
      <c r="Q9592" s="178"/>
      <c r="R9592" s="178"/>
      <c r="S9592" s="178"/>
      <c r="T9592" s="178"/>
      <c r="U9592" s="178"/>
      <c r="V9592" s="178"/>
      <c r="W9592" s="178"/>
      <c r="X9592" s="178"/>
      <c r="Y9592" s="210">
        <f t="shared" si="753"/>
        <v>0.40972592822422171</v>
      </c>
      <c r="Z9592" s="211">
        <f t="shared" si="755"/>
        <v>0.46</v>
      </c>
      <c r="AA9592" s="178"/>
      <c r="AB9592" s="178"/>
      <c r="AC9592" s="178"/>
    </row>
    <row r="9593" spans="2:29" x14ac:dyDescent="0.35">
      <c r="B9593" s="222">
        <v>967000</v>
      </c>
      <c r="C9593" s="208">
        <v>415679</v>
      </c>
      <c r="D9593" s="309">
        <v>22862.34</v>
      </c>
      <c r="E9593" s="206">
        <v>33254.32</v>
      </c>
      <c r="F9593" s="206">
        <v>37411.11</v>
      </c>
      <c r="G9593" s="205">
        <f t="shared" si="756"/>
        <v>0.42986452947259568</v>
      </c>
      <c r="H9593" s="207">
        <f t="shared" si="757"/>
        <v>0.45</v>
      </c>
      <c r="I9593" s="213">
        <v>396208</v>
      </c>
      <c r="J9593" s="213">
        <v>21791.439999999999</v>
      </c>
      <c r="K9593" s="212">
        <v>31696.639999999999</v>
      </c>
      <c r="L9593" s="212">
        <v>35658.720000000001</v>
      </c>
      <c r="M9593" s="239">
        <f t="shared" si="754"/>
        <v>0.51520000000018629</v>
      </c>
      <c r="N9593" s="239"/>
      <c r="O9593" s="178"/>
      <c r="P9593" s="178"/>
      <c r="Q9593" s="178"/>
      <c r="R9593" s="178"/>
      <c r="S9593" s="178"/>
      <c r="T9593" s="178"/>
      <c r="U9593" s="178"/>
      <c r="V9593" s="178"/>
      <c r="W9593" s="178"/>
      <c r="X9593" s="178"/>
      <c r="Y9593" s="210">
        <f t="shared" si="753"/>
        <v>0.40972905894519129</v>
      </c>
      <c r="Z9593" s="211">
        <f t="shared" si="755"/>
        <v>0.44</v>
      </c>
      <c r="AA9593" s="178"/>
      <c r="AB9593" s="178"/>
      <c r="AC9593" s="178"/>
    </row>
    <row r="9594" spans="2:29" x14ac:dyDescent="0.35">
      <c r="B9594" s="222">
        <v>967100</v>
      </c>
      <c r="C9594" s="208">
        <v>415724</v>
      </c>
      <c r="D9594" s="309">
        <v>22864.82</v>
      </c>
      <c r="E9594" s="206">
        <v>33257.919999999998</v>
      </c>
      <c r="F9594" s="206">
        <v>37415.160000000003</v>
      </c>
      <c r="G9594" s="205">
        <f t="shared" si="756"/>
        <v>0.42986661151897426</v>
      </c>
      <c r="H9594" s="207">
        <f t="shared" si="757"/>
        <v>0.45</v>
      </c>
      <c r="I9594" s="213">
        <v>396254</v>
      </c>
      <c r="J9594" s="213">
        <v>21793.97</v>
      </c>
      <c r="K9594" s="212">
        <v>31700.32</v>
      </c>
      <c r="L9594" s="212">
        <v>35662.86</v>
      </c>
      <c r="M9594" s="239">
        <f t="shared" si="754"/>
        <v>0.51529999999984288</v>
      </c>
      <c r="N9594" s="239"/>
      <c r="O9594" s="178"/>
      <c r="P9594" s="178"/>
      <c r="Q9594" s="178"/>
      <c r="R9594" s="178"/>
      <c r="S9594" s="178"/>
      <c r="T9594" s="178"/>
      <c r="U9594" s="178"/>
      <c r="V9594" s="178"/>
      <c r="W9594" s="178"/>
      <c r="X9594" s="178"/>
      <c r="Y9594" s="210">
        <f t="shared" si="753"/>
        <v>0.40973425705718125</v>
      </c>
      <c r="Z9594" s="211">
        <f t="shared" si="755"/>
        <v>0.46</v>
      </c>
      <c r="AA9594" s="178"/>
      <c r="AB9594" s="178"/>
      <c r="AC9594" s="178"/>
    </row>
    <row r="9595" spans="2:29" x14ac:dyDescent="0.35">
      <c r="B9595" s="222">
        <v>967200</v>
      </c>
      <c r="C9595" s="208">
        <v>415769</v>
      </c>
      <c r="D9595" s="309">
        <v>22867.29</v>
      </c>
      <c r="E9595" s="206">
        <v>33261.519999999997</v>
      </c>
      <c r="F9595" s="206">
        <v>37419.21</v>
      </c>
      <c r="G9595" s="205">
        <f t="shared" si="756"/>
        <v>0.42986869313482218</v>
      </c>
      <c r="H9595" s="207">
        <f t="shared" si="757"/>
        <v>0.45</v>
      </c>
      <c r="I9595" s="213">
        <v>396298</v>
      </c>
      <c r="J9595" s="213">
        <v>21796.39</v>
      </c>
      <c r="K9595" s="212">
        <v>31703.84</v>
      </c>
      <c r="L9595" s="212">
        <v>35666.82</v>
      </c>
      <c r="M9595" s="239">
        <f t="shared" si="754"/>
        <v>0.51519999999996802</v>
      </c>
      <c r="N9595" s="239"/>
      <c r="O9595" s="178"/>
      <c r="P9595" s="178"/>
      <c r="Q9595" s="178"/>
      <c r="R9595" s="178"/>
      <c r="S9595" s="178"/>
      <c r="T9595" s="178"/>
      <c r="U9595" s="178"/>
      <c r="V9595" s="178"/>
      <c r="W9595" s="178"/>
      <c r="X9595" s="178"/>
      <c r="Y9595" s="210">
        <f t="shared" si="753"/>
        <v>0.40973738626964434</v>
      </c>
      <c r="Z9595" s="211">
        <f t="shared" si="755"/>
        <v>0.44</v>
      </c>
      <c r="AA9595" s="178"/>
      <c r="AB9595" s="178"/>
      <c r="AC9595" s="178"/>
    </row>
    <row r="9596" spans="2:29" x14ac:dyDescent="0.35">
      <c r="B9596" s="222">
        <v>967300</v>
      </c>
      <c r="C9596" s="208">
        <v>415814</v>
      </c>
      <c r="D9596" s="309">
        <v>22869.77</v>
      </c>
      <c r="E9596" s="206">
        <v>33265.120000000003</v>
      </c>
      <c r="F9596" s="206">
        <v>37423.26</v>
      </c>
      <c r="G9596" s="205">
        <f t="shared" si="756"/>
        <v>0.42987077432027293</v>
      </c>
      <c r="H9596" s="207">
        <f t="shared" si="757"/>
        <v>0.45</v>
      </c>
      <c r="I9596" s="213">
        <v>396344</v>
      </c>
      <c r="J9596" s="213">
        <v>21798.92</v>
      </c>
      <c r="K9596" s="212">
        <v>31707.52</v>
      </c>
      <c r="L9596" s="212">
        <v>35670.959999999999</v>
      </c>
      <c r="M9596" s="239">
        <f t="shared" si="754"/>
        <v>0.51530000000027942</v>
      </c>
      <c r="N9596" s="239"/>
      <c r="O9596" s="178"/>
      <c r="P9596" s="178"/>
      <c r="Q9596" s="178"/>
      <c r="R9596" s="178"/>
      <c r="S9596" s="178"/>
      <c r="T9596" s="178"/>
      <c r="U9596" s="178"/>
      <c r="V9596" s="178"/>
      <c r="W9596" s="178"/>
      <c r="X9596" s="178"/>
      <c r="Y9596" s="210">
        <f t="shared" si="753"/>
        <v>0.40974258244598366</v>
      </c>
      <c r="Z9596" s="211">
        <f t="shared" si="755"/>
        <v>0.46</v>
      </c>
      <c r="AA9596" s="178"/>
      <c r="AB9596" s="178"/>
      <c r="AC9596" s="178"/>
    </row>
    <row r="9597" spans="2:29" x14ac:dyDescent="0.35">
      <c r="B9597" s="222">
        <v>967400</v>
      </c>
      <c r="C9597" s="208">
        <v>415859</v>
      </c>
      <c r="D9597" s="309">
        <v>22872.240000000002</v>
      </c>
      <c r="E9597" s="206">
        <v>33268.720000000001</v>
      </c>
      <c r="F9597" s="206">
        <v>37427.31</v>
      </c>
      <c r="G9597" s="205">
        <f t="shared" si="756"/>
        <v>0.42987285507545997</v>
      </c>
      <c r="H9597" s="207">
        <f t="shared" si="757"/>
        <v>0.45</v>
      </c>
      <c r="I9597" s="213">
        <v>396388</v>
      </c>
      <c r="J9597" s="213">
        <v>21801.34</v>
      </c>
      <c r="K9597" s="212">
        <v>31711.040000000001</v>
      </c>
      <c r="L9597" s="212">
        <v>35674.92</v>
      </c>
      <c r="M9597" s="239">
        <f t="shared" si="754"/>
        <v>0.51519999999982247</v>
      </c>
      <c r="N9597" s="239"/>
      <c r="O9597" s="178"/>
      <c r="P9597" s="178"/>
      <c r="Q9597" s="178"/>
      <c r="R9597" s="178"/>
      <c r="S9597" s="178"/>
      <c r="T9597" s="178"/>
      <c r="U9597" s="178"/>
      <c r="V9597" s="178"/>
      <c r="W9597" s="178"/>
      <c r="X9597" s="178"/>
      <c r="Y9597" s="210">
        <f t="shared" si="753"/>
        <v>0.40974571015091998</v>
      </c>
      <c r="Z9597" s="211">
        <f t="shared" si="755"/>
        <v>0.44</v>
      </c>
      <c r="AA9597" s="178"/>
      <c r="AB9597" s="178"/>
      <c r="AC9597" s="178"/>
    </row>
    <row r="9598" spans="2:29" x14ac:dyDescent="0.35">
      <c r="B9598" s="222">
        <v>967500</v>
      </c>
      <c r="C9598" s="208">
        <v>415904</v>
      </c>
      <c r="D9598" s="309">
        <v>22874.720000000001</v>
      </c>
      <c r="E9598" s="206">
        <v>33272.32</v>
      </c>
      <c r="F9598" s="206">
        <v>37431.360000000001</v>
      </c>
      <c r="G9598" s="205">
        <f t="shared" si="756"/>
        <v>0.4298749354005168</v>
      </c>
      <c r="H9598" s="207">
        <f t="shared" si="757"/>
        <v>0.45</v>
      </c>
      <c r="I9598" s="213">
        <v>396434</v>
      </c>
      <c r="J9598" s="213">
        <v>21803.87</v>
      </c>
      <c r="K9598" s="212">
        <v>31714.720000000001</v>
      </c>
      <c r="L9598" s="212">
        <v>35679.06</v>
      </c>
      <c r="M9598" s="239">
        <f t="shared" si="754"/>
        <v>0.51529999999955178</v>
      </c>
      <c r="N9598" s="239"/>
      <c r="O9598" s="178"/>
      <c r="P9598" s="178"/>
      <c r="Q9598" s="178"/>
      <c r="R9598" s="178"/>
      <c r="S9598" s="178"/>
      <c r="T9598" s="178"/>
      <c r="U9598" s="178"/>
      <c r="V9598" s="178"/>
      <c r="W9598" s="178"/>
      <c r="X9598" s="178"/>
      <c r="Y9598" s="210">
        <f t="shared" si="753"/>
        <v>0.40975090439276485</v>
      </c>
      <c r="Z9598" s="211">
        <f t="shared" si="755"/>
        <v>0.46</v>
      </c>
      <c r="AA9598" s="178"/>
      <c r="AB9598" s="178"/>
      <c r="AC9598" s="178"/>
    </row>
    <row r="9599" spans="2:29" x14ac:dyDescent="0.35">
      <c r="B9599" s="222">
        <v>967600</v>
      </c>
      <c r="C9599" s="208">
        <v>415949</v>
      </c>
      <c r="D9599" s="309">
        <v>22877.19</v>
      </c>
      <c r="E9599" s="206">
        <v>33275.919999999998</v>
      </c>
      <c r="F9599" s="206">
        <v>37435.410000000003</v>
      </c>
      <c r="G9599" s="205">
        <f t="shared" si="756"/>
        <v>0.4298770152955767</v>
      </c>
      <c r="H9599" s="207">
        <f t="shared" si="757"/>
        <v>0.45</v>
      </c>
      <c r="I9599" s="213">
        <v>396478</v>
      </c>
      <c r="J9599" s="213">
        <v>21806.29</v>
      </c>
      <c r="K9599" s="212">
        <v>31718.240000000002</v>
      </c>
      <c r="L9599" s="212">
        <v>35683.019999999997</v>
      </c>
      <c r="M9599" s="239">
        <f t="shared" si="754"/>
        <v>0.51519999999974975</v>
      </c>
      <c r="N9599" s="239"/>
      <c r="O9599" s="178"/>
      <c r="P9599" s="178"/>
      <c r="Q9599" s="178"/>
      <c r="R9599" s="178"/>
      <c r="S9599" s="178"/>
      <c r="T9599" s="178"/>
      <c r="U9599" s="178"/>
      <c r="V9599" s="178"/>
      <c r="W9599" s="178"/>
      <c r="X9599" s="178"/>
      <c r="Y9599" s="210">
        <f t="shared" si="753"/>
        <v>0.4097540305911534</v>
      </c>
      <c r="Z9599" s="211">
        <f t="shared" si="755"/>
        <v>0.44</v>
      </c>
      <c r="AA9599" s="178"/>
      <c r="AB9599" s="178"/>
      <c r="AC9599" s="178"/>
    </row>
    <row r="9600" spans="2:29" x14ac:dyDescent="0.35">
      <c r="B9600" s="222">
        <v>967700</v>
      </c>
      <c r="C9600" s="208">
        <v>415994</v>
      </c>
      <c r="D9600" s="309">
        <v>22879.67</v>
      </c>
      <c r="E9600" s="206">
        <v>33279.519999999997</v>
      </c>
      <c r="F9600" s="206">
        <v>37439.46</v>
      </c>
      <c r="G9600" s="205">
        <f t="shared" si="756"/>
        <v>0.42987909476077296</v>
      </c>
      <c r="H9600" s="207">
        <f t="shared" si="757"/>
        <v>0.45</v>
      </c>
      <c r="I9600" s="213">
        <v>396524</v>
      </c>
      <c r="J9600" s="213">
        <v>21808.82</v>
      </c>
      <c r="K9600" s="212">
        <v>31721.919999999998</v>
      </c>
      <c r="L9600" s="212">
        <v>35687.160000000003</v>
      </c>
      <c r="M9600" s="239">
        <f t="shared" si="754"/>
        <v>0.51529999999998832</v>
      </c>
      <c r="N9600" s="239"/>
      <c r="O9600" s="178"/>
      <c r="P9600" s="178"/>
      <c r="Q9600" s="178"/>
      <c r="R9600" s="178"/>
      <c r="S9600" s="178"/>
      <c r="T9600" s="178"/>
      <c r="U9600" s="178"/>
      <c r="V9600" s="178"/>
      <c r="W9600" s="178"/>
      <c r="X9600" s="178"/>
      <c r="Y9600" s="210">
        <f t="shared" si="753"/>
        <v>0.40975922289965899</v>
      </c>
      <c r="Z9600" s="211">
        <f t="shared" si="755"/>
        <v>0.46</v>
      </c>
      <c r="AA9600" s="178"/>
      <c r="AB9600" s="178"/>
      <c r="AC9600" s="178"/>
    </row>
    <row r="9601" spans="2:29" x14ac:dyDescent="0.35">
      <c r="B9601" s="222">
        <v>967800</v>
      </c>
      <c r="C9601" s="208">
        <v>416039</v>
      </c>
      <c r="D9601" s="309">
        <v>22882.14</v>
      </c>
      <c r="E9601" s="206">
        <v>33283.120000000003</v>
      </c>
      <c r="F9601" s="206">
        <v>37443.51</v>
      </c>
      <c r="G9601" s="205">
        <f t="shared" si="756"/>
        <v>0.42988117379623891</v>
      </c>
      <c r="H9601" s="207">
        <f t="shared" si="757"/>
        <v>0.45</v>
      </c>
      <c r="I9601" s="213">
        <v>396568</v>
      </c>
      <c r="J9601" s="213">
        <v>21811.24</v>
      </c>
      <c r="K9601" s="212">
        <v>31725.439999999999</v>
      </c>
      <c r="L9601" s="212">
        <v>35691.120000000003</v>
      </c>
      <c r="M9601" s="239">
        <f t="shared" si="754"/>
        <v>0.51520000000025901</v>
      </c>
      <c r="N9601" s="239"/>
      <c r="O9601" s="178"/>
      <c r="P9601" s="178"/>
      <c r="Q9601" s="178"/>
      <c r="R9601" s="178"/>
      <c r="S9601" s="178"/>
      <c r="T9601" s="178"/>
      <c r="U9601" s="178"/>
      <c r="V9601" s="178"/>
      <c r="W9601" s="178"/>
      <c r="X9601" s="178"/>
      <c r="Y9601" s="210">
        <f t="shared" si="753"/>
        <v>0.40976234759247776</v>
      </c>
      <c r="Z9601" s="211">
        <f t="shared" si="755"/>
        <v>0.44</v>
      </c>
      <c r="AA9601" s="178"/>
      <c r="AB9601" s="178"/>
      <c r="AC9601" s="178"/>
    </row>
    <row r="9602" spans="2:29" x14ac:dyDescent="0.35">
      <c r="B9602" s="222">
        <v>967900</v>
      </c>
      <c r="C9602" s="208">
        <v>416084</v>
      </c>
      <c r="D9602" s="309">
        <v>22884.62</v>
      </c>
      <c r="E9602" s="206">
        <v>33286.720000000001</v>
      </c>
      <c r="F9602" s="206">
        <v>37447.56</v>
      </c>
      <c r="G9602" s="205">
        <f t="shared" si="756"/>
        <v>0.42988325240210767</v>
      </c>
      <c r="H9602" s="207">
        <f t="shared" si="757"/>
        <v>0.45</v>
      </c>
      <c r="I9602" s="213">
        <v>396614</v>
      </c>
      <c r="J9602" s="213">
        <v>21813.77</v>
      </c>
      <c r="K9602" s="212">
        <v>31729.119999999999</v>
      </c>
      <c r="L9602" s="212">
        <v>35695.26</v>
      </c>
      <c r="M9602" s="239">
        <f t="shared" si="754"/>
        <v>0.5152999999999156</v>
      </c>
      <c r="N9602" s="239"/>
      <c r="O9602" s="178"/>
      <c r="P9602" s="178"/>
      <c r="Q9602" s="178"/>
      <c r="R9602" s="178"/>
      <c r="S9602" s="178"/>
      <c r="T9602" s="178"/>
      <c r="U9602" s="178"/>
      <c r="V9602" s="178"/>
      <c r="W9602" s="178"/>
      <c r="X9602" s="178"/>
      <c r="Y9602" s="210">
        <f t="shared" si="753"/>
        <v>0.40976753796879845</v>
      </c>
      <c r="Z9602" s="211">
        <f t="shared" si="755"/>
        <v>0.46</v>
      </c>
      <c r="AA9602" s="178"/>
      <c r="AB9602" s="178"/>
      <c r="AC9602" s="178"/>
    </row>
    <row r="9603" spans="2:29" x14ac:dyDescent="0.35">
      <c r="B9603" s="222">
        <v>968000</v>
      </c>
      <c r="C9603" s="208">
        <v>416129</v>
      </c>
      <c r="D9603" s="309">
        <v>22887.09</v>
      </c>
      <c r="E9603" s="206">
        <v>33290.32</v>
      </c>
      <c r="F9603" s="206">
        <v>37451.61</v>
      </c>
      <c r="G9603" s="205">
        <f t="shared" si="756"/>
        <v>0.42988533057851241</v>
      </c>
      <c r="H9603" s="207">
        <f t="shared" si="757"/>
        <v>0.45</v>
      </c>
      <c r="I9603" s="213">
        <v>396658</v>
      </c>
      <c r="J9603" s="213">
        <v>21816.19</v>
      </c>
      <c r="K9603" s="212">
        <v>31732.639999999999</v>
      </c>
      <c r="L9603" s="212">
        <v>35699.22</v>
      </c>
      <c r="M9603" s="239">
        <f t="shared" si="754"/>
        <v>0.51520000000018629</v>
      </c>
      <c r="N9603" s="239"/>
      <c r="O9603" s="178"/>
      <c r="P9603" s="178"/>
      <c r="Q9603" s="178"/>
      <c r="R9603" s="178"/>
      <c r="S9603" s="178"/>
      <c r="T9603" s="178"/>
      <c r="U9603" s="178"/>
      <c r="V9603" s="178"/>
      <c r="W9603" s="178"/>
      <c r="X9603" s="178"/>
      <c r="Y9603" s="210">
        <f t="shared" ref="Y9603:Y9666" si="758">I9603/$B9603</f>
        <v>0.40977066115702482</v>
      </c>
      <c r="Z9603" s="211">
        <f t="shared" si="755"/>
        <v>0.44</v>
      </c>
      <c r="AA9603" s="178"/>
      <c r="AB9603" s="178"/>
      <c r="AC9603" s="178"/>
    </row>
    <row r="9604" spans="2:29" x14ac:dyDescent="0.35">
      <c r="B9604" s="222">
        <v>968100</v>
      </c>
      <c r="C9604" s="208">
        <v>416174</v>
      </c>
      <c r="D9604" s="309">
        <v>22889.57</v>
      </c>
      <c r="E9604" s="206">
        <v>33293.919999999998</v>
      </c>
      <c r="F9604" s="206">
        <v>37455.660000000003</v>
      </c>
      <c r="G9604" s="205">
        <f t="shared" si="756"/>
        <v>0.4298874083255862</v>
      </c>
      <c r="H9604" s="207">
        <f t="shared" si="757"/>
        <v>0.45</v>
      </c>
      <c r="I9604" s="213">
        <v>396704</v>
      </c>
      <c r="J9604" s="213">
        <v>21818.720000000001</v>
      </c>
      <c r="K9604" s="212">
        <v>31736.32</v>
      </c>
      <c r="L9604" s="212">
        <v>35703.360000000001</v>
      </c>
      <c r="M9604" s="239">
        <f t="shared" ref="M9604:M9667" si="759">(C9604+D9604+F9604-C9603-D9603-F9603)/100</f>
        <v>0.51529999999984288</v>
      </c>
      <c r="N9604" s="239"/>
      <c r="O9604" s="178"/>
      <c r="P9604" s="178"/>
      <c r="Q9604" s="178"/>
      <c r="R9604" s="178"/>
      <c r="S9604" s="178"/>
      <c r="T9604" s="178"/>
      <c r="U9604" s="178"/>
      <c r="V9604" s="178"/>
      <c r="W9604" s="178"/>
      <c r="X9604" s="178"/>
      <c r="Y9604" s="210">
        <f t="shared" si="758"/>
        <v>0.40977584960231384</v>
      </c>
      <c r="Z9604" s="211">
        <f t="shared" ref="Z9604:Z9667" si="760">(I9604-I9603)/($B9604-$B9603)</f>
        <v>0.46</v>
      </c>
      <c r="AA9604" s="178"/>
      <c r="AB9604" s="178"/>
      <c r="AC9604" s="178"/>
    </row>
    <row r="9605" spans="2:29" x14ac:dyDescent="0.35">
      <c r="B9605" s="222">
        <v>968200</v>
      </c>
      <c r="C9605" s="208">
        <v>416219</v>
      </c>
      <c r="D9605" s="309">
        <v>22892.04</v>
      </c>
      <c r="E9605" s="206">
        <v>33297.519999999997</v>
      </c>
      <c r="F9605" s="206">
        <v>37459.71</v>
      </c>
      <c r="G9605" s="205">
        <f t="shared" ref="G9605:G9668" si="761">C9605/B9605</f>
        <v>0.42988948564346208</v>
      </c>
      <c r="H9605" s="207">
        <f t="shared" ref="H9605:H9668" si="762">(C9605-C9604)/(B9605-B9604)</f>
        <v>0.45</v>
      </c>
      <c r="I9605" s="213">
        <v>396748</v>
      </c>
      <c r="J9605" s="213">
        <v>21821.14</v>
      </c>
      <c r="K9605" s="212">
        <v>31739.84</v>
      </c>
      <c r="L9605" s="212">
        <v>35707.32</v>
      </c>
      <c r="M9605" s="239">
        <f t="shared" si="759"/>
        <v>0.51519999999996802</v>
      </c>
      <c r="N9605" s="239"/>
      <c r="O9605" s="178"/>
      <c r="P9605" s="178"/>
      <c r="Q9605" s="178"/>
      <c r="R9605" s="178"/>
      <c r="S9605" s="178"/>
      <c r="T9605" s="178"/>
      <c r="U9605" s="178"/>
      <c r="V9605" s="178"/>
      <c r="W9605" s="178"/>
      <c r="X9605" s="178"/>
      <c r="Y9605" s="210">
        <f t="shared" si="758"/>
        <v>0.4097789712869242</v>
      </c>
      <c r="Z9605" s="211">
        <f t="shared" si="760"/>
        <v>0.44</v>
      </c>
      <c r="AA9605" s="178"/>
      <c r="AB9605" s="178"/>
      <c r="AC9605" s="178"/>
    </row>
    <row r="9606" spans="2:29" x14ac:dyDescent="0.35">
      <c r="B9606" s="222">
        <v>968300</v>
      </c>
      <c r="C9606" s="208">
        <v>416264</v>
      </c>
      <c r="D9606" s="309">
        <v>22894.52</v>
      </c>
      <c r="E9606" s="206">
        <v>33301.120000000003</v>
      </c>
      <c r="F9606" s="206">
        <v>37463.760000000002</v>
      </c>
      <c r="G9606" s="205">
        <f t="shared" si="761"/>
        <v>0.42989156253227306</v>
      </c>
      <c r="H9606" s="207">
        <f t="shared" si="762"/>
        <v>0.45</v>
      </c>
      <c r="I9606" s="213">
        <v>396794</v>
      </c>
      <c r="J9606" s="213">
        <v>21823.67</v>
      </c>
      <c r="K9606" s="212">
        <v>31743.52</v>
      </c>
      <c r="L9606" s="212">
        <v>35711.46</v>
      </c>
      <c r="M9606" s="239">
        <f t="shared" si="759"/>
        <v>0.51530000000027942</v>
      </c>
      <c r="N9606" s="239"/>
      <c r="O9606" s="178"/>
      <c r="P9606" s="178"/>
      <c r="Q9606" s="178"/>
      <c r="R9606" s="178"/>
      <c r="S9606" s="178"/>
      <c r="T9606" s="178"/>
      <c r="U9606" s="178"/>
      <c r="V9606" s="178"/>
      <c r="W9606" s="178"/>
      <c r="X9606" s="178"/>
      <c r="Y9606" s="210">
        <f t="shared" si="758"/>
        <v>0.40978415780233401</v>
      </c>
      <c r="Z9606" s="211">
        <f t="shared" si="760"/>
        <v>0.46</v>
      </c>
      <c r="AA9606" s="178"/>
      <c r="AB9606" s="178"/>
      <c r="AC9606" s="178"/>
    </row>
    <row r="9607" spans="2:29" x14ac:dyDescent="0.35">
      <c r="B9607" s="222">
        <v>968400</v>
      </c>
      <c r="C9607" s="208">
        <v>416309</v>
      </c>
      <c r="D9607" s="309">
        <v>22896.99</v>
      </c>
      <c r="E9607" s="206">
        <v>33304.720000000001</v>
      </c>
      <c r="F9607" s="206">
        <v>37467.81</v>
      </c>
      <c r="G9607" s="205">
        <f t="shared" si="761"/>
        <v>0.42989363899215199</v>
      </c>
      <c r="H9607" s="207">
        <f t="shared" si="762"/>
        <v>0.45</v>
      </c>
      <c r="I9607" s="213">
        <v>396838</v>
      </c>
      <c r="J9607" s="213">
        <v>21826.09</v>
      </c>
      <c r="K9607" s="212">
        <v>31747.040000000001</v>
      </c>
      <c r="L9607" s="212">
        <v>35715.42</v>
      </c>
      <c r="M9607" s="239">
        <f t="shared" si="759"/>
        <v>0.51519999999982247</v>
      </c>
      <c r="N9607" s="239"/>
      <c r="O9607" s="178"/>
      <c r="P9607" s="178"/>
      <c r="Q9607" s="178"/>
      <c r="R9607" s="178"/>
      <c r="S9607" s="178"/>
      <c r="T9607" s="178"/>
      <c r="U9607" s="178"/>
      <c r="V9607" s="178"/>
      <c r="W9607" s="178"/>
      <c r="X9607" s="178"/>
      <c r="Y9607" s="210">
        <f t="shared" si="758"/>
        <v>0.40978727798430403</v>
      </c>
      <c r="Z9607" s="211">
        <f t="shared" si="760"/>
        <v>0.44</v>
      </c>
      <c r="AA9607" s="178"/>
      <c r="AB9607" s="178"/>
      <c r="AC9607" s="178"/>
    </row>
    <row r="9608" spans="2:29" x14ac:dyDescent="0.35">
      <c r="B9608" s="222">
        <v>968500</v>
      </c>
      <c r="C9608" s="208">
        <v>416354</v>
      </c>
      <c r="D9608" s="309">
        <v>22899.47</v>
      </c>
      <c r="E9608" s="206">
        <v>33308.32</v>
      </c>
      <c r="F9608" s="206">
        <v>37471.86</v>
      </c>
      <c r="G9608" s="205">
        <f t="shared" si="761"/>
        <v>0.42989571502323182</v>
      </c>
      <c r="H9608" s="207">
        <f t="shared" si="762"/>
        <v>0.45</v>
      </c>
      <c r="I9608" s="213">
        <v>396884</v>
      </c>
      <c r="J9608" s="213">
        <v>21828.62</v>
      </c>
      <c r="K9608" s="212">
        <v>31750.720000000001</v>
      </c>
      <c r="L9608" s="212">
        <v>35719.56</v>
      </c>
      <c r="M9608" s="239">
        <f t="shared" si="759"/>
        <v>0.51529999999955178</v>
      </c>
      <c r="N9608" s="239"/>
      <c r="O9608" s="178"/>
      <c r="P9608" s="178"/>
      <c r="Q9608" s="178"/>
      <c r="R9608" s="178"/>
      <c r="S9608" s="178"/>
      <c r="T9608" s="178"/>
      <c r="U9608" s="178"/>
      <c r="V9608" s="178"/>
      <c r="W9608" s="178"/>
      <c r="X9608" s="178"/>
      <c r="Y9608" s="210">
        <f t="shared" si="758"/>
        <v>0.40979246257098606</v>
      </c>
      <c r="Z9608" s="211">
        <f t="shared" si="760"/>
        <v>0.46</v>
      </c>
      <c r="AA9608" s="178"/>
      <c r="AB9608" s="178"/>
      <c r="AC9608" s="178"/>
    </row>
    <row r="9609" spans="2:29" x14ac:dyDescent="0.35">
      <c r="B9609" s="222">
        <v>968600</v>
      </c>
      <c r="C9609" s="208">
        <v>416399</v>
      </c>
      <c r="D9609" s="309">
        <v>22901.94</v>
      </c>
      <c r="E9609" s="206">
        <v>33311.919999999998</v>
      </c>
      <c r="F9609" s="206">
        <v>37475.910000000003</v>
      </c>
      <c r="G9609" s="205">
        <f t="shared" si="761"/>
        <v>0.42989779062564526</v>
      </c>
      <c r="H9609" s="207">
        <f t="shared" si="762"/>
        <v>0.45</v>
      </c>
      <c r="I9609" s="213">
        <v>396928</v>
      </c>
      <c r="J9609" s="213">
        <v>21831.040000000001</v>
      </c>
      <c r="K9609" s="212">
        <v>31754.240000000002</v>
      </c>
      <c r="L9609" s="212">
        <v>35723.519999999997</v>
      </c>
      <c r="M9609" s="239">
        <f t="shared" si="759"/>
        <v>0.51519999999974975</v>
      </c>
      <c r="N9609" s="239"/>
      <c r="O9609" s="178"/>
      <c r="P9609" s="178"/>
      <c r="Q9609" s="178"/>
      <c r="R9609" s="178"/>
      <c r="S9609" s="178"/>
      <c r="T9609" s="178"/>
      <c r="U9609" s="178"/>
      <c r="V9609" s="178"/>
      <c r="W9609" s="178"/>
      <c r="X9609" s="178"/>
      <c r="Y9609" s="210">
        <f t="shared" si="758"/>
        <v>0.40979558125129051</v>
      </c>
      <c r="Z9609" s="211">
        <f t="shared" si="760"/>
        <v>0.44</v>
      </c>
      <c r="AA9609" s="178"/>
      <c r="AB9609" s="178"/>
      <c r="AC9609" s="178"/>
    </row>
    <row r="9610" spans="2:29" x14ac:dyDescent="0.35">
      <c r="B9610" s="222">
        <v>968700</v>
      </c>
      <c r="C9610" s="208">
        <v>416444</v>
      </c>
      <c r="D9610" s="309">
        <v>22904.42</v>
      </c>
      <c r="E9610" s="206">
        <v>33315.519999999997</v>
      </c>
      <c r="F9610" s="206">
        <v>37479.96</v>
      </c>
      <c r="G9610" s="205">
        <f t="shared" si="761"/>
        <v>0.42989986579952516</v>
      </c>
      <c r="H9610" s="207">
        <f t="shared" si="762"/>
        <v>0.45</v>
      </c>
      <c r="I9610" s="213">
        <v>396974</v>
      </c>
      <c r="J9610" s="213">
        <v>21833.57</v>
      </c>
      <c r="K9610" s="212">
        <v>31757.919999999998</v>
      </c>
      <c r="L9610" s="212">
        <v>35727.660000000003</v>
      </c>
      <c r="M9610" s="239">
        <f t="shared" si="759"/>
        <v>0.51529999999998832</v>
      </c>
      <c r="N9610" s="239"/>
      <c r="O9610" s="178"/>
      <c r="P9610" s="178"/>
      <c r="Q9610" s="178"/>
      <c r="R9610" s="178"/>
      <c r="S9610" s="178"/>
      <c r="T9610" s="178"/>
      <c r="U9610" s="178"/>
      <c r="V9610" s="178"/>
      <c r="W9610" s="178"/>
      <c r="X9610" s="178"/>
      <c r="Y9610" s="210">
        <f t="shared" si="758"/>
        <v>0.40980076391039538</v>
      </c>
      <c r="Z9610" s="211">
        <f t="shared" si="760"/>
        <v>0.46</v>
      </c>
      <c r="AA9610" s="178"/>
      <c r="AB9610" s="178"/>
      <c r="AC9610" s="178"/>
    </row>
    <row r="9611" spans="2:29" x14ac:dyDescent="0.35">
      <c r="B9611" s="222">
        <v>968800</v>
      </c>
      <c r="C9611" s="208">
        <v>416489</v>
      </c>
      <c r="D9611" s="309">
        <v>22906.89</v>
      </c>
      <c r="E9611" s="206">
        <v>33319.120000000003</v>
      </c>
      <c r="F9611" s="206">
        <v>37484.01</v>
      </c>
      <c r="G9611" s="205">
        <f t="shared" si="761"/>
        <v>0.42990194054500414</v>
      </c>
      <c r="H9611" s="207">
        <f t="shared" si="762"/>
        <v>0.45</v>
      </c>
      <c r="I9611" s="213">
        <v>397018</v>
      </c>
      <c r="J9611" s="213">
        <v>21835.99</v>
      </c>
      <c r="K9611" s="212">
        <v>31761.439999999999</v>
      </c>
      <c r="L9611" s="212">
        <v>35731.620000000003</v>
      </c>
      <c r="M9611" s="239">
        <f t="shared" si="759"/>
        <v>0.51520000000025901</v>
      </c>
      <c r="N9611" s="239"/>
      <c r="O9611" s="178"/>
      <c r="P9611" s="178"/>
      <c r="Q9611" s="178"/>
      <c r="R9611" s="178"/>
      <c r="S9611" s="178"/>
      <c r="T9611" s="178"/>
      <c r="U9611" s="178"/>
      <c r="V9611" s="178"/>
      <c r="W9611" s="178"/>
      <c r="X9611" s="178"/>
      <c r="Y9611" s="210">
        <f t="shared" si="758"/>
        <v>0.40980388109000826</v>
      </c>
      <c r="Z9611" s="211">
        <f t="shared" si="760"/>
        <v>0.44</v>
      </c>
      <c r="AA9611" s="178"/>
      <c r="AB9611" s="178"/>
      <c r="AC9611" s="178"/>
    </row>
    <row r="9612" spans="2:29" x14ac:dyDescent="0.35">
      <c r="B9612" s="222">
        <v>968900</v>
      </c>
      <c r="C9612" s="208">
        <v>416534</v>
      </c>
      <c r="D9612" s="309">
        <v>22909.37</v>
      </c>
      <c r="E9612" s="206">
        <v>33322.720000000001</v>
      </c>
      <c r="F9612" s="206">
        <v>37488.06</v>
      </c>
      <c r="G9612" s="205">
        <f t="shared" si="761"/>
        <v>0.42990401486221486</v>
      </c>
      <c r="H9612" s="207">
        <f t="shared" si="762"/>
        <v>0.45</v>
      </c>
      <c r="I9612" s="213">
        <v>397064</v>
      </c>
      <c r="J9612" s="213">
        <v>21838.52</v>
      </c>
      <c r="K9612" s="212">
        <v>31765.119999999999</v>
      </c>
      <c r="L9612" s="212">
        <v>35735.760000000002</v>
      </c>
      <c r="M9612" s="239">
        <f t="shared" si="759"/>
        <v>0.5152999999999156</v>
      </c>
      <c r="N9612" s="239"/>
      <c r="O9612" s="178"/>
      <c r="P9612" s="178"/>
      <c r="Q9612" s="178"/>
      <c r="R9612" s="178"/>
      <c r="S9612" s="178"/>
      <c r="T9612" s="178"/>
      <c r="U9612" s="178"/>
      <c r="V9612" s="178"/>
      <c r="W9612" s="178"/>
      <c r="X9612" s="178"/>
      <c r="Y9612" s="210">
        <f t="shared" si="758"/>
        <v>0.40980906182268551</v>
      </c>
      <c r="Z9612" s="211">
        <f t="shared" si="760"/>
        <v>0.46</v>
      </c>
      <c r="AA9612" s="178"/>
      <c r="AB9612" s="178"/>
      <c r="AC9612" s="178"/>
    </row>
    <row r="9613" spans="2:29" x14ac:dyDescent="0.35">
      <c r="B9613" s="222">
        <v>969000</v>
      </c>
      <c r="C9613" s="208">
        <v>416579</v>
      </c>
      <c r="D9613" s="309">
        <v>22911.84</v>
      </c>
      <c r="E9613" s="206">
        <v>33326.32</v>
      </c>
      <c r="F9613" s="206">
        <v>37492.11</v>
      </c>
      <c r="G9613" s="205">
        <f t="shared" si="761"/>
        <v>0.42990608875128999</v>
      </c>
      <c r="H9613" s="207">
        <f t="shared" si="762"/>
        <v>0.45</v>
      </c>
      <c r="I9613" s="213">
        <v>397108</v>
      </c>
      <c r="J9613" s="213">
        <v>21840.94</v>
      </c>
      <c r="K9613" s="212">
        <v>31768.639999999999</v>
      </c>
      <c r="L9613" s="212">
        <v>35739.72</v>
      </c>
      <c r="M9613" s="239">
        <f t="shared" si="759"/>
        <v>0.51520000000018629</v>
      </c>
      <c r="N9613" s="239"/>
      <c r="O9613" s="178"/>
      <c r="P9613" s="178"/>
      <c r="Q9613" s="178"/>
      <c r="R9613" s="178"/>
      <c r="S9613" s="178"/>
      <c r="T9613" s="178"/>
      <c r="U9613" s="178"/>
      <c r="V9613" s="178"/>
      <c r="W9613" s="178"/>
      <c r="X9613" s="178"/>
      <c r="Y9613" s="210">
        <f t="shared" si="758"/>
        <v>0.40981217750257998</v>
      </c>
      <c r="Z9613" s="211">
        <f t="shared" si="760"/>
        <v>0.44</v>
      </c>
      <c r="AA9613" s="178"/>
      <c r="AB9613" s="178"/>
      <c r="AC9613" s="178"/>
    </row>
    <row r="9614" spans="2:29" x14ac:dyDescent="0.35">
      <c r="B9614" s="222">
        <v>969100</v>
      </c>
      <c r="C9614" s="208">
        <v>416624</v>
      </c>
      <c r="D9614" s="309">
        <v>22914.32</v>
      </c>
      <c r="E9614" s="206">
        <v>33329.919999999998</v>
      </c>
      <c r="F9614" s="206">
        <v>37496.160000000003</v>
      </c>
      <c r="G9614" s="205">
        <f t="shared" si="761"/>
        <v>0.429908162212362</v>
      </c>
      <c r="H9614" s="207">
        <f t="shared" si="762"/>
        <v>0.45</v>
      </c>
      <c r="I9614" s="213">
        <v>397154</v>
      </c>
      <c r="J9614" s="213">
        <v>21843.47</v>
      </c>
      <c r="K9614" s="212">
        <v>31772.32</v>
      </c>
      <c r="L9614" s="212">
        <v>35743.86</v>
      </c>
      <c r="M9614" s="239">
        <f t="shared" si="759"/>
        <v>0.51529999999984288</v>
      </c>
      <c r="N9614" s="239"/>
      <c r="O9614" s="178"/>
      <c r="P9614" s="178"/>
      <c r="Q9614" s="178"/>
      <c r="R9614" s="178"/>
      <c r="S9614" s="178"/>
      <c r="T9614" s="178"/>
      <c r="U9614" s="178"/>
      <c r="V9614" s="178"/>
      <c r="W9614" s="178"/>
      <c r="X9614" s="178"/>
      <c r="Y9614" s="210">
        <f t="shared" si="758"/>
        <v>0.40981735630997834</v>
      </c>
      <c r="Z9614" s="211">
        <f t="shared" si="760"/>
        <v>0.46</v>
      </c>
      <c r="AA9614" s="178"/>
      <c r="AB9614" s="178"/>
      <c r="AC9614" s="178"/>
    </row>
    <row r="9615" spans="2:29" x14ac:dyDescent="0.35">
      <c r="B9615" s="222">
        <v>969200</v>
      </c>
      <c r="C9615" s="208">
        <v>416669</v>
      </c>
      <c r="D9615" s="309">
        <v>22916.79</v>
      </c>
      <c r="E9615" s="206">
        <v>33333.519999999997</v>
      </c>
      <c r="F9615" s="206">
        <v>37500.21</v>
      </c>
      <c r="G9615" s="205">
        <f t="shared" si="761"/>
        <v>0.42991023524556338</v>
      </c>
      <c r="H9615" s="207">
        <f t="shared" si="762"/>
        <v>0.45</v>
      </c>
      <c r="I9615" s="213">
        <v>397198</v>
      </c>
      <c r="J9615" s="213">
        <v>21845.89</v>
      </c>
      <c r="K9615" s="212">
        <v>31775.84</v>
      </c>
      <c r="L9615" s="212">
        <v>35747.82</v>
      </c>
      <c r="M9615" s="239">
        <f t="shared" si="759"/>
        <v>0.51519999999996802</v>
      </c>
      <c r="N9615" s="239"/>
      <c r="O9615" s="178"/>
      <c r="P9615" s="178"/>
      <c r="Q9615" s="178"/>
      <c r="R9615" s="178"/>
      <c r="S9615" s="178"/>
      <c r="T9615" s="178"/>
      <c r="U9615" s="178"/>
      <c r="V9615" s="178"/>
      <c r="W9615" s="178"/>
      <c r="X9615" s="178"/>
      <c r="Y9615" s="210">
        <f t="shared" si="758"/>
        <v>0.40982047049112669</v>
      </c>
      <c r="Z9615" s="211">
        <f t="shared" si="760"/>
        <v>0.44</v>
      </c>
      <c r="AA9615" s="178"/>
      <c r="AB9615" s="178"/>
      <c r="AC9615" s="178"/>
    </row>
    <row r="9616" spans="2:29" x14ac:dyDescent="0.35">
      <c r="B9616" s="222">
        <v>969300</v>
      </c>
      <c r="C9616" s="208">
        <v>416714</v>
      </c>
      <c r="D9616" s="309">
        <v>22919.27</v>
      </c>
      <c r="E9616" s="206">
        <v>33337.120000000003</v>
      </c>
      <c r="F9616" s="206">
        <v>37504.26</v>
      </c>
      <c r="G9616" s="205">
        <f t="shared" si="761"/>
        <v>0.42991230785102652</v>
      </c>
      <c r="H9616" s="207">
        <f t="shared" si="762"/>
        <v>0.45</v>
      </c>
      <c r="I9616" s="213">
        <v>397244</v>
      </c>
      <c r="J9616" s="213">
        <v>21848.42</v>
      </c>
      <c r="K9616" s="212">
        <v>31779.52</v>
      </c>
      <c r="L9616" s="212">
        <v>35751.96</v>
      </c>
      <c r="M9616" s="239">
        <f t="shared" si="759"/>
        <v>0.51530000000027942</v>
      </c>
      <c r="N9616" s="239"/>
      <c r="O9616" s="178"/>
      <c r="P9616" s="178"/>
      <c r="Q9616" s="178"/>
      <c r="R9616" s="178"/>
      <c r="S9616" s="178"/>
      <c r="T9616" s="178"/>
      <c r="U9616" s="178"/>
      <c r="V9616" s="178"/>
      <c r="W9616" s="178"/>
      <c r="X9616" s="178"/>
      <c r="Y9616" s="210">
        <f t="shared" si="758"/>
        <v>0.40982564737439392</v>
      </c>
      <c r="Z9616" s="211">
        <f t="shared" si="760"/>
        <v>0.46</v>
      </c>
      <c r="AA9616" s="178"/>
      <c r="AB9616" s="178"/>
      <c r="AC9616" s="178"/>
    </row>
    <row r="9617" spans="2:29" x14ac:dyDescent="0.35">
      <c r="B9617" s="222">
        <v>969400</v>
      </c>
      <c r="C9617" s="208">
        <v>416759</v>
      </c>
      <c r="D9617" s="309">
        <v>22921.74</v>
      </c>
      <c r="E9617" s="206">
        <v>33340.720000000001</v>
      </c>
      <c r="F9617" s="206">
        <v>37508.31</v>
      </c>
      <c r="G9617" s="205">
        <f t="shared" si="761"/>
        <v>0.42991438002888382</v>
      </c>
      <c r="H9617" s="207">
        <f t="shared" si="762"/>
        <v>0.45</v>
      </c>
      <c r="I9617" s="213">
        <v>397288</v>
      </c>
      <c r="J9617" s="213">
        <v>21850.84</v>
      </c>
      <c r="K9617" s="212">
        <v>31783.040000000001</v>
      </c>
      <c r="L9617" s="212">
        <v>35755.919999999998</v>
      </c>
      <c r="M9617" s="239">
        <f t="shared" si="759"/>
        <v>0.51519999999982247</v>
      </c>
      <c r="N9617" s="239"/>
      <c r="O9617" s="178"/>
      <c r="P9617" s="178"/>
      <c r="Q9617" s="178"/>
      <c r="R9617" s="178"/>
      <c r="S9617" s="178"/>
      <c r="T9617" s="178"/>
      <c r="U9617" s="178"/>
      <c r="V9617" s="178"/>
      <c r="W9617" s="178"/>
      <c r="X9617" s="178"/>
      <c r="Y9617" s="210">
        <f t="shared" si="758"/>
        <v>0.40982876005776769</v>
      </c>
      <c r="Z9617" s="211">
        <f t="shared" si="760"/>
        <v>0.44</v>
      </c>
      <c r="AA9617" s="178"/>
      <c r="AB9617" s="178"/>
      <c r="AC9617" s="178"/>
    </row>
    <row r="9618" spans="2:29" x14ac:dyDescent="0.35">
      <c r="B9618" s="222">
        <v>969500</v>
      </c>
      <c r="C9618" s="208">
        <v>416804</v>
      </c>
      <c r="D9618" s="309">
        <v>22924.22</v>
      </c>
      <c r="E9618" s="206">
        <v>33344.32</v>
      </c>
      <c r="F9618" s="206">
        <v>37512.36</v>
      </c>
      <c r="G9618" s="205">
        <f t="shared" si="761"/>
        <v>0.42991645177926768</v>
      </c>
      <c r="H9618" s="207">
        <f t="shared" si="762"/>
        <v>0.45</v>
      </c>
      <c r="I9618" s="213">
        <v>397334</v>
      </c>
      <c r="J9618" s="213">
        <v>21853.37</v>
      </c>
      <c r="K9618" s="212">
        <v>31786.720000000001</v>
      </c>
      <c r="L9618" s="212">
        <v>35760.06</v>
      </c>
      <c r="M9618" s="239">
        <f t="shared" si="759"/>
        <v>0.51529999999955178</v>
      </c>
      <c r="N9618" s="239"/>
      <c r="O9618" s="178"/>
      <c r="P9618" s="178"/>
      <c r="Q9618" s="178"/>
      <c r="R9618" s="178"/>
      <c r="S9618" s="178"/>
      <c r="T9618" s="178"/>
      <c r="U9618" s="178"/>
      <c r="V9618" s="178"/>
      <c r="W9618" s="178"/>
      <c r="X9618" s="178"/>
      <c r="Y9618" s="210">
        <f t="shared" si="758"/>
        <v>0.40983393501805054</v>
      </c>
      <c r="Z9618" s="211">
        <f t="shared" si="760"/>
        <v>0.46</v>
      </c>
      <c r="AA9618" s="178"/>
      <c r="AB9618" s="178"/>
      <c r="AC9618" s="178"/>
    </row>
    <row r="9619" spans="2:29" x14ac:dyDescent="0.35">
      <c r="B9619" s="222">
        <v>969600</v>
      </c>
      <c r="C9619" s="208">
        <v>416849</v>
      </c>
      <c r="D9619" s="309">
        <v>22926.69</v>
      </c>
      <c r="E9619" s="206">
        <v>33347.919999999998</v>
      </c>
      <c r="F9619" s="206">
        <v>37516.410000000003</v>
      </c>
      <c r="G9619" s="205">
        <f t="shared" si="761"/>
        <v>0.42991852310231021</v>
      </c>
      <c r="H9619" s="207">
        <f t="shared" si="762"/>
        <v>0.45</v>
      </c>
      <c r="I9619" s="213">
        <v>397378</v>
      </c>
      <c r="J9619" s="213">
        <v>21855.79</v>
      </c>
      <c r="K9619" s="212">
        <v>31790.240000000002</v>
      </c>
      <c r="L9619" s="212">
        <v>35764.019999999997</v>
      </c>
      <c r="M9619" s="239">
        <f t="shared" si="759"/>
        <v>0.51519999999974975</v>
      </c>
      <c r="N9619" s="239"/>
      <c r="O9619" s="178"/>
      <c r="P9619" s="178"/>
      <c r="Q9619" s="178"/>
      <c r="R9619" s="178"/>
      <c r="S9619" s="178"/>
      <c r="T9619" s="178"/>
      <c r="U9619" s="178"/>
      <c r="V9619" s="178"/>
      <c r="W9619" s="178"/>
      <c r="X9619" s="178"/>
      <c r="Y9619" s="210">
        <f t="shared" si="758"/>
        <v>0.40983704620462047</v>
      </c>
      <c r="Z9619" s="211">
        <f t="shared" si="760"/>
        <v>0.44</v>
      </c>
      <c r="AA9619" s="178"/>
      <c r="AB9619" s="178"/>
      <c r="AC9619" s="178"/>
    </row>
    <row r="9620" spans="2:29" x14ac:dyDescent="0.35">
      <c r="B9620" s="222">
        <v>969700</v>
      </c>
      <c r="C9620" s="208">
        <v>416894</v>
      </c>
      <c r="D9620" s="309">
        <v>22929.17</v>
      </c>
      <c r="E9620" s="206">
        <v>33351.519999999997</v>
      </c>
      <c r="F9620" s="206">
        <v>37520.46</v>
      </c>
      <c r="G9620" s="205">
        <f t="shared" si="761"/>
        <v>0.42992059399814375</v>
      </c>
      <c r="H9620" s="207">
        <f t="shared" si="762"/>
        <v>0.45</v>
      </c>
      <c r="I9620" s="213">
        <v>397424</v>
      </c>
      <c r="J9620" s="213">
        <v>21858.32</v>
      </c>
      <c r="K9620" s="212">
        <v>31793.919999999998</v>
      </c>
      <c r="L9620" s="212">
        <v>35768.160000000003</v>
      </c>
      <c r="M9620" s="239">
        <f t="shared" si="759"/>
        <v>0.51529999999998832</v>
      </c>
      <c r="N9620" s="239"/>
      <c r="O9620" s="178"/>
      <c r="P9620" s="178"/>
      <c r="Q9620" s="178"/>
      <c r="R9620" s="178"/>
      <c r="S9620" s="178"/>
      <c r="T9620" s="178"/>
      <c r="U9620" s="178"/>
      <c r="V9620" s="178"/>
      <c r="W9620" s="178"/>
      <c r="X9620" s="178"/>
      <c r="Y9620" s="210">
        <f t="shared" si="758"/>
        <v>0.40984221924306485</v>
      </c>
      <c r="Z9620" s="211">
        <f t="shared" si="760"/>
        <v>0.46</v>
      </c>
      <c r="AA9620" s="178"/>
      <c r="AB9620" s="178"/>
      <c r="AC9620" s="178"/>
    </row>
    <row r="9621" spans="2:29" x14ac:dyDescent="0.35">
      <c r="B9621" s="222">
        <v>969800</v>
      </c>
      <c r="C9621" s="208">
        <v>416939</v>
      </c>
      <c r="D9621" s="309">
        <v>22931.64</v>
      </c>
      <c r="E9621" s="206">
        <v>33355.120000000003</v>
      </c>
      <c r="F9621" s="206">
        <v>37524.51</v>
      </c>
      <c r="G9621" s="205">
        <f t="shared" si="761"/>
        <v>0.42992266446690042</v>
      </c>
      <c r="H9621" s="207">
        <f t="shared" si="762"/>
        <v>0.45</v>
      </c>
      <c r="I9621" s="213">
        <v>397468</v>
      </c>
      <c r="J9621" s="213">
        <v>21860.74</v>
      </c>
      <c r="K9621" s="212">
        <v>31797.439999999999</v>
      </c>
      <c r="L9621" s="212">
        <v>35772.120000000003</v>
      </c>
      <c r="M9621" s="239">
        <f t="shared" si="759"/>
        <v>0.51520000000025901</v>
      </c>
      <c r="N9621" s="239"/>
      <c r="O9621" s="178"/>
      <c r="P9621" s="178"/>
      <c r="Q9621" s="178"/>
      <c r="R9621" s="178"/>
      <c r="S9621" s="178"/>
      <c r="T9621" s="178"/>
      <c r="U9621" s="178"/>
      <c r="V9621" s="178"/>
      <c r="W9621" s="178"/>
      <c r="X9621" s="178"/>
      <c r="Y9621" s="210">
        <f t="shared" si="758"/>
        <v>0.40984532893380077</v>
      </c>
      <c r="Z9621" s="211">
        <f t="shared" si="760"/>
        <v>0.44</v>
      </c>
      <c r="AA9621" s="178"/>
      <c r="AB9621" s="178"/>
      <c r="AC9621" s="178"/>
    </row>
    <row r="9622" spans="2:29" x14ac:dyDescent="0.35">
      <c r="B9622" s="222">
        <v>969900</v>
      </c>
      <c r="C9622" s="208">
        <v>416984</v>
      </c>
      <c r="D9622" s="309">
        <v>22934.12</v>
      </c>
      <c r="E9622" s="206">
        <v>33358.720000000001</v>
      </c>
      <c r="F9622" s="206">
        <v>37528.559999999998</v>
      </c>
      <c r="G9622" s="205">
        <f t="shared" si="761"/>
        <v>0.42992473450871221</v>
      </c>
      <c r="H9622" s="207">
        <f t="shared" si="762"/>
        <v>0.45</v>
      </c>
      <c r="I9622" s="213">
        <v>397514</v>
      </c>
      <c r="J9622" s="213">
        <v>21863.27</v>
      </c>
      <c r="K9622" s="212">
        <v>31801.119999999999</v>
      </c>
      <c r="L9622" s="212">
        <v>35776.26</v>
      </c>
      <c r="M9622" s="239">
        <f t="shared" si="759"/>
        <v>0.5152999999999156</v>
      </c>
      <c r="N9622" s="239"/>
      <c r="O9622" s="178"/>
      <c r="P9622" s="178"/>
      <c r="Q9622" s="178"/>
      <c r="R9622" s="178"/>
      <c r="S9622" s="178"/>
      <c r="T9622" s="178"/>
      <c r="U9622" s="178"/>
      <c r="V9622" s="178"/>
      <c r="W9622" s="178"/>
      <c r="X9622" s="178"/>
      <c r="Y9622" s="210">
        <f t="shared" si="758"/>
        <v>0.40985050005155171</v>
      </c>
      <c r="Z9622" s="211">
        <f t="shared" si="760"/>
        <v>0.46</v>
      </c>
      <c r="AA9622" s="178"/>
      <c r="AB9622" s="178"/>
      <c r="AC9622" s="178"/>
    </row>
    <row r="9623" spans="2:29" x14ac:dyDescent="0.35">
      <c r="B9623" s="222">
        <v>970000</v>
      </c>
      <c r="C9623" s="208">
        <v>417029</v>
      </c>
      <c r="D9623" s="309">
        <v>22936.59</v>
      </c>
      <c r="E9623" s="206">
        <v>33362.32</v>
      </c>
      <c r="F9623" s="206">
        <v>37532.61</v>
      </c>
      <c r="G9623" s="205">
        <f t="shared" si="761"/>
        <v>0.42992680412371131</v>
      </c>
      <c r="H9623" s="207">
        <f t="shared" si="762"/>
        <v>0.45</v>
      </c>
      <c r="I9623" s="213">
        <v>397558</v>
      </c>
      <c r="J9623" s="213">
        <v>21865.69</v>
      </c>
      <c r="K9623" s="212">
        <v>31804.639999999999</v>
      </c>
      <c r="L9623" s="212">
        <v>35780.22</v>
      </c>
      <c r="M9623" s="239">
        <f t="shared" si="759"/>
        <v>0.51520000000018629</v>
      </c>
      <c r="N9623" s="239"/>
      <c r="O9623" s="178"/>
      <c r="P9623" s="178"/>
      <c r="Q9623" s="178"/>
      <c r="R9623" s="178"/>
      <c r="S9623" s="178"/>
      <c r="T9623" s="178"/>
      <c r="U9623" s="178"/>
      <c r="V9623" s="178"/>
      <c r="W9623" s="178"/>
      <c r="X9623" s="178"/>
      <c r="Y9623" s="210">
        <f t="shared" si="758"/>
        <v>0.40985360824742267</v>
      </c>
      <c r="Z9623" s="211">
        <f t="shared" si="760"/>
        <v>0.44</v>
      </c>
      <c r="AA9623" s="178"/>
      <c r="AB9623" s="178"/>
      <c r="AC9623" s="178"/>
    </row>
    <row r="9624" spans="2:29" x14ac:dyDescent="0.35">
      <c r="B9624" s="222">
        <v>970100</v>
      </c>
      <c r="C9624" s="208">
        <v>417074</v>
      </c>
      <c r="D9624" s="309">
        <v>22939.07</v>
      </c>
      <c r="E9624" s="206">
        <v>33365.919999999998</v>
      </c>
      <c r="F9624" s="206">
        <v>37536.660000000003</v>
      </c>
      <c r="G9624" s="205">
        <f t="shared" si="761"/>
        <v>0.42992887331202967</v>
      </c>
      <c r="H9624" s="207">
        <f t="shared" si="762"/>
        <v>0.45</v>
      </c>
      <c r="I9624" s="213">
        <v>397604</v>
      </c>
      <c r="J9624" s="213">
        <v>21868.22</v>
      </c>
      <c r="K9624" s="212">
        <v>31808.32</v>
      </c>
      <c r="L9624" s="212">
        <v>35784.36</v>
      </c>
      <c r="M9624" s="239">
        <f t="shared" si="759"/>
        <v>0.51529999999984288</v>
      </c>
      <c r="N9624" s="239"/>
      <c r="O9624" s="178"/>
      <c r="P9624" s="178"/>
      <c r="Q9624" s="178"/>
      <c r="R9624" s="178"/>
      <c r="S9624" s="178"/>
      <c r="T9624" s="178"/>
      <c r="U9624" s="178"/>
      <c r="V9624" s="178"/>
      <c r="W9624" s="178"/>
      <c r="X9624" s="178"/>
      <c r="Y9624" s="210">
        <f t="shared" si="758"/>
        <v>0.40985877744562416</v>
      </c>
      <c r="Z9624" s="211">
        <f t="shared" si="760"/>
        <v>0.46</v>
      </c>
      <c r="AA9624" s="178"/>
      <c r="AB9624" s="178"/>
      <c r="AC9624" s="178"/>
    </row>
    <row r="9625" spans="2:29" x14ac:dyDescent="0.35">
      <c r="B9625" s="222">
        <v>970200</v>
      </c>
      <c r="C9625" s="208">
        <v>417119</v>
      </c>
      <c r="D9625" s="309">
        <v>22941.54</v>
      </c>
      <c r="E9625" s="206">
        <v>33369.519999999997</v>
      </c>
      <c r="F9625" s="206">
        <v>37540.71</v>
      </c>
      <c r="G9625" s="205">
        <f t="shared" si="761"/>
        <v>0.42993094207379923</v>
      </c>
      <c r="H9625" s="207">
        <f t="shared" si="762"/>
        <v>0.45</v>
      </c>
      <c r="I9625" s="213">
        <v>397648</v>
      </c>
      <c r="J9625" s="213">
        <v>21870.639999999999</v>
      </c>
      <c r="K9625" s="212">
        <v>31811.84</v>
      </c>
      <c r="L9625" s="212">
        <v>35788.32</v>
      </c>
      <c r="M9625" s="239">
        <f t="shared" si="759"/>
        <v>0.51519999999996802</v>
      </c>
      <c r="N9625" s="239"/>
      <c r="O9625" s="178"/>
      <c r="P9625" s="178"/>
      <c r="Q9625" s="178"/>
      <c r="R9625" s="178"/>
      <c r="S9625" s="178"/>
      <c r="T9625" s="178"/>
      <c r="U9625" s="178"/>
      <c r="V9625" s="178"/>
      <c r="W9625" s="178"/>
      <c r="X9625" s="178"/>
      <c r="Y9625" s="210">
        <f t="shared" si="758"/>
        <v>0.40986188414759844</v>
      </c>
      <c r="Z9625" s="211">
        <f t="shared" si="760"/>
        <v>0.44</v>
      </c>
      <c r="AA9625" s="178"/>
      <c r="AB9625" s="178"/>
      <c r="AC9625" s="178"/>
    </row>
    <row r="9626" spans="2:29" x14ac:dyDescent="0.35">
      <c r="B9626" s="222">
        <v>970300</v>
      </c>
      <c r="C9626" s="208">
        <v>417164</v>
      </c>
      <c r="D9626" s="309">
        <v>22944.02</v>
      </c>
      <c r="E9626" s="206">
        <v>33373.120000000003</v>
      </c>
      <c r="F9626" s="206">
        <v>37544.76</v>
      </c>
      <c r="G9626" s="205">
        <f t="shared" si="761"/>
        <v>0.42993301040915183</v>
      </c>
      <c r="H9626" s="207">
        <f t="shared" si="762"/>
        <v>0.45</v>
      </c>
      <c r="I9626" s="213">
        <v>397694</v>
      </c>
      <c r="J9626" s="213">
        <v>21873.17</v>
      </c>
      <c r="K9626" s="212">
        <v>31815.52</v>
      </c>
      <c r="L9626" s="212">
        <v>35792.46</v>
      </c>
      <c r="M9626" s="239">
        <f t="shared" si="759"/>
        <v>0.51530000000027942</v>
      </c>
      <c r="N9626" s="239"/>
      <c r="O9626" s="178"/>
      <c r="P9626" s="178"/>
      <c r="Q9626" s="178"/>
      <c r="R9626" s="178"/>
      <c r="S9626" s="178"/>
      <c r="T9626" s="178"/>
      <c r="U9626" s="178"/>
      <c r="V9626" s="178"/>
      <c r="W9626" s="178"/>
      <c r="X9626" s="178"/>
      <c r="Y9626" s="210">
        <f t="shared" si="758"/>
        <v>0.4098670514273936</v>
      </c>
      <c r="Z9626" s="211">
        <f t="shared" si="760"/>
        <v>0.46</v>
      </c>
      <c r="AA9626" s="178"/>
      <c r="AB9626" s="178"/>
      <c r="AC9626" s="178"/>
    </row>
    <row r="9627" spans="2:29" x14ac:dyDescent="0.35">
      <c r="B9627" s="222">
        <v>970400</v>
      </c>
      <c r="C9627" s="208">
        <v>417209</v>
      </c>
      <c r="D9627" s="309">
        <v>22946.49</v>
      </c>
      <c r="E9627" s="206">
        <v>33376.720000000001</v>
      </c>
      <c r="F9627" s="206">
        <v>37548.81</v>
      </c>
      <c r="G9627" s="205">
        <f t="shared" si="761"/>
        <v>0.42993507831821931</v>
      </c>
      <c r="H9627" s="207">
        <f t="shared" si="762"/>
        <v>0.45</v>
      </c>
      <c r="I9627" s="213">
        <v>397738</v>
      </c>
      <c r="J9627" s="213">
        <v>21875.59</v>
      </c>
      <c r="K9627" s="212">
        <v>31819.040000000001</v>
      </c>
      <c r="L9627" s="212">
        <v>35796.42</v>
      </c>
      <c r="M9627" s="239">
        <f t="shared" si="759"/>
        <v>0.51519999999982247</v>
      </c>
      <c r="N9627" s="239"/>
      <c r="O9627" s="178"/>
      <c r="P9627" s="178"/>
      <c r="Q9627" s="178"/>
      <c r="R9627" s="178"/>
      <c r="S9627" s="178"/>
      <c r="T9627" s="178"/>
      <c r="U9627" s="178"/>
      <c r="V9627" s="178"/>
      <c r="W9627" s="178"/>
      <c r="X9627" s="178"/>
      <c r="Y9627" s="210">
        <f t="shared" si="758"/>
        <v>0.40987015663643861</v>
      </c>
      <c r="Z9627" s="211">
        <f t="shared" si="760"/>
        <v>0.44</v>
      </c>
      <c r="AA9627" s="178"/>
      <c r="AB9627" s="178"/>
      <c r="AC9627" s="178"/>
    </row>
    <row r="9628" spans="2:29" x14ac:dyDescent="0.35">
      <c r="B9628" s="222">
        <v>970500</v>
      </c>
      <c r="C9628" s="208">
        <v>417254</v>
      </c>
      <c r="D9628" s="309">
        <v>22948.97</v>
      </c>
      <c r="E9628" s="206">
        <v>33380.32</v>
      </c>
      <c r="F9628" s="206">
        <v>37552.86</v>
      </c>
      <c r="G9628" s="205">
        <f t="shared" si="761"/>
        <v>0.42993714580113346</v>
      </c>
      <c r="H9628" s="207">
        <f t="shared" si="762"/>
        <v>0.45</v>
      </c>
      <c r="I9628" s="213">
        <v>397784</v>
      </c>
      <c r="J9628" s="213">
        <v>21878.12</v>
      </c>
      <c r="K9628" s="212">
        <v>31822.720000000001</v>
      </c>
      <c r="L9628" s="212">
        <v>35800.559999999998</v>
      </c>
      <c r="M9628" s="239">
        <f t="shared" si="759"/>
        <v>0.51529999999955178</v>
      </c>
      <c r="N9628" s="239"/>
      <c r="O9628" s="178"/>
      <c r="P9628" s="178"/>
      <c r="Q9628" s="178"/>
      <c r="R9628" s="178"/>
      <c r="S9628" s="178"/>
      <c r="T9628" s="178"/>
      <c r="U9628" s="178"/>
      <c r="V9628" s="178"/>
      <c r="W9628" s="178"/>
      <c r="X9628" s="178"/>
      <c r="Y9628" s="210">
        <f t="shared" si="758"/>
        <v>0.40987532199896959</v>
      </c>
      <c r="Z9628" s="211">
        <f t="shared" si="760"/>
        <v>0.46</v>
      </c>
      <c r="AA9628" s="178"/>
      <c r="AB9628" s="178"/>
      <c r="AC9628" s="178"/>
    </row>
    <row r="9629" spans="2:29" x14ac:dyDescent="0.35">
      <c r="B9629" s="222">
        <v>970600</v>
      </c>
      <c r="C9629" s="208">
        <v>417299</v>
      </c>
      <c r="D9629" s="309">
        <v>22951.439999999999</v>
      </c>
      <c r="E9629" s="206">
        <v>33383.919999999998</v>
      </c>
      <c r="F9629" s="206">
        <v>37556.910000000003</v>
      </c>
      <c r="G9629" s="205">
        <f t="shared" si="761"/>
        <v>0.42993921285802594</v>
      </c>
      <c r="H9629" s="207">
        <f t="shared" si="762"/>
        <v>0.45</v>
      </c>
      <c r="I9629" s="213">
        <v>397828</v>
      </c>
      <c r="J9629" s="213">
        <v>21880.54</v>
      </c>
      <c r="K9629" s="212">
        <v>31826.240000000002</v>
      </c>
      <c r="L9629" s="212">
        <v>35804.519999999997</v>
      </c>
      <c r="M9629" s="239">
        <f t="shared" si="759"/>
        <v>0.51519999999974975</v>
      </c>
      <c r="N9629" s="239"/>
      <c r="O9629" s="178"/>
      <c r="P9629" s="178"/>
      <c r="Q9629" s="178"/>
      <c r="R9629" s="178"/>
      <c r="S9629" s="178"/>
      <c r="T9629" s="178"/>
      <c r="U9629" s="178"/>
      <c r="V9629" s="178"/>
      <c r="W9629" s="178"/>
      <c r="X9629" s="178"/>
      <c r="Y9629" s="210">
        <f t="shared" si="758"/>
        <v>0.40987842571605193</v>
      </c>
      <c r="Z9629" s="211">
        <f t="shared" si="760"/>
        <v>0.44</v>
      </c>
      <c r="AA9629" s="178"/>
      <c r="AB9629" s="178"/>
      <c r="AC9629" s="178"/>
    </row>
    <row r="9630" spans="2:29" x14ac:dyDescent="0.35">
      <c r="B9630" s="222">
        <v>970700</v>
      </c>
      <c r="C9630" s="208">
        <v>417344</v>
      </c>
      <c r="D9630" s="309">
        <v>22953.919999999998</v>
      </c>
      <c r="E9630" s="206">
        <v>33387.519999999997</v>
      </c>
      <c r="F9630" s="206">
        <v>37560.959999999999</v>
      </c>
      <c r="G9630" s="205">
        <f t="shared" si="761"/>
        <v>0.42994127948902855</v>
      </c>
      <c r="H9630" s="207">
        <f t="shared" si="762"/>
        <v>0.45</v>
      </c>
      <c r="I9630" s="213">
        <v>397874</v>
      </c>
      <c r="J9630" s="213">
        <v>21883.07</v>
      </c>
      <c r="K9630" s="212">
        <v>31829.919999999998</v>
      </c>
      <c r="L9630" s="212">
        <v>35808.660000000003</v>
      </c>
      <c r="M9630" s="239">
        <f t="shared" si="759"/>
        <v>0.51529999999998832</v>
      </c>
      <c r="N9630" s="239"/>
      <c r="O9630" s="178"/>
      <c r="P9630" s="178"/>
      <c r="Q9630" s="178"/>
      <c r="R9630" s="178"/>
      <c r="S9630" s="178"/>
      <c r="T9630" s="178"/>
      <c r="U9630" s="178"/>
      <c r="V9630" s="178"/>
      <c r="W9630" s="178"/>
      <c r="X9630" s="178"/>
      <c r="Y9630" s="210">
        <f t="shared" si="758"/>
        <v>0.40988358916246009</v>
      </c>
      <c r="Z9630" s="211">
        <f t="shared" si="760"/>
        <v>0.46</v>
      </c>
      <c r="AA9630" s="178"/>
      <c r="AB9630" s="178"/>
      <c r="AC9630" s="178"/>
    </row>
    <row r="9631" spans="2:29" x14ac:dyDescent="0.35">
      <c r="B9631" s="222">
        <v>970800</v>
      </c>
      <c r="C9631" s="208">
        <v>417389</v>
      </c>
      <c r="D9631" s="309">
        <v>22956.39</v>
      </c>
      <c r="E9631" s="206">
        <v>33391.120000000003</v>
      </c>
      <c r="F9631" s="206">
        <v>37565.01</v>
      </c>
      <c r="G9631" s="205">
        <f t="shared" si="761"/>
        <v>0.42994334569427278</v>
      </c>
      <c r="H9631" s="207">
        <f t="shared" si="762"/>
        <v>0.45</v>
      </c>
      <c r="I9631" s="213">
        <v>397918</v>
      </c>
      <c r="J9631" s="213">
        <v>21885.49</v>
      </c>
      <c r="K9631" s="212">
        <v>31833.439999999999</v>
      </c>
      <c r="L9631" s="212">
        <v>35812.620000000003</v>
      </c>
      <c r="M9631" s="239">
        <f t="shared" si="759"/>
        <v>0.51520000000025901</v>
      </c>
      <c r="N9631" s="239"/>
      <c r="O9631" s="178"/>
      <c r="P9631" s="178"/>
      <c r="Q9631" s="178"/>
      <c r="R9631" s="178"/>
      <c r="S9631" s="178"/>
      <c r="T9631" s="178"/>
      <c r="U9631" s="178"/>
      <c r="V9631" s="178"/>
      <c r="W9631" s="178"/>
      <c r="X9631" s="178"/>
      <c r="Y9631" s="210">
        <f t="shared" si="758"/>
        <v>0.40988669138854555</v>
      </c>
      <c r="Z9631" s="211">
        <f t="shared" si="760"/>
        <v>0.44</v>
      </c>
      <c r="AA9631" s="178"/>
      <c r="AB9631" s="178"/>
      <c r="AC9631" s="178"/>
    </row>
    <row r="9632" spans="2:29" x14ac:dyDescent="0.35">
      <c r="B9632" s="222">
        <v>970900</v>
      </c>
      <c r="C9632" s="208">
        <v>417434</v>
      </c>
      <c r="D9632" s="309">
        <v>22958.87</v>
      </c>
      <c r="E9632" s="206">
        <v>33394.720000000001</v>
      </c>
      <c r="F9632" s="206">
        <v>37569.06</v>
      </c>
      <c r="G9632" s="205">
        <f t="shared" si="761"/>
        <v>0.4299454114738902</v>
      </c>
      <c r="H9632" s="207">
        <f t="shared" si="762"/>
        <v>0.45</v>
      </c>
      <c r="I9632" s="213">
        <v>397964</v>
      </c>
      <c r="J9632" s="213">
        <v>21888.02</v>
      </c>
      <c r="K9632" s="212">
        <v>31837.119999999999</v>
      </c>
      <c r="L9632" s="212">
        <v>35816.76</v>
      </c>
      <c r="M9632" s="239">
        <f t="shared" si="759"/>
        <v>0.5152999999999156</v>
      </c>
      <c r="N9632" s="239"/>
      <c r="O9632" s="178"/>
      <c r="P9632" s="178"/>
      <c r="Q9632" s="178"/>
      <c r="R9632" s="178"/>
      <c r="S9632" s="178"/>
      <c r="T9632" s="178"/>
      <c r="U9632" s="178"/>
      <c r="V9632" s="178"/>
      <c r="W9632" s="178"/>
      <c r="X9632" s="178"/>
      <c r="Y9632" s="210">
        <f t="shared" si="758"/>
        <v>0.40989185291997116</v>
      </c>
      <c r="Z9632" s="211">
        <f t="shared" si="760"/>
        <v>0.46</v>
      </c>
      <c r="AA9632" s="178"/>
      <c r="AB9632" s="178"/>
      <c r="AC9632" s="178"/>
    </row>
    <row r="9633" spans="2:29" x14ac:dyDescent="0.35">
      <c r="B9633" s="222">
        <v>971000</v>
      </c>
      <c r="C9633" s="208">
        <v>417479</v>
      </c>
      <c r="D9633" s="309">
        <v>22961.34</v>
      </c>
      <c r="E9633" s="206">
        <v>33398.32</v>
      </c>
      <c r="F9633" s="206">
        <v>37573.11</v>
      </c>
      <c r="G9633" s="205">
        <f t="shared" si="761"/>
        <v>0.42994747682801238</v>
      </c>
      <c r="H9633" s="207">
        <f t="shared" si="762"/>
        <v>0.45</v>
      </c>
      <c r="I9633" s="213">
        <v>398008</v>
      </c>
      <c r="J9633" s="213">
        <v>21890.44</v>
      </c>
      <c r="K9633" s="212">
        <v>31840.639999999999</v>
      </c>
      <c r="L9633" s="212">
        <v>35820.720000000001</v>
      </c>
      <c r="M9633" s="239">
        <f t="shared" si="759"/>
        <v>0.51520000000018629</v>
      </c>
      <c r="N9633" s="239"/>
      <c r="O9633" s="178"/>
      <c r="P9633" s="178"/>
      <c r="Q9633" s="178"/>
      <c r="R9633" s="178"/>
      <c r="S9633" s="178"/>
      <c r="T9633" s="178"/>
      <c r="U9633" s="178"/>
      <c r="V9633" s="178"/>
      <c r="W9633" s="178"/>
      <c r="X9633" s="178"/>
      <c r="Y9633" s="210">
        <f t="shared" si="758"/>
        <v>0.40989495365602474</v>
      </c>
      <c r="Z9633" s="211">
        <f t="shared" si="760"/>
        <v>0.44</v>
      </c>
      <c r="AA9633" s="178"/>
      <c r="AB9633" s="178"/>
      <c r="AC9633" s="178"/>
    </row>
    <row r="9634" spans="2:29" x14ac:dyDescent="0.35">
      <c r="B9634" s="222">
        <v>971100</v>
      </c>
      <c r="C9634" s="208">
        <v>417524</v>
      </c>
      <c r="D9634" s="309">
        <v>22963.82</v>
      </c>
      <c r="E9634" s="206">
        <v>33401.919999999998</v>
      </c>
      <c r="F9634" s="206">
        <v>37577.160000000003</v>
      </c>
      <c r="G9634" s="205">
        <f t="shared" si="761"/>
        <v>0.42994954175677069</v>
      </c>
      <c r="H9634" s="207">
        <f t="shared" si="762"/>
        <v>0.45</v>
      </c>
      <c r="I9634" s="213">
        <v>398054</v>
      </c>
      <c r="J9634" s="213">
        <v>21892.97</v>
      </c>
      <c r="K9634" s="212">
        <v>31844.32</v>
      </c>
      <c r="L9634" s="212">
        <v>35824.86</v>
      </c>
      <c r="M9634" s="239">
        <f t="shared" si="759"/>
        <v>0.51529999999984288</v>
      </c>
      <c r="N9634" s="239"/>
      <c r="O9634" s="178"/>
      <c r="P9634" s="178"/>
      <c r="Q9634" s="178"/>
      <c r="R9634" s="178"/>
      <c r="S9634" s="178"/>
      <c r="T9634" s="178"/>
      <c r="U9634" s="178"/>
      <c r="V9634" s="178"/>
      <c r="W9634" s="178"/>
      <c r="X9634" s="178"/>
      <c r="Y9634" s="210">
        <f t="shared" si="758"/>
        <v>0.40990011327360726</v>
      </c>
      <c r="Z9634" s="211">
        <f t="shared" si="760"/>
        <v>0.46</v>
      </c>
      <c r="AA9634" s="178"/>
      <c r="AB9634" s="178"/>
      <c r="AC9634" s="178"/>
    </row>
    <row r="9635" spans="2:29" x14ac:dyDescent="0.35">
      <c r="B9635" s="222">
        <v>971200</v>
      </c>
      <c r="C9635" s="208">
        <v>417569</v>
      </c>
      <c r="D9635" s="309">
        <v>22966.29</v>
      </c>
      <c r="E9635" s="206">
        <v>33405.519999999997</v>
      </c>
      <c r="F9635" s="206">
        <v>37581.21</v>
      </c>
      <c r="G9635" s="205">
        <f t="shared" si="761"/>
        <v>0.42995160626029655</v>
      </c>
      <c r="H9635" s="207">
        <f t="shared" si="762"/>
        <v>0.45</v>
      </c>
      <c r="I9635" s="213">
        <v>398098</v>
      </c>
      <c r="J9635" s="213">
        <v>21895.39</v>
      </c>
      <c r="K9635" s="212">
        <v>31847.84</v>
      </c>
      <c r="L9635" s="212">
        <v>35828.82</v>
      </c>
      <c r="M9635" s="239">
        <f t="shared" si="759"/>
        <v>0.51519999999996802</v>
      </c>
      <c r="N9635" s="239"/>
      <c r="O9635" s="178"/>
      <c r="P9635" s="178"/>
      <c r="Q9635" s="178"/>
      <c r="R9635" s="178"/>
      <c r="S9635" s="178"/>
      <c r="T9635" s="178"/>
      <c r="U9635" s="178"/>
      <c r="V9635" s="178"/>
      <c r="W9635" s="178"/>
      <c r="X9635" s="178"/>
      <c r="Y9635" s="210">
        <f t="shared" si="758"/>
        <v>0.40990321252059309</v>
      </c>
      <c r="Z9635" s="211">
        <f t="shared" si="760"/>
        <v>0.44</v>
      </c>
      <c r="AA9635" s="178"/>
      <c r="AB9635" s="178"/>
      <c r="AC9635" s="178"/>
    </row>
    <row r="9636" spans="2:29" x14ac:dyDescent="0.35">
      <c r="B9636" s="222">
        <v>971300</v>
      </c>
      <c r="C9636" s="208">
        <v>417614</v>
      </c>
      <c r="D9636" s="309">
        <v>22968.77</v>
      </c>
      <c r="E9636" s="206">
        <v>33409.120000000003</v>
      </c>
      <c r="F9636" s="206">
        <v>37585.26</v>
      </c>
      <c r="G9636" s="205">
        <f t="shared" si="761"/>
        <v>0.42995367033872128</v>
      </c>
      <c r="H9636" s="207">
        <f t="shared" si="762"/>
        <v>0.45</v>
      </c>
      <c r="I9636" s="213">
        <v>398144</v>
      </c>
      <c r="J9636" s="213">
        <v>21897.919999999998</v>
      </c>
      <c r="K9636" s="212">
        <v>31851.52</v>
      </c>
      <c r="L9636" s="212">
        <v>35832.959999999999</v>
      </c>
      <c r="M9636" s="239">
        <f t="shared" si="759"/>
        <v>0.51530000000027942</v>
      </c>
      <c r="N9636" s="239"/>
      <c r="O9636" s="178"/>
      <c r="P9636" s="178"/>
      <c r="Q9636" s="178"/>
      <c r="R9636" s="178"/>
      <c r="S9636" s="178"/>
      <c r="T9636" s="178"/>
      <c r="U9636" s="178"/>
      <c r="V9636" s="178"/>
      <c r="W9636" s="178"/>
      <c r="X9636" s="178"/>
      <c r="Y9636" s="210">
        <f t="shared" si="758"/>
        <v>0.409908370225471</v>
      </c>
      <c r="Z9636" s="211">
        <f t="shared" si="760"/>
        <v>0.46</v>
      </c>
      <c r="AA9636" s="178"/>
      <c r="AB9636" s="178"/>
      <c r="AC9636" s="178"/>
    </row>
    <row r="9637" spans="2:29" x14ac:dyDescent="0.35">
      <c r="B9637" s="222">
        <v>971400</v>
      </c>
      <c r="C9637" s="208">
        <v>417659</v>
      </c>
      <c r="D9637" s="309">
        <v>22971.24</v>
      </c>
      <c r="E9637" s="206">
        <v>33412.720000000001</v>
      </c>
      <c r="F9637" s="206">
        <v>37589.31</v>
      </c>
      <c r="G9637" s="205">
        <f t="shared" si="761"/>
        <v>0.42995573399217624</v>
      </c>
      <c r="H9637" s="207">
        <f t="shared" si="762"/>
        <v>0.45</v>
      </c>
      <c r="I9637" s="213">
        <v>398188</v>
      </c>
      <c r="J9637" s="213">
        <v>21900.34</v>
      </c>
      <c r="K9637" s="212">
        <v>31855.040000000001</v>
      </c>
      <c r="L9637" s="212">
        <v>35836.92</v>
      </c>
      <c r="M9637" s="239">
        <f t="shared" si="759"/>
        <v>0.51519999999982247</v>
      </c>
      <c r="N9637" s="239"/>
      <c r="O9637" s="178"/>
      <c r="P9637" s="178"/>
      <c r="Q9637" s="178"/>
      <c r="R9637" s="178"/>
      <c r="S9637" s="178"/>
      <c r="T9637" s="178"/>
      <c r="U9637" s="178"/>
      <c r="V9637" s="178"/>
      <c r="W9637" s="178"/>
      <c r="X9637" s="178"/>
      <c r="Y9637" s="210">
        <f t="shared" si="758"/>
        <v>0.40991146798435246</v>
      </c>
      <c r="Z9637" s="211">
        <f t="shared" si="760"/>
        <v>0.44</v>
      </c>
      <c r="AA9637" s="178"/>
      <c r="AB9637" s="178"/>
      <c r="AC9637" s="178"/>
    </row>
    <row r="9638" spans="2:29" x14ac:dyDescent="0.35">
      <c r="B9638" s="222">
        <v>971500</v>
      </c>
      <c r="C9638" s="208">
        <v>417704</v>
      </c>
      <c r="D9638" s="309">
        <v>22973.72</v>
      </c>
      <c r="E9638" s="206">
        <v>33416.32</v>
      </c>
      <c r="F9638" s="206">
        <v>37593.360000000001</v>
      </c>
      <c r="G9638" s="205">
        <f t="shared" si="761"/>
        <v>0.42995779722079258</v>
      </c>
      <c r="H9638" s="207">
        <f t="shared" si="762"/>
        <v>0.45</v>
      </c>
      <c r="I9638" s="213">
        <v>398234</v>
      </c>
      <c r="J9638" s="213">
        <v>21902.87</v>
      </c>
      <c r="K9638" s="212">
        <v>31858.720000000001</v>
      </c>
      <c r="L9638" s="212">
        <v>35841.06</v>
      </c>
      <c r="M9638" s="239">
        <f t="shared" si="759"/>
        <v>0.51529999999955178</v>
      </c>
      <c r="N9638" s="239"/>
      <c r="O9638" s="178"/>
      <c r="P9638" s="178"/>
      <c r="Q9638" s="178"/>
      <c r="R9638" s="178"/>
      <c r="S9638" s="178"/>
      <c r="T9638" s="178"/>
      <c r="U9638" s="178"/>
      <c r="V9638" s="178"/>
      <c r="W9638" s="178"/>
      <c r="X9638" s="178"/>
      <c r="Y9638" s="210">
        <f t="shared" si="758"/>
        <v>0.40991662377766341</v>
      </c>
      <c r="Z9638" s="211">
        <f t="shared" si="760"/>
        <v>0.46</v>
      </c>
      <c r="AA9638" s="178"/>
      <c r="AB9638" s="178"/>
      <c r="AC9638" s="178"/>
    </row>
    <row r="9639" spans="2:29" x14ac:dyDescent="0.35">
      <c r="B9639" s="222">
        <v>971600</v>
      </c>
      <c r="C9639" s="208">
        <v>417749</v>
      </c>
      <c r="D9639" s="309">
        <v>22976.19</v>
      </c>
      <c r="E9639" s="206">
        <v>33419.919999999998</v>
      </c>
      <c r="F9639" s="206">
        <v>37597.410000000003</v>
      </c>
      <c r="G9639" s="205">
        <f t="shared" si="761"/>
        <v>0.42995986002470155</v>
      </c>
      <c r="H9639" s="207">
        <f t="shared" si="762"/>
        <v>0.45</v>
      </c>
      <c r="I9639" s="213">
        <v>398278</v>
      </c>
      <c r="J9639" s="213">
        <v>21905.29</v>
      </c>
      <c r="K9639" s="212">
        <v>31862.240000000002</v>
      </c>
      <c r="L9639" s="212">
        <v>35845.019999999997</v>
      </c>
      <c r="M9639" s="239">
        <f t="shared" si="759"/>
        <v>0.51519999999974975</v>
      </c>
      <c r="N9639" s="239"/>
      <c r="O9639" s="178"/>
      <c r="P9639" s="178"/>
      <c r="Q9639" s="178"/>
      <c r="R9639" s="178"/>
      <c r="S9639" s="178"/>
      <c r="T9639" s="178"/>
      <c r="U9639" s="178"/>
      <c r="V9639" s="178"/>
      <c r="W9639" s="178"/>
      <c r="X9639" s="178"/>
      <c r="Y9639" s="210">
        <f t="shared" si="758"/>
        <v>0.40991972004940302</v>
      </c>
      <c r="Z9639" s="211">
        <f t="shared" si="760"/>
        <v>0.44</v>
      </c>
      <c r="AA9639" s="178"/>
      <c r="AB9639" s="178"/>
      <c r="AC9639" s="178"/>
    </row>
    <row r="9640" spans="2:29" x14ac:dyDescent="0.35">
      <c r="B9640" s="222">
        <v>971700</v>
      </c>
      <c r="C9640" s="208">
        <v>417794</v>
      </c>
      <c r="D9640" s="309">
        <v>22978.67</v>
      </c>
      <c r="E9640" s="206">
        <v>33423.519999999997</v>
      </c>
      <c r="F9640" s="206">
        <v>37601.46</v>
      </c>
      <c r="G9640" s="205">
        <f t="shared" si="761"/>
        <v>0.42996192240403419</v>
      </c>
      <c r="H9640" s="207">
        <f t="shared" si="762"/>
        <v>0.45</v>
      </c>
      <c r="I9640" s="213">
        <v>398324</v>
      </c>
      <c r="J9640" s="213">
        <v>21907.82</v>
      </c>
      <c r="K9640" s="212">
        <v>31865.919999999998</v>
      </c>
      <c r="L9640" s="212">
        <v>35849.160000000003</v>
      </c>
      <c r="M9640" s="239">
        <f t="shared" si="759"/>
        <v>0.51529999999998832</v>
      </c>
      <c r="N9640" s="239"/>
      <c r="O9640" s="178"/>
      <c r="P9640" s="178"/>
      <c r="Q9640" s="178"/>
      <c r="R9640" s="178"/>
      <c r="S9640" s="178"/>
      <c r="T9640" s="178"/>
      <c r="U9640" s="178"/>
      <c r="V9640" s="178"/>
      <c r="W9640" s="178"/>
      <c r="X9640" s="178"/>
      <c r="Y9640" s="210">
        <f t="shared" si="758"/>
        <v>0.40992487393228361</v>
      </c>
      <c r="Z9640" s="211">
        <f t="shared" si="760"/>
        <v>0.46</v>
      </c>
      <c r="AA9640" s="178"/>
      <c r="AB9640" s="178"/>
      <c r="AC9640" s="178"/>
    </row>
    <row r="9641" spans="2:29" x14ac:dyDescent="0.35">
      <c r="B9641" s="222">
        <v>971800</v>
      </c>
      <c r="C9641" s="208">
        <v>417839</v>
      </c>
      <c r="D9641" s="309">
        <v>22981.14</v>
      </c>
      <c r="E9641" s="206">
        <v>33427.120000000003</v>
      </c>
      <c r="F9641" s="206">
        <v>37605.51</v>
      </c>
      <c r="G9641" s="205">
        <f t="shared" si="761"/>
        <v>0.42996398435892158</v>
      </c>
      <c r="H9641" s="207">
        <f t="shared" si="762"/>
        <v>0.45</v>
      </c>
      <c r="I9641" s="213">
        <v>398368</v>
      </c>
      <c r="J9641" s="213">
        <v>21910.240000000002</v>
      </c>
      <c r="K9641" s="212">
        <v>31869.439999999999</v>
      </c>
      <c r="L9641" s="212">
        <v>35853.120000000003</v>
      </c>
      <c r="M9641" s="239">
        <f t="shared" si="759"/>
        <v>0.51520000000025901</v>
      </c>
      <c r="N9641" s="239"/>
      <c r="O9641" s="178"/>
      <c r="P9641" s="178"/>
      <c r="Q9641" s="178"/>
      <c r="R9641" s="178"/>
      <c r="S9641" s="178"/>
      <c r="T9641" s="178"/>
      <c r="U9641" s="178"/>
      <c r="V9641" s="178"/>
      <c r="W9641" s="178"/>
      <c r="X9641" s="178"/>
      <c r="Y9641" s="210">
        <f t="shared" si="758"/>
        <v>0.40992796871784321</v>
      </c>
      <c r="Z9641" s="211">
        <f t="shared" si="760"/>
        <v>0.44</v>
      </c>
      <c r="AA9641" s="178"/>
      <c r="AB9641" s="178"/>
      <c r="AC9641" s="178"/>
    </row>
    <row r="9642" spans="2:29" x14ac:dyDescent="0.35">
      <c r="B9642" s="222">
        <v>971900</v>
      </c>
      <c r="C9642" s="208">
        <v>417884</v>
      </c>
      <c r="D9642" s="309">
        <v>22983.62</v>
      </c>
      <c r="E9642" s="206">
        <v>33430.720000000001</v>
      </c>
      <c r="F9642" s="206">
        <v>37609.56</v>
      </c>
      <c r="G9642" s="205">
        <f t="shared" si="761"/>
        <v>0.42996604588949483</v>
      </c>
      <c r="H9642" s="207">
        <f t="shared" si="762"/>
        <v>0.45</v>
      </c>
      <c r="I9642" s="213">
        <v>398414</v>
      </c>
      <c r="J9642" s="213">
        <v>21912.77</v>
      </c>
      <c r="K9642" s="212">
        <v>31873.119999999999</v>
      </c>
      <c r="L9642" s="212">
        <v>35857.26</v>
      </c>
      <c r="M9642" s="239">
        <f t="shared" si="759"/>
        <v>0.5152999999999156</v>
      </c>
      <c r="N9642" s="239"/>
      <c r="O9642" s="178"/>
      <c r="P9642" s="178"/>
      <c r="Q9642" s="178"/>
      <c r="R9642" s="178"/>
      <c r="S9642" s="178"/>
      <c r="T9642" s="178"/>
      <c r="U9642" s="178"/>
      <c r="V9642" s="178"/>
      <c r="W9642" s="178"/>
      <c r="X9642" s="178"/>
      <c r="Y9642" s="210">
        <f t="shared" si="758"/>
        <v>0.40993312069142918</v>
      </c>
      <c r="Z9642" s="211">
        <f t="shared" si="760"/>
        <v>0.46</v>
      </c>
      <c r="AA9642" s="178"/>
      <c r="AB9642" s="178"/>
      <c r="AC9642" s="178"/>
    </row>
    <row r="9643" spans="2:29" x14ac:dyDescent="0.35">
      <c r="B9643" s="222">
        <v>972000</v>
      </c>
      <c r="C9643" s="208">
        <v>417929</v>
      </c>
      <c r="D9643" s="309">
        <v>22986.09</v>
      </c>
      <c r="E9643" s="206">
        <v>33434.32</v>
      </c>
      <c r="F9643" s="206">
        <v>37613.61</v>
      </c>
      <c r="G9643" s="205">
        <f t="shared" si="761"/>
        <v>0.42996810699588478</v>
      </c>
      <c r="H9643" s="207">
        <f t="shared" si="762"/>
        <v>0.45</v>
      </c>
      <c r="I9643" s="213">
        <v>398458</v>
      </c>
      <c r="J9643" s="213">
        <v>21915.19</v>
      </c>
      <c r="K9643" s="212">
        <v>31876.639999999999</v>
      </c>
      <c r="L9643" s="212">
        <v>35861.22</v>
      </c>
      <c r="M9643" s="239">
        <f t="shared" si="759"/>
        <v>0.51520000000018629</v>
      </c>
      <c r="N9643" s="239"/>
      <c r="O9643" s="178"/>
      <c r="P9643" s="178"/>
      <c r="Q9643" s="178"/>
      <c r="R9643" s="178"/>
      <c r="S9643" s="178"/>
      <c r="T9643" s="178"/>
      <c r="U9643" s="178"/>
      <c r="V9643" s="178"/>
      <c r="W9643" s="178"/>
      <c r="X9643" s="178"/>
      <c r="Y9643" s="210">
        <f t="shared" si="758"/>
        <v>0.40993621399176955</v>
      </c>
      <c r="Z9643" s="211">
        <f t="shared" si="760"/>
        <v>0.44</v>
      </c>
      <c r="AA9643" s="178"/>
      <c r="AB9643" s="178"/>
      <c r="AC9643" s="178"/>
    </row>
    <row r="9644" spans="2:29" x14ac:dyDescent="0.35">
      <c r="B9644" s="222">
        <v>972100</v>
      </c>
      <c r="C9644" s="208">
        <v>417974</v>
      </c>
      <c r="D9644" s="309">
        <v>22988.57</v>
      </c>
      <c r="E9644" s="206">
        <v>33437.919999999998</v>
      </c>
      <c r="F9644" s="206">
        <v>37617.660000000003</v>
      </c>
      <c r="G9644" s="205">
        <f t="shared" si="761"/>
        <v>0.42997016767822238</v>
      </c>
      <c r="H9644" s="207">
        <f t="shared" si="762"/>
        <v>0.45</v>
      </c>
      <c r="I9644" s="213">
        <v>398504</v>
      </c>
      <c r="J9644" s="213">
        <v>21917.72</v>
      </c>
      <c r="K9644" s="212">
        <v>31880.32</v>
      </c>
      <c r="L9644" s="212">
        <v>35865.360000000001</v>
      </c>
      <c r="M9644" s="239">
        <f t="shared" si="759"/>
        <v>0.51529999999984288</v>
      </c>
      <c r="N9644" s="239"/>
      <c r="O9644" s="178"/>
      <c r="P9644" s="178"/>
      <c r="Q9644" s="178"/>
      <c r="R9644" s="178"/>
      <c r="S9644" s="178"/>
      <c r="T9644" s="178"/>
      <c r="U9644" s="178"/>
      <c r="V9644" s="178"/>
      <c r="W9644" s="178"/>
      <c r="X9644" s="178"/>
      <c r="Y9644" s="210">
        <f t="shared" si="758"/>
        <v>0.40994136405719578</v>
      </c>
      <c r="Z9644" s="211">
        <f t="shared" si="760"/>
        <v>0.46</v>
      </c>
      <c r="AA9644" s="178"/>
      <c r="AB9644" s="178"/>
      <c r="AC9644" s="178"/>
    </row>
    <row r="9645" spans="2:29" x14ac:dyDescent="0.35">
      <c r="B9645" s="222">
        <v>972200</v>
      </c>
      <c r="C9645" s="208">
        <v>418019</v>
      </c>
      <c r="D9645" s="309">
        <v>22991.040000000001</v>
      </c>
      <c r="E9645" s="206">
        <v>33441.519999999997</v>
      </c>
      <c r="F9645" s="206">
        <v>37621.71</v>
      </c>
      <c r="G9645" s="205">
        <f t="shared" si="761"/>
        <v>0.42997222793663853</v>
      </c>
      <c r="H9645" s="207">
        <f t="shared" si="762"/>
        <v>0.45</v>
      </c>
      <c r="I9645" s="213">
        <v>398548</v>
      </c>
      <c r="J9645" s="213">
        <v>21920.14</v>
      </c>
      <c r="K9645" s="212">
        <v>31883.84</v>
      </c>
      <c r="L9645" s="212">
        <v>35869.32</v>
      </c>
      <c r="M9645" s="239">
        <f t="shared" si="759"/>
        <v>0.51519999999996802</v>
      </c>
      <c r="N9645" s="239"/>
      <c r="O9645" s="178"/>
      <c r="P9645" s="178"/>
      <c r="Q9645" s="178"/>
      <c r="R9645" s="178"/>
      <c r="S9645" s="178"/>
      <c r="T9645" s="178"/>
      <c r="U9645" s="178"/>
      <c r="V9645" s="178"/>
      <c r="W9645" s="178"/>
      <c r="X9645" s="178"/>
      <c r="Y9645" s="210">
        <f t="shared" si="758"/>
        <v>0.4099444558732771</v>
      </c>
      <c r="Z9645" s="211">
        <f t="shared" si="760"/>
        <v>0.44</v>
      </c>
      <c r="AA9645" s="178"/>
      <c r="AB9645" s="178"/>
      <c r="AC9645" s="178"/>
    </row>
    <row r="9646" spans="2:29" x14ac:dyDescent="0.35">
      <c r="B9646" s="222">
        <v>972300</v>
      </c>
      <c r="C9646" s="208">
        <v>418064</v>
      </c>
      <c r="D9646" s="309">
        <v>22993.52</v>
      </c>
      <c r="E9646" s="206">
        <v>33445.120000000003</v>
      </c>
      <c r="F9646" s="206">
        <v>37625.760000000002</v>
      </c>
      <c r="G9646" s="205">
        <f t="shared" si="761"/>
        <v>0.42997428777126401</v>
      </c>
      <c r="H9646" s="207">
        <f t="shared" si="762"/>
        <v>0.45</v>
      </c>
      <c r="I9646" s="213">
        <v>398594</v>
      </c>
      <c r="J9646" s="213">
        <v>21922.67</v>
      </c>
      <c r="K9646" s="212">
        <v>31887.52</v>
      </c>
      <c r="L9646" s="212">
        <v>35873.46</v>
      </c>
      <c r="M9646" s="239">
        <f t="shared" si="759"/>
        <v>0.51530000000027942</v>
      </c>
      <c r="N9646" s="239"/>
      <c r="O9646" s="178"/>
      <c r="P9646" s="178"/>
      <c r="Q9646" s="178"/>
      <c r="R9646" s="178"/>
      <c r="S9646" s="178"/>
      <c r="T9646" s="178"/>
      <c r="U9646" s="178"/>
      <c r="V9646" s="178"/>
      <c r="W9646" s="178"/>
      <c r="X9646" s="178"/>
      <c r="Y9646" s="210">
        <f t="shared" si="758"/>
        <v>0.40994960403167746</v>
      </c>
      <c r="Z9646" s="211">
        <f t="shared" si="760"/>
        <v>0.46</v>
      </c>
      <c r="AA9646" s="178"/>
      <c r="AB9646" s="178"/>
      <c r="AC9646" s="178"/>
    </row>
    <row r="9647" spans="2:29" x14ac:dyDescent="0.35">
      <c r="B9647" s="222">
        <v>972400</v>
      </c>
      <c r="C9647" s="208">
        <v>418109</v>
      </c>
      <c r="D9647" s="309">
        <v>22995.99</v>
      </c>
      <c r="E9647" s="206">
        <v>33448.720000000001</v>
      </c>
      <c r="F9647" s="206">
        <v>37629.81</v>
      </c>
      <c r="G9647" s="205">
        <f t="shared" si="761"/>
        <v>0.42997634718222955</v>
      </c>
      <c r="H9647" s="207">
        <f t="shared" si="762"/>
        <v>0.45</v>
      </c>
      <c r="I9647" s="213">
        <v>398638</v>
      </c>
      <c r="J9647" s="213">
        <v>21925.09</v>
      </c>
      <c r="K9647" s="212">
        <v>31891.040000000001</v>
      </c>
      <c r="L9647" s="212">
        <v>35877.42</v>
      </c>
      <c r="M9647" s="239">
        <f t="shared" si="759"/>
        <v>0.51519999999982247</v>
      </c>
      <c r="N9647" s="239"/>
      <c r="O9647" s="178"/>
      <c r="P9647" s="178"/>
      <c r="Q9647" s="178"/>
      <c r="R9647" s="178"/>
      <c r="S9647" s="178"/>
      <c r="T9647" s="178"/>
      <c r="U9647" s="178"/>
      <c r="V9647" s="178"/>
      <c r="W9647" s="178"/>
      <c r="X9647" s="178"/>
      <c r="Y9647" s="210">
        <f t="shared" si="758"/>
        <v>0.40995269436445908</v>
      </c>
      <c r="Z9647" s="211">
        <f t="shared" si="760"/>
        <v>0.44</v>
      </c>
      <c r="AA9647" s="178"/>
      <c r="AB9647" s="178"/>
      <c r="AC9647" s="178"/>
    </row>
    <row r="9648" spans="2:29" x14ac:dyDescent="0.35">
      <c r="B9648" s="222">
        <v>972500</v>
      </c>
      <c r="C9648" s="208">
        <v>418154</v>
      </c>
      <c r="D9648" s="309">
        <v>22998.47</v>
      </c>
      <c r="E9648" s="206">
        <v>33452.32</v>
      </c>
      <c r="F9648" s="206">
        <v>37633.86</v>
      </c>
      <c r="G9648" s="205">
        <f t="shared" si="761"/>
        <v>0.42997840616966582</v>
      </c>
      <c r="H9648" s="207">
        <f t="shared" si="762"/>
        <v>0.45</v>
      </c>
      <c r="I9648" s="213">
        <v>398684</v>
      </c>
      <c r="J9648" s="213">
        <v>21927.62</v>
      </c>
      <c r="K9648" s="212">
        <v>31894.720000000001</v>
      </c>
      <c r="L9648" s="212">
        <v>35881.56</v>
      </c>
      <c r="M9648" s="239">
        <f t="shared" si="759"/>
        <v>0.51529999999955178</v>
      </c>
      <c r="N9648" s="239"/>
      <c r="O9648" s="178"/>
      <c r="P9648" s="178"/>
      <c r="Q9648" s="178"/>
      <c r="R9648" s="178"/>
      <c r="S9648" s="178"/>
      <c r="T9648" s="178"/>
      <c r="U9648" s="178"/>
      <c r="V9648" s="178"/>
      <c r="W9648" s="178"/>
      <c r="X9648" s="178"/>
      <c r="Y9648" s="210">
        <f t="shared" si="758"/>
        <v>0.40995784061696661</v>
      </c>
      <c r="Z9648" s="211">
        <f t="shared" si="760"/>
        <v>0.46</v>
      </c>
      <c r="AA9648" s="178"/>
      <c r="AB9648" s="178"/>
      <c r="AC9648" s="178"/>
    </row>
    <row r="9649" spans="2:29" x14ac:dyDescent="0.35">
      <c r="B9649" s="222">
        <v>972600</v>
      </c>
      <c r="C9649" s="208">
        <v>418199</v>
      </c>
      <c r="D9649" s="309">
        <v>23000.94</v>
      </c>
      <c r="E9649" s="206">
        <v>33455.919999999998</v>
      </c>
      <c r="F9649" s="206">
        <v>37637.910000000003</v>
      </c>
      <c r="G9649" s="205">
        <f t="shared" si="761"/>
        <v>0.42998046473370349</v>
      </c>
      <c r="H9649" s="207">
        <f t="shared" si="762"/>
        <v>0.45</v>
      </c>
      <c r="I9649" s="213">
        <v>398728</v>
      </c>
      <c r="J9649" s="213">
        <v>21930.04</v>
      </c>
      <c r="K9649" s="212">
        <v>31898.240000000002</v>
      </c>
      <c r="L9649" s="212">
        <v>35885.519999999997</v>
      </c>
      <c r="M9649" s="239">
        <f t="shared" si="759"/>
        <v>0.51519999999974975</v>
      </c>
      <c r="N9649" s="239"/>
      <c r="O9649" s="178"/>
      <c r="P9649" s="178"/>
      <c r="Q9649" s="178"/>
      <c r="R9649" s="178"/>
      <c r="S9649" s="178"/>
      <c r="T9649" s="178"/>
      <c r="U9649" s="178"/>
      <c r="V9649" s="178"/>
      <c r="W9649" s="178"/>
      <c r="X9649" s="178"/>
      <c r="Y9649" s="210">
        <f t="shared" si="758"/>
        <v>0.40996092946740698</v>
      </c>
      <c r="Z9649" s="211">
        <f t="shared" si="760"/>
        <v>0.44</v>
      </c>
      <c r="AA9649" s="178"/>
      <c r="AB9649" s="178"/>
      <c r="AC9649" s="178"/>
    </row>
    <row r="9650" spans="2:29" x14ac:dyDescent="0.35">
      <c r="B9650" s="222">
        <v>972700</v>
      </c>
      <c r="C9650" s="208">
        <v>418244</v>
      </c>
      <c r="D9650" s="309">
        <v>23003.42</v>
      </c>
      <c r="E9650" s="206">
        <v>33459.519999999997</v>
      </c>
      <c r="F9650" s="206">
        <v>37641.96</v>
      </c>
      <c r="G9650" s="205">
        <f t="shared" si="761"/>
        <v>0.42998252287447314</v>
      </c>
      <c r="H9650" s="207">
        <f t="shared" si="762"/>
        <v>0.45</v>
      </c>
      <c r="I9650" s="213">
        <v>398774</v>
      </c>
      <c r="J9650" s="213">
        <v>21932.57</v>
      </c>
      <c r="K9650" s="212">
        <v>31901.919999999998</v>
      </c>
      <c r="L9650" s="212">
        <v>35889.660000000003</v>
      </c>
      <c r="M9650" s="239">
        <f t="shared" si="759"/>
        <v>0.51529999999998832</v>
      </c>
      <c r="N9650" s="239"/>
      <c r="O9650" s="178"/>
      <c r="P9650" s="178"/>
      <c r="Q9650" s="178"/>
      <c r="R9650" s="178"/>
      <c r="S9650" s="178"/>
      <c r="T9650" s="178"/>
      <c r="U9650" s="178"/>
      <c r="V9650" s="178"/>
      <c r="W9650" s="178"/>
      <c r="X9650" s="178"/>
      <c r="Y9650" s="210">
        <f t="shared" si="758"/>
        <v>0.40996607381515371</v>
      </c>
      <c r="Z9650" s="211">
        <f t="shared" si="760"/>
        <v>0.46</v>
      </c>
      <c r="AA9650" s="178"/>
      <c r="AB9650" s="178"/>
      <c r="AC9650" s="178"/>
    </row>
    <row r="9651" spans="2:29" x14ac:dyDescent="0.35">
      <c r="B9651" s="222">
        <v>972800</v>
      </c>
      <c r="C9651" s="208">
        <v>418289</v>
      </c>
      <c r="D9651" s="309">
        <v>23005.89</v>
      </c>
      <c r="E9651" s="206">
        <v>33463.120000000003</v>
      </c>
      <c r="F9651" s="206">
        <v>37646.01</v>
      </c>
      <c r="G9651" s="205">
        <f t="shared" si="761"/>
        <v>0.42998458059210526</v>
      </c>
      <c r="H9651" s="207">
        <f t="shared" si="762"/>
        <v>0.45</v>
      </c>
      <c r="I9651" s="213">
        <v>398818</v>
      </c>
      <c r="J9651" s="213">
        <v>21934.99</v>
      </c>
      <c r="K9651" s="212">
        <v>31905.439999999999</v>
      </c>
      <c r="L9651" s="212">
        <v>35893.620000000003</v>
      </c>
      <c r="M9651" s="239">
        <f t="shared" si="759"/>
        <v>0.51520000000025901</v>
      </c>
      <c r="N9651" s="239"/>
      <c r="O9651" s="178"/>
      <c r="P9651" s="178"/>
      <c r="Q9651" s="178"/>
      <c r="R9651" s="178"/>
      <c r="S9651" s="178"/>
      <c r="T9651" s="178"/>
      <c r="U9651" s="178"/>
      <c r="V9651" s="178"/>
      <c r="W9651" s="178"/>
      <c r="X9651" s="178"/>
      <c r="Y9651" s="210">
        <f t="shared" si="758"/>
        <v>0.40996916118421051</v>
      </c>
      <c r="Z9651" s="211">
        <f t="shared" si="760"/>
        <v>0.44</v>
      </c>
      <c r="AA9651" s="178"/>
      <c r="AB9651" s="178"/>
      <c r="AC9651" s="178"/>
    </row>
    <row r="9652" spans="2:29" x14ac:dyDescent="0.35">
      <c r="B9652" s="222">
        <v>972900</v>
      </c>
      <c r="C9652" s="208">
        <v>418334</v>
      </c>
      <c r="D9652" s="309">
        <v>23008.37</v>
      </c>
      <c r="E9652" s="206">
        <v>33466.720000000001</v>
      </c>
      <c r="F9652" s="206">
        <v>37650.06</v>
      </c>
      <c r="G9652" s="205">
        <f t="shared" si="761"/>
        <v>0.42998663788673042</v>
      </c>
      <c r="H9652" s="207">
        <f t="shared" si="762"/>
        <v>0.45</v>
      </c>
      <c r="I9652" s="213">
        <v>398864</v>
      </c>
      <c r="J9652" s="213">
        <v>21937.52</v>
      </c>
      <c r="K9652" s="212">
        <v>31909.119999999999</v>
      </c>
      <c r="L9652" s="212">
        <v>35897.760000000002</v>
      </c>
      <c r="M9652" s="239">
        <f t="shared" si="759"/>
        <v>0.5152999999999156</v>
      </c>
      <c r="N9652" s="239"/>
      <c r="O9652" s="178"/>
      <c r="P9652" s="178"/>
      <c r="Q9652" s="178"/>
      <c r="R9652" s="178"/>
      <c r="S9652" s="178"/>
      <c r="T9652" s="178"/>
      <c r="U9652" s="178"/>
      <c r="V9652" s="178"/>
      <c r="W9652" s="178"/>
      <c r="X9652" s="178"/>
      <c r="Y9652" s="210">
        <f t="shared" si="758"/>
        <v>0.40997430362832771</v>
      </c>
      <c r="Z9652" s="211">
        <f t="shared" si="760"/>
        <v>0.46</v>
      </c>
      <c r="AA9652" s="178"/>
      <c r="AB9652" s="178"/>
      <c r="AC9652" s="178"/>
    </row>
    <row r="9653" spans="2:29" x14ac:dyDescent="0.35">
      <c r="B9653" s="222">
        <v>973000</v>
      </c>
      <c r="C9653" s="208">
        <v>418379</v>
      </c>
      <c r="D9653" s="309">
        <v>23010.84</v>
      </c>
      <c r="E9653" s="206">
        <v>33470.32</v>
      </c>
      <c r="F9653" s="206">
        <v>37654.11</v>
      </c>
      <c r="G9653" s="205">
        <f t="shared" si="761"/>
        <v>0.42998869475847895</v>
      </c>
      <c r="H9653" s="207">
        <f t="shared" si="762"/>
        <v>0.45</v>
      </c>
      <c r="I9653" s="213">
        <v>398908</v>
      </c>
      <c r="J9653" s="213">
        <v>21939.94</v>
      </c>
      <c r="K9653" s="212">
        <v>31912.639999999999</v>
      </c>
      <c r="L9653" s="212">
        <v>35901.72</v>
      </c>
      <c r="M9653" s="239">
        <f t="shared" si="759"/>
        <v>0.51520000000018629</v>
      </c>
      <c r="N9653" s="239"/>
      <c r="O9653" s="178"/>
      <c r="P9653" s="178"/>
      <c r="Q9653" s="178"/>
      <c r="R9653" s="178"/>
      <c r="S9653" s="178"/>
      <c r="T9653" s="178"/>
      <c r="U9653" s="178"/>
      <c r="V9653" s="178"/>
      <c r="W9653" s="178"/>
      <c r="X9653" s="178"/>
      <c r="Y9653" s="210">
        <f t="shared" si="758"/>
        <v>0.40997738951695784</v>
      </c>
      <c r="Z9653" s="211">
        <f t="shared" si="760"/>
        <v>0.44</v>
      </c>
      <c r="AA9653" s="178"/>
      <c r="AB9653" s="178"/>
      <c r="AC9653" s="178"/>
    </row>
    <row r="9654" spans="2:29" x14ac:dyDescent="0.35">
      <c r="B9654" s="222">
        <v>973100</v>
      </c>
      <c r="C9654" s="208">
        <v>418424</v>
      </c>
      <c r="D9654" s="309">
        <v>23013.32</v>
      </c>
      <c r="E9654" s="206">
        <v>33473.919999999998</v>
      </c>
      <c r="F9654" s="206">
        <v>37658.160000000003</v>
      </c>
      <c r="G9654" s="205">
        <f t="shared" si="761"/>
        <v>0.42999075120748126</v>
      </c>
      <c r="H9654" s="207">
        <f t="shared" si="762"/>
        <v>0.45</v>
      </c>
      <c r="I9654" s="213">
        <v>398954</v>
      </c>
      <c r="J9654" s="213">
        <v>21942.47</v>
      </c>
      <c r="K9654" s="212">
        <v>31916.32</v>
      </c>
      <c r="L9654" s="212">
        <v>35905.86</v>
      </c>
      <c r="M9654" s="239">
        <f t="shared" si="759"/>
        <v>0.51529999999984288</v>
      </c>
      <c r="N9654" s="239"/>
      <c r="O9654" s="178"/>
      <c r="P9654" s="178"/>
      <c r="Q9654" s="178"/>
      <c r="R9654" s="178"/>
      <c r="S9654" s="178"/>
      <c r="T9654" s="178"/>
      <c r="U9654" s="178"/>
      <c r="V9654" s="178"/>
      <c r="W9654" s="178"/>
      <c r="X9654" s="178"/>
      <c r="Y9654" s="210">
        <f t="shared" si="758"/>
        <v>0.40998253005857571</v>
      </c>
      <c r="Z9654" s="211">
        <f t="shared" si="760"/>
        <v>0.46</v>
      </c>
      <c r="AA9654" s="178"/>
      <c r="AB9654" s="178"/>
      <c r="AC9654" s="178"/>
    </row>
    <row r="9655" spans="2:29" x14ac:dyDescent="0.35">
      <c r="B9655" s="222">
        <v>973200</v>
      </c>
      <c r="C9655" s="208">
        <v>418469</v>
      </c>
      <c r="D9655" s="309">
        <v>23015.79</v>
      </c>
      <c r="E9655" s="206">
        <v>33477.519999999997</v>
      </c>
      <c r="F9655" s="206">
        <v>37662.21</v>
      </c>
      <c r="G9655" s="205">
        <f t="shared" si="761"/>
        <v>0.42999280723386768</v>
      </c>
      <c r="H9655" s="207">
        <f t="shared" si="762"/>
        <v>0.45</v>
      </c>
      <c r="I9655" s="213">
        <v>398998</v>
      </c>
      <c r="J9655" s="213">
        <v>21944.89</v>
      </c>
      <c r="K9655" s="212">
        <v>31919.84</v>
      </c>
      <c r="L9655" s="212">
        <v>35909.82</v>
      </c>
      <c r="M9655" s="239">
        <f t="shared" si="759"/>
        <v>0.51519999999996802</v>
      </c>
      <c r="N9655" s="239"/>
      <c r="O9655" s="178"/>
      <c r="P9655" s="178"/>
      <c r="Q9655" s="178"/>
      <c r="R9655" s="178"/>
      <c r="S9655" s="178"/>
      <c r="T9655" s="178"/>
      <c r="U9655" s="178"/>
      <c r="V9655" s="178"/>
      <c r="W9655" s="178"/>
      <c r="X9655" s="178"/>
      <c r="Y9655" s="210">
        <f t="shared" si="758"/>
        <v>0.40998561446773529</v>
      </c>
      <c r="Z9655" s="211">
        <f t="shared" si="760"/>
        <v>0.44</v>
      </c>
      <c r="AA9655" s="178"/>
      <c r="AB9655" s="178"/>
      <c r="AC9655" s="178"/>
    </row>
    <row r="9656" spans="2:29" x14ac:dyDescent="0.35">
      <c r="B9656" s="222">
        <v>973300</v>
      </c>
      <c r="C9656" s="208">
        <v>418514</v>
      </c>
      <c r="D9656" s="309">
        <v>23018.27</v>
      </c>
      <c r="E9656" s="206">
        <v>33481.120000000003</v>
      </c>
      <c r="F9656" s="206">
        <v>37666.26</v>
      </c>
      <c r="G9656" s="205">
        <f t="shared" si="761"/>
        <v>0.42999486283776844</v>
      </c>
      <c r="H9656" s="207">
        <f t="shared" si="762"/>
        <v>0.45</v>
      </c>
      <c r="I9656" s="213">
        <v>399044</v>
      </c>
      <c r="J9656" s="213">
        <v>21947.42</v>
      </c>
      <c r="K9656" s="212">
        <v>31923.52</v>
      </c>
      <c r="L9656" s="212">
        <v>35913.96</v>
      </c>
      <c r="M9656" s="239">
        <f t="shared" si="759"/>
        <v>0.51530000000027942</v>
      </c>
      <c r="N9656" s="239"/>
      <c r="O9656" s="178"/>
      <c r="P9656" s="178"/>
      <c r="Q9656" s="178"/>
      <c r="R9656" s="178"/>
      <c r="S9656" s="178"/>
      <c r="T9656" s="178"/>
      <c r="U9656" s="178"/>
      <c r="V9656" s="178"/>
      <c r="W9656" s="178"/>
      <c r="X9656" s="178"/>
      <c r="Y9656" s="210">
        <f t="shared" si="758"/>
        <v>0.40999075310798316</v>
      </c>
      <c r="Z9656" s="211">
        <f t="shared" si="760"/>
        <v>0.46</v>
      </c>
      <c r="AA9656" s="178"/>
      <c r="AB9656" s="178"/>
      <c r="AC9656" s="178"/>
    </row>
    <row r="9657" spans="2:29" x14ac:dyDescent="0.35">
      <c r="B9657" s="222">
        <v>973400</v>
      </c>
      <c r="C9657" s="208">
        <v>418559</v>
      </c>
      <c r="D9657" s="309">
        <v>23020.74</v>
      </c>
      <c r="E9657" s="206">
        <v>33484.720000000001</v>
      </c>
      <c r="F9657" s="206">
        <v>37670.31</v>
      </c>
      <c r="G9657" s="205">
        <f t="shared" si="761"/>
        <v>0.42999691801931372</v>
      </c>
      <c r="H9657" s="207">
        <f t="shared" si="762"/>
        <v>0.45</v>
      </c>
      <c r="I9657" s="213">
        <v>399088</v>
      </c>
      <c r="J9657" s="213">
        <v>21949.84</v>
      </c>
      <c r="K9657" s="212">
        <v>31927.040000000001</v>
      </c>
      <c r="L9657" s="212">
        <v>35917.919999999998</v>
      </c>
      <c r="M9657" s="239">
        <f t="shared" si="759"/>
        <v>0.51519999999982247</v>
      </c>
      <c r="N9657" s="239"/>
      <c r="O9657" s="178"/>
      <c r="P9657" s="178"/>
      <c r="Q9657" s="178"/>
      <c r="R9657" s="178"/>
      <c r="S9657" s="178"/>
      <c r="T9657" s="178"/>
      <c r="U9657" s="178"/>
      <c r="V9657" s="178"/>
      <c r="W9657" s="178"/>
      <c r="X9657" s="178"/>
      <c r="Y9657" s="210">
        <f t="shared" si="758"/>
        <v>0.40999383603862749</v>
      </c>
      <c r="Z9657" s="211">
        <f t="shared" si="760"/>
        <v>0.44</v>
      </c>
      <c r="AA9657" s="178"/>
      <c r="AB9657" s="178"/>
      <c r="AC9657" s="178"/>
    </row>
    <row r="9658" spans="2:29" x14ac:dyDescent="0.35">
      <c r="B9658" s="222">
        <v>973500</v>
      </c>
      <c r="C9658" s="208">
        <v>418604</v>
      </c>
      <c r="D9658" s="309">
        <v>23023.22</v>
      </c>
      <c r="E9658" s="206">
        <v>33488.32</v>
      </c>
      <c r="F9658" s="206">
        <v>37674.36</v>
      </c>
      <c r="G9658" s="205">
        <f t="shared" si="761"/>
        <v>0.4299989727786338</v>
      </c>
      <c r="H9658" s="207">
        <f t="shared" si="762"/>
        <v>0.45</v>
      </c>
      <c r="I9658" s="213">
        <v>399134</v>
      </c>
      <c r="J9658" s="213">
        <v>21952.37</v>
      </c>
      <c r="K9658" s="212">
        <v>31930.720000000001</v>
      </c>
      <c r="L9658" s="212">
        <v>35922.06</v>
      </c>
      <c r="M9658" s="239">
        <f t="shared" si="759"/>
        <v>0.51529999999955178</v>
      </c>
      <c r="N9658" s="239"/>
      <c r="O9658" s="178"/>
      <c r="P9658" s="178"/>
      <c r="Q9658" s="178"/>
      <c r="R9658" s="178"/>
      <c r="S9658" s="178"/>
      <c r="T9658" s="178"/>
      <c r="U9658" s="178"/>
      <c r="V9658" s="178"/>
      <c r="W9658" s="178"/>
      <c r="X9658" s="178"/>
      <c r="Y9658" s="210">
        <f t="shared" si="758"/>
        <v>0.40999897277863379</v>
      </c>
      <c r="Z9658" s="211">
        <f t="shared" si="760"/>
        <v>0.46</v>
      </c>
      <c r="AA9658" s="178"/>
      <c r="AB9658" s="178"/>
      <c r="AC9658" s="178"/>
    </row>
    <row r="9659" spans="2:29" x14ac:dyDescent="0.35">
      <c r="B9659" s="222">
        <v>973600</v>
      </c>
      <c r="C9659" s="208">
        <v>418649</v>
      </c>
      <c r="D9659" s="309">
        <v>23025.69</v>
      </c>
      <c r="E9659" s="206">
        <v>33491.919999999998</v>
      </c>
      <c r="F9659" s="206">
        <v>37678.410000000003</v>
      </c>
      <c r="G9659" s="205">
        <f t="shared" si="761"/>
        <v>0.43000102711585869</v>
      </c>
      <c r="H9659" s="207">
        <f t="shared" si="762"/>
        <v>0.45</v>
      </c>
      <c r="I9659" s="213">
        <v>399178</v>
      </c>
      <c r="J9659" s="213">
        <v>21954.79</v>
      </c>
      <c r="K9659" s="212">
        <v>31934.240000000002</v>
      </c>
      <c r="L9659" s="212">
        <v>35926.019999999997</v>
      </c>
      <c r="M9659" s="239">
        <f t="shared" si="759"/>
        <v>0.51519999999974975</v>
      </c>
      <c r="N9659" s="239"/>
      <c r="O9659" s="178"/>
      <c r="P9659" s="178"/>
      <c r="Q9659" s="178"/>
      <c r="R9659" s="178"/>
      <c r="S9659" s="178"/>
      <c r="T9659" s="178"/>
      <c r="U9659" s="178"/>
      <c r="V9659" s="178"/>
      <c r="W9659" s="178"/>
      <c r="X9659" s="178"/>
      <c r="Y9659" s="210">
        <f t="shared" si="758"/>
        <v>0.41000205423171732</v>
      </c>
      <c r="Z9659" s="211">
        <f t="shared" si="760"/>
        <v>0.44</v>
      </c>
      <c r="AA9659" s="178"/>
      <c r="AB9659" s="178"/>
      <c r="AC9659" s="178"/>
    </row>
    <row r="9660" spans="2:29" x14ac:dyDescent="0.35">
      <c r="B9660" s="222">
        <v>973700</v>
      </c>
      <c r="C9660" s="208">
        <v>418694</v>
      </c>
      <c r="D9660" s="309">
        <v>23028.17</v>
      </c>
      <c r="E9660" s="206">
        <v>33495.519999999997</v>
      </c>
      <c r="F9660" s="206">
        <v>37682.46</v>
      </c>
      <c r="G9660" s="205">
        <f t="shared" si="761"/>
        <v>0.43000308103111839</v>
      </c>
      <c r="H9660" s="207">
        <f t="shared" si="762"/>
        <v>0.45</v>
      </c>
      <c r="I9660" s="213">
        <v>399224</v>
      </c>
      <c r="J9660" s="213">
        <v>21957.32</v>
      </c>
      <c r="K9660" s="212">
        <v>31937.919999999998</v>
      </c>
      <c r="L9660" s="212">
        <v>35930.160000000003</v>
      </c>
      <c r="M9660" s="239">
        <f t="shared" si="759"/>
        <v>0.51529999999998832</v>
      </c>
      <c r="N9660" s="239"/>
      <c r="O9660" s="178"/>
      <c r="P9660" s="178"/>
      <c r="Q9660" s="178"/>
      <c r="R9660" s="178"/>
      <c r="S9660" s="178"/>
      <c r="T9660" s="178"/>
      <c r="U9660" s="178"/>
      <c r="V9660" s="178"/>
      <c r="W9660" s="178"/>
      <c r="X9660" s="178"/>
      <c r="Y9660" s="210">
        <f t="shared" si="758"/>
        <v>0.41000718907260963</v>
      </c>
      <c r="Z9660" s="211">
        <f t="shared" si="760"/>
        <v>0.46</v>
      </c>
      <c r="AA9660" s="178"/>
      <c r="AB9660" s="178"/>
      <c r="AC9660" s="178"/>
    </row>
    <row r="9661" spans="2:29" x14ac:dyDescent="0.35">
      <c r="B9661" s="222">
        <v>973800</v>
      </c>
      <c r="C9661" s="208">
        <v>418739</v>
      </c>
      <c r="D9661" s="309">
        <v>23030.639999999999</v>
      </c>
      <c r="E9661" s="206">
        <v>33499.120000000003</v>
      </c>
      <c r="F9661" s="206">
        <v>37686.51</v>
      </c>
      <c r="G9661" s="205">
        <f t="shared" si="761"/>
        <v>0.43000513452454303</v>
      </c>
      <c r="H9661" s="207">
        <f t="shared" si="762"/>
        <v>0.45</v>
      </c>
      <c r="I9661" s="213">
        <v>399268</v>
      </c>
      <c r="J9661" s="213">
        <v>21959.74</v>
      </c>
      <c r="K9661" s="212">
        <v>31941.439999999999</v>
      </c>
      <c r="L9661" s="212">
        <v>35934.120000000003</v>
      </c>
      <c r="M9661" s="239">
        <f t="shared" si="759"/>
        <v>0.51520000000025901</v>
      </c>
      <c r="N9661" s="239"/>
      <c r="O9661" s="178"/>
      <c r="P9661" s="178"/>
      <c r="Q9661" s="178"/>
      <c r="R9661" s="178"/>
      <c r="S9661" s="178"/>
      <c r="T9661" s="178"/>
      <c r="U9661" s="178"/>
      <c r="V9661" s="178"/>
      <c r="W9661" s="178"/>
      <c r="X9661" s="178"/>
      <c r="Y9661" s="210">
        <f t="shared" si="758"/>
        <v>0.41001026904908605</v>
      </c>
      <c r="Z9661" s="211">
        <f t="shared" si="760"/>
        <v>0.44</v>
      </c>
      <c r="AA9661" s="178"/>
      <c r="AB9661" s="178"/>
      <c r="AC9661" s="178"/>
    </row>
    <row r="9662" spans="2:29" x14ac:dyDescent="0.35">
      <c r="B9662" s="222">
        <v>973900</v>
      </c>
      <c r="C9662" s="208">
        <v>418784</v>
      </c>
      <c r="D9662" s="309">
        <v>23033.119999999999</v>
      </c>
      <c r="E9662" s="206">
        <v>33502.720000000001</v>
      </c>
      <c r="F9662" s="206">
        <v>37690.559999999998</v>
      </c>
      <c r="G9662" s="205">
        <f t="shared" si="761"/>
        <v>0.43000718759626244</v>
      </c>
      <c r="H9662" s="207">
        <f t="shared" si="762"/>
        <v>0.45</v>
      </c>
      <c r="I9662" s="213">
        <v>399314</v>
      </c>
      <c r="J9662" s="213">
        <v>21962.27</v>
      </c>
      <c r="K9662" s="212">
        <v>31945.119999999999</v>
      </c>
      <c r="L9662" s="212">
        <v>35938.26</v>
      </c>
      <c r="M9662" s="239">
        <f t="shared" si="759"/>
        <v>0.5152999999999156</v>
      </c>
      <c r="N9662" s="239"/>
      <c r="O9662" s="178"/>
      <c r="P9662" s="178"/>
      <c r="Q9662" s="178"/>
      <c r="R9662" s="178"/>
      <c r="S9662" s="178"/>
      <c r="T9662" s="178"/>
      <c r="U9662" s="178"/>
      <c r="V9662" s="178"/>
      <c r="W9662" s="178"/>
      <c r="X9662" s="178"/>
      <c r="Y9662" s="210">
        <f t="shared" si="758"/>
        <v>0.41001540199199099</v>
      </c>
      <c r="Z9662" s="211">
        <f t="shared" si="760"/>
        <v>0.46</v>
      </c>
      <c r="AA9662" s="178"/>
      <c r="AB9662" s="178"/>
      <c r="AC9662" s="178"/>
    </row>
    <row r="9663" spans="2:29" x14ac:dyDescent="0.35">
      <c r="B9663" s="222">
        <v>974000</v>
      </c>
      <c r="C9663" s="208">
        <v>418829</v>
      </c>
      <c r="D9663" s="309">
        <v>23035.59</v>
      </c>
      <c r="E9663" s="206">
        <v>33506.32</v>
      </c>
      <c r="F9663" s="206">
        <v>37694.61</v>
      </c>
      <c r="G9663" s="205">
        <f t="shared" si="761"/>
        <v>0.43000924024640658</v>
      </c>
      <c r="H9663" s="207">
        <f t="shared" si="762"/>
        <v>0.45</v>
      </c>
      <c r="I9663" s="213">
        <v>399358</v>
      </c>
      <c r="J9663" s="213">
        <v>21964.69</v>
      </c>
      <c r="K9663" s="212">
        <v>31948.639999999999</v>
      </c>
      <c r="L9663" s="212">
        <v>35942.22</v>
      </c>
      <c r="M9663" s="239">
        <f t="shared" si="759"/>
        <v>0.51520000000018629</v>
      </c>
      <c r="N9663" s="239"/>
      <c r="O9663" s="178"/>
      <c r="P9663" s="178"/>
      <c r="Q9663" s="178"/>
      <c r="R9663" s="178"/>
      <c r="S9663" s="178"/>
      <c r="T9663" s="178"/>
      <c r="U9663" s="178"/>
      <c r="V9663" s="178"/>
      <c r="W9663" s="178"/>
      <c r="X9663" s="178"/>
      <c r="Y9663" s="210">
        <f t="shared" si="758"/>
        <v>0.41001848049281314</v>
      </c>
      <c r="Z9663" s="211">
        <f t="shared" si="760"/>
        <v>0.44</v>
      </c>
      <c r="AA9663" s="178"/>
      <c r="AB9663" s="178"/>
      <c r="AC9663" s="178"/>
    </row>
    <row r="9664" spans="2:29" x14ac:dyDescent="0.35">
      <c r="B9664" s="222">
        <v>974100</v>
      </c>
      <c r="C9664" s="208">
        <v>418874</v>
      </c>
      <c r="D9664" s="309">
        <v>23038.07</v>
      </c>
      <c r="E9664" s="206">
        <v>33509.919999999998</v>
      </c>
      <c r="F9664" s="206">
        <v>37698.660000000003</v>
      </c>
      <c r="G9664" s="205">
        <f t="shared" si="761"/>
        <v>0.43001129247510522</v>
      </c>
      <c r="H9664" s="207">
        <f t="shared" si="762"/>
        <v>0.45</v>
      </c>
      <c r="I9664" s="213">
        <v>399404</v>
      </c>
      <c r="J9664" s="213">
        <v>21967.22</v>
      </c>
      <c r="K9664" s="212">
        <v>31952.32</v>
      </c>
      <c r="L9664" s="212">
        <v>35946.36</v>
      </c>
      <c r="M9664" s="239">
        <f t="shared" si="759"/>
        <v>0.51529999999984288</v>
      </c>
      <c r="N9664" s="239"/>
      <c r="O9664" s="178"/>
      <c r="P9664" s="178"/>
      <c r="Q9664" s="178"/>
      <c r="R9664" s="178"/>
      <c r="S9664" s="178"/>
      <c r="T9664" s="178"/>
      <c r="U9664" s="178"/>
      <c r="V9664" s="178"/>
      <c r="W9664" s="178"/>
      <c r="X9664" s="178"/>
      <c r="Y9664" s="210">
        <f t="shared" si="758"/>
        <v>0.41002361153885636</v>
      </c>
      <c r="Z9664" s="211">
        <f t="shared" si="760"/>
        <v>0.46</v>
      </c>
      <c r="AA9664" s="178"/>
      <c r="AB9664" s="178"/>
      <c r="AC9664" s="178"/>
    </row>
    <row r="9665" spans="2:29" x14ac:dyDescent="0.35">
      <c r="B9665" s="222">
        <v>974200</v>
      </c>
      <c r="C9665" s="208">
        <v>418919</v>
      </c>
      <c r="D9665" s="309">
        <v>23040.54</v>
      </c>
      <c r="E9665" s="206">
        <v>33513.519999999997</v>
      </c>
      <c r="F9665" s="206">
        <v>37702.71</v>
      </c>
      <c r="G9665" s="205">
        <f t="shared" si="761"/>
        <v>0.43001334428248822</v>
      </c>
      <c r="H9665" s="207">
        <f t="shared" si="762"/>
        <v>0.45</v>
      </c>
      <c r="I9665" s="213">
        <v>399448</v>
      </c>
      <c r="J9665" s="213">
        <v>21969.64</v>
      </c>
      <c r="K9665" s="212">
        <v>31955.84</v>
      </c>
      <c r="L9665" s="212">
        <v>35950.32</v>
      </c>
      <c r="M9665" s="239">
        <f t="shared" si="759"/>
        <v>0.51519999999996802</v>
      </c>
      <c r="N9665" s="239"/>
      <c r="O9665" s="178"/>
      <c r="P9665" s="178"/>
      <c r="Q9665" s="178"/>
      <c r="R9665" s="178"/>
      <c r="S9665" s="178"/>
      <c r="T9665" s="178"/>
      <c r="U9665" s="178"/>
      <c r="V9665" s="178"/>
      <c r="W9665" s="178"/>
      <c r="X9665" s="178"/>
      <c r="Y9665" s="210">
        <f t="shared" si="758"/>
        <v>0.41002668856497637</v>
      </c>
      <c r="Z9665" s="211">
        <f t="shared" si="760"/>
        <v>0.44</v>
      </c>
      <c r="AA9665" s="178"/>
      <c r="AB9665" s="178"/>
      <c r="AC9665" s="178"/>
    </row>
    <row r="9666" spans="2:29" x14ac:dyDescent="0.35">
      <c r="B9666" s="222">
        <v>974300</v>
      </c>
      <c r="C9666" s="208">
        <v>418964</v>
      </c>
      <c r="D9666" s="309">
        <v>23043.02</v>
      </c>
      <c r="E9666" s="206">
        <v>33517.120000000003</v>
      </c>
      <c r="F9666" s="206">
        <v>37706.76</v>
      </c>
      <c r="G9666" s="205">
        <f t="shared" si="761"/>
        <v>0.43001539566868519</v>
      </c>
      <c r="H9666" s="207">
        <f t="shared" si="762"/>
        <v>0.45</v>
      </c>
      <c r="I9666" s="213">
        <v>399494</v>
      </c>
      <c r="J9666" s="213">
        <v>21972.17</v>
      </c>
      <c r="K9666" s="212">
        <v>31959.52</v>
      </c>
      <c r="L9666" s="212">
        <v>35954.46</v>
      </c>
      <c r="M9666" s="239">
        <f t="shared" si="759"/>
        <v>0.51530000000027942</v>
      </c>
      <c r="N9666" s="239"/>
      <c r="O9666" s="178"/>
      <c r="P9666" s="178"/>
      <c r="Q9666" s="178"/>
      <c r="R9666" s="178"/>
      <c r="S9666" s="178"/>
      <c r="T9666" s="178"/>
      <c r="U9666" s="178"/>
      <c r="V9666" s="178"/>
      <c r="W9666" s="178"/>
      <c r="X9666" s="178"/>
      <c r="Y9666" s="210">
        <f t="shared" si="758"/>
        <v>0.41003181771528274</v>
      </c>
      <c r="Z9666" s="211">
        <f t="shared" si="760"/>
        <v>0.46</v>
      </c>
      <c r="AA9666" s="178"/>
      <c r="AB9666" s="178"/>
      <c r="AC9666" s="178"/>
    </row>
    <row r="9667" spans="2:29" x14ac:dyDescent="0.35">
      <c r="B9667" s="222">
        <v>974400</v>
      </c>
      <c r="C9667" s="208">
        <v>419009</v>
      </c>
      <c r="D9667" s="309">
        <v>23045.49</v>
      </c>
      <c r="E9667" s="206">
        <v>33520.720000000001</v>
      </c>
      <c r="F9667" s="206">
        <v>37710.81</v>
      </c>
      <c r="G9667" s="205">
        <f t="shared" si="761"/>
        <v>0.43001744663382596</v>
      </c>
      <c r="H9667" s="207">
        <f t="shared" si="762"/>
        <v>0.45</v>
      </c>
      <c r="I9667" s="213">
        <v>399538</v>
      </c>
      <c r="J9667" s="213">
        <v>21974.59</v>
      </c>
      <c r="K9667" s="212">
        <v>31963.040000000001</v>
      </c>
      <c r="L9667" s="212">
        <v>35958.42</v>
      </c>
      <c r="M9667" s="239">
        <f t="shared" si="759"/>
        <v>0.51519999999982247</v>
      </c>
      <c r="N9667" s="239"/>
      <c r="O9667" s="178"/>
      <c r="P9667" s="178"/>
      <c r="Q9667" s="178"/>
      <c r="R9667" s="178"/>
      <c r="S9667" s="178"/>
      <c r="T9667" s="178"/>
      <c r="U9667" s="178"/>
      <c r="V9667" s="178"/>
      <c r="W9667" s="178"/>
      <c r="X9667" s="178"/>
      <c r="Y9667" s="210">
        <f t="shared" ref="Y9667:Y9730" si="763">I9667/$B9667</f>
        <v>0.41003489326765191</v>
      </c>
      <c r="Z9667" s="211">
        <f t="shared" si="760"/>
        <v>0.44</v>
      </c>
      <c r="AA9667" s="178"/>
      <c r="AB9667" s="178"/>
      <c r="AC9667" s="178"/>
    </row>
    <row r="9668" spans="2:29" x14ac:dyDescent="0.35">
      <c r="B9668" s="222">
        <v>974500</v>
      </c>
      <c r="C9668" s="208">
        <v>419054</v>
      </c>
      <c r="D9668" s="309">
        <v>23047.97</v>
      </c>
      <c r="E9668" s="206">
        <v>33524.32</v>
      </c>
      <c r="F9668" s="206">
        <v>37714.86</v>
      </c>
      <c r="G9668" s="205">
        <f t="shared" si="761"/>
        <v>0.43001949717804</v>
      </c>
      <c r="H9668" s="207">
        <f t="shared" si="762"/>
        <v>0.45</v>
      </c>
      <c r="I9668" s="213">
        <v>399584</v>
      </c>
      <c r="J9668" s="213">
        <v>21977.119999999999</v>
      </c>
      <c r="K9668" s="212">
        <v>31966.720000000001</v>
      </c>
      <c r="L9668" s="212">
        <v>35962.559999999998</v>
      </c>
      <c r="M9668" s="239">
        <f t="shared" ref="M9668:M9731" si="764">(C9668+D9668+F9668-C9667-D9667-F9667)/100</f>
        <v>0.51529999999955178</v>
      </c>
      <c r="N9668" s="239"/>
      <c r="O9668" s="178"/>
      <c r="P9668" s="178"/>
      <c r="Q9668" s="178"/>
      <c r="R9668" s="178"/>
      <c r="S9668" s="178"/>
      <c r="T9668" s="178"/>
      <c r="U9668" s="178"/>
      <c r="V9668" s="178"/>
      <c r="W9668" s="178"/>
      <c r="X9668" s="178"/>
      <c r="Y9668" s="210">
        <f t="shared" si="763"/>
        <v>0.41004002052334532</v>
      </c>
      <c r="Z9668" s="211">
        <f t="shared" ref="Z9668:Z9731" si="765">(I9668-I9667)/($B9668-$B9667)</f>
        <v>0.46</v>
      </c>
      <c r="AA9668" s="178"/>
      <c r="AB9668" s="178"/>
      <c r="AC9668" s="178"/>
    </row>
    <row r="9669" spans="2:29" x14ac:dyDescent="0.35">
      <c r="B9669" s="222">
        <v>974600</v>
      </c>
      <c r="C9669" s="208">
        <v>419099</v>
      </c>
      <c r="D9669" s="309">
        <v>23050.44</v>
      </c>
      <c r="E9669" s="206">
        <v>33527.919999999998</v>
      </c>
      <c r="F9669" s="206">
        <v>37718.910000000003</v>
      </c>
      <c r="G9669" s="205">
        <f t="shared" ref="G9669:G9732" si="766">C9669/B9669</f>
        <v>0.43002154730145703</v>
      </c>
      <c r="H9669" s="207">
        <f t="shared" ref="H9669:H9732" si="767">(C9669-C9668)/(B9669-B9668)</f>
        <v>0.45</v>
      </c>
      <c r="I9669" s="213">
        <v>399628</v>
      </c>
      <c r="J9669" s="213">
        <v>21979.54</v>
      </c>
      <c r="K9669" s="212">
        <v>31970.240000000002</v>
      </c>
      <c r="L9669" s="212">
        <v>35966.519999999997</v>
      </c>
      <c r="M9669" s="239">
        <f t="shared" si="764"/>
        <v>0.51519999999974975</v>
      </c>
      <c r="N9669" s="239"/>
      <c r="O9669" s="178"/>
      <c r="P9669" s="178"/>
      <c r="Q9669" s="178"/>
      <c r="R9669" s="178"/>
      <c r="S9669" s="178"/>
      <c r="T9669" s="178"/>
      <c r="U9669" s="178"/>
      <c r="V9669" s="178"/>
      <c r="W9669" s="178"/>
      <c r="X9669" s="178"/>
      <c r="Y9669" s="210">
        <f t="shared" si="763"/>
        <v>0.41004309460291399</v>
      </c>
      <c r="Z9669" s="211">
        <f t="shared" si="765"/>
        <v>0.44</v>
      </c>
      <c r="AA9669" s="178"/>
      <c r="AB9669" s="178"/>
      <c r="AC9669" s="178"/>
    </row>
    <row r="9670" spans="2:29" x14ac:dyDescent="0.35">
      <c r="B9670" s="222">
        <v>974700</v>
      </c>
      <c r="C9670" s="208">
        <v>419144</v>
      </c>
      <c r="D9670" s="309">
        <v>23052.92</v>
      </c>
      <c r="E9670" s="206">
        <v>33531.519999999997</v>
      </c>
      <c r="F9670" s="206">
        <v>37722.959999999999</v>
      </c>
      <c r="G9670" s="205">
        <f t="shared" si="766"/>
        <v>0.43002359700420645</v>
      </c>
      <c r="H9670" s="207">
        <f t="shared" si="767"/>
        <v>0.45</v>
      </c>
      <c r="I9670" s="213">
        <v>399674</v>
      </c>
      <c r="J9670" s="213">
        <v>21982.07</v>
      </c>
      <c r="K9670" s="212">
        <v>31973.919999999998</v>
      </c>
      <c r="L9670" s="212">
        <v>35970.660000000003</v>
      </c>
      <c r="M9670" s="239">
        <f t="shared" si="764"/>
        <v>0.51529999999998832</v>
      </c>
      <c r="N9670" s="239"/>
      <c r="O9670" s="178"/>
      <c r="P9670" s="178"/>
      <c r="Q9670" s="178"/>
      <c r="R9670" s="178"/>
      <c r="S9670" s="178"/>
      <c r="T9670" s="178"/>
      <c r="U9670" s="178"/>
      <c r="V9670" s="178"/>
      <c r="W9670" s="178"/>
      <c r="X9670" s="178"/>
      <c r="Y9670" s="210">
        <f t="shared" si="763"/>
        <v>0.41004821996511748</v>
      </c>
      <c r="Z9670" s="211">
        <f t="shared" si="765"/>
        <v>0.46</v>
      </c>
      <c r="AA9670" s="178"/>
      <c r="AB9670" s="178"/>
      <c r="AC9670" s="178"/>
    </row>
    <row r="9671" spans="2:29" x14ac:dyDescent="0.35">
      <c r="B9671" s="222">
        <v>974800</v>
      </c>
      <c r="C9671" s="208">
        <v>419189</v>
      </c>
      <c r="D9671" s="309">
        <v>23055.39</v>
      </c>
      <c r="E9671" s="206">
        <v>33535.120000000003</v>
      </c>
      <c r="F9671" s="206">
        <v>37727.01</v>
      </c>
      <c r="G9671" s="205">
        <f t="shared" si="766"/>
        <v>0.43002564628641771</v>
      </c>
      <c r="H9671" s="207">
        <f t="shared" si="767"/>
        <v>0.45</v>
      </c>
      <c r="I9671" s="213">
        <v>399718</v>
      </c>
      <c r="J9671" s="213">
        <v>21984.49</v>
      </c>
      <c r="K9671" s="212">
        <v>31977.439999999999</v>
      </c>
      <c r="L9671" s="212">
        <v>35974.620000000003</v>
      </c>
      <c r="M9671" s="239">
        <f t="shared" si="764"/>
        <v>0.51520000000025901</v>
      </c>
      <c r="N9671" s="239"/>
      <c r="O9671" s="178"/>
      <c r="P9671" s="178"/>
      <c r="Q9671" s="178"/>
      <c r="R9671" s="178"/>
      <c r="S9671" s="178"/>
      <c r="T9671" s="178"/>
      <c r="U9671" s="178"/>
      <c r="V9671" s="178"/>
      <c r="W9671" s="178"/>
      <c r="X9671" s="178"/>
      <c r="Y9671" s="210">
        <f t="shared" si="763"/>
        <v>0.41005129257283546</v>
      </c>
      <c r="Z9671" s="211">
        <f t="shared" si="765"/>
        <v>0.44</v>
      </c>
      <c r="AA9671" s="178"/>
      <c r="AB9671" s="178"/>
      <c r="AC9671" s="178"/>
    </row>
    <row r="9672" spans="2:29" x14ac:dyDescent="0.35">
      <c r="B9672" s="222">
        <v>974900</v>
      </c>
      <c r="C9672" s="208">
        <v>419234</v>
      </c>
      <c r="D9672" s="309">
        <v>23057.87</v>
      </c>
      <c r="E9672" s="206">
        <v>33538.720000000001</v>
      </c>
      <c r="F9672" s="206">
        <v>37731.06</v>
      </c>
      <c r="G9672" s="205">
        <f t="shared" si="766"/>
        <v>0.43002769514822031</v>
      </c>
      <c r="H9672" s="207">
        <f t="shared" si="767"/>
        <v>0.45</v>
      </c>
      <c r="I9672" s="213">
        <v>399764</v>
      </c>
      <c r="J9672" s="213">
        <v>21987.02</v>
      </c>
      <c r="K9672" s="212">
        <v>31981.119999999999</v>
      </c>
      <c r="L9672" s="212">
        <v>35978.76</v>
      </c>
      <c r="M9672" s="239">
        <f t="shared" si="764"/>
        <v>0.5152999999999156</v>
      </c>
      <c r="N9672" s="239"/>
      <c r="O9672" s="178"/>
      <c r="P9672" s="178"/>
      <c r="Q9672" s="178"/>
      <c r="R9672" s="178"/>
      <c r="S9672" s="178"/>
      <c r="T9672" s="178"/>
      <c r="U9672" s="178"/>
      <c r="V9672" s="178"/>
      <c r="W9672" s="178"/>
      <c r="X9672" s="178"/>
      <c r="Y9672" s="210">
        <f t="shared" si="763"/>
        <v>0.41005641604267107</v>
      </c>
      <c r="Z9672" s="211">
        <f t="shared" si="765"/>
        <v>0.46</v>
      </c>
      <c r="AA9672" s="178"/>
      <c r="AB9672" s="178"/>
      <c r="AC9672" s="178"/>
    </row>
    <row r="9673" spans="2:29" x14ac:dyDescent="0.35">
      <c r="B9673" s="222">
        <v>975000</v>
      </c>
      <c r="C9673" s="208">
        <v>419279</v>
      </c>
      <c r="D9673" s="309">
        <v>23060.34</v>
      </c>
      <c r="E9673" s="206">
        <v>33542.32</v>
      </c>
      <c r="F9673" s="206">
        <v>37735.11</v>
      </c>
      <c r="G9673" s="205">
        <f t="shared" si="766"/>
        <v>0.43002974358974361</v>
      </c>
      <c r="H9673" s="207">
        <f t="shared" si="767"/>
        <v>0.45</v>
      </c>
      <c r="I9673" s="213">
        <v>399808</v>
      </c>
      <c r="J9673" s="213">
        <v>21989.439999999999</v>
      </c>
      <c r="K9673" s="212">
        <v>31984.639999999999</v>
      </c>
      <c r="L9673" s="212">
        <v>35982.720000000001</v>
      </c>
      <c r="M9673" s="239">
        <f t="shared" si="764"/>
        <v>0.51520000000018629</v>
      </c>
      <c r="N9673" s="239"/>
      <c r="O9673" s="178"/>
      <c r="P9673" s="178"/>
      <c r="Q9673" s="178"/>
      <c r="R9673" s="178"/>
      <c r="S9673" s="178"/>
      <c r="T9673" s="178"/>
      <c r="U9673" s="178"/>
      <c r="V9673" s="178"/>
      <c r="W9673" s="178"/>
      <c r="X9673" s="178"/>
      <c r="Y9673" s="210">
        <f t="shared" si="763"/>
        <v>0.4100594871794872</v>
      </c>
      <c r="Z9673" s="211">
        <f t="shared" si="765"/>
        <v>0.44</v>
      </c>
      <c r="AA9673" s="178"/>
      <c r="AB9673" s="178"/>
      <c r="AC9673" s="178"/>
    </row>
    <row r="9674" spans="2:29" x14ac:dyDescent="0.35">
      <c r="B9674" s="222">
        <v>975100</v>
      </c>
      <c r="C9674" s="208">
        <v>419324</v>
      </c>
      <c r="D9674" s="309">
        <v>23062.82</v>
      </c>
      <c r="E9674" s="206">
        <v>33545.919999999998</v>
      </c>
      <c r="F9674" s="206">
        <v>37739.160000000003</v>
      </c>
      <c r="G9674" s="205">
        <f t="shared" si="766"/>
        <v>0.43003179161111682</v>
      </c>
      <c r="H9674" s="207">
        <f t="shared" si="767"/>
        <v>0.45</v>
      </c>
      <c r="I9674" s="213">
        <v>399854</v>
      </c>
      <c r="J9674" s="213">
        <v>21991.97</v>
      </c>
      <c r="K9674" s="212">
        <v>31988.32</v>
      </c>
      <c r="L9674" s="212">
        <v>35986.86</v>
      </c>
      <c r="M9674" s="239">
        <f t="shared" si="764"/>
        <v>0.51529999999984288</v>
      </c>
      <c r="N9674" s="239"/>
      <c r="O9674" s="178"/>
      <c r="P9674" s="178"/>
      <c r="Q9674" s="178"/>
      <c r="R9674" s="178"/>
      <c r="S9674" s="178"/>
      <c r="T9674" s="178"/>
      <c r="U9674" s="178"/>
      <c r="V9674" s="178"/>
      <c r="W9674" s="178"/>
      <c r="X9674" s="178"/>
      <c r="Y9674" s="210">
        <f t="shared" si="763"/>
        <v>0.4100646087580761</v>
      </c>
      <c r="Z9674" s="211">
        <f t="shared" si="765"/>
        <v>0.46</v>
      </c>
      <c r="AA9674" s="178"/>
      <c r="AB9674" s="178"/>
      <c r="AC9674" s="178"/>
    </row>
    <row r="9675" spans="2:29" x14ac:dyDescent="0.35">
      <c r="B9675" s="222">
        <v>975200</v>
      </c>
      <c r="C9675" s="208">
        <v>419369</v>
      </c>
      <c r="D9675" s="309">
        <v>23065.29</v>
      </c>
      <c r="E9675" s="206">
        <v>33549.519999999997</v>
      </c>
      <c r="F9675" s="206">
        <v>37743.21</v>
      </c>
      <c r="G9675" s="205">
        <f t="shared" si="766"/>
        <v>0.43003383921246924</v>
      </c>
      <c r="H9675" s="207">
        <f t="shared" si="767"/>
        <v>0.45</v>
      </c>
      <c r="I9675" s="213">
        <v>399898</v>
      </c>
      <c r="J9675" s="213">
        <v>21994.39</v>
      </c>
      <c r="K9675" s="212">
        <v>31991.84</v>
      </c>
      <c r="L9675" s="212">
        <v>35990.82</v>
      </c>
      <c r="M9675" s="239">
        <f t="shared" si="764"/>
        <v>0.51519999999996802</v>
      </c>
      <c r="N9675" s="239"/>
      <c r="O9675" s="178"/>
      <c r="P9675" s="178"/>
      <c r="Q9675" s="178"/>
      <c r="R9675" s="178"/>
      <c r="S9675" s="178"/>
      <c r="T9675" s="178"/>
      <c r="U9675" s="178"/>
      <c r="V9675" s="178"/>
      <c r="W9675" s="178"/>
      <c r="X9675" s="178"/>
      <c r="Y9675" s="210">
        <f t="shared" si="763"/>
        <v>0.41006767842493846</v>
      </c>
      <c r="Z9675" s="211">
        <f t="shared" si="765"/>
        <v>0.44</v>
      </c>
      <c r="AA9675" s="178"/>
      <c r="AB9675" s="178"/>
      <c r="AC9675" s="178"/>
    </row>
    <row r="9676" spans="2:29" x14ac:dyDescent="0.35">
      <c r="B9676" s="222">
        <v>975300</v>
      </c>
      <c r="C9676" s="208">
        <v>419414</v>
      </c>
      <c r="D9676" s="309">
        <v>23067.77</v>
      </c>
      <c r="E9676" s="206">
        <v>33553.120000000003</v>
      </c>
      <c r="F9676" s="206">
        <v>37747.26</v>
      </c>
      <c r="G9676" s="205">
        <f t="shared" si="766"/>
        <v>0.43003588639393009</v>
      </c>
      <c r="H9676" s="207">
        <f t="shared" si="767"/>
        <v>0.45</v>
      </c>
      <c r="I9676" s="213">
        <v>399944</v>
      </c>
      <c r="J9676" s="213">
        <v>21996.92</v>
      </c>
      <c r="K9676" s="212">
        <v>31995.52</v>
      </c>
      <c r="L9676" s="212">
        <v>35994.959999999999</v>
      </c>
      <c r="M9676" s="239">
        <f t="shared" si="764"/>
        <v>0.51530000000027942</v>
      </c>
      <c r="N9676" s="239"/>
      <c r="O9676" s="178"/>
      <c r="P9676" s="178"/>
      <c r="Q9676" s="178"/>
      <c r="R9676" s="178"/>
      <c r="S9676" s="178"/>
      <c r="T9676" s="178"/>
      <c r="U9676" s="178"/>
      <c r="V9676" s="178"/>
      <c r="W9676" s="178"/>
      <c r="X9676" s="178"/>
      <c r="Y9676" s="210">
        <f t="shared" si="763"/>
        <v>0.41007279811340103</v>
      </c>
      <c r="Z9676" s="211">
        <f t="shared" si="765"/>
        <v>0.46</v>
      </c>
      <c r="AA9676" s="178"/>
      <c r="AB9676" s="178"/>
      <c r="AC9676" s="178"/>
    </row>
    <row r="9677" spans="2:29" x14ac:dyDescent="0.35">
      <c r="B9677" s="222">
        <v>975400</v>
      </c>
      <c r="C9677" s="208">
        <v>419459</v>
      </c>
      <c r="D9677" s="309">
        <v>23070.240000000002</v>
      </c>
      <c r="E9677" s="206">
        <v>33556.720000000001</v>
      </c>
      <c r="F9677" s="206">
        <v>37751.31</v>
      </c>
      <c r="G9677" s="205">
        <f t="shared" si="766"/>
        <v>0.43003793315562844</v>
      </c>
      <c r="H9677" s="207">
        <f t="shared" si="767"/>
        <v>0.45</v>
      </c>
      <c r="I9677" s="213">
        <v>399988</v>
      </c>
      <c r="J9677" s="213">
        <v>21999.34</v>
      </c>
      <c r="K9677" s="212">
        <v>31999.040000000001</v>
      </c>
      <c r="L9677" s="212">
        <v>35998.92</v>
      </c>
      <c r="M9677" s="239">
        <f t="shared" si="764"/>
        <v>0.51519999999982247</v>
      </c>
      <c r="N9677" s="239"/>
      <c r="O9677" s="178"/>
      <c r="P9677" s="178"/>
      <c r="Q9677" s="178"/>
      <c r="R9677" s="178"/>
      <c r="S9677" s="178"/>
      <c r="T9677" s="178"/>
      <c r="U9677" s="178"/>
      <c r="V9677" s="178"/>
      <c r="W9677" s="178"/>
      <c r="X9677" s="178"/>
      <c r="Y9677" s="210">
        <f t="shared" si="763"/>
        <v>0.41007586631125692</v>
      </c>
      <c r="Z9677" s="211">
        <f t="shared" si="765"/>
        <v>0.44</v>
      </c>
      <c r="AA9677" s="178"/>
      <c r="AB9677" s="178"/>
      <c r="AC9677" s="178"/>
    </row>
    <row r="9678" spans="2:29" x14ac:dyDescent="0.35">
      <c r="B9678" s="222">
        <v>975500</v>
      </c>
      <c r="C9678" s="208">
        <v>419504</v>
      </c>
      <c r="D9678" s="309">
        <v>23072.720000000001</v>
      </c>
      <c r="E9678" s="206">
        <v>33560.32</v>
      </c>
      <c r="F9678" s="206">
        <v>37755.360000000001</v>
      </c>
      <c r="G9678" s="205">
        <f t="shared" si="766"/>
        <v>0.43003997949769351</v>
      </c>
      <c r="H9678" s="207">
        <f t="shared" si="767"/>
        <v>0.45</v>
      </c>
      <c r="I9678" s="213">
        <v>400034</v>
      </c>
      <c r="J9678" s="213">
        <v>22001.87</v>
      </c>
      <c r="K9678" s="212">
        <v>32002.720000000001</v>
      </c>
      <c r="L9678" s="212">
        <v>36003.06</v>
      </c>
      <c r="M9678" s="239">
        <f t="shared" si="764"/>
        <v>0.51529999999955178</v>
      </c>
      <c r="N9678" s="239"/>
      <c r="O9678" s="178"/>
      <c r="P9678" s="178"/>
      <c r="Q9678" s="178"/>
      <c r="R9678" s="178"/>
      <c r="S9678" s="178"/>
      <c r="T9678" s="178"/>
      <c r="U9678" s="178"/>
      <c r="V9678" s="178"/>
      <c r="W9678" s="178"/>
      <c r="X9678" s="178"/>
      <c r="Y9678" s="210">
        <f t="shared" si="763"/>
        <v>0.41008098411071248</v>
      </c>
      <c r="Z9678" s="211">
        <f t="shared" si="765"/>
        <v>0.46</v>
      </c>
      <c r="AA9678" s="178"/>
      <c r="AB9678" s="178"/>
      <c r="AC9678" s="178"/>
    </row>
    <row r="9679" spans="2:29" x14ac:dyDescent="0.35">
      <c r="B9679" s="222">
        <v>975600</v>
      </c>
      <c r="C9679" s="208">
        <v>419549</v>
      </c>
      <c r="D9679" s="309">
        <v>23075.19</v>
      </c>
      <c r="E9679" s="206">
        <v>33563.919999999998</v>
      </c>
      <c r="F9679" s="206">
        <v>37759.410000000003</v>
      </c>
      <c r="G9679" s="205">
        <f t="shared" si="766"/>
        <v>0.43004202542025421</v>
      </c>
      <c r="H9679" s="207">
        <f t="shared" si="767"/>
        <v>0.45</v>
      </c>
      <c r="I9679" s="213">
        <v>400078</v>
      </c>
      <c r="J9679" s="213">
        <v>22004.29</v>
      </c>
      <c r="K9679" s="212">
        <v>32006.240000000002</v>
      </c>
      <c r="L9679" s="212">
        <v>36007.019999999997</v>
      </c>
      <c r="M9679" s="239">
        <f t="shared" si="764"/>
        <v>0.51519999999974975</v>
      </c>
      <c r="N9679" s="239"/>
      <c r="O9679" s="178"/>
      <c r="P9679" s="178"/>
      <c r="Q9679" s="178"/>
      <c r="R9679" s="178"/>
      <c r="S9679" s="178"/>
      <c r="T9679" s="178"/>
      <c r="U9679" s="178"/>
      <c r="V9679" s="178"/>
      <c r="W9679" s="178"/>
      <c r="X9679" s="178"/>
      <c r="Y9679" s="210">
        <f t="shared" si="763"/>
        <v>0.41008405084050842</v>
      </c>
      <c r="Z9679" s="211">
        <f t="shared" si="765"/>
        <v>0.44</v>
      </c>
      <c r="AA9679" s="178"/>
      <c r="AB9679" s="178"/>
      <c r="AC9679" s="178"/>
    </row>
    <row r="9680" spans="2:29" x14ac:dyDescent="0.35">
      <c r="B9680" s="222">
        <v>975700</v>
      </c>
      <c r="C9680" s="208">
        <v>419594</v>
      </c>
      <c r="D9680" s="309">
        <v>23077.67</v>
      </c>
      <c r="E9680" s="206">
        <v>33567.519999999997</v>
      </c>
      <c r="F9680" s="206">
        <v>37763.46</v>
      </c>
      <c r="G9680" s="205">
        <f t="shared" si="766"/>
        <v>0.4300440709234396</v>
      </c>
      <c r="H9680" s="207">
        <f t="shared" si="767"/>
        <v>0.45</v>
      </c>
      <c r="I9680" s="213">
        <v>400124</v>
      </c>
      <c r="J9680" s="213">
        <v>22006.82</v>
      </c>
      <c r="K9680" s="212">
        <v>32009.919999999998</v>
      </c>
      <c r="L9680" s="212">
        <v>36011.160000000003</v>
      </c>
      <c r="M9680" s="239">
        <f t="shared" si="764"/>
        <v>0.51529999999998832</v>
      </c>
      <c r="N9680" s="239"/>
      <c r="O9680" s="178"/>
      <c r="P9680" s="178"/>
      <c r="Q9680" s="178"/>
      <c r="R9680" s="178"/>
      <c r="S9680" s="178"/>
      <c r="T9680" s="178"/>
      <c r="U9680" s="178"/>
      <c r="V9680" s="178"/>
      <c r="W9680" s="178"/>
      <c r="X9680" s="178"/>
      <c r="Y9680" s="210">
        <f t="shared" si="763"/>
        <v>0.41008916675207541</v>
      </c>
      <c r="Z9680" s="211">
        <f t="shared" si="765"/>
        <v>0.46</v>
      </c>
      <c r="AA9680" s="178"/>
      <c r="AB9680" s="178"/>
      <c r="AC9680" s="178"/>
    </row>
    <row r="9681" spans="2:29" x14ac:dyDescent="0.35">
      <c r="B9681" s="222">
        <v>975800</v>
      </c>
      <c r="C9681" s="208">
        <v>419639</v>
      </c>
      <c r="D9681" s="309">
        <v>23080.14</v>
      </c>
      <c r="E9681" s="206">
        <v>33571.120000000003</v>
      </c>
      <c r="F9681" s="206">
        <v>37767.51</v>
      </c>
      <c r="G9681" s="205">
        <f t="shared" si="766"/>
        <v>0.43004611600737858</v>
      </c>
      <c r="H9681" s="207">
        <f t="shared" si="767"/>
        <v>0.45</v>
      </c>
      <c r="I9681" s="213">
        <v>400168</v>
      </c>
      <c r="J9681" s="213">
        <v>22009.24</v>
      </c>
      <c r="K9681" s="212">
        <v>32013.439999999999</v>
      </c>
      <c r="L9681" s="212">
        <v>36015.120000000003</v>
      </c>
      <c r="M9681" s="239">
        <f t="shared" si="764"/>
        <v>0.51520000000025901</v>
      </c>
      <c r="N9681" s="239"/>
      <c r="O9681" s="178"/>
      <c r="P9681" s="178"/>
      <c r="Q9681" s="178"/>
      <c r="R9681" s="178"/>
      <c r="S9681" s="178"/>
      <c r="T9681" s="178"/>
      <c r="U9681" s="178"/>
      <c r="V9681" s="178"/>
      <c r="W9681" s="178"/>
      <c r="X9681" s="178"/>
      <c r="Y9681" s="210">
        <f t="shared" si="763"/>
        <v>0.41009223201475714</v>
      </c>
      <c r="Z9681" s="211">
        <f t="shared" si="765"/>
        <v>0.44</v>
      </c>
      <c r="AA9681" s="178"/>
      <c r="AB9681" s="178"/>
      <c r="AC9681" s="178"/>
    </row>
    <row r="9682" spans="2:29" x14ac:dyDescent="0.35">
      <c r="B9682" s="222">
        <v>975900</v>
      </c>
      <c r="C9682" s="208">
        <v>419684</v>
      </c>
      <c r="D9682" s="309">
        <v>23082.62</v>
      </c>
      <c r="E9682" s="206">
        <v>33574.720000000001</v>
      </c>
      <c r="F9682" s="206">
        <v>37771.56</v>
      </c>
      <c r="G9682" s="205">
        <f t="shared" si="766"/>
        <v>0.43004816067220003</v>
      </c>
      <c r="H9682" s="207">
        <f t="shared" si="767"/>
        <v>0.45</v>
      </c>
      <c r="I9682" s="213">
        <v>400214</v>
      </c>
      <c r="J9682" s="213">
        <v>22011.77</v>
      </c>
      <c r="K9682" s="212">
        <v>32017.119999999999</v>
      </c>
      <c r="L9682" s="212">
        <v>36019.26</v>
      </c>
      <c r="M9682" s="239">
        <f t="shared" si="764"/>
        <v>0.5152999999999156</v>
      </c>
      <c r="N9682" s="239"/>
      <c r="O9682" s="178"/>
      <c r="P9682" s="178"/>
      <c r="Q9682" s="178"/>
      <c r="R9682" s="178"/>
      <c r="S9682" s="178"/>
      <c r="T9682" s="178"/>
      <c r="U9682" s="178"/>
      <c r="V9682" s="178"/>
      <c r="W9682" s="178"/>
      <c r="X9682" s="178"/>
      <c r="Y9682" s="210">
        <f t="shared" si="763"/>
        <v>0.41009734603955322</v>
      </c>
      <c r="Z9682" s="211">
        <f t="shared" si="765"/>
        <v>0.46</v>
      </c>
      <c r="AA9682" s="178"/>
      <c r="AB9682" s="178"/>
      <c r="AC9682" s="178"/>
    </row>
    <row r="9683" spans="2:29" x14ac:dyDescent="0.35">
      <c r="B9683" s="222">
        <v>976000</v>
      </c>
      <c r="C9683" s="208">
        <v>419729</v>
      </c>
      <c r="D9683" s="309">
        <v>23085.09</v>
      </c>
      <c r="E9683" s="206">
        <v>33578.32</v>
      </c>
      <c r="F9683" s="206">
        <v>37775.61</v>
      </c>
      <c r="G9683" s="205">
        <f t="shared" si="766"/>
        <v>0.43005020491803281</v>
      </c>
      <c r="H9683" s="207">
        <f t="shared" si="767"/>
        <v>0.45</v>
      </c>
      <c r="I9683" s="213">
        <v>400258</v>
      </c>
      <c r="J9683" s="213">
        <v>22014.19</v>
      </c>
      <c r="K9683" s="212">
        <v>32020.639999999999</v>
      </c>
      <c r="L9683" s="212">
        <v>36023.22</v>
      </c>
      <c r="M9683" s="239">
        <f t="shared" si="764"/>
        <v>0.51520000000018629</v>
      </c>
      <c r="N9683" s="239"/>
      <c r="O9683" s="178"/>
      <c r="P9683" s="178"/>
      <c r="Q9683" s="178"/>
      <c r="R9683" s="178"/>
      <c r="S9683" s="178"/>
      <c r="T9683" s="178"/>
      <c r="U9683" s="178"/>
      <c r="V9683" s="178"/>
      <c r="W9683" s="178"/>
      <c r="X9683" s="178"/>
      <c r="Y9683" s="210">
        <f t="shared" si="763"/>
        <v>0.41010040983606555</v>
      </c>
      <c r="Z9683" s="211">
        <f t="shared" si="765"/>
        <v>0.44</v>
      </c>
      <c r="AA9683" s="178"/>
      <c r="AB9683" s="178"/>
      <c r="AC9683" s="178"/>
    </row>
    <row r="9684" spans="2:29" x14ac:dyDescent="0.35">
      <c r="B9684" s="222">
        <v>976100</v>
      </c>
      <c r="C9684" s="208">
        <v>419774</v>
      </c>
      <c r="D9684" s="309">
        <v>23087.57</v>
      </c>
      <c r="E9684" s="206">
        <v>33581.919999999998</v>
      </c>
      <c r="F9684" s="206">
        <v>37779.660000000003</v>
      </c>
      <c r="G9684" s="205">
        <f t="shared" si="766"/>
        <v>0.43005224874500564</v>
      </c>
      <c r="H9684" s="207">
        <f t="shared" si="767"/>
        <v>0.45</v>
      </c>
      <c r="I9684" s="213">
        <v>400304</v>
      </c>
      <c r="J9684" s="213">
        <v>22016.720000000001</v>
      </c>
      <c r="K9684" s="212">
        <v>32024.32</v>
      </c>
      <c r="L9684" s="212">
        <v>36027.360000000001</v>
      </c>
      <c r="M9684" s="239">
        <f t="shared" si="764"/>
        <v>0.51529999999984288</v>
      </c>
      <c r="N9684" s="239"/>
      <c r="O9684" s="178"/>
      <c r="P9684" s="178"/>
      <c r="Q9684" s="178"/>
      <c r="R9684" s="178"/>
      <c r="S9684" s="178"/>
      <c r="T9684" s="178"/>
      <c r="U9684" s="178"/>
      <c r="V9684" s="178"/>
      <c r="W9684" s="178"/>
      <c r="X9684" s="178"/>
      <c r="Y9684" s="210">
        <f t="shared" si="763"/>
        <v>0.41010552197520744</v>
      </c>
      <c r="Z9684" s="211">
        <f t="shared" si="765"/>
        <v>0.46</v>
      </c>
      <c r="AA9684" s="178"/>
      <c r="AB9684" s="178"/>
      <c r="AC9684" s="178"/>
    </row>
    <row r="9685" spans="2:29" x14ac:dyDescent="0.35">
      <c r="B9685" s="222">
        <v>976200</v>
      </c>
      <c r="C9685" s="208">
        <v>419819</v>
      </c>
      <c r="D9685" s="309">
        <v>23090.04</v>
      </c>
      <c r="E9685" s="206">
        <v>33585.519999999997</v>
      </c>
      <c r="F9685" s="206">
        <v>37783.71</v>
      </c>
      <c r="G9685" s="205">
        <f t="shared" si="766"/>
        <v>0.43005429215324731</v>
      </c>
      <c r="H9685" s="207">
        <f t="shared" si="767"/>
        <v>0.45</v>
      </c>
      <c r="I9685" s="213">
        <v>400348</v>
      </c>
      <c r="J9685" s="213">
        <v>22019.14</v>
      </c>
      <c r="K9685" s="212">
        <v>32027.84</v>
      </c>
      <c r="L9685" s="212">
        <v>36031.32</v>
      </c>
      <c r="M9685" s="239">
        <f t="shared" si="764"/>
        <v>0.51519999999996802</v>
      </c>
      <c r="N9685" s="239"/>
      <c r="O9685" s="178"/>
      <c r="P9685" s="178"/>
      <c r="Q9685" s="178"/>
      <c r="R9685" s="178"/>
      <c r="S9685" s="178"/>
      <c r="T9685" s="178"/>
      <c r="U9685" s="178"/>
      <c r="V9685" s="178"/>
      <c r="W9685" s="178"/>
      <c r="X9685" s="178"/>
      <c r="Y9685" s="210">
        <f t="shared" si="763"/>
        <v>0.41010858430649455</v>
      </c>
      <c r="Z9685" s="211">
        <f t="shared" si="765"/>
        <v>0.44</v>
      </c>
      <c r="AA9685" s="178"/>
      <c r="AB9685" s="178"/>
      <c r="AC9685" s="178"/>
    </row>
    <row r="9686" spans="2:29" x14ac:dyDescent="0.35">
      <c r="B9686" s="222">
        <v>976300</v>
      </c>
      <c r="C9686" s="208">
        <v>419864</v>
      </c>
      <c r="D9686" s="309">
        <v>23092.52</v>
      </c>
      <c r="E9686" s="206">
        <v>33589.120000000003</v>
      </c>
      <c r="F9686" s="206">
        <v>37787.760000000002</v>
      </c>
      <c r="G9686" s="205">
        <f t="shared" si="766"/>
        <v>0.43005633514288638</v>
      </c>
      <c r="H9686" s="207">
        <f t="shared" si="767"/>
        <v>0.45</v>
      </c>
      <c r="I9686" s="213">
        <v>400394</v>
      </c>
      <c r="J9686" s="213">
        <v>22021.67</v>
      </c>
      <c r="K9686" s="212">
        <v>32031.52</v>
      </c>
      <c r="L9686" s="212">
        <v>36035.46</v>
      </c>
      <c r="M9686" s="239">
        <f t="shared" si="764"/>
        <v>0.51530000000027942</v>
      </c>
      <c r="N9686" s="239"/>
      <c r="O9686" s="178"/>
      <c r="P9686" s="178"/>
      <c r="Q9686" s="178"/>
      <c r="R9686" s="178"/>
      <c r="S9686" s="178"/>
      <c r="T9686" s="178"/>
      <c r="U9686" s="178"/>
      <c r="V9686" s="178"/>
      <c r="W9686" s="178"/>
      <c r="X9686" s="178"/>
      <c r="Y9686" s="210">
        <f t="shared" si="763"/>
        <v>0.41011369456109803</v>
      </c>
      <c r="Z9686" s="211">
        <f t="shared" si="765"/>
        <v>0.46</v>
      </c>
      <c r="AA9686" s="178"/>
      <c r="AB9686" s="178"/>
      <c r="AC9686" s="178"/>
    </row>
    <row r="9687" spans="2:29" x14ac:dyDescent="0.35">
      <c r="B9687" s="222">
        <v>976400</v>
      </c>
      <c r="C9687" s="208">
        <v>419909</v>
      </c>
      <c r="D9687" s="309">
        <v>23094.99</v>
      </c>
      <c r="E9687" s="206">
        <v>33592.720000000001</v>
      </c>
      <c r="F9687" s="206">
        <v>37791.81</v>
      </c>
      <c r="G9687" s="205">
        <f t="shared" si="766"/>
        <v>0.43005837771405164</v>
      </c>
      <c r="H9687" s="207">
        <f t="shared" si="767"/>
        <v>0.45</v>
      </c>
      <c r="I9687" s="213">
        <v>400438</v>
      </c>
      <c r="J9687" s="213">
        <v>22024.09</v>
      </c>
      <c r="K9687" s="212">
        <v>32035.040000000001</v>
      </c>
      <c r="L9687" s="212">
        <v>36039.42</v>
      </c>
      <c r="M9687" s="239">
        <f t="shared" si="764"/>
        <v>0.51519999999982247</v>
      </c>
      <c r="N9687" s="239"/>
      <c r="O9687" s="178"/>
      <c r="P9687" s="178"/>
      <c r="Q9687" s="178"/>
      <c r="R9687" s="178"/>
      <c r="S9687" s="178"/>
      <c r="T9687" s="178"/>
      <c r="U9687" s="178"/>
      <c r="V9687" s="178"/>
      <c r="W9687" s="178"/>
      <c r="X9687" s="178"/>
      <c r="Y9687" s="210">
        <f t="shared" si="763"/>
        <v>0.41011675542810322</v>
      </c>
      <c r="Z9687" s="211">
        <f t="shared" si="765"/>
        <v>0.44</v>
      </c>
      <c r="AA9687" s="178"/>
      <c r="AB9687" s="178"/>
      <c r="AC9687" s="178"/>
    </row>
    <row r="9688" spans="2:29" x14ac:dyDescent="0.35">
      <c r="B9688" s="222">
        <v>976500</v>
      </c>
      <c r="C9688" s="208">
        <v>419954</v>
      </c>
      <c r="D9688" s="309">
        <v>23097.47</v>
      </c>
      <c r="E9688" s="206">
        <v>33596.32</v>
      </c>
      <c r="F9688" s="206">
        <v>37795.86</v>
      </c>
      <c r="G9688" s="205">
        <f t="shared" si="766"/>
        <v>0.43006041986687149</v>
      </c>
      <c r="H9688" s="207">
        <f t="shared" si="767"/>
        <v>0.45</v>
      </c>
      <c r="I9688" s="213">
        <v>400484</v>
      </c>
      <c r="J9688" s="213">
        <v>22026.62</v>
      </c>
      <c r="K9688" s="212">
        <v>32038.720000000001</v>
      </c>
      <c r="L9688" s="212">
        <v>36043.56</v>
      </c>
      <c r="M9688" s="239">
        <f t="shared" si="764"/>
        <v>0.51529999999955178</v>
      </c>
      <c r="N9688" s="239"/>
      <c r="O9688" s="178"/>
      <c r="P9688" s="178"/>
      <c r="Q9688" s="178"/>
      <c r="R9688" s="178"/>
      <c r="S9688" s="178"/>
      <c r="T9688" s="178"/>
      <c r="U9688" s="178"/>
      <c r="V9688" s="178"/>
      <c r="W9688" s="178"/>
      <c r="X9688" s="178"/>
      <c r="Y9688" s="210">
        <f t="shared" si="763"/>
        <v>0.41012186379928317</v>
      </c>
      <c r="Z9688" s="211">
        <f t="shared" si="765"/>
        <v>0.46</v>
      </c>
      <c r="AA9688" s="178"/>
      <c r="AB9688" s="178"/>
      <c r="AC9688" s="178"/>
    </row>
    <row r="9689" spans="2:29" x14ac:dyDescent="0.35">
      <c r="B9689" s="222">
        <v>976600</v>
      </c>
      <c r="C9689" s="208">
        <v>419999</v>
      </c>
      <c r="D9689" s="309">
        <v>23099.94</v>
      </c>
      <c r="E9689" s="206">
        <v>33599.919999999998</v>
      </c>
      <c r="F9689" s="206">
        <v>37799.910000000003</v>
      </c>
      <c r="G9689" s="205">
        <f t="shared" si="766"/>
        <v>0.43006246160147449</v>
      </c>
      <c r="H9689" s="207">
        <f t="shared" si="767"/>
        <v>0.45</v>
      </c>
      <c r="I9689" s="213">
        <v>400528</v>
      </c>
      <c r="J9689" s="213">
        <v>22029.040000000001</v>
      </c>
      <c r="K9689" s="212">
        <v>32042.240000000002</v>
      </c>
      <c r="L9689" s="212">
        <v>36047.519999999997</v>
      </c>
      <c r="M9689" s="239">
        <f t="shared" si="764"/>
        <v>0.51519999999974975</v>
      </c>
      <c r="N9689" s="239"/>
      <c r="O9689" s="178"/>
      <c r="P9689" s="178"/>
      <c r="Q9689" s="178"/>
      <c r="R9689" s="178"/>
      <c r="S9689" s="178"/>
      <c r="T9689" s="178"/>
      <c r="U9689" s="178"/>
      <c r="V9689" s="178"/>
      <c r="W9689" s="178"/>
      <c r="X9689" s="178"/>
      <c r="Y9689" s="210">
        <f t="shared" si="763"/>
        <v>0.41012492320294902</v>
      </c>
      <c r="Z9689" s="211">
        <f t="shared" si="765"/>
        <v>0.44</v>
      </c>
      <c r="AA9689" s="178"/>
      <c r="AB9689" s="178"/>
      <c r="AC9689" s="178"/>
    </row>
    <row r="9690" spans="2:29" x14ac:dyDescent="0.35">
      <c r="B9690" s="222">
        <v>976700</v>
      </c>
      <c r="C9690" s="208">
        <v>420044</v>
      </c>
      <c r="D9690" s="309">
        <v>23102.42</v>
      </c>
      <c r="E9690" s="206">
        <v>33603.519999999997</v>
      </c>
      <c r="F9690" s="206">
        <v>37803.96</v>
      </c>
      <c r="G9690" s="205">
        <f t="shared" si="766"/>
        <v>0.43006450291798914</v>
      </c>
      <c r="H9690" s="207">
        <f t="shared" si="767"/>
        <v>0.45</v>
      </c>
      <c r="I9690" s="213">
        <v>400574</v>
      </c>
      <c r="J9690" s="213">
        <v>22031.57</v>
      </c>
      <c r="K9690" s="212">
        <v>32045.919999999998</v>
      </c>
      <c r="L9690" s="212">
        <v>36051.660000000003</v>
      </c>
      <c r="M9690" s="239">
        <f t="shared" si="764"/>
        <v>0.51529999999998832</v>
      </c>
      <c r="N9690" s="239"/>
      <c r="O9690" s="178"/>
      <c r="P9690" s="178"/>
      <c r="Q9690" s="178"/>
      <c r="R9690" s="178"/>
      <c r="S9690" s="178"/>
      <c r="T9690" s="178"/>
      <c r="U9690" s="178"/>
      <c r="V9690" s="178"/>
      <c r="W9690" s="178"/>
      <c r="X9690" s="178"/>
      <c r="Y9690" s="210">
        <f t="shared" si="763"/>
        <v>0.41013002969181939</v>
      </c>
      <c r="Z9690" s="211">
        <f t="shared" si="765"/>
        <v>0.46</v>
      </c>
      <c r="AA9690" s="178"/>
      <c r="AB9690" s="178"/>
      <c r="AC9690" s="178"/>
    </row>
    <row r="9691" spans="2:29" x14ac:dyDescent="0.35">
      <c r="B9691" s="222">
        <v>976800</v>
      </c>
      <c r="C9691" s="208">
        <v>420089</v>
      </c>
      <c r="D9691" s="309">
        <v>23104.89</v>
      </c>
      <c r="E9691" s="206">
        <v>33607.120000000003</v>
      </c>
      <c r="F9691" s="206">
        <v>37808.01</v>
      </c>
      <c r="G9691" s="205">
        <f t="shared" si="766"/>
        <v>0.4300665438165438</v>
      </c>
      <c r="H9691" s="207">
        <f t="shared" si="767"/>
        <v>0.45</v>
      </c>
      <c r="I9691" s="213">
        <v>400618</v>
      </c>
      <c r="J9691" s="213">
        <v>22033.99</v>
      </c>
      <c r="K9691" s="212">
        <v>32049.439999999999</v>
      </c>
      <c r="L9691" s="212">
        <v>36055.620000000003</v>
      </c>
      <c r="M9691" s="239">
        <f t="shared" si="764"/>
        <v>0.51520000000025901</v>
      </c>
      <c r="N9691" s="239"/>
      <c r="O9691" s="178"/>
      <c r="P9691" s="178"/>
      <c r="Q9691" s="178"/>
      <c r="R9691" s="178"/>
      <c r="S9691" s="178"/>
      <c r="T9691" s="178"/>
      <c r="U9691" s="178"/>
      <c r="V9691" s="178"/>
      <c r="W9691" s="178"/>
      <c r="X9691" s="178"/>
      <c r="Y9691" s="210">
        <f t="shared" si="763"/>
        <v>0.41013308763308765</v>
      </c>
      <c r="Z9691" s="211">
        <f t="shared" si="765"/>
        <v>0.44</v>
      </c>
      <c r="AA9691" s="178"/>
      <c r="AB9691" s="178"/>
      <c r="AC9691" s="178"/>
    </row>
    <row r="9692" spans="2:29" x14ac:dyDescent="0.35">
      <c r="B9692" s="222">
        <v>976900</v>
      </c>
      <c r="C9692" s="208">
        <v>420134</v>
      </c>
      <c r="D9692" s="309">
        <v>23107.37</v>
      </c>
      <c r="E9692" s="206">
        <v>33610.720000000001</v>
      </c>
      <c r="F9692" s="206">
        <v>37812.06</v>
      </c>
      <c r="G9692" s="205">
        <f t="shared" si="766"/>
        <v>0.43006858429726685</v>
      </c>
      <c r="H9692" s="207">
        <f t="shared" si="767"/>
        <v>0.45</v>
      </c>
      <c r="I9692" s="213">
        <v>400664</v>
      </c>
      <c r="J9692" s="213">
        <v>22036.52</v>
      </c>
      <c r="K9692" s="212">
        <v>32053.119999999999</v>
      </c>
      <c r="L9692" s="212">
        <v>36059.760000000002</v>
      </c>
      <c r="M9692" s="239">
        <f t="shared" si="764"/>
        <v>0.5152999999999156</v>
      </c>
      <c r="N9692" s="239"/>
      <c r="O9692" s="178"/>
      <c r="P9692" s="178"/>
      <c r="Q9692" s="178"/>
      <c r="R9692" s="178"/>
      <c r="S9692" s="178"/>
      <c r="T9692" s="178"/>
      <c r="U9692" s="178"/>
      <c r="V9692" s="178"/>
      <c r="W9692" s="178"/>
      <c r="X9692" s="178"/>
      <c r="Y9692" s="210">
        <f t="shared" si="763"/>
        <v>0.41013819224076159</v>
      </c>
      <c r="Z9692" s="211">
        <f t="shared" si="765"/>
        <v>0.46</v>
      </c>
      <c r="AA9692" s="178"/>
      <c r="AB9692" s="178"/>
      <c r="AC9692" s="178"/>
    </row>
    <row r="9693" spans="2:29" x14ac:dyDescent="0.35">
      <c r="B9693" s="222">
        <v>977000</v>
      </c>
      <c r="C9693" s="208">
        <v>420179</v>
      </c>
      <c r="D9693" s="309">
        <v>23109.84</v>
      </c>
      <c r="E9693" s="206">
        <v>33614.32</v>
      </c>
      <c r="F9693" s="206">
        <v>37816.11</v>
      </c>
      <c r="G9693" s="205">
        <f t="shared" si="766"/>
        <v>0.43007062436028659</v>
      </c>
      <c r="H9693" s="207">
        <f t="shared" si="767"/>
        <v>0.45</v>
      </c>
      <c r="I9693" s="213">
        <v>400708</v>
      </c>
      <c r="J9693" s="213">
        <v>22038.94</v>
      </c>
      <c r="K9693" s="212">
        <v>32056.639999999999</v>
      </c>
      <c r="L9693" s="212">
        <v>36063.72</v>
      </c>
      <c r="M9693" s="239">
        <f t="shared" si="764"/>
        <v>0.51520000000018629</v>
      </c>
      <c r="N9693" s="239"/>
      <c r="O9693" s="178"/>
      <c r="P9693" s="178"/>
      <c r="Q9693" s="178"/>
      <c r="R9693" s="178"/>
      <c r="S9693" s="178"/>
      <c r="T9693" s="178"/>
      <c r="U9693" s="178"/>
      <c r="V9693" s="178"/>
      <c r="W9693" s="178"/>
      <c r="X9693" s="178"/>
      <c r="Y9693" s="210">
        <f t="shared" si="763"/>
        <v>0.41014124872057317</v>
      </c>
      <c r="Z9693" s="211">
        <f t="shared" si="765"/>
        <v>0.44</v>
      </c>
      <c r="AA9693" s="178"/>
      <c r="AB9693" s="178"/>
      <c r="AC9693" s="178"/>
    </row>
    <row r="9694" spans="2:29" x14ac:dyDescent="0.35">
      <c r="B9694" s="222">
        <v>977100</v>
      </c>
      <c r="C9694" s="208">
        <v>420224</v>
      </c>
      <c r="D9694" s="309">
        <v>23112.32</v>
      </c>
      <c r="E9694" s="206">
        <v>33617.919999999998</v>
      </c>
      <c r="F9694" s="206">
        <v>37820.160000000003</v>
      </c>
      <c r="G9694" s="205">
        <f t="shared" si="766"/>
        <v>0.43007266400573124</v>
      </c>
      <c r="H9694" s="207">
        <f t="shared" si="767"/>
        <v>0.45</v>
      </c>
      <c r="I9694" s="213">
        <v>400754</v>
      </c>
      <c r="J9694" s="213">
        <v>22041.47</v>
      </c>
      <c r="K9694" s="212">
        <v>32060.32</v>
      </c>
      <c r="L9694" s="212">
        <v>36067.86</v>
      </c>
      <c r="M9694" s="239">
        <f t="shared" si="764"/>
        <v>0.51529999999984288</v>
      </c>
      <c r="N9694" s="239"/>
      <c r="O9694" s="178"/>
      <c r="P9694" s="178"/>
      <c r="Q9694" s="178"/>
      <c r="R9694" s="178"/>
      <c r="S9694" s="178"/>
      <c r="T9694" s="178"/>
      <c r="U9694" s="178"/>
      <c r="V9694" s="178"/>
      <c r="W9694" s="178"/>
      <c r="X9694" s="178"/>
      <c r="Y9694" s="210">
        <f t="shared" si="763"/>
        <v>0.41014635144816292</v>
      </c>
      <c r="Z9694" s="211">
        <f t="shared" si="765"/>
        <v>0.46</v>
      </c>
      <c r="AA9694" s="178"/>
      <c r="AB9694" s="178"/>
      <c r="AC9694" s="178"/>
    </row>
    <row r="9695" spans="2:29" x14ac:dyDescent="0.35">
      <c r="B9695" s="222">
        <v>977200</v>
      </c>
      <c r="C9695" s="208">
        <v>420269</v>
      </c>
      <c r="D9695" s="309">
        <v>23114.79</v>
      </c>
      <c r="E9695" s="206">
        <v>33621.519999999997</v>
      </c>
      <c r="F9695" s="206">
        <v>37824.21</v>
      </c>
      <c r="G9695" s="205">
        <f t="shared" si="766"/>
        <v>0.43007470323372904</v>
      </c>
      <c r="H9695" s="207">
        <f t="shared" si="767"/>
        <v>0.45</v>
      </c>
      <c r="I9695" s="213">
        <v>400798</v>
      </c>
      <c r="J9695" s="213">
        <v>22043.89</v>
      </c>
      <c r="K9695" s="212">
        <v>32063.84</v>
      </c>
      <c r="L9695" s="212">
        <v>36071.82</v>
      </c>
      <c r="M9695" s="239">
        <f t="shared" si="764"/>
        <v>0.51519999999996802</v>
      </c>
      <c r="N9695" s="239"/>
      <c r="O9695" s="178"/>
      <c r="P9695" s="178"/>
      <c r="Q9695" s="178"/>
      <c r="R9695" s="178"/>
      <c r="S9695" s="178"/>
      <c r="T9695" s="178"/>
      <c r="U9695" s="178"/>
      <c r="V9695" s="178"/>
      <c r="W9695" s="178"/>
      <c r="X9695" s="178"/>
      <c r="Y9695" s="210">
        <f t="shared" si="763"/>
        <v>0.41014940646745807</v>
      </c>
      <c r="Z9695" s="211">
        <f t="shared" si="765"/>
        <v>0.44</v>
      </c>
      <c r="AA9695" s="178"/>
      <c r="AB9695" s="178"/>
      <c r="AC9695" s="178"/>
    </row>
    <row r="9696" spans="2:29" x14ac:dyDescent="0.35">
      <c r="B9696" s="222">
        <v>977300</v>
      </c>
      <c r="C9696" s="208">
        <v>420314</v>
      </c>
      <c r="D9696" s="309">
        <v>23117.27</v>
      </c>
      <c r="E9696" s="206">
        <v>33625.120000000003</v>
      </c>
      <c r="F9696" s="206">
        <v>37828.26</v>
      </c>
      <c r="G9696" s="205">
        <f t="shared" si="766"/>
        <v>0.43007674204440804</v>
      </c>
      <c r="H9696" s="207">
        <f t="shared" si="767"/>
        <v>0.45</v>
      </c>
      <c r="I9696" s="213">
        <v>400844</v>
      </c>
      <c r="J9696" s="213">
        <v>22046.42</v>
      </c>
      <c r="K9696" s="212">
        <v>32067.52</v>
      </c>
      <c r="L9696" s="212">
        <v>36075.96</v>
      </c>
      <c r="M9696" s="239">
        <f t="shared" si="764"/>
        <v>0.51530000000027942</v>
      </c>
      <c r="N9696" s="239"/>
      <c r="O9696" s="178"/>
      <c r="P9696" s="178"/>
      <c r="Q9696" s="178"/>
      <c r="R9696" s="178"/>
      <c r="S9696" s="178"/>
      <c r="T9696" s="178"/>
      <c r="U9696" s="178"/>
      <c r="V9696" s="178"/>
      <c r="W9696" s="178"/>
      <c r="X9696" s="178"/>
      <c r="Y9696" s="210">
        <f t="shared" si="763"/>
        <v>0.41015450731607489</v>
      </c>
      <c r="Z9696" s="211">
        <f t="shared" si="765"/>
        <v>0.46</v>
      </c>
      <c r="AA9696" s="178"/>
      <c r="AB9696" s="178"/>
      <c r="AC9696" s="178"/>
    </row>
    <row r="9697" spans="2:29" x14ac:dyDescent="0.35">
      <c r="B9697" s="222">
        <v>977400</v>
      </c>
      <c r="C9697" s="208">
        <v>420359</v>
      </c>
      <c r="D9697" s="309">
        <v>23119.74</v>
      </c>
      <c r="E9697" s="206">
        <v>33628.720000000001</v>
      </c>
      <c r="F9697" s="206">
        <v>37832.31</v>
      </c>
      <c r="G9697" s="205">
        <f t="shared" si="766"/>
        <v>0.43007878043789644</v>
      </c>
      <c r="H9697" s="207">
        <f t="shared" si="767"/>
        <v>0.45</v>
      </c>
      <c r="I9697" s="213">
        <v>400888</v>
      </c>
      <c r="J9697" s="213">
        <v>22048.84</v>
      </c>
      <c r="K9697" s="212">
        <v>32071.040000000001</v>
      </c>
      <c r="L9697" s="212">
        <v>36079.919999999998</v>
      </c>
      <c r="M9697" s="239">
        <f t="shared" si="764"/>
        <v>0.51519999999982247</v>
      </c>
      <c r="N9697" s="239"/>
      <c r="O9697" s="178"/>
      <c r="P9697" s="178"/>
      <c r="Q9697" s="178"/>
      <c r="R9697" s="178"/>
      <c r="S9697" s="178"/>
      <c r="T9697" s="178"/>
      <c r="U9697" s="178"/>
      <c r="V9697" s="178"/>
      <c r="W9697" s="178"/>
      <c r="X9697" s="178"/>
      <c r="Y9697" s="210">
        <f t="shared" si="763"/>
        <v>0.41015756087579291</v>
      </c>
      <c r="Z9697" s="211">
        <f t="shared" si="765"/>
        <v>0.44</v>
      </c>
      <c r="AA9697" s="178"/>
      <c r="AB9697" s="178"/>
      <c r="AC9697" s="178"/>
    </row>
    <row r="9698" spans="2:29" x14ac:dyDescent="0.35">
      <c r="B9698" s="222">
        <v>977500</v>
      </c>
      <c r="C9698" s="208">
        <v>420404</v>
      </c>
      <c r="D9698" s="309">
        <v>23122.22</v>
      </c>
      <c r="E9698" s="206">
        <v>33632.32</v>
      </c>
      <c r="F9698" s="206">
        <v>37836.36</v>
      </c>
      <c r="G9698" s="205">
        <f t="shared" si="766"/>
        <v>0.43008081841432227</v>
      </c>
      <c r="H9698" s="207">
        <f t="shared" si="767"/>
        <v>0.45</v>
      </c>
      <c r="I9698" s="213">
        <v>400934</v>
      </c>
      <c r="J9698" s="213">
        <v>22051.37</v>
      </c>
      <c r="K9698" s="212">
        <v>32074.720000000001</v>
      </c>
      <c r="L9698" s="212">
        <v>36084.06</v>
      </c>
      <c r="M9698" s="239">
        <f t="shared" si="764"/>
        <v>0.51529999999955178</v>
      </c>
      <c r="N9698" s="239"/>
      <c r="O9698" s="178"/>
      <c r="P9698" s="178"/>
      <c r="Q9698" s="178"/>
      <c r="R9698" s="178"/>
      <c r="S9698" s="178"/>
      <c r="T9698" s="178"/>
      <c r="U9698" s="178"/>
      <c r="V9698" s="178"/>
      <c r="W9698" s="178"/>
      <c r="X9698" s="178"/>
      <c r="Y9698" s="210">
        <f t="shared" si="763"/>
        <v>0.41016265984654732</v>
      </c>
      <c r="Z9698" s="211">
        <f t="shared" si="765"/>
        <v>0.46</v>
      </c>
      <c r="AA9698" s="178"/>
      <c r="AB9698" s="178"/>
      <c r="AC9698" s="178"/>
    </row>
    <row r="9699" spans="2:29" x14ac:dyDescent="0.35">
      <c r="B9699" s="222">
        <v>977600</v>
      </c>
      <c r="C9699" s="208">
        <v>420449</v>
      </c>
      <c r="D9699" s="309">
        <v>23124.69</v>
      </c>
      <c r="E9699" s="206">
        <v>33635.919999999998</v>
      </c>
      <c r="F9699" s="206">
        <v>37840.410000000003</v>
      </c>
      <c r="G9699" s="205">
        <f t="shared" si="766"/>
        <v>0.4300828559738134</v>
      </c>
      <c r="H9699" s="207">
        <f t="shared" si="767"/>
        <v>0.45</v>
      </c>
      <c r="I9699" s="213">
        <v>400978</v>
      </c>
      <c r="J9699" s="213">
        <v>22053.79</v>
      </c>
      <c r="K9699" s="212">
        <v>32078.240000000002</v>
      </c>
      <c r="L9699" s="212">
        <v>36088.019999999997</v>
      </c>
      <c r="M9699" s="239">
        <f t="shared" si="764"/>
        <v>0.51519999999974975</v>
      </c>
      <c r="N9699" s="239"/>
      <c r="O9699" s="178"/>
      <c r="P9699" s="178"/>
      <c r="Q9699" s="178"/>
      <c r="R9699" s="178"/>
      <c r="S9699" s="178"/>
      <c r="T9699" s="178"/>
      <c r="U9699" s="178"/>
      <c r="V9699" s="178"/>
      <c r="W9699" s="178"/>
      <c r="X9699" s="178"/>
      <c r="Y9699" s="210">
        <f t="shared" si="763"/>
        <v>0.41016571194762685</v>
      </c>
      <c r="Z9699" s="211">
        <f t="shared" si="765"/>
        <v>0.44</v>
      </c>
      <c r="AA9699" s="178"/>
      <c r="AB9699" s="178"/>
      <c r="AC9699" s="178"/>
    </row>
    <row r="9700" spans="2:29" x14ac:dyDescent="0.35">
      <c r="B9700" s="222">
        <v>977700</v>
      </c>
      <c r="C9700" s="208">
        <v>420494</v>
      </c>
      <c r="D9700" s="309">
        <v>23127.17</v>
      </c>
      <c r="E9700" s="206">
        <v>33639.519999999997</v>
      </c>
      <c r="F9700" s="206">
        <v>37844.46</v>
      </c>
      <c r="G9700" s="205">
        <f t="shared" si="766"/>
        <v>0.43008489311649789</v>
      </c>
      <c r="H9700" s="207">
        <f t="shared" si="767"/>
        <v>0.45</v>
      </c>
      <c r="I9700" s="213">
        <v>401024</v>
      </c>
      <c r="J9700" s="213">
        <v>22056.32</v>
      </c>
      <c r="K9700" s="212">
        <v>32081.919999999998</v>
      </c>
      <c r="L9700" s="212">
        <v>36092.160000000003</v>
      </c>
      <c r="M9700" s="239">
        <f t="shared" si="764"/>
        <v>0.51529999999998832</v>
      </c>
      <c r="N9700" s="239"/>
      <c r="O9700" s="178"/>
      <c r="P9700" s="178"/>
      <c r="Q9700" s="178"/>
      <c r="R9700" s="178"/>
      <c r="S9700" s="178"/>
      <c r="T9700" s="178"/>
      <c r="U9700" s="178"/>
      <c r="V9700" s="178"/>
      <c r="W9700" s="178"/>
      <c r="X9700" s="178"/>
      <c r="Y9700" s="210">
        <f t="shared" si="763"/>
        <v>0.41017080904162834</v>
      </c>
      <c r="Z9700" s="211">
        <f t="shared" si="765"/>
        <v>0.46</v>
      </c>
      <c r="AA9700" s="178"/>
      <c r="AB9700" s="178"/>
      <c r="AC9700" s="178"/>
    </row>
    <row r="9701" spans="2:29" x14ac:dyDescent="0.35">
      <c r="B9701" s="222">
        <v>977800</v>
      </c>
      <c r="C9701" s="208">
        <v>420539</v>
      </c>
      <c r="D9701" s="309">
        <v>23129.64</v>
      </c>
      <c r="E9701" s="206">
        <v>33643.120000000003</v>
      </c>
      <c r="F9701" s="206">
        <v>37848.51</v>
      </c>
      <c r="G9701" s="205">
        <f t="shared" si="766"/>
        <v>0.43008692984250357</v>
      </c>
      <c r="H9701" s="207">
        <f t="shared" si="767"/>
        <v>0.45</v>
      </c>
      <c r="I9701" s="213">
        <v>401068</v>
      </c>
      <c r="J9701" s="213">
        <v>22058.74</v>
      </c>
      <c r="K9701" s="212">
        <v>32085.439999999999</v>
      </c>
      <c r="L9701" s="212">
        <v>36096.120000000003</v>
      </c>
      <c r="M9701" s="239">
        <f t="shared" si="764"/>
        <v>0.51520000000025901</v>
      </c>
      <c r="N9701" s="239"/>
      <c r="O9701" s="178"/>
      <c r="P9701" s="178"/>
      <c r="Q9701" s="178"/>
      <c r="R9701" s="178"/>
      <c r="S9701" s="178"/>
      <c r="T9701" s="178"/>
      <c r="U9701" s="178"/>
      <c r="V9701" s="178"/>
      <c r="W9701" s="178"/>
      <c r="X9701" s="178"/>
      <c r="Y9701" s="210">
        <f t="shared" si="763"/>
        <v>0.41017385968500714</v>
      </c>
      <c r="Z9701" s="211">
        <f t="shared" si="765"/>
        <v>0.44</v>
      </c>
      <c r="AA9701" s="178"/>
      <c r="AB9701" s="178"/>
      <c r="AC9701" s="178"/>
    </row>
    <row r="9702" spans="2:29" x14ac:dyDescent="0.35">
      <c r="B9702" s="222">
        <v>977900</v>
      </c>
      <c r="C9702" s="208">
        <v>420584</v>
      </c>
      <c r="D9702" s="309">
        <v>23132.12</v>
      </c>
      <c r="E9702" s="206">
        <v>33646.720000000001</v>
      </c>
      <c r="F9702" s="206">
        <v>37852.559999999998</v>
      </c>
      <c r="G9702" s="205">
        <f t="shared" si="766"/>
        <v>0.4300889661519583</v>
      </c>
      <c r="H9702" s="207">
        <f t="shared" si="767"/>
        <v>0.45</v>
      </c>
      <c r="I9702" s="213">
        <v>401114</v>
      </c>
      <c r="J9702" s="213">
        <v>22061.27</v>
      </c>
      <c r="K9702" s="212">
        <v>32089.119999999999</v>
      </c>
      <c r="L9702" s="212">
        <v>36100.26</v>
      </c>
      <c r="M9702" s="239">
        <f t="shared" si="764"/>
        <v>0.5152999999999156</v>
      </c>
      <c r="N9702" s="239"/>
      <c r="O9702" s="178"/>
      <c r="P9702" s="178"/>
      <c r="Q9702" s="178"/>
      <c r="R9702" s="178"/>
      <c r="S9702" s="178"/>
      <c r="T9702" s="178"/>
      <c r="U9702" s="178"/>
      <c r="V9702" s="178"/>
      <c r="W9702" s="178"/>
      <c r="X9702" s="178"/>
      <c r="Y9702" s="210">
        <f t="shared" si="763"/>
        <v>0.41017895490336437</v>
      </c>
      <c r="Z9702" s="211">
        <f t="shared" si="765"/>
        <v>0.46</v>
      </c>
      <c r="AA9702" s="178"/>
      <c r="AB9702" s="178"/>
      <c r="AC9702" s="178"/>
    </row>
    <row r="9703" spans="2:29" x14ac:dyDescent="0.35">
      <c r="B9703" s="222">
        <v>978000</v>
      </c>
      <c r="C9703" s="208">
        <v>420629</v>
      </c>
      <c r="D9703" s="309">
        <v>23134.59</v>
      </c>
      <c r="E9703" s="206">
        <v>33650.32</v>
      </c>
      <c r="F9703" s="206">
        <v>37856.61</v>
      </c>
      <c r="G9703" s="205">
        <f t="shared" si="766"/>
        <v>0.43009100204498979</v>
      </c>
      <c r="H9703" s="207">
        <f t="shared" si="767"/>
        <v>0.45</v>
      </c>
      <c r="I9703" s="213">
        <v>401158</v>
      </c>
      <c r="J9703" s="213">
        <v>22063.69</v>
      </c>
      <c r="K9703" s="212">
        <v>32092.639999999999</v>
      </c>
      <c r="L9703" s="212">
        <v>36104.22</v>
      </c>
      <c r="M9703" s="239">
        <f t="shared" si="764"/>
        <v>0.51520000000018629</v>
      </c>
      <c r="N9703" s="239"/>
      <c r="O9703" s="178"/>
      <c r="P9703" s="178"/>
      <c r="Q9703" s="178"/>
      <c r="R9703" s="178"/>
      <c r="S9703" s="178"/>
      <c r="T9703" s="178"/>
      <c r="U9703" s="178"/>
      <c r="V9703" s="178"/>
      <c r="W9703" s="178"/>
      <c r="X9703" s="178"/>
      <c r="Y9703" s="210">
        <f t="shared" si="763"/>
        <v>0.41018200408997957</v>
      </c>
      <c r="Z9703" s="211">
        <f t="shared" si="765"/>
        <v>0.44</v>
      </c>
      <c r="AA9703" s="178"/>
      <c r="AB9703" s="178"/>
      <c r="AC9703" s="178"/>
    </row>
    <row r="9704" spans="2:29" x14ac:dyDescent="0.35">
      <c r="B9704" s="222">
        <v>978100</v>
      </c>
      <c r="C9704" s="208">
        <v>420674</v>
      </c>
      <c r="D9704" s="309">
        <v>23137.07</v>
      </c>
      <c r="E9704" s="206">
        <v>33653.919999999998</v>
      </c>
      <c r="F9704" s="206">
        <v>37860.660000000003</v>
      </c>
      <c r="G9704" s="205">
        <f t="shared" si="766"/>
        <v>0.43009303752172579</v>
      </c>
      <c r="H9704" s="207">
        <f t="shared" si="767"/>
        <v>0.45</v>
      </c>
      <c r="I9704" s="213">
        <v>401204</v>
      </c>
      <c r="J9704" s="213">
        <v>22066.22</v>
      </c>
      <c r="K9704" s="212">
        <v>32096.32</v>
      </c>
      <c r="L9704" s="212">
        <v>36108.36</v>
      </c>
      <c r="M9704" s="239">
        <f t="shared" si="764"/>
        <v>0.51529999999984288</v>
      </c>
      <c r="N9704" s="239"/>
      <c r="O9704" s="178"/>
      <c r="P9704" s="178"/>
      <c r="Q9704" s="178"/>
      <c r="R9704" s="178"/>
      <c r="S9704" s="178"/>
      <c r="T9704" s="178"/>
      <c r="U9704" s="178"/>
      <c r="V9704" s="178"/>
      <c r="W9704" s="178"/>
      <c r="X9704" s="178"/>
      <c r="Y9704" s="210">
        <f t="shared" si="763"/>
        <v>0.41018709743380022</v>
      </c>
      <c r="Z9704" s="211">
        <f t="shared" si="765"/>
        <v>0.46</v>
      </c>
      <c r="AA9704" s="178"/>
      <c r="AB9704" s="178"/>
      <c r="AC9704" s="178"/>
    </row>
    <row r="9705" spans="2:29" x14ac:dyDescent="0.35">
      <c r="B9705" s="222">
        <v>978200</v>
      </c>
      <c r="C9705" s="208">
        <v>420719</v>
      </c>
      <c r="D9705" s="309">
        <v>23139.54</v>
      </c>
      <c r="E9705" s="206">
        <v>33657.519999999997</v>
      </c>
      <c r="F9705" s="206">
        <v>37864.71</v>
      </c>
      <c r="G9705" s="205">
        <f t="shared" si="766"/>
        <v>0.43009507258229401</v>
      </c>
      <c r="H9705" s="207">
        <f t="shared" si="767"/>
        <v>0.45</v>
      </c>
      <c r="I9705" s="213">
        <v>401248</v>
      </c>
      <c r="J9705" s="213">
        <v>22068.639999999999</v>
      </c>
      <c r="K9705" s="212">
        <v>32099.84</v>
      </c>
      <c r="L9705" s="212">
        <v>36112.32</v>
      </c>
      <c r="M9705" s="239">
        <f t="shared" si="764"/>
        <v>0.51519999999996802</v>
      </c>
      <c r="N9705" s="239"/>
      <c r="O9705" s="178"/>
      <c r="P9705" s="178"/>
      <c r="Q9705" s="178"/>
      <c r="R9705" s="178"/>
      <c r="S9705" s="178"/>
      <c r="T9705" s="178"/>
      <c r="U9705" s="178"/>
      <c r="V9705" s="178"/>
      <c r="W9705" s="178"/>
      <c r="X9705" s="178"/>
      <c r="Y9705" s="210">
        <f t="shared" si="763"/>
        <v>0.41019014516458802</v>
      </c>
      <c r="Z9705" s="211">
        <f t="shared" si="765"/>
        <v>0.44</v>
      </c>
      <c r="AA9705" s="178"/>
      <c r="AB9705" s="178"/>
      <c r="AC9705" s="178"/>
    </row>
    <row r="9706" spans="2:29" x14ac:dyDescent="0.35">
      <c r="B9706" s="222">
        <v>978300</v>
      </c>
      <c r="C9706" s="208">
        <v>420764</v>
      </c>
      <c r="D9706" s="309">
        <v>23142.02</v>
      </c>
      <c r="E9706" s="206">
        <v>33661.120000000003</v>
      </c>
      <c r="F9706" s="206">
        <v>37868.76</v>
      </c>
      <c r="G9706" s="205">
        <f t="shared" si="766"/>
        <v>0.43009710722682204</v>
      </c>
      <c r="H9706" s="207">
        <f t="shared" si="767"/>
        <v>0.45</v>
      </c>
      <c r="I9706" s="213">
        <v>401294</v>
      </c>
      <c r="J9706" s="213">
        <v>22071.17</v>
      </c>
      <c r="K9706" s="212">
        <v>32103.52</v>
      </c>
      <c r="L9706" s="212">
        <v>36116.46</v>
      </c>
      <c r="M9706" s="239">
        <f t="shared" si="764"/>
        <v>0.51530000000027942</v>
      </c>
      <c r="N9706" s="239"/>
      <c r="O9706" s="178"/>
      <c r="P9706" s="178"/>
      <c r="Q9706" s="178"/>
      <c r="R9706" s="178"/>
      <c r="S9706" s="178"/>
      <c r="T9706" s="178"/>
      <c r="U9706" s="178"/>
      <c r="V9706" s="178"/>
      <c r="W9706" s="178"/>
      <c r="X9706" s="178"/>
      <c r="Y9706" s="210">
        <f t="shared" si="763"/>
        <v>0.41019523663497903</v>
      </c>
      <c r="Z9706" s="211">
        <f t="shared" si="765"/>
        <v>0.46</v>
      </c>
      <c r="AA9706" s="178"/>
      <c r="AB9706" s="178"/>
      <c r="AC9706" s="178"/>
    </row>
    <row r="9707" spans="2:29" x14ac:dyDescent="0.35">
      <c r="B9707" s="222">
        <v>978400</v>
      </c>
      <c r="C9707" s="208">
        <v>420809</v>
      </c>
      <c r="D9707" s="309">
        <v>23144.49</v>
      </c>
      <c r="E9707" s="206">
        <v>33664.720000000001</v>
      </c>
      <c r="F9707" s="206">
        <v>37872.81</v>
      </c>
      <c r="G9707" s="205">
        <f t="shared" si="766"/>
        <v>0.43009914145543743</v>
      </c>
      <c r="H9707" s="207">
        <f t="shared" si="767"/>
        <v>0.45</v>
      </c>
      <c r="I9707" s="213">
        <v>401338</v>
      </c>
      <c r="J9707" s="213">
        <v>22073.59</v>
      </c>
      <c r="K9707" s="212">
        <v>32107.040000000001</v>
      </c>
      <c r="L9707" s="212">
        <v>36120.42</v>
      </c>
      <c r="M9707" s="239">
        <f t="shared" si="764"/>
        <v>0.51519999999982247</v>
      </c>
      <c r="N9707" s="239"/>
      <c r="O9707" s="178"/>
      <c r="P9707" s="178"/>
      <c r="Q9707" s="178"/>
      <c r="R9707" s="178"/>
      <c r="S9707" s="178"/>
      <c r="T9707" s="178"/>
      <c r="U9707" s="178"/>
      <c r="V9707" s="178"/>
      <c r="W9707" s="178"/>
      <c r="X9707" s="178"/>
      <c r="Y9707" s="210">
        <f t="shared" si="763"/>
        <v>0.4101982829108749</v>
      </c>
      <c r="Z9707" s="211">
        <f t="shared" si="765"/>
        <v>0.44</v>
      </c>
      <c r="AA9707" s="178"/>
      <c r="AB9707" s="178"/>
      <c r="AC9707" s="178"/>
    </row>
    <row r="9708" spans="2:29" x14ac:dyDescent="0.35">
      <c r="B9708" s="222">
        <v>978500</v>
      </c>
      <c r="C9708" s="208">
        <v>420854</v>
      </c>
      <c r="D9708" s="309">
        <v>23146.97</v>
      </c>
      <c r="E9708" s="206">
        <v>33668.32</v>
      </c>
      <c r="F9708" s="206">
        <v>37876.86</v>
      </c>
      <c r="G9708" s="205">
        <f t="shared" si="766"/>
        <v>0.43010117526826774</v>
      </c>
      <c r="H9708" s="207">
        <f t="shared" si="767"/>
        <v>0.45</v>
      </c>
      <c r="I9708" s="213">
        <v>401384</v>
      </c>
      <c r="J9708" s="213">
        <v>22076.12</v>
      </c>
      <c r="K9708" s="212">
        <v>32110.720000000001</v>
      </c>
      <c r="L9708" s="212">
        <v>36124.559999999998</v>
      </c>
      <c r="M9708" s="239">
        <f t="shared" si="764"/>
        <v>0.51529999999955178</v>
      </c>
      <c r="N9708" s="239"/>
      <c r="O9708" s="178"/>
      <c r="P9708" s="178"/>
      <c r="Q9708" s="178"/>
      <c r="R9708" s="178"/>
      <c r="S9708" s="178"/>
      <c r="T9708" s="178"/>
      <c r="U9708" s="178"/>
      <c r="V9708" s="178"/>
      <c r="W9708" s="178"/>
      <c r="X9708" s="178"/>
      <c r="Y9708" s="210">
        <f t="shared" si="763"/>
        <v>0.41020337250894223</v>
      </c>
      <c r="Z9708" s="211">
        <f t="shared" si="765"/>
        <v>0.46</v>
      </c>
      <c r="AA9708" s="178"/>
      <c r="AB9708" s="178"/>
      <c r="AC9708" s="178"/>
    </row>
    <row r="9709" spans="2:29" x14ac:dyDescent="0.35">
      <c r="B9709" s="222">
        <v>978600</v>
      </c>
      <c r="C9709" s="208">
        <v>420899</v>
      </c>
      <c r="D9709" s="309">
        <v>23149.439999999999</v>
      </c>
      <c r="E9709" s="206">
        <v>33671.919999999998</v>
      </c>
      <c r="F9709" s="206">
        <v>37880.910000000003</v>
      </c>
      <c r="G9709" s="205">
        <f t="shared" si="766"/>
        <v>0.43010320866544044</v>
      </c>
      <c r="H9709" s="207">
        <f t="shared" si="767"/>
        <v>0.45</v>
      </c>
      <c r="I9709" s="213">
        <v>401428</v>
      </c>
      <c r="J9709" s="213">
        <v>22078.54</v>
      </c>
      <c r="K9709" s="212">
        <v>32114.240000000002</v>
      </c>
      <c r="L9709" s="212">
        <v>36128.519999999997</v>
      </c>
      <c r="M9709" s="239">
        <f t="shared" si="764"/>
        <v>0.51519999999974975</v>
      </c>
      <c r="N9709" s="239"/>
      <c r="O9709" s="178"/>
      <c r="P9709" s="178"/>
      <c r="Q9709" s="178"/>
      <c r="R9709" s="178"/>
      <c r="S9709" s="178"/>
      <c r="T9709" s="178"/>
      <c r="U9709" s="178"/>
      <c r="V9709" s="178"/>
      <c r="W9709" s="178"/>
      <c r="X9709" s="178"/>
      <c r="Y9709" s="210">
        <f t="shared" si="763"/>
        <v>0.41020641733088087</v>
      </c>
      <c r="Z9709" s="211">
        <f t="shared" si="765"/>
        <v>0.44</v>
      </c>
      <c r="AA9709" s="178"/>
      <c r="AB9709" s="178"/>
      <c r="AC9709" s="178"/>
    </row>
    <row r="9710" spans="2:29" x14ac:dyDescent="0.35">
      <c r="B9710" s="222">
        <v>978700</v>
      </c>
      <c r="C9710" s="208">
        <v>420944</v>
      </c>
      <c r="D9710" s="309">
        <v>23151.919999999998</v>
      </c>
      <c r="E9710" s="206">
        <v>33675.519999999997</v>
      </c>
      <c r="F9710" s="206">
        <v>37884.959999999999</v>
      </c>
      <c r="G9710" s="205">
        <f t="shared" si="766"/>
        <v>0.43010524164708286</v>
      </c>
      <c r="H9710" s="207">
        <f t="shared" si="767"/>
        <v>0.45</v>
      </c>
      <c r="I9710" s="213">
        <v>401474</v>
      </c>
      <c r="J9710" s="213">
        <v>22081.07</v>
      </c>
      <c r="K9710" s="212">
        <v>32117.919999999998</v>
      </c>
      <c r="L9710" s="212">
        <v>36132.660000000003</v>
      </c>
      <c r="M9710" s="239">
        <f t="shared" si="764"/>
        <v>0.51529999999998832</v>
      </c>
      <c r="N9710" s="239"/>
      <c r="O9710" s="178"/>
      <c r="P9710" s="178"/>
      <c r="Q9710" s="178"/>
      <c r="R9710" s="178"/>
      <c r="S9710" s="178"/>
      <c r="T9710" s="178"/>
      <c r="U9710" s="178"/>
      <c r="V9710" s="178"/>
      <c r="W9710" s="178"/>
      <c r="X9710" s="178"/>
      <c r="Y9710" s="210">
        <f t="shared" si="763"/>
        <v>0.41021150505772963</v>
      </c>
      <c r="Z9710" s="211">
        <f t="shared" si="765"/>
        <v>0.46</v>
      </c>
      <c r="AA9710" s="178"/>
      <c r="AB9710" s="178"/>
      <c r="AC9710" s="178"/>
    </row>
    <row r="9711" spans="2:29" x14ac:dyDescent="0.35">
      <c r="B9711" s="222">
        <v>978800</v>
      </c>
      <c r="C9711" s="208">
        <v>420989</v>
      </c>
      <c r="D9711" s="309">
        <v>23154.39</v>
      </c>
      <c r="E9711" s="206">
        <v>33679.120000000003</v>
      </c>
      <c r="F9711" s="206">
        <v>37889.01</v>
      </c>
      <c r="G9711" s="205">
        <f t="shared" si="766"/>
        <v>0.43010727421332245</v>
      </c>
      <c r="H9711" s="207">
        <f t="shared" si="767"/>
        <v>0.45</v>
      </c>
      <c r="I9711" s="213">
        <v>401518</v>
      </c>
      <c r="J9711" s="213">
        <v>22083.49</v>
      </c>
      <c r="K9711" s="212">
        <v>32121.439999999999</v>
      </c>
      <c r="L9711" s="212">
        <v>36136.620000000003</v>
      </c>
      <c r="M9711" s="239">
        <f t="shared" si="764"/>
        <v>0.51520000000025901</v>
      </c>
      <c r="N9711" s="239"/>
      <c r="O9711" s="178"/>
      <c r="P9711" s="178"/>
      <c r="Q9711" s="178"/>
      <c r="R9711" s="178"/>
      <c r="S9711" s="178"/>
      <c r="T9711" s="178"/>
      <c r="U9711" s="178"/>
      <c r="V9711" s="178"/>
      <c r="W9711" s="178"/>
      <c r="X9711" s="178"/>
      <c r="Y9711" s="210">
        <f t="shared" si="763"/>
        <v>0.4102145484266449</v>
      </c>
      <c r="Z9711" s="211">
        <f t="shared" si="765"/>
        <v>0.44</v>
      </c>
      <c r="AA9711" s="178"/>
      <c r="AB9711" s="178"/>
      <c r="AC9711" s="178"/>
    </row>
    <row r="9712" spans="2:29" x14ac:dyDescent="0.35">
      <c r="B9712" s="222">
        <v>978900</v>
      </c>
      <c r="C9712" s="208">
        <v>421034</v>
      </c>
      <c r="D9712" s="309">
        <v>23156.87</v>
      </c>
      <c r="E9712" s="206">
        <v>33682.720000000001</v>
      </c>
      <c r="F9712" s="206">
        <v>37893.06</v>
      </c>
      <c r="G9712" s="205">
        <f t="shared" si="766"/>
        <v>0.43010930636428646</v>
      </c>
      <c r="H9712" s="207">
        <f t="shared" si="767"/>
        <v>0.45</v>
      </c>
      <c r="I9712" s="213">
        <v>401564</v>
      </c>
      <c r="J9712" s="213">
        <v>22086.02</v>
      </c>
      <c r="K9712" s="212">
        <v>32125.119999999999</v>
      </c>
      <c r="L9712" s="212">
        <v>36140.76</v>
      </c>
      <c r="M9712" s="239">
        <f t="shared" si="764"/>
        <v>0.5152999999999156</v>
      </c>
      <c r="N9712" s="239"/>
      <c r="O9712" s="178"/>
      <c r="P9712" s="178"/>
      <c r="Q9712" s="178"/>
      <c r="R9712" s="178"/>
      <c r="S9712" s="178"/>
      <c r="T9712" s="178"/>
      <c r="U9712" s="178"/>
      <c r="V9712" s="178"/>
      <c r="W9712" s="178"/>
      <c r="X9712" s="178"/>
      <c r="Y9712" s="210">
        <f t="shared" si="763"/>
        <v>0.41021963428337932</v>
      </c>
      <c r="Z9712" s="211">
        <f t="shared" si="765"/>
        <v>0.46</v>
      </c>
      <c r="AA9712" s="178"/>
      <c r="AB9712" s="178"/>
      <c r="AC9712" s="178"/>
    </row>
    <row r="9713" spans="2:29" x14ac:dyDescent="0.35">
      <c r="B9713" s="222">
        <v>979000</v>
      </c>
      <c r="C9713" s="208">
        <v>421079</v>
      </c>
      <c r="D9713" s="309">
        <v>23159.34</v>
      </c>
      <c r="E9713" s="206">
        <v>33686.32</v>
      </c>
      <c r="F9713" s="206">
        <v>37897.11</v>
      </c>
      <c r="G9713" s="205">
        <f t="shared" si="766"/>
        <v>0.43011133810010216</v>
      </c>
      <c r="H9713" s="207">
        <f t="shared" si="767"/>
        <v>0.45</v>
      </c>
      <c r="I9713" s="213">
        <v>401608</v>
      </c>
      <c r="J9713" s="213">
        <v>22088.44</v>
      </c>
      <c r="K9713" s="212">
        <v>32128.639999999999</v>
      </c>
      <c r="L9713" s="212">
        <v>36144.720000000001</v>
      </c>
      <c r="M9713" s="239">
        <f t="shared" si="764"/>
        <v>0.51520000000018629</v>
      </c>
      <c r="N9713" s="239"/>
      <c r="O9713" s="178"/>
      <c r="P9713" s="178"/>
      <c r="Q9713" s="178"/>
      <c r="R9713" s="178"/>
      <c r="S9713" s="178"/>
      <c r="T9713" s="178"/>
      <c r="U9713" s="178"/>
      <c r="V9713" s="178"/>
      <c r="W9713" s="178"/>
      <c r="X9713" s="178"/>
      <c r="Y9713" s="210">
        <f t="shared" si="763"/>
        <v>0.41022267620020431</v>
      </c>
      <c r="Z9713" s="211">
        <f t="shared" si="765"/>
        <v>0.44</v>
      </c>
      <c r="AA9713" s="178"/>
      <c r="AB9713" s="178"/>
      <c r="AC9713" s="178"/>
    </row>
    <row r="9714" spans="2:29" x14ac:dyDescent="0.35">
      <c r="B9714" s="222">
        <v>979100</v>
      </c>
      <c r="C9714" s="208">
        <v>421124</v>
      </c>
      <c r="D9714" s="309">
        <v>23161.82</v>
      </c>
      <c r="E9714" s="206">
        <v>33689.919999999998</v>
      </c>
      <c r="F9714" s="206">
        <v>37901.160000000003</v>
      </c>
      <c r="G9714" s="205">
        <f t="shared" si="766"/>
        <v>0.43011336942089673</v>
      </c>
      <c r="H9714" s="207">
        <f t="shared" si="767"/>
        <v>0.45</v>
      </c>
      <c r="I9714" s="213">
        <v>401654</v>
      </c>
      <c r="J9714" s="213">
        <v>22090.97</v>
      </c>
      <c r="K9714" s="212">
        <v>32132.32</v>
      </c>
      <c r="L9714" s="212">
        <v>36148.86</v>
      </c>
      <c r="M9714" s="239">
        <f t="shared" si="764"/>
        <v>0.51529999999984288</v>
      </c>
      <c r="N9714" s="239"/>
      <c r="O9714" s="178"/>
      <c r="P9714" s="178"/>
      <c r="Q9714" s="178"/>
      <c r="R9714" s="178"/>
      <c r="S9714" s="178"/>
      <c r="T9714" s="178"/>
      <c r="U9714" s="178"/>
      <c r="V9714" s="178"/>
      <c r="W9714" s="178"/>
      <c r="X9714" s="178"/>
      <c r="Y9714" s="210">
        <f t="shared" si="763"/>
        <v>0.41022776018792767</v>
      </c>
      <c r="Z9714" s="211">
        <f t="shared" si="765"/>
        <v>0.46</v>
      </c>
      <c r="AA9714" s="178"/>
      <c r="AB9714" s="178"/>
      <c r="AC9714" s="178"/>
    </row>
    <row r="9715" spans="2:29" x14ac:dyDescent="0.35">
      <c r="B9715" s="222">
        <v>979200</v>
      </c>
      <c r="C9715" s="208">
        <v>421169</v>
      </c>
      <c r="D9715" s="309">
        <v>23164.29</v>
      </c>
      <c r="E9715" s="206">
        <v>33693.519999999997</v>
      </c>
      <c r="F9715" s="206">
        <v>37905.21</v>
      </c>
      <c r="G9715" s="205">
        <f t="shared" si="766"/>
        <v>0.4301154003267974</v>
      </c>
      <c r="H9715" s="207">
        <f t="shared" si="767"/>
        <v>0.45</v>
      </c>
      <c r="I9715" s="213">
        <v>401698</v>
      </c>
      <c r="J9715" s="213">
        <v>22093.39</v>
      </c>
      <c r="K9715" s="212">
        <v>32135.84</v>
      </c>
      <c r="L9715" s="212">
        <v>36152.82</v>
      </c>
      <c r="M9715" s="239">
        <f t="shared" si="764"/>
        <v>0.51519999999996802</v>
      </c>
      <c r="N9715" s="239"/>
      <c r="O9715" s="178"/>
      <c r="P9715" s="178"/>
      <c r="Q9715" s="178"/>
      <c r="R9715" s="178"/>
      <c r="S9715" s="178"/>
      <c r="T9715" s="178"/>
      <c r="U9715" s="178"/>
      <c r="V9715" s="178"/>
      <c r="W9715" s="178"/>
      <c r="X9715" s="178"/>
      <c r="Y9715" s="210">
        <f t="shared" si="763"/>
        <v>0.4102308006535948</v>
      </c>
      <c r="Z9715" s="211">
        <f t="shared" si="765"/>
        <v>0.44</v>
      </c>
      <c r="AA9715" s="178"/>
      <c r="AB9715" s="178"/>
      <c r="AC9715" s="178"/>
    </row>
    <row r="9716" spans="2:29" x14ac:dyDescent="0.35">
      <c r="B9716" s="222">
        <v>979300</v>
      </c>
      <c r="C9716" s="208">
        <v>421214</v>
      </c>
      <c r="D9716" s="309">
        <v>23166.77</v>
      </c>
      <c r="E9716" s="206">
        <v>33697.120000000003</v>
      </c>
      <c r="F9716" s="206">
        <v>37909.26</v>
      </c>
      <c r="G9716" s="205">
        <f t="shared" si="766"/>
        <v>0.43011743081793119</v>
      </c>
      <c r="H9716" s="207">
        <f t="shared" si="767"/>
        <v>0.45</v>
      </c>
      <c r="I9716" s="213">
        <v>401744</v>
      </c>
      <c r="J9716" s="213">
        <v>22095.919999999998</v>
      </c>
      <c r="K9716" s="212">
        <v>32139.52</v>
      </c>
      <c r="L9716" s="212">
        <v>36156.959999999999</v>
      </c>
      <c r="M9716" s="239">
        <f t="shared" si="764"/>
        <v>0.51530000000027942</v>
      </c>
      <c r="N9716" s="239"/>
      <c r="O9716" s="178"/>
      <c r="P9716" s="178"/>
      <c r="Q9716" s="178"/>
      <c r="R9716" s="178"/>
      <c r="S9716" s="178"/>
      <c r="T9716" s="178"/>
      <c r="U9716" s="178"/>
      <c r="V9716" s="178"/>
      <c r="W9716" s="178"/>
      <c r="X9716" s="178"/>
      <c r="Y9716" s="210">
        <f t="shared" si="763"/>
        <v>0.41023588277340955</v>
      </c>
      <c r="Z9716" s="211">
        <f t="shared" si="765"/>
        <v>0.46</v>
      </c>
      <c r="AA9716" s="178"/>
      <c r="AB9716" s="178"/>
      <c r="AC9716" s="178"/>
    </row>
    <row r="9717" spans="2:29" x14ac:dyDescent="0.35">
      <c r="B9717" s="222">
        <v>979400</v>
      </c>
      <c r="C9717" s="208">
        <v>421259</v>
      </c>
      <c r="D9717" s="309">
        <v>23169.24</v>
      </c>
      <c r="E9717" s="206">
        <v>33700.720000000001</v>
      </c>
      <c r="F9717" s="206">
        <v>37913.31</v>
      </c>
      <c r="G9717" s="205">
        <f t="shared" si="766"/>
        <v>0.43011946089442515</v>
      </c>
      <c r="H9717" s="207">
        <f t="shared" si="767"/>
        <v>0.45</v>
      </c>
      <c r="I9717" s="213">
        <v>401788</v>
      </c>
      <c r="J9717" s="213">
        <v>22098.34</v>
      </c>
      <c r="K9717" s="212">
        <v>32143.040000000001</v>
      </c>
      <c r="L9717" s="212">
        <v>36160.92</v>
      </c>
      <c r="M9717" s="239">
        <f t="shared" si="764"/>
        <v>0.51519999999982247</v>
      </c>
      <c r="N9717" s="239"/>
      <c r="O9717" s="178"/>
      <c r="P9717" s="178"/>
      <c r="Q9717" s="178"/>
      <c r="R9717" s="178"/>
      <c r="S9717" s="178"/>
      <c r="T9717" s="178"/>
      <c r="U9717" s="178"/>
      <c r="V9717" s="178"/>
      <c r="W9717" s="178"/>
      <c r="X9717" s="178"/>
      <c r="Y9717" s="210">
        <f t="shared" si="763"/>
        <v>0.4102389217888503</v>
      </c>
      <c r="Z9717" s="211">
        <f t="shared" si="765"/>
        <v>0.44</v>
      </c>
      <c r="AA9717" s="178"/>
      <c r="AB9717" s="178"/>
      <c r="AC9717" s="178"/>
    </row>
    <row r="9718" spans="2:29" x14ac:dyDescent="0.35">
      <c r="B9718" s="222">
        <v>979500</v>
      </c>
      <c r="C9718" s="208">
        <v>421304</v>
      </c>
      <c r="D9718" s="309">
        <v>23171.72</v>
      </c>
      <c r="E9718" s="206">
        <v>33704.32</v>
      </c>
      <c r="F9718" s="206">
        <v>37917.360000000001</v>
      </c>
      <c r="G9718" s="205">
        <f t="shared" si="766"/>
        <v>0.43012149055640631</v>
      </c>
      <c r="H9718" s="207">
        <f t="shared" si="767"/>
        <v>0.45</v>
      </c>
      <c r="I9718" s="213">
        <v>401834</v>
      </c>
      <c r="J9718" s="213">
        <v>22100.87</v>
      </c>
      <c r="K9718" s="212">
        <v>32146.720000000001</v>
      </c>
      <c r="L9718" s="212">
        <v>36165.06</v>
      </c>
      <c r="M9718" s="239">
        <f t="shared" si="764"/>
        <v>0.51529999999955178</v>
      </c>
      <c r="N9718" s="239"/>
      <c r="O9718" s="178"/>
      <c r="P9718" s="178"/>
      <c r="Q9718" s="178"/>
      <c r="R9718" s="178"/>
      <c r="S9718" s="178"/>
      <c r="T9718" s="178"/>
      <c r="U9718" s="178"/>
      <c r="V9718" s="178"/>
      <c r="W9718" s="178"/>
      <c r="X9718" s="178"/>
      <c r="Y9718" s="210">
        <f t="shared" si="763"/>
        <v>0.41024400204185807</v>
      </c>
      <c r="Z9718" s="211">
        <f t="shared" si="765"/>
        <v>0.46</v>
      </c>
      <c r="AA9718" s="178"/>
      <c r="AB9718" s="178"/>
      <c r="AC9718" s="178"/>
    </row>
    <row r="9719" spans="2:29" x14ac:dyDescent="0.35">
      <c r="B9719" s="222">
        <v>979600</v>
      </c>
      <c r="C9719" s="208">
        <v>421349</v>
      </c>
      <c r="D9719" s="309">
        <v>23174.19</v>
      </c>
      <c r="E9719" s="206">
        <v>33707.919999999998</v>
      </c>
      <c r="F9719" s="206">
        <v>37921.410000000003</v>
      </c>
      <c r="G9719" s="205">
        <f t="shared" si="766"/>
        <v>0.43012351980400165</v>
      </c>
      <c r="H9719" s="207">
        <f t="shared" si="767"/>
        <v>0.45</v>
      </c>
      <c r="I9719" s="213">
        <v>401878</v>
      </c>
      <c r="J9719" s="213">
        <v>22103.29</v>
      </c>
      <c r="K9719" s="212">
        <v>32150.240000000002</v>
      </c>
      <c r="L9719" s="212">
        <v>36169.019999999997</v>
      </c>
      <c r="M9719" s="239">
        <f t="shared" si="764"/>
        <v>0.51519999999974975</v>
      </c>
      <c r="N9719" s="239"/>
      <c r="O9719" s="178"/>
      <c r="P9719" s="178"/>
      <c r="Q9719" s="178"/>
      <c r="R9719" s="178"/>
      <c r="S9719" s="178"/>
      <c r="T9719" s="178"/>
      <c r="U9719" s="178"/>
      <c r="V9719" s="178"/>
      <c r="W9719" s="178"/>
      <c r="X9719" s="178"/>
      <c r="Y9719" s="210">
        <f t="shared" si="763"/>
        <v>0.41024703960800324</v>
      </c>
      <c r="Z9719" s="211">
        <f t="shared" si="765"/>
        <v>0.44</v>
      </c>
      <c r="AA9719" s="178"/>
      <c r="AB9719" s="178"/>
      <c r="AC9719" s="178"/>
    </row>
    <row r="9720" spans="2:29" x14ac:dyDescent="0.35">
      <c r="B9720" s="222">
        <v>979700</v>
      </c>
      <c r="C9720" s="208">
        <v>421394</v>
      </c>
      <c r="D9720" s="309">
        <v>23176.67</v>
      </c>
      <c r="E9720" s="206">
        <v>33711.519999999997</v>
      </c>
      <c r="F9720" s="206">
        <v>37925.46</v>
      </c>
      <c r="G9720" s="205">
        <f t="shared" si="766"/>
        <v>0.43012554863733798</v>
      </c>
      <c r="H9720" s="207">
        <f t="shared" si="767"/>
        <v>0.45</v>
      </c>
      <c r="I9720" s="213">
        <v>401924</v>
      </c>
      <c r="J9720" s="213">
        <v>22105.82</v>
      </c>
      <c r="K9720" s="212">
        <v>32153.919999999998</v>
      </c>
      <c r="L9720" s="212">
        <v>36173.160000000003</v>
      </c>
      <c r="M9720" s="239">
        <f t="shared" si="764"/>
        <v>0.51529999999998832</v>
      </c>
      <c r="N9720" s="239"/>
      <c r="O9720" s="178"/>
      <c r="P9720" s="178"/>
      <c r="Q9720" s="178"/>
      <c r="R9720" s="178"/>
      <c r="S9720" s="178"/>
      <c r="T9720" s="178"/>
      <c r="U9720" s="178"/>
      <c r="V9720" s="178"/>
      <c r="W9720" s="178"/>
      <c r="X9720" s="178"/>
      <c r="Y9720" s="210">
        <f t="shared" si="763"/>
        <v>0.4102521179953047</v>
      </c>
      <c r="Z9720" s="211">
        <f t="shared" si="765"/>
        <v>0.46</v>
      </c>
      <c r="AA9720" s="178"/>
      <c r="AB9720" s="178"/>
      <c r="AC9720" s="178"/>
    </row>
    <row r="9721" spans="2:29" x14ac:dyDescent="0.35">
      <c r="B9721" s="222">
        <v>979800</v>
      </c>
      <c r="C9721" s="208">
        <v>421439</v>
      </c>
      <c r="D9721" s="309">
        <v>23179.14</v>
      </c>
      <c r="E9721" s="206">
        <v>33715.120000000003</v>
      </c>
      <c r="F9721" s="206">
        <v>37929.51</v>
      </c>
      <c r="G9721" s="205">
        <f t="shared" si="766"/>
        <v>0.43012757705654214</v>
      </c>
      <c r="H9721" s="207">
        <f t="shared" si="767"/>
        <v>0.45</v>
      </c>
      <c r="I9721" s="213">
        <v>401968</v>
      </c>
      <c r="J9721" s="213">
        <v>22108.240000000002</v>
      </c>
      <c r="K9721" s="212">
        <v>32157.439999999999</v>
      </c>
      <c r="L9721" s="212">
        <v>36177.120000000003</v>
      </c>
      <c r="M9721" s="239">
        <f t="shared" si="764"/>
        <v>0.51520000000025901</v>
      </c>
      <c r="N9721" s="239"/>
      <c r="O9721" s="178"/>
      <c r="P9721" s="178"/>
      <c r="Q9721" s="178"/>
      <c r="R9721" s="178"/>
      <c r="S9721" s="178"/>
      <c r="T9721" s="178"/>
      <c r="U9721" s="178"/>
      <c r="V9721" s="178"/>
      <c r="W9721" s="178"/>
      <c r="X9721" s="178"/>
      <c r="Y9721" s="210">
        <f t="shared" si="763"/>
        <v>0.41025515411308433</v>
      </c>
      <c r="Z9721" s="211">
        <f t="shared" si="765"/>
        <v>0.44</v>
      </c>
      <c r="AA9721" s="178"/>
      <c r="AB9721" s="178"/>
      <c r="AC9721" s="178"/>
    </row>
    <row r="9722" spans="2:29" x14ac:dyDescent="0.35">
      <c r="B9722" s="222">
        <v>979900</v>
      </c>
      <c r="C9722" s="208">
        <v>421484</v>
      </c>
      <c r="D9722" s="309">
        <v>23181.62</v>
      </c>
      <c r="E9722" s="206">
        <v>33718.720000000001</v>
      </c>
      <c r="F9722" s="206">
        <v>37933.56</v>
      </c>
      <c r="G9722" s="205">
        <f t="shared" si="766"/>
        <v>0.43012960506174097</v>
      </c>
      <c r="H9722" s="207">
        <f t="shared" si="767"/>
        <v>0.45</v>
      </c>
      <c r="I9722" s="213">
        <v>402014</v>
      </c>
      <c r="J9722" s="213">
        <v>22110.77</v>
      </c>
      <c r="K9722" s="212">
        <v>32161.119999999999</v>
      </c>
      <c r="L9722" s="212">
        <v>36181.26</v>
      </c>
      <c r="M9722" s="239">
        <f t="shared" si="764"/>
        <v>0.5152999999999156</v>
      </c>
      <c r="N9722" s="239"/>
      <c r="O9722" s="178"/>
      <c r="P9722" s="178"/>
      <c r="Q9722" s="178"/>
      <c r="R9722" s="178"/>
      <c r="S9722" s="178"/>
      <c r="T9722" s="178"/>
      <c r="U9722" s="178"/>
      <c r="V9722" s="178"/>
      <c r="W9722" s="178"/>
      <c r="X9722" s="178"/>
      <c r="Y9722" s="210">
        <f t="shared" si="763"/>
        <v>0.41026023063577916</v>
      </c>
      <c r="Z9722" s="211">
        <f t="shared" si="765"/>
        <v>0.46</v>
      </c>
      <c r="AA9722" s="178"/>
      <c r="AB9722" s="178"/>
      <c r="AC9722" s="178"/>
    </row>
    <row r="9723" spans="2:29" x14ac:dyDescent="0.35">
      <c r="B9723" s="222">
        <v>980000</v>
      </c>
      <c r="C9723" s="208">
        <v>421529</v>
      </c>
      <c r="D9723" s="309">
        <v>23184.09</v>
      </c>
      <c r="E9723" s="206">
        <v>33722.32</v>
      </c>
      <c r="F9723" s="206">
        <v>37937.61</v>
      </c>
      <c r="G9723" s="205">
        <f t="shared" si="766"/>
        <v>0.4301316326530612</v>
      </c>
      <c r="H9723" s="207">
        <f t="shared" si="767"/>
        <v>0.45</v>
      </c>
      <c r="I9723" s="213">
        <v>402058</v>
      </c>
      <c r="J9723" s="213">
        <v>22113.19</v>
      </c>
      <c r="K9723" s="212">
        <v>32164.639999999999</v>
      </c>
      <c r="L9723" s="212">
        <v>36185.22</v>
      </c>
      <c r="M9723" s="239">
        <f t="shared" si="764"/>
        <v>0.51520000000018629</v>
      </c>
      <c r="N9723" s="239"/>
      <c r="O9723" s="178"/>
      <c r="P9723" s="178"/>
      <c r="Q9723" s="178"/>
      <c r="R9723" s="178"/>
      <c r="S9723" s="178"/>
      <c r="T9723" s="178"/>
      <c r="U9723" s="178"/>
      <c r="V9723" s="178"/>
      <c r="W9723" s="178"/>
      <c r="X9723" s="178"/>
      <c r="Y9723" s="210">
        <f t="shared" si="763"/>
        <v>0.41026326530612245</v>
      </c>
      <c r="Z9723" s="211">
        <f t="shared" si="765"/>
        <v>0.44</v>
      </c>
      <c r="AA9723" s="178"/>
      <c r="AB9723" s="178"/>
      <c r="AC9723" s="178"/>
    </row>
    <row r="9724" spans="2:29" x14ac:dyDescent="0.35">
      <c r="B9724" s="222">
        <v>980100</v>
      </c>
      <c r="C9724" s="208">
        <v>421574</v>
      </c>
      <c r="D9724" s="309">
        <v>23186.57</v>
      </c>
      <c r="E9724" s="206">
        <v>33725.919999999998</v>
      </c>
      <c r="F9724" s="206">
        <v>37941.660000000003</v>
      </c>
      <c r="G9724" s="205">
        <f t="shared" si="766"/>
        <v>0.43013365983062951</v>
      </c>
      <c r="H9724" s="207">
        <f t="shared" si="767"/>
        <v>0.45</v>
      </c>
      <c r="I9724" s="213">
        <v>402104</v>
      </c>
      <c r="J9724" s="213">
        <v>22115.72</v>
      </c>
      <c r="K9724" s="212">
        <v>32168.32</v>
      </c>
      <c r="L9724" s="212">
        <v>36189.360000000001</v>
      </c>
      <c r="M9724" s="239">
        <f t="shared" si="764"/>
        <v>0.51529999999984288</v>
      </c>
      <c r="N9724" s="239"/>
      <c r="O9724" s="178"/>
      <c r="P9724" s="178"/>
      <c r="Q9724" s="178"/>
      <c r="R9724" s="178"/>
      <c r="S9724" s="178"/>
      <c r="T9724" s="178"/>
      <c r="U9724" s="178"/>
      <c r="V9724" s="178"/>
      <c r="W9724" s="178"/>
      <c r="X9724" s="178"/>
      <c r="Y9724" s="210">
        <f t="shared" si="763"/>
        <v>0.41026833996530965</v>
      </c>
      <c r="Z9724" s="211">
        <f t="shared" si="765"/>
        <v>0.46</v>
      </c>
      <c r="AA9724" s="178"/>
      <c r="AB9724" s="178"/>
      <c r="AC9724" s="178"/>
    </row>
    <row r="9725" spans="2:29" x14ac:dyDescent="0.35">
      <c r="B9725" s="222">
        <v>980200</v>
      </c>
      <c r="C9725" s="208">
        <v>421619</v>
      </c>
      <c r="D9725" s="309">
        <v>23189.040000000001</v>
      </c>
      <c r="E9725" s="206">
        <v>33729.519999999997</v>
      </c>
      <c r="F9725" s="206">
        <v>37945.71</v>
      </c>
      <c r="G9725" s="205">
        <f t="shared" si="766"/>
        <v>0.43013568659457252</v>
      </c>
      <c r="H9725" s="207">
        <f t="shared" si="767"/>
        <v>0.45</v>
      </c>
      <c r="I9725" s="213">
        <v>402148</v>
      </c>
      <c r="J9725" s="213">
        <v>22118.14</v>
      </c>
      <c r="K9725" s="212">
        <v>32171.84</v>
      </c>
      <c r="L9725" s="212">
        <v>36193.32</v>
      </c>
      <c r="M9725" s="239">
        <f t="shared" si="764"/>
        <v>0.51519999999996802</v>
      </c>
      <c r="N9725" s="239"/>
      <c r="O9725" s="178"/>
      <c r="P9725" s="178"/>
      <c r="Q9725" s="178"/>
      <c r="R9725" s="178"/>
      <c r="S9725" s="178"/>
      <c r="T9725" s="178"/>
      <c r="U9725" s="178"/>
      <c r="V9725" s="178"/>
      <c r="W9725" s="178"/>
      <c r="X9725" s="178"/>
      <c r="Y9725" s="210">
        <f t="shared" si="763"/>
        <v>0.41027137318914508</v>
      </c>
      <c r="Z9725" s="211">
        <f t="shared" si="765"/>
        <v>0.44</v>
      </c>
      <c r="AA9725" s="178"/>
      <c r="AB9725" s="178"/>
      <c r="AC9725" s="178"/>
    </row>
    <row r="9726" spans="2:29" x14ac:dyDescent="0.35">
      <c r="B9726" s="222">
        <v>980300</v>
      </c>
      <c r="C9726" s="208">
        <v>421664</v>
      </c>
      <c r="D9726" s="309">
        <v>23191.52</v>
      </c>
      <c r="E9726" s="206">
        <v>33733.120000000003</v>
      </c>
      <c r="F9726" s="206">
        <v>37949.760000000002</v>
      </c>
      <c r="G9726" s="205">
        <f t="shared" si="766"/>
        <v>0.43013771294501685</v>
      </c>
      <c r="H9726" s="207">
        <f t="shared" si="767"/>
        <v>0.45</v>
      </c>
      <c r="I9726" s="213">
        <v>402194</v>
      </c>
      <c r="J9726" s="213">
        <v>22120.67</v>
      </c>
      <c r="K9726" s="212">
        <v>32175.52</v>
      </c>
      <c r="L9726" s="212">
        <v>36197.46</v>
      </c>
      <c r="M9726" s="239">
        <f t="shared" si="764"/>
        <v>0.51530000000027942</v>
      </c>
      <c r="N9726" s="239"/>
      <c r="O9726" s="178"/>
      <c r="P9726" s="178"/>
      <c r="Q9726" s="178"/>
      <c r="R9726" s="178"/>
      <c r="S9726" s="178"/>
      <c r="T9726" s="178"/>
      <c r="U9726" s="178"/>
      <c r="V9726" s="178"/>
      <c r="W9726" s="178"/>
      <c r="X9726" s="178"/>
      <c r="Y9726" s="210">
        <f t="shared" si="763"/>
        <v>0.41027644598592267</v>
      </c>
      <c r="Z9726" s="211">
        <f t="shared" si="765"/>
        <v>0.46</v>
      </c>
      <c r="AA9726" s="178"/>
      <c r="AB9726" s="178"/>
      <c r="AC9726" s="178"/>
    </row>
    <row r="9727" spans="2:29" x14ac:dyDescent="0.35">
      <c r="B9727" s="222">
        <v>980400</v>
      </c>
      <c r="C9727" s="208">
        <v>421709</v>
      </c>
      <c r="D9727" s="309">
        <v>23193.99</v>
      </c>
      <c r="E9727" s="206">
        <v>33736.720000000001</v>
      </c>
      <c r="F9727" s="206">
        <v>37953.81</v>
      </c>
      <c r="G9727" s="205">
        <f t="shared" si="766"/>
        <v>0.43013973888208895</v>
      </c>
      <c r="H9727" s="207">
        <f t="shared" si="767"/>
        <v>0.45</v>
      </c>
      <c r="I9727" s="213">
        <v>402238</v>
      </c>
      <c r="J9727" s="213">
        <v>22123.09</v>
      </c>
      <c r="K9727" s="212">
        <v>32179.040000000001</v>
      </c>
      <c r="L9727" s="212">
        <v>36201.42</v>
      </c>
      <c r="M9727" s="239">
        <f t="shared" si="764"/>
        <v>0.51519999999982247</v>
      </c>
      <c r="N9727" s="239"/>
      <c r="O9727" s="178"/>
      <c r="P9727" s="178"/>
      <c r="Q9727" s="178"/>
      <c r="R9727" s="178"/>
      <c r="S9727" s="178"/>
      <c r="T9727" s="178"/>
      <c r="U9727" s="178"/>
      <c r="V9727" s="178"/>
      <c r="W9727" s="178"/>
      <c r="X9727" s="178"/>
      <c r="Y9727" s="210">
        <f t="shared" si="763"/>
        <v>0.41027947776417789</v>
      </c>
      <c r="Z9727" s="211">
        <f t="shared" si="765"/>
        <v>0.44</v>
      </c>
      <c r="AA9727" s="178"/>
      <c r="AB9727" s="178"/>
      <c r="AC9727" s="178"/>
    </row>
    <row r="9728" spans="2:29" x14ac:dyDescent="0.35">
      <c r="B9728" s="222">
        <v>980500</v>
      </c>
      <c r="C9728" s="208">
        <v>421754</v>
      </c>
      <c r="D9728" s="309">
        <v>23196.47</v>
      </c>
      <c r="E9728" s="206">
        <v>33740.32</v>
      </c>
      <c r="F9728" s="206">
        <v>37957.86</v>
      </c>
      <c r="G9728" s="205">
        <f t="shared" si="766"/>
        <v>0.43014176440591534</v>
      </c>
      <c r="H9728" s="207">
        <f t="shared" si="767"/>
        <v>0.45</v>
      </c>
      <c r="I9728" s="213">
        <v>402284</v>
      </c>
      <c r="J9728" s="213">
        <v>22125.62</v>
      </c>
      <c r="K9728" s="212">
        <v>32182.720000000001</v>
      </c>
      <c r="L9728" s="212">
        <v>36205.56</v>
      </c>
      <c r="M9728" s="239">
        <f t="shared" si="764"/>
        <v>0.51529999999955178</v>
      </c>
      <c r="N9728" s="239"/>
      <c r="O9728" s="178"/>
      <c r="P9728" s="178"/>
      <c r="Q9728" s="178"/>
      <c r="R9728" s="178"/>
      <c r="S9728" s="178"/>
      <c r="T9728" s="178"/>
      <c r="U9728" s="178"/>
      <c r="V9728" s="178"/>
      <c r="W9728" s="178"/>
      <c r="X9728" s="178"/>
      <c r="Y9728" s="210">
        <f t="shared" si="763"/>
        <v>0.41028454869964304</v>
      </c>
      <c r="Z9728" s="211">
        <f t="shared" si="765"/>
        <v>0.46</v>
      </c>
      <c r="AA9728" s="178"/>
      <c r="AB9728" s="178"/>
      <c r="AC9728" s="178"/>
    </row>
    <row r="9729" spans="2:29" x14ac:dyDescent="0.35">
      <c r="B9729" s="222">
        <v>980600</v>
      </c>
      <c r="C9729" s="208">
        <v>421799</v>
      </c>
      <c r="D9729" s="309">
        <v>23198.94</v>
      </c>
      <c r="E9729" s="206">
        <v>33743.919999999998</v>
      </c>
      <c r="F9729" s="206">
        <v>37961.910000000003</v>
      </c>
      <c r="G9729" s="205">
        <f t="shared" si="766"/>
        <v>0.43014378951662247</v>
      </c>
      <c r="H9729" s="207">
        <f t="shared" si="767"/>
        <v>0.45</v>
      </c>
      <c r="I9729" s="213">
        <v>402328</v>
      </c>
      <c r="J9729" s="213">
        <v>22128.04</v>
      </c>
      <c r="K9729" s="212">
        <v>32186.240000000002</v>
      </c>
      <c r="L9729" s="212">
        <v>36209.519999999997</v>
      </c>
      <c r="M9729" s="239">
        <f t="shared" si="764"/>
        <v>0.51519999999974975</v>
      </c>
      <c r="N9729" s="239"/>
      <c r="O9729" s="178"/>
      <c r="P9729" s="178"/>
      <c r="Q9729" s="178"/>
      <c r="R9729" s="178"/>
      <c r="S9729" s="178"/>
      <c r="T9729" s="178"/>
      <c r="U9729" s="178"/>
      <c r="V9729" s="178"/>
      <c r="W9729" s="178"/>
      <c r="X9729" s="178"/>
      <c r="Y9729" s="210">
        <f t="shared" si="763"/>
        <v>0.41028757903324498</v>
      </c>
      <c r="Z9729" s="211">
        <f t="shared" si="765"/>
        <v>0.44</v>
      </c>
      <c r="AA9729" s="178"/>
      <c r="AB9729" s="178"/>
      <c r="AC9729" s="178"/>
    </row>
    <row r="9730" spans="2:29" x14ac:dyDescent="0.35">
      <c r="B9730" s="222">
        <v>980700</v>
      </c>
      <c r="C9730" s="208">
        <v>421844</v>
      </c>
      <c r="D9730" s="309">
        <v>23201.42</v>
      </c>
      <c r="E9730" s="206">
        <v>33747.519999999997</v>
      </c>
      <c r="F9730" s="206">
        <v>37965.96</v>
      </c>
      <c r="G9730" s="205">
        <f t="shared" si="766"/>
        <v>0.43014581421433667</v>
      </c>
      <c r="H9730" s="207">
        <f t="shared" si="767"/>
        <v>0.45</v>
      </c>
      <c r="I9730" s="213">
        <v>402374</v>
      </c>
      <c r="J9730" s="213">
        <v>22130.57</v>
      </c>
      <c r="K9730" s="212">
        <v>32189.919999999998</v>
      </c>
      <c r="L9730" s="212">
        <v>36213.660000000003</v>
      </c>
      <c r="M9730" s="239">
        <f t="shared" si="764"/>
        <v>0.51529999999998832</v>
      </c>
      <c r="N9730" s="239"/>
      <c r="O9730" s="178"/>
      <c r="P9730" s="178"/>
      <c r="Q9730" s="178"/>
      <c r="R9730" s="178"/>
      <c r="S9730" s="178"/>
      <c r="T9730" s="178"/>
      <c r="U9730" s="178"/>
      <c r="V9730" s="178"/>
      <c r="W9730" s="178"/>
      <c r="X9730" s="178"/>
      <c r="Y9730" s="210">
        <f t="shared" si="763"/>
        <v>0.41029264810849392</v>
      </c>
      <c r="Z9730" s="211">
        <f t="shared" si="765"/>
        <v>0.46</v>
      </c>
      <c r="AA9730" s="178"/>
      <c r="AB9730" s="178"/>
      <c r="AC9730" s="178"/>
    </row>
    <row r="9731" spans="2:29" x14ac:dyDescent="0.35">
      <c r="B9731" s="222">
        <v>980800</v>
      </c>
      <c r="C9731" s="208">
        <v>421889</v>
      </c>
      <c r="D9731" s="309">
        <v>23203.89</v>
      </c>
      <c r="E9731" s="206">
        <v>33751.120000000003</v>
      </c>
      <c r="F9731" s="206">
        <v>37970.01</v>
      </c>
      <c r="G9731" s="205">
        <f t="shared" si="766"/>
        <v>0.43014783849918437</v>
      </c>
      <c r="H9731" s="207">
        <f t="shared" si="767"/>
        <v>0.45</v>
      </c>
      <c r="I9731" s="213">
        <v>402418</v>
      </c>
      <c r="J9731" s="213">
        <v>22132.99</v>
      </c>
      <c r="K9731" s="212">
        <v>32193.439999999999</v>
      </c>
      <c r="L9731" s="212">
        <v>36217.620000000003</v>
      </c>
      <c r="M9731" s="239">
        <f t="shared" si="764"/>
        <v>0.51520000000025901</v>
      </c>
      <c r="N9731" s="239"/>
      <c r="O9731" s="178"/>
      <c r="P9731" s="178"/>
      <c r="Q9731" s="178"/>
      <c r="R9731" s="178"/>
      <c r="S9731" s="178"/>
      <c r="T9731" s="178"/>
      <c r="U9731" s="178"/>
      <c r="V9731" s="178"/>
      <c r="W9731" s="178"/>
      <c r="X9731" s="178"/>
      <c r="Y9731" s="210">
        <f t="shared" ref="Y9731:Y9794" si="768">I9731/$B9731</f>
        <v>0.41029567699836866</v>
      </c>
      <c r="Z9731" s="211">
        <f t="shared" si="765"/>
        <v>0.44</v>
      </c>
      <c r="AA9731" s="178"/>
      <c r="AB9731" s="178"/>
      <c r="AC9731" s="178"/>
    </row>
    <row r="9732" spans="2:29" x14ac:dyDescent="0.35">
      <c r="B9732" s="222">
        <v>980900</v>
      </c>
      <c r="C9732" s="208">
        <v>421934</v>
      </c>
      <c r="D9732" s="309">
        <v>23206.37</v>
      </c>
      <c r="E9732" s="206">
        <v>33754.720000000001</v>
      </c>
      <c r="F9732" s="206">
        <v>37974.06</v>
      </c>
      <c r="G9732" s="205">
        <f t="shared" si="766"/>
        <v>0.43014986237129166</v>
      </c>
      <c r="H9732" s="207">
        <f t="shared" si="767"/>
        <v>0.45</v>
      </c>
      <c r="I9732" s="213">
        <v>402464</v>
      </c>
      <c r="J9732" s="213">
        <v>22135.52</v>
      </c>
      <c r="K9732" s="212">
        <v>32197.119999999999</v>
      </c>
      <c r="L9732" s="212">
        <v>36221.760000000002</v>
      </c>
      <c r="M9732" s="239">
        <f t="shared" ref="M9732:M9795" si="769">(C9732+D9732+F9732-C9731-D9731-F9731)/100</f>
        <v>0.5152999999999156</v>
      </c>
      <c r="N9732" s="239"/>
      <c r="O9732" s="178"/>
      <c r="P9732" s="178"/>
      <c r="Q9732" s="178"/>
      <c r="R9732" s="178"/>
      <c r="S9732" s="178"/>
      <c r="T9732" s="178"/>
      <c r="U9732" s="178"/>
      <c r="V9732" s="178"/>
      <c r="W9732" s="178"/>
      <c r="X9732" s="178"/>
      <c r="Y9732" s="210">
        <f t="shared" si="768"/>
        <v>0.41030074421449692</v>
      </c>
      <c r="Z9732" s="211">
        <f t="shared" ref="Z9732:Z9795" si="770">(I9732-I9731)/($B9732-$B9731)</f>
        <v>0.46</v>
      </c>
      <c r="AA9732" s="178"/>
      <c r="AB9732" s="178"/>
      <c r="AC9732" s="178"/>
    </row>
    <row r="9733" spans="2:29" x14ac:dyDescent="0.35">
      <c r="B9733" s="222">
        <v>981000</v>
      </c>
      <c r="C9733" s="208">
        <v>421979</v>
      </c>
      <c r="D9733" s="309">
        <v>23208.84</v>
      </c>
      <c r="E9733" s="206">
        <v>33758.32</v>
      </c>
      <c r="F9733" s="206">
        <v>37978.11</v>
      </c>
      <c r="G9733" s="205">
        <f t="shared" ref="G9733:G9796" si="771">C9733/B9733</f>
        <v>0.4301518858307849</v>
      </c>
      <c r="H9733" s="207">
        <f t="shared" ref="H9733:H9796" si="772">(C9733-C9732)/(B9733-B9732)</f>
        <v>0.45</v>
      </c>
      <c r="I9733" s="213">
        <v>402508</v>
      </c>
      <c r="J9733" s="213">
        <v>22137.94</v>
      </c>
      <c r="K9733" s="212">
        <v>32200.639999999999</v>
      </c>
      <c r="L9733" s="212">
        <v>36225.72</v>
      </c>
      <c r="M9733" s="239">
        <f t="shared" si="769"/>
        <v>0.51520000000018629</v>
      </c>
      <c r="N9733" s="239"/>
      <c r="O9733" s="178"/>
      <c r="P9733" s="178"/>
      <c r="Q9733" s="178"/>
      <c r="R9733" s="178"/>
      <c r="S9733" s="178"/>
      <c r="T9733" s="178"/>
      <c r="U9733" s="178"/>
      <c r="V9733" s="178"/>
      <c r="W9733" s="178"/>
      <c r="X9733" s="178"/>
      <c r="Y9733" s="210">
        <f t="shared" si="768"/>
        <v>0.41030377166156984</v>
      </c>
      <c r="Z9733" s="211">
        <f t="shared" si="770"/>
        <v>0.44</v>
      </c>
      <c r="AA9733" s="178"/>
      <c r="AB9733" s="178"/>
      <c r="AC9733" s="178"/>
    </row>
    <row r="9734" spans="2:29" x14ac:dyDescent="0.35">
      <c r="B9734" s="222">
        <v>981100</v>
      </c>
      <c r="C9734" s="208">
        <v>422024</v>
      </c>
      <c r="D9734" s="309">
        <v>23211.32</v>
      </c>
      <c r="E9734" s="206">
        <v>33761.919999999998</v>
      </c>
      <c r="F9734" s="206">
        <v>37982.160000000003</v>
      </c>
      <c r="G9734" s="205">
        <f t="shared" si="771"/>
        <v>0.43015390887779026</v>
      </c>
      <c r="H9734" s="207">
        <f t="shared" si="772"/>
        <v>0.45</v>
      </c>
      <c r="I9734" s="213">
        <v>402554</v>
      </c>
      <c r="J9734" s="213">
        <v>22140.47</v>
      </c>
      <c r="K9734" s="212">
        <v>32204.32</v>
      </c>
      <c r="L9734" s="212">
        <v>36229.86</v>
      </c>
      <c r="M9734" s="239">
        <f t="shared" si="769"/>
        <v>0.51529999999984288</v>
      </c>
      <c r="N9734" s="239"/>
      <c r="O9734" s="178"/>
      <c r="P9734" s="178"/>
      <c r="Q9734" s="178"/>
      <c r="R9734" s="178"/>
      <c r="S9734" s="178"/>
      <c r="T9734" s="178"/>
      <c r="U9734" s="178"/>
      <c r="V9734" s="178"/>
      <c r="W9734" s="178"/>
      <c r="X9734" s="178"/>
      <c r="Y9734" s="210">
        <f t="shared" si="768"/>
        <v>0.4103088370196718</v>
      </c>
      <c r="Z9734" s="211">
        <f t="shared" si="770"/>
        <v>0.46</v>
      </c>
      <c r="AA9734" s="178"/>
      <c r="AB9734" s="178"/>
      <c r="AC9734" s="178"/>
    </row>
    <row r="9735" spans="2:29" x14ac:dyDescent="0.35">
      <c r="B9735" s="222">
        <v>981200</v>
      </c>
      <c r="C9735" s="208">
        <v>422069</v>
      </c>
      <c r="D9735" s="309">
        <v>23213.79</v>
      </c>
      <c r="E9735" s="206">
        <v>33765.519999999997</v>
      </c>
      <c r="F9735" s="206">
        <v>37986.21</v>
      </c>
      <c r="G9735" s="205">
        <f t="shared" si="771"/>
        <v>0.43015593151243375</v>
      </c>
      <c r="H9735" s="207">
        <f t="shared" si="772"/>
        <v>0.45</v>
      </c>
      <c r="I9735" s="213">
        <v>402598</v>
      </c>
      <c r="J9735" s="213">
        <v>22142.89</v>
      </c>
      <c r="K9735" s="212">
        <v>32207.84</v>
      </c>
      <c r="L9735" s="212">
        <v>36233.82</v>
      </c>
      <c r="M9735" s="239">
        <f t="shared" si="769"/>
        <v>0.51519999999996802</v>
      </c>
      <c r="N9735" s="239"/>
      <c r="O9735" s="178"/>
      <c r="P9735" s="178"/>
      <c r="Q9735" s="178"/>
      <c r="R9735" s="178"/>
      <c r="S9735" s="178"/>
      <c r="T9735" s="178"/>
      <c r="U9735" s="178"/>
      <c r="V9735" s="178"/>
      <c r="W9735" s="178"/>
      <c r="X9735" s="178"/>
      <c r="Y9735" s="210">
        <f t="shared" si="768"/>
        <v>0.4103118630248675</v>
      </c>
      <c r="Z9735" s="211">
        <f t="shared" si="770"/>
        <v>0.44</v>
      </c>
      <c r="AA9735" s="178"/>
      <c r="AB9735" s="178"/>
      <c r="AC9735" s="178"/>
    </row>
    <row r="9736" spans="2:29" x14ac:dyDescent="0.35">
      <c r="B9736" s="222">
        <v>981300</v>
      </c>
      <c r="C9736" s="208">
        <v>422114</v>
      </c>
      <c r="D9736" s="309">
        <v>23216.27</v>
      </c>
      <c r="E9736" s="206">
        <v>33769.120000000003</v>
      </c>
      <c r="F9736" s="206">
        <v>37990.26</v>
      </c>
      <c r="G9736" s="205">
        <f t="shared" si="771"/>
        <v>0.43015795373484156</v>
      </c>
      <c r="H9736" s="207">
        <f t="shared" si="772"/>
        <v>0.45</v>
      </c>
      <c r="I9736" s="213">
        <v>402644</v>
      </c>
      <c r="J9736" s="213">
        <v>22145.42</v>
      </c>
      <c r="K9736" s="212">
        <v>32211.52</v>
      </c>
      <c r="L9736" s="212">
        <v>36237.96</v>
      </c>
      <c r="M9736" s="239">
        <f t="shared" si="769"/>
        <v>0.51530000000027942</v>
      </c>
      <c r="N9736" s="239"/>
      <c r="O9736" s="178"/>
      <c r="P9736" s="178"/>
      <c r="Q9736" s="178"/>
      <c r="R9736" s="178"/>
      <c r="S9736" s="178"/>
      <c r="T9736" s="178"/>
      <c r="U9736" s="178"/>
      <c r="V9736" s="178"/>
      <c r="W9736" s="178"/>
      <c r="X9736" s="178"/>
      <c r="Y9736" s="210">
        <f t="shared" si="768"/>
        <v>0.41031692652603691</v>
      </c>
      <c r="Z9736" s="211">
        <f t="shared" si="770"/>
        <v>0.46</v>
      </c>
      <c r="AA9736" s="178"/>
      <c r="AB9736" s="178"/>
      <c r="AC9736" s="178"/>
    </row>
    <row r="9737" spans="2:29" x14ac:dyDescent="0.35">
      <c r="B9737" s="222">
        <v>981400</v>
      </c>
      <c r="C9737" s="208">
        <v>422159</v>
      </c>
      <c r="D9737" s="309">
        <v>23218.74</v>
      </c>
      <c r="E9737" s="206">
        <v>33772.720000000001</v>
      </c>
      <c r="F9737" s="206">
        <v>37994.31</v>
      </c>
      <c r="G9737" s="205">
        <f t="shared" si="771"/>
        <v>0.43015997554513957</v>
      </c>
      <c r="H9737" s="207">
        <f t="shared" si="772"/>
        <v>0.45</v>
      </c>
      <c r="I9737" s="213">
        <v>402688</v>
      </c>
      <c r="J9737" s="213">
        <v>22147.84</v>
      </c>
      <c r="K9737" s="212">
        <v>32215.040000000001</v>
      </c>
      <c r="L9737" s="212">
        <v>36241.919999999998</v>
      </c>
      <c r="M9737" s="239">
        <f t="shared" si="769"/>
        <v>0.51519999999982247</v>
      </c>
      <c r="N9737" s="239"/>
      <c r="O9737" s="178"/>
      <c r="P9737" s="178"/>
      <c r="Q9737" s="178"/>
      <c r="R9737" s="178"/>
      <c r="S9737" s="178"/>
      <c r="T9737" s="178"/>
      <c r="U9737" s="178"/>
      <c r="V9737" s="178"/>
      <c r="W9737" s="178"/>
      <c r="X9737" s="178"/>
      <c r="Y9737" s="210">
        <f t="shared" si="768"/>
        <v>0.41031995109027919</v>
      </c>
      <c r="Z9737" s="211">
        <f t="shared" si="770"/>
        <v>0.44</v>
      </c>
      <c r="AA9737" s="178"/>
      <c r="AB9737" s="178"/>
      <c r="AC9737" s="178"/>
    </row>
    <row r="9738" spans="2:29" x14ac:dyDescent="0.35">
      <c r="B9738" s="222">
        <v>981500</v>
      </c>
      <c r="C9738" s="208">
        <v>422204</v>
      </c>
      <c r="D9738" s="309">
        <v>23221.22</v>
      </c>
      <c r="E9738" s="206">
        <v>33776.32</v>
      </c>
      <c r="F9738" s="206">
        <v>37998.36</v>
      </c>
      <c r="G9738" s="205">
        <f t="shared" si="771"/>
        <v>0.43016199694345392</v>
      </c>
      <c r="H9738" s="207">
        <f t="shared" si="772"/>
        <v>0.45</v>
      </c>
      <c r="I9738" s="213">
        <v>402734</v>
      </c>
      <c r="J9738" s="213">
        <v>22150.37</v>
      </c>
      <c r="K9738" s="212">
        <v>32218.720000000001</v>
      </c>
      <c r="L9738" s="212">
        <v>36246.06</v>
      </c>
      <c r="M9738" s="239">
        <f t="shared" si="769"/>
        <v>0.51529999999955178</v>
      </c>
      <c r="N9738" s="239"/>
      <c r="O9738" s="178"/>
      <c r="P9738" s="178"/>
      <c r="Q9738" s="178"/>
      <c r="R9738" s="178"/>
      <c r="S9738" s="178"/>
      <c r="T9738" s="178"/>
      <c r="U9738" s="178"/>
      <c r="V9738" s="178"/>
      <c r="W9738" s="178"/>
      <c r="X9738" s="178"/>
      <c r="Y9738" s="210">
        <f t="shared" si="768"/>
        <v>0.41032501273560879</v>
      </c>
      <c r="Z9738" s="211">
        <f t="shared" si="770"/>
        <v>0.46</v>
      </c>
      <c r="AA9738" s="178"/>
      <c r="AB9738" s="178"/>
      <c r="AC9738" s="178"/>
    </row>
    <row r="9739" spans="2:29" x14ac:dyDescent="0.35">
      <c r="B9739" s="222">
        <v>981600</v>
      </c>
      <c r="C9739" s="208">
        <v>422249</v>
      </c>
      <c r="D9739" s="309">
        <v>23223.69</v>
      </c>
      <c r="E9739" s="206">
        <v>33779.919999999998</v>
      </c>
      <c r="F9739" s="206">
        <v>38002.410000000003</v>
      </c>
      <c r="G9739" s="205">
        <f t="shared" si="771"/>
        <v>0.43016401792991033</v>
      </c>
      <c r="H9739" s="207">
        <f t="shared" si="772"/>
        <v>0.45</v>
      </c>
      <c r="I9739" s="213">
        <v>402778</v>
      </c>
      <c r="J9739" s="213">
        <v>22152.79</v>
      </c>
      <c r="K9739" s="212">
        <v>32222.240000000002</v>
      </c>
      <c r="L9739" s="212">
        <v>36250.019999999997</v>
      </c>
      <c r="M9739" s="239">
        <f t="shared" si="769"/>
        <v>0.51519999999974975</v>
      </c>
      <c r="N9739" s="239"/>
      <c r="O9739" s="178"/>
      <c r="P9739" s="178"/>
      <c r="Q9739" s="178"/>
      <c r="R9739" s="178"/>
      <c r="S9739" s="178"/>
      <c r="T9739" s="178"/>
      <c r="U9739" s="178"/>
      <c r="V9739" s="178"/>
      <c r="W9739" s="178"/>
      <c r="X9739" s="178"/>
      <c r="Y9739" s="210">
        <f t="shared" si="768"/>
        <v>0.41032803585982069</v>
      </c>
      <c r="Z9739" s="211">
        <f t="shared" si="770"/>
        <v>0.44</v>
      </c>
      <c r="AA9739" s="178"/>
      <c r="AB9739" s="178"/>
      <c r="AC9739" s="178"/>
    </row>
    <row r="9740" spans="2:29" x14ac:dyDescent="0.35">
      <c r="B9740" s="222">
        <v>981700</v>
      </c>
      <c r="C9740" s="208">
        <v>422294</v>
      </c>
      <c r="D9740" s="309">
        <v>23226.17</v>
      </c>
      <c r="E9740" s="206">
        <v>33783.519999999997</v>
      </c>
      <c r="F9740" s="206">
        <v>38006.46</v>
      </c>
      <c r="G9740" s="205">
        <f t="shared" si="771"/>
        <v>0.43016603850463481</v>
      </c>
      <c r="H9740" s="207">
        <f t="shared" si="772"/>
        <v>0.45</v>
      </c>
      <c r="I9740" s="213">
        <v>402824</v>
      </c>
      <c r="J9740" s="213">
        <v>22155.32</v>
      </c>
      <c r="K9740" s="212">
        <v>32225.919999999998</v>
      </c>
      <c r="L9740" s="212">
        <v>36254.160000000003</v>
      </c>
      <c r="M9740" s="239">
        <f t="shared" si="769"/>
        <v>0.51529999999998832</v>
      </c>
      <c r="N9740" s="239"/>
      <c r="O9740" s="178"/>
      <c r="P9740" s="178"/>
      <c r="Q9740" s="178"/>
      <c r="R9740" s="178"/>
      <c r="S9740" s="178"/>
      <c r="T9740" s="178"/>
      <c r="U9740" s="178"/>
      <c r="V9740" s="178"/>
      <c r="W9740" s="178"/>
      <c r="X9740" s="178"/>
      <c r="Y9740" s="210">
        <f t="shared" si="768"/>
        <v>0.41033309565040238</v>
      </c>
      <c r="Z9740" s="211">
        <f t="shared" si="770"/>
        <v>0.46</v>
      </c>
      <c r="AA9740" s="178"/>
      <c r="AB9740" s="178"/>
      <c r="AC9740" s="178"/>
    </row>
    <row r="9741" spans="2:29" x14ac:dyDescent="0.35">
      <c r="B9741" s="222">
        <v>981800</v>
      </c>
      <c r="C9741" s="208">
        <v>422339</v>
      </c>
      <c r="D9741" s="309">
        <v>23228.639999999999</v>
      </c>
      <c r="E9741" s="206">
        <v>33787.120000000003</v>
      </c>
      <c r="F9741" s="206">
        <v>38010.51</v>
      </c>
      <c r="G9741" s="205">
        <f t="shared" si="771"/>
        <v>0.43016805866775309</v>
      </c>
      <c r="H9741" s="207">
        <f t="shared" si="772"/>
        <v>0.45</v>
      </c>
      <c r="I9741" s="213">
        <v>402868</v>
      </c>
      <c r="J9741" s="213">
        <v>22157.74</v>
      </c>
      <c r="K9741" s="212">
        <v>32229.439999999999</v>
      </c>
      <c r="L9741" s="212">
        <v>36258.120000000003</v>
      </c>
      <c r="M9741" s="239">
        <f t="shared" si="769"/>
        <v>0.51520000000025901</v>
      </c>
      <c r="N9741" s="239"/>
      <c r="O9741" s="178"/>
      <c r="P9741" s="178"/>
      <c r="Q9741" s="178"/>
      <c r="R9741" s="178"/>
      <c r="S9741" s="178"/>
      <c r="T9741" s="178"/>
      <c r="U9741" s="178"/>
      <c r="V9741" s="178"/>
      <c r="W9741" s="178"/>
      <c r="X9741" s="178"/>
      <c r="Y9741" s="210">
        <f t="shared" si="768"/>
        <v>0.41033611733550623</v>
      </c>
      <c r="Z9741" s="211">
        <f t="shared" si="770"/>
        <v>0.44</v>
      </c>
      <c r="AA9741" s="178"/>
      <c r="AB9741" s="178"/>
      <c r="AC9741" s="178"/>
    </row>
    <row r="9742" spans="2:29" x14ac:dyDescent="0.35">
      <c r="B9742" s="222">
        <v>981900</v>
      </c>
      <c r="C9742" s="208">
        <v>422384</v>
      </c>
      <c r="D9742" s="309">
        <v>23231.119999999999</v>
      </c>
      <c r="E9742" s="206">
        <v>33790.720000000001</v>
      </c>
      <c r="F9742" s="206">
        <v>38014.559999999998</v>
      </c>
      <c r="G9742" s="205">
        <f t="shared" si="771"/>
        <v>0.43017007841939098</v>
      </c>
      <c r="H9742" s="207">
        <f t="shared" si="772"/>
        <v>0.45</v>
      </c>
      <c r="I9742" s="213">
        <v>402914</v>
      </c>
      <c r="J9742" s="213">
        <v>22160.27</v>
      </c>
      <c r="K9742" s="212">
        <v>32233.119999999999</v>
      </c>
      <c r="L9742" s="212">
        <v>36262.26</v>
      </c>
      <c r="M9742" s="239">
        <f t="shared" si="769"/>
        <v>0.5152999999999156</v>
      </c>
      <c r="N9742" s="239"/>
      <c r="O9742" s="178"/>
      <c r="P9742" s="178"/>
      <c r="Q9742" s="178"/>
      <c r="R9742" s="178"/>
      <c r="S9742" s="178"/>
      <c r="T9742" s="178"/>
      <c r="U9742" s="178"/>
      <c r="V9742" s="178"/>
      <c r="W9742" s="178"/>
      <c r="X9742" s="178"/>
      <c r="Y9742" s="210">
        <f t="shared" si="768"/>
        <v>0.41034117527243102</v>
      </c>
      <c r="Z9742" s="211">
        <f t="shared" si="770"/>
        <v>0.46</v>
      </c>
      <c r="AA9742" s="178"/>
      <c r="AB9742" s="178"/>
      <c r="AC9742" s="178"/>
    </row>
    <row r="9743" spans="2:29" x14ac:dyDescent="0.35">
      <c r="B9743" s="222">
        <v>982000</v>
      </c>
      <c r="C9743" s="208">
        <v>422429</v>
      </c>
      <c r="D9743" s="309">
        <v>23233.59</v>
      </c>
      <c r="E9743" s="206">
        <v>33794.32</v>
      </c>
      <c r="F9743" s="206">
        <v>38018.61</v>
      </c>
      <c r="G9743" s="205">
        <f t="shared" si="771"/>
        <v>0.43017209775967413</v>
      </c>
      <c r="H9743" s="207">
        <f t="shared" si="772"/>
        <v>0.45</v>
      </c>
      <c r="I9743" s="213">
        <v>402958</v>
      </c>
      <c r="J9743" s="213">
        <v>22162.69</v>
      </c>
      <c r="K9743" s="212">
        <v>32236.639999999999</v>
      </c>
      <c r="L9743" s="212">
        <v>36266.22</v>
      </c>
      <c r="M9743" s="239">
        <f t="shared" si="769"/>
        <v>0.51520000000018629</v>
      </c>
      <c r="N9743" s="239"/>
      <c r="O9743" s="178"/>
      <c r="P9743" s="178"/>
      <c r="Q9743" s="178"/>
      <c r="R9743" s="178"/>
      <c r="S9743" s="178"/>
      <c r="T9743" s="178"/>
      <c r="U9743" s="178"/>
      <c r="V9743" s="178"/>
      <c r="W9743" s="178"/>
      <c r="X9743" s="178"/>
      <c r="Y9743" s="210">
        <f t="shared" si="768"/>
        <v>0.41034419551934825</v>
      </c>
      <c r="Z9743" s="211">
        <f t="shared" si="770"/>
        <v>0.44</v>
      </c>
      <c r="AA9743" s="178"/>
      <c r="AB9743" s="178"/>
      <c r="AC9743" s="178"/>
    </row>
    <row r="9744" spans="2:29" x14ac:dyDescent="0.35">
      <c r="B9744" s="222">
        <v>982100</v>
      </c>
      <c r="C9744" s="208">
        <v>422474</v>
      </c>
      <c r="D9744" s="309">
        <v>23236.07</v>
      </c>
      <c r="E9744" s="206">
        <v>33797.919999999998</v>
      </c>
      <c r="F9744" s="206">
        <v>38022.660000000003</v>
      </c>
      <c r="G9744" s="205">
        <f t="shared" si="771"/>
        <v>0.43017411668872824</v>
      </c>
      <c r="H9744" s="207">
        <f t="shared" si="772"/>
        <v>0.45</v>
      </c>
      <c r="I9744" s="213">
        <v>403004</v>
      </c>
      <c r="J9744" s="213">
        <v>22165.22</v>
      </c>
      <c r="K9744" s="212">
        <v>32240.32</v>
      </c>
      <c r="L9744" s="212">
        <v>36270.36</v>
      </c>
      <c r="M9744" s="239">
        <f t="shared" si="769"/>
        <v>0.51529999999984288</v>
      </c>
      <c r="N9744" s="239"/>
      <c r="O9744" s="178"/>
      <c r="P9744" s="178"/>
      <c r="Q9744" s="178"/>
      <c r="R9744" s="178"/>
      <c r="S9744" s="178"/>
      <c r="T9744" s="178"/>
      <c r="U9744" s="178"/>
      <c r="V9744" s="178"/>
      <c r="W9744" s="178"/>
      <c r="X9744" s="178"/>
      <c r="Y9744" s="210">
        <f t="shared" si="768"/>
        <v>0.41034925160370633</v>
      </c>
      <c r="Z9744" s="211">
        <f t="shared" si="770"/>
        <v>0.46</v>
      </c>
      <c r="AA9744" s="178"/>
      <c r="AB9744" s="178"/>
      <c r="AC9744" s="178"/>
    </row>
    <row r="9745" spans="2:29" x14ac:dyDescent="0.35">
      <c r="B9745" s="222">
        <v>982200</v>
      </c>
      <c r="C9745" s="208">
        <v>422519</v>
      </c>
      <c r="D9745" s="309">
        <v>23238.54</v>
      </c>
      <c r="E9745" s="206">
        <v>33801.519999999997</v>
      </c>
      <c r="F9745" s="206">
        <v>38026.71</v>
      </c>
      <c r="G9745" s="205">
        <f t="shared" si="771"/>
        <v>0.43017613520667891</v>
      </c>
      <c r="H9745" s="207">
        <f t="shared" si="772"/>
        <v>0.45</v>
      </c>
      <c r="I9745" s="213">
        <v>403048</v>
      </c>
      <c r="J9745" s="213">
        <v>22167.64</v>
      </c>
      <c r="K9745" s="212">
        <v>32243.84</v>
      </c>
      <c r="L9745" s="212">
        <v>36274.32</v>
      </c>
      <c r="M9745" s="239">
        <f t="shared" si="769"/>
        <v>0.51519999999996802</v>
      </c>
      <c r="N9745" s="239"/>
      <c r="O9745" s="178"/>
      <c r="P9745" s="178"/>
      <c r="Q9745" s="178"/>
      <c r="R9745" s="178"/>
      <c r="S9745" s="178"/>
      <c r="T9745" s="178"/>
      <c r="U9745" s="178"/>
      <c r="V9745" s="178"/>
      <c r="W9745" s="178"/>
      <c r="X9745" s="178"/>
      <c r="Y9745" s="210">
        <f t="shared" si="768"/>
        <v>0.41035227041335776</v>
      </c>
      <c r="Z9745" s="211">
        <f t="shared" si="770"/>
        <v>0.44</v>
      </c>
      <c r="AA9745" s="178"/>
      <c r="AB9745" s="178"/>
      <c r="AC9745" s="178"/>
    </row>
    <row r="9746" spans="2:29" x14ac:dyDescent="0.35">
      <c r="B9746" s="222">
        <v>982300</v>
      </c>
      <c r="C9746" s="208">
        <v>422564</v>
      </c>
      <c r="D9746" s="309">
        <v>23241.02</v>
      </c>
      <c r="E9746" s="206">
        <v>33805.120000000003</v>
      </c>
      <c r="F9746" s="206">
        <v>38030.76</v>
      </c>
      <c r="G9746" s="205">
        <f t="shared" si="771"/>
        <v>0.43017815331365161</v>
      </c>
      <c r="H9746" s="207">
        <f t="shared" si="772"/>
        <v>0.45</v>
      </c>
      <c r="I9746" s="213">
        <v>403094</v>
      </c>
      <c r="J9746" s="213">
        <v>22170.17</v>
      </c>
      <c r="K9746" s="212">
        <v>32247.52</v>
      </c>
      <c r="L9746" s="212">
        <v>36278.46</v>
      </c>
      <c r="M9746" s="239">
        <f t="shared" si="769"/>
        <v>0.51530000000027942</v>
      </c>
      <c r="N9746" s="239"/>
      <c r="O9746" s="178"/>
      <c r="P9746" s="178"/>
      <c r="Q9746" s="178"/>
      <c r="R9746" s="178"/>
      <c r="S9746" s="178"/>
      <c r="T9746" s="178"/>
      <c r="U9746" s="178"/>
      <c r="V9746" s="178"/>
      <c r="W9746" s="178"/>
      <c r="X9746" s="178"/>
      <c r="Y9746" s="210">
        <f t="shared" si="768"/>
        <v>0.41035732464623842</v>
      </c>
      <c r="Z9746" s="211">
        <f t="shared" si="770"/>
        <v>0.46</v>
      </c>
      <c r="AA9746" s="178"/>
      <c r="AB9746" s="178"/>
      <c r="AC9746" s="178"/>
    </row>
    <row r="9747" spans="2:29" x14ac:dyDescent="0.35">
      <c r="B9747" s="222">
        <v>982400</v>
      </c>
      <c r="C9747" s="208">
        <v>422609</v>
      </c>
      <c r="D9747" s="309">
        <v>23243.49</v>
      </c>
      <c r="E9747" s="206">
        <v>33808.720000000001</v>
      </c>
      <c r="F9747" s="206">
        <v>38034.81</v>
      </c>
      <c r="G9747" s="205">
        <f t="shared" si="771"/>
        <v>0.43018017100977196</v>
      </c>
      <c r="H9747" s="207">
        <f t="shared" si="772"/>
        <v>0.45</v>
      </c>
      <c r="I9747" s="213">
        <v>403138</v>
      </c>
      <c r="J9747" s="213">
        <v>22172.59</v>
      </c>
      <c r="K9747" s="212">
        <v>32251.040000000001</v>
      </c>
      <c r="L9747" s="212">
        <v>36282.42</v>
      </c>
      <c r="M9747" s="239">
        <f t="shared" si="769"/>
        <v>0.51519999999982247</v>
      </c>
      <c r="N9747" s="239"/>
      <c r="O9747" s="178"/>
      <c r="P9747" s="178"/>
      <c r="Q9747" s="178"/>
      <c r="R9747" s="178"/>
      <c r="S9747" s="178"/>
      <c r="T9747" s="178"/>
      <c r="U9747" s="178"/>
      <c r="V9747" s="178"/>
      <c r="W9747" s="178"/>
      <c r="X9747" s="178"/>
      <c r="Y9747" s="210">
        <f t="shared" si="768"/>
        <v>0.41036034201954397</v>
      </c>
      <c r="Z9747" s="211">
        <f t="shared" si="770"/>
        <v>0.44</v>
      </c>
      <c r="AA9747" s="178"/>
      <c r="AB9747" s="178"/>
      <c r="AC9747" s="178"/>
    </row>
    <row r="9748" spans="2:29" x14ac:dyDescent="0.35">
      <c r="B9748" s="222">
        <v>982500</v>
      </c>
      <c r="C9748" s="208">
        <v>422654</v>
      </c>
      <c r="D9748" s="309">
        <v>23245.97</v>
      </c>
      <c r="E9748" s="206">
        <v>33812.32</v>
      </c>
      <c r="F9748" s="206">
        <v>38038.86</v>
      </c>
      <c r="G9748" s="205">
        <f t="shared" si="771"/>
        <v>0.43018218829516541</v>
      </c>
      <c r="H9748" s="207">
        <f t="shared" si="772"/>
        <v>0.45</v>
      </c>
      <c r="I9748" s="213">
        <v>403184</v>
      </c>
      <c r="J9748" s="213">
        <v>22175.119999999999</v>
      </c>
      <c r="K9748" s="212">
        <v>32254.720000000001</v>
      </c>
      <c r="L9748" s="212">
        <v>36286.559999999998</v>
      </c>
      <c r="M9748" s="239">
        <f t="shared" si="769"/>
        <v>0.51529999999955178</v>
      </c>
      <c r="N9748" s="239"/>
      <c r="O9748" s="178"/>
      <c r="P9748" s="178"/>
      <c r="Q9748" s="178"/>
      <c r="R9748" s="178"/>
      <c r="S9748" s="178"/>
      <c r="T9748" s="178"/>
      <c r="U9748" s="178"/>
      <c r="V9748" s="178"/>
      <c r="W9748" s="178"/>
      <c r="X9748" s="178"/>
      <c r="Y9748" s="210">
        <f t="shared" si="768"/>
        <v>0.41036539440203562</v>
      </c>
      <c r="Z9748" s="211">
        <f t="shared" si="770"/>
        <v>0.46</v>
      </c>
      <c r="AA9748" s="178"/>
      <c r="AB9748" s="178"/>
      <c r="AC9748" s="178"/>
    </row>
    <row r="9749" spans="2:29" x14ac:dyDescent="0.35">
      <c r="B9749" s="222">
        <v>982600</v>
      </c>
      <c r="C9749" s="208">
        <v>422699</v>
      </c>
      <c r="D9749" s="309">
        <v>23248.44</v>
      </c>
      <c r="E9749" s="206">
        <v>33815.919999999998</v>
      </c>
      <c r="F9749" s="206">
        <v>38042.910000000003</v>
      </c>
      <c r="G9749" s="205">
        <f t="shared" si="771"/>
        <v>0.43018420516995726</v>
      </c>
      <c r="H9749" s="207">
        <f t="shared" si="772"/>
        <v>0.45</v>
      </c>
      <c r="I9749" s="213">
        <v>403228</v>
      </c>
      <c r="J9749" s="213">
        <v>22177.54</v>
      </c>
      <c r="K9749" s="212">
        <v>32258.240000000002</v>
      </c>
      <c r="L9749" s="212">
        <v>36290.519999999997</v>
      </c>
      <c r="M9749" s="239">
        <f t="shared" si="769"/>
        <v>0.51519999999974975</v>
      </c>
      <c r="N9749" s="239"/>
      <c r="O9749" s="178"/>
      <c r="P9749" s="178"/>
      <c r="Q9749" s="178"/>
      <c r="R9749" s="178"/>
      <c r="S9749" s="178"/>
      <c r="T9749" s="178"/>
      <c r="U9749" s="178"/>
      <c r="V9749" s="178"/>
      <c r="W9749" s="178"/>
      <c r="X9749" s="178"/>
      <c r="Y9749" s="210">
        <f t="shared" si="768"/>
        <v>0.4103684103399145</v>
      </c>
      <c r="Z9749" s="211">
        <f t="shared" si="770"/>
        <v>0.44</v>
      </c>
      <c r="AA9749" s="178"/>
      <c r="AB9749" s="178"/>
      <c r="AC9749" s="178"/>
    </row>
    <row r="9750" spans="2:29" x14ac:dyDescent="0.35">
      <c r="B9750" s="222">
        <v>982700</v>
      </c>
      <c r="C9750" s="208">
        <v>422744</v>
      </c>
      <c r="D9750" s="309">
        <v>23250.92</v>
      </c>
      <c r="E9750" s="206">
        <v>33819.519999999997</v>
      </c>
      <c r="F9750" s="206">
        <v>38046.959999999999</v>
      </c>
      <c r="G9750" s="205">
        <f t="shared" si="771"/>
        <v>0.43018622163427295</v>
      </c>
      <c r="H9750" s="207">
        <f t="shared" si="772"/>
        <v>0.45</v>
      </c>
      <c r="I9750" s="213">
        <v>403274</v>
      </c>
      <c r="J9750" s="213">
        <v>22180.07</v>
      </c>
      <c r="K9750" s="212">
        <v>32261.919999999998</v>
      </c>
      <c r="L9750" s="212">
        <v>36294.660000000003</v>
      </c>
      <c r="M9750" s="239">
        <f t="shared" si="769"/>
        <v>0.51529999999998832</v>
      </c>
      <c r="N9750" s="239"/>
      <c r="O9750" s="178"/>
      <c r="P9750" s="178"/>
      <c r="Q9750" s="178"/>
      <c r="R9750" s="178"/>
      <c r="S9750" s="178"/>
      <c r="T9750" s="178"/>
      <c r="U9750" s="178"/>
      <c r="V9750" s="178"/>
      <c r="W9750" s="178"/>
      <c r="X9750" s="178"/>
      <c r="Y9750" s="210">
        <f t="shared" si="768"/>
        <v>0.41037346087310472</v>
      </c>
      <c r="Z9750" s="211">
        <f t="shared" si="770"/>
        <v>0.46</v>
      </c>
      <c r="AA9750" s="178"/>
      <c r="AB9750" s="178"/>
      <c r="AC9750" s="178"/>
    </row>
    <row r="9751" spans="2:29" x14ac:dyDescent="0.35">
      <c r="B9751" s="222">
        <v>982800</v>
      </c>
      <c r="C9751" s="208">
        <v>422789</v>
      </c>
      <c r="D9751" s="309">
        <v>23253.39</v>
      </c>
      <c r="E9751" s="206">
        <v>33823.120000000003</v>
      </c>
      <c r="F9751" s="206">
        <v>38051.01</v>
      </c>
      <c r="G9751" s="205">
        <f t="shared" si="771"/>
        <v>0.43018823768823766</v>
      </c>
      <c r="H9751" s="207">
        <f t="shared" si="772"/>
        <v>0.45</v>
      </c>
      <c r="I9751" s="213">
        <v>403318</v>
      </c>
      <c r="J9751" s="213">
        <v>22182.49</v>
      </c>
      <c r="K9751" s="212">
        <v>32265.439999999999</v>
      </c>
      <c r="L9751" s="212">
        <v>36298.620000000003</v>
      </c>
      <c r="M9751" s="239">
        <f t="shared" si="769"/>
        <v>0.51520000000025901</v>
      </c>
      <c r="N9751" s="239"/>
      <c r="O9751" s="178"/>
      <c r="P9751" s="178"/>
      <c r="Q9751" s="178"/>
      <c r="R9751" s="178"/>
      <c r="S9751" s="178"/>
      <c r="T9751" s="178"/>
      <c r="U9751" s="178"/>
      <c r="V9751" s="178"/>
      <c r="W9751" s="178"/>
      <c r="X9751" s="178"/>
      <c r="Y9751" s="210">
        <f t="shared" si="768"/>
        <v>0.41037647537647537</v>
      </c>
      <c r="Z9751" s="211">
        <f t="shared" si="770"/>
        <v>0.44</v>
      </c>
      <c r="AA9751" s="178"/>
      <c r="AB9751" s="178"/>
      <c r="AC9751" s="178"/>
    </row>
    <row r="9752" spans="2:29" x14ac:dyDescent="0.35">
      <c r="B9752" s="222">
        <v>982900</v>
      </c>
      <c r="C9752" s="208">
        <v>422834</v>
      </c>
      <c r="D9752" s="309">
        <v>23255.87</v>
      </c>
      <c r="E9752" s="206">
        <v>33826.720000000001</v>
      </c>
      <c r="F9752" s="206">
        <v>38055.06</v>
      </c>
      <c r="G9752" s="205">
        <f t="shared" si="771"/>
        <v>0.4301902533319768</v>
      </c>
      <c r="H9752" s="207">
        <f t="shared" si="772"/>
        <v>0.45</v>
      </c>
      <c r="I9752" s="213">
        <v>403364</v>
      </c>
      <c r="J9752" s="213">
        <v>22185.02</v>
      </c>
      <c r="K9752" s="212">
        <v>32269.119999999999</v>
      </c>
      <c r="L9752" s="212">
        <v>36302.76</v>
      </c>
      <c r="M9752" s="239">
        <f t="shared" si="769"/>
        <v>0.5152999999999156</v>
      </c>
      <c r="N9752" s="239"/>
      <c r="O9752" s="178"/>
      <c r="P9752" s="178"/>
      <c r="Q9752" s="178"/>
      <c r="R9752" s="178"/>
      <c r="S9752" s="178"/>
      <c r="T9752" s="178"/>
      <c r="U9752" s="178"/>
      <c r="V9752" s="178"/>
      <c r="W9752" s="178"/>
      <c r="X9752" s="178"/>
      <c r="Y9752" s="210">
        <f t="shared" si="768"/>
        <v>0.41038152406145079</v>
      </c>
      <c r="Z9752" s="211">
        <f t="shared" si="770"/>
        <v>0.46</v>
      </c>
      <c r="AA9752" s="178"/>
      <c r="AB9752" s="178"/>
      <c r="AC9752" s="178"/>
    </row>
    <row r="9753" spans="2:29" x14ac:dyDescent="0.35">
      <c r="B9753" s="222">
        <v>983000</v>
      </c>
      <c r="C9753" s="208">
        <v>422879</v>
      </c>
      <c r="D9753" s="309">
        <v>23258.34</v>
      </c>
      <c r="E9753" s="206">
        <v>33830.32</v>
      </c>
      <c r="F9753" s="206">
        <v>38059.11</v>
      </c>
      <c r="G9753" s="205">
        <f t="shared" si="771"/>
        <v>0.43019226856561549</v>
      </c>
      <c r="H9753" s="207">
        <f t="shared" si="772"/>
        <v>0.45</v>
      </c>
      <c r="I9753" s="213">
        <v>403408</v>
      </c>
      <c r="J9753" s="213">
        <v>22187.439999999999</v>
      </c>
      <c r="K9753" s="212">
        <v>32272.639999999999</v>
      </c>
      <c r="L9753" s="212">
        <v>36306.720000000001</v>
      </c>
      <c r="M9753" s="239">
        <f t="shared" si="769"/>
        <v>0.51520000000018629</v>
      </c>
      <c r="N9753" s="239"/>
      <c r="O9753" s="178"/>
      <c r="P9753" s="178"/>
      <c r="Q9753" s="178"/>
      <c r="R9753" s="178"/>
      <c r="S9753" s="178"/>
      <c r="T9753" s="178"/>
      <c r="U9753" s="178"/>
      <c r="V9753" s="178"/>
      <c r="W9753" s="178"/>
      <c r="X9753" s="178"/>
      <c r="Y9753" s="210">
        <f t="shared" si="768"/>
        <v>0.41038453713123091</v>
      </c>
      <c r="Z9753" s="211">
        <f t="shared" si="770"/>
        <v>0.44</v>
      </c>
      <c r="AA9753" s="178"/>
      <c r="AB9753" s="178"/>
      <c r="AC9753" s="178"/>
    </row>
    <row r="9754" spans="2:29" x14ac:dyDescent="0.35">
      <c r="B9754" s="222">
        <v>983100</v>
      </c>
      <c r="C9754" s="208">
        <v>422924</v>
      </c>
      <c r="D9754" s="309">
        <v>23260.82</v>
      </c>
      <c r="E9754" s="206">
        <v>33833.919999999998</v>
      </c>
      <c r="F9754" s="206">
        <v>38063.160000000003</v>
      </c>
      <c r="G9754" s="205">
        <f t="shared" si="771"/>
        <v>0.43019428338927879</v>
      </c>
      <c r="H9754" s="207">
        <f t="shared" si="772"/>
        <v>0.45</v>
      </c>
      <c r="I9754" s="213">
        <v>403454</v>
      </c>
      <c r="J9754" s="213">
        <v>22189.97</v>
      </c>
      <c r="K9754" s="212">
        <v>32276.32</v>
      </c>
      <c r="L9754" s="212">
        <v>36310.86</v>
      </c>
      <c r="M9754" s="239">
        <f t="shared" si="769"/>
        <v>0.51529999999984288</v>
      </c>
      <c r="N9754" s="239"/>
      <c r="O9754" s="178"/>
      <c r="P9754" s="178"/>
      <c r="Q9754" s="178"/>
      <c r="R9754" s="178"/>
      <c r="S9754" s="178"/>
      <c r="T9754" s="178"/>
      <c r="U9754" s="178"/>
      <c r="V9754" s="178"/>
      <c r="W9754" s="178"/>
      <c r="X9754" s="178"/>
      <c r="Y9754" s="210">
        <f t="shared" si="768"/>
        <v>0.41038958396907743</v>
      </c>
      <c r="Z9754" s="211">
        <f t="shared" si="770"/>
        <v>0.46</v>
      </c>
      <c r="AA9754" s="178"/>
      <c r="AB9754" s="178"/>
      <c r="AC9754" s="178"/>
    </row>
    <row r="9755" spans="2:29" x14ac:dyDescent="0.35">
      <c r="B9755" s="222">
        <v>983200</v>
      </c>
      <c r="C9755" s="208">
        <v>422969</v>
      </c>
      <c r="D9755" s="309">
        <v>23263.29</v>
      </c>
      <c r="E9755" s="206">
        <v>33837.519999999997</v>
      </c>
      <c r="F9755" s="206">
        <v>38067.21</v>
      </c>
      <c r="G9755" s="205">
        <f t="shared" si="771"/>
        <v>0.43019629780309193</v>
      </c>
      <c r="H9755" s="207">
        <f t="shared" si="772"/>
        <v>0.45</v>
      </c>
      <c r="I9755" s="213">
        <v>403498</v>
      </c>
      <c r="J9755" s="213">
        <v>22192.39</v>
      </c>
      <c r="K9755" s="212">
        <v>32279.84</v>
      </c>
      <c r="L9755" s="212">
        <v>36314.82</v>
      </c>
      <c r="M9755" s="239">
        <f t="shared" si="769"/>
        <v>0.51519999999996802</v>
      </c>
      <c r="N9755" s="239"/>
      <c r="O9755" s="178"/>
      <c r="P9755" s="178"/>
      <c r="Q9755" s="178"/>
      <c r="R9755" s="178"/>
      <c r="S9755" s="178"/>
      <c r="T9755" s="178"/>
      <c r="U9755" s="178"/>
      <c r="V9755" s="178"/>
      <c r="W9755" s="178"/>
      <c r="X9755" s="178"/>
      <c r="Y9755" s="210">
        <f t="shared" si="768"/>
        <v>0.41039259560618391</v>
      </c>
      <c r="Z9755" s="211">
        <f t="shared" si="770"/>
        <v>0.44</v>
      </c>
      <c r="AA9755" s="178"/>
      <c r="AB9755" s="178"/>
      <c r="AC9755" s="178"/>
    </row>
    <row r="9756" spans="2:29" x14ac:dyDescent="0.35">
      <c r="B9756" s="222">
        <v>983300</v>
      </c>
      <c r="C9756" s="208">
        <v>423014</v>
      </c>
      <c r="D9756" s="309">
        <v>23265.77</v>
      </c>
      <c r="E9756" s="206">
        <v>33841.120000000003</v>
      </c>
      <c r="F9756" s="206">
        <v>38071.26</v>
      </c>
      <c r="G9756" s="205">
        <f t="shared" si="771"/>
        <v>0.43019831180717988</v>
      </c>
      <c r="H9756" s="207">
        <f t="shared" si="772"/>
        <v>0.45</v>
      </c>
      <c r="I9756" s="213">
        <v>403544</v>
      </c>
      <c r="J9756" s="213">
        <v>22194.92</v>
      </c>
      <c r="K9756" s="212">
        <v>32283.52</v>
      </c>
      <c r="L9756" s="212">
        <v>36318.959999999999</v>
      </c>
      <c r="M9756" s="239">
        <f t="shared" si="769"/>
        <v>0.51530000000027942</v>
      </c>
      <c r="N9756" s="239"/>
      <c r="O9756" s="178"/>
      <c r="P9756" s="178"/>
      <c r="Q9756" s="178"/>
      <c r="R9756" s="178"/>
      <c r="S9756" s="178"/>
      <c r="T9756" s="178"/>
      <c r="U9756" s="178"/>
      <c r="V9756" s="178"/>
      <c r="W9756" s="178"/>
      <c r="X9756" s="178"/>
      <c r="Y9756" s="210">
        <f t="shared" si="768"/>
        <v>0.41039764059798639</v>
      </c>
      <c r="Z9756" s="211">
        <f t="shared" si="770"/>
        <v>0.46</v>
      </c>
      <c r="AA9756" s="178"/>
      <c r="AB9756" s="178"/>
      <c r="AC9756" s="178"/>
    </row>
    <row r="9757" spans="2:29" x14ac:dyDescent="0.35">
      <c r="B9757" s="222">
        <v>983400</v>
      </c>
      <c r="C9757" s="208">
        <v>423059</v>
      </c>
      <c r="D9757" s="309">
        <v>23268.240000000002</v>
      </c>
      <c r="E9757" s="206">
        <v>33844.720000000001</v>
      </c>
      <c r="F9757" s="206">
        <v>38075.31</v>
      </c>
      <c r="G9757" s="205">
        <f t="shared" si="771"/>
        <v>0.43020032540166769</v>
      </c>
      <c r="H9757" s="207">
        <f t="shared" si="772"/>
        <v>0.45</v>
      </c>
      <c r="I9757" s="213">
        <v>403588</v>
      </c>
      <c r="J9757" s="213">
        <v>22197.34</v>
      </c>
      <c r="K9757" s="212">
        <v>32287.040000000001</v>
      </c>
      <c r="L9757" s="212">
        <v>36322.92</v>
      </c>
      <c r="M9757" s="239">
        <f t="shared" si="769"/>
        <v>0.51519999999982247</v>
      </c>
      <c r="N9757" s="239"/>
      <c r="O9757" s="178"/>
      <c r="P9757" s="178"/>
      <c r="Q9757" s="178"/>
      <c r="R9757" s="178"/>
      <c r="S9757" s="178"/>
      <c r="T9757" s="178"/>
      <c r="U9757" s="178"/>
      <c r="V9757" s="178"/>
      <c r="W9757" s="178"/>
      <c r="X9757" s="178"/>
      <c r="Y9757" s="210">
        <f t="shared" si="768"/>
        <v>0.41040065080333538</v>
      </c>
      <c r="Z9757" s="211">
        <f t="shared" si="770"/>
        <v>0.44</v>
      </c>
      <c r="AA9757" s="178"/>
      <c r="AB9757" s="178"/>
      <c r="AC9757" s="178"/>
    </row>
    <row r="9758" spans="2:29" x14ac:dyDescent="0.35">
      <c r="B9758" s="222">
        <v>983500</v>
      </c>
      <c r="C9758" s="208">
        <v>423104</v>
      </c>
      <c r="D9758" s="309">
        <v>23270.720000000001</v>
      </c>
      <c r="E9758" s="206">
        <v>33848.32</v>
      </c>
      <c r="F9758" s="206">
        <v>38079.360000000001</v>
      </c>
      <c r="G9758" s="205">
        <f t="shared" si="771"/>
        <v>0.43020233858668022</v>
      </c>
      <c r="H9758" s="207">
        <f t="shared" si="772"/>
        <v>0.45</v>
      </c>
      <c r="I9758" s="213">
        <v>403634</v>
      </c>
      <c r="J9758" s="213">
        <v>22199.87</v>
      </c>
      <c r="K9758" s="212">
        <v>32290.720000000001</v>
      </c>
      <c r="L9758" s="212">
        <v>36327.06</v>
      </c>
      <c r="M9758" s="239">
        <f t="shared" si="769"/>
        <v>0.51529999999955178</v>
      </c>
      <c r="N9758" s="239"/>
      <c r="O9758" s="178"/>
      <c r="P9758" s="178"/>
      <c r="Q9758" s="178"/>
      <c r="R9758" s="178"/>
      <c r="S9758" s="178"/>
      <c r="T9758" s="178"/>
      <c r="U9758" s="178"/>
      <c r="V9758" s="178"/>
      <c r="W9758" s="178"/>
      <c r="X9758" s="178"/>
      <c r="Y9758" s="210">
        <f t="shared" si="768"/>
        <v>0.41040569395017795</v>
      </c>
      <c r="Z9758" s="211">
        <f t="shared" si="770"/>
        <v>0.46</v>
      </c>
      <c r="AA9758" s="178"/>
      <c r="AB9758" s="178"/>
      <c r="AC9758" s="178"/>
    </row>
    <row r="9759" spans="2:29" x14ac:dyDescent="0.35">
      <c r="B9759" s="222">
        <v>983600</v>
      </c>
      <c r="C9759" s="208">
        <v>423149</v>
      </c>
      <c r="D9759" s="309">
        <v>23273.19</v>
      </c>
      <c r="E9759" s="206">
        <v>33851.919999999998</v>
      </c>
      <c r="F9759" s="206">
        <v>38083.410000000003</v>
      </c>
      <c r="G9759" s="205">
        <f t="shared" si="771"/>
        <v>0.43020435136234242</v>
      </c>
      <c r="H9759" s="207">
        <f t="shared" si="772"/>
        <v>0.45</v>
      </c>
      <c r="I9759" s="213">
        <v>403678</v>
      </c>
      <c r="J9759" s="213">
        <v>22202.29</v>
      </c>
      <c r="K9759" s="212">
        <v>32294.240000000002</v>
      </c>
      <c r="L9759" s="212">
        <v>36331.019999999997</v>
      </c>
      <c r="M9759" s="239">
        <f t="shared" si="769"/>
        <v>0.51519999999974975</v>
      </c>
      <c r="N9759" s="239"/>
      <c r="O9759" s="178"/>
      <c r="P9759" s="178"/>
      <c r="Q9759" s="178"/>
      <c r="R9759" s="178"/>
      <c r="S9759" s="178"/>
      <c r="T9759" s="178"/>
      <c r="U9759" s="178"/>
      <c r="V9759" s="178"/>
      <c r="W9759" s="178"/>
      <c r="X9759" s="178"/>
      <c r="Y9759" s="210">
        <f t="shared" si="768"/>
        <v>0.41040870272468483</v>
      </c>
      <c r="Z9759" s="211">
        <f t="shared" si="770"/>
        <v>0.44</v>
      </c>
      <c r="AA9759" s="178"/>
      <c r="AB9759" s="178"/>
      <c r="AC9759" s="178"/>
    </row>
    <row r="9760" spans="2:29" x14ac:dyDescent="0.35">
      <c r="B9760" s="222">
        <v>983700</v>
      </c>
      <c r="C9760" s="208">
        <v>423194</v>
      </c>
      <c r="D9760" s="309">
        <v>23275.67</v>
      </c>
      <c r="E9760" s="206">
        <v>33855.519999999997</v>
      </c>
      <c r="F9760" s="206">
        <v>38087.46</v>
      </c>
      <c r="G9760" s="205">
        <f t="shared" si="771"/>
        <v>0.43020636372877907</v>
      </c>
      <c r="H9760" s="207">
        <f t="shared" si="772"/>
        <v>0.45</v>
      </c>
      <c r="I9760" s="213">
        <v>403724</v>
      </c>
      <c r="J9760" s="213">
        <v>22204.82</v>
      </c>
      <c r="K9760" s="212">
        <v>32297.919999999998</v>
      </c>
      <c r="L9760" s="212">
        <v>36335.160000000003</v>
      </c>
      <c r="M9760" s="239">
        <f t="shared" si="769"/>
        <v>0.51529999999998832</v>
      </c>
      <c r="N9760" s="239"/>
      <c r="O9760" s="178"/>
      <c r="P9760" s="178"/>
      <c r="Q9760" s="178"/>
      <c r="R9760" s="178"/>
      <c r="S9760" s="178"/>
      <c r="T9760" s="178"/>
      <c r="U9760" s="178"/>
      <c r="V9760" s="178"/>
      <c r="W9760" s="178"/>
      <c r="X9760" s="178"/>
      <c r="Y9760" s="210">
        <f t="shared" si="768"/>
        <v>0.41041374402765068</v>
      </c>
      <c r="Z9760" s="211">
        <f t="shared" si="770"/>
        <v>0.46</v>
      </c>
      <c r="AA9760" s="178"/>
      <c r="AB9760" s="178"/>
      <c r="AC9760" s="178"/>
    </row>
    <row r="9761" spans="2:29" x14ac:dyDescent="0.35">
      <c r="B9761" s="222">
        <v>983800</v>
      </c>
      <c r="C9761" s="208">
        <v>423239</v>
      </c>
      <c r="D9761" s="309">
        <v>23278.14</v>
      </c>
      <c r="E9761" s="206">
        <v>33859.120000000003</v>
      </c>
      <c r="F9761" s="206">
        <v>38091.51</v>
      </c>
      <c r="G9761" s="205">
        <f t="shared" si="771"/>
        <v>0.43020837568611509</v>
      </c>
      <c r="H9761" s="207">
        <f t="shared" si="772"/>
        <v>0.45</v>
      </c>
      <c r="I9761" s="213">
        <v>403768</v>
      </c>
      <c r="J9761" s="213">
        <v>22207.24</v>
      </c>
      <c r="K9761" s="212">
        <v>32301.439999999999</v>
      </c>
      <c r="L9761" s="212">
        <v>36339.120000000003</v>
      </c>
      <c r="M9761" s="239">
        <f t="shared" si="769"/>
        <v>0.51520000000025901</v>
      </c>
      <c r="N9761" s="239"/>
      <c r="O9761" s="178"/>
      <c r="P9761" s="178"/>
      <c r="Q9761" s="178"/>
      <c r="R9761" s="178"/>
      <c r="S9761" s="178"/>
      <c r="T9761" s="178"/>
      <c r="U9761" s="178"/>
      <c r="V9761" s="178"/>
      <c r="W9761" s="178"/>
      <c r="X9761" s="178"/>
      <c r="Y9761" s="210">
        <f t="shared" si="768"/>
        <v>0.4104167513722301</v>
      </c>
      <c r="Z9761" s="211">
        <f t="shared" si="770"/>
        <v>0.44</v>
      </c>
      <c r="AA9761" s="178"/>
      <c r="AB9761" s="178"/>
      <c r="AC9761" s="178"/>
    </row>
    <row r="9762" spans="2:29" x14ac:dyDescent="0.35">
      <c r="B9762" s="222">
        <v>983900</v>
      </c>
      <c r="C9762" s="208">
        <v>423284</v>
      </c>
      <c r="D9762" s="309">
        <v>23280.62</v>
      </c>
      <c r="E9762" s="206">
        <v>33862.720000000001</v>
      </c>
      <c r="F9762" s="206">
        <v>38095.56</v>
      </c>
      <c r="G9762" s="205">
        <f t="shared" si="771"/>
        <v>0.43021038723447502</v>
      </c>
      <c r="H9762" s="207">
        <f t="shared" si="772"/>
        <v>0.45</v>
      </c>
      <c r="I9762" s="213">
        <v>403814</v>
      </c>
      <c r="J9762" s="213">
        <v>22209.77</v>
      </c>
      <c r="K9762" s="212">
        <v>32305.119999999999</v>
      </c>
      <c r="L9762" s="212">
        <v>36343.26</v>
      </c>
      <c r="M9762" s="239">
        <f t="shared" si="769"/>
        <v>0.5152999999999156</v>
      </c>
      <c r="N9762" s="239"/>
      <c r="O9762" s="178"/>
      <c r="P9762" s="178"/>
      <c r="Q9762" s="178"/>
      <c r="R9762" s="178"/>
      <c r="S9762" s="178"/>
      <c r="T9762" s="178"/>
      <c r="U9762" s="178"/>
      <c r="V9762" s="178"/>
      <c r="W9762" s="178"/>
      <c r="X9762" s="178"/>
      <c r="Y9762" s="210">
        <f t="shared" si="768"/>
        <v>0.41042179083240166</v>
      </c>
      <c r="Z9762" s="211">
        <f t="shared" si="770"/>
        <v>0.46</v>
      </c>
      <c r="AA9762" s="178"/>
      <c r="AB9762" s="178"/>
      <c r="AC9762" s="178"/>
    </row>
    <row r="9763" spans="2:29" x14ac:dyDescent="0.35">
      <c r="B9763" s="222">
        <v>984000</v>
      </c>
      <c r="C9763" s="208">
        <v>423329</v>
      </c>
      <c r="D9763" s="309">
        <v>23283.09</v>
      </c>
      <c r="E9763" s="206">
        <v>33866.32</v>
      </c>
      <c r="F9763" s="206">
        <v>38099.61</v>
      </c>
      <c r="G9763" s="205">
        <f t="shared" si="771"/>
        <v>0.43021239837398373</v>
      </c>
      <c r="H9763" s="207">
        <f t="shared" si="772"/>
        <v>0.45</v>
      </c>
      <c r="I9763" s="213">
        <v>403858</v>
      </c>
      <c r="J9763" s="213">
        <v>22212.19</v>
      </c>
      <c r="K9763" s="212">
        <v>32308.639999999999</v>
      </c>
      <c r="L9763" s="212">
        <v>36347.22</v>
      </c>
      <c r="M9763" s="239">
        <f t="shared" si="769"/>
        <v>0.51520000000018629</v>
      </c>
      <c r="N9763" s="239"/>
      <c r="O9763" s="178"/>
      <c r="P9763" s="178"/>
      <c r="Q9763" s="178"/>
      <c r="R9763" s="178"/>
      <c r="S9763" s="178"/>
      <c r="T9763" s="178"/>
      <c r="U9763" s="178"/>
      <c r="V9763" s="178"/>
      <c r="W9763" s="178"/>
      <c r="X9763" s="178"/>
      <c r="Y9763" s="210">
        <f t="shared" si="768"/>
        <v>0.4104247967479675</v>
      </c>
      <c r="Z9763" s="211">
        <f t="shared" si="770"/>
        <v>0.44</v>
      </c>
      <c r="AA9763" s="178"/>
      <c r="AB9763" s="178"/>
      <c r="AC9763" s="178"/>
    </row>
    <row r="9764" spans="2:29" x14ac:dyDescent="0.35">
      <c r="B9764" s="222">
        <v>984100</v>
      </c>
      <c r="C9764" s="208">
        <v>423374</v>
      </c>
      <c r="D9764" s="309">
        <v>23285.57</v>
      </c>
      <c r="E9764" s="206">
        <v>33869.919999999998</v>
      </c>
      <c r="F9764" s="206">
        <v>38103.660000000003</v>
      </c>
      <c r="G9764" s="205">
        <f t="shared" si="771"/>
        <v>0.43021440910476577</v>
      </c>
      <c r="H9764" s="207">
        <f t="shared" si="772"/>
        <v>0.45</v>
      </c>
      <c r="I9764" s="213">
        <v>403904</v>
      </c>
      <c r="J9764" s="213">
        <v>22214.720000000001</v>
      </c>
      <c r="K9764" s="212">
        <v>32312.32</v>
      </c>
      <c r="L9764" s="212">
        <v>36351.360000000001</v>
      </c>
      <c r="M9764" s="239">
        <f t="shared" si="769"/>
        <v>0.51529999999984288</v>
      </c>
      <c r="N9764" s="239"/>
      <c r="O9764" s="178"/>
      <c r="P9764" s="178"/>
      <c r="Q9764" s="178"/>
      <c r="R9764" s="178"/>
      <c r="S9764" s="178"/>
      <c r="T9764" s="178"/>
      <c r="U9764" s="178"/>
      <c r="V9764" s="178"/>
      <c r="W9764" s="178"/>
      <c r="X9764" s="178"/>
      <c r="Y9764" s="210">
        <f t="shared" si="768"/>
        <v>0.41042983436642616</v>
      </c>
      <c r="Z9764" s="211">
        <f t="shared" si="770"/>
        <v>0.46</v>
      </c>
      <c r="AA9764" s="178"/>
      <c r="AB9764" s="178"/>
      <c r="AC9764" s="178"/>
    </row>
    <row r="9765" spans="2:29" x14ac:dyDescent="0.35">
      <c r="B9765" s="222">
        <v>984200</v>
      </c>
      <c r="C9765" s="208">
        <v>423419</v>
      </c>
      <c r="D9765" s="309">
        <v>23288.04</v>
      </c>
      <c r="E9765" s="206">
        <v>33873.519999999997</v>
      </c>
      <c r="F9765" s="206">
        <v>38107.71</v>
      </c>
      <c r="G9765" s="205">
        <f t="shared" si="771"/>
        <v>0.43021641942694572</v>
      </c>
      <c r="H9765" s="207">
        <f t="shared" si="772"/>
        <v>0.45</v>
      </c>
      <c r="I9765" s="213">
        <v>403948</v>
      </c>
      <c r="J9765" s="213">
        <v>22217.14</v>
      </c>
      <c r="K9765" s="212">
        <v>32315.84</v>
      </c>
      <c r="L9765" s="212">
        <v>36355.32</v>
      </c>
      <c r="M9765" s="239">
        <f t="shared" si="769"/>
        <v>0.51519999999996802</v>
      </c>
      <c r="N9765" s="239"/>
      <c r="O9765" s="178"/>
      <c r="P9765" s="178"/>
      <c r="Q9765" s="178"/>
      <c r="R9765" s="178"/>
      <c r="S9765" s="178"/>
      <c r="T9765" s="178"/>
      <c r="U9765" s="178"/>
      <c r="V9765" s="178"/>
      <c r="W9765" s="178"/>
      <c r="X9765" s="178"/>
      <c r="Y9765" s="210">
        <f t="shared" si="768"/>
        <v>0.41043283885389148</v>
      </c>
      <c r="Z9765" s="211">
        <f t="shared" si="770"/>
        <v>0.44</v>
      </c>
      <c r="AA9765" s="178"/>
      <c r="AB9765" s="178"/>
      <c r="AC9765" s="178"/>
    </row>
    <row r="9766" spans="2:29" x14ac:dyDescent="0.35">
      <c r="B9766" s="222">
        <v>984300</v>
      </c>
      <c r="C9766" s="208">
        <v>423464</v>
      </c>
      <c r="D9766" s="309">
        <v>23290.52</v>
      </c>
      <c r="E9766" s="206">
        <v>33877.120000000003</v>
      </c>
      <c r="F9766" s="206">
        <v>38111.760000000002</v>
      </c>
      <c r="G9766" s="205">
        <f t="shared" si="771"/>
        <v>0.43021842934064819</v>
      </c>
      <c r="H9766" s="207">
        <f t="shared" si="772"/>
        <v>0.45</v>
      </c>
      <c r="I9766" s="213">
        <v>403994</v>
      </c>
      <c r="J9766" s="213">
        <v>22219.67</v>
      </c>
      <c r="K9766" s="212">
        <v>32319.52</v>
      </c>
      <c r="L9766" s="212">
        <v>36359.46</v>
      </c>
      <c r="M9766" s="239">
        <f t="shared" si="769"/>
        <v>0.51530000000027942</v>
      </c>
      <c r="N9766" s="239"/>
      <c r="O9766" s="178"/>
      <c r="P9766" s="178"/>
      <c r="Q9766" s="178"/>
      <c r="R9766" s="178"/>
      <c r="S9766" s="178"/>
      <c r="T9766" s="178"/>
      <c r="U9766" s="178"/>
      <c r="V9766" s="178"/>
      <c r="W9766" s="178"/>
      <c r="X9766" s="178"/>
      <c r="Y9766" s="210">
        <f t="shared" si="768"/>
        <v>0.41043787463171799</v>
      </c>
      <c r="Z9766" s="211">
        <f t="shared" si="770"/>
        <v>0.46</v>
      </c>
      <c r="AA9766" s="178"/>
      <c r="AB9766" s="178"/>
      <c r="AC9766" s="178"/>
    </row>
    <row r="9767" spans="2:29" x14ac:dyDescent="0.35">
      <c r="B9767" s="222">
        <v>984400</v>
      </c>
      <c r="C9767" s="208">
        <v>423509</v>
      </c>
      <c r="D9767" s="309">
        <v>23292.99</v>
      </c>
      <c r="E9767" s="206">
        <v>33880.720000000001</v>
      </c>
      <c r="F9767" s="206">
        <v>38115.81</v>
      </c>
      <c r="G9767" s="205">
        <f t="shared" si="771"/>
        <v>0.43022043884599759</v>
      </c>
      <c r="H9767" s="207">
        <f t="shared" si="772"/>
        <v>0.45</v>
      </c>
      <c r="I9767" s="213">
        <v>404038</v>
      </c>
      <c r="J9767" s="213">
        <v>22222.09</v>
      </c>
      <c r="K9767" s="212">
        <v>32323.040000000001</v>
      </c>
      <c r="L9767" s="212">
        <v>36363.42</v>
      </c>
      <c r="M9767" s="239">
        <f t="shared" si="769"/>
        <v>0.51519999999982247</v>
      </c>
      <c r="N9767" s="239"/>
      <c r="O9767" s="178"/>
      <c r="P9767" s="178"/>
      <c r="Q9767" s="178"/>
      <c r="R9767" s="178"/>
      <c r="S9767" s="178"/>
      <c r="T9767" s="178"/>
      <c r="U9767" s="178"/>
      <c r="V9767" s="178"/>
      <c r="W9767" s="178"/>
      <c r="X9767" s="178"/>
      <c r="Y9767" s="210">
        <f t="shared" si="768"/>
        <v>0.41044087769199511</v>
      </c>
      <c r="Z9767" s="211">
        <f t="shared" si="770"/>
        <v>0.44</v>
      </c>
      <c r="AA9767" s="178"/>
      <c r="AB9767" s="178"/>
      <c r="AC9767" s="178"/>
    </row>
    <row r="9768" spans="2:29" x14ac:dyDescent="0.35">
      <c r="B9768" s="222">
        <v>984500</v>
      </c>
      <c r="C9768" s="208">
        <v>423554</v>
      </c>
      <c r="D9768" s="309">
        <v>23295.47</v>
      </c>
      <c r="E9768" s="206">
        <v>33884.32</v>
      </c>
      <c r="F9768" s="206">
        <v>38119.86</v>
      </c>
      <c r="G9768" s="205">
        <f t="shared" si="771"/>
        <v>0.43022244794311831</v>
      </c>
      <c r="H9768" s="207">
        <f t="shared" si="772"/>
        <v>0.45</v>
      </c>
      <c r="I9768" s="213">
        <v>404084</v>
      </c>
      <c r="J9768" s="213">
        <v>22224.62</v>
      </c>
      <c r="K9768" s="212">
        <v>32326.720000000001</v>
      </c>
      <c r="L9768" s="212">
        <v>36367.56</v>
      </c>
      <c r="M9768" s="239">
        <f t="shared" si="769"/>
        <v>0.51529999999955178</v>
      </c>
      <c r="N9768" s="239"/>
      <c r="O9768" s="178"/>
      <c r="P9768" s="178"/>
      <c r="Q9768" s="178"/>
      <c r="R9768" s="178"/>
      <c r="S9768" s="178"/>
      <c r="T9768" s="178"/>
      <c r="U9768" s="178"/>
      <c r="V9768" s="178"/>
      <c r="W9768" s="178"/>
      <c r="X9768" s="178"/>
      <c r="Y9768" s="210">
        <f t="shared" si="768"/>
        <v>0.41044591163026917</v>
      </c>
      <c r="Z9768" s="211">
        <f t="shared" si="770"/>
        <v>0.46</v>
      </c>
      <c r="AA9768" s="178"/>
      <c r="AB9768" s="178"/>
      <c r="AC9768" s="178"/>
    </row>
    <row r="9769" spans="2:29" x14ac:dyDescent="0.35">
      <c r="B9769" s="222">
        <v>984600</v>
      </c>
      <c r="C9769" s="208">
        <v>423599</v>
      </c>
      <c r="D9769" s="309">
        <v>23297.94</v>
      </c>
      <c r="E9769" s="206">
        <v>33887.919999999998</v>
      </c>
      <c r="F9769" s="206">
        <v>38123.910000000003</v>
      </c>
      <c r="G9769" s="205">
        <f t="shared" si="771"/>
        <v>0.43022445663213488</v>
      </c>
      <c r="H9769" s="207">
        <f t="shared" si="772"/>
        <v>0.45</v>
      </c>
      <c r="I9769" s="213">
        <v>404128</v>
      </c>
      <c r="J9769" s="213">
        <v>22227.040000000001</v>
      </c>
      <c r="K9769" s="212">
        <v>32330.240000000002</v>
      </c>
      <c r="L9769" s="212">
        <v>36371.519999999997</v>
      </c>
      <c r="M9769" s="239">
        <f t="shared" si="769"/>
        <v>0.51519999999974975</v>
      </c>
      <c r="N9769" s="239"/>
      <c r="O9769" s="178"/>
      <c r="P9769" s="178"/>
      <c r="Q9769" s="178"/>
      <c r="R9769" s="178"/>
      <c r="S9769" s="178"/>
      <c r="T9769" s="178"/>
      <c r="U9769" s="178"/>
      <c r="V9769" s="178"/>
      <c r="W9769" s="178"/>
      <c r="X9769" s="178"/>
      <c r="Y9769" s="210">
        <f t="shared" si="768"/>
        <v>0.41044891326426974</v>
      </c>
      <c r="Z9769" s="211">
        <f t="shared" si="770"/>
        <v>0.44</v>
      </c>
      <c r="AA9769" s="178"/>
      <c r="AB9769" s="178"/>
      <c r="AC9769" s="178"/>
    </row>
    <row r="9770" spans="2:29" x14ac:dyDescent="0.35">
      <c r="B9770" s="222">
        <v>984700</v>
      </c>
      <c r="C9770" s="208">
        <v>423644</v>
      </c>
      <c r="D9770" s="309">
        <v>23300.42</v>
      </c>
      <c r="E9770" s="206">
        <v>33891.519999999997</v>
      </c>
      <c r="F9770" s="206">
        <v>38127.96</v>
      </c>
      <c r="G9770" s="205">
        <f t="shared" si="771"/>
        <v>0.43022646491317151</v>
      </c>
      <c r="H9770" s="207">
        <f t="shared" si="772"/>
        <v>0.45</v>
      </c>
      <c r="I9770" s="213">
        <v>404174</v>
      </c>
      <c r="J9770" s="213">
        <v>22229.57</v>
      </c>
      <c r="K9770" s="212">
        <v>32333.919999999998</v>
      </c>
      <c r="L9770" s="212">
        <v>36375.660000000003</v>
      </c>
      <c r="M9770" s="239">
        <f t="shared" si="769"/>
        <v>0.51529999999998832</v>
      </c>
      <c r="N9770" s="239"/>
      <c r="O9770" s="178"/>
      <c r="P9770" s="178"/>
      <c r="Q9770" s="178"/>
      <c r="R9770" s="178"/>
      <c r="S9770" s="178"/>
      <c r="T9770" s="178"/>
      <c r="U9770" s="178"/>
      <c r="V9770" s="178"/>
      <c r="W9770" s="178"/>
      <c r="X9770" s="178"/>
      <c r="Y9770" s="210">
        <f t="shared" si="768"/>
        <v>0.41045394536407026</v>
      </c>
      <c r="Z9770" s="211">
        <f t="shared" si="770"/>
        <v>0.46</v>
      </c>
      <c r="AA9770" s="178"/>
      <c r="AB9770" s="178"/>
      <c r="AC9770" s="178"/>
    </row>
    <row r="9771" spans="2:29" x14ac:dyDescent="0.35">
      <c r="B9771" s="222">
        <v>984800</v>
      </c>
      <c r="C9771" s="208">
        <v>423689</v>
      </c>
      <c r="D9771" s="309">
        <v>23302.89</v>
      </c>
      <c r="E9771" s="206">
        <v>33895.120000000003</v>
      </c>
      <c r="F9771" s="206">
        <v>38132.01</v>
      </c>
      <c r="G9771" s="205">
        <f t="shared" si="771"/>
        <v>0.43022847278635257</v>
      </c>
      <c r="H9771" s="207">
        <f t="shared" si="772"/>
        <v>0.45</v>
      </c>
      <c r="I9771" s="213">
        <v>404218</v>
      </c>
      <c r="J9771" s="213">
        <v>22231.99</v>
      </c>
      <c r="K9771" s="212">
        <v>32337.439999999999</v>
      </c>
      <c r="L9771" s="212">
        <v>36379.620000000003</v>
      </c>
      <c r="M9771" s="239">
        <f t="shared" si="769"/>
        <v>0.51520000000025901</v>
      </c>
      <c r="N9771" s="239"/>
      <c r="O9771" s="178"/>
      <c r="P9771" s="178"/>
      <c r="Q9771" s="178"/>
      <c r="R9771" s="178"/>
      <c r="S9771" s="178"/>
      <c r="T9771" s="178"/>
      <c r="U9771" s="178"/>
      <c r="V9771" s="178"/>
      <c r="W9771" s="178"/>
      <c r="X9771" s="178"/>
      <c r="Y9771" s="210">
        <f t="shared" si="768"/>
        <v>0.41045694557270512</v>
      </c>
      <c r="Z9771" s="211">
        <f t="shared" si="770"/>
        <v>0.44</v>
      </c>
      <c r="AA9771" s="178"/>
      <c r="AB9771" s="178"/>
      <c r="AC9771" s="178"/>
    </row>
    <row r="9772" spans="2:29" x14ac:dyDescent="0.35">
      <c r="B9772" s="222">
        <v>984900</v>
      </c>
      <c r="C9772" s="208">
        <v>423734</v>
      </c>
      <c r="D9772" s="309">
        <v>23305.37</v>
      </c>
      <c r="E9772" s="206">
        <v>33898.720000000001</v>
      </c>
      <c r="F9772" s="206">
        <v>38136.06</v>
      </c>
      <c r="G9772" s="205">
        <f t="shared" si="771"/>
        <v>0.43023048025180222</v>
      </c>
      <c r="H9772" s="207">
        <f t="shared" si="772"/>
        <v>0.45</v>
      </c>
      <c r="I9772" s="213">
        <v>404264</v>
      </c>
      <c r="J9772" s="213">
        <v>22234.52</v>
      </c>
      <c r="K9772" s="212">
        <v>32341.119999999999</v>
      </c>
      <c r="L9772" s="212">
        <v>36383.760000000002</v>
      </c>
      <c r="M9772" s="239">
        <f t="shared" si="769"/>
        <v>0.5152999999999156</v>
      </c>
      <c r="N9772" s="239"/>
      <c r="O9772" s="178"/>
      <c r="P9772" s="178"/>
      <c r="Q9772" s="178"/>
      <c r="R9772" s="178"/>
      <c r="S9772" s="178"/>
      <c r="T9772" s="178"/>
      <c r="U9772" s="178"/>
      <c r="V9772" s="178"/>
      <c r="W9772" s="178"/>
      <c r="X9772" s="178"/>
      <c r="Y9772" s="210">
        <f t="shared" si="768"/>
        <v>0.41046197583511018</v>
      </c>
      <c r="Z9772" s="211">
        <f t="shared" si="770"/>
        <v>0.46</v>
      </c>
      <c r="AA9772" s="178"/>
      <c r="AB9772" s="178"/>
      <c r="AC9772" s="178"/>
    </row>
    <row r="9773" spans="2:29" x14ac:dyDescent="0.35">
      <c r="B9773" s="222">
        <v>985000</v>
      </c>
      <c r="C9773" s="208">
        <v>423779</v>
      </c>
      <c r="D9773" s="309">
        <v>23307.84</v>
      </c>
      <c r="E9773" s="206">
        <v>33902.32</v>
      </c>
      <c r="F9773" s="206">
        <v>38140.11</v>
      </c>
      <c r="G9773" s="205">
        <f t="shared" si="771"/>
        <v>0.4302324873096447</v>
      </c>
      <c r="H9773" s="207">
        <f t="shared" si="772"/>
        <v>0.45</v>
      </c>
      <c r="I9773" s="213">
        <v>404308</v>
      </c>
      <c r="J9773" s="213">
        <v>22236.94</v>
      </c>
      <c r="K9773" s="212">
        <v>32344.639999999999</v>
      </c>
      <c r="L9773" s="212">
        <v>36387.72</v>
      </c>
      <c r="M9773" s="239">
        <f t="shared" si="769"/>
        <v>0.51520000000018629</v>
      </c>
      <c r="N9773" s="239"/>
      <c r="O9773" s="178"/>
      <c r="P9773" s="178"/>
      <c r="Q9773" s="178"/>
      <c r="R9773" s="178"/>
      <c r="S9773" s="178"/>
      <c r="T9773" s="178"/>
      <c r="U9773" s="178"/>
      <c r="V9773" s="178"/>
      <c r="W9773" s="178"/>
      <c r="X9773" s="178"/>
      <c r="Y9773" s="210">
        <f t="shared" si="768"/>
        <v>0.41046497461928932</v>
      </c>
      <c r="Z9773" s="211">
        <f t="shared" si="770"/>
        <v>0.44</v>
      </c>
      <c r="AA9773" s="178"/>
      <c r="AB9773" s="178"/>
      <c r="AC9773" s="178"/>
    </row>
    <row r="9774" spans="2:29" x14ac:dyDescent="0.35">
      <c r="B9774" s="222">
        <v>985100</v>
      </c>
      <c r="C9774" s="208">
        <v>423824</v>
      </c>
      <c r="D9774" s="309">
        <v>23310.32</v>
      </c>
      <c r="E9774" s="206">
        <v>33905.919999999998</v>
      </c>
      <c r="F9774" s="206">
        <v>38144.160000000003</v>
      </c>
      <c r="G9774" s="205">
        <f t="shared" si="771"/>
        <v>0.43023449396000407</v>
      </c>
      <c r="H9774" s="207">
        <f t="shared" si="772"/>
        <v>0.45</v>
      </c>
      <c r="I9774" s="213">
        <v>404354</v>
      </c>
      <c r="J9774" s="213">
        <v>22239.47</v>
      </c>
      <c r="K9774" s="212">
        <v>32348.32</v>
      </c>
      <c r="L9774" s="212">
        <v>36391.86</v>
      </c>
      <c r="M9774" s="239">
        <f t="shared" si="769"/>
        <v>0.51529999999984288</v>
      </c>
      <c r="N9774" s="239"/>
      <c r="O9774" s="178"/>
      <c r="P9774" s="178"/>
      <c r="Q9774" s="178"/>
      <c r="R9774" s="178"/>
      <c r="S9774" s="178"/>
      <c r="T9774" s="178"/>
      <c r="U9774" s="178"/>
      <c r="V9774" s="178"/>
      <c r="W9774" s="178"/>
      <c r="X9774" s="178"/>
      <c r="Y9774" s="210">
        <f t="shared" si="768"/>
        <v>0.41047000304537612</v>
      </c>
      <c r="Z9774" s="211">
        <f t="shared" si="770"/>
        <v>0.46</v>
      </c>
      <c r="AA9774" s="178"/>
      <c r="AB9774" s="178"/>
      <c r="AC9774" s="178"/>
    </row>
    <row r="9775" spans="2:29" x14ac:dyDescent="0.35">
      <c r="B9775" s="222">
        <v>985200</v>
      </c>
      <c r="C9775" s="208">
        <v>423869</v>
      </c>
      <c r="D9775" s="309">
        <v>23312.79</v>
      </c>
      <c r="E9775" s="206">
        <v>33909.519999999997</v>
      </c>
      <c r="F9775" s="206">
        <v>38148.21</v>
      </c>
      <c r="G9775" s="205">
        <f t="shared" si="771"/>
        <v>0.43023650020300447</v>
      </c>
      <c r="H9775" s="207">
        <f t="shared" si="772"/>
        <v>0.45</v>
      </c>
      <c r="I9775" s="213">
        <v>404398</v>
      </c>
      <c r="J9775" s="213">
        <v>22241.89</v>
      </c>
      <c r="K9775" s="212">
        <v>32351.84</v>
      </c>
      <c r="L9775" s="212">
        <v>36395.82</v>
      </c>
      <c r="M9775" s="239">
        <f t="shared" si="769"/>
        <v>0.51519999999996802</v>
      </c>
      <c r="N9775" s="239"/>
      <c r="O9775" s="178"/>
      <c r="P9775" s="178"/>
      <c r="Q9775" s="178"/>
      <c r="R9775" s="178"/>
      <c r="S9775" s="178"/>
      <c r="T9775" s="178"/>
      <c r="U9775" s="178"/>
      <c r="V9775" s="178"/>
      <c r="W9775" s="178"/>
      <c r="X9775" s="178"/>
      <c r="Y9775" s="210">
        <f t="shared" si="768"/>
        <v>0.41047300040600893</v>
      </c>
      <c r="Z9775" s="211">
        <f t="shared" si="770"/>
        <v>0.44</v>
      </c>
      <c r="AA9775" s="178"/>
      <c r="AB9775" s="178"/>
      <c r="AC9775" s="178"/>
    </row>
    <row r="9776" spans="2:29" x14ac:dyDescent="0.35">
      <c r="B9776" s="222">
        <v>985300</v>
      </c>
      <c r="C9776" s="208">
        <v>423914</v>
      </c>
      <c r="D9776" s="309">
        <v>23315.27</v>
      </c>
      <c r="E9776" s="206">
        <v>33913.120000000003</v>
      </c>
      <c r="F9776" s="206">
        <v>38152.26</v>
      </c>
      <c r="G9776" s="205">
        <f t="shared" si="771"/>
        <v>0.4302385060387699</v>
      </c>
      <c r="H9776" s="207">
        <f t="shared" si="772"/>
        <v>0.45</v>
      </c>
      <c r="I9776" s="213">
        <v>404444</v>
      </c>
      <c r="J9776" s="213">
        <v>22244.42</v>
      </c>
      <c r="K9776" s="212">
        <v>32355.52</v>
      </c>
      <c r="L9776" s="212">
        <v>36399.96</v>
      </c>
      <c r="M9776" s="239">
        <f t="shared" si="769"/>
        <v>0.51530000000027942</v>
      </c>
      <c r="N9776" s="239"/>
      <c r="O9776" s="178"/>
      <c r="P9776" s="178"/>
      <c r="Q9776" s="178"/>
      <c r="R9776" s="178"/>
      <c r="S9776" s="178"/>
      <c r="T9776" s="178"/>
      <c r="U9776" s="178"/>
      <c r="V9776" s="178"/>
      <c r="W9776" s="178"/>
      <c r="X9776" s="178"/>
      <c r="Y9776" s="210">
        <f t="shared" si="768"/>
        <v>0.41047802699685376</v>
      </c>
      <c r="Z9776" s="211">
        <f t="shared" si="770"/>
        <v>0.46</v>
      </c>
      <c r="AA9776" s="178"/>
      <c r="AB9776" s="178"/>
      <c r="AC9776" s="178"/>
    </row>
    <row r="9777" spans="2:29" x14ac:dyDescent="0.35">
      <c r="B9777" s="222">
        <v>985400</v>
      </c>
      <c r="C9777" s="208">
        <v>423959</v>
      </c>
      <c r="D9777" s="309">
        <v>23317.74</v>
      </c>
      <c r="E9777" s="206">
        <v>33916.720000000001</v>
      </c>
      <c r="F9777" s="206">
        <v>38156.31</v>
      </c>
      <c r="G9777" s="205">
        <f t="shared" si="771"/>
        <v>0.43024051146742437</v>
      </c>
      <c r="H9777" s="207">
        <f t="shared" si="772"/>
        <v>0.45</v>
      </c>
      <c r="I9777" s="213">
        <v>404488</v>
      </c>
      <c r="J9777" s="213">
        <v>22246.84</v>
      </c>
      <c r="K9777" s="212">
        <v>32359.040000000001</v>
      </c>
      <c r="L9777" s="212">
        <v>36403.919999999998</v>
      </c>
      <c r="M9777" s="239">
        <f t="shared" si="769"/>
        <v>0.51519999999982247</v>
      </c>
      <c r="N9777" s="239"/>
      <c r="O9777" s="178"/>
      <c r="P9777" s="178"/>
      <c r="Q9777" s="178"/>
      <c r="R9777" s="178"/>
      <c r="S9777" s="178"/>
      <c r="T9777" s="178"/>
      <c r="U9777" s="178"/>
      <c r="V9777" s="178"/>
      <c r="W9777" s="178"/>
      <c r="X9777" s="178"/>
      <c r="Y9777" s="210">
        <f t="shared" si="768"/>
        <v>0.41048102293484878</v>
      </c>
      <c r="Z9777" s="211">
        <f t="shared" si="770"/>
        <v>0.44</v>
      </c>
      <c r="AA9777" s="178"/>
      <c r="AB9777" s="178"/>
      <c r="AC9777" s="178"/>
    </row>
    <row r="9778" spans="2:29" x14ac:dyDescent="0.35">
      <c r="B9778" s="222">
        <v>985500</v>
      </c>
      <c r="C9778" s="208">
        <v>424004</v>
      </c>
      <c r="D9778" s="309">
        <v>23320.22</v>
      </c>
      <c r="E9778" s="206">
        <v>33920.32</v>
      </c>
      <c r="F9778" s="206">
        <v>38160.36</v>
      </c>
      <c r="G9778" s="205">
        <f t="shared" si="771"/>
        <v>0.43024251648909184</v>
      </c>
      <c r="H9778" s="207">
        <f t="shared" si="772"/>
        <v>0.45</v>
      </c>
      <c r="I9778" s="213">
        <v>404534</v>
      </c>
      <c r="J9778" s="213">
        <v>22249.37</v>
      </c>
      <c r="K9778" s="212">
        <v>32362.720000000001</v>
      </c>
      <c r="L9778" s="212">
        <v>36408.06</v>
      </c>
      <c r="M9778" s="239">
        <f t="shared" si="769"/>
        <v>0.51529999999955178</v>
      </c>
      <c r="N9778" s="239"/>
      <c r="O9778" s="178"/>
      <c r="P9778" s="178"/>
      <c r="Q9778" s="178"/>
      <c r="R9778" s="178"/>
      <c r="S9778" s="178"/>
      <c r="T9778" s="178"/>
      <c r="U9778" s="178"/>
      <c r="V9778" s="178"/>
      <c r="W9778" s="178"/>
      <c r="X9778" s="178"/>
      <c r="Y9778" s="210">
        <f t="shared" si="768"/>
        <v>0.41048604769152713</v>
      </c>
      <c r="Z9778" s="211">
        <f t="shared" si="770"/>
        <v>0.46</v>
      </c>
      <c r="AA9778" s="178"/>
      <c r="AB9778" s="178"/>
      <c r="AC9778" s="178"/>
    </row>
    <row r="9779" spans="2:29" x14ac:dyDescent="0.35">
      <c r="B9779" s="222">
        <v>985600</v>
      </c>
      <c r="C9779" s="208">
        <v>424049</v>
      </c>
      <c r="D9779" s="309">
        <v>23322.69</v>
      </c>
      <c r="E9779" s="206">
        <v>33923.919999999998</v>
      </c>
      <c r="F9779" s="206">
        <v>38164.410000000003</v>
      </c>
      <c r="G9779" s="205">
        <f t="shared" si="771"/>
        <v>0.4302445211038961</v>
      </c>
      <c r="H9779" s="207">
        <f t="shared" si="772"/>
        <v>0.45</v>
      </c>
      <c r="I9779" s="213">
        <v>404578</v>
      </c>
      <c r="J9779" s="213">
        <v>22251.79</v>
      </c>
      <c r="K9779" s="212">
        <v>32366.240000000002</v>
      </c>
      <c r="L9779" s="212">
        <v>36412.019999999997</v>
      </c>
      <c r="M9779" s="239">
        <f t="shared" si="769"/>
        <v>0.51519999999974975</v>
      </c>
      <c r="N9779" s="239"/>
      <c r="O9779" s="178"/>
      <c r="P9779" s="178"/>
      <c r="Q9779" s="178"/>
      <c r="R9779" s="178"/>
      <c r="S9779" s="178"/>
      <c r="T9779" s="178"/>
      <c r="U9779" s="178"/>
      <c r="V9779" s="178"/>
      <c r="W9779" s="178"/>
      <c r="X9779" s="178"/>
      <c r="Y9779" s="210">
        <f t="shared" si="768"/>
        <v>0.4104890422077922</v>
      </c>
      <c r="Z9779" s="211">
        <f t="shared" si="770"/>
        <v>0.44</v>
      </c>
      <c r="AA9779" s="178"/>
      <c r="AB9779" s="178"/>
      <c r="AC9779" s="178"/>
    </row>
    <row r="9780" spans="2:29" x14ac:dyDescent="0.35">
      <c r="B9780" s="222">
        <v>985700</v>
      </c>
      <c r="C9780" s="208">
        <v>424094</v>
      </c>
      <c r="D9780" s="309">
        <v>23325.17</v>
      </c>
      <c r="E9780" s="206">
        <v>33927.519999999997</v>
      </c>
      <c r="F9780" s="206">
        <v>38168.46</v>
      </c>
      <c r="G9780" s="205">
        <f t="shared" si="771"/>
        <v>0.43024652531196106</v>
      </c>
      <c r="H9780" s="207">
        <f t="shared" si="772"/>
        <v>0.45</v>
      </c>
      <c r="I9780" s="213">
        <v>404624</v>
      </c>
      <c r="J9780" s="213">
        <v>22254.32</v>
      </c>
      <c r="K9780" s="212">
        <v>32369.919999999998</v>
      </c>
      <c r="L9780" s="212">
        <v>36416.160000000003</v>
      </c>
      <c r="M9780" s="239">
        <f t="shared" si="769"/>
        <v>0.51529999999998832</v>
      </c>
      <c r="N9780" s="239"/>
      <c r="O9780" s="178"/>
      <c r="P9780" s="178"/>
      <c r="Q9780" s="178"/>
      <c r="R9780" s="178"/>
      <c r="S9780" s="178"/>
      <c r="T9780" s="178"/>
      <c r="U9780" s="178"/>
      <c r="V9780" s="178"/>
      <c r="W9780" s="178"/>
      <c r="X9780" s="178"/>
      <c r="Y9780" s="210">
        <f t="shared" si="768"/>
        <v>0.4104940651313787</v>
      </c>
      <c r="Z9780" s="211">
        <f t="shared" si="770"/>
        <v>0.46</v>
      </c>
      <c r="AA9780" s="178"/>
      <c r="AB9780" s="178"/>
      <c r="AC9780" s="178"/>
    </row>
    <row r="9781" spans="2:29" x14ac:dyDescent="0.35">
      <c r="B9781" s="222">
        <v>985800</v>
      </c>
      <c r="C9781" s="208">
        <v>424139</v>
      </c>
      <c r="D9781" s="309">
        <v>23327.64</v>
      </c>
      <c r="E9781" s="206">
        <v>33931.120000000003</v>
      </c>
      <c r="F9781" s="206">
        <v>38172.51</v>
      </c>
      <c r="G9781" s="205">
        <f t="shared" si="771"/>
        <v>0.43024852911341044</v>
      </c>
      <c r="H9781" s="207">
        <f t="shared" si="772"/>
        <v>0.45</v>
      </c>
      <c r="I9781" s="213">
        <v>404668</v>
      </c>
      <c r="J9781" s="213">
        <v>22256.74</v>
      </c>
      <c r="K9781" s="212">
        <v>32373.439999999999</v>
      </c>
      <c r="L9781" s="212">
        <v>36420.120000000003</v>
      </c>
      <c r="M9781" s="239">
        <f t="shared" si="769"/>
        <v>0.51520000000025901</v>
      </c>
      <c r="N9781" s="239"/>
      <c r="O9781" s="178"/>
      <c r="P9781" s="178"/>
      <c r="Q9781" s="178"/>
      <c r="R9781" s="178"/>
      <c r="S9781" s="178"/>
      <c r="T9781" s="178"/>
      <c r="U9781" s="178"/>
      <c r="V9781" s="178"/>
      <c r="W9781" s="178"/>
      <c r="X9781" s="178"/>
      <c r="Y9781" s="210">
        <f t="shared" si="768"/>
        <v>0.41049705822682087</v>
      </c>
      <c r="Z9781" s="211">
        <f t="shared" si="770"/>
        <v>0.44</v>
      </c>
      <c r="AA9781" s="178"/>
      <c r="AB9781" s="178"/>
      <c r="AC9781" s="178"/>
    </row>
    <row r="9782" spans="2:29" x14ac:dyDescent="0.35">
      <c r="B9782" s="222">
        <v>985900</v>
      </c>
      <c r="C9782" s="208">
        <v>424184</v>
      </c>
      <c r="D9782" s="309">
        <v>23330.12</v>
      </c>
      <c r="E9782" s="206">
        <v>33934.720000000001</v>
      </c>
      <c r="F9782" s="206">
        <v>38176.559999999998</v>
      </c>
      <c r="G9782" s="205">
        <f t="shared" si="771"/>
        <v>0.43025053250836798</v>
      </c>
      <c r="H9782" s="207">
        <f t="shared" si="772"/>
        <v>0.45</v>
      </c>
      <c r="I9782" s="213">
        <v>404714</v>
      </c>
      <c r="J9782" s="213">
        <v>22259.27</v>
      </c>
      <c r="K9782" s="212">
        <v>32377.119999999999</v>
      </c>
      <c r="L9782" s="212">
        <v>36424.26</v>
      </c>
      <c r="M9782" s="239">
        <f t="shared" si="769"/>
        <v>0.5152999999999156</v>
      </c>
      <c r="N9782" s="239"/>
      <c r="O9782" s="178"/>
      <c r="P9782" s="178"/>
      <c r="Q9782" s="178"/>
      <c r="R9782" s="178"/>
      <c r="S9782" s="178"/>
      <c r="T9782" s="178"/>
      <c r="U9782" s="178"/>
      <c r="V9782" s="178"/>
      <c r="W9782" s="178"/>
      <c r="X9782" s="178"/>
      <c r="Y9782" s="210">
        <f t="shared" si="768"/>
        <v>0.41050207931838928</v>
      </c>
      <c r="Z9782" s="211">
        <f t="shared" si="770"/>
        <v>0.46</v>
      </c>
      <c r="AA9782" s="178"/>
      <c r="AB9782" s="178"/>
      <c r="AC9782" s="178"/>
    </row>
    <row r="9783" spans="2:29" x14ac:dyDescent="0.35">
      <c r="B9783" s="222">
        <v>986000</v>
      </c>
      <c r="C9783" s="208">
        <v>424229</v>
      </c>
      <c r="D9783" s="309">
        <v>23332.59</v>
      </c>
      <c r="E9783" s="206">
        <v>33938.32</v>
      </c>
      <c r="F9783" s="206">
        <v>38180.61</v>
      </c>
      <c r="G9783" s="205">
        <f t="shared" si="771"/>
        <v>0.43025253549695741</v>
      </c>
      <c r="H9783" s="207">
        <f t="shared" si="772"/>
        <v>0.45</v>
      </c>
      <c r="I9783" s="213">
        <v>404758</v>
      </c>
      <c r="J9783" s="213">
        <v>22261.69</v>
      </c>
      <c r="K9783" s="212">
        <v>32380.639999999999</v>
      </c>
      <c r="L9783" s="212">
        <v>36428.22</v>
      </c>
      <c r="M9783" s="239">
        <f t="shared" si="769"/>
        <v>0.51520000000018629</v>
      </c>
      <c r="N9783" s="239"/>
      <c r="O9783" s="178"/>
      <c r="P9783" s="178"/>
      <c r="Q9783" s="178"/>
      <c r="R9783" s="178"/>
      <c r="S9783" s="178"/>
      <c r="T9783" s="178"/>
      <c r="U9783" s="178"/>
      <c r="V9783" s="178"/>
      <c r="W9783" s="178"/>
      <c r="X9783" s="178"/>
      <c r="Y9783" s="210">
        <f t="shared" si="768"/>
        <v>0.41050507099391481</v>
      </c>
      <c r="Z9783" s="211">
        <f t="shared" si="770"/>
        <v>0.44</v>
      </c>
      <c r="AA9783" s="178"/>
      <c r="AB9783" s="178"/>
      <c r="AC9783" s="178"/>
    </row>
    <row r="9784" spans="2:29" x14ac:dyDescent="0.35">
      <c r="B9784" s="222">
        <v>986100</v>
      </c>
      <c r="C9784" s="208">
        <v>424274</v>
      </c>
      <c r="D9784" s="309">
        <v>23335.07</v>
      </c>
      <c r="E9784" s="206">
        <v>33941.919999999998</v>
      </c>
      <c r="F9784" s="206">
        <v>38184.660000000003</v>
      </c>
      <c r="G9784" s="205">
        <f t="shared" si="771"/>
        <v>0.43025453807930231</v>
      </c>
      <c r="H9784" s="207">
        <f t="shared" si="772"/>
        <v>0.45</v>
      </c>
      <c r="I9784" s="213">
        <v>404804</v>
      </c>
      <c r="J9784" s="213">
        <v>22264.22</v>
      </c>
      <c r="K9784" s="212">
        <v>32384.32</v>
      </c>
      <c r="L9784" s="212">
        <v>36432.36</v>
      </c>
      <c r="M9784" s="239">
        <f t="shared" si="769"/>
        <v>0.51529999999984288</v>
      </c>
      <c r="N9784" s="239"/>
      <c r="O9784" s="178"/>
      <c r="P9784" s="178"/>
      <c r="Q9784" s="178"/>
      <c r="R9784" s="178"/>
      <c r="S9784" s="178"/>
      <c r="T9784" s="178"/>
      <c r="U9784" s="178"/>
      <c r="V9784" s="178"/>
      <c r="W9784" s="178"/>
      <c r="X9784" s="178"/>
      <c r="Y9784" s="210">
        <f t="shared" si="768"/>
        <v>0.41051009025453811</v>
      </c>
      <c r="Z9784" s="211">
        <f t="shared" si="770"/>
        <v>0.46</v>
      </c>
      <c r="AA9784" s="178"/>
      <c r="AB9784" s="178"/>
      <c r="AC9784" s="178"/>
    </row>
    <row r="9785" spans="2:29" x14ac:dyDescent="0.35">
      <c r="B9785" s="222">
        <v>986200</v>
      </c>
      <c r="C9785" s="208">
        <v>424319</v>
      </c>
      <c r="D9785" s="309">
        <v>23337.54</v>
      </c>
      <c r="E9785" s="206">
        <v>33945.519999999997</v>
      </c>
      <c r="F9785" s="206">
        <v>38188.71</v>
      </c>
      <c r="G9785" s="205">
        <f t="shared" si="771"/>
        <v>0.43025654025552629</v>
      </c>
      <c r="H9785" s="207">
        <f t="shared" si="772"/>
        <v>0.45</v>
      </c>
      <c r="I9785" s="213">
        <v>404848</v>
      </c>
      <c r="J9785" s="213">
        <v>22266.639999999999</v>
      </c>
      <c r="K9785" s="212">
        <v>32387.84</v>
      </c>
      <c r="L9785" s="212">
        <v>36436.32</v>
      </c>
      <c r="M9785" s="239">
        <f t="shared" si="769"/>
        <v>0.51519999999996802</v>
      </c>
      <c r="N9785" s="239"/>
      <c r="O9785" s="178"/>
      <c r="P9785" s="178"/>
      <c r="Q9785" s="178"/>
      <c r="R9785" s="178"/>
      <c r="S9785" s="178"/>
      <c r="T9785" s="178"/>
      <c r="U9785" s="178"/>
      <c r="V9785" s="178"/>
      <c r="W9785" s="178"/>
      <c r="X9785" s="178"/>
      <c r="Y9785" s="210">
        <f t="shared" si="768"/>
        <v>0.41051308051105251</v>
      </c>
      <c r="Z9785" s="211">
        <f t="shared" si="770"/>
        <v>0.44</v>
      </c>
      <c r="AA9785" s="178"/>
      <c r="AB9785" s="178"/>
      <c r="AC9785" s="178"/>
    </row>
    <row r="9786" spans="2:29" x14ac:dyDescent="0.35">
      <c r="B9786" s="222">
        <v>986300</v>
      </c>
      <c r="C9786" s="208">
        <v>424364</v>
      </c>
      <c r="D9786" s="309">
        <v>23340.02</v>
      </c>
      <c r="E9786" s="206">
        <v>33949.120000000003</v>
      </c>
      <c r="F9786" s="206">
        <v>38192.76</v>
      </c>
      <c r="G9786" s="205">
        <f t="shared" si="771"/>
        <v>0.43025854202575281</v>
      </c>
      <c r="H9786" s="207">
        <f t="shared" si="772"/>
        <v>0.45</v>
      </c>
      <c r="I9786" s="213">
        <v>404894</v>
      </c>
      <c r="J9786" s="213">
        <v>22269.17</v>
      </c>
      <c r="K9786" s="212">
        <v>32391.52</v>
      </c>
      <c r="L9786" s="212">
        <v>36440.46</v>
      </c>
      <c r="M9786" s="239">
        <f t="shared" si="769"/>
        <v>0.51530000000027942</v>
      </c>
      <c r="N9786" s="239"/>
      <c r="O9786" s="178"/>
      <c r="P9786" s="178"/>
      <c r="Q9786" s="178"/>
      <c r="R9786" s="178"/>
      <c r="S9786" s="178"/>
      <c r="T9786" s="178"/>
      <c r="U9786" s="178"/>
      <c r="V9786" s="178"/>
      <c r="W9786" s="178"/>
      <c r="X9786" s="178"/>
      <c r="Y9786" s="210">
        <f t="shared" si="768"/>
        <v>0.41051809794180272</v>
      </c>
      <c r="Z9786" s="211">
        <f t="shared" si="770"/>
        <v>0.46</v>
      </c>
      <c r="AA9786" s="178"/>
      <c r="AB9786" s="178"/>
      <c r="AC9786" s="178"/>
    </row>
    <row r="9787" spans="2:29" x14ac:dyDescent="0.35">
      <c r="B9787" s="222">
        <v>986400</v>
      </c>
      <c r="C9787" s="208">
        <v>424409</v>
      </c>
      <c r="D9787" s="309">
        <v>23342.49</v>
      </c>
      <c r="E9787" s="206">
        <v>33952.720000000001</v>
      </c>
      <c r="F9787" s="206">
        <v>38196.81</v>
      </c>
      <c r="G9787" s="205">
        <f t="shared" si="771"/>
        <v>0.43026054339010544</v>
      </c>
      <c r="H9787" s="207">
        <f t="shared" si="772"/>
        <v>0.45</v>
      </c>
      <c r="I9787" s="213">
        <v>404938</v>
      </c>
      <c r="J9787" s="213">
        <v>22271.59</v>
      </c>
      <c r="K9787" s="212">
        <v>32395.040000000001</v>
      </c>
      <c r="L9787" s="212">
        <v>36444.42</v>
      </c>
      <c r="M9787" s="239">
        <f t="shared" si="769"/>
        <v>0.51519999999982247</v>
      </c>
      <c r="N9787" s="239"/>
      <c r="O9787" s="178"/>
      <c r="P9787" s="178"/>
      <c r="Q9787" s="178"/>
      <c r="R9787" s="178"/>
      <c r="S9787" s="178"/>
      <c r="T9787" s="178"/>
      <c r="U9787" s="178"/>
      <c r="V9787" s="178"/>
      <c r="W9787" s="178"/>
      <c r="X9787" s="178"/>
      <c r="Y9787" s="210">
        <f t="shared" si="768"/>
        <v>0.41052108678021088</v>
      </c>
      <c r="Z9787" s="211">
        <f t="shared" si="770"/>
        <v>0.44</v>
      </c>
      <c r="AA9787" s="178"/>
      <c r="AB9787" s="178"/>
      <c r="AC9787" s="178"/>
    </row>
    <row r="9788" spans="2:29" x14ac:dyDescent="0.35">
      <c r="B9788" s="222">
        <v>986500</v>
      </c>
      <c r="C9788" s="208">
        <v>424454</v>
      </c>
      <c r="D9788" s="309">
        <v>23344.97</v>
      </c>
      <c r="E9788" s="206">
        <v>33956.32</v>
      </c>
      <c r="F9788" s="206">
        <v>38200.86</v>
      </c>
      <c r="G9788" s="205">
        <f t="shared" si="771"/>
        <v>0.43026254434870753</v>
      </c>
      <c r="H9788" s="207">
        <f t="shared" si="772"/>
        <v>0.45</v>
      </c>
      <c r="I9788" s="213">
        <v>404984</v>
      </c>
      <c r="J9788" s="213">
        <v>22274.12</v>
      </c>
      <c r="K9788" s="212">
        <v>32398.720000000001</v>
      </c>
      <c r="L9788" s="212">
        <v>36448.559999999998</v>
      </c>
      <c r="M9788" s="239">
        <f t="shared" si="769"/>
        <v>0.51529999999955178</v>
      </c>
      <c r="N9788" s="239"/>
      <c r="O9788" s="178"/>
      <c r="P9788" s="178"/>
      <c r="Q9788" s="178"/>
      <c r="R9788" s="178"/>
      <c r="S9788" s="178"/>
      <c r="T9788" s="178"/>
      <c r="U9788" s="178"/>
      <c r="V9788" s="178"/>
      <c r="W9788" s="178"/>
      <c r="X9788" s="178"/>
      <c r="Y9788" s="210">
        <f t="shared" si="768"/>
        <v>0.41052610238215914</v>
      </c>
      <c r="Z9788" s="211">
        <f t="shared" si="770"/>
        <v>0.46</v>
      </c>
      <c r="AA9788" s="178"/>
      <c r="AB9788" s="178"/>
      <c r="AC9788" s="178"/>
    </row>
    <row r="9789" spans="2:29" x14ac:dyDescent="0.35">
      <c r="B9789" s="222">
        <v>986600</v>
      </c>
      <c r="C9789" s="208">
        <v>424499</v>
      </c>
      <c r="D9789" s="309">
        <v>23347.439999999999</v>
      </c>
      <c r="E9789" s="206">
        <v>33959.919999999998</v>
      </c>
      <c r="F9789" s="206">
        <v>38204.910000000003</v>
      </c>
      <c r="G9789" s="205">
        <f t="shared" si="771"/>
        <v>0.43026454490168253</v>
      </c>
      <c r="H9789" s="207">
        <f t="shared" si="772"/>
        <v>0.45</v>
      </c>
      <c r="I9789" s="213">
        <v>405028</v>
      </c>
      <c r="J9789" s="213">
        <v>22276.54</v>
      </c>
      <c r="K9789" s="212">
        <v>32402.240000000002</v>
      </c>
      <c r="L9789" s="212">
        <v>36452.519999999997</v>
      </c>
      <c r="M9789" s="239">
        <f t="shared" si="769"/>
        <v>0.51519999999974975</v>
      </c>
      <c r="N9789" s="239"/>
      <c r="O9789" s="178"/>
      <c r="P9789" s="178"/>
      <c r="Q9789" s="178"/>
      <c r="R9789" s="178"/>
      <c r="S9789" s="178"/>
      <c r="T9789" s="178"/>
      <c r="U9789" s="178"/>
      <c r="V9789" s="178"/>
      <c r="W9789" s="178"/>
      <c r="X9789" s="178"/>
      <c r="Y9789" s="210">
        <f t="shared" si="768"/>
        <v>0.41052908980336511</v>
      </c>
      <c r="Z9789" s="211">
        <f t="shared" si="770"/>
        <v>0.44</v>
      </c>
      <c r="AA9789" s="178"/>
      <c r="AB9789" s="178"/>
      <c r="AC9789" s="178"/>
    </row>
    <row r="9790" spans="2:29" x14ac:dyDescent="0.35">
      <c r="B9790" s="222">
        <v>986700</v>
      </c>
      <c r="C9790" s="208">
        <v>424544</v>
      </c>
      <c r="D9790" s="309">
        <v>23349.919999999998</v>
      </c>
      <c r="E9790" s="206">
        <v>33963.519999999997</v>
      </c>
      <c r="F9790" s="206">
        <v>38208.959999999999</v>
      </c>
      <c r="G9790" s="205">
        <f t="shared" si="771"/>
        <v>0.43026654504915374</v>
      </c>
      <c r="H9790" s="207">
        <f t="shared" si="772"/>
        <v>0.45</v>
      </c>
      <c r="I9790" s="213">
        <v>405074</v>
      </c>
      <c r="J9790" s="213">
        <v>22279.07</v>
      </c>
      <c r="K9790" s="212">
        <v>32405.919999999998</v>
      </c>
      <c r="L9790" s="212">
        <v>36456.660000000003</v>
      </c>
      <c r="M9790" s="239">
        <f t="shared" si="769"/>
        <v>0.51529999999998832</v>
      </c>
      <c r="N9790" s="239"/>
      <c r="O9790" s="178"/>
      <c r="P9790" s="178"/>
      <c r="Q9790" s="178"/>
      <c r="R9790" s="178"/>
      <c r="S9790" s="178"/>
      <c r="T9790" s="178"/>
      <c r="U9790" s="178"/>
      <c r="V9790" s="178"/>
      <c r="W9790" s="178"/>
      <c r="X9790" s="178"/>
      <c r="Y9790" s="210">
        <f t="shared" si="768"/>
        <v>0.41053410357758185</v>
      </c>
      <c r="Z9790" s="211">
        <f t="shared" si="770"/>
        <v>0.46</v>
      </c>
      <c r="AA9790" s="178"/>
      <c r="AB9790" s="178"/>
      <c r="AC9790" s="178"/>
    </row>
    <row r="9791" spans="2:29" x14ac:dyDescent="0.35">
      <c r="B9791" s="222">
        <v>986800</v>
      </c>
      <c r="C9791" s="208">
        <v>424589</v>
      </c>
      <c r="D9791" s="309">
        <v>23352.39</v>
      </c>
      <c r="E9791" s="206">
        <v>33967.120000000003</v>
      </c>
      <c r="F9791" s="206">
        <v>38213.01</v>
      </c>
      <c r="G9791" s="205">
        <f t="shared" si="771"/>
        <v>0.43026854479124443</v>
      </c>
      <c r="H9791" s="207">
        <f t="shared" si="772"/>
        <v>0.45</v>
      </c>
      <c r="I9791" s="213">
        <v>405118</v>
      </c>
      <c r="J9791" s="213">
        <v>22281.49</v>
      </c>
      <c r="K9791" s="212">
        <v>32409.439999999999</v>
      </c>
      <c r="L9791" s="212">
        <v>36460.620000000003</v>
      </c>
      <c r="M9791" s="239">
        <f t="shared" si="769"/>
        <v>0.51520000000025901</v>
      </c>
      <c r="N9791" s="239"/>
      <c r="O9791" s="178"/>
      <c r="P9791" s="178"/>
      <c r="Q9791" s="178"/>
      <c r="R9791" s="178"/>
      <c r="S9791" s="178"/>
      <c r="T9791" s="178"/>
      <c r="U9791" s="178"/>
      <c r="V9791" s="178"/>
      <c r="W9791" s="178"/>
      <c r="X9791" s="178"/>
      <c r="Y9791" s="210">
        <f t="shared" si="768"/>
        <v>0.41053708958248886</v>
      </c>
      <c r="Z9791" s="211">
        <f t="shared" si="770"/>
        <v>0.44</v>
      </c>
      <c r="AA9791" s="178"/>
      <c r="AB9791" s="178"/>
      <c r="AC9791" s="178"/>
    </row>
    <row r="9792" spans="2:29" x14ac:dyDescent="0.35">
      <c r="B9792" s="222">
        <v>986900</v>
      </c>
      <c r="C9792" s="208">
        <v>424634</v>
      </c>
      <c r="D9792" s="309">
        <v>23354.87</v>
      </c>
      <c r="E9792" s="206">
        <v>33970.720000000001</v>
      </c>
      <c r="F9792" s="206">
        <v>38217.06</v>
      </c>
      <c r="G9792" s="205">
        <f t="shared" si="771"/>
        <v>0.4302705441280778</v>
      </c>
      <c r="H9792" s="207">
        <f t="shared" si="772"/>
        <v>0.45</v>
      </c>
      <c r="I9792" s="213">
        <v>405164</v>
      </c>
      <c r="J9792" s="213">
        <v>22284.02</v>
      </c>
      <c r="K9792" s="212">
        <v>32413.119999999999</v>
      </c>
      <c r="L9792" s="212">
        <v>36464.76</v>
      </c>
      <c r="M9792" s="239">
        <f t="shared" si="769"/>
        <v>0.5152999999999156</v>
      </c>
      <c r="N9792" s="239"/>
      <c r="O9792" s="178"/>
      <c r="P9792" s="178"/>
      <c r="Q9792" s="178"/>
      <c r="R9792" s="178"/>
      <c r="S9792" s="178"/>
      <c r="T9792" s="178"/>
      <c r="U9792" s="178"/>
      <c r="V9792" s="178"/>
      <c r="W9792" s="178"/>
      <c r="X9792" s="178"/>
      <c r="Y9792" s="210">
        <f t="shared" si="768"/>
        <v>0.41054210153004356</v>
      </c>
      <c r="Z9792" s="211">
        <f t="shared" si="770"/>
        <v>0.46</v>
      </c>
      <c r="AA9792" s="178"/>
      <c r="AB9792" s="178"/>
      <c r="AC9792" s="178"/>
    </row>
    <row r="9793" spans="2:29" x14ac:dyDescent="0.35">
      <c r="B9793" s="222">
        <v>987000</v>
      </c>
      <c r="C9793" s="208">
        <v>424679</v>
      </c>
      <c r="D9793" s="309">
        <v>23357.34</v>
      </c>
      <c r="E9793" s="206">
        <v>33974.32</v>
      </c>
      <c r="F9793" s="206">
        <v>38221.11</v>
      </c>
      <c r="G9793" s="205">
        <f t="shared" si="771"/>
        <v>0.43027254305977708</v>
      </c>
      <c r="H9793" s="207">
        <f t="shared" si="772"/>
        <v>0.45</v>
      </c>
      <c r="I9793" s="213">
        <v>405208</v>
      </c>
      <c r="J9793" s="213">
        <v>22286.44</v>
      </c>
      <c r="K9793" s="212">
        <v>32416.639999999999</v>
      </c>
      <c r="L9793" s="212">
        <v>36468.720000000001</v>
      </c>
      <c r="M9793" s="239">
        <f t="shared" si="769"/>
        <v>0.51520000000018629</v>
      </c>
      <c r="N9793" s="239"/>
      <c r="O9793" s="178"/>
      <c r="P9793" s="178"/>
      <c r="Q9793" s="178"/>
      <c r="R9793" s="178"/>
      <c r="S9793" s="178"/>
      <c r="T9793" s="178"/>
      <c r="U9793" s="178"/>
      <c r="V9793" s="178"/>
      <c r="W9793" s="178"/>
      <c r="X9793" s="178"/>
      <c r="Y9793" s="210">
        <f t="shared" si="768"/>
        <v>0.4105450861195542</v>
      </c>
      <c r="Z9793" s="211">
        <f t="shared" si="770"/>
        <v>0.44</v>
      </c>
      <c r="AA9793" s="178"/>
      <c r="AB9793" s="178"/>
      <c r="AC9793" s="178"/>
    </row>
    <row r="9794" spans="2:29" x14ac:dyDescent="0.35">
      <c r="B9794" s="222">
        <v>987100</v>
      </c>
      <c r="C9794" s="208">
        <v>424724</v>
      </c>
      <c r="D9794" s="309">
        <v>23359.82</v>
      </c>
      <c r="E9794" s="206">
        <v>33977.919999999998</v>
      </c>
      <c r="F9794" s="206">
        <v>38225.160000000003</v>
      </c>
      <c r="G9794" s="205">
        <f t="shared" si="771"/>
        <v>0.43027454158646539</v>
      </c>
      <c r="H9794" s="207">
        <f t="shared" si="772"/>
        <v>0.45</v>
      </c>
      <c r="I9794" s="213">
        <v>405254</v>
      </c>
      <c r="J9794" s="213">
        <v>22288.97</v>
      </c>
      <c r="K9794" s="212">
        <v>32420.32</v>
      </c>
      <c r="L9794" s="212">
        <v>36472.86</v>
      </c>
      <c r="M9794" s="239">
        <f t="shared" si="769"/>
        <v>0.51529999999984288</v>
      </c>
      <c r="N9794" s="239"/>
      <c r="O9794" s="178"/>
      <c r="P9794" s="178"/>
      <c r="Q9794" s="178"/>
      <c r="R9794" s="178"/>
      <c r="S9794" s="178"/>
      <c r="T9794" s="178"/>
      <c r="U9794" s="178"/>
      <c r="V9794" s="178"/>
      <c r="W9794" s="178"/>
      <c r="X9794" s="178"/>
      <c r="Y9794" s="210">
        <f t="shared" si="768"/>
        <v>0.41055009624151556</v>
      </c>
      <c r="Z9794" s="211">
        <f t="shared" si="770"/>
        <v>0.46</v>
      </c>
      <c r="AA9794" s="178"/>
      <c r="AB9794" s="178"/>
      <c r="AC9794" s="178"/>
    </row>
    <row r="9795" spans="2:29" x14ac:dyDescent="0.35">
      <c r="B9795" s="222">
        <v>987200</v>
      </c>
      <c r="C9795" s="208">
        <v>424769</v>
      </c>
      <c r="D9795" s="309">
        <v>23362.29</v>
      </c>
      <c r="E9795" s="206">
        <v>33981.519999999997</v>
      </c>
      <c r="F9795" s="206">
        <v>38229.21</v>
      </c>
      <c r="G9795" s="205">
        <f t="shared" si="771"/>
        <v>0.43027653970826579</v>
      </c>
      <c r="H9795" s="207">
        <f t="shared" si="772"/>
        <v>0.45</v>
      </c>
      <c r="I9795" s="213">
        <v>405298</v>
      </c>
      <c r="J9795" s="213">
        <v>22291.39</v>
      </c>
      <c r="K9795" s="212">
        <v>32423.84</v>
      </c>
      <c r="L9795" s="212">
        <v>36476.82</v>
      </c>
      <c r="M9795" s="239">
        <f t="shared" si="769"/>
        <v>0.51519999999996802</v>
      </c>
      <c r="N9795" s="239"/>
      <c r="O9795" s="178"/>
      <c r="P9795" s="178"/>
      <c r="Q9795" s="178"/>
      <c r="R9795" s="178"/>
      <c r="S9795" s="178"/>
      <c r="T9795" s="178"/>
      <c r="U9795" s="178"/>
      <c r="V9795" s="178"/>
      <c r="W9795" s="178"/>
      <c r="X9795" s="178"/>
      <c r="Y9795" s="210">
        <f t="shared" ref="Y9795:Y9858" si="773">I9795/$B9795</f>
        <v>0.41055307941653163</v>
      </c>
      <c r="Z9795" s="211">
        <f t="shared" si="770"/>
        <v>0.44</v>
      </c>
      <c r="AA9795" s="178"/>
      <c r="AB9795" s="178"/>
      <c r="AC9795" s="178"/>
    </row>
    <row r="9796" spans="2:29" x14ac:dyDescent="0.35">
      <c r="B9796" s="222">
        <v>987300</v>
      </c>
      <c r="C9796" s="208">
        <v>424814</v>
      </c>
      <c r="D9796" s="309">
        <v>23364.77</v>
      </c>
      <c r="E9796" s="206">
        <v>33985.120000000003</v>
      </c>
      <c r="F9796" s="206">
        <v>38233.26</v>
      </c>
      <c r="G9796" s="205">
        <f t="shared" si="771"/>
        <v>0.43027853742530131</v>
      </c>
      <c r="H9796" s="207">
        <f t="shared" si="772"/>
        <v>0.45</v>
      </c>
      <c r="I9796" s="213">
        <v>405344</v>
      </c>
      <c r="J9796" s="213">
        <v>22293.919999999998</v>
      </c>
      <c r="K9796" s="212">
        <v>32427.52</v>
      </c>
      <c r="L9796" s="212">
        <v>36480.959999999999</v>
      </c>
      <c r="M9796" s="239">
        <f t="shared" ref="M9796:M9859" si="774">(C9796+D9796+F9796-C9795-D9795-F9795)/100</f>
        <v>0.51530000000027942</v>
      </c>
      <c r="N9796" s="239"/>
      <c r="O9796" s="178"/>
      <c r="P9796" s="178"/>
      <c r="Q9796" s="178"/>
      <c r="R9796" s="178"/>
      <c r="S9796" s="178"/>
      <c r="T9796" s="178"/>
      <c r="U9796" s="178"/>
      <c r="V9796" s="178"/>
      <c r="W9796" s="178"/>
      <c r="X9796" s="178"/>
      <c r="Y9796" s="210">
        <f t="shared" si="773"/>
        <v>0.4105580877139674</v>
      </c>
      <c r="Z9796" s="211">
        <f t="shared" ref="Z9796:Z9859" si="775">(I9796-I9795)/($B9796-$B9795)</f>
        <v>0.46</v>
      </c>
      <c r="AA9796" s="178"/>
      <c r="AB9796" s="178"/>
      <c r="AC9796" s="178"/>
    </row>
    <row r="9797" spans="2:29" x14ac:dyDescent="0.35">
      <c r="B9797" s="222">
        <v>987400</v>
      </c>
      <c r="C9797" s="208">
        <v>424859</v>
      </c>
      <c r="D9797" s="309">
        <v>23367.24</v>
      </c>
      <c r="E9797" s="206">
        <v>33988.720000000001</v>
      </c>
      <c r="F9797" s="206">
        <v>38237.31</v>
      </c>
      <c r="G9797" s="205">
        <f t="shared" ref="G9797:G9860" si="776">C9797/B9797</f>
        <v>0.43028053473769495</v>
      </c>
      <c r="H9797" s="207">
        <f t="shared" ref="H9797:H9860" si="777">(C9797-C9796)/(B9797-B9796)</f>
        <v>0.45</v>
      </c>
      <c r="I9797" s="213">
        <v>405388</v>
      </c>
      <c r="J9797" s="213">
        <v>22296.34</v>
      </c>
      <c r="K9797" s="212">
        <v>32431.040000000001</v>
      </c>
      <c r="L9797" s="212">
        <v>36484.92</v>
      </c>
      <c r="M9797" s="239">
        <f t="shared" si="774"/>
        <v>0.51519999999982247</v>
      </c>
      <c r="N9797" s="239"/>
      <c r="O9797" s="178"/>
      <c r="P9797" s="178"/>
      <c r="Q9797" s="178"/>
      <c r="R9797" s="178"/>
      <c r="S9797" s="178"/>
      <c r="T9797" s="178"/>
      <c r="U9797" s="178"/>
      <c r="V9797" s="178"/>
      <c r="W9797" s="178"/>
      <c r="X9797" s="178"/>
      <c r="Y9797" s="210">
        <f t="shared" si="773"/>
        <v>0.41056106947538989</v>
      </c>
      <c r="Z9797" s="211">
        <f t="shared" si="775"/>
        <v>0.44</v>
      </c>
      <c r="AA9797" s="178"/>
      <c r="AB9797" s="178"/>
      <c r="AC9797" s="178"/>
    </row>
    <row r="9798" spans="2:29" x14ac:dyDescent="0.35">
      <c r="B9798" s="222">
        <v>987500</v>
      </c>
      <c r="C9798" s="208">
        <v>424904</v>
      </c>
      <c r="D9798" s="309">
        <v>23369.72</v>
      </c>
      <c r="E9798" s="206">
        <v>33992.32</v>
      </c>
      <c r="F9798" s="206">
        <v>38241.360000000001</v>
      </c>
      <c r="G9798" s="205">
        <f t="shared" si="776"/>
        <v>0.43028253164556962</v>
      </c>
      <c r="H9798" s="207">
        <f t="shared" si="777"/>
        <v>0.45</v>
      </c>
      <c r="I9798" s="213">
        <v>405434</v>
      </c>
      <c r="J9798" s="213">
        <v>22298.87</v>
      </c>
      <c r="K9798" s="212">
        <v>32434.720000000001</v>
      </c>
      <c r="L9798" s="212">
        <v>36489.06</v>
      </c>
      <c r="M9798" s="239">
        <f t="shared" si="774"/>
        <v>0.51529999999955178</v>
      </c>
      <c r="N9798" s="239"/>
      <c r="O9798" s="178"/>
      <c r="P9798" s="178"/>
      <c r="Q9798" s="178"/>
      <c r="R9798" s="178"/>
      <c r="S9798" s="178"/>
      <c r="T9798" s="178"/>
      <c r="U9798" s="178"/>
      <c r="V9798" s="178"/>
      <c r="W9798" s="178"/>
      <c r="X9798" s="178"/>
      <c r="Y9798" s="210">
        <f t="shared" si="773"/>
        <v>0.41056607594936712</v>
      </c>
      <c r="Z9798" s="211">
        <f t="shared" si="775"/>
        <v>0.46</v>
      </c>
      <c r="AA9798" s="178"/>
      <c r="AB9798" s="178"/>
      <c r="AC9798" s="178"/>
    </row>
    <row r="9799" spans="2:29" x14ac:dyDescent="0.35">
      <c r="B9799" s="222">
        <v>987600</v>
      </c>
      <c r="C9799" s="208">
        <v>424949</v>
      </c>
      <c r="D9799" s="309">
        <v>23372.19</v>
      </c>
      <c r="E9799" s="206">
        <v>33995.919999999998</v>
      </c>
      <c r="F9799" s="206">
        <v>38245.410000000003</v>
      </c>
      <c r="G9799" s="205">
        <f t="shared" si="776"/>
        <v>0.43028452814904822</v>
      </c>
      <c r="H9799" s="207">
        <f t="shared" si="777"/>
        <v>0.45</v>
      </c>
      <c r="I9799" s="213">
        <v>405478</v>
      </c>
      <c r="J9799" s="213">
        <v>22301.29</v>
      </c>
      <c r="K9799" s="212">
        <v>32438.240000000002</v>
      </c>
      <c r="L9799" s="212">
        <v>36493.019999999997</v>
      </c>
      <c r="M9799" s="239">
        <f t="shared" si="774"/>
        <v>0.51519999999974975</v>
      </c>
      <c r="N9799" s="239"/>
      <c r="O9799" s="178"/>
      <c r="P9799" s="178"/>
      <c r="Q9799" s="178"/>
      <c r="R9799" s="178"/>
      <c r="S9799" s="178"/>
      <c r="T9799" s="178"/>
      <c r="U9799" s="178"/>
      <c r="V9799" s="178"/>
      <c r="W9799" s="178"/>
      <c r="X9799" s="178"/>
      <c r="Y9799" s="210">
        <f t="shared" si="773"/>
        <v>0.41056905629809637</v>
      </c>
      <c r="Z9799" s="211">
        <f t="shared" si="775"/>
        <v>0.44</v>
      </c>
      <c r="AA9799" s="178"/>
      <c r="AB9799" s="178"/>
      <c r="AC9799" s="178"/>
    </row>
    <row r="9800" spans="2:29" x14ac:dyDescent="0.35">
      <c r="B9800" s="222">
        <v>987700</v>
      </c>
      <c r="C9800" s="208">
        <v>424994</v>
      </c>
      <c r="D9800" s="309">
        <v>23374.67</v>
      </c>
      <c r="E9800" s="206">
        <v>33999.519999999997</v>
      </c>
      <c r="F9800" s="206">
        <v>38249.46</v>
      </c>
      <c r="G9800" s="205">
        <f t="shared" si="776"/>
        <v>0.43028652424825353</v>
      </c>
      <c r="H9800" s="207">
        <f t="shared" si="777"/>
        <v>0.45</v>
      </c>
      <c r="I9800" s="213">
        <v>405524</v>
      </c>
      <c r="J9800" s="213">
        <v>22303.82</v>
      </c>
      <c r="K9800" s="212">
        <v>32441.919999999998</v>
      </c>
      <c r="L9800" s="212">
        <v>36497.160000000003</v>
      </c>
      <c r="M9800" s="239">
        <f t="shared" si="774"/>
        <v>0.51529999999998832</v>
      </c>
      <c r="N9800" s="239"/>
      <c r="O9800" s="178"/>
      <c r="P9800" s="178"/>
      <c r="Q9800" s="178"/>
      <c r="R9800" s="178"/>
      <c r="S9800" s="178"/>
      <c r="T9800" s="178"/>
      <c r="U9800" s="178"/>
      <c r="V9800" s="178"/>
      <c r="W9800" s="178"/>
      <c r="X9800" s="178"/>
      <c r="Y9800" s="210">
        <f t="shared" si="773"/>
        <v>0.41057406094968107</v>
      </c>
      <c r="Z9800" s="211">
        <f t="shared" si="775"/>
        <v>0.46</v>
      </c>
      <c r="AA9800" s="178"/>
      <c r="AB9800" s="178"/>
      <c r="AC9800" s="178"/>
    </row>
    <row r="9801" spans="2:29" x14ac:dyDescent="0.35">
      <c r="B9801" s="222">
        <v>987800</v>
      </c>
      <c r="C9801" s="208">
        <v>425039</v>
      </c>
      <c r="D9801" s="309">
        <v>23377.14</v>
      </c>
      <c r="E9801" s="206">
        <v>34003.120000000003</v>
      </c>
      <c r="F9801" s="206">
        <v>38253.51</v>
      </c>
      <c r="G9801" s="205">
        <f t="shared" si="776"/>
        <v>0.43028851994330836</v>
      </c>
      <c r="H9801" s="207">
        <f t="shared" si="777"/>
        <v>0.45</v>
      </c>
      <c r="I9801" s="213">
        <v>405568</v>
      </c>
      <c r="J9801" s="213">
        <v>22306.240000000002</v>
      </c>
      <c r="K9801" s="212">
        <v>32445.439999999999</v>
      </c>
      <c r="L9801" s="212">
        <v>36501.120000000003</v>
      </c>
      <c r="M9801" s="239">
        <f t="shared" si="774"/>
        <v>0.51520000000025901</v>
      </c>
      <c r="N9801" s="239"/>
      <c r="O9801" s="178"/>
      <c r="P9801" s="178"/>
      <c r="Q9801" s="178"/>
      <c r="R9801" s="178"/>
      <c r="S9801" s="178"/>
      <c r="T9801" s="178"/>
      <c r="U9801" s="178"/>
      <c r="V9801" s="178"/>
      <c r="W9801" s="178"/>
      <c r="X9801" s="178"/>
      <c r="Y9801" s="210">
        <f t="shared" si="773"/>
        <v>0.4105770398866167</v>
      </c>
      <c r="Z9801" s="211">
        <f t="shared" si="775"/>
        <v>0.44</v>
      </c>
      <c r="AA9801" s="178"/>
      <c r="AB9801" s="178"/>
      <c r="AC9801" s="178"/>
    </row>
    <row r="9802" spans="2:29" x14ac:dyDescent="0.35">
      <c r="B9802" s="222">
        <v>987900</v>
      </c>
      <c r="C9802" s="208">
        <v>425084</v>
      </c>
      <c r="D9802" s="309">
        <v>23379.62</v>
      </c>
      <c r="E9802" s="206">
        <v>34006.720000000001</v>
      </c>
      <c r="F9802" s="206">
        <v>38257.56</v>
      </c>
      <c r="G9802" s="205">
        <f t="shared" si="776"/>
        <v>0.43029051523433548</v>
      </c>
      <c r="H9802" s="207">
        <f t="shared" si="777"/>
        <v>0.45</v>
      </c>
      <c r="I9802" s="213">
        <v>405614</v>
      </c>
      <c r="J9802" s="213">
        <v>22308.77</v>
      </c>
      <c r="K9802" s="212">
        <v>32449.119999999999</v>
      </c>
      <c r="L9802" s="212">
        <v>36505.26</v>
      </c>
      <c r="M9802" s="239">
        <f t="shared" si="774"/>
        <v>0.5152999999999156</v>
      </c>
      <c r="N9802" s="239"/>
      <c r="O9802" s="178"/>
      <c r="P9802" s="178"/>
      <c r="Q9802" s="178"/>
      <c r="R9802" s="178"/>
      <c r="S9802" s="178"/>
      <c r="T9802" s="178"/>
      <c r="U9802" s="178"/>
      <c r="V9802" s="178"/>
      <c r="W9802" s="178"/>
      <c r="X9802" s="178"/>
      <c r="Y9802" s="210">
        <f t="shared" si="773"/>
        <v>0.41058204271687415</v>
      </c>
      <c r="Z9802" s="211">
        <f t="shared" si="775"/>
        <v>0.46</v>
      </c>
      <c r="AA9802" s="178"/>
      <c r="AB9802" s="178"/>
      <c r="AC9802" s="178"/>
    </row>
    <row r="9803" spans="2:29" x14ac:dyDescent="0.35">
      <c r="B9803" s="222">
        <v>988000</v>
      </c>
      <c r="C9803" s="208">
        <v>425129</v>
      </c>
      <c r="D9803" s="309">
        <v>23382.09</v>
      </c>
      <c r="E9803" s="206">
        <v>34010.32</v>
      </c>
      <c r="F9803" s="206">
        <v>38261.61</v>
      </c>
      <c r="G9803" s="205">
        <f t="shared" si="776"/>
        <v>0.43029251012145747</v>
      </c>
      <c r="H9803" s="207">
        <f t="shared" si="777"/>
        <v>0.45</v>
      </c>
      <c r="I9803" s="213">
        <v>405658</v>
      </c>
      <c r="J9803" s="213">
        <v>22311.19</v>
      </c>
      <c r="K9803" s="212">
        <v>32452.639999999999</v>
      </c>
      <c r="L9803" s="212">
        <v>36509.22</v>
      </c>
      <c r="M9803" s="239">
        <f t="shared" si="774"/>
        <v>0.51520000000018629</v>
      </c>
      <c r="N9803" s="239"/>
      <c r="O9803" s="178"/>
      <c r="P9803" s="178"/>
      <c r="Q9803" s="178"/>
      <c r="R9803" s="178"/>
      <c r="S9803" s="178"/>
      <c r="T9803" s="178"/>
      <c r="U9803" s="178"/>
      <c r="V9803" s="178"/>
      <c r="W9803" s="178"/>
      <c r="X9803" s="178"/>
      <c r="Y9803" s="210">
        <f t="shared" si="773"/>
        <v>0.41058502024291499</v>
      </c>
      <c r="Z9803" s="211">
        <f t="shared" si="775"/>
        <v>0.44</v>
      </c>
      <c r="AA9803" s="178"/>
      <c r="AB9803" s="178"/>
      <c r="AC9803" s="178"/>
    </row>
    <row r="9804" spans="2:29" x14ac:dyDescent="0.35">
      <c r="B9804" s="222">
        <v>988100</v>
      </c>
      <c r="C9804" s="208">
        <v>425174</v>
      </c>
      <c r="D9804" s="309">
        <v>23384.57</v>
      </c>
      <c r="E9804" s="206">
        <v>34013.919999999998</v>
      </c>
      <c r="F9804" s="206">
        <v>38265.660000000003</v>
      </c>
      <c r="G9804" s="205">
        <f t="shared" si="776"/>
        <v>0.43029450460479707</v>
      </c>
      <c r="H9804" s="207">
        <f t="shared" si="777"/>
        <v>0.45</v>
      </c>
      <c r="I9804" s="213">
        <v>405704</v>
      </c>
      <c r="J9804" s="213">
        <v>22313.72</v>
      </c>
      <c r="K9804" s="212">
        <v>32456.32</v>
      </c>
      <c r="L9804" s="212">
        <v>36513.360000000001</v>
      </c>
      <c r="M9804" s="239">
        <f t="shared" si="774"/>
        <v>0.51529999999984288</v>
      </c>
      <c r="N9804" s="239"/>
      <c r="O9804" s="178"/>
      <c r="P9804" s="178"/>
      <c r="Q9804" s="178"/>
      <c r="R9804" s="178"/>
      <c r="S9804" s="178"/>
      <c r="T9804" s="178"/>
      <c r="U9804" s="178"/>
      <c r="V9804" s="178"/>
      <c r="W9804" s="178"/>
      <c r="X9804" s="178"/>
      <c r="Y9804" s="210">
        <f t="shared" si="773"/>
        <v>0.41059002125290961</v>
      </c>
      <c r="Z9804" s="211">
        <f t="shared" si="775"/>
        <v>0.46</v>
      </c>
      <c r="AA9804" s="178"/>
      <c r="AB9804" s="178"/>
      <c r="AC9804" s="178"/>
    </row>
    <row r="9805" spans="2:29" x14ac:dyDescent="0.35">
      <c r="B9805" s="222">
        <v>988200</v>
      </c>
      <c r="C9805" s="208">
        <v>425219</v>
      </c>
      <c r="D9805" s="309">
        <v>23387.040000000001</v>
      </c>
      <c r="E9805" s="206">
        <v>34017.519999999997</v>
      </c>
      <c r="F9805" s="206">
        <v>38269.71</v>
      </c>
      <c r="G9805" s="205">
        <f t="shared" si="776"/>
        <v>0.43029649868447684</v>
      </c>
      <c r="H9805" s="207">
        <f t="shared" si="777"/>
        <v>0.45</v>
      </c>
      <c r="I9805" s="213">
        <v>405748</v>
      </c>
      <c r="J9805" s="213">
        <v>22316.14</v>
      </c>
      <c r="K9805" s="212">
        <v>32459.84</v>
      </c>
      <c r="L9805" s="212">
        <v>36517.32</v>
      </c>
      <c r="M9805" s="239">
        <f t="shared" si="774"/>
        <v>0.51519999999996802</v>
      </c>
      <c r="N9805" s="239"/>
      <c r="O9805" s="178"/>
      <c r="P9805" s="178"/>
      <c r="Q9805" s="178"/>
      <c r="R9805" s="178"/>
      <c r="S9805" s="178"/>
      <c r="T9805" s="178"/>
      <c r="U9805" s="178"/>
      <c r="V9805" s="178"/>
      <c r="W9805" s="178"/>
      <c r="X9805" s="178"/>
      <c r="Y9805" s="210">
        <f t="shared" si="773"/>
        <v>0.41059299736895366</v>
      </c>
      <c r="Z9805" s="211">
        <f t="shared" si="775"/>
        <v>0.44</v>
      </c>
      <c r="AA9805" s="178"/>
      <c r="AB9805" s="178"/>
      <c r="AC9805" s="178"/>
    </row>
    <row r="9806" spans="2:29" x14ac:dyDescent="0.35">
      <c r="B9806" s="222">
        <v>988300</v>
      </c>
      <c r="C9806" s="208">
        <v>425264</v>
      </c>
      <c r="D9806" s="309">
        <v>23389.52</v>
      </c>
      <c r="E9806" s="206">
        <v>34021.120000000003</v>
      </c>
      <c r="F9806" s="206">
        <v>38273.760000000002</v>
      </c>
      <c r="G9806" s="205">
        <f t="shared" si="776"/>
        <v>0.43029849236061923</v>
      </c>
      <c r="H9806" s="207">
        <f t="shared" si="777"/>
        <v>0.45</v>
      </c>
      <c r="I9806" s="213">
        <v>405794</v>
      </c>
      <c r="J9806" s="213">
        <v>22318.67</v>
      </c>
      <c r="K9806" s="212">
        <v>32463.52</v>
      </c>
      <c r="L9806" s="212">
        <v>36521.46</v>
      </c>
      <c r="M9806" s="239">
        <f t="shared" si="774"/>
        <v>0.51530000000027942</v>
      </c>
      <c r="N9806" s="239"/>
      <c r="O9806" s="178"/>
      <c r="P9806" s="178"/>
      <c r="Q9806" s="178"/>
      <c r="R9806" s="178"/>
      <c r="S9806" s="178"/>
      <c r="T9806" s="178"/>
      <c r="U9806" s="178"/>
      <c r="V9806" s="178"/>
      <c r="W9806" s="178"/>
      <c r="X9806" s="178"/>
      <c r="Y9806" s="210">
        <f t="shared" si="773"/>
        <v>0.41059799655974905</v>
      </c>
      <c r="Z9806" s="211">
        <f t="shared" si="775"/>
        <v>0.46</v>
      </c>
      <c r="AA9806" s="178"/>
      <c r="AB9806" s="178"/>
      <c r="AC9806" s="178"/>
    </row>
    <row r="9807" spans="2:29" x14ac:dyDescent="0.35">
      <c r="B9807" s="222">
        <v>988400</v>
      </c>
      <c r="C9807" s="208">
        <v>425309</v>
      </c>
      <c r="D9807" s="309">
        <v>23391.99</v>
      </c>
      <c r="E9807" s="206">
        <v>34024.720000000001</v>
      </c>
      <c r="F9807" s="206">
        <v>38277.81</v>
      </c>
      <c r="G9807" s="205">
        <f t="shared" si="776"/>
        <v>0.43030048563334683</v>
      </c>
      <c r="H9807" s="207">
        <f t="shared" si="777"/>
        <v>0.45</v>
      </c>
      <c r="I9807" s="213">
        <v>405838</v>
      </c>
      <c r="J9807" s="213">
        <v>22321.09</v>
      </c>
      <c r="K9807" s="212">
        <v>32467.040000000001</v>
      </c>
      <c r="L9807" s="212">
        <v>36525.42</v>
      </c>
      <c r="M9807" s="239">
        <f t="shared" si="774"/>
        <v>0.51519999999982247</v>
      </c>
      <c r="N9807" s="239"/>
      <c r="O9807" s="178"/>
      <c r="P9807" s="178"/>
      <c r="Q9807" s="178"/>
      <c r="R9807" s="178"/>
      <c r="S9807" s="178"/>
      <c r="T9807" s="178"/>
      <c r="U9807" s="178"/>
      <c r="V9807" s="178"/>
      <c r="W9807" s="178"/>
      <c r="X9807" s="178"/>
      <c r="Y9807" s="210">
        <f t="shared" si="773"/>
        <v>0.41060097126669365</v>
      </c>
      <c r="Z9807" s="211">
        <f t="shared" si="775"/>
        <v>0.44</v>
      </c>
      <c r="AA9807" s="178"/>
      <c r="AB9807" s="178"/>
      <c r="AC9807" s="178"/>
    </row>
    <row r="9808" spans="2:29" x14ac:dyDescent="0.35">
      <c r="B9808" s="222">
        <v>988500</v>
      </c>
      <c r="C9808" s="208">
        <v>425354</v>
      </c>
      <c r="D9808" s="309">
        <v>23394.47</v>
      </c>
      <c r="E9808" s="206">
        <v>34028.32</v>
      </c>
      <c r="F9808" s="206">
        <v>38281.86</v>
      </c>
      <c r="G9808" s="205">
        <f t="shared" si="776"/>
        <v>0.43030247850278197</v>
      </c>
      <c r="H9808" s="207">
        <f t="shared" si="777"/>
        <v>0.45</v>
      </c>
      <c r="I9808" s="213">
        <v>405884</v>
      </c>
      <c r="J9808" s="213">
        <v>22323.62</v>
      </c>
      <c r="K9808" s="212">
        <v>32470.720000000001</v>
      </c>
      <c r="L9808" s="212">
        <v>36529.56</v>
      </c>
      <c r="M9808" s="239">
        <f t="shared" si="774"/>
        <v>0.51529999999955178</v>
      </c>
      <c r="N9808" s="239"/>
      <c r="O9808" s="178"/>
      <c r="P9808" s="178"/>
      <c r="Q9808" s="178"/>
      <c r="R9808" s="178"/>
      <c r="S9808" s="178"/>
      <c r="T9808" s="178"/>
      <c r="U9808" s="178"/>
      <c r="V9808" s="178"/>
      <c r="W9808" s="178"/>
      <c r="X9808" s="178"/>
      <c r="Y9808" s="210">
        <f t="shared" si="773"/>
        <v>0.41060596863935256</v>
      </c>
      <c r="Z9808" s="211">
        <f t="shared" si="775"/>
        <v>0.46</v>
      </c>
      <c r="AA9808" s="178"/>
      <c r="AB9808" s="178"/>
      <c r="AC9808" s="178"/>
    </row>
    <row r="9809" spans="2:29" x14ac:dyDescent="0.35">
      <c r="B9809" s="222">
        <v>988600</v>
      </c>
      <c r="C9809" s="208">
        <v>425399</v>
      </c>
      <c r="D9809" s="309">
        <v>23396.94</v>
      </c>
      <c r="E9809" s="206">
        <v>34031.919999999998</v>
      </c>
      <c r="F9809" s="206">
        <v>38285.910000000003</v>
      </c>
      <c r="G9809" s="205">
        <f t="shared" si="776"/>
        <v>0.43030447096904711</v>
      </c>
      <c r="H9809" s="207">
        <f t="shared" si="777"/>
        <v>0.45</v>
      </c>
      <c r="I9809" s="213">
        <v>405928</v>
      </c>
      <c r="J9809" s="213">
        <v>22326.04</v>
      </c>
      <c r="K9809" s="212">
        <v>32474.240000000002</v>
      </c>
      <c r="L9809" s="212">
        <v>36533.519999999997</v>
      </c>
      <c r="M9809" s="239">
        <f t="shared" si="774"/>
        <v>0.51519999999974975</v>
      </c>
      <c r="N9809" s="239"/>
      <c r="O9809" s="178"/>
      <c r="P9809" s="178"/>
      <c r="Q9809" s="178"/>
      <c r="R9809" s="178"/>
      <c r="S9809" s="178"/>
      <c r="T9809" s="178"/>
      <c r="U9809" s="178"/>
      <c r="V9809" s="178"/>
      <c r="W9809" s="178"/>
      <c r="X9809" s="178"/>
      <c r="Y9809" s="210">
        <f t="shared" si="773"/>
        <v>0.41060894193809427</v>
      </c>
      <c r="Z9809" s="211">
        <f t="shared" si="775"/>
        <v>0.44</v>
      </c>
      <c r="AA9809" s="178"/>
      <c r="AB9809" s="178"/>
      <c r="AC9809" s="178"/>
    </row>
    <row r="9810" spans="2:29" x14ac:dyDescent="0.35">
      <c r="B9810" s="222">
        <v>988700</v>
      </c>
      <c r="C9810" s="208">
        <v>425444</v>
      </c>
      <c r="D9810" s="309">
        <v>23399.42</v>
      </c>
      <c r="E9810" s="206">
        <v>34035.519999999997</v>
      </c>
      <c r="F9810" s="206">
        <v>38289.96</v>
      </c>
      <c r="G9810" s="205">
        <f t="shared" si="776"/>
        <v>0.43030646303226461</v>
      </c>
      <c r="H9810" s="207">
        <f t="shared" si="777"/>
        <v>0.45</v>
      </c>
      <c r="I9810" s="213">
        <v>405974</v>
      </c>
      <c r="J9810" s="213">
        <v>22328.57</v>
      </c>
      <c r="K9810" s="212">
        <v>32477.919999999998</v>
      </c>
      <c r="L9810" s="212">
        <v>36537.660000000003</v>
      </c>
      <c r="M9810" s="239">
        <f t="shared" si="774"/>
        <v>0.51529999999998832</v>
      </c>
      <c r="N9810" s="239"/>
      <c r="O9810" s="178"/>
      <c r="P9810" s="178"/>
      <c r="Q9810" s="178"/>
      <c r="R9810" s="178"/>
      <c r="S9810" s="178"/>
      <c r="T9810" s="178"/>
      <c r="U9810" s="178"/>
      <c r="V9810" s="178"/>
      <c r="W9810" s="178"/>
      <c r="X9810" s="178"/>
      <c r="Y9810" s="210">
        <f t="shared" si="773"/>
        <v>0.41061393749367858</v>
      </c>
      <c r="Z9810" s="211">
        <f t="shared" si="775"/>
        <v>0.46</v>
      </c>
      <c r="AA9810" s="178"/>
      <c r="AB9810" s="178"/>
      <c r="AC9810" s="178"/>
    </row>
    <row r="9811" spans="2:29" x14ac:dyDescent="0.35">
      <c r="B9811" s="222">
        <v>988800</v>
      </c>
      <c r="C9811" s="208">
        <v>425489</v>
      </c>
      <c r="D9811" s="309">
        <v>23401.89</v>
      </c>
      <c r="E9811" s="206">
        <v>34039.120000000003</v>
      </c>
      <c r="F9811" s="206">
        <v>38294.01</v>
      </c>
      <c r="G9811" s="205">
        <f t="shared" si="776"/>
        <v>0.43030845469255663</v>
      </c>
      <c r="H9811" s="207">
        <f t="shared" si="777"/>
        <v>0.45</v>
      </c>
      <c r="I9811" s="213">
        <v>406018</v>
      </c>
      <c r="J9811" s="213">
        <v>22330.99</v>
      </c>
      <c r="K9811" s="212">
        <v>32481.439999999999</v>
      </c>
      <c r="L9811" s="212">
        <v>36541.620000000003</v>
      </c>
      <c r="M9811" s="239">
        <f t="shared" si="774"/>
        <v>0.51520000000025901</v>
      </c>
      <c r="N9811" s="239"/>
      <c r="O9811" s="178"/>
      <c r="P9811" s="178"/>
      <c r="Q9811" s="178"/>
      <c r="R9811" s="178"/>
      <c r="S9811" s="178"/>
      <c r="T9811" s="178"/>
      <c r="U9811" s="178"/>
      <c r="V9811" s="178"/>
      <c r="W9811" s="178"/>
      <c r="X9811" s="178"/>
      <c r="Y9811" s="210">
        <f t="shared" si="773"/>
        <v>0.41061690938511325</v>
      </c>
      <c r="Z9811" s="211">
        <f t="shared" si="775"/>
        <v>0.44</v>
      </c>
      <c r="AA9811" s="178"/>
      <c r="AB9811" s="178"/>
      <c r="AC9811" s="178"/>
    </row>
    <row r="9812" spans="2:29" x14ac:dyDescent="0.35">
      <c r="B9812" s="222">
        <v>988900</v>
      </c>
      <c r="C9812" s="208">
        <v>425534</v>
      </c>
      <c r="D9812" s="309">
        <v>23404.37</v>
      </c>
      <c r="E9812" s="206">
        <v>34042.720000000001</v>
      </c>
      <c r="F9812" s="206">
        <v>38298.06</v>
      </c>
      <c r="G9812" s="205">
        <f t="shared" si="776"/>
        <v>0.43031044595004553</v>
      </c>
      <c r="H9812" s="207">
        <f t="shared" si="777"/>
        <v>0.45</v>
      </c>
      <c r="I9812" s="213">
        <v>406064</v>
      </c>
      <c r="J9812" s="213">
        <v>22333.52</v>
      </c>
      <c r="K9812" s="212">
        <v>32485.119999999999</v>
      </c>
      <c r="L9812" s="212">
        <v>36545.760000000002</v>
      </c>
      <c r="M9812" s="239">
        <f t="shared" si="774"/>
        <v>0.5152999999999156</v>
      </c>
      <c r="N9812" s="239"/>
      <c r="O9812" s="178"/>
      <c r="P9812" s="178"/>
      <c r="Q9812" s="178"/>
      <c r="R9812" s="178"/>
      <c r="S9812" s="178"/>
      <c r="T9812" s="178"/>
      <c r="U9812" s="178"/>
      <c r="V9812" s="178"/>
      <c r="W9812" s="178"/>
      <c r="X9812" s="178"/>
      <c r="Y9812" s="210">
        <f t="shared" si="773"/>
        <v>0.410621903124684</v>
      </c>
      <c r="Z9812" s="211">
        <f t="shared" si="775"/>
        <v>0.46</v>
      </c>
      <c r="AA9812" s="178"/>
      <c r="AB9812" s="178"/>
      <c r="AC9812" s="178"/>
    </row>
    <row r="9813" spans="2:29" x14ac:dyDescent="0.35">
      <c r="B9813" s="222">
        <v>989000</v>
      </c>
      <c r="C9813" s="208">
        <v>425579</v>
      </c>
      <c r="D9813" s="309">
        <v>23406.84</v>
      </c>
      <c r="E9813" s="206">
        <v>34046.32</v>
      </c>
      <c r="F9813" s="206">
        <v>38302.11</v>
      </c>
      <c r="G9813" s="205">
        <f t="shared" si="776"/>
        <v>0.43031243680485337</v>
      </c>
      <c r="H9813" s="207">
        <f t="shared" si="777"/>
        <v>0.45</v>
      </c>
      <c r="I9813" s="213">
        <v>406108</v>
      </c>
      <c r="J9813" s="213">
        <v>22335.94</v>
      </c>
      <c r="K9813" s="212">
        <v>32488.639999999999</v>
      </c>
      <c r="L9813" s="212">
        <v>36549.72</v>
      </c>
      <c r="M9813" s="239">
        <f t="shared" si="774"/>
        <v>0.51520000000018629</v>
      </c>
      <c r="N9813" s="239"/>
      <c r="O9813" s="178"/>
      <c r="P9813" s="178"/>
      <c r="Q9813" s="178"/>
      <c r="R9813" s="178"/>
      <c r="S9813" s="178"/>
      <c r="T9813" s="178"/>
      <c r="U9813" s="178"/>
      <c r="V9813" s="178"/>
      <c r="W9813" s="178"/>
      <c r="X9813" s="178"/>
      <c r="Y9813" s="210">
        <f t="shared" si="773"/>
        <v>0.41062487360970679</v>
      </c>
      <c r="Z9813" s="211">
        <f t="shared" si="775"/>
        <v>0.44</v>
      </c>
      <c r="AA9813" s="178"/>
      <c r="AB9813" s="178"/>
      <c r="AC9813" s="178"/>
    </row>
    <row r="9814" spans="2:29" x14ac:dyDescent="0.35">
      <c r="B9814" s="222">
        <v>989100</v>
      </c>
      <c r="C9814" s="208">
        <v>425624</v>
      </c>
      <c r="D9814" s="309">
        <v>23409.32</v>
      </c>
      <c r="E9814" s="206">
        <v>34049.919999999998</v>
      </c>
      <c r="F9814" s="206">
        <v>38306.160000000003</v>
      </c>
      <c r="G9814" s="205">
        <f t="shared" si="776"/>
        <v>0.43031442725710239</v>
      </c>
      <c r="H9814" s="207">
        <f t="shared" si="777"/>
        <v>0.45</v>
      </c>
      <c r="I9814" s="213">
        <v>406154</v>
      </c>
      <c r="J9814" s="213">
        <v>22338.47</v>
      </c>
      <c r="K9814" s="212">
        <v>32492.32</v>
      </c>
      <c r="L9814" s="212">
        <v>36553.86</v>
      </c>
      <c r="M9814" s="239">
        <f t="shared" si="774"/>
        <v>0.51529999999984288</v>
      </c>
      <c r="N9814" s="239"/>
      <c r="O9814" s="178"/>
      <c r="P9814" s="178"/>
      <c r="Q9814" s="178"/>
      <c r="R9814" s="178"/>
      <c r="S9814" s="178"/>
      <c r="T9814" s="178"/>
      <c r="U9814" s="178"/>
      <c r="V9814" s="178"/>
      <c r="W9814" s="178"/>
      <c r="X9814" s="178"/>
      <c r="Y9814" s="210">
        <f t="shared" si="773"/>
        <v>0.41062986553432412</v>
      </c>
      <c r="Z9814" s="211">
        <f t="shared" si="775"/>
        <v>0.46</v>
      </c>
      <c r="AA9814" s="178"/>
      <c r="AB9814" s="178"/>
      <c r="AC9814" s="178"/>
    </row>
    <row r="9815" spans="2:29" x14ac:dyDescent="0.35">
      <c r="B9815" s="222">
        <v>989200</v>
      </c>
      <c r="C9815" s="208">
        <v>425669</v>
      </c>
      <c r="D9815" s="309">
        <v>23411.79</v>
      </c>
      <c r="E9815" s="206">
        <v>34053.519999999997</v>
      </c>
      <c r="F9815" s="206">
        <v>38310.21</v>
      </c>
      <c r="G9815" s="205">
        <f t="shared" si="776"/>
        <v>0.43031641730691467</v>
      </c>
      <c r="H9815" s="207">
        <f t="shared" si="777"/>
        <v>0.45</v>
      </c>
      <c r="I9815" s="213">
        <v>406198</v>
      </c>
      <c r="J9815" s="213">
        <v>22340.89</v>
      </c>
      <c r="K9815" s="212">
        <v>32495.84</v>
      </c>
      <c r="L9815" s="212">
        <v>36557.82</v>
      </c>
      <c r="M9815" s="239">
        <f t="shared" si="774"/>
        <v>0.51519999999996802</v>
      </c>
      <c r="N9815" s="239"/>
      <c r="O9815" s="178"/>
      <c r="P9815" s="178"/>
      <c r="Q9815" s="178"/>
      <c r="R9815" s="178"/>
      <c r="S9815" s="178"/>
      <c r="T9815" s="178"/>
      <c r="U9815" s="178"/>
      <c r="V9815" s="178"/>
      <c r="W9815" s="178"/>
      <c r="X9815" s="178"/>
      <c r="Y9815" s="210">
        <f t="shared" si="773"/>
        <v>0.41063283461382938</v>
      </c>
      <c r="Z9815" s="211">
        <f t="shared" si="775"/>
        <v>0.44</v>
      </c>
      <c r="AA9815" s="178"/>
      <c r="AB9815" s="178"/>
      <c r="AC9815" s="178"/>
    </row>
    <row r="9816" spans="2:29" x14ac:dyDescent="0.35">
      <c r="B9816" s="222">
        <v>989300</v>
      </c>
      <c r="C9816" s="208">
        <v>425714</v>
      </c>
      <c r="D9816" s="309">
        <v>23414.27</v>
      </c>
      <c r="E9816" s="206">
        <v>34057.120000000003</v>
      </c>
      <c r="F9816" s="206">
        <v>38314.26</v>
      </c>
      <c r="G9816" s="205">
        <f t="shared" si="776"/>
        <v>0.4303184069544122</v>
      </c>
      <c r="H9816" s="207">
        <f t="shared" si="777"/>
        <v>0.45</v>
      </c>
      <c r="I9816" s="213">
        <v>406244</v>
      </c>
      <c r="J9816" s="213">
        <v>22343.42</v>
      </c>
      <c r="K9816" s="212">
        <v>32499.52</v>
      </c>
      <c r="L9816" s="212">
        <v>36561.96</v>
      </c>
      <c r="M9816" s="239">
        <f t="shared" si="774"/>
        <v>0.51530000000027942</v>
      </c>
      <c r="N9816" s="239"/>
      <c r="O9816" s="178"/>
      <c r="P9816" s="178"/>
      <c r="Q9816" s="178"/>
      <c r="R9816" s="178"/>
      <c r="S9816" s="178"/>
      <c r="T9816" s="178"/>
      <c r="U9816" s="178"/>
      <c r="V9816" s="178"/>
      <c r="W9816" s="178"/>
      <c r="X9816" s="178"/>
      <c r="Y9816" s="210">
        <f t="shared" si="773"/>
        <v>0.41063782472455274</v>
      </c>
      <c r="Z9816" s="211">
        <f t="shared" si="775"/>
        <v>0.46</v>
      </c>
      <c r="AA9816" s="178"/>
      <c r="AB9816" s="178"/>
      <c r="AC9816" s="178"/>
    </row>
    <row r="9817" spans="2:29" x14ac:dyDescent="0.35">
      <c r="B9817" s="222">
        <v>989400</v>
      </c>
      <c r="C9817" s="208">
        <v>425759</v>
      </c>
      <c r="D9817" s="309">
        <v>23416.74</v>
      </c>
      <c r="E9817" s="206">
        <v>34060.720000000001</v>
      </c>
      <c r="F9817" s="206">
        <v>38318.31</v>
      </c>
      <c r="G9817" s="205">
        <f t="shared" si="776"/>
        <v>0.43032039619971701</v>
      </c>
      <c r="H9817" s="207">
        <f t="shared" si="777"/>
        <v>0.45</v>
      </c>
      <c r="I9817" s="213">
        <v>406288</v>
      </c>
      <c r="J9817" s="213">
        <v>22345.84</v>
      </c>
      <c r="K9817" s="212">
        <v>32503.040000000001</v>
      </c>
      <c r="L9817" s="212">
        <v>36565.919999999998</v>
      </c>
      <c r="M9817" s="239">
        <f t="shared" si="774"/>
        <v>0.51519999999982247</v>
      </c>
      <c r="N9817" s="239"/>
      <c r="O9817" s="178"/>
      <c r="P9817" s="178"/>
      <c r="Q9817" s="178"/>
      <c r="R9817" s="178"/>
      <c r="S9817" s="178"/>
      <c r="T9817" s="178"/>
      <c r="U9817" s="178"/>
      <c r="V9817" s="178"/>
      <c r="W9817" s="178"/>
      <c r="X9817" s="178"/>
      <c r="Y9817" s="210">
        <f t="shared" si="773"/>
        <v>0.41064079239943402</v>
      </c>
      <c r="Z9817" s="211">
        <f t="shared" si="775"/>
        <v>0.44</v>
      </c>
      <c r="AA9817" s="178"/>
      <c r="AB9817" s="178"/>
      <c r="AC9817" s="178"/>
    </row>
    <row r="9818" spans="2:29" x14ac:dyDescent="0.35">
      <c r="B9818" s="222">
        <v>989500</v>
      </c>
      <c r="C9818" s="208">
        <v>425804</v>
      </c>
      <c r="D9818" s="309">
        <v>23419.22</v>
      </c>
      <c r="E9818" s="206">
        <v>34064.32</v>
      </c>
      <c r="F9818" s="206">
        <v>38322.36</v>
      </c>
      <c r="G9818" s="205">
        <f t="shared" si="776"/>
        <v>0.43032238504295101</v>
      </c>
      <c r="H9818" s="207">
        <f t="shared" si="777"/>
        <v>0.45</v>
      </c>
      <c r="I9818" s="213">
        <v>406334</v>
      </c>
      <c r="J9818" s="213">
        <v>22348.37</v>
      </c>
      <c r="K9818" s="212">
        <v>32506.720000000001</v>
      </c>
      <c r="L9818" s="212">
        <v>36570.06</v>
      </c>
      <c r="M9818" s="239">
        <f t="shared" si="774"/>
        <v>0.51529999999955178</v>
      </c>
      <c r="N9818" s="239"/>
      <c r="O9818" s="178"/>
      <c r="P9818" s="178"/>
      <c r="Q9818" s="178"/>
      <c r="R9818" s="178"/>
      <c r="S9818" s="178"/>
      <c r="T9818" s="178"/>
      <c r="U9818" s="178"/>
      <c r="V9818" s="178"/>
      <c r="W9818" s="178"/>
      <c r="X9818" s="178"/>
      <c r="Y9818" s="210">
        <f t="shared" si="773"/>
        <v>0.41064578069732188</v>
      </c>
      <c r="Z9818" s="211">
        <f t="shared" si="775"/>
        <v>0.46</v>
      </c>
      <c r="AA9818" s="178"/>
      <c r="AB9818" s="178"/>
      <c r="AC9818" s="178"/>
    </row>
    <row r="9819" spans="2:29" x14ac:dyDescent="0.35">
      <c r="B9819" s="222">
        <v>989600</v>
      </c>
      <c r="C9819" s="208">
        <v>425849</v>
      </c>
      <c r="D9819" s="309">
        <v>23421.69</v>
      </c>
      <c r="E9819" s="206">
        <v>34067.919999999998</v>
      </c>
      <c r="F9819" s="206">
        <v>38326.410000000003</v>
      </c>
      <c r="G9819" s="205">
        <f t="shared" si="776"/>
        <v>0.43032437348423608</v>
      </c>
      <c r="H9819" s="207">
        <f t="shared" si="777"/>
        <v>0.45</v>
      </c>
      <c r="I9819" s="213">
        <v>406378</v>
      </c>
      <c r="J9819" s="213">
        <v>22350.79</v>
      </c>
      <c r="K9819" s="212">
        <v>32510.240000000002</v>
      </c>
      <c r="L9819" s="212">
        <v>36574.019999999997</v>
      </c>
      <c r="M9819" s="239">
        <f t="shared" si="774"/>
        <v>0.51519999999974975</v>
      </c>
      <c r="N9819" s="239"/>
      <c r="O9819" s="178"/>
      <c r="P9819" s="178"/>
      <c r="Q9819" s="178"/>
      <c r="R9819" s="178"/>
      <c r="S9819" s="178"/>
      <c r="T9819" s="178"/>
      <c r="U9819" s="178"/>
      <c r="V9819" s="178"/>
      <c r="W9819" s="178"/>
      <c r="X9819" s="178"/>
      <c r="Y9819" s="210">
        <f t="shared" si="773"/>
        <v>0.41064874696847209</v>
      </c>
      <c r="Z9819" s="211">
        <f t="shared" si="775"/>
        <v>0.44</v>
      </c>
      <c r="AA9819" s="178"/>
      <c r="AB9819" s="178"/>
      <c r="AC9819" s="178"/>
    </row>
    <row r="9820" spans="2:29" x14ac:dyDescent="0.35">
      <c r="B9820" s="222">
        <v>989700</v>
      </c>
      <c r="C9820" s="208">
        <v>425894</v>
      </c>
      <c r="D9820" s="309">
        <v>23424.17</v>
      </c>
      <c r="E9820" s="206">
        <v>34071.519999999997</v>
      </c>
      <c r="F9820" s="206">
        <v>38330.46</v>
      </c>
      <c r="G9820" s="205">
        <f t="shared" si="776"/>
        <v>0.43032636152369402</v>
      </c>
      <c r="H9820" s="207">
        <f t="shared" si="777"/>
        <v>0.45</v>
      </c>
      <c r="I9820" s="213">
        <v>406424</v>
      </c>
      <c r="J9820" s="213">
        <v>22353.32</v>
      </c>
      <c r="K9820" s="212">
        <v>32513.919999999998</v>
      </c>
      <c r="L9820" s="212">
        <v>36578.160000000003</v>
      </c>
      <c r="M9820" s="239">
        <f t="shared" si="774"/>
        <v>0.51529999999998832</v>
      </c>
      <c r="N9820" s="239"/>
      <c r="O9820" s="178"/>
      <c r="P9820" s="178"/>
      <c r="Q9820" s="178"/>
      <c r="R9820" s="178"/>
      <c r="S9820" s="178"/>
      <c r="T9820" s="178"/>
      <c r="U9820" s="178"/>
      <c r="V9820" s="178"/>
      <c r="W9820" s="178"/>
      <c r="X9820" s="178"/>
      <c r="Y9820" s="210">
        <f t="shared" si="773"/>
        <v>0.41065373345458217</v>
      </c>
      <c r="Z9820" s="211">
        <f t="shared" si="775"/>
        <v>0.46</v>
      </c>
      <c r="AA9820" s="178"/>
      <c r="AB9820" s="178"/>
      <c r="AC9820" s="178"/>
    </row>
    <row r="9821" spans="2:29" x14ac:dyDescent="0.35">
      <c r="B9821" s="222">
        <v>989800</v>
      </c>
      <c r="C9821" s="208">
        <v>425939</v>
      </c>
      <c r="D9821" s="309">
        <v>23426.639999999999</v>
      </c>
      <c r="E9821" s="206">
        <v>34075.120000000003</v>
      </c>
      <c r="F9821" s="206">
        <v>38334.51</v>
      </c>
      <c r="G9821" s="205">
        <f t="shared" si="776"/>
        <v>0.43032834916144674</v>
      </c>
      <c r="H9821" s="207">
        <f t="shared" si="777"/>
        <v>0.45</v>
      </c>
      <c r="I9821" s="213">
        <v>406468</v>
      </c>
      <c r="J9821" s="213">
        <v>22355.74</v>
      </c>
      <c r="K9821" s="212">
        <v>32517.439999999999</v>
      </c>
      <c r="L9821" s="212">
        <v>36582.120000000003</v>
      </c>
      <c r="M9821" s="239">
        <f t="shared" si="774"/>
        <v>0.51520000000025901</v>
      </c>
      <c r="N9821" s="239"/>
      <c r="O9821" s="178"/>
      <c r="P9821" s="178"/>
      <c r="Q9821" s="178"/>
      <c r="R9821" s="178"/>
      <c r="S9821" s="178"/>
      <c r="T9821" s="178"/>
      <c r="U9821" s="178"/>
      <c r="V9821" s="178"/>
      <c r="W9821" s="178"/>
      <c r="X9821" s="178"/>
      <c r="Y9821" s="210">
        <f t="shared" si="773"/>
        <v>0.41065669832289353</v>
      </c>
      <c r="Z9821" s="211">
        <f t="shared" si="775"/>
        <v>0.44</v>
      </c>
      <c r="AA9821" s="178"/>
      <c r="AB9821" s="178"/>
      <c r="AC9821" s="178"/>
    </row>
    <row r="9822" spans="2:29" x14ac:dyDescent="0.35">
      <c r="B9822" s="222">
        <v>989900</v>
      </c>
      <c r="C9822" s="208">
        <v>425984</v>
      </c>
      <c r="D9822" s="309">
        <v>23429.119999999999</v>
      </c>
      <c r="E9822" s="206">
        <v>34078.720000000001</v>
      </c>
      <c r="F9822" s="206">
        <v>38338.559999999998</v>
      </c>
      <c r="G9822" s="205">
        <f t="shared" si="776"/>
        <v>0.43033033639761592</v>
      </c>
      <c r="H9822" s="207">
        <f t="shared" si="777"/>
        <v>0.45</v>
      </c>
      <c r="I9822" s="213">
        <v>406514</v>
      </c>
      <c r="J9822" s="213">
        <v>22358.27</v>
      </c>
      <c r="K9822" s="212">
        <v>32521.119999999999</v>
      </c>
      <c r="L9822" s="212">
        <v>36586.26</v>
      </c>
      <c r="M9822" s="239">
        <f t="shared" si="774"/>
        <v>0.5152999999999156</v>
      </c>
      <c r="N9822" s="239"/>
      <c r="O9822" s="178"/>
      <c r="P9822" s="178"/>
      <c r="Q9822" s="178"/>
      <c r="R9822" s="178"/>
      <c r="S9822" s="178"/>
      <c r="T9822" s="178"/>
      <c r="U9822" s="178"/>
      <c r="V9822" s="178"/>
      <c r="W9822" s="178"/>
      <c r="X9822" s="178"/>
      <c r="Y9822" s="210">
        <f t="shared" si="773"/>
        <v>0.41066168299828265</v>
      </c>
      <c r="Z9822" s="211">
        <f t="shared" si="775"/>
        <v>0.46</v>
      </c>
      <c r="AA9822" s="178"/>
      <c r="AB9822" s="178"/>
      <c r="AC9822" s="178"/>
    </row>
    <row r="9823" spans="2:29" x14ac:dyDescent="0.35">
      <c r="B9823" s="222">
        <v>990000</v>
      </c>
      <c r="C9823" s="208">
        <v>426029</v>
      </c>
      <c r="D9823" s="309">
        <v>23431.59</v>
      </c>
      <c r="E9823" s="206">
        <v>34082.32</v>
      </c>
      <c r="F9823" s="206">
        <v>38342.61</v>
      </c>
      <c r="G9823" s="205">
        <f t="shared" si="776"/>
        <v>0.43033232323232323</v>
      </c>
      <c r="H9823" s="207">
        <f t="shared" si="777"/>
        <v>0.45</v>
      </c>
      <c r="I9823" s="213">
        <v>406558</v>
      </c>
      <c r="J9823" s="213">
        <v>22360.69</v>
      </c>
      <c r="K9823" s="212">
        <v>32524.639999999999</v>
      </c>
      <c r="L9823" s="212">
        <v>36590.22</v>
      </c>
      <c r="M9823" s="239">
        <f t="shared" si="774"/>
        <v>0.51520000000018629</v>
      </c>
      <c r="N9823" s="239"/>
      <c r="O9823" s="178"/>
      <c r="P9823" s="178"/>
      <c r="Q9823" s="178"/>
      <c r="R9823" s="178"/>
      <c r="S9823" s="178"/>
      <c r="T9823" s="178"/>
      <c r="U9823" s="178"/>
      <c r="V9823" s="178"/>
      <c r="W9823" s="178"/>
      <c r="X9823" s="178"/>
      <c r="Y9823" s="210">
        <f t="shared" si="773"/>
        <v>0.41066464646464645</v>
      </c>
      <c r="Z9823" s="211">
        <f t="shared" si="775"/>
        <v>0.44</v>
      </c>
      <c r="AA9823" s="178"/>
      <c r="AB9823" s="178"/>
      <c r="AC9823" s="178"/>
    </row>
    <row r="9824" spans="2:29" x14ac:dyDescent="0.35">
      <c r="B9824" s="222">
        <v>990100</v>
      </c>
      <c r="C9824" s="208">
        <v>426074</v>
      </c>
      <c r="D9824" s="309">
        <v>23434.07</v>
      </c>
      <c r="E9824" s="206">
        <v>34085.919999999998</v>
      </c>
      <c r="F9824" s="206">
        <v>38346.660000000003</v>
      </c>
      <c r="G9824" s="205">
        <f t="shared" si="776"/>
        <v>0.43033430966569031</v>
      </c>
      <c r="H9824" s="207">
        <f t="shared" si="777"/>
        <v>0.45</v>
      </c>
      <c r="I9824" s="213">
        <v>406604</v>
      </c>
      <c r="J9824" s="213">
        <v>22363.22</v>
      </c>
      <c r="K9824" s="212">
        <v>32528.32</v>
      </c>
      <c r="L9824" s="212">
        <v>36594.36</v>
      </c>
      <c r="M9824" s="239">
        <f t="shared" si="774"/>
        <v>0.51529999999984288</v>
      </c>
      <c r="N9824" s="239"/>
      <c r="O9824" s="178"/>
      <c r="P9824" s="178"/>
      <c r="Q9824" s="178"/>
      <c r="R9824" s="178"/>
      <c r="S9824" s="178"/>
      <c r="T9824" s="178"/>
      <c r="U9824" s="178"/>
      <c r="V9824" s="178"/>
      <c r="W9824" s="178"/>
      <c r="X9824" s="178"/>
      <c r="Y9824" s="210">
        <f t="shared" si="773"/>
        <v>0.41066962933037066</v>
      </c>
      <c r="Z9824" s="211">
        <f t="shared" si="775"/>
        <v>0.46</v>
      </c>
      <c r="AA9824" s="178"/>
      <c r="AB9824" s="178"/>
      <c r="AC9824" s="178"/>
    </row>
    <row r="9825" spans="2:29" x14ac:dyDescent="0.35">
      <c r="B9825" s="222">
        <v>990200</v>
      </c>
      <c r="C9825" s="208">
        <v>426119</v>
      </c>
      <c r="D9825" s="309">
        <v>23436.54</v>
      </c>
      <c r="E9825" s="206">
        <v>34089.519999999997</v>
      </c>
      <c r="F9825" s="206">
        <v>38350.71</v>
      </c>
      <c r="G9825" s="205">
        <f t="shared" si="776"/>
        <v>0.43033629569783882</v>
      </c>
      <c r="H9825" s="207">
        <f t="shared" si="777"/>
        <v>0.45</v>
      </c>
      <c r="I9825" s="213">
        <v>406648</v>
      </c>
      <c r="J9825" s="213">
        <v>22365.64</v>
      </c>
      <c r="K9825" s="212">
        <v>32531.84</v>
      </c>
      <c r="L9825" s="212">
        <v>36598.32</v>
      </c>
      <c r="M9825" s="239">
        <f t="shared" si="774"/>
        <v>0.51519999999996802</v>
      </c>
      <c r="N9825" s="239"/>
      <c r="O9825" s="178"/>
      <c r="P9825" s="178"/>
      <c r="Q9825" s="178"/>
      <c r="R9825" s="178"/>
      <c r="S9825" s="178"/>
      <c r="T9825" s="178"/>
      <c r="U9825" s="178"/>
      <c r="V9825" s="178"/>
      <c r="W9825" s="178"/>
      <c r="X9825" s="178"/>
      <c r="Y9825" s="210">
        <f t="shared" si="773"/>
        <v>0.41067259139567763</v>
      </c>
      <c r="Z9825" s="211">
        <f t="shared" si="775"/>
        <v>0.44</v>
      </c>
      <c r="AA9825" s="178"/>
      <c r="AB9825" s="178"/>
      <c r="AC9825" s="178"/>
    </row>
    <row r="9826" spans="2:29" x14ac:dyDescent="0.35">
      <c r="B9826" s="222">
        <v>990300</v>
      </c>
      <c r="C9826" s="208">
        <v>426164</v>
      </c>
      <c r="D9826" s="309">
        <v>23439.02</v>
      </c>
      <c r="E9826" s="206">
        <v>34093.120000000003</v>
      </c>
      <c r="F9826" s="206">
        <v>38354.76</v>
      </c>
      <c r="G9826" s="205">
        <f t="shared" si="776"/>
        <v>0.43033828132889024</v>
      </c>
      <c r="H9826" s="207">
        <f t="shared" si="777"/>
        <v>0.45</v>
      </c>
      <c r="I9826" s="213">
        <v>406694</v>
      </c>
      <c r="J9826" s="213">
        <v>22368.17</v>
      </c>
      <c r="K9826" s="212">
        <v>32535.52</v>
      </c>
      <c r="L9826" s="212">
        <v>36602.46</v>
      </c>
      <c r="M9826" s="239">
        <f t="shared" si="774"/>
        <v>0.51530000000027942</v>
      </c>
      <c r="N9826" s="239"/>
      <c r="O9826" s="178"/>
      <c r="P9826" s="178"/>
      <c r="Q9826" s="178"/>
      <c r="R9826" s="178"/>
      <c r="S9826" s="178"/>
      <c r="T9826" s="178"/>
      <c r="U9826" s="178"/>
      <c r="V9826" s="178"/>
      <c r="W9826" s="178"/>
      <c r="X9826" s="178"/>
      <c r="Y9826" s="210">
        <f t="shared" si="773"/>
        <v>0.41067757245279207</v>
      </c>
      <c r="Z9826" s="211">
        <f t="shared" si="775"/>
        <v>0.46</v>
      </c>
      <c r="AA9826" s="178"/>
      <c r="AB9826" s="178"/>
      <c r="AC9826" s="178"/>
    </row>
    <row r="9827" spans="2:29" x14ac:dyDescent="0.35">
      <c r="B9827" s="222">
        <v>990400</v>
      </c>
      <c r="C9827" s="208">
        <v>426209</v>
      </c>
      <c r="D9827" s="309">
        <v>23441.49</v>
      </c>
      <c r="E9827" s="206">
        <v>34096.720000000001</v>
      </c>
      <c r="F9827" s="206">
        <v>38358.81</v>
      </c>
      <c r="G9827" s="205">
        <f t="shared" si="776"/>
        <v>0.43034026655896607</v>
      </c>
      <c r="H9827" s="207">
        <f t="shared" si="777"/>
        <v>0.45</v>
      </c>
      <c r="I9827" s="213">
        <v>406738</v>
      </c>
      <c r="J9827" s="213">
        <v>22370.59</v>
      </c>
      <c r="K9827" s="212">
        <v>32539.040000000001</v>
      </c>
      <c r="L9827" s="212">
        <v>36606.42</v>
      </c>
      <c r="M9827" s="239">
        <f t="shared" si="774"/>
        <v>0.51519999999982247</v>
      </c>
      <c r="N9827" s="239"/>
      <c r="O9827" s="178"/>
      <c r="P9827" s="178"/>
      <c r="Q9827" s="178"/>
      <c r="R9827" s="178"/>
      <c r="S9827" s="178"/>
      <c r="T9827" s="178"/>
      <c r="U9827" s="178"/>
      <c r="V9827" s="178"/>
      <c r="W9827" s="178"/>
      <c r="X9827" s="178"/>
      <c r="Y9827" s="210">
        <f t="shared" si="773"/>
        <v>0.41068053311793212</v>
      </c>
      <c r="Z9827" s="211">
        <f t="shared" si="775"/>
        <v>0.44</v>
      </c>
      <c r="AA9827" s="178"/>
      <c r="AB9827" s="178"/>
      <c r="AC9827" s="178"/>
    </row>
    <row r="9828" spans="2:29" x14ac:dyDescent="0.35">
      <c r="B9828" s="222">
        <v>990500</v>
      </c>
      <c r="C9828" s="208">
        <v>426254</v>
      </c>
      <c r="D9828" s="309">
        <v>23443.97</v>
      </c>
      <c r="E9828" s="206">
        <v>34100.32</v>
      </c>
      <c r="F9828" s="206">
        <v>38362.86</v>
      </c>
      <c r="G9828" s="205">
        <f t="shared" si="776"/>
        <v>0.43034225138818777</v>
      </c>
      <c r="H9828" s="207">
        <f t="shared" si="777"/>
        <v>0.45</v>
      </c>
      <c r="I9828" s="213">
        <v>406784</v>
      </c>
      <c r="J9828" s="213">
        <v>22373.119999999999</v>
      </c>
      <c r="K9828" s="212">
        <v>32542.720000000001</v>
      </c>
      <c r="L9828" s="212">
        <v>36610.559999999998</v>
      </c>
      <c r="M9828" s="239">
        <f t="shared" si="774"/>
        <v>0.51529999999955178</v>
      </c>
      <c r="N9828" s="239"/>
      <c r="O9828" s="178"/>
      <c r="P9828" s="178"/>
      <c r="Q9828" s="178"/>
      <c r="R9828" s="178"/>
      <c r="S9828" s="178"/>
      <c r="T9828" s="178"/>
      <c r="U9828" s="178"/>
      <c r="V9828" s="178"/>
      <c r="W9828" s="178"/>
      <c r="X9828" s="178"/>
      <c r="Y9828" s="210">
        <f t="shared" si="773"/>
        <v>0.41068551236749118</v>
      </c>
      <c r="Z9828" s="211">
        <f t="shared" si="775"/>
        <v>0.46</v>
      </c>
      <c r="AA9828" s="178"/>
      <c r="AB9828" s="178"/>
      <c r="AC9828" s="178"/>
    </row>
    <row r="9829" spans="2:29" x14ac:dyDescent="0.35">
      <c r="B9829" s="222">
        <v>990600</v>
      </c>
      <c r="C9829" s="208">
        <v>426299</v>
      </c>
      <c r="D9829" s="309">
        <v>23446.44</v>
      </c>
      <c r="E9829" s="206">
        <v>34103.919999999998</v>
      </c>
      <c r="F9829" s="206">
        <v>38366.910000000003</v>
      </c>
      <c r="G9829" s="205">
        <f t="shared" si="776"/>
        <v>0.43034423581667675</v>
      </c>
      <c r="H9829" s="207">
        <f t="shared" si="777"/>
        <v>0.45</v>
      </c>
      <c r="I9829" s="213">
        <v>406828</v>
      </c>
      <c r="J9829" s="213">
        <v>22375.54</v>
      </c>
      <c r="K9829" s="212">
        <v>32546.240000000002</v>
      </c>
      <c r="L9829" s="212">
        <v>36614.519999999997</v>
      </c>
      <c r="M9829" s="239">
        <f t="shared" si="774"/>
        <v>0.51519999999974975</v>
      </c>
      <c r="N9829" s="239"/>
      <c r="O9829" s="178"/>
      <c r="P9829" s="178"/>
      <c r="Q9829" s="178"/>
      <c r="R9829" s="178"/>
      <c r="S9829" s="178"/>
      <c r="T9829" s="178"/>
      <c r="U9829" s="178"/>
      <c r="V9829" s="178"/>
      <c r="W9829" s="178"/>
      <c r="X9829" s="178"/>
      <c r="Y9829" s="210">
        <f t="shared" si="773"/>
        <v>0.41068847163335354</v>
      </c>
      <c r="Z9829" s="211">
        <f t="shared" si="775"/>
        <v>0.44</v>
      </c>
      <c r="AA9829" s="178"/>
      <c r="AB9829" s="178"/>
      <c r="AC9829" s="178"/>
    </row>
    <row r="9830" spans="2:29" x14ac:dyDescent="0.35">
      <c r="B9830" s="222">
        <v>990700</v>
      </c>
      <c r="C9830" s="208">
        <v>426344</v>
      </c>
      <c r="D9830" s="309">
        <v>23448.92</v>
      </c>
      <c r="E9830" s="206">
        <v>34107.519999999997</v>
      </c>
      <c r="F9830" s="206">
        <v>38370.959999999999</v>
      </c>
      <c r="G9830" s="205">
        <f t="shared" si="776"/>
        <v>0.43034621984455435</v>
      </c>
      <c r="H9830" s="207">
        <f t="shared" si="777"/>
        <v>0.45</v>
      </c>
      <c r="I9830" s="213">
        <v>406874</v>
      </c>
      <c r="J9830" s="213">
        <v>22378.07</v>
      </c>
      <c r="K9830" s="212">
        <v>32549.919999999998</v>
      </c>
      <c r="L9830" s="212">
        <v>36618.660000000003</v>
      </c>
      <c r="M9830" s="239">
        <f t="shared" si="774"/>
        <v>0.51529999999998832</v>
      </c>
      <c r="N9830" s="239"/>
      <c r="O9830" s="178"/>
      <c r="P9830" s="178"/>
      <c r="Q9830" s="178"/>
      <c r="R9830" s="178"/>
      <c r="S9830" s="178"/>
      <c r="T9830" s="178"/>
      <c r="U9830" s="178"/>
      <c r="V9830" s="178"/>
      <c r="W9830" s="178"/>
      <c r="X9830" s="178"/>
      <c r="Y9830" s="210">
        <f t="shared" si="773"/>
        <v>0.41069344907641064</v>
      </c>
      <c r="Z9830" s="211">
        <f t="shared" si="775"/>
        <v>0.46</v>
      </c>
      <c r="AA9830" s="178"/>
      <c r="AB9830" s="178"/>
      <c r="AC9830" s="178"/>
    </row>
    <row r="9831" spans="2:29" x14ac:dyDescent="0.35">
      <c r="B9831" s="222">
        <v>990800</v>
      </c>
      <c r="C9831" s="208">
        <v>426389</v>
      </c>
      <c r="D9831" s="309">
        <v>23451.39</v>
      </c>
      <c r="E9831" s="206">
        <v>34111.120000000003</v>
      </c>
      <c r="F9831" s="206">
        <v>38375.01</v>
      </c>
      <c r="G9831" s="205">
        <f t="shared" si="776"/>
        <v>0.43034820347194186</v>
      </c>
      <c r="H9831" s="207">
        <f t="shared" si="777"/>
        <v>0.45</v>
      </c>
      <c r="I9831" s="213">
        <v>406918</v>
      </c>
      <c r="J9831" s="213">
        <v>22380.49</v>
      </c>
      <c r="K9831" s="212">
        <v>32553.439999999999</v>
      </c>
      <c r="L9831" s="212">
        <v>36622.620000000003</v>
      </c>
      <c r="M9831" s="239">
        <f t="shared" si="774"/>
        <v>0.51520000000025901</v>
      </c>
      <c r="N9831" s="239"/>
      <c r="O9831" s="178"/>
      <c r="P9831" s="178"/>
      <c r="Q9831" s="178"/>
      <c r="R9831" s="178"/>
      <c r="S9831" s="178"/>
      <c r="T9831" s="178"/>
      <c r="U9831" s="178"/>
      <c r="V9831" s="178"/>
      <c r="W9831" s="178"/>
      <c r="X9831" s="178"/>
      <c r="Y9831" s="210">
        <f t="shared" si="773"/>
        <v>0.41069640694388371</v>
      </c>
      <c r="Z9831" s="211">
        <f t="shared" si="775"/>
        <v>0.44</v>
      </c>
      <c r="AA9831" s="178"/>
      <c r="AB9831" s="178"/>
      <c r="AC9831" s="178"/>
    </row>
    <row r="9832" spans="2:29" x14ac:dyDescent="0.35">
      <c r="B9832" s="222">
        <v>990900</v>
      </c>
      <c r="C9832" s="208">
        <v>426434</v>
      </c>
      <c r="D9832" s="309">
        <v>23453.87</v>
      </c>
      <c r="E9832" s="206">
        <v>34114.720000000001</v>
      </c>
      <c r="F9832" s="206">
        <v>38379.06</v>
      </c>
      <c r="G9832" s="205">
        <f t="shared" si="776"/>
        <v>0.43035018669896052</v>
      </c>
      <c r="H9832" s="207">
        <f t="shared" si="777"/>
        <v>0.45</v>
      </c>
      <c r="I9832" s="213">
        <v>406964</v>
      </c>
      <c r="J9832" s="213">
        <v>22383.02</v>
      </c>
      <c r="K9832" s="212">
        <v>32557.119999999999</v>
      </c>
      <c r="L9832" s="212">
        <v>36626.76</v>
      </c>
      <c r="M9832" s="239">
        <f t="shared" si="774"/>
        <v>0.5152999999999156</v>
      </c>
      <c r="N9832" s="239"/>
      <c r="O9832" s="178"/>
      <c r="P9832" s="178"/>
      <c r="Q9832" s="178"/>
      <c r="R9832" s="178"/>
      <c r="S9832" s="178"/>
      <c r="T9832" s="178"/>
      <c r="U9832" s="178"/>
      <c r="V9832" s="178"/>
      <c r="W9832" s="178"/>
      <c r="X9832" s="178"/>
      <c r="Y9832" s="210">
        <f t="shared" si="773"/>
        <v>0.41070138258149158</v>
      </c>
      <c r="Z9832" s="211">
        <f t="shared" si="775"/>
        <v>0.46</v>
      </c>
      <c r="AA9832" s="178"/>
      <c r="AB9832" s="178"/>
      <c r="AC9832" s="178"/>
    </row>
    <row r="9833" spans="2:29" x14ac:dyDescent="0.35">
      <c r="B9833" s="222">
        <v>991000</v>
      </c>
      <c r="C9833" s="208">
        <v>426479</v>
      </c>
      <c r="D9833" s="309">
        <v>23456.34</v>
      </c>
      <c r="E9833" s="206">
        <v>34118.32</v>
      </c>
      <c r="F9833" s="206">
        <v>38383.11</v>
      </c>
      <c r="G9833" s="205">
        <f t="shared" si="776"/>
        <v>0.43035216952573158</v>
      </c>
      <c r="H9833" s="207">
        <f t="shared" si="777"/>
        <v>0.45</v>
      </c>
      <c r="I9833" s="213">
        <v>407008</v>
      </c>
      <c r="J9833" s="213">
        <v>22385.439999999999</v>
      </c>
      <c r="K9833" s="212">
        <v>32560.639999999999</v>
      </c>
      <c r="L9833" s="212">
        <v>36630.720000000001</v>
      </c>
      <c r="M9833" s="239">
        <f t="shared" si="774"/>
        <v>0.51520000000018629</v>
      </c>
      <c r="N9833" s="239"/>
      <c r="O9833" s="178"/>
      <c r="P9833" s="178"/>
      <c r="Q9833" s="178"/>
      <c r="R9833" s="178"/>
      <c r="S9833" s="178"/>
      <c r="T9833" s="178"/>
      <c r="U9833" s="178"/>
      <c r="V9833" s="178"/>
      <c r="W9833" s="178"/>
      <c r="X9833" s="178"/>
      <c r="Y9833" s="210">
        <f t="shared" si="773"/>
        <v>0.41070433905146314</v>
      </c>
      <c r="Z9833" s="211">
        <f t="shared" si="775"/>
        <v>0.44</v>
      </c>
      <c r="AA9833" s="178"/>
      <c r="AB9833" s="178"/>
      <c r="AC9833" s="178"/>
    </row>
    <row r="9834" spans="2:29" x14ac:dyDescent="0.35">
      <c r="B9834" s="222">
        <v>991100</v>
      </c>
      <c r="C9834" s="208">
        <v>426524</v>
      </c>
      <c r="D9834" s="309">
        <v>23458.82</v>
      </c>
      <c r="E9834" s="206">
        <v>34121.919999999998</v>
      </c>
      <c r="F9834" s="206">
        <v>38387.160000000003</v>
      </c>
      <c r="G9834" s="205">
        <f t="shared" si="776"/>
        <v>0.43035415195237614</v>
      </c>
      <c r="H9834" s="207">
        <f t="shared" si="777"/>
        <v>0.45</v>
      </c>
      <c r="I9834" s="213">
        <v>407054</v>
      </c>
      <c r="J9834" s="213">
        <v>22387.97</v>
      </c>
      <c r="K9834" s="212">
        <v>32564.32</v>
      </c>
      <c r="L9834" s="212">
        <v>36634.86</v>
      </c>
      <c r="M9834" s="239">
        <f t="shared" si="774"/>
        <v>0.51529999999984288</v>
      </c>
      <c r="N9834" s="239"/>
      <c r="O9834" s="178"/>
      <c r="P9834" s="178"/>
      <c r="Q9834" s="178"/>
      <c r="R9834" s="178"/>
      <c r="S9834" s="178"/>
      <c r="T9834" s="178"/>
      <c r="U9834" s="178"/>
      <c r="V9834" s="178"/>
      <c r="W9834" s="178"/>
      <c r="X9834" s="178"/>
      <c r="Y9834" s="210">
        <f t="shared" si="773"/>
        <v>0.41070931288467361</v>
      </c>
      <c r="Z9834" s="211">
        <f t="shared" si="775"/>
        <v>0.46</v>
      </c>
      <c r="AA9834" s="178"/>
      <c r="AB9834" s="178"/>
      <c r="AC9834" s="178"/>
    </row>
    <row r="9835" spans="2:29" x14ac:dyDescent="0.35">
      <c r="B9835" s="222">
        <v>991200</v>
      </c>
      <c r="C9835" s="208">
        <v>426569</v>
      </c>
      <c r="D9835" s="309">
        <v>23461.29</v>
      </c>
      <c r="E9835" s="206">
        <v>34125.519999999997</v>
      </c>
      <c r="F9835" s="206">
        <v>38391.21</v>
      </c>
      <c r="G9835" s="205">
        <f t="shared" si="776"/>
        <v>0.43035613397901534</v>
      </c>
      <c r="H9835" s="207">
        <f t="shared" si="777"/>
        <v>0.45</v>
      </c>
      <c r="I9835" s="213">
        <v>407098</v>
      </c>
      <c r="J9835" s="213">
        <v>22390.39</v>
      </c>
      <c r="K9835" s="212">
        <v>32567.84</v>
      </c>
      <c r="L9835" s="212">
        <v>36638.82</v>
      </c>
      <c r="M9835" s="239">
        <f t="shared" si="774"/>
        <v>0.51519999999996802</v>
      </c>
      <c r="N9835" s="239"/>
      <c r="O9835" s="178"/>
      <c r="P9835" s="178"/>
      <c r="Q9835" s="178"/>
      <c r="R9835" s="178"/>
      <c r="S9835" s="178"/>
      <c r="T9835" s="178"/>
      <c r="U9835" s="178"/>
      <c r="V9835" s="178"/>
      <c r="W9835" s="178"/>
      <c r="X9835" s="178"/>
      <c r="Y9835" s="210">
        <f t="shared" si="773"/>
        <v>0.41071226795803067</v>
      </c>
      <c r="Z9835" s="211">
        <f t="shared" si="775"/>
        <v>0.44</v>
      </c>
      <c r="AA9835" s="178"/>
      <c r="AB9835" s="178"/>
      <c r="AC9835" s="178"/>
    </row>
    <row r="9836" spans="2:29" x14ac:dyDescent="0.35">
      <c r="B9836" s="222">
        <v>991300</v>
      </c>
      <c r="C9836" s="208">
        <v>426614</v>
      </c>
      <c r="D9836" s="309">
        <v>23463.77</v>
      </c>
      <c r="E9836" s="206">
        <v>34129.120000000003</v>
      </c>
      <c r="F9836" s="206">
        <v>38395.26</v>
      </c>
      <c r="G9836" s="205">
        <f t="shared" si="776"/>
        <v>0.4303581156057702</v>
      </c>
      <c r="H9836" s="207">
        <f t="shared" si="777"/>
        <v>0.45</v>
      </c>
      <c r="I9836" s="213">
        <v>407144</v>
      </c>
      <c r="J9836" s="213">
        <v>22392.92</v>
      </c>
      <c r="K9836" s="212">
        <v>32571.52</v>
      </c>
      <c r="L9836" s="212">
        <v>36642.959999999999</v>
      </c>
      <c r="M9836" s="239">
        <f t="shared" si="774"/>
        <v>0.51530000000027942</v>
      </c>
      <c r="N9836" s="239"/>
      <c r="O9836" s="178"/>
      <c r="P9836" s="178"/>
      <c r="Q9836" s="178"/>
      <c r="R9836" s="178"/>
      <c r="S9836" s="178"/>
      <c r="T9836" s="178"/>
      <c r="U9836" s="178"/>
      <c r="V9836" s="178"/>
      <c r="W9836" s="178"/>
      <c r="X9836" s="178"/>
      <c r="Y9836" s="210">
        <f t="shared" si="773"/>
        <v>0.41071723998789467</v>
      </c>
      <c r="Z9836" s="211">
        <f t="shared" si="775"/>
        <v>0.46</v>
      </c>
      <c r="AA9836" s="178"/>
      <c r="AB9836" s="178"/>
      <c r="AC9836" s="178"/>
    </row>
    <row r="9837" spans="2:29" x14ac:dyDescent="0.35">
      <c r="B9837" s="222">
        <v>991400</v>
      </c>
      <c r="C9837" s="208">
        <v>426659</v>
      </c>
      <c r="D9837" s="309">
        <v>23466.240000000002</v>
      </c>
      <c r="E9837" s="206">
        <v>34132.720000000001</v>
      </c>
      <c r="F9837" s="206">
        <v>38399.31</v>
      </c>
      <c r="G9837" s="205">
        <f t="shared" si="776"/>
        <v>0.43036009683276177</v>
      </c>
      <c r="H9837" s="207">
        <f t="shared" si="777"/>
        <v>0.45</v>
      </c>
      <c r="I9837" s="213">
        <v>407188</v>
      </c>
      <c r="J9837" s="213">
        <v>22395.34</v>
      </c>
      <c r="K9837" s="212">
        <v>32575.040000000001</v>
      </c>
      <c r="L9837" s="212">
        <v>36646.92</v>
      </c>
      <c r="M9837" s="239">
        <f t="shared" si="774"/>
        <v>0.51519999999982247</v>
      </c>
      <c r="N9837" s="239"/>
      <c r="O9837" s="178"/>
      <c r="P9837" s="178"/>
      <c r="Q9837" s="178"/>
      <c r="R9837" s="178"/>
      <c r="S9837" s="178"/>
      <c r="T9837" s="178"/>
      <c r="U9837" s="178"/>
      <c r="V9837" s="178"/>
      <c r="W9837" s="178"/>
      <c r="X9837" s="178"/>
      <c r="Y9837" s="210">
        <f t="shared" si="773"/>
        <v>0.41072019366552348</v>
      </c>
      <c r="Z9837" s="211">
        <f t="shared" si="775"/>
        <v>0.44</v>
      </c>
      <c r="AA9837" s="178"/>
      <c r="AB9837" s="178"/>
      <c r="AC9837" s="178"/>
    </row>
    <row r="9838" spans="2:29" x14ac:dyDescent="0.35">
      <c r="B9838" s="222">
        <v>991500</v>
      </c>
      <c r="C9838" s="208">
        <v>426704</v>
      </c>
      <c r="D9838" s="309">
        <v>23468.720000000001</v>
      </c>
      <c r="E9838" s="206">
        <v>34136.32</v>
      </c>
      <c r="F9838" s="206">
        <v>38403.360000000001</v>
      </c>
      <c r="G9838" s="205">
        <f t="shared" si="776"/>
        <v>0.43036207766011092</v>
      </c>
      <c r="H9838" s="207">
        <f t="shared" si="777"/>
        <v>0.45</v>
      </c>
      <c r="I9838" s="213">
        <v>407234</v>
      </c>
      <c r="J9838" s="213">
        <v>22397.87</v>
      </c>
      <c r="K9838" s="212">
        <v>32578.720000000001</v>
      </c>
      <c r="L9838" s="212">
        <v>36651.06</v>
      </c>
      <c r="M9838" s="239">
        <f t="shared" si="774"/>
        <v>0.51529999999955178</v>
      </c>
      <c r="N9838" s="239"/>
      <c r="O9838" s="178"/>
      <c r="P9838" s="178"/>
      <c r="Q9838" s="178"/>
      <c r="R9838" s="178"/>
      <c r="S9838" s="178"/>
      <c r="T9838" s="178"/>
      <c r="U9838" s="178"/>
      <c r="V9838" s="178"/>
      <c r="W9838" s="178"/>
      <c r="X9838" s="178"/>
      <c r="Y9838" s="210">
        <f t="shared" si="773"/>
        <v>0.41072516389309127</v>
      </c>
      <c r="Z9838" s="211">
        <f t="shared" si="775"/>
        <v>0.46</v>
      </c>
      <c r="AA9838" s="178"/>
      <c r="AB9838" s="178"/>
      <c r="AC9838" s="178"/>
    </row>
    <row r="9839" spans="2:29" x14ac:dyDescent="0.35">
      <c r="B9839" s="222">
        <v>991600</v>
      </c>
      <c r="C9839" s="208">
        <v>426749</v>
      </c>
      <c r="D9839" s="309">
        <v>23471.19</v>
      </c>
      <c r="E9839" s="206">
        <v>34139.919999999998</v>
      </c>
      <c r="F9839" s="206">
        <v>38407.410000000003</v>
      </c>
      <c r="G9839" s="205">
        <f t="shared" si="776"/>
        <v>0.43036405808793871</v>
      </c>
      <c r="H9839" s="207">
        <f t="shared" si="777"/>
        <v>0.45</v>
      </c>
      <c r="I9839" s="213">
        <v>407278</v>
      </c>
      <c r="J9839" s="213">
        <v>22400.29</v>
      </c>
      <c r="K9839" s="212">
        <v>32582.240000000002</v>
      </c>
      <c r="L9839" s="212">
        <v>36655.019999999997</v>
      </c>
      <c r="M9839" s="239">
        <f t="shared" si="774"/>
        <v>0.51519999999974975</v>
      </c>
      <c r="N9839" s="239"/>
      <c r="O9839" s="178"/>
      <c r="P9839" s="178"/>
      <c r="Q9839" s="178"/>
      <c r="R9839" s="178"/>
      <c r="S9839" s="178"/>
      <c r="T9839" s="178"/>
      <c r="U9839" s="178"/>
      <c r="V9839" s="178"/>
      <c r="W9839" s="178"/>
      <c r="X9839" s="178"/>
      <c r="Y9839" s="210">
        <f t="shared" si="773"/>
        <v>0.41072811617587734</v>
      </c>
      <c r="Z9839" s="211">
        <f t="shared" si="775"/>
        <v>0.44</v>
      </c>
      <c r="AA9839" s="178"/>
      <c r="AB9839" s="178"/>
      <c r="AC9839" s="178"/>
    </row>
    <row r="9840" spans="2:29" x14ac:dyDescent="0.35">
      <c r="B9840" s="222">
        <v>991700</v>
      </c>
      <c r="C9840" s="208">
        <v>426794</v>
      </c>
      <c r="D9840" s="309">
        <v>23473.67</v>
      </c>
      <c r="E9840" s="206">
        <v>34143.519999999997</v>
      </c>
      <c r="F9840" s="206">
        <v>38411.46</v>
      </c>
      <c r="G9840" s="205">
        <f t="shared" si="776"/>
        <v>0.43036603811636581</v>
      </c>
      <c r="H9840" s="207">
        <f t="shared" si="777"/>
        <v>0.45</v>
      </c>
      <c r="I9840" s="213">
        <v>407324</v>
      </c>
      <c r="J9840" s="213">
        <v>22402.82</v>
      </c>
      <c r="K9840" s="212">
        <v>32585.919999999998</v>
      </c>
      <c r="L9840" s="212">
        <v>36659.160000000003</v>
      </c>
      <c r="M9840" s="239">
        <f t="shared" si="774"/>
        <v>0.51529999999998832</v>
      </c>
      <c r="N9840" s="239"/>
      <c r="O9840" s="178"/>
      <c r="P9840" s="178"/>
      <c r="Q9840" s="178"/>
      <c r="R9840" s="178"/>
      <c r="S9840" s="178"/>
      <c r="T9840" s="178"/>
      <c r="U9840" s="178"/>
      <c r="V9840" s="178"/>
      <c r="W9840" s="178"/>
      <c r="X9840" s="178"/>
      <c r="Y9840" s="210">
        <f t="shared" si="773"/>
        <v>0.41073308460219826</v>
      </c>
      <c r="Z9840" s="211">
        <f t="shared" si="775"/>
        <v>0.46</v>
      </c>
      <c r="AA9840" s="178"/>
      <c r="AB9840" s="178"/>
      <c r="AC9840" s="178"/>
    </row>
    <row r="9841" spans="2:29" x14ac:dyDescent="0.35">
      <c r="B9841" s="222">
        <v>991800</v>
      </c>
      <c r="C9841" s="208">
        <v>426839</v>
      </c>
      <c r="D9841" s="309">
        <v>23476.14</v>
      </c>
      <c r="E9841" s="206">
        <v>34147.120000000003</v>
      </c>
      <c r="F9841" s="206">
        <v>38415.51</v>
      </c>
      <c r="G9841" s="205">
        <f t="shared" si="776"/>
        <v>0.4303680177455132</v>
      </c>
      <c r="H9841" s="207">
        <f t="shared" si="777"/>
        <v>0.45</v>
      </c>
      <c r="I9841" s="213">
        <v>407368</v>
      </c>
      <c r="J9841" s="213">
        <v>22405.24</v>
      </c>
      <c r="K9841" s="212">
        <v>32589.439999999999</v>
      </c>
      <c r="L9841" s="212">
        <v>36663.120000000003</v>
      </c>
      <c r="M9841" s="239">
        <f t="shared" si="774"/>
        <v>0.51520000000025901</v>
      </c>
      <c r="N9841" s="239"/>
      <c r="O9841" s="178"/>
      <c r="P9841" s="178"/>
      <c r="Q9841" s="178"/>
      <c r="R9841" s="178"/>
      <c r="S9841" s="178"/>
      <c r="T9841" s="178"/>
      <c r="U9841" s="178"/>
      <c r="V9841" s="178"/>
      <c r="W9841" s="178"/>
      <c r="X9841" s="178"/>
      <c r="Y9841" s="210">
        <f t="shared" si="773"/>
        <v>0.41073603549102644</v>
      </c>
      <c r="Z9841" s="211">
        <f t="shared" si="775"/>
        <v>0.44</v>
      </c>
      <c r="AA9841" s="178"/>
      <c r="AB9841" s="178"/>
      <c r="AC9841" s="178"/>
    </row>
    <row r="9842" spans="2:29" x14ac:dyDescent="0.35">
      <c r="B9842" s="222">
        <v>991900</v>
      </c>
      <c r="C9842" s="208">
        <v>426884</v>
      </c>
      <c r="D9842" s="309">
        <v>23478.62</v>
      </c>
      <c r="E9842" s="206">
        <v>34150.720000000001</v>
      </c>
      <c r="F9842" s="206">
        <v>38419.56</v>
      </c>
      <c r="G9842" s="205">
        <f t="shared" si="776"/>
        <v>0.43036999697550155</v>
      </c>
      <c r="H9842" s="207">
        <f t="shared" si="777"/>
        <v>0.45</v>
      </c>
      <c r="I9842" s="213">
        <v>407414</v>
      </c>
      <c r="J9842" s="213">
        <v>22407.77</v>
      </c>
      <c r="K9842" s="212">
        <v>32593.119999999999</v>
      </c>
      <c r="L9842" s="212">
        <v>36667.26</v>
      </c>
      <c r="M9842" s="239">
        <f t="shared" si="774"/>
        <v>0.5152999999999156</v>
      </c>
      <c r="N9842" s="239"/>
      <c r="O9842" s="178"/>
      <c r="P9842" s="178"/>
      <c r="Q9842" s="178"/>
      <c r="R9842" s="178"/>
      <c r="S9842" s="178"/>
      <c r="T9842" s="178"/>
      <c r="U9842" s="178"/>
      <c r="V9842" s="178"/>
      <c r="W9842" s="178"/>
      <c r="X9842" s="178"/>
      <c r="Y9842" s="210">
        <f t="shared" si="773"/>
        <v>0.41074100211714892</v>
      </c>
      <c r="Z9842" s="211">
        <f t="shared" si="775"/>
        <v>0.46</v>
      </c>
      <c r="AA9842" s="178"/>
      <c r="AB9842" s="178"/>
      <c r="AC9842" s="178"/>
    </row>
    <row r="9843" spans="2:29" x14ac:dyDescent="0.35">
      <c r="B9843" s="222">
        <v>992000</v>
      </c>
      <c r="C9843" s="208">
        <v>426929</v>
      </c>
      <c r="D9843" s="309">
        <v>23481.09</v>
      </c>
      <c r="E9843" s="206">
        <v>34154.32</v>
      </c>
      <c r="F9843" s="206">
        <v>38423.61</v>
      </c>
      <c r="G9843" s="205">
        <f t="shared" si="776"/>
        <v>0.43037197580645159</v>
      </c>
      <c r="H9843" s="207">
        <f t="shared" si="777"/>
        <v>0.45</v>
      </c>
      <c r="I9843" s="213">
        <v>407458</v>
      </c>
      <c r="J9843" s="213">
        <v>22410.19</v>
      </c>
      <c r="K9843" s="212">
        <v>32596.639999999999</v>
      </c>
      <c r="L9843" s="212">
        <v>36671.22</v>
      </c>
      <c r="M9843" s="239">
        <f t="shared" si="774"/>
        <v>0.51520000000018629</v>
      </c>
      <c r="N9843" s="239"/>
      <c r="O9843" s="178"/>
      <c r="P9843" s="178"/>
      <c r="Q9843" s="178"/>
      <c r="R9843" s="178"/>
      <c r="S9843" s="178"/>
      <c r="T9843" s="178"/>
      <c r="U9843" s="178"/>
      <c r="V9843" s="178"/>
      <c r="W9843" s="178"/>
      <c r="X9843" s="178"/>
      <c r="Y9843" s="210">
        <f t="shared" si="773"/>
        <v>0.41074395161290322</v>
      </c>
      <c r="Z9843" s="211">
        <f t="shared" si="775"/>
        <v>0.44</v>
      </c>
      <c r="AA9843" s="178"/>
      <c r="AB9843" s="178"/>
      <c r="AC9843" s="178"/>
    </row>
    <row r="9844" spans="2:29" x14ac:dyDescent="0.35">
      <c r="B9844" s="222">
        <v>992100</v>
      </c>
      <c r="C9844" s="208">
        <v>426974</v>
      </c>
      <c r="D9844" s="309">
        <v>23483.57</v>
      </c>
      <c r="E9844" s="206">
        <v>34157.919999999998</v>
      </c>
      <c r="F9844" s="206">
        <v>38427.660000000003</v>
      </c>
      <c r="G9844" s="205">
        <f t="shared" si="776"/>
        <v>0.43037395423848401</v>
      </c>
      <c r="H9844" s="207">
        <f t="shared" si="777"/>
        <v>0.45</v>
      </c>
      <c r="I9844" s="213">
        <v>407504</v>
      </c>
      <c r="J9844" s="213">
        <v>22412.720000000001</v>
      </c>
      <c r="K9844" s="212">
        <v>32600.32</v>
      </c>
      <c r="L9844" s="212">
        <v>36675.360000000001</v>
      </c>
      <c r="M9844" s="239">
        <f t="shared" si="774"/>
        <v>0.51529999999984288</v>
      </c>
      <c r="N9844" s="239"/>
      <c r="O9844" s="178"/>
      <c r="P9844" s="178"/>
      <c r="Q9844" s="178"/>
      <c r="R9844" s="178"/>
      <c r="S9844" s="178"/>
      <c r="T9844" s="178"/>
      <c r="U9844" s="178"/>
      <c r="V9844" s="178"/>
      <c r="W9844" s="178"/>
      <c r="X9844" s="178"/>
      <c r="Y9844" s="210">
        <f t="shared" si="773"/>
        <v>0.41074891643987499</v>
      </c>
      <c r="Z9844" s="211">
        <f t="shared" si="775"/>
        <v>0.46</v>
      </c>
      <c r="AA9844" s="178"/>
      <c r="AB9844" s="178"/>
      <c r="AC9844" s="178"/>
    </row>
    <row r="9845" spans="2:29" x14ac:dyDescent="0.35">
      <c r="B9845" s="222">
        <v>992200</v>
      </c>
      <c r="C9845" s="208">
        <v>427019</v>
      </c>
      <c r="D9845" s="309">
        <v>23486.04</v>
      </c>
      <c r="E9845" s="206">
        <v>34161.519999999997</v>
      </c>
      <c r="F9845" s="206">
        <v>38431.71</v>
      </c>
      <c r="G9845" s="205">
        <f t="shared" si="776"/>
        <v>0.43037593227171939</v>
      </c>
      <c r="H9845" s="207">
        <f t="shared" si="777"/>
        <v>0.45</v>
      </c>
      <c r="I9845" s="213">
        <v>407548</v>
      </c>
      <c r="J9845" s="213">
        <v>22415.14</v>
      </c>
      <c r="K9845" s="212">
        <v>32603.84</v>
      </c>
      <c r="L9845" s="212">
        <v>36679.32</v>
      </c>
      <c r="M9845" s="239">
        <f t="shared" si="774"/>
        <v>0.51519999999996802</v>
      </c>
      <c r="N9845" s="239"/>
      <c r="O9845" s="178"/>
      <c r="P9845" s="178"/>
      <c r="Q9845" s="178"/>
      <c r="R9845" s="178"/>
      <c r="S9845" s="178"/>
      <c r="T9845" s="178"/>
      <c r="U9845" s="178"/>
      <c r="V9845" s="178"/>
      <c r="W9845" s="178"/>
      <c r="X9845" s="178"/>
      <c r="Y9845" s="210">
        <f t="shared" si="773"/>
        <v>0.41075186454343882</v>
      </c>
      <c r="Z9845" s="211">
        <f t="shared" si="775"/>
        <v>0.44</v>
      </c>
      <c r="AA9845" s="178"/>
      <c r="AB9845" s="178"/>
      <c r="AC9845" s="178"/>
    </row>
    <row r="9846" spans="2:29" x14ac:dyDescent="0.35">
      <c r="B9846" s="222">
        <v>992300</v>
      </c>
      <c r="C9846" s="208">
        <v>427064</v>
      </c>
      <c r="D9846" s="309">
        <v>23488.52</v>
      </c>
      <c r="E9846" s="206">
        <v>34165.120000000003</v>
      </c>
      <c r="F9846" s="206">
        <v>38435.760000000002</v>
      </c>
      <c r="G9846" s="205">
        <f t="shared" si="776"/>
        <v>0.43037790990627833</v>
      </c>
      <c r="H9846" s="207">
        <f t="shared" si="777"/>
        <v>0.45</v>
      </c>
      <c r="I9846" s="213">
        <v>407594</v>
      </c>
      <c r="J9846" s="213">
        <v>22417.67</v>
      </c>
      <c r="K9846" s="212">
        <v>32607.52</v>
      </c>
      <c r="L9846" s="212">
        <v>36683.46</v>
      </c>
      <c r="M9846" s="239">
        <f t="shared" si="774"/>
        <v>0.51530000000027942</v>
      </c>
      <c r="N9846" s="239"/>
      <c r="O9846" s="178"/>
      <c r="P9846" s="178"/>
      <c r="Q9846" s="178"/>
      <c r="R9846" s="178"/>
      <c r="S9846" s="178"/>
      <c r="T9846" s="178"/>
      <c r="U9846" s="178"/>
      <c r="V9846" s="178"/>
      <c r="W9846" s="178"/>
      <c r="X9846" s="178"/>
      <c r="Y9846" s="210">
        <f t="shared" si="773"/>
        <v>0.41075682757230675</v>
      </c>
      <c r="Z9846" s="211">
        <f t="shared" si="775"/>
        <v>0.46</v>
      </c>
      <c r="AA9846" s="178"/>
      <c r="AB9846" s="178"/>
      <c r="AC9846" s="178"/>
    </row>
    <row r="9847" spans="2:29" x14ac:dyDescent="0.35">
      <c r="B9847" s="222">
        <v>992400</v>
      </c>
      <c r="C9847" s="208">
        <v>427109</v>
      </c>
      <c r="D9847" s="309">
        <v>23490.99</v>
      </c>
      <c r="E9847" s="206">
        <v>34168.720000000001</v>
      </c>
      <c r="F9847" s="206">
        <v>38439.81</v>
      </c>
      <c r="G9847" s="205">
        <f t="shared" si="776"/>
        <v>0.43037988714228131</v>
      </c>
      <c r="H9847" s="207">
        <f t="shared" si="777"/>
        <v>0.45</v>
      </c>
      <c r="I9847" s="213">
        <v>407638</v>
      </c>
      <c r="J9847" s="213">
        <v>22420.09</v>
      </c>
      <c r="K9847" s="212">
        <v>32611.040000000001</v>
      </c>
      <c r="L9847" s="212">
        <v>36687.42</v>
      </c>
      <c r="M9847" s="239">
        <f t="shared" si="774"/>
        <v>0.51519999999982247</v>
      </c>
      <c r="N9847" s="239"/>
      <c r="O9847" s="178"/>
      <c r="P9847" s="178"/>
      <c r="Q9847" s="178"/>
      <c r="R9847" s="178"/>
      <c r="S9847" s="178"/>
      <c r="T9847" s="178"/>
      <c r="U9847" s="178"/>
      <c r="V9847" s="178"/>
      <c r="W9847" s="178"/>
      <c r="X9847" s="178"/>
      <c r="Y9847" s="210">
        <f t="shared" si="773"/>
        <v>0.41075977428456267</v>
      </c>
      <c r="Z9847" s="211">
        <f t="shared" si="775"/>
        <v>0.44</v>
      </c>
      <c r="AA9847" s="178"/>
      <c r="AB9847" s="178"/>
      <c r="AC9847" s="178"/>
    </row>
    <row r="9848" spans="2:29" x14ac:dyDescent="0.35">
      <c r="B9848" s="222">
        <v>992500</v>
      </c>
      <c r="C9848" s="208">
        <v>427154</v>
      </c>
      <c r="D9848" s="309">
        <v>23493.47</v>
      </c>
      <c r="E9848" s="206">
        <v>34172.32</v>
      </c>
      <c r="F9848" s="206">
        <v>38443.86</v>
      </c>
      <c r="G9848" s="205">
        <f t="shared" si="776"/>
        <v>0.43038186397984884</v>
      </c>
      <c r="H9848" s="207">
        <f t="shared" si="777"/>
        <v>0.45</v>
      </c>
      <c r="I9848" s="213">
        <v>407684</v>
      </c>
      <c r="J9848" s="213">
        <v>22422.62</v>
      </c>
      <c r="K9848" s="212">
        <v>32614.720000000001</v>
      </c>
      <c r="L9848" s="212">
        <v>36691.56</v>
      </c>
      <c r="M9848" s="239">
        <f t="shared" si="774"/>
        <v>0.51529999999955178</v>
      </c>
      <c r="N9848" s="239"/>
      <c r="O9848" s="178"/>
      <c r="P9848" s="178"/>
      <c r="Q9848" s="178"/>
      <c r="R9848" s="178"/>
      <c r="S9848" s="178"/>
      <c r="T9848" s="178"/>
      <c r="U9848" s="178"/>
      <c r="V9848" s="178"/>
      <c r="W9848" s="178"/>
      <c r="X9848" s="178"/>
      <c r="Y9848" s="210">
        <f t="shared" si="773"/>
        <v>0.41076473551637277</v>
      </c>
      <c r="Z9848" s="211">
        <f t="shared" si="775"/>
        <v>0.46</v>
      </c>
      <c r="AA9848" s="178"/>
      <c r="AB9848" s="178"/>
      <c r="AC9848" s="178"/>
    </row>
    <row r="9849" spans="2:29" x14ac:dyDescent="0.35">
      <c r="B9849" s="222">
        <v>992600</v>
      </c>
      <c r="C9849" s="208">
        <v>427199</v>
      </c>
      <c r="D9849" s="309">
        <v>23495.94</v>
      </c>
      <c r="E9849" s="206">
        <v>34175.919999999998</v>
      </c>
      <c r="F9849" s="206">
        <v>38447.910000000003</v>
      </c>
      <c r="G9849" s="205">
        <f t="shared" si="776"/>
        <v>0.43038384041910133</v>
      </c>
      <c r="H9849" s="207">
        <f t="shared" si="777"/>
        <v>0.45</v>
      </c>
      <c r="I9849" s="213">
        <v>407728</v>
      </c>
      <c r="J9849" s="213">
        <v>22425.040000000001</v>
      </c>
      <c r="K9849" s="212">
        <v>32618.240000000002</v>
      </c>
      <c r="L9849" s="212">
        <v>36695.519999999997</v>
      </c>
      <c r="M9849" s="239">
        <f t="shared" si="774"/>
        <v>0.51519999999974975</v>
      </c>
      <c r="N9849" s="239"/>
      <c r="O9849" s="178"/>
      <c r="P9849" s="178"/>
      <c r="Q9849" s="178"/>
      <c r="R9849" s="178"/>
      <c r="S9849" s="178"/>
      <c r="T9849" s="178"/>
      <c r="U9849" s="178"/>
      <c r="V9849" s="178"/>
      <c r="W9849" s="178"/>
      <c r="X9849" s="178"/>
      <c r="Y9849" s="210">
        <f t="shared" si="773"/>
        <v>0.4107676808382027</v>
      </c>
      <c r="Z9849" s="211">
        <f t="shared" si="775"/>
        <v>0.44</v>
      </c>
      <c r="AA9849" s="178"/>
      <c r="AB9849" s="178"/>
      <c r="AC9849" s="178"/>
    </row>
    <row r="9850" spans="2:29" x14ac:dyDescent="0.35">
      <c r="B9850" s="222">
        <v>992700</v>
      </c>
      <c r="C9850" s="208">
        <v>427244</v>
      </c>
      <c r="D9850" s="309">
        <v>23498.42</v>
      </c>
      <c r="E9850" s="206">
        <v>34179.519999999997</v>
      </c>
      <c r="F9850" s="206">
        <v>38451.96</v>
      </c>
      <c r="G9850" s="205">
        <f t="shared" si="776"/>
        <v>0.43038581646015917</v>
      </c>
      <c r="H9850" s="207">
        <f t="shared" si="777"/>
        <v>0.45</v>
      </c>
      <c r="I9850" s="213">
        <v>407774</v>
      </c>
      <c r="J9850" s="213">
        <v>22427.57</v>
      </c>
      <c r="K9850" s="212">
        <v>32621.919999999998</v>
      </c>
      <c r="L9850" s="212">
        <v>36699.660000000003</v>
      </c>
      <c r="M9850" s="239">
        <f t="shared" si="774"/>
        <v>0.51529999999998832</v>
      </c>
      <c r="N9850" s="239"/>
      <c r="O9850" s="178"/>
      <c r="P9850" s="178"/>
      <c r="Q9850" s="178"/>
      <c r="R9850" s="178"/>
      <c r="S9850" s="178"/>
      <c r="T9850" s="178"/>
      <c r="U9850" s="178"/>
      <c r="V9850" s="178"/>
      <c r="W9850" s="178"/>
      <c r="X9850" s="178"/>
      <c r="Y9850" s="210">
        <f t="shared" si="773"/>
        <v>0.41077264027400018</v>
      </c>
      <c r="Z9850" s="211">
        <f t="shared" si="775"/>
        <v>0.46</v>
      </c>
      <c r="AA9850" s="178"/>
      <c r="AB9850" s="178"/>
      <c r="AC9850" s="178"/>
    </row>
    <row r="9851" spans="2:29" x14ac:dyDescent="0.35">
      <c r="B9851" s="222">
        <v>992800</v>
      </c>
      <c r="C9851" s="208">
        <v>427289</v>
      </c>
      <c r="D9851" s="309">
        <v>23500.89</v>
      </c>
      <c r="E9851" s="206">
        <v>34183.120000000003</v>
      </c>
      <c r="F9851" s="206">
        <v>38456.01</v>
      </c>
      <c r="G9851" s="205">
        <f t="shared" si="776"/>
        <v>0.43038779210314265</v>
      </c>
      <c r="H9851" s="207">
        <f t="shared" si="777"/>
        <v>0.45</v>
      </c>
      <c r="I9851" s="213">
        <v>407818</v>
      </c>
      <c r="J9851" s="213">
        <v>22429.99</v>
      </c>
      <c r="K9851" s="212">
        <v>32625.439999999999</v>
      </c>
      <c r="L9851" s="212">
        <v>36703.620000000003</v>
      </c>
      <c r="M9851" s="239">
        <f t="shared" si="774"/>
        <v>0.51520000000025901</v>
      </c>
      <c r="N9851" s="239"/>
      <c r="O9851" s="178"/>
      <c r="P9851" s="178"/>
      <c r="Q9851" s="178"/>
      <c r="R9851" s="178"/>
      <c r="S9851" s="178"/>
      <c r="T9851" s="178"/>
      <c r="U9851" s="178"/>
      <c r="V9851" s="178"/>
      <c r="W9851" s="178"/>
      <c r="X9851" s="178"/>
      <c r="Y9851" s="210">
        <f t="shared" si="773"/>
        <v>0.41077558420628524</v>
      </c>
      <c r="Z9851" s="211">
        <f t="shared" si="775"/>
        <v>0.44</v>
      </c>
      <c r="AA9851" s="178"/>
      <c r="AB9851" s="178"/>
      <c r="AC9851" s="178"/>
    </row>
    <row r="9852" spans="2:29" x14ac:dyDescent="0.35">
      <c r="B9852" s="222">
        <v>992900</v>
      </c>
      <c r="C9852" s="208">
        <v>427334</v>
      </c>
      <c r="D9852" s="309">
        <v>23503.37</v>
      </c>
      <c r="E9852" s="206">
        <v>34186.720000000001</v>
      </c>
      <c r="F9852" s="206">
        <v>38460.06</v>
      </c>
      <c r="G9852" s="205">
        <f t="shared" si="776"/>
        <v>0.43038976734817203</v>
      </c>
      <c r="H9852" s="207">
        <f t="shared" si="777"/>
        <v>0.45</v>
      </c>
      <c r="I9852" s="213">
        <v>407864</v>
      </c>
      <c r="J9852" s="213">
        <v>22432.52</v>
      </c>
      <c r="K9852" s="212">
        <v>32629.119999999999</v>
      </c>
      <c r="L9852" s="212">
        <v>36707.760000000002</v>
      </c>
      <c r="M9852" s="239">
        <f t="shared" si="774"/>
        <v>0.5152999999999156</v>
      </c>
      <c r="N9852" s="239"/>
      <c r="O9852" s="178"/>
      <c r="P9852" s="178"/>
      <c r="Q9852" s="178"/>
      <c r="R9852" s="178"/>
      <c r="S9852" s="178"/>
      <c r="T9852" s="178"/>
      <c r="U9852" s="178"/>
      <c r="V9852" s="178"/>
      <c r="W9852" s="178"/>
      <c r="X9852" s="178"/>
      <c r="Y9852" s="210">
        <f t="shared" si="773"/>
        <v>0.41078054184711449</v>
      </c>
      <c r="Z9852" s="211">
        <f t="shared" si="775"/>
        <v>0.46</v>
      </c>
      <c r="AA9852" s="178"/>
      <c r="AB9852" s="178"/>
      <c r="AC9852" s="178"/>
    </row>
    <row r="9853" spans="2:29" x14ac:dyDescent="0.35">
      <c r="B9853" s="222">
        <v>993000</v>
      </c>
      <c r="C9853" s="208">
        <v>427379</v>
      </c>
      <c r="D9853" s="309">
        <v>23505.84</v>
      </c>
      <c r="E9853" s="206">
        <v>34190.32</v>
      </c>
      <c r="F9853" s="206">
        <v>38464.11</v>
      </c>
      <c r="G9853" s="205">
        <f t="shared" si="776"/>
        <v>0.43039174219536758</v>
      </c>
      <c r="H9853" s="207">
        <f t="shared" si="777"/>
        <v>0.45</v>
      </c>
      <c r="I9853" s="213">
        <v>407908</v>
      </c>
      <c r="J9853" s="213">
        <v>22434.94</v>
      </c>
      <c r="K9853" s="212">
        <v>32632.639999999999</v>
      </c>
      <c r="L9853" s="212">
        <v>36711.72</v>
      </c>
      <c r="M9853" s="239">
        <f t="shared" si="774"/>
        <v>0.51520000000018629</v>
      </c>
      <c r="N9853" s="239"/>
      <c r="O9853" s="178"/>
      <c r="P9853" s="178"/>
      <c r="Q9853" s="178"/>
      <c r="R9853" s="178"/>
      <c r="S9853" s="178"/>
      <c r="T9853" s="178"/>
      <c r="U9853" s="178"/>
      <c r="V9853" s="178"/>
      <c r="W9853" s="178"/>
      <c r="X9853" s="178"/>
      <c r="Y9853" s="210">
        <f t="shared" si="773"/>
        <v>0.41078348439073514</v>
      </c>
      <c r="Z9853" s="211">
        <f t="shared" si="775"/>
        <v>0.44</v>
      </c>
      <c r="AA9853" s="178"/>
      <c r="AB9853" s="178"/>
      <c r="AC9853" s="178"/>
    </row>
    <row r="9854" spans="2:29" x14ac:dyDescent="0.35">
      <c r="B9854" s="222">
        <v>993100</v>
      </c>
      <c r="C9854" s="208">
        <v>427424</v>
      </c>
      <c r="D9854" s="309">
        <v>23508.32</v>
      </c>
      <c r="E9854" s="206">
        <v>34193.919999999998</v>
      </c>
      <c r="F9854" s="206">
        <v>38468.160000000003</v>
      </c>
      <c r="G9854" s="205">
        <f t="shared" si="776"/>
        <v>0.43039371664484949</v>
      </c>
      <c r="H9854" s="207">
        <f t="shared" si="777"/>
        <v>0.45</v>
      </c>
      <c r="I9854" s="213">
        <v>407954</v>
      </c>
      <c r="J9854" s="213">
        <v>22437.47</v>
      </c>
      <c r="K9854" s="212">
        <v>32636.32</v>
      </c>
      <c r="L9854" s="212">
        <v>36715.86</v>
      </c>
      <c r="M9854" s="239">
        <f t="shared" si="774"/>
        <v>0.51529999999984288</v>
      </c>
      <c r="N9854" s="239"/>
      <c r="O9854" s="178"/>
      <c r="P9854" s="178"/>
      <c r="Q9854" s="178"/>
      <c r="R9854" s="178"/>
      <c r="S9854" s="178"/>
      <c r="T9854" s="178"/>
      <c r="U9854" s="178"/>
      <c r="V9854" s="178"/>
      <c r="W9854" s="178"/>
      <c r="X9854" s="178"/>
      <c r="Y9854" s="210">
        <f t="shared" si="773"/>
        <v>0.41078844023763972</v>
      </c>
      <c r="Z9854" s="211">
        <f t="shared" si="775"/>
        <v>0.46</v>
      </c>
      <c r="AA9854" s="178"/>
      <c r="AB9854" s="178"/>
      <c r="AC9854" s="178"/>
    </row>
    <row r="9855" spans="2:29" x14ac:dyDescent="0.35">
      <c r="B9855" s="222">
        <v>993200</v>
      </c>
      <c r="C9855" s="208">
        <v>427469</v>
      </c>
      <c r="D9855" s="309">
        <v>23510.79</v>
      </c>
      <c r="E9855" s="206">
        <v>34197.519999999997</v>
      </c>
      <c r="F9855" s="206">
        <v>38472.21</v>
      </c>
      <c r="G9855" s="205">
        <f t="shared" si="776"/>
        <v>0.43039569069673783</v>
      </c>
      <c r="H9855" s="207">
        <f t="shared" si="777"/>
        <v>0.45</v>
      </c>
      <c r="I9855" s="213">
        <v>407998</v>
      </c>
      <c r="J9855" s="213">
        <v>22439.89</v>
      </c>
      <c r="K9855" s="212">
        <v>32639.84</v>
      </c>
      <c r="L9855" s="212">
        <v>36719.82</v>
      </c>
      <c r="M9855" s="239">
        <f t="shared" si="774"/>
        <v>0.51519999999996802</v>
      </c>
      <c r="N9855" s="239"/>
      <c r="O9855" s="178"/>
      <c r="P9855" s="178"/>
      <c r="Q9855" s="178"/>
      <c r="R9855" s="178"/>
      <c r="S9855" s="178"/>
      <c r="T9855" s="178"/>
      <c r="U9855" s="178"/>
      <c r="V9855" s="178"/>
      <c r="W9855" s="178"/>
      <c r="X9855" s="178"/>
      <c r="Y9855" s="210">
        <f t="shared" si="773"/>
        <v>0.41079138139347565</v>
      </c>
      <c r="Z9855" s="211">
        <f t="shared" si="775"/>
        <v>0.44</v>
      </c>
      <c r="AA9855" s="178"/>
      <c r="AB9855" s="178"/>
      <c r="AC9855" s="178"/>
    </row>
    <row r="9856" spans="2:29" x14ac:dyDescent="0.35">
      <c r="B9856" s="222">
        <v>993300</v>
      </c>
      <c r="C9856" s="208">
        <v>427514</v>
      </c>
      <c r="D9856" s="309">
        <v>23513.27</v>
      </c>
      <c r="E9856" s="206">
        <v>34201.120000000003</v>
      </c>
      <c r="F9856" s="206">
        <v>38476.26</v>
      </c>
      <c r="G9856" s="205">
        <f t="shared" si="776"/>
        <v>0.43039766435115273</v>
      </c>
      <c r="H9856" s="207">
        <f t="shared" si="777"/>
        <v>0.45</v>
      </c>
      <c r="I9856" s="213">
        <v>408044</v>
      </c>
      <c r="J9856" s="213">
        <v>22442.42</v>
      </c>
      <c r="K9856" s="212">
        <v>32643.52</v>
      </c>
      <c r="L9856" s="212">
        <v>36723.96</v>
      </c>
      <c r="M9856" s="239">
        <f t="shared" si="774"/>
        <v>0.51530000000027942</v>
      </c>
      <c r="N9856" s="239"/>
      <c r="O9856" s="178"/>
      <c r="P9856" s="178"/>
      <c r="Q9856" s="178"/>
      <c r="R9856" s="178"/>
      <c r="S9856" s="178"/>
      <c r="T9856" s="178"/>
      <c r="U9856" s="178"/>
      <c r="V9856" s="178"/>
      <c r="W9856" s="178"/>
      <c r="X9856" s="178"/>
      <c r="Y9856" s="210">
        <f t="shared" si="773"/>
        <v>0.41079633544749822</v>
      </c>
      <c r="Z9856" s="211">
        <f t="shared" si="775"/>
        <v>0.46</v>
      </c>
      <c r="AA9856" s="178"/>
      <c r="AB9856" s="178"/>
      <c r="AC9856" s="178"/>
    </row>
    <row r="9857" spans="2:29" x14ac:dyDescent="0.35">
      <c r="B9857" s="222">
        <v>993400</v>
      </c>
      <c r="C9857" s="208">
        <v>427559</v>
      </c>
      <c r="D9857" s="309">
        <v>23515.74</v>
      </c>
      <c r="E9857" s="206">
        <v>34204.720000000001</v>
      </c>
      <c r="F9857" s="206">
        <v>38480.31</v>
      </c>
      <c r="G9857" s="205">
        <f t="shared" si="776"/>
        <v>0.4303996376082142</v>
      </c>
      <c r="H9857" s="207">
        <f t="shared" si="777"/>
        <v>0.45</v>
      </c>
      <c r="I9857" s="213">
        <v>408088</v>
      </c>
      <c r="J9857" s="213">
        <v>22444.84</v>
      </c>
      <c r="K9857" s="212">
        <v>32647.040000000001</v>
      </c>
      <c r="L9857" s="212">
        <v>36727.919999999998</v>
      </c>
      <c r="M9857" s="239">
        <f t="shared" si="774"/>
        <v>0.51519999999982247</v>
      </c>
      <c r="N9857" s="239"/>
      <c r="O9857" s="178"/>
      <c r="P9857" s="178"/>
      <c r="Q9857" s="178"/>
      <c r="R9857" s="178"/>
      <c r="S9857" s="178"/>
      <c r="T9857" s="178"/>
      <c r="U9857" s="178"/>
      <c r="V9857" s="178"/>
      <c r="W9857" s="178"/>
      <c r="X9857" s="178"/>
      <c r="Y9857" s="210">
        <f t="shared" si="773"/>
        <v>0.41079927521642845</v>
      </c>
      <c r="Z9857" s="211">
        <f t="shared" si="775"/>
        <v>0.44</v>
      </c>
      <c r="AA9857" s="178"/>
      <c r="AB9857" s="178"/>
      <c r="AC9857" s="178"/>
    </row>
    <row r="9858" spans="2:29" x14ac:dyDescent="0.35">
      <c r="B9858" s="222">
        <v>993500</v>
      </c>
      <c r="C9858" s="208">
        <v>427604</v>
      </c>
      <c r="D9858" s="309">
        <v>23518.22</v>
      </c>
      <c r="E9858" s="206">
        <v>34208.32</v>
      </c>
      <c r="F9858" s="206">
        <v>38484.36</v>
      </c>
      <c r="G9858" s="205">
        <f t="shared" si="776"/>
        <v>0.43040161046804226</v>
      </c>
      <c r="H9858" s="207">
        <f t="shared" si="777"/>
        <v>0.45</v>
      </c>
      <c r="I9858" s="213">
        <v>408134</v>
      </c>
      <c r="J9858" s="213">
        <v>22447.37</v>
      </c>
      <c r="K9858" s="212">
        <v>32650.720000000001</v>
      </c>
      <c r="L9858" s="212">
        <v>36732.06</v>
      </c>
      <c r="M9858" s="239">
        <f t="shared" si="774"/>
        <v>0.51529999999955178</v>
      </c>
      <c r="N9858" s="239"/>
      <c r="O9858" s="178"/>
      <c r="P9858" s="178"/>
      <c r="Q9858" s="178"/>
      <c r="R9858" s="178"/>
      <c r="S9858" s="178"/>
      <c r="T9858" s="178"/>
      <c r="U9858" s="178"/>
      <c r="V9858" s="178"/>
      <c r="W9858" s="178"/>
      <c r="X9858" s="178"/>
      <c r="Y9858" s="210">
        <f t="shared" si="773"/>
        <v>0.41080422747861095</v>
      </c>
      <c r="Z9858" s="211">
        <f t="shared" si="775"/>
        <v>0.46</v>
      </c>
      <c r="AA9858" s="178"/>
      <c r="AB9858" s="178"/>
      <c r="AC9858" s="178"/>
    </row>
    <row r="9859" spans="2:29" x14ac:dyDescent="0.35">
      <c r="B9859" s="222">
        <v>993600</v>
      </c>
      <c r="C9859" s="208">
        <v>427649</v>
      </c>
      <c r="D9859" s="309">
        <v>23520.69</v>
      </c>
      <c r="E9859" s="206">
        <v>34211.919999999998</v>
      </c>
      <c r="F9859" s="206">
        <v>38488.410000000003</v>
      </c>
      <c r="G9859" s="205">
        <f t="shared" si="776"/>
        <v>0.43040358293075687</v>
      </c>
      <c r="H9859" s="207">
        <f t="shared" si="777"/>
        <v>0.45</v>
      </c>
      <c r="I9859" s="213">
        <v>408178</v>
      </c>
      <c r="J9859" s="213">
        <v>22449.79</v>
      </c>
      <c r="K9859" s="212">
        <v>32654.240000000002</v>
      </c>
      <c r="L9859" s="212">
        <v>36736.019999999997</v>
      </c>
      <c r="M9859" s="239">
        <f t="shared" si="774"/>
        <v>0.51519999999974975</v>
      </c>
      <c r="N9859" s="239"/>
      <c r="O9859" s="178"/>
      <c r="P9859" s="178"/>
      <c r="Q9859" s="178"/>
      <c r="R9859" s="178"/>
      <c r="S9859" s="178"/>
      <c r="T9859" s="178"/>
      <c r="U9859" s="178"/>
      <c r="V9859" s="178"/>
      <c r="W9859" s="178"/>
      <c r="X9859" s="178"/>
      <c r="Y9859" s="210">
        <f t="shared" ref="Y9859:Y9924" si="778">I9859/$B9859</f>
        <v>0.41080716586151367</v>
      </c>
      <c r="Z9859" s="211">
        <f t="shared" si="775"/>
        <v>0.44</v>
      </c>
      <c r="AA9859" s="178"/>
      <c r="AB9859" s="178"/>
      <c r="AC9859" s="178"/>
    </row>
    <row r="9860" spans="2:29" x14ac:dyDescent="0.35">
      <c r="B9860" s="222">
        <v>993700</v>
      </c>
      <c r="C9860" s="208">
        <v>427694</v>
      </c>
      <c r="D9860" s="309">
        <v>23523.17</v>
      </c>
      <c r="E9860" s="206">
        <v>34215.519999999997</v>
      </c>
      <c r="F9860" s="206">
        <v>38492.46</v>
      </c>
      <c r="G9860" s="205">
        <f t="shared" si="776"/>
        <v>0.43040555499647781</v>
      </c>
      <c r="H9860" s="207">
        <f t="shared" si="777"/>
        <v>0.45</v>
      </c>
      <c r="I9860" s="213">
        <v>408224</v>
      </c>
      <c r="J9860" s="213">
        <v>22452.32</v>
      </c>
      <c r="K9860" s="212">
        <v>32657.919999999998</v>
      </c>
      <c r="L9860" s="212">
        <v>36740.160000000003</v>
      </c>
      <c r="M9860" s="239">
        <f t="shared" ref="M9860:M9924" si="779">(C9860+D9860+F9860-C9859-D9859-F9859)/100</f>
        <v>0.51529999999998832</v>
      </c>
      <c r="N9860" s="239"/>
      <c r="O9860" s="178"/>
      <c r="P9860" s="178"/>
      <c r="Q9860" s="178"/>
      <c r="R9860" s="178"/>
      <c r="S9860" s="178"/>
      <c r="T9860" s="178"/>
      <c r="U9860" s="178"/>
      <c r="V9860" s="178"/>
      <c r="W9860" s="178"/>
      <c r="X9860" s="178"/>
      <c r="Y9860" s="210">
        <f t="shared" si="778"/>
        <v>0.41081211633289727</v>
      </c>
      <c r="Z9860" s="211">
        <f t="shared" ref="Z9860:Z9924" si="780">(I9860-I9859)/($B9860-$B9859)</f>
        <v>0.46</v>
      </c>
      <c r="AA9860" s="178"/>
      <c r="AB9860" s="178"/>
      <c r="AC9860" s="178"/>
    </row>
    <row r="9861" spans="2:29" x14ac:dyDescent="0.35">
      <c r="B9861" s="222">
        <v>993800</v>
      </c>
      <c r="C9861" s="208">
        <v>427739</v>
      </c>
      <c r="D9861" s="309">
        <v>23525.64</v>
      </c>
      <c r="E9861" s="206">
        <v>34219.120000000003</v>
      </c>
      <c r="F9861" s="206">
        <v>38496.51</v>
      </c>
      <c r="G9861" s="205">
        <f t="shared" ref="G9861:G9924" si="781">C9861/B9861</f>
        <v>0.430407526665325</v>
      </c>
      <c r="H9861" s="207">
        <f t="shared" ref="H9861:H9924" si="782">(C9861-C9860)/(B9861-B9860)</f>
        <v>0.45</v>
      </c>
      <c r="I9861" s="213">
        <v>408268</v>
      </c>
      <c r="J9861" s="213">
        <v>22454.74</v>
      </c>
      <c r="K9861" s="212">
        <v>32661.439999999999</v>
      </c>
      <c r="L9861" s="212">
        <v>36744.120000000003</v>
      </c>
      <c r="M9861" s="239">
        <f t="shared" si="779"/>
        <v>0.51520000000025901</v>
      </c>
      <c r="N9861" s="239"/>
      <c r="O9861" s="178"/>
      <c r="P9861" s="178"/>
      <c r="Q9861" s="178"/>
      <c r="R9861" s="178"/>
      <c r="S9861" s="178"/>
      <c r="T9861" s="178"/>
      <c r="U9861" s="178"/>
      <c r="V9861" s="178"/>
      <c r="W9861" s="178"/>
      <c r="X9861" s="178"/>
      <c r="Y9861" s="210">
        <f t="shared" si="778"/>
        <v>0.41081505333065005</v>
      </c>
      <c r="Z9861" s="211">
        <f t="shared" si="780"/>
        <v>0.44</v>
      </c>
      <c r="AA9861" s="178"/>
      <c r="AB9861" s="178"/>
      <c r="AC9861" s="178"/>
    </row>
    <row r="9862" spans="2:29" x14ac:dyDescent="0.35">
      <c r="B9862" s="222">
        <v>993900</v>
      </c>
      <c r="C9862" s="208">
        <v>427784</v>
      </c>
      <c r="D9862" s="309">
        <v>23528.12</v>
      </c>
      <c r="E9862" s="206">
        <v>34222.720000000001</v>
      </c>
      <c r="F9862" s="206">
        <v>38500.559999999998</v>
      </c>
      <c r="G9862" s="205">
        <f t="shared" si="781"/>
        <v>0.43040949793741823</v>
      </c>
      <c r="H9862" s="207">
        <f t="shared" si="782"/>
        <v>0.45</v>
      </c>
      <c r="I9862" s="213">
        <v>408314</v>
      </c>
      <c r="J9862" s="213">
        <v>22457.27</v>
      </c>
      <c r="K9862" s="212">
        <v>32665.119999999999</v>
      </c>
      <c r="L9862" s="212">
        <v>36748.26</v>
      </c>
      <c r="M9862" s="239">
        <f t="shared" si="779"/>
        <v>0.5152999999999156</v>
      </c>
      <c r="N9862" s="239"/>
      <c r="O9862" s="178"/>
      <c r="P9862" s="178"/>
      <c r="Q9862" s="178"/>
      <c r="R9862" s="178"/>
      <c r="S9862" s="178"/>
      <c r="T9862" s="178"/>
      <c r="U9862" s="178"/>
      <c r="V9862" s="178"/>
      <c r="W9862" s="178"/>
      <c r="X9862" s="178"/>
      <c r="Y9862" s="210">
        <f t="shared" si="778"/>
        <v>0.41082000201227487</v>
      </c>
      <c r="Z9862" s="211">
        <f t="shared" si="780"/>
        <v>0.46</v>
      </c>
      <c r="AA9862" s="178"/>
      <c r="AB9862" s="178"/>
      <c r="AC9862" s="178"/>
    </row>
    <row r="9863" spans="2:29" x14ac:dyDescent="0.35">
      <c r="B9863" s="222">
        <v>994000</v>
      </c>
      <c r="C9863" s="208">
        <v>427829</v>
      </c>
      <c r="D9863" s="309">
        <v>23530.59</v>
      </c>
      <c r="E9863" s="206">
        <v>34226.32</v>
      </c>
      <c r="F9863" s="206">
        <v>38504.61</v>
      </c>
      <c r="G9863" s="205">
        <f t="shared" si="781"/>
        <v>0.43041146881287728</v>
      </c>
      <c r="H9863" s="207">
        <f t="shared" si="782"/>
        <v>0.45</v>
      </c>
      <c r="I9863" s="213">
        <v>408358</v>
      </c>
      <c r="J9863" s="213">
        <v>22459.69</v>
      </c>
      <c r="K9863" s="212">
        <v>32668.639999999999</v>
      </c>
      <c r="L9863" s="212">
        <v>36752.22</v>
      </c>
      <c r="M9863" s="239">
        <f t="shared" si="779"/>
        <v>0.51520000000018629</v>
      </c>
      <c r="N9863" s="239"/>
      <c r="O9863" s="178"/>
      <c r="P9863" s="178"/>
      <c r="Q9863" s="178"/>
      <c r="R9863" s="178"/>
      <c r="S9863" s="178"/>
      <c r="T9863" s="178"/>
      <c r="U9863" s="178"/>
      <c r="V9863" s="178"/>
      <c r="W9863" s="178"/>
      <c r="X9863" s="178"/>
      <c r="Y9863" s="210">
        <f t="shared" si="778"/>
        <v>0.4108229376257545</v>
      </c>
      <c r="Z9863" s="211">
        <f t="shared" si="780"/>
        <v>0.44</v>
      </c>
      <c r="AA9863" s="178"/>
      <c r="AB9863" s="178"/>
      <c r="AC9863" s="178"/>
    </row>
    <row r="9864" spans="2:29" x14ac:dyDescent="0.35">
      <c r="B9864" s="222">
        <v>994100</v>
      </c>
      <c r="C9864" s="208">
        <v>427874</v>
      </c>
      <c r="D9864" s="309">
        <v>23533.07</v>
      </c>
      <c r="E9864" s="206">
        <v>34229.919999999998</v>
      </c>
      <c r="F9864" s="206">
        <v>38508.660000000003</v>
      </c>
      <c r="G9864" s="205">
        <f t="shared" si="781"/>
        <v>0.43041343929182174</v>
      </c>
      <c r="H9864" s="207">
        <f t="shared" si="782"/>
        <v>0.45</v>
      </c>
      <c r="I9864" s="213">
        <v>408404</v>
      </c>
      <c r="J9864" s="213">
        <v>22462.22</v>
      </c>
      <c r="K9864" s="212">
        <v>32672.32</v>
      </c>
      <c r="L9864" s="212">
        <v>36756.36</v>
      </c>
      <c r="M9864" s="239">
        <f t="shared" si="779"/>
        <v>0.51529999999984288</v>
      </c>
      <c r="N9864" s="239"/>
      <c r="O9864" s="178"/>
      <c r="P9864" s="178"/>
      <c r="Q9864" s="178"/>
      <c r="R9864" s="178"/>
      <c r="S9864" s="178"/>
      <c r="T9864" s="178"/>
      <c r="U9864" s="178"/>
      <c r="V9864" s="178"/>
      <c r="W9864" s="178"/>
      <c r="X9864" s="178"/>
      <c r="Y9864" s="210">
        <f t="shared" si="778"/>
        <v>0.41082788451866009</v>
      </c>
      <c r="Z9864" s="211">
        <f t="shared" si="780"/>
        <v>0.46</v>
      </c>
      <c r="AA9864" s="178"/>
      <c r="AB9864" s="178"/>
      <c r="AC9864" s="178"/>
    </row>
    <row r="9865" spans="2:29" x14ac:dyDescent="0.35">
      <c r="B9865" s="222">
        <v>994200</v>
      </c>
      <c r="C9865" s="208">
        <v>427919</v>
      </c>
      <c r="D9865" s="309">
        <v>23535.54</v>
      </c>
      <c r="E9865" s="206">
        <v>34233.519999999997</v>
      </c>
      <c r="F9865" s="206">
        <v>38512.71</v>
      </c>
      <c r="G9865" s="205">
        <f t="shared" si="781"/>
        <v>0.43041540937437134</v>
      </c>
      <c r="H9865" s="207">
        <f t="shared" si="782"/>
        <v>0.45</v>
      </c>
      <c r="I9865" s="213">
        <v>408448</v>
      </c>
      <c r="J9865" s="213">
        <v>22464.639999999999</v>
      </c>
      <c r="K9865" s="212">
        <v>32675.84</v>
      </c>
      <c r="L9865" s="212">
        <v>36760.32</v>
      </c>
      <c r="M9865" s="239">
        <f t="shared" si="779"/>
        <v>0.51519999999996802</v>
      </c>
      <c r="N9865" s="239"/>
      <c r="O9865" s="178"/>
      <c r="P9865" s="178"/>
      <c r="Q9865" s="178"/>
      <c r="R9865" s="178"/>
      <c r="S9865" s="178"/>
      <c r="T9865" s="178"/>
      <c r="U9865" s="178"/>
      <c r="V9865" s="178"/>
      <c r="W9865" s="178"/>
      <c r="X9865" s="178"/>
      <c r="Y9865" s="210">
        <f t="shared" si="778"/>
        <v>0.41083081874874272</v>
      </c>
      <c r="Z9865" s="211">
        <f t="shared" si="780"/>
        <v>0.44</v>
      </c>
      <c r="AA9865" s="178"/>
      <c r="AB9865" s="178"/>
      <c r="AC9865" s="178"/>
    </row>
    <row r="9866" spans="2:29" x14ac:dyDescent="0.35">
      <c r="B9866" s="222">
        <v>994300</v>
      </c>
      <c r="C9866" s="208">
        <v>427964</v>
      </c>
      <c r="D9866" s="309">
        <v>23538.02</v>
      </c>
      <c r="E9866" s="206">
        <v>34237.120000000003</v>
      </c>
      <c r="F9866" s="206">
        <v>38516.76</v>
      </c>
      <c r="G9866" s="205">
        <f t="shared" si="781"/>
        <v>0.4304173790606457</v>
      </c>
      <c r="H9866" s="207">
        <f t="shared" si="782"/>
        <v>0.45</v>
      </c>
      <c r="I9866" s="213">
        <v>408494</v>
      </c>
      <c r="J9866" s="213">
        <v>22467.17</v>
      </c>
      <c r="K9866" s="212">
        <v>32679.52</v>
      </c>
      <c r="L9866" s="212">
        <v>36764.46</v>
      </c>
      <c r="M9866" s="239">
        <f t="shared" si="779"/>
        <v>0.51530000000027942</v>
      </c>
      <c r="N9866" s="239"/>
      <c r="O9866" s="178"/>
      <c r="P9866" s="178"/>
      <c r="Q9866" s="178"/>
      <c r="R9866" s="178"/>
      <c r="S9866" s="178"/>
      <c r="T9866" s="178"/>
      <c r="U9866" s="178"/>
      <c r="V9866" s="178"/>
      <c r="W9866" s="178"/>
      <c r="X9866" s="178"/>
      <c r="Y9866" s="210">
        <f t="shared" si="778"/>
        <v>0.41083576385396764</v>
      </c>
      <c r="Z9866" s="211">
        <f t="shared" si="780"/>
        <v>0.46</v>
      </c>
      <c r="AA9866" s="178"/>
      <c r="AB9866" s="178"/>
      <c r="AC9866" s="178"/>
    </row>
    <row r="9867" spans="2:29" x14ac:dyDescent="0.35">
      <c r="B9867" s="222">
        <v>994400</v>
      </c>
      <c r="C9867" s="208">
        <v>428009</v>
      </c>
      <c r="D9867" s="309">
        <v>23540.49</v>
      </c>
      <c r="E9867" s="206">
        <v>34240.720000000001</v>
      </c>
      <c r="F9867" s="206">
        <v>38520.81</v>
      </c>
      <c r="G9867" s="205">
        <f t="shared" si="781"/>
        <v>0.43041934835076429</v>
      </c>
      <c r="H9867" s="207">
        <f t="shared" si="782"/>
        <v>0.45</v>
      </c>
      <c r="I9867" s="213">
        <v>408538</v>
      </c>
      <c r="J9867" s="213">
        <v>22469.59</v>
      </c>
      <c r="K9867" s="212">
        <v>32683.040000000001</v>
      </c>
      <c r="L9867" s="212">
        <v>36768.42</v>
      </c>
      <c r="M9867" s="239">
        <f t="shared" si="779"/>
        <v>0.51519999999982247</v>
      </c>
      <c r="N9867" s="239"/>
      <c r="O9867" s="178"/>
      <c r="P9867" s="178"/>
      <c r="Q9867" s="178"/>
      <c r="R9867" s="178"/>
      <c r="S9867" s="178"/>
      <c r="T9867" s="178"/>
      <c r="U9867" s="178"/>
      <c r="V9867" s="178"/>
      <c r="W9867" s="178"/>
      <c r="X9867" s="178"/>
      <c r="Y9867" s="210">
        <f t="shared" si="778"/>
        <v>0.41083869670152856</v>
      </c>
      <c r="Z9867" s="211">
        <f t="shared" si="780"/>
        <v>0.44</v>
      </c>
      <c r="AA9867" s="178"/>
      <c r="AB9867" s="178"/>
      <c r="AC9867" s="178"/>
    </row>
    <row r="9868" spans="2:29" x14ac:dyDescent="0.35">
      <c r="B9868" s="222">
        <v>994500</v>
      </c>
      <c r="C9868" s="208">
        <v>428054</v>
      </c>
      <c r="D9868" s="309">
        <v>23542.97</v>
      </c>
      <c r="E9868" s="206">
        <v>34244.32</v>
      </c>
      <c r="F9868" s="206">
        <v>38524.86</v>
      </c>
      <c r="G9868" s="205">
        <f t="shared" si="781"/>
        <v>0.43042131724484667</v>
      </c>
      <c r="H9868" s="207">
        <f t="shared" si="782"/>
        <v>0.45</v>
      </c>
      <c r="I9868" s="213">
        <v>408584</v>
      </c>
      <c r="J9868" s="213">
        <v>22472.12</v>
      </c>
      <c r="K9868" s="212">
        <v>32686.720000000001</v>
      </c>
      <c r="L9868" s="212">
        <v>36772.559999999998</v>
      </c>
      <c r="M9868" s="239">
        <f t="shared" si="779"/>
        <v>0.51529999999955178</v>
      </c>
      <c r="N9868" s="239"/>
      <c r="O9868" s="178"/>
      <c r="P9868" s="178"/>
      <c r="Q9868" s="178"/>
      <c r="R9868" s="178"/>
      <c r="S9868" s="178"/>
      <c r="T9868" s="178"/>
      <c r="U9868" s="178"/>
      <c r="V9868" s="178"/>
      <c r="W9868" s="178"/>
      <c r="X9868" s="178"/>
      <c r="Y9868" s="210">
        <f t="shared" si="778"/>
        <v>0.41084364002011059</v>
      </c>
      <c r="Z9868" s="211">
        <f t="shared" si="780"/>
        <v>0.46</v>
      </c>
      <c r="AA9868" s="178"/>
      <c r="AB9868" s="178"/>
      <c r="AC9868" s="178"/>
    </row>
    <row r="9869" spans="2:29" x14ac:dyDescent="0.35">
      <c r="B9869" s="222">
        <v>994600</v>
      </c>
      <c r="C9869" s="208">
        <v>428099</v>
      </c>
      <c r="D9869" s="309">
        <v>23545.439999999999</v>
      </c>
      <c r="E9869" s="206">
        <v>34247.919999999998</v>
      </c>
      <c r="F9869" s="206">
        <v>38528.910000000003</v>
      </c>
      <c r="G9869" s="205">
        <f t="shared" si="781"/>
        <v>0.43042328574301225</v>
      </c>
      <c r="H9869" s="207">
        <f t="shared" si="782"/>
        <v>0.45</v>
      </c>
      <c r="I9869" s="213">
        <v>408628</v>
      </c>
      <c r="J9869" s="213">
        <v>22474.54</v>
      </c>
      <c r="K9869" s="212">
        <v>32690.240000000002</v>
      </c>
      <c r="L9869" s="212">
        <v>36776.519999999997</v>
      </c>
      <c r="M9869" s="239">
        <f t="shared" si="779"/>
        <v>0.51519999999974975</v>
      </c>
      <c r="N9869" s="239"/>
      <c r="O9869" s="178"/>
      <c r="P9869" s="178"/>
      <c r="Q9869" s="178"/>
      <c r="R9869" s="178"/>
      <c r="S9869" s="178"/>
      <c r="T9869" s="178"/>
      <c r="U9869" s="178"/>
      <c r="V9869" s="178"/>
      <c r="W9869" s="178"/>
      <c r="X9869" s="178"/>
      <c r="Y9869" s="210">
        <f t="shared" si="778"/>
        <v>0.41084657148602455</v>
      </c>
      <c r="Z9869" s="211">
        <f t="shared" si="780"/>
        <v>0.44</v>
      </c>
      <c r="AA9869" s="178"/>
      <c r="AB9869" s="178"/>
      <c r="AC9869" s="178"/>
    </row>
    <row r="9870" spans="2:29" x14ac:dyDescent="0.35">
      <c r="B9870" s="222">
        <v>994700</v>
      </c>
      <c r="C9870" s="208">
        <v>428144</v>
      </c>
      <c r="D9870" s="309">
        <v>23547.919999999998</v>
      </c>
      <c r="E9870" s="206">
        <v>34251.519999999997</v>
      </c>
      <c r="F9870" s="206">
        <v>38532.959999999999</v>
      </c>
      <c r="G9870" s="205">
        <f t="shared" si="781"/>
        <v>0.4304252538453805</v>
      </c>
      <c r="H9870" s="207">
        <f t="shared" si="782"/>
        <v>0.45</v>
      </c>
      <c r="I9870" s="213">
        <v>408674</v>
      </c>
      <c r="J9870" s="213">
        <v>22477.07</v>
      </c>
      <c r="K9870" s="212">
        <v>32693.919999999998</v>
      </c>
      <c r="L9870" s="212">
        <v>36780.660000000003</v>
      </c>
      <c r="M9870" s="239">
        <f t="shared" si="779"/>
        <v>0.51529999999998832</v>
      </c>
      <c r="N9870" s="239"/>
      <c r="O9870" s="178"/>
      <c r="P9870" s="178"/>
      <c r="Q9870" s="178"/>
      <c r="R9870" s="178"/>
      <c r="S9870" s="178"/>
      <c r="T9870" s="178"/>
      <c r="U9870" s="178"/>
      <c r="V9870" s="178"/>
      <c r="W9870" s="178"/>
      <c r="X9870" s="178"/>
      <c r="Y9870" s="210">
        <f t="shared" si="778"/>
        <v>0.41085151301900069</v>
      </c>
      <c r="Z9870" s="211">
        <f t="shared" si="780"/>
        <v>0.46</v>
      </c>
      <c r="AA9870" s="178"/>
      <c r="AB9870" s="178"/>
      <c r="AC9870" s="178"/>
    </row>
    <row r="9871" spans="2:29" x14ac:dyDescent="0.35">
      <c r="B9871" s="222">
        <v>994800</v>
      </c>
      <c r="C9871" s="208">
        <v>428189</v>
      </c>
      <c r="D9871" s="309">
        <v>23550.39</v>
      </c>
      <c r="E9871" s="206">
        <v>34255.120000000003</v>
      </c>
      <c r="F9871" s="206">
        <v>38537.01</v>
      </c>
      <c r="G9871" s="205">
        <f t="shared" si="781"/>
        <v>0.43042722155207075</v>
      </c>
      <c r="H9871" s="207">
        <f t="shared" si="782"/>
        <v>0.45</v>
      </c>
      <c r="I9871" s="213">
        <v>408718</v>
      </c>
      <c r="J9871" s="213">
        <v>22479.49</v>
      </c>
      <c r="K9871" s="212">
        <v>32697.439999999999</v>
      </c>
      <c r="L9871" s="212">
        <v>36784.620000000003</v>
      </c>
      <c r="M9871" s="239">
        <f t="shared" si="779"/>
        <v>0.51520000000025901</v>
      </c>
      <c r="N9871" s="239"/>
      <c r="O9871" s="178"/>
      <c r="P9871" s="178"/>
      <c r="Q9871" s="178"/>
      <c r="R9871" s="178"/>
      <c r="S9871" s="178"/>
      <c r="T9871" s="178"/>
      <c r="U9871" s="178"/>
      <c r="V9871" s="178"/>
      <c r="W9871" s="178"/>
      <c r="X9871" s="178"/>
      <c r="Y9871" s="210">
        <f t="shared" si="778"/>
        <v>0.41085444310414154</v>
      </c>
      <c r="Z9871" s="211">
        <f t="shared" si="780"/>
        <v>0.44</v>
      </c>
      <c r="AA9871" s="178"/>
      <c r="AB9871" s="178"/>
      <c r="AC9871" s="178"/>
    </row>
    <row r="9872" spans="2:29" x14ac:dyDescent="0.35">
      <c r="B9872" s="222">
        <v>994900</v>
      </c>
      <c r="C9872" s="208">
        <v>428234</v>
      </c>
      <c r="D9872" s="309">
        <v>23552.87</v>
      </c>
      <c r="E9872" s="206">
        <v>34258.720000000001</v>
      </c>
      <c r="F9872" s="206">
        <v>38541.06</v>
      </c>
      <c r="G9872" s="205">
        <f t="shared" si="781"/>
        <v>0.43042918886320231</v>
      </c>
      <c r="H9872" s="207">
        <f t="shared" si="782"/>
        <v>0.45</v>
      </c>
      <c r="I9872" s="213">
        <v>408764</v>
      </c>
      <c r="J9872" s="213">
        <v>22482.02</v>
      </c>
      <c r="K9872" s="212">
        <v>32701.119999999999</v>
      </c>
      <c r="L9872" s="212">
        <v>36788.76</v>
      </c>
      <c r="M9872" s="239">
        <f t="shared" si="779"/>
        <v>0.5152999999999156</v>
      </c>
      <c r="N9872" s="239"/>
      <c r="O9872" s="178"/>
      <c r="P9872" s="178"/>
      <c r="Q9872" s="178"/>
      <c r="R9872" s="178"/>
      <c r="S9872" s="178"/>
      <c r="T9872" s="178"/>
      <c r="U9872" s="178"/>
      <c r="V9872" s="178"/>
      <c r="W9872" s="178"/>
      <c r="X9872" s="178"/>
      <c r="Y9872" s="210">
        <f t="shared" si="778"/>
        <v>0.41085938285254797</v>
      </c>
      <c r="Z9872" s="211">
        <f t="shared" si="780"/>
        <v>0.46</v>
      </c>
      <c r="AA9872" s="178"/>
      <c r="AB9872" s="178"/>
      <c r="AC9872" s="178"/>
    </row>
    <row r="9873" spans="2:29" x14ac:dyDescent="0.35">
      <c r="B9873" s="222">
        <v>995000</v>
      </c>
      <c r="C9873" s="208">
        <v>428279</v>
      </c>
      <c r="D9873" s="309">
        <v>23555.34</v>
      </c>
      <c r="E9873" s="206">
        <v>34262.32</v>
      </c>
      <c r="F9873" s="206">
        <v>38545.11</v>
      </c>
      <c r="G9873" s="205">
        <f t="shared" si="781"/>
        <v>0.43043115577889446</v>
      </c>
      <c r="H9873" s="207">
        <f t="shared" si="782"/>
        <v>0.45</v>
      </c>
      <c r="I9873" s="213">
        <v>408808</v>
      </c>
      <c r="J9873" s="213">
        <v>22484.44</v>
      </c>
      <c r="K9873" s="212">
        <v>32704.639999999999</v>
      </c>
      <c r="L9873" s="212">
        <v>36792.720000000001</v>
      </c>
      <c r="M9873" s="239">
        <f t="shared" si="779"/>
        <v>0.51520000000018629</v>
      </c>
      <c r="N9873" s="239"/>
      <c r="O9873" s="178"/>
      <c r="P9873" s="178"/>
      <c r="Q9873" s="178"/>
      <c r="R9873" s="178"/>
      <c r="S9873" s="178"/>
      <c r="T9873" s="178"/>
      <c r="U9873" s="178"/>
      <c r="V9873" s="178"/>
      <c r="W9873" s="178"/>
      <c r="X9873" s="178"/>
      <c r="Y9873" s="210">
        <f t="shared" si="778"/>
        <v>0.41086231155778896</v>
      </c>
      <c r="Z9873" s="211">
        <f t="shared" si="780"/>
        <v>0.44</v>
      </c>
      <c r="AA9873" s="178"/>
      <c r="AB9873" s="178"/>
      <c r="AC9873" s="178"/>
    </row>
    <row r="9874" spans="2:29" x14ac:dyDescent="0.35">
      <c r="B9874" s="222">
        <v>995100</v>
      </c>
      <c r="C9874" s="208">
        <v>428324</v>
      </c>
      <c r="D9874" s="309">
        <v>23557.82</v>
      </c>
      <c r="E9874" s="206">
        <v>34265.919999999998</v>
      </c>
      <c r="F9874" s="206">
        <v>38549.160000000003</v>
      </c>
      <c r="G9874" s="205">
        <f t="shared" si="781"/>
        <v>0.43043312229926639</v>
      </c>
      <c r="H9874" s="207">
        <f t="shared" si="782"/>
        <v>0.45</v>
      </c>
      <c r="I9874" s="213">
        <v>408854</v>
      </c>
      <c r="J9874" s="213">
        <v>22486.97</v>
      </c>
      <c r="K9874" s="212">
        <v>32708.32</v>
      </c>
      <c r="L9874" s="212">
        <v>36796.86</v>
      </c>
      <c r="M9874" s="239">
        <f t="shared" si="779"/>
        <v>0.51529999999984288</v>
      </c>
      <c r="N9874" s="239"/>
      <c r="O9874" s="178"/>
      <c r="P9874" s="178"/>
      <c r="Q9874" s="178"/>
      <c r="R9874" s="178"/>
      <c r="S9874" s="178"/>
      <c r="T9874" s="178"/>
      <c r="U9874" s="178"/>
      <c r="V9874" s="178"/>
      <c r="W9874" s="178"/>
      <c r="X9874" s="178"/>
      <c r="Y9874" s="210">
        <f t="shared" si="778"/>
        <v>0.41086724952266102</v>
      </c>
      <c r="Z9874" s="211">
        <f t="shared" si="780"/>
        <v>0.46</v>
      </c>
      <c r="AA9874" s="178"/>
      <c r="AB9874" s="178"/>
      <c r="AC9874" s="178"/>
    </row>
    <row r="9875" spans="2:29" x14ac:dyDescent="0.35">
      <c r="B9875" s="222">
        <v>995200</v>
      </c>
      <c r="C9875" s="208">
        <v>428369</v>
      </c>
      <c r="D9875" s="309">
        <v>23560.29</v>
      </c>
      <c r="E9875" s="206">
        <v>34269.519999999997</v>
      </c>
      <c r="F9875" s="206">
        <v>38553.21</v>
      </c>
      <c r="G9875" s="205">
        <f t="shared" si="781"/>
        <v>0.43043508842443728</v>
      </c>
      <c r="H9875" s="207">
        <f t="shared" si="782"/>
        <v>0.45</v>
      </c>
      <c r="I9875" s="213">
        <v>408898</v>
      </c>
      <c r="J9875" s="213">
        <v>22489.39</v>
      </c>
      <c r="K9875" s="212">
        <v>32711.84</v>
      </c>
      <c r="L9875" s="212">
        <v>36800.82</v>
      </c>
      <c r="M9875" s="239">
        <f t="shared" si="779"/>
        <v>0.51519999999996802</v>
      </c>
      <c r="N9875" s="239"/>
      <c r="O9875" s="178"/>
      <c r="P9875" s="178"/>
      <c r="Q9875" s="178"/>
      <c r="R9875" s="178"/>
      <c r="S9875" s="178"/>
      <c r="T9875" s="178"/>
      <c r="U9875" s="178"/>
      <c r="V9875" s="178"/>
      <c r="W9875" s="178"/>
      <c r="X9875" s="178"/>
      <c r="Y9875" s="210">
        <f t="shared" si="778"/>
        <v>0.41087017684887461</v>
      </c>
      <c r="Z9875" s="211">
        <f t="shared" si="780"/>
        <v>0.44</v>
      </c>
      <c r="AA9875" s="178"/>
      <c r="AB9875" s="178"/>
      <c r="AC9875" s="178"/>
    </row>
    <row r="9876" spans="2:29" x14ac:dyDescent="0.35">
      <c r="B9876" s="222">
        <v>995300</v>
      </c>
      <c r="C9876" s="208">
        <v>428414</v>
      </c>
      <c r="D9876" s="309">
        <v>23562.77</v>
      </c>
      <c r="E9876" s="206">
        <v>34273.120000000003</v>
      </c>
      <c r="F9876" s="206">
        <v>38557.26</v>
      </c>
      <c r="G9876" s="205">
        <f t="shared" si="781"/>
        <v>0.43043705415452627</v>
      </c>
      <c r="H9876" s="207">
        <f t="shared" si="782"/>
        <v>0.45</v>
      </c>
      <c r="I9876" s="213">
        <v>408944</v>
      </c>
      <c r="J9876" s="213">
        <v>22491.919999999998</v>
      </c>
      <c r="K9876" s="212">
        <v>32715.52</v>
      </c>
      <c r="L9876" s="212">
        <v>36804.959999999999</v>
      </c>
      <c r="M9876" s="239">
        <f t="shared" si="779"/>
        <v>0.51530000000027942</v>
      </c>
      <c r="N9876" s="239"/>
      <c r="O9876" s="178"/>
      <c r="P9876" s="178"/>
      <c r="Q9876" s="178"/>
      <c r="R9876" s="178"/>
      <c r="S9876" s="178"/>
      <c r="T9876" s="178"/>
      <c r="U9876" s="178"/>
      <c r="V9876" s="178"/>
      <c r="W9876" s="178"/>
      <c r="X9876" s="178"/>
      <c r="Y9876" s="210">
        <f t="shared" si="778"/>
        <v>0.41087511303124685</v>
      </c>
      <c r="Z9876" s="211">
        <f t="shared" si="780"/>
        <v>0.46</v>
      </c>
      <c r="AA9876" s="178"/>
      <c r="AB9876" s="178"/>
      <c r="AC9876" s="178"/>
    </row>
    <row r="9877" spans="2:29" x14ac:dyDescent="0.35">
      <c r="B9877" s="222">
        <v>995400</v>
      </c>
      <c r="C9877" s="208">
        <v>428459</v>
      </c>
      <c r="D9877" s="309">
        <v>23565.24</v>
      </c>
      <c r="E9877" s="206">
        <v>34276.720000000001</v>
      </c>
      <c r="F9877" s="206">
        <v>38561.31</v>
      </c>
      <c r="G9877" s="205">
        <f t="shared" si="781"/>
        <v>0.43043901948965241</v>
      </c>
      <c r="H9877" s="207">
        <f t="shared" si="782"/>
        <v>0.45</v>
      </c>
      <c r="I9877" s="213">
        <v>408988</v>
      </c>
      <c r="J9877" s="213">
        <v>22494.34</v>
      </c>
      <c r="K9877" s="212">
        <v>32719.040000000001</v>
      </c>
      <c r="L9877" s="212">
        <v>36808.92</v>
      </c>
      <c r="M9877" s="239">
        <f t="shared" si="779"/>
        <v>0.51519999999982247</v>
      </c>
      <c r="N9877" s="239"/>
      <c r="O9877" s="178"/>
      <c r="P9877" s="178"/>
      <c r="Q9877" s="178"/>
      <c r="R9877" s="178"/>
      <c r="S9877" s="178"/>
      <c r="T9877" s="178"/>
      <c r="U9877" s="178"/>
      <c r="V9877" s="178"/>
      <c r="W9877" s="178"/>
      <c r="X9877" s="178"/>
      <c r="Y9877" s="210">
        <f t="shared" si="778"/>
        <v>0.4108780389793048</v>
      </c>
      <c r="Z9877" s="211">
        <f t="shared" si="780"/>
        <v>0.44</v>
      </c>
      <c r="AA9877" s="178"/>
      <c r="AB9877" s="178"/>
      <c r="AC9877" s="178"/>
    </row>
    <row r="9878" spans="2:29" x14ac:dyDescent="0.35">
      <c r="B9878" s="222">
        <v>995500</v>
      </c>
      <c r="C9878" s="208">
        <v>428504</v>
      </c>
      <c r="D9878" s="309">
        <v>23567.72</v>
      </c>
      <c r="E9878" s="206">
        <v>34280.32</v>
      </c>
      <c r="F9878" s="206">
        <v>38565.360000000001</v>
      </c>
      <c r="G9878" s="205">
        <f t="shared" si="781"/>
        <v>0.43044098442993473</v>
      </c>
      <c r="H9878" s="207">
        <f t="shared" si="782"/>
        <v>0.45</v>
      </c>
      <c r="I9878" s="213">
        <v>409034</v>
      </c>
      <c r="J9878" s="213">
        <v>22496.87</v>
      </c>
      <c r="K9878" s="212">
        <v>32722.720000000001</v>
      </c>
      <c r="L9878" s="212">
        <v>36813.06</v>
      </c>
      <c r="M9878" s="239">
        <f t="shared" si="779"/>
        <v>0.51529999999955178</v>
      </c>
      <c r="N9878" s="239"/>
      <c r="O9878" s="178"/>
      <c r="P9878" s="178"/>
      <c r="Q9878" s="178"/>
      <c r="R9878" s="178"/>
      <c r="S9878" s="178"/>
      <c r="T9878" s="178"/>
      <c r="U9878" s="178"/>
      <c r="V9878" s="178"/>
      <c r="W9878" s="178"/>
      <c r="X9878" s="178"/>
      <c r="Y9878" s="210">
        <f t="shared" si="778"/>
        <v>0.41088297338021096</v>
      </c>
      <c r="Z9878" s="211">
        <f t="shared" si="780"/>
        <v>0.46</v>
      </c>
      <c r="AA9878" s="178"/>
      <c r="AB9878" s="178"/>
      <c r="AC9878" s="178"/>
    </row>
    <row r="9879" spans="2:29" x14ac:dyDescent="0.35">
      <c r="B9879" s="222">
        <v>995600</v>
      </c>
      <c r="C9879" s="208">
        <v>428549</v>
      </c>
      <c r="D9879" s="309">
        <v>23570.19</v>
      </c>
      <c r="E9879" s="206">
        <v>34283.919999999998</v>
      </c>
      <c r="F9879" s="206">
        <v>38569.410000000003</v>
      </c>
      <c r="G9879" s="205">
        <f t="shared" si="781"/>
        <v>0.43044294897549218</v>
      </c>
      <c r="H9879" s="207">
        <f t="shared" si="782"/>
        <v>0.45</v>
      </c>
      <c r="I9879" s="213">
        <v>409078</v>
      </c>
      <c r="J9879" s="213">
        <v>22499.29</v>
      </c>
      <c r="K9879" s="212">
        <v>32726.240000000002</v>
      </c>
      <c r="L9879" s="212">
        <v>36817.019999999997</v>
      </c>
      <c r="M9879" s="239">
        <f t="shared" si="779"/>
        <v>0.51519999999974975</v>
      </c>
      <c r="N9879" s="239"/>
      <c r="O9879" s="178"/>
      <c r="P9879" s="178"/>
      <c r="Q9879" s="178"/>
      <c r="R9879" s="178"/>
      <c r="S9879" s="178"/>
      <c r="T9879" s="178"/>
      <c r="U9879" s="178"/>
      <c r="V9879" s="178"/>
      <c r="W9879" s="178"/>
      <c r="X9879" s="178"/>
      <c r="Y9879" s="210">
        <f t="shared" si="778"/>
        <v>0.41088589795098435</v>
      </c>
      <c r="Z9879" s="211">
        <f t="shared" si="780"/>
        <v>0.44</v>
      </c>
      <c r="AA9879" s="178"/>
      <c r="AB9879" s="178"/>
      <c r="AC9879" s="178"/>
    </row>
    <row r="9880" spans="2:29" x14ac:dyDescent="0.35">
      <c r="B9880" s="222">
        <v>995700</v>
      </c>
      <c r="C9880" s="208">
        <v>428594</v>
      </c>
      <c r="D9880" s="309">
        <v>23572.67</v>
      </c>
      <c r="E9880" s="206">
        <v>34287.519999999997</v>
      </c>
      <c r="F9880" s="206">
        <v>38573.46</v>
      </c>
      <c r="G9880" s="205">
        <f t="shared" si="781"/>
        <v>0.43044491312644373</v>
      </c>
      <c r="H9880" s="207">
        <f t="shared" si="782"/>
        <v>0.45</v>
      </c>
      <c r="I9880" s="213">
        <v>409124</v>
      </c>
      <c r="J9880" s="213">
        <v>22501.82</v>
      </c>
      <c r="K9880" s="212">
        <v>32729.919999999998</v>
      </c>
      <c r="L9880" s="212">
        <v>36821.160000000003</v>
      </c>
      <c r="M9880" s="239">
        <f t="shared" si="779"/>
        <v>0.51529999999998832</v>
      </c>
      <c r="N9880" s="239"/>
      <c r="O9880" s="178"/>
      <c r="P9880" s="178"/>
      <c r="Q9880" s="178"/>
      <c r="R9880" s="178"/>
      <c r="S9880" s="178"/>
      <c r="T9880" s="178"/>
      <c r="U9880" s="178"/>
      <c r="V9880" s="178"/>
      <c r="W9880" s="178"/>
      <c r="X9880" s="178"/>
      <c r="Y9880" s="210">
        <f t="shared" si="778"/>
        <v>0.41089083057145726</v>
      </c>
      <c r="Z9880" s="211">
        <f t="shared" si="780"/>
        <v>0.46</v>
      </c>
      <c r="AA9880" s="178"/>
      <c r="AB9880" s="178"/>
      <c r="AC9880" s="178"/>
    </row>
    <row r="9881" spans="2:29" x14ac:dyDescent="0.35">
      <c r="B9881" s="222">
        <v>995800</v>
      </c>
      <c r="C9881" s="208">
        <v>428639</v>
      </c>
      <c r="D9881" s="309">
        <v>23575.14</v>
      </c>
      <c r="E9881" s="206">
        <v>34291.120000000003</v>
      </c>
      <c r="F9881" s="206">
        <v>38577.51</v>
      </c>
      <c r="G9881" s="205">
        <f t="shared" si="781"/>
        <v>0.43044687688290822</v>
      </c>
      <c r="H9881" s="207">
        <f t="shared" si="782"/>
        <v>0.45</v>
      </c>
      <c r="I9881" s="213">
        <v>409168</v>
      </c>
      <c r="J9881" s="213">
        <v>22504.240000000002</v>
      </c>
      <c r="K9881" s="212">
        <v>32733.439999999999</v>
      </c>
      <c r="L9881" s="212">
        <v>36825.120000000003</v>
      </c>
      <c r="M9881" s="239">
        <f t="shared" si="779"/>
        <v>0.51520000000025901</v>
      </c>
      <c r="N9881" s="239"/>
      <c r="O9881" s="178"/>
      <c r="P9881" s="178"/>
      <c r="Q9881" s="178"/>
      <c r="R9881" s="178"/>
      <c r="S9881" s="178"/>
      <c r="T9881" s="178"/>
      <c r="U9881" s="178"/>
      <c r="V9881" s="178"/>
      <c r="W9881" s="178"/>
      <c r="X9881" s="178"/>
      <c r="Y9881" s="210">
        <f t="shared" si="778"/>
        <v>0.41089375376581644</v>
      </c>
      <c r="Z9881" s="211">
        <f t="shared" si="780"/>
        <v>0.44</v>
      </c>
      <c r="AA9881" s="178"/>
      <c r="AB9881" s="178"/>
      <c r="AC9881" s="178"/>
    </row>
    <row r="9882" spans="2:29" x14ac:dyDescent="0.35">
      <c r="B9882" s="222">
        <v>995900</v>
      </c>
      <c r="C9882" s="208">
        <v>428684</v>
      </c>
      <c r="D9882" s="309">
        <v>23577.62</v>
      </c>
      <c r="E9882" s="206">
        <v>34294.720000000001</v>
      </c>
      <c r="F9882" s="206">
        <v>38581.56</v>
      </c>
      <c r="G9882" s="205">
        <f t="shared" si="781"/>
        <v>0.43044884024500452</v>
      </c>
      <c r="H9882" s="207">
        <f t="shared" si="782"/>
        <v>0.45</v>
      </c>
      <c r="I9882" s="213">
        <v>409214</v>
      </c>
      <c r="J9882" s="213">
        <v>22506.77</v>
      </c>
      <c r="K9882" s="212">
        <v>32737.119999999999</v>
      </c>
      <c r="L9882" s="212">
        <v>36829.26</v>
      </c>
      <c r="M9882" s="239">
        <f t="shared" si="779"/>
        <v>0.5152999999999156</v>
      </c>
      <c r="N9882" s="239"/>
      <c r="O9882" s="178"/>
      <c r="P9882" s="178"/>
      <c r="Q9882" s="178"/>
      <c r="R9882" s="178"/>
      <c r="S9882" s="178"/>
      <c r="T9882" s="178"/>
      <c r="U9882" s="178"/>
      <c r="V9882" s="178"/>
      <c r="W9882" s="178"/>
      <c r="X9882" s="178"/>
      <c r="Y9882" s="210">
        <f t="shared" si="778"/>
        <v>0.41089868460688822</v>
      </c>
      <c r="Z9882" s="211">
        <f t="shared" si="780"/>
        <v>0.46</v>
      </c>
      <c r="AA9882" s="178"/>
      <c r="AB9882" s="178"/>
      <c r="AC9882" s="178"/>
    </row>
    <row r="9883" spans="2:29" x14ac:dyDescent="0.35">
      <c r="B9883" s="222">
        <v>996000</v>
      </c>
      <c r="C9883" s="208">
        <v>428729</v>
      </c>
      <c r="D9883" s="309">
        <v>23580.09</v>
      </c>
      <c r="E9883" s="206">
        <v>34298.32</v>
      </c>
      <c r="F9883" s="206">
        <v>38585.61</v>
      </c>
      <c r="G9883" s="205">
        <f t="shared" si="781"/>
        <v>0.4304508032128514</v>
      </c>
      <c r="H9883" s="207">
        <f t="shared" si="782"/>
        <v>0.45</v>
      </c>
      <c r="I9883" s="213">
        <v>409258</v>
      </c>
      <c r="J9883" s="213">
        <v>22509.19</v>
      </c>
      <c r="K9883" s="212">
        <v>32740.639999999999</v>
      </c>
      <c r="L9883" s="212">
        <v>36833.22</v>
      </c>
      <c r="M9883" s="239">
        <f t="shared" si="779"/>
        <v>0.51520000000018629</v>
      </c>
      <c r="N9883" s="239"/>
      <c r="O9883" s="178"/>
      <c r="P9883" s="178"/>
      <c r="Q9883" s="178"/>
      <c r="R9883" s="178"/>
      <c r="S9883" s="178"/>
      <c r="T9883" s="178"/>
      <c r="U9883" s="178"/>
      <c r="V9883" s="178"/>
      <c r="W9883" s="178"/>
      <c r="X9883" s="178"/>
      <c r="Y9883" s="210">
        <f t="shared" si="778"/>
        <v>0.41090160642570284</v>
      </c>
      <c r="Z9883" s="211">
        <f t="shared" si="780"/>
        <v>0.44</v>
      </c>
      <c r="AA9883" s="178"/>
      <c r="AB9883" s="178"/>
      <c r="AC9883" s="178"/>
    </row>
    <row r="9884" spans="2:29" x14ac:dyDescent="0.35">
      <c r="B9884" s="222">
        <v>996100</v>
      </c>
      <c r="C9884" s="208">
        <v>428774</v>
      </c>
      <c r="D9884" s="309">
        <v>23582.57</v>
      </c>
      <c r="E9884" s="206">
        <v>34301.919999999998</v>
      </c>
      <c r="F9884" s="206">
        <v>38589.660000000003</v>
      </c>
      <c r="G9884" s="205">
        <f t="shared" si="781"/>
        <v>0.4304527657865676</v>
      </c>
      <c r="H9884" s="207">
        <f t="shared" si="782"/>
        <v>0.45</v>
      </c>
      <c r="I9884" s="213">
        <v>409304</v>
      </c>
      <c r="J9884" s="213">
        <v>22511.72</v>
      </c>
      <c r="K9884" s="212">
        <v>32744.32</v>
      </c>
      <c r="L9884" s="212">
        <v>36837.360000000001</v>
      </c>
      <c r="M9884" s="239">
        <f t="shared" si="779"/>
        <v>0.51529999999984288</v>
      </c>
      <c r="N9884" s="239"/>
      <c r="O9884" s="178"/>
      <c r="P9884" s="178"/>
      <c r="Q9884" s="178"/>
      <c r="R9884" s="178"/>
      <c r="S9884" s="178"/>
      <c r="T9884" s="178"/>
      <c r="U9884" s="178"/>
      <c r="V9884" s="178"/>
      <c r="W9884" s="178"/>
      <c r="X9884" s="178"/>
      <c r="Y9884" s="210">
        <f t="shared" si="778"/>
        <v>0.41090653548840478</v>
      </c>
      <c r="Z9884" s="211">
        <f t="shared" si="780"/>
        <v>0.46</v>
      </c>
      <c r="AA9884" s="178"/>
      <c r="AB9884" s="178"/>
      <c r="AC9884" s="178"/>
    </row>
    <row r="9885" spans="2:29" x14ac:dyDescent="0.35">
      <c r="B9885" s="222">
        <v>996200</v>
      </c>
      <c r="C9885" s="208">
        <v>428819</v>
      </c>
      <c r="D9885" s="309">
        <v>23585.040000000001</v>
      </c>
      <c r="E9885" s="206">
        <v>34305.519999999997</v>
      </c>
      <c r="F9885" s="206">
        <v>38593.71</v>
      </c>
      <c r="G9885" s="205">
        <f t="shared" si="781"/>
        <v>0.43045472796627182</v>
      </c>
      <c r="H9885" s="207">
        <f t="shared" si="782"/>
        <v>0.45</v>
      </c>
      <c r="I9885" s="213">
        <v>409348</v>
      </c>
      <c r="J9885" s="213">
        <v>22514.14</v>
      </c>
      <c r="K9885" s="212">
        <v>32747.84</v>
      </c>
      <c r="L9885" s="212">
        <v>36841.32</v>
      </c>
      <c r="M9885" s="239">
        <f t="shared" si="779"/>
        <v>0.51519999999996802</v>
      </c>
      <c r="N9885" s="239"/>
      <c r="O9885" s="178"/>
      <c r="P9885" s="178"/>
      <c r="Q9885" s="178"/>
      <c r="R9885" s="178"/>
      <c r="S9885" s="178"/>
      <c r="T9885" s="178"/>
      <c r="U9885" s="178"/>
      <c r="V9885" s="178"/>
      <c r="W9885" s="178"/>
      <c r="X9885" s="178"/>
      <c r="Y9885" s="210">
        <f t="shared" si="778"/>
        <v>0.41090945593254369</v>
      </c>
      <c r="Z9885" s="211">
        <f t="shared" si="780"/>
        <v>0.44</v>
      </c>
      <c r="AA9885" s="178"/>
      <c r="AB9885" s="178"/>
      <c r="AC9885" s="178"/>
    </row>
    <row r="9886" spans="2:29" x14ac:dyDescent="0.35">
      <c r="B9886" s="222">
        <v>996300</v>
      </c>
      <c r="C9886" s="208">
        <v>428864</v>
      </c>
      <c r="D9886" s="309">
        <v>23587.52</v>
      </c>
      <c r="E9886" s="206">
        <v>34309.120000000003</v>
      </c>
      <c r="F9886" s="206">
        <v>38597.760000000002</v>
      </c>
      <c r="G9886" s="205">
        <f t="shared" si="781"/>
        <v>0.43045668975208273</v>
      </c>
      <c r="H9886" s="207">
        <f t="shared" si="782"/>
        <v>0.45</v>
      </c>
      <c r="I9886" s="213">
        <v>409394</v>
      </c>
      <c r="J9886" s="213">
        <v>22516.67</v>
      </c>
      <c r="K9886" s="212">
        <v>32751.52</v>
      </c>
      <c r="L9886" s="212">
        <v>36845.46</v>
      </c>
      <c r="M9886" s="239">
        <f t="shared" si="779"/>
        <v>0.51530000000027942</v>
      </c>
      <c r="N9886" s="239"/>
      <c r="O9886" s="178"/>
      <c r="P9886" s="178"/>
      <c r="Q9886" s="178"/>
      <c r="R9886" s="178"/>
      <c r="S9886" s="178"/>
      <c r="T9886" s="178"/>
      <c r="U9886" s="178"/>
      <c r="V9886" s="178"/>
      <c r="W9886" s="178"/>
      <c r="X9886" s="178"/>
      <c r="Y9886" s="210">
        <f t="shared" si="778"/>
        <v>0.41091438321790624</v>
      </c>
      <c r="Z9886" s="211">
        <f t="shared" si="780"/>
        <v>0.46</v>
      </c>
      <c r="AA9886" s="178"/>
      <c r="AB9886" s="178"/>
      <c r="AC9886" s="178"/>
    </row>
    <row r="9887" spans="2:29" x14ac:dyDescent="0.35">
      <c r="B9887" s="222">
        <v>996400</v>
      </c>
      <c r="C9887" s="208">
        <v>428909</v>
      </c>
      <c r="D9887" s="309">
        <v>23589.99</v>
      </c>
      <c r="E9887" s="206">
        <v>34312.720000000001</v>
      </c>
      <c r="F9887" s="206">
        <v>38601.81</v>
      </c>
      <c r="G9887" s="205">
        <f t="shared" si="781"/>
        <v>0.43045865114411885</v>
      </c>
      <c r="H9887" s="207">
        <f t="shared" si="782"/>
        <v>0.45</v>
      </c>
      <c r="I9887" s="213">
        <v>409438</v>
      </c>
      <c r="J9887" s="213">
        <v>22519.09</v>
      </c>
      <c r="K9887" s="212">
        <v>32755.040000000001</v>
      </c>
      <c r="L9887" s="212">
        <v>36849.42</v>
      </c>
      <c r="M9887" s="239">
        <f t="shared" si="779"/>
        <v>0.51519999999982247</v>
      </c>
      <c r="N9887" s="239"/>
      <c r="O9887" s="178"/>
      <c r="P9887" s="178"/>
      <c r="Q9887" s="178"/>
      <c r="R9887" s="178"/>
      <c r="S9887" s="178"/>
      <c r="T9887" s="178"/>
      <c r="U9887" s="178"/>
      <c r="V9887" s="178"/>
      <c r="W9887" s="178"/>
      <c r="X9887" s="178"/>
      <c r="Y9887" s="210">
        <f t="shared" si="778"/>
        <v>0.41091730228823764</v>
      </c>
      <c r="Z9887" s="211">
        <f t="shared" si="780"/>
        <v>0.44</v>
      </c>
      <c r="AA9887" s="178"/>
      <c r="AB9887" s="178"/>
      <c r="AC9887" s="178"/>
    </row>
    <row r="9888" spans="2:29" x14ac:dyDescent="0.35">
      <c r="B9888" s="222">
        <v>996500</v>
      </c>
      <c r="C9888" s="208">
        <v>428954</v>
      </c>
      <c r="D9888" s="309">
        <v>23592.47</v>
      </c>
      <c r="E9888" s="206">
        <v>34316.32</v>
      </c>
      <c r="F9888" s="206">
        <v>38605.86</v>
      </c>
      <c r="G9888" s="205">
        <f t="shared" si="781"/>
        <v>0.43046061214249876</v>
      </c>
      <c r="H9888" s="207">
        <f t="shared" si="782"/>
        <v>0.45</v>
      </c>
      <c r="I9888" s="213">
        <v>409484</v>
      </c>
      <c r="J9888" s="213">
        <v>22521.62</v>
      </c>
      <c r="K9888" s="212">
        <v>32758.720000000001</v>
      </c>
      <c r="L9888" s="212">
        <v>36853.56</v>
      </c>
      <c r="M9888" s="239">
        <f t="shared" si="779"/>
        <v>0.51529999999955178</v>
      </c>
      <c r="N9888" s="239"/>
      <c r="O9888" s="178"/>
      <c r="P9888" s="178"/>
      <c r="Q9888" s="178"/>
      <c r="R9888" s="178"/>
      <c r="S9888" s="178"/>
      <c r="T9888" s="178"/>
      <c r="U9888" s="178"/>
      <c r="V9888" s="178"/>
      <c r="W9888" s="178"/>
      <c r="X9888" s="178"/>
      <c r="Y9888" s="210">
        <f t="shared" si="778"/>
        <v>0.41092222779729054</v>
      </c>
      <c r="Z9888" s="211">
        <f t="shared" si="780"/>
        <v>0.46</v>
      </c>
      <c r="AA9888" s="178"/>
      <c r="AB9888" s="178"/>
      <c r="AC9888" s="178"/>
    </row>
    <row r="9889" spans="2:29" x14ac:dyDescent="0.35">
      <c r="B9889" s="222">
        <v>996600</v>
      </c>
      <c r="C9889" s="208">
        <v>428999</v>
      </c>
      <c r="D9889" s="309">
        <v>23594.94</v>
      </c>
      <c r="E9889" s="206">
        <v>34319.919999999998</v>
      </c>
      <c r="F9889" s="206">
        <v>38609.910000000003</v>
      </c>
      <c r="G9889" s="205">
        <f t="shared" si="781"/>
        <v>0.43046257274734095</v>
      </c>
      <c r="H9889" s="207">
        <f t="shared" si="782"/>
        <v>0.45</v>
      </c>
      <c r="I9889" s="213">
        <v>409528</v>
      </c>
      <c r="J9889" s="213">
        <v>22524.04</v>
      </c>
      <c r="K9889" s="212">
        <v>32762.240000000002</v>
      </c>
      <c r="L9889" s="212">
        <v>36857.519999999997</v>
      </c>
      <c r="M9889" s="239">
        <f t="shared" si="779"/>
        <v>0.51519999999974975</v>
      </c>
      <c r="N9889" s="239"/>
      <c r="O9889" s="178"/>
      <c r="P9889" s="178"/>
      <c r="Q9889" s="178"/>
      <c r="R9889" s="178"/>
      <c r="S9889" s="178"/>
      <c r="T9889" s="178"/>
      <c r="U9889" s="178"/>
      <c r="V9889" s="178"/>
      <c r="W9889" s="178"/>
      <c r="X9889" s="178"/>
      <c r="Y9889" s="210">
        <f t="shared" si="778"/>
        <v>0.4109251454946819</v>
      </c>
      <c r="Z9889" s="211">
        <f t="shared" si="780"/>
        <v>0.44</v>
      </c>
      <c r="AA9889" s="178"/>
      <c r="AB9889" s="178"/>
      <c r="AC9889" s="178"/>
    </row>
    <row r="9890" spans="2:29" x14ac:dyDescent="0.35">
      <c r="B9890" s="222">
        <v>996700</v>
      </c>
      <c r="C9890" s="208">
        <v>429044</v>
      </c>
      <c r="D9890" s="309">
        <v>23597.42</v>
      </c>
      <c r="E9890" s="206">
        <v>34323.519999999997</v>
      </c>
      <c r="F9890" s="206">
        <v>38613.96</v>
      </c>
      <c r="G9890" s="205">
        <f t="shared" si="781"/>
        <v>0.43046453295876391</v>
      </c>
      <c r="H9890" s="207">
        <f t="shared" si="782"/>
        <v>0.45</v>
      </c>
      <c r="I9890" s="213">
        <v>409574</v>
      </c>
      <c r="J9890" s="213">
        <v>22526.57</v>
      </c>
      <c r="K9890" s="212">
        <v>32765.919999999998</v>
      </c>
      <c r="L9890" s="212">
        <v>36861.660000000003</v>
      </c>
      <c r="M9890" s="239">
        <f t="shared" si="779"/>
        <v>0.51529999999998832</v>
      </c>
      <c r="N9890" s="239"/>
      <c r="O9890" s="178"/>
      <c r="P9890" s="178"/>
      <c r="Q9890" s="178"/>
      <c r="R9890" s="178"/>
      <c r="S9890" s="178"/>
      <c r="T9890" s="178"/>
      <c r="U9890" s="178"/>
      <c r="V9890" s="178"/>
      <c r="W9890" s="178"/>
      <c r="X9890" s="178"/>
      <c r="Y9890" s="210">
        <f t="shared" si="778"/>
        <v>0.41093006922845388</v>
      </c>
      <c r="Z9890" s="211">
        <f t="shared" si="780"/>
        <v>0.46</v>
      </c>
      <c r="AA9890" s="178"/>
      <c r="AB9890" s="178"/>
      <c r="AC9890" s="178"/>
    </row>
    <row r="9891" spans="2:29" x14ac:dyDescent="0.35">
      <c r="B9891" s="222">
        <v>996800</v>
      </c>
      <c r="C9891" s="208">
        <v>429089</v>
      </c>
      <c r="D9891" s="309">
        <v>23599.89</v>
      </c>
      <c r="E9891" s="206">
        <v>34327.120000000003</v>
      </c>
      <c r="F9891" s="206">
        <v>38618.01</v>
      </c>
      <c r="G9891" s="205">
        <f t="shared" si="781"/>
        <v>0.43046649277688603</v>
      </c>
      <c r="H9891" s="207">
        <f t="shared" si="782"/>
        <v>0.45</v>
      </c>
      <c r="I9891" s="213">
        <v>409618</v>
      </c>
      <c r="J9891" s="213">
        <v>22528.99</v>
      </c>
      <c r="K9891" s="212">
        <v>32769.440000000002</v>
      </c>
      <c r="L9891" s="212">
        <v>36865.620000000003</v>
      </c>
      <c r="M9891" s="239">
        <f t="shared" si="779"/>
        <v>0.51520000000025901</v>
      </c>
      <c r="N9891" s="239"/>
      <c r="O9891" s="178"/>
      <c r="P9891" s="178"/>
      <c r="Q9891" s="178"/>
      <c r="R9891" s="178"/>
      <c r="S9891" s="178"/>
      <c r="T9891" s="178"/>
      <c r="U9891" s="178"/>
      <c r="V9891" s="178"/>
      <c r="W9891" s="178"/>
      <c r="X9891" s="178"/>
      <c r="Y9891" s="210">
        <f t="shared" si="778"/>
        <v>0.41093298555377206</v>
      </c>
      <c r="Z9891" s="211">
        <f t="shared" si="780"/>
        <v>0.44</v>
      </c>
      <c r="AA9891" s="178"/>
      <c r="AB9891" s="178"/>
      <c r="AC9891" s="178"/>
    </row>
    <row r="9892" spans="2:29" x14ac:dyDescent="0.35">
      <c r="B9892" s="222">
        <v>996900</v>
      </c>
      <c r="C9892" s="208">
        <v>429134</v>
      </c>
      <c r="D9892" s="309">
        <v>23602.37</v>
      </c>
      <c r="E9892" s="206">
        <v>34330.720000000001</v>
      </c>
      <c r="F9892" s="206">
        <v>38622.06</v>
      </c>
      <c r="G9892" s="205">
        <f t="shared" si="781"/>
        <v>0.43046845220182567</v>
      </c>
      <c r="H9892" s="207">
        <f t="shared" si="782"/>
        <v>0.45</v>
      </c>
      <c r="I9892" s="213">
        <v>409664</v>
      </c>
      <c r="J9892" s="213">
        <v>22531.52</v>
      </c>
      <c r="K9892" s="212">
        <v>32773.120000000003</v>
      </c>
      <c r="L9892" s="212">
        <v>36869.760000000002</v>
      </c>
      <c r="M9892" s="239">
        <f t="shared" si="779"/>
        <v>0.5152999999999156</v>
      </c>
      <c r="N9892" s="239"/>
      <c r="O9892" s="178"/>
      <c r="P9892" s="178"/>
      <c r="Q9892" s="178"/>
      <c r="R9892" s="178"/>
      <c r="S9892" s="178"/>
      <c r="T9892" s="178"/>
      <c r="U9892" s="178"/>
      <c r="V9892" s="178"/>
      <c r="W9892" s="178"/>
      <c r="X9892" s="178"/>
      <c r="Y9892" s="210">
        <f t="shared" si="778"/>
        <v>0.41093790751329118</v>
      </c>
      <c r="Z9892" s="211">
        <f t="shared" si="780"/>
        <v>0.46</v>
      </c>
      <c r="AA9892" s="178"/>
      <c r="AB9892" s="178"/>
      <c r="AC9892" s="178"/>
    </row>
    <row r="9893" spans="2:29" x14ac:dyDescent="0.35">
      <c r="B9893" s="222">
        <v>997000</v>
      </c>
      <c r="C9893" s="208">
        <v>429179</v>
      </c>
      <c r="D9893" s="309">
        <v>23604.84</v>
      </c>
      <c r="E9893" s="206">
        <v>34334.32</v>
      </c>
      <c r="F9893" s="206">
        <v>38626.11</v>
      </c>
      <c r="G9893" s="205">
        <f t="shared" si="781"/>
        <v>0.43047041123370111</v>
      </c>
      <c r="H9893" s="207">
        <f t="shared" si="782"/>
        <v>0.45</v>
      </c>
      <c r="I9893" s="213">
        <v>409708</v>
      </c>
      <c r="J9893" s="213">
        <v>22533.94</v>
      </c>
      <c r="K9893" s="212">
        <v>32776.639999999999</v>
      </c>
      <c r="L9893" s="212">
        <v>36873.72</v>
      </c>
      <c r="M9893" s="239">
        <f t="shared" si="779"/>
        <v>0.51520000000018629</v>
      </c>
      <c r="N9893" s="239"/>
      <c r="O9893" s="178"/>
      <c r="P9893" s="178"/>
      <c r="Q9893" s="178"/>
      <c r="R9893" s="178"/>
      <c r="S9893" s="178"/>
      <c r="T9893" s="178"/>
      <c r="U9893" s="178"/>
      <c r="V9893" s="178"/>
      <c r="W9893" s="178"/>
      <c r="X9893" s="178"/>
      <c r="Y9893" s="210">
        <f t="shared" si="778"/>
        <v>0.41094082246740221</v>
      </c>
      <c r="Z9893" s="211">
        <f t="shared" si="780"/>
        <v>0.44</v>
      </c>
      <c r="AA9893" s="178"/>
      <c r="AB9893" s="178"/>
      <c r="AC9893" s="178"/>
    </row>
    <row r="9894" spans="2:29" x14ac:dyDescent="0.35">
      <c r="B9894" s="222">
        <v>997100</v>
      </c>
      <c r="C9894" s="208">
        <v>429224</v>
      </c>
      <c r="D9894" s="309">
        <v>23607.32</v>
      </c>
      <c r="E9894" s="206">
        <v>34337.919999999998</v>
      </c>
      <c r="F9894" s="206">
        <v>38630.160000000003</v>
      </c>
      <c r="G9894" s="205">
        <f t="shared" si="781"/>
        <v>0.43047236987263066</v>
      </c>
      <c r="H9894" s="207">
        <f t="shared" si="782"/>
        <v>0.45</v>
      </c>
      <c r="I9894" s="213">
        <v>409754</v>
      </c>
      <c r="J9894" s="213">
        <v>22536.47</v>
      </c>
      <c r="K9894" s="212">
        <v>32780.32</v>
      </c>
      <c r="L9894" s="212">
        <v>36877.86</v>
      </c>
      <c r="M9894" s="239">
        <f t="shared" si="779"/>
        <v>0.51529999999984288</v>
      </c>
      <c r="N9894" s="239"/>
      <c r="O9894" s="178"/>
      <c r="P9894" s="178"/>
      <c r="Q9894" s="178"/>
      <c r="R9894" s="178"/>
      <c r="S9894" s="178"/>
      <c r="T9894" s="178"/>
      <c r="U9894" s="178"/>
      <c r="V9894" s="178"/>
      <c r="W9894" s="178"/>
      <c r="X9894" s="178"/>
      <c r="Y9894" s="210">
        <f t="shared" si="778"/>
        <v>0.41094574265369571</v>
      </c>
      <c r="Z9894" s="211">
        <f t="shared" si="780"/>
        <v>0.46</v>
      </c>
      <c r="AA9894" s="178"/>
      <c r="AB9894" s="178"/>
      <c r="AC9894" s="178"/>
    </row>
    <row r="9895" spans="2:29" x14ac:dyDescent="0.35">
      <c r="B9895" s="222">
        <v>997200</v>
      </c>
      <c r="C9895" s="208">
        <v>429269</v>
      </c>
      <c r="D9895" s="309">
        <v>23609.79</v>
      </c>
      <c r="E9895" s="206">
        <v>34341.519999999997</v>
      </c>
      <c r="F9895" s="206">
        <v>38634.21</v>
      </c>
      <c r="G9895" s="205">
        <f t="shared" si="781"/>
        <v>0.43047432811873243</v>
      </c>
      <c r="H9895" s="207">
        <f t="shared" si="782"/>
        <v>0.45</v>
      </c>
      <c r="I9895" s="213">
        <v>409798</v>
      </c>
      <c r="J9895" s="213">
        <v>22538.89</v>
      </c>
      <c r="K9895" s="212">
        <v>32783.839999999997</v>
      </c>
      <c r="L9895" s="212">
        <v>36881.82</v>
      </c>
      <c r="M9895" s="239">
        <f t="shared" si="779"/>
        <v>0.51519999999996802</v>
      </c>
      <c r="N9895" s="239"/>
      <c r="O9895" s="178"/>
      <c r="P9895" s="178"/>
      <c r="Q9895" s="178"/>
      <c r="R9895" s="178"/>
      <c r="S9895" s="178"/>
      <c r="T9895" s="178"/>
      <c r="U9895" s="178"/>
      <c r="V9895" s="178"/>
      <c r="W9895" s="178"/>
      <c r="X9895" s="178"/>
      <c r="Y9895" s="210">
        <f t="shared" si="778"/>
        <v>0.4109486562374649</v>
      </c>
      <c r="Z9895" s="211">
        <f t="shared" si="780"/>
        <v>0.44</v>
      </c>
      <c r="AA9895" s="178"/>
      <c r="AB9895" s="178"/>
      <c r="AC9895" s="178"/>
    </row>
    <row r="9896" spans="2:29" x14ac:dyDescent="0.35">
      <c r="B9896" s="222">
        <v>997300</v>
      </c>
      <c r="C9896" s="208">
        <v>429314</v>
      </c>
      <c r="D9896" s="309">
        <v>23612.27</v>
      </c>
      <c r="E9896" s="206">
        <v>34345.120000000003</v>
      </c>
      <c r="F9896" s="206">
        <v>38638.26</v>
      </c>
      <c r="G9896" s="205">
        <f t="shared" si="781"/>
        <v>0.43047628597212473</v>
      </c>
      <c r="H9896" s="207">
        <f t="shared" si="782"/>
        <v>0.45</v>
      </c>
      <c r="I9896" s="213">
        <v>409844</v>
      </c>
      <c r="J9896" s="213">
        <v>22541.42</v>
      </c>
      <c r="K9896" s="212">
        <v>32787.519999999997</v>
      </c>
      <c r="L9896" s="212">
        <v>36885.96</v>
      </c>
      <c r="M9896" s="239">
        <f t="shared" si="779"/>
        <v>0.51530000000027942</v>
      </c>
      <c r="N9896" s="239"/>
      <c r="O9896" s="178"/>
      <c r="P9896" s="178"/>
      <c r="Q9896" s="178"/>
      <c r="R9896" s="178"/>
      <c r="S9896" s="178"/>
      <c r="T9896" s="178"/>
      <c r="U9896" s="178"/>
      <c r="V9896" s="178"/>
      <c r="W9896" s="178"/>
      <c r="X9896" s="178"/>
      <c r="Y9896" s="210">
        <f t="shared" si="778"/>
        <v>0.41095357465155918</v>
      </c>
      <c r="Z9896" s="211">
        <f t="shared" si="780"/>
        <v>0.46</v>
      </c>
      <c r="AA9896" s="178"/>
      <c r="AB9896" s="178"/>
      <c r="AC9896" s="178"/>
    </row>
    <row r="9897" spans="2:29" x14ac:dyDescent="0.35">
      <c r="B9897" s="222">
        <v>997400</v>
      </c>
      <c r="C9897" s="208">
        <v>429359</v>
      </c>
      <c r="D9897" s="309">
        <v>23614.74</v>
      </c>
      <c r="E9897" s="206">
        <v>34348.720000000001</v>
      </c>
      <c r="F9897" s="206">
        <v>38642.31</v>
      </c>
      <c r="G9897" s="205">
        <f t="shared" si="781"/>
        <v>0.43047824343292562</v>
      </c>
      <c r="H9897" s="207">
        <f t="shared" si="782"/>
        <v>0.45</v>
      </c>
      <c r="I9897" s="213">
        <v>409888</v>
      </c>
      <c r="J9897" s="213">
        <v>22543.84</v>
      </c>
      <c r="K9897" s="212">
        <v>32791.040000000001</v>
      </c>
      <c r="L9897" s="212">
        <v>36889.919999999998</v>
      </c>
      <c r="M9897" s="239">
        <f t="shared" si="779"/>
        <v>0.51519999999982247</v>
      </c>
      <c r="N9897" s="239"/>
      <c r="O9897" s="178"/>
      <c r="P9897" s="178"/>
      <c r="Q9897" s="178"/>
      <c r="R9897" s="178"/>
      <c r="S9897" s="178"/>
      <c r="T9897" s="178"/>
      <c r="U9897" s="178"/>
      <c r="V9897" s="178"/>
      <c r="W9897" s="178"/>
      <c r="X9897" s="178"/>
      <c r="Y9897" s="210">
        <f t="shared" si="778"/>
        <v>0.41095648686585123</v>
      </c>
      <c r="Z9897" s="211">
        <f t="shared" si="780"/>
        <v>0.44</v>
      </c>
      <c r="AA9897" s="178"/>
      <c r="AB9897" s="178"/>
      <c r="AC9897" s="178"/>
    </row>
    <row r="9898" spans="2:29" x14ac:dyDescent="0.35">
      <c r="B9898" s="222">
        <v>997500</v>
      </c>
      <c r="C9898" s="208">
        <v>429404</v>
      </c>
      <c r="D9898" s="309">
        <v>23617.22</v>
      </c>
      <c r="E9898" s="206">
        <v>34352.32</v>
      </c>
      <c r="F9898" s="206">
        <v>38646.36</v>
      </c>
      <c r="G9898" s="205">
        <f t="shared" si="781"/>
        <v>0.43048020050125313</v>
      </c>
      <c r="H9898" s="207">
        <f t="shared" si="782"/>
        <v>0.45</v>
      </c>
      <c r="I9898" s="213">
        <v>409934</v>
      </c>
      <c r="J9898" s="213">
        <v>22546.37</v>
      </c>
      <c r="K9898" s="212">
        <v>32794.720000000001</v>
      </c>
      <c r="L9898" s="212">
        <v>36894.06</v>
      </c>
      <c r="M9898" s="239">
        <f t="shared" si="779"/>
        <v>0.51529999999955178</v>
      </c>
      <c r="N9898" s="239"/>
      <c r="O9898" s="178"/>
      <c r="P9898" s="178"/>
      <c r="Q9898" s="178"/>
      <c r="R9898" s="178"/>
      <c r="S9898" s="178"/>
      <c r="T9898" s="178"/>
      <c r="U9898" s="178"/>
      <c r="V9898" s="178"/>
      <c r="W9898" s="178"/>
      <c r="X9898" s="178"/>
      <c r="Y9898" s="210">
        <f t="shared" si="778"/>
        <v>0.41096140350877192</v>
      </c>
      <c r="Z9898" s="211">
        <f t="shared" si="780"/>
        <v>0.46</v>
      </c>
      <c r="AA9898" s="178"/>
      <c r="AB9898" s="178"/>
      <c r="AC9898" s="178"/>
    </row>
    <row r="9899" spans="2:29" x14ac:dyDescent="0.35">
      <c r="B9899" s="222">
        <v>997600</v>
      </c>
      <c r="C9899" s="208">
        <v>429449</v>
      </c>
      <c r="D9899" s="309">
        <v>23619.69</v>
      </c>
      <c r="E9899" s="206">
        <v>34355.919999999998</v>
      </c>
      <c r="F9899" s="206">
        <v>38650.410000000003</v>
      </c>
      <c r="G9899" s="205">
        <f t="shared" si="781"/>
        <v>0.43048215717722532</v>
      </c>
      <c r="H9899" s="207">
        <f t="shared" si="782"/>
        <v>0.45</v>
      </c>
      <c r="I9899" s="213">
        <v>409978</v>
      </c>
      <c r="J9899" s="213">
        <v>22548.79</v>
      </c>
      <c r="K9899" s="212">
        <v>32798.239999999998</v>
      </c>
      <c r="L9899" s="212">
        <v>36898.019999999997</v>
      </c>
      <c r="M9899" s="239">
        <f t="shared" si="779"/>
        <v>0.51519999999974975</v>
      </c>
      <c r="N9899" s="239"/>
      <c r="O9899" s="178"/>
      <c r="P9899" s="178"/>
      <c r="Q9899" s="178"/>
      <c r="R9899" s="178"/>
      <c r="S9899" s="178"/>
      <c r="T9899" s="178"/>
      <c r="U9899" s="178"/>
      <c r="V9899" s="178"/>
      <c r="W9899" s="178"/>
      <c r="X9899" s="178"/>
      <c r="Y9899" s="210">
        <f t="shared" si="778"/>
        <v>0.41096431435445069</v>
      </c>
      <c r="Z9899" s="211">
        <f t="shared" si="780"/>
        <v>0.44</v>
      </c>
      <c r="AA9899" s="178"/>
      <c r="AB9899" s="178"/>
      <c r="AC9899" s="178"/>
    </row>
    <row r="9900" spans="2:29" x14ac:dyDescent="0.35">
      <c r="B9900" s="222">
        <v>997700</v>
      </c>
      <c r="C9900" s="208">
        <v>429494</v>
      </c>
      <c r="D9900" s="309">
        <v>23622.17</v>
      </c>
      <c r="E9900" s="206">
        <v>34359.519999999997</v>
      </c>
      <c r="F9900" s="206">
        <v>38654.46</v>
      </c>
      <c r="G9900" s="205">
        <f t="shared" si="781"/>
        <v>0.43048411346096022</v>
      </c>
      <c r="H9900" s="207">
        <f t="shared" si="782"/>
        <v>0.45</v>
      </c>
      <c r="I9900" s="213">
        <v>410024</v>
      </c>
      <c r="J9900" s="213">
        <v>22551.32</v>
      </c>
      <c r="K9900" s="212">
        <v>32801.919999999998</v>
      </c>
      <c r="L9900" s="212">
        <v>36902.160000000003</v>
      </c>
      <c r="M9900" s="239">
        <f t="shared" si="779"/>
        <v>0.51529999999998832</v>
      </c>
      <c r="N9900" s="239"/>
      <c r="O9900" s="178"/>
      <c r="P9900" s="178"/>
      <c r="Q9900" s="178"/>
      <c r="R9900" s="178"/>
      <c r="S9900" s="178"/>
      <c r="T9900" s="178"/>
      <c r="U9900" s="178"/>
      <c r="V9900" s="178"/>
      <c r="W9900" s="178"/>
      <c r="X9900" s="178"/>
      <c r="Y9900" s="210">
        <f t="shared" si="778"/>
        <v>0.41096922922722262</v>
      </c>
      <c r="Z9900" s="211">
        <f t="shared" si="780"/>
        <v>0.46</v>
      </c>
      <c r="AA9900" s="178"/>
      <c r="AB9900" s="178"/>
      <c r="AC9900" s="178"/>
    </row>
    <row r="9901" spans="2:29" x14ac:dyDescent="0.35">
      <c r="B9901" s="222">
        <v>997800</v>
      </c>
      <c r="C9901" s="208">
        <v>429539</v>
      </c>
      <c r="D9901" s="309">
        <v>23624.639999999999</v>
      </c>
      <c r="E9901" s="206">
        <v>34363.120000000003</v>
      </c>
      <c r="F9901" s="206">
        <v>38658.51</v>
      </c>
      <c r="G9901" s="205">
        <f t="shared" si="781"/>
        <v>0.43048606935257566</v>
      </c>
      <c r="H9901" s="207">
        <f t="shared" si="782"/>
        <v>0.45</v>
      </c>
      <c r="I9901" s="213">
        <v>410068</v>
      </c>
      <c r="J9901" s="213">
        <v>22553.74</v>
      </c>
      <c r="K9901" s="212">
        <v>32805.440000000002</v>
      </c>
      <c r="L9901" s="212">
        <v>36906.120000000003</v>
      </c>
      <c r="M9901" s="239">
        <f t="shared" si="779"/>
        <v>0.51520000000025901</v>
      </c>
      <c r="N9901" s="239"/>
      <c r="O9901" s="178"/>
      <c r="P9901" s="178"/>
      <c r="Q9901" s="178"/>
      <c r="R9901" s="178"/>
      <c r="S9901" s="178"/>
      <c r="T9901" s="178"/>
      <c r="U9901" s="178"/>
      <c r="V9901" s="178"/>
      <c r="W9901" s="178"/>
      <c r="X9901" s="178"/>
      <c r="Y9901" s="210">
        <f t="shared" si="778"/>
        <v>0.41097213870515131</v>
      </c>
      <c r="Z9901" s="211">
        <f t="shared" si="780"/>
        <v>0.44</v>
      </c>
      <c r="AA9901" s="178"/>
      <c r="AB9901" s="178"/>
      <c r="AC9901" s="178"/>
    </row>
    <row r="9902" spans="2:29" x14ac:dyDescent="0.35">
      <c r="B9902" s="222">
        <v>997900</v>
      </c>
      <c r="C9902" s="208">
        <v>429584</v>
      </c>
      <c r="D9902" s="309">
        <v>23627.119999999999</v>
      </c>
      <c r="E9902" s="206">
        <v>34366.720000000001</v>
      </c>
      <c r="F9902" s="206">
        <v>38662.559999999998</v>
      </c>
      <c r="G9902" s="205">
        <f t="shared" si="781"/>
        <v>0.43048802485218962</v>
      </c>
      <c r="H9902" s="207">
        <f t="shared" si="782"/>
        <v>0.45</v>
      </c>
      <c r="I9902" s="213">
        <v>410114</v>
      </c>
      <c r="J9902" s="213">
        <v>22556.27</v>
      </c>
      <c r="K9902" s="212">
        <v>32809.120000000003</v>
      </c>
      <c r="L9902" s="212">
        <v>36910.26</v>
      </c>
      <c r="M9902" s="239">
        <f t="shared" si="779"/>
        <v>0.5152999999999156</v>
      </c>
      <c r="N9902" s="239"/>
      <c r="O9902" s="178"/>
      <c r="P9902" s="178"/>
      <c r="Q9902" s="178"/>
      <c r="R9902" s="178"/>
      <c r="S9902" s="178"/>
      <c r="T9902" s="178"/>
      <c r="U9902" s="178"/>
      <c r="V9902" s="178"/>
      <c r="W9902" s="178"/>
      <c r="X9902" s="178"/>
      <c r="Y9902" s="210">
        <f t="shared" si="778"/>
        <v>0.41097705180879845</v>
      </c>
      <c r="Z9902" s="211">
        <f t="shared" si="780"/>
        <v>0.46</v>
      </c>
      <c r="AA9902" s="178"/>
      <c r="AB9902" s="178"/>
      <c r="AC9902" s="178"/>
    </row>
    <row r="9903" spans="2:29" x14ac:dyDescent="0.35">
      <c r="B9903" s="222">
        <v>998000</v>
      </c>
      <c r="C9903" s="208">
        <v>429629</v>
      </c>
      <c r="D9903" s="309">
        <v>23629.59</v>
      </c>
      <c r="E9903" s="206">
        <v>34370.32</v>
      </c>
      <c r="F9903" s="206">
        <v>38666.61</v>
      </c>
      <c r="G9903" s="205">
        <f t="shared" si="781"/>
        <v>0.43048997995991983</v>
      </c>
      <c r="H9903" s="207">
        <f t="shared" si="782"/>
        <v>0.45</v>
      </c>
      <c r="I9903" s="213">
        <v>410158</v>
      </c>
      <c r="J9903" s="213">
        <v>22558.69</v>
      </c>
      <c r="K9903" s="212">
        <v>32812.639999999999</v>
      </c>
      <c r="L9903" s="212">
        <v>36914.22</v>
      </c>
      <c r="M9903" s="239">
        <f t="shared" si="779"/>
        <v>0.51520000000018629</v>
      </c>
      <c r="N9903" s="239"/>
      <c r="O9903" s="178"/>
      <c r="P9903" s="178"/>
      <c r="Q9903" s="178"/>
      <c r="R9903" s="178"/>
      <c r="S9903" s="178"/>
      <c r="T9903" s="178"/>
      <c r="U9903" s="178"/>
      <c r="V9903" s="178"/>
      <c r="W9903" s="178"/>
      <c r="X9903" s="178"/>
      <c r="Y9903" s="210">
        <f t="shared" si="778"/>
        <v>0.41097995991983965</v>
      </c>
      <c r="Z9903" s="211">
        <f t="shared" si="780"/>
        <v>0.44</v>
      </c>
      <c r="AA9903" s="178"/>
      <c r="AB9903" s="178"/>
      <c r="AC9903" s="178"/>
    </row>
    <row r="9904" spans="2:29" x14ac:dyDescent="0.35">
      <c r="B9904" s="222">
        <v>998100</v>
      </c>
      <c r="C9904" s="208">
        <v>429674</v>
      </c>
      <c r="D9904" s="309">
        <v>23632.07</v>
      </c>
      <c r="E9904" s="206">
        <v>34373.919999999998</v>
      </c>
      <c r="F9904" s="206">
        <v>38670.660000000003</v>
      </c>
      <c r="G9904" s="205">
        <f t="shared" si="781"/>
        <v>0.4304919346758842</v>
      </c>
      <c r="H9904" s="207">
        <f t="shared" si="782"/>
        <v>0.45</v>
      </c>
      <c r="I9904" s="213">
        <v>410204</v>
      </c>
      <c r="J9904" s="213">
        <v>22561.22</v>
      </c>
      <c r="K9904" s="212">
        <v>32816.32</v>
      </c>
      <c r="L9904" s="212">
        <v>36918.36</v>
      </c>
      <c r="M9904" s="239">
        <f t="shared" si="779"/>
        <v>0.51529999999984288</v>
      </c>
      <c r="N9904" s="239"/>
      <c r="O9904" s="178"/>
      <c r="P9904" s="178"/>
      <c r="Q9904" s="178"/>
      <c r="R9904" s="178"/>
      <c r="S9904" s="178"/>
      <c r="T9904" s="178"/>
      <c r="U9904" s="178"/>
      <c r="V9904" s="178"/>
      <c r="W9904" s="178"/>
      <c r="X9904" s="178"/>
      <c r="Y9904" s="210">
        <f t="shared" si="778"/>
        <v>0.41098487125538524</v>
      </c>
      <c r="Z9904" s="211">
        <f t="shared" si="780"/>
        <v>0.46</v>
      </c>
      <c r="AA9904" s="178"/>
      <c r="AB9904" s="178"/>
      <c r="AC9904" s="178"/>
    </row>
    <row r="9905" spans="2:29" x14ac:dyDescent="0.35">
      <c r="B9905" s="222">
        <v>998200</v>
      </c>
      <c r="C9905" s="208">
        <v>429719</v>
      </c>
      <c r="D9905" s="309">
        <v>23634.54</v>
      </c>
      <c r="E9905" s="206">
        <v>34377.519999999997</v>
      </c>
      <c r="F9905" s="206">
        <v>38674.71</v>
      </c>
      <c r="G9905" s="205">
        <f t="shared" si="781"/>
        <v>0.43049388900020036</v>
      </c>
      <c r="H9905" s="207">
        <f t="shared" si="782"/>
        <v>0.45</v>
      </c>
      <c r="I9905" s="213">
        <v>410248</v>
      </c>
      <c r="J9905" s="213">
        <v>22563.64</v>
      </c>
      <c r="K9905" s="212">
        <v>32819.839999999997</v>
      </c>
      <c r="L9905" s="212">
        <v>36922.32</v>
      </c>
      <c r="M9905" s="239">
        <f t="shared" si="779"/>
        <v>0.51519999999996802</v>
      </c>
      <c r="N9905" s="239"/>
      <c r="O9905" s="178"/>
      <c r="P9905" s="178"/>
      <c r="Q9905" s="178"/>
      <c r="R9905" s="178"/>
      <c r="S9905" s="178"/>
      <c r="T9905" s="178"/>
      <c r="U9905" s="178"/>
      <c r="V9905" s="178"/>
      <c r="W9905" s="178"/>
      <c r="X9905" s="178"/>
      <c r="Y9905" s="210">
        <f t="shared" si="778"/>
        <v>0.41098777800040071</v>
      </c>
      <c r="Z9905" s="211">
        <f t="shared" si="780"/>
        <v>0.44</v>
      </c>
      <c r="AA9905" s="178"/>
      <c r="AB9905" s="178"/>
      <c r="AC9905" s="178"/>
    </row>
    <row r="9906" spans="2:29" x14ac:dyDescent="0.35">
      <c r="B9906" s="222">
        <v>998300</v>
      </c>
      <c r="C9906" s="208">
        <v>429764</v>
      </c>
      <c r="D9906" s="309">
        <v>23637.02</v>
      </c>
      <c r="E9906" s="206">
        <v>34381.120000000003</v>
      </c>
      <c r="F9906" s="206">
        <v>38678.76</v>
      </c>
      <c r="G9906" s="205">
        <f t="shared" si="781"/>
        <v>0.43049584293298609</v>
      </c>
      <c r="H9906" s="207">
        <f t="shared" si="782"/>
        <v>0.45</v>
      </c>
      <c r="I9906" s="213">
        <v>410294</v>
      </c>
      <c r="J9906" s="213">
        <v>22566.17</v>
      </c>
      <c r="K9906" s="212">
        <v>32823.519999999997</v>
      </c>
      <c r="L9906" s="212">
        <v>36926.46</v>
      </c>
      <c r="M9906" s="239">
        <f t="shared" si="779"/>
        <v>0.51530000000027942</v>
      </c>
      <c r="N9906" s="239"/>
      <c r="O9906" s="178"/>
      <c r="P9906" s="178"/>
      <c r="Q9906" s="178"/>
      <c r="R9906" s="178"/>
      <c r="S9906" s="178"/>
      <c r="T9906" s="178"/>
      <c r="U9906" s="178"/>
      <c r="V9906" s="178"/>
      <c r="W9906" s="178"/>
      <c r="X9906" s="178"/>
      <c r="Y9906" s="210">
        <f t="shared" si="778"/>
        <v>0.41099268756886709</v>
      </c>
      <c r="Z9906" s="211">
        <f t="shared" si="780"/>
        <v>0.46</v>
      </c>
      <c r="AA9906" s="178"/>
      <c r="AB9906" s="178"/>
      <c r="AC9906" s="178"/>
    </row>
    <row r="9907" spans="2:29" x14ac:dyDescent="0.35">
      <c r="B9907" s="222">
        <v>998400</v>
      </c>
      <c r="C9907" s="208">
        <v>429809</v>
      </c>
      <c r="D9907" s="309">
        <v>23639.49</v>
      </c>
      <c r="E9907" s="206">
        <v>34384.720000000001</v>
      </c>
      <c r="F9907" s="206">
        <v>38682.81</v>
      </c>
      <c r="G9907" s="205">
        <f t="shared" si="781"/>
        <v>0.43049779647435898</v>
      </c>
      <c r="H9907" s="207">
        <f t="shared" si="782"/>
        <v>0.45</v>
      </c>
      <c r="I9907" s="213">
        <v>410338</v>
      </c>
      <c r="J9907" s="213">
        <v>22568.59</v>
      </c>
      <c r="K9907" s="212">
        <v>32827.040000000001</v>
      </c>
      <c r="L9907" s="212">
        <v>36930.42</v>
      </c>
      <c r="M9907" s="239">
        <f t="shared" si="779"/>
        <v>0.51519999999982247</v>
      </c>
      <c r="N9907" s="239"/>
      <c r="O9907" s="178"/>
      <c r="P9907" s="178"/>
      <c r="Q9907" s="178"/>
      <c r="R9907" s="178"/>
      <c r="S9907" s="178"/>
      <c r="T9907" s="178"/>
      <c r="U9907" s="178"/>
      <c r="V9907" s="178"/>
      <c r="W9907" s="178"/>
      <c r="X9907" s="178"/>
      <c r="Y9907" s="210">
        <f t="shared" si="778"/>
        <v>0.41099559294871796</v>
      </c>
      <c r="Z9907" s="211">
        <f t="shared" si="780"/>
        <v>0.44</v>
      </c>
      <c r="AA9907" s="178"/>
      <c r="AB9907" s="178"/>
      <c r="AC9907" s="178"/>
    </row>
    <row r="9908" spans="2:29" x14ac:dyDescent="0.35">
      <c r="B9908" s="222">
        <v>998500</v>
      </c>
      <c r="C9908" s="208">
        <v>429854</v>
      </c>
      <c r="D9908" s="309">
        <v>23641.97</v>
      </c>
      <c r="E9908" s="206">
        <v>34388.32</v>
      </c>
      <c r="F9908" s="206">
        <v>38686.86</v>
      </c>
      <c r="G9908" s="205">
        <f t="shared" si="781"/>
        <v>0.43049974962443666</v>
      </c>
      <c r="H9908" s="207">
        <f t="shared" si="782"/>
        <v>0.45</v>
      </c>
      <c r="I9908" s="213">
        <v>410384</v>
      </c>
      <c r="J9908" s="213">
        <v>22571.119999999999</v>
      </c>
      <c r="K9908" s="212">
        <v>32830.720000000001</v>
      </c>
      <c r="L9908" s="212">
        <v>36934.559999999998</v>
      </c>
      <c r="M9908" s="239">
        <f t="shared" si="779"/>
        <v>0.51529999999955178</v>
      </c>
      <c r="N9908" s="239"/>
      <c r="O9908" s="178"/>
      <c r="P9908" s="178"/>
      <c r="Q9908" s="178"/>
      <c r="R9908" s="178"/>
      <c r="S9908" s="178"/>
      <c r="T9908" s="178"/>
      <c r="U9908" s="178"/>
      <c r="V9908" s="178"/>
      <c r="W9908" s="178"/>
      <c r="X9908" s="178"/>
      <c r="Y9908" s="210">
        <f t="shared" si="778"/>
        <v>0.41100050075112671</v>
      </c>
      <c r="Z9908" s="211">
        <f t="shared" si="780"/>
        <v>0.46</v>
      </c>
      <c r="AA9908" s="178"/>
      <c r="AB9908" s="178"/>
      <c r="AC9908" s="178"/>
    </row>
    <row r="9909" spans="2:29" x14ac:dyDescent="0.35">
      <c r="B9909" s="222">
        <v>998600</v>
      </c>
      <c r="C9909" s="208">
        <v>429899</v>
      </c>
      <c r="D9909" s="309">
        <v>23644.44</v>
      </c>
      <c r="E9909" s="206">
        <v>34391.919999999998</v>
      </c>
      <c r="F9909" s="206">
        <v>38690.910000000003</v>
      </c>
      <c r="G9909" s="205">
        <f t="shared" si="781"/>
        <v>0.43050170238333668</v>
      </c>
      <c r="H9909" s="207">
        <f t="shared" si="782"/>
        <v>0.45</v>
      </c>
      <c r="I9909" s="213">
        <v>410428</v>
      </c>
      <c r="J9909" s="213">
        <v>22573.54</v>
      </c>
      <c r="K9909" s="212">
        <v>32834.239999999998</v>
      </c>
      <c r="L9909" s="212">
        <v>36938.519999999997</v>
      </c>
      <c r="M9909" s="239">
        <f t="shared" si="779"/>
        <v>0.51519999999974975</v>
      </c>
      <c r="N9909" s="239"/>
      <c r="O9909" s="178"/>
      <c r="P9909" s="178"/>
      <c r="Q9909" s="178"/>
      <c r="R9909" s="178"/>
      <c r="S9909" s="178"/>
      <c r="T9909" s="178"/>
      <c r="U9909" s="178"/>
      <c r="V9909" s="178"/>
      <c r="W9909" s="178"/>
      <c r="X9909" s="178"/>
      <c r="Y9909" s="210">
        <f t="shared" si="778"/>
        <v>0.41100340476667335</v>
      </c>
      <c r="Z9909" s="211">
        <f t="shared" si="780"/>
        <v>0.44</v>
      </c>
      <c r="AA9909" s="178"/>
      <c r="AB9909" s="178"/>
      <c r="AC9909" s="178"/>
    </row>
    <row r="9910" spans="2:29" x14ac:dyDescent="0.35">
      <c r="B9910" s="222">
        <v>998700</v>
      </c>
      <c r="C9910" s="208">
        <v>429944</v>
      </c>
      <c r="D9910" s="309">
        <v>23646.92</v>
      </c>
      <c r="E9910" s="206">
        <v>34395.519999999997</v>
      </c>
      <c r="F9910" s="206">
        <v>38694.959999999999</v>
      </c>
      <c r="G9910" s="205">
        <f t="shared" si="781"/>
        <v>0.43050365475117652</v>
      </c>
      <c r="H9910" s="207">
        <f t="shared" si="782"/>
        <v>0.45</v>
      </c>
      <c r="I9910" s="213">
        <v>410474</v>
      </c>
      <c r="J9910" s="213">
        <v>22576.07</v>
      </c>
      <c r="K9910" s="212">
        <v>32837.919999999998</v>
      </c>
      <c r="L9910" s="212">
        <v>36942.660000000003</v>
      </c>
      <c r="M9910" s="239">
        <f t="shared" si="779"/>
        <v>0.51529999999998832</v>
      </c>
      <c r="N9910" s="239"/>
      <c r="O9910" s="178"/>
      <c r="P9910" s="178"/>
      <c r="Q9910" s="178"/>
      <c r="R9910" s="178"/>
      <c r="S9910" s="178"/>
      <c r="T9910" s="178"/>
      <c r="U9910" s="178"/>
      <c r="V9910" s="178"/>
      <c r="W9910" s="178"/>
      <c r="X9910" s="178"/>
      <c r="Y9910" s="210">
        <f t="shared" si="778"/>
        <v>0.41100831080404526</v>
      </c>
      <c r="Z9910" s="211">
        <f t="shared" si="780"/>
        <v>0.46</v>
      </c>
      <c r="AA9910" s="178"/>
      <c r="AB9910" s="178"/>
      <c r="AC9910" s="178"/>
    </row>
    <row r="9911" spans="2:29" x14ac:dyDescent="0.35">
      <c r="B9911" s="222">
        <v>998800</v>
      </c>
      <c r="C9911" s="208">
        <v>429989</v>
      </c>
      <c r="D9911" s="309">
        <v>23649.39</v>
      </c>
      <c r="E9911" s="206">
        <v>34399.120000000003</v>
      </c>
      <c r="F9911" s="206">
        <v>38699.01</v>
      </c>
      <c r="G9911" s="205">
        <f t="shared" si="781"/>
        <v>0.4305056067280737</v>
      </c>
      <c r="H9911" s="207">
        <f t="shared" si="782"/>
        <v>0.45</v>
      </c>
      <c r="I9911" s="213">
        <v>410518</v>
      </c>
      <c r="J9911" s="213">
        <v>22578.49</v>
      </c>
      <c r="K9911" s="212">
        <v>32841.440000000002</v>
      </c>
      <c r="L9911" s="212">
        <v>36946.620000000003</v>
      </c>
      <c r="M9911" s="239">
        <f t="shared" si="779"/>
        <v>0.51520000000025901</v>
      </c>
      <c r="N9911" s="239"/>
      <c r="O9911" s="178"/>
      <c r="P9911" s="178"/>
      <c r="Q9911" s="178"/>
      <c r="R9911" s="178"/>
      <c r="S9911" s="178"/>
      <c r="T9911" s="178"/>
      <c r="U9911" s="178"/>
      <c r="V9911" s="178"/>
      <c r="W9911" s="178"/>
      <c r="X9911" s="178"/>
      <c r="Y9911" s="210">
        <f t="shared" si="778"/>
        <v>0.41101121345614738</v>
      </c>
      <c r="Z9911" s="211">
        <f t="shared" si="780"/>
        <v>0.44</v>
      </c>
      <c r="AA9911" s="178"/>
      <c r="AB9911" s="178"/>
      <c r="AC9911" s="178"/>
    </row>
    <row r="9912" spans="2:29" x14ac:dyDescent="0.35">
      <c r="B9912" s="222">
        <v>998900</v>
      </c>
      <c r="C9912" s="208">
        <v>430034</v>
      </c>
      <c r="D9912" s="309">
        <v>23651.87</v>
      </c>
      <c r="E9912" s="206">
        <v>34402.720000000001</v>
      </c>
      <c r="F9912" s="206">
        <v>38703.06</v>
      </c>
      <c r="G9912" s="205">
        <f t="shared" si="781"/>
        <v>0.43050755831414556</v>
      </c>
      <c r="H9912" s="207">
        <f t="shared" si="782"/>
        <v>0.45</v>
      </c>
      <c r="I9912" s="213">
        <v>410564</v>
      </c>
      <c r="J9912" s="213">
        <v>22581.02</v>
      </c>
      <c r="K9912" s="212">
        <v>32845.120000000003</v>
      </c>
      <c r="L9912" s="212">
        <v>36950.76</v>
      </c>
      <c r="M9912" s="239">
        <f t="shared" si="779"/>
        <v>0.5152999999999156</v>
      </c>
      <c r="N9912" s="239"/>
      <c r="O9912" s="178"/>
      <c r="P9912" s="178"/>
      <c r="Q9912" s="178"/>
      <c r="R9912" s="178"/>
      <c r="S9912" s="178"/>
      <c r="T9912" s="178"/>
      <c r="U9912" s="178"/>
      <c r="V9912" s="178"/>
      <c r="W9912" s="178"/>
      <c r="X9912" s="178"/>
      <c r="Y9912" s="210">
        <f t="shared" si="778"/>
        <v>0.41101611772950247</v>
      </c>
      <c r="Z9912" s="211">
        <f t="shared" si="780"/>
        <v>0.46</v>
      </c>
      <c r="AA9912" s="178"/>
      <c r="AB9912" s="178"/>
      <c r="AC9912" s="178"/>
    </row>
    <row r="9913" spans="2:29" x14ac:dyDescent="0.35">
      <c r="B9913" s="222">
        <v>999000</v>
      </c>
      <c r="C9913" s="208">
        <v>430079</v>
      </c>
      <c r="D9913" s="309">
        <v>23654.34</v>
      </c>
      <c r="E9913" s="206">
        <v>34406.32</v>
      </c>
      <c r="F9913" s="206">
        <v>38707.11</v>
      </c>
      <c r="G9913" s="205">
        <f t="shared" si="781"/>
        <v>0.4305095095095095</v>
      </c>
      <c r="H9913" s="207">
        <f t="shared" si="782"/>
        <v>0.45</v>
      </c>
      <c r="I9913" s="213">
        <v>410608</v>
      </c>
      <c r="J9913" s="213">
        <v>22583.439999999999</v>
      </c>
      <c r="K9913" s="212">
        <v>32848.639999999999</v>
      </c>
      <c r="L9913" s="212">
        <v>36954.720000000001</v>
      </c>
      <c r="M9913" s="239">
        <f t="shared" si="779"/>
        <v>0.51520000000018629</v>
      </c>
      <c r="N9913" s="239"/>
      <c r="O9913" s="178"/>
      <c r="P9913" s="178"/>
      <c r="Q9913" s="178"/>
      <c r="R9913" s="178"/>
      <c r="S9913" s="178"/>
      <c r="T9913" s="178"/>
      <c r="U9913" s="178"/>
      <c r="V9913" s="178"/>
      <c r="W9913" s="178"/>
      <c r="X9913" s="178"/>
      <c r="Y9913" s="210">
        <f t="shared" si="778"/>
        <v>0.41101901901901899</v>
      </c>
      <c r="Z9913" s="211">
        <f t="shared" si="780"/>
        <v>0.44</v>
      </c>
      <c r="AA9913" s="178"/>
      <c r="AB9913" s="178"/>
      <c r="AC9913" s="178"/>
    </row>
    <row r="9914" spans="2:29" x14ac:dyDescent="0.35">
      <c r="B9914" s="222">
        <v>999100</v>
      </c>
      <c r="C9914" s="208">
        <v>430124</v>
      </c>
      <c r="D9914" s="309">
        <v>23656.82</v>
      </c>
      <c r="E9914" s="206">
        <v>34409.919999999998</v>
      </c>
      <c r="F9914" s="206">
        <v>38711.160000000003</v>
      </c>
      <c r="G9914" s="205">
        <f t="shared" si="781"/>
        <v>0.43051146031428283</v>
      </c>
      <c r="H9914" s="207">
        <f t="shared" si="782"/>
        <v>0.45</v>
      </c>
      <c r="I9914" s="213">
        <v>410654</v>
      </c>
      <c r="J9914" s="213">
        <v>22585.97</v>
      </c>
      <c r="K9914" s="212">
        <v>32852.32</v>
      </c>
      <c r="L9914" s="212">
        <v>36958.86</v>
      </c>
      <c r="M9914" s="239">
        <f t="shared" si="779"/>
        <v>0.51529999999984288</v>
      </c>
      <c r="N9914" s="239"/>
      <c r="O9914" s="178"/>
      <c r="P9914" s="178"/>
      <c r="Q9914" s="178"/>
      <c r="R9914" s="178"/>
      <c r="S9914" s="178"/>
      <c r="T9914" s="178"/>
      <c r="U9914" s="178"/>
      <c r="V9914" s="178"/>
      <c r="W9914" s="178"/>
      <c r="X9914" s="178"/>
      <c r="Y9914" s="210">
        <f t="shared" si="778"/>
        <v>0.41102392152937645</v>
      </c>
      <c r="Z9914" s="211">
        <f t="shared" si="780"/>
        <v>0.46</v>
      </c>
      <c r="AA9914" s="178"/>
      <c r="AB9914" s="178"/>
      <c r="AC9914" s="178"/>
    </row>
    <row r="9915" spans="2:29" x14ac:dyDescent="0.35">
      <c r="B9915" s="222">
        <v>999200</v>
      </c>
      <c r="C9915" s="208">
        <v>430169</v>
      </c>
      <c r="D9915" s="309">
        <v>23659.29</v>
      </c>
      <c r="E9915" s="206">
        <v>34413.519999999997</v>
      </c>
      <c r="F9915" s="206">
        <v>38715.21</v>
      </c>
      <c r="G9915" s="205">
        <f t="shared" si="781"/>
        <v>0.43051341072858285</v>
      </c>
      <c r="H9915" s="207">
        <f t="shared" si="782"/>
        <v>0.45</v>
      </c>
      <c r="I9915" s="213">
        <v>410698</v>
      </c>
      <c r="J9915" s="213">
        <v>22588.39</v>
      </c>
      <c r="K9915" s="212">
        <v>32855.839999999997</v>
      </c>
      <c r="L9915" s="212">
        <v>36962.82</v>
      </c>
      <c r="M9915" s="239">
        <f t="shared" si="779"/>
        <v>0.51519999999996802</v>
      </c>
      <c r="N9915" s="239"/>
      <c r="O9915" s="178"/>
      <c r="P9915" s="178"/>
      <c r="Q9915" s="178"/>
      <c r="R9915" s="178"/>
      <c r="S9915" s="178"/>
      <c r="T9915" s="178"/>
      <c r="U9915" s="178"/>
      <c r="V9915" s="178"/>
      <c r="W9915" s="178"/>
      <c r="X9915" s="178"/>
      <c r="Y9915" s="210">
        <f t="shared" si="778"/>
        <v>0.41102682145716574</v>
      </c>
      <c r="Z9915" s="211">
        <f t="shared" si="780"/>
        <v>0.44</v>
      </c>
      <c r="AA9915" s="178"/>
      <c r="AB9915" s="178"/>
      <c r="AC9915" s="178"/>
    </row>
    <row r="9916" spans="2:29" x14ac:dyDescent="0.35">
      <c r="B9916" s="222">
        <v>999300</v>
      </c>
      <c r="C9916" s="208">
        <v>430214</v>
      </c>
      <c r="D9916" s="309">
        <v>23661.77</v>
      </c>
      <c r="E9916" s="206">
        <v>34417.120000000003</v>
      </c>
      <c r="F9916" s="206">
        <v>38719.26</v>
      </c>
      <c r="G9916" s="205">
        <f t="shared" si="781"/>
        <v>0.43051536075252678</v>
      </c>
      <c r="H9916" s="207">
        <f t="shared" si="782"/>
        <v>0.45</v>
      </c>
      <c r="I9916" s="213">
        <v>410744</v>
      </c>
      <c r="J9916" s="213">
        <v>22590.92</v>
      </c>
      <c r="K9916" s="212">
        <v>32859.519999999997</v>
      </c>
      <c r="L9916" s="212">
        <v>36966.959999999999</v>
      </c>
      <c r="M9916" s="239">
        <f t="shared" si="779"/>
        <v>0.51530000000027942</v>
      </c>
      <c r="N9916" s="239"/>
      <c r="O9916" s="178"/>
      <c r="P9916" s="178"/>
      <c r="Q9916" s="178"/>
      <c r="R9916" s="178"/>
      <c r="S9916" s="178"/>
      <c r="T9916" s="178"/>
      <c r="U9916" s="178"/>
      <c r="V9916" s="178"/>
      <c r="W9916" s="178"/>
      <c r="X9916" s="178"/>
      <c r="Y9916" s="210">
        <f t="shared" si="778"/>
        <v>0.4110317222055439</v>
      </c>
      <c r="Z9916" s="211">
        <f t="shared" si="780"/>
        <v>0.46</v>
      </c>
      <c r="AA9916" s="178"/>
      <c r="AB9916" s="178"/>
      <c r="AC9916" s="178"/>
    </row>
    <row r="9917" spans="2:29" x14ac:dyDescent="0.35">
      <c r="B9917" s="222">
        <v>999400</v>
      </c>
      <c r="C9917" s="208">
        <v>430259</v>
      </c>
      <c r="D9917" s="309">
        <v>23664.240000000002</v>
      </c>
      <c r="E9917" s="206">
        <v>34420.720000000001</v>
      </c>
      <c r="F9917" s="206">
        <v>38723.31</v>
      </c>
      <c r="G9917" s="205">
        <f t="shared" si="781"/>
        <v>0.43051731038623176</v>
      </c>
      <c r="H9917" s="207">
        <f t="shared" si="782"/>
        <v>0.45</v>
      </c>
      <c r="I9917" s="213">
        <v>410788</v>
      </c>
      <c r="J9917" s="213">
        <v>22593.34</v>
      </c>
      <c r="K9917" s="212">
        <v>32863.040000000001</v>
      </c>
      <c r="L9917" s="212">
        <v>36970.92</v>
      </c>
      <c r="M9917" s="239">
        <f t="shared" si="779"/>
        <v>0.51519999999982247</v>
      </c>
      <c r="N9917" s="239"/>
      <c r="O9917" s="178"/>
      <c r="P9917" s="178"/>
      <c r="Q9917" s="178"/>
      <c r="R9917" s="178"/>
      <c r="S9917" s="178"/>
      <c r="T9917" s="178"/>
      <c r="U9917" s="178"/>
      <c r="V9917" s="178"/>
      <c r="W9917" s="178"/>
      <c r="X9917" s="178"/>
      <c r="Y9917" s="210">
        <f t="shared" si="778"/>
        <v>0.4110346207724635</v>
      </c>
      <c r="Z9917" s="211">
        <f t="shared" si="780"/>
        <v>0.44</v>
      </c>
      <c r="AA9917" s="178"/>
      <c r="AB9917" s="178"/>
      <c r="AC9917" s="178"/>
    </row>
    <row r="9918" spans="2:29" x14ac:dyDescent="0.35">
      <c r="B9918" s="222">
        <v>999500</v>
      </c>
      <c r="C9918" s="208">
        <v>430304</v>
      </c>
      <c r="D9918" s="309">
        <v>23666.720000000001</v>
      </c>
      <c r="E9918" s="206">
        <v>34424.32</v>
      </c>
      <c r="F9918" s="206">
        <v>38727.360000000001</v>
      </c>
      <c r="G9918" s="205">
        <f t="shared" si="781"/>
        <v>0.43051925962981491</v>
      </c>
      <c r="H9918" s="207">
        <f t="shared" si="782"/>
        <v>0.45</v>
      </c>
      <c r="I9918" s="213">
        <v>410834</v>
      </c>
      <c r="J9918" s="213">
        <v>22595.87</v>
      </c>
      <c r="K9918" s="212">
        <v>32866.720000000001</v>
      </c>
      <c r="L9918" s="212">
        <v>36975.06</v>
      </c>
      <c r="M9918" s="239">
        <f t="shared" si="779"/>
        <v>0.51529999999955178</v>
      </c>
      <c r="N9918" s="239"/>
      <c r="O9918" s="178"/>
      <c r="P9918" s="178"/>
      <c r="Q9918" s="178"/>
      <c r="R9918" s="178"/>
      <c r="S9918" s="178"/>
      <c r="T9918" s="178"/>
      <c r="U9918" s="178"/>
      <c r="V9918" s="178"/>
      <c r="W9918" s="178"/>
      <c r="X9918" s="178"/>
      <c r="Y9918" s="210">
        <f t="shared" si="778"/>
        <v>0.41103951975987996</v>
      </c>
      <c r="Z9918" s="211">
        <f t="shared" si="780"/>
        <v>0.46</v>
      </c>
      <c r="AA9918" s="178"/>
      <c r="AB9918" s="178"/>
      <c r="AC9918" s="178"/>
    </row>
    <row r="9919" spans="2:29" x14ac:dyDescent="0.35">
      <c r="B9919" s="222">
        <v>999600</v>
      </c>
      <c r="C9919" s="208">
        <v>430349</v>
      </c>
      <c r="D9919" s="309">
        <v>23669.19</v>
      </c>
      <c r="E9919" s="206">
        <v>34427.919999999998</v>
      </c>
      <c r="F9919" s="206">
        <v>38731.410000000003</v>
      </c>
      <c r="G9919" s="205">
        <f t="shared" si="781"/>
        <v>0.43052120848339337</v>
      </c>
      <c r="H9919" s="207">
        <f t="shared" si="782"/>
        <v>0.45</v>
      </c>
      <c r="I9919" s="213">
        <v>410878</v>
      </c>
      <c r="J9919" s="213">
        <v>22598.29</v>
      </c>
      <c r="K9919" s="212">
        <v>32870.239999999998</v>
      </c>
      <c r="L9919" s="212">
        <v>36979.019999999997</v>
      </c>
      <c r="M9919" s="239">
        <f t="shared" si="779"/>
        <v>0.51519999999974975</v>
      </c>
      <c r="N9919" s="239"/>
      <c r="O9919" s="178"/>
      <c r="P9919" s="178"/>
      <c r="Q9919" s="178"/>
      <c r="R9919" s="178"/>
      <c r="S9919" s="178"/>
      <c r="T9919" s="178"/>
      <c r="U9919" s="178"/>
      <c r="V9919" s="178"/>
      <c r="W9919" s="178"/>
      <c r="X9919" s="178"/>
      <c r="Y9919" s="210">
        <f t="shared" si="778"/>
        <v>0.41104241696678673</v>
      </c>
      <c r="Z9919" s="211">
        <f t="shared" si="780"/>
        <v>0.44</v>
      </c>
      <c r="AA9919" s="178"/>
      <c r="AB9919" s="178"/>
      <c r="AC9919" s="178"/>
    </row>
    <row r="9920" spans="2:29" x14ac:dyDescent="0.35">
      <c r="B9920" s="222">
        <v>999700</v>
      </c>
      <c r="C9920" s="208">
        <v>430394</v>
      </c>
      <c r="D9920" s="309">
        <v>23671.67</v>
      </c>
      <c r="E9920" s="206">
        <v>34431.519999999997</v>
      </c>
      <c r="F9920" s="206">
        <v>38735.46</v>
      </c>
      <c r="G9920" s="205">
        <f t="shared" si="781"/>
        <v>0.43052315694708415</v>
      </c>
      <c r="H9920" s="207">
        <f t="shared" si="782"/>
        <v>0.45</v>
      </c>
      <c r="I9920" s="213">
        <v>410924</v>
      </c>
      <c r="J9920" s="213">
        <v>22600.82</v>
      </c>
      <c r="K9920" s="212">
        <v>32873.919999999998</v>
      </c>
      <c r="L9920" s="212">
        <v>36983.160000000003</v>
      </c>
      <c r="M9920" s="239">
        <f t="shared" si="779"/>
        <v>0.51529999999998832</v>
      </c>
      <c r="N9920" s="239"/>
      <c r="O9920" s="178"/>
      <c r="P9920" s="178"/>
      <c r="Q9920" s="178"/>
      <c r="R9920" s="178"/>
      <c r="S9920" s="178"/>
      <c r="T9920" s="178"/>
      <c r="U9920" s="178"/>
      <c r="V9920" s="178"/>
      <c r="W9920" s="178"/>
      <c r="X9920" s="178"/>
      <c r="Y9920" s="210">
        <f t="shared" si="778"/>
        <v>0.41104731419425827</v>
      </c>
      <c r="Z9920" s="211">
        <f t="shared" si="780"/>
        <v>0.46</v>
      </c>
      <c r="AA9920" s="178"/>
      <c r="AB9920" s="178"/>
      <c r="AC9920" s="178"/>
    </row>
    <row r="9921" spans="2:29" x14ac:dyDescent="0.35">
      <c r="B9921" s="222">
        <v>999800</v>
      </c>
      <c r="C9921" s="208">
        <v>430439</v>
      </c>
      <c r="D9921" s="309">
        <v>23674.14</v>
      </c>
      <c r="E9921" s="206">
        <v>34435.120000000003</v>
      </c>
      <c r="F9921" s="206">
        <v>38739.51</v>
      </c>
      <c r="G9921" s="205">
        <f t="shared" si="781"/>
        <v>0.43052510502100422</v>
      </c>
      <c r="H9921" s="207">
        <f t="shared" si="782"/>
        <v>0.45</v>
      </c>
      <c r="I9921" s="213">
        <v>410968</v>
      </c>
      <c r="J9921" s="213">
        <v>22603.24</v>
      </c>
      <c r="K9921" s="212">
        <v>32877.440000000002</v>
      </c>
      <c r="L9921" s="212">
        <v>36987.120000000003</v>
      </c>
      <c r="M9921" s="239">
        <f t="shared" si="779"/>
        <v>0.51520000000025901</v>
      </c>
      <c r="N9921" s="239"/>
      <c r="O9921" s="178"/>
      <c r="P9921" s="178"/>
      <c r="Q9921" s="178"/>
      <c r="R9921" s="178"/>
      <c r="S9921" s="178"/>
      <c r="T9921" s="178"/>
      <c r="U9921" s="178"/>
      <c r="V9921" s="178"/>
      <c r="W9921" s="178"/>
      <c r="X9921" s="178"/>
      <c r="Y9921" s="210">
        <f t="shared" si="778"/>
        <v>0.41105021004200842</v>
      </c>
      <c r="Z9921" s="211">
        <f t="shared" si="780"/>
        <v>0.44</v>
      </c>
      <c r="AA9921" s="178"/>
      <c r="AB9921" s="178"/>
      <c r="AC9921" s="178"/>
    </row>
    <row r="9922" spans="2:29" x14ac:dyDescent="0.35">
      <c r="B9922" s="222">
        <v>999900</v>
      </c>
      <c r="C9922" s="208">
        <v>430484</v>
      </c>
      <c r="D9922" s="309">
        <v>23676.62</v>
      </c>
      <c r="E9922" s="206">
        <v>34438.720000000001</v>
      </c>
      <c r="F9922" s="206">
        <v>38743.56</v>
      </c>
      <c r="G9922" s="205">
        <f t="shared" si="781"/>
        <v>0.43052705270527053</v>
      </c>
      <c r="H9922" s="207">
        <f t="shared" si="782"/>
        <v>0.45</v>
      </c>
      <c r="I9922" s="213">
        <v>411014</v>
      </c>
      <c r="J9922" s="213">
        <v>22605.77</v>
      </c>
      <c r="K9922" s="212">
        <v>32881.120000000003</v>
      </c>
      <c r="L9922" s="212">
        <v>36991.26</v>
      </c>
      <c r="M9922" s="239">
        <f t="shared" si="779"/>
        <v>0.5152999999999156</v>
      </c>
      <c r="N9922" s="239"/>
      <c r="O9922" s="178"/>
      <c r="P9922" s="178"/>
      <c r="Q9922" s="178"/>
      <c r="R9922" s="178"/>
      <c r="S9922" s="178"/>
      <c r="T9922" s="178"/>
      <c r="U9922" s="178"/>
      <c r="V9922" s="178"/>
      <c r="W9922" s="178"/>
      <c r="X9922" s="178"/>
      <c r="Y9922" s="210">
        <f t="shared" si="778"/>
        <v>0.41105510551055108</v>
      </c>
      <c r="Z9922" s="211">
        <f t="shared" si="780"/>
        <v>0.46</v>
      </c>
      <c r="AA9922" s="178"/>
      <c r="AB9922" s="178"/>
      <c r="AC9922" s="178"/>
    </row>
    <row r="9923" spans="2:29" x14ac:dyDescent="0.35">
      <c r="B9923" s="222">
        <v>1000000</v>
      </c>
      <c r="C9923" s="208">
        <v>430529</v>
      </c>
      <c r="D9923" s="309">
        <v>23679.09</v>
      </c>
      <c r="E9923" s="206">
        <v>34442.32</v>
      </c>
      <c r="F9923" s="206">
        <v>38747.61</v>
      </c>
      <c r="G9923" s="205">
        <f t="shared" si="781"/>
        <v>0.430529</v>
      </c>
      <c r="H9923" s="207">
        <f t="shared" si="782"/>
        <v>0.45</v>
      </c>
      <c r="I9923" s="213">
        <v>411058</v>
      </c>
      <c r="J9923" s="213">
        <v>22608.19</v>
      </c>
      <c r="K9923" s="212">
        <v>32884.639999999999</v>
      </c>
      <c r="L9923" s="212">
        <v>36995.22</v>
      </c>
      <c r="M9923" s="239">
        <f t="shared" si="779"/>
        <v>0.51520000000018629</v>
      </c>
      <c r="N9923" s="239"/>
      <c r="O9923" s="178"/>
      <c r="P9923" s="178"/>
      <c r="Q9923" s="178"/>
      <c r="R9923" s="178"/>
      <c r="S9923" s="178"/>
      <c r="T9923" s="178"/>
      <c r="U9923" s="178"/>
      <c r="V9923" s="178"/>
      <c r="W9923" s="178"/>
      <c r="X9923" s="178"/>
      <c r="Y9923" s="210">
        <f t="shared" si="778"/>
        <v>0.41105799999999998</v>
      </c>
      <c r="Z9923" s="211">
        <f t="shared" si="780"/>
        <v>0.44</v>
      </c>
      <c r="AA9923" s="178"/>
      <c r="AB9923" s="178"/>
      <c r="AC9923" s="178"/>
    </row>
    <row r="9924" spans="2:29" x14ac:dyDescent="0.35">
      <c r="B9924" s="222">
        <v>1000100</v>
      </c>
      <c r="C9924" s="208">
        <v>430574</v>
      </c>
      <c r="D9924" s="309">
        <v>23681.57</v>
      </c>
      <c r="E9924" s="206">
        <v>34445.919999999998</v>
      </c>
      <c r="F9924" s="206">
        <v>38751.660000000003</v>
      </c>
      <c r="G9924" s="205">
        <f t="shared" si="781"/>
        <v>0.43053094690530946</v>
      </c>
      <c r="H9924" s="207">
        <f t="shared" si="782"/>
        <v>0.45</v>
      </c>
      <c r="I9924" s="213">
        <v>411104</v>
      </c>
      <c r="J9924" s="213">
        <v>22610.720000000001</v>
      </c>
      <c r="K9924" s="212">
        <v>32888.32</v>
      </c>
      <c r="L9924" s="212">
        <v>36999.360000000001</v>
      </c>
      <c r="M9924" s="239">
        <f t="shared" si="779"/>
        <v>0.51529999999984288</v>
      </c>
      <c r="N9924" s="239"/>
      <c r="O9924" s="178"/>
      <c r="P9924" s="178"/>
      <c r="Q9924" s="178"/>
      <c r="R9924" s="178"/>
      <c r="S9924" s="178"/>
      <c r="T9924" s="178"/>
      <c r="U9924" s="178"/>
      <c r="V9924" s="178"/>
      <c r="W9924" s="178"/>
      <c r="X9924" s="178"/>
      <c r="Y9924" s="210">
        <f t="shared" si="778"/>
        <v>0.41106289371062893</v>
      </c>
      <c r="Z9924" s="211">
        <f t="shared" si="780"/>
        <v>0.46</v>
      </c>
      <c r="AA9924" s="178"/>
      <c r="AB9924" s="178"/>
      <c r="AC9924" s="178"/>
    </row>
    <row r="9925" spans="2:29" x14ac:dyDescent="0.35">
      <c r="B9925" s="222"/>
      <c r="C9925" s="209">
        <v>430619</v>
      </c>
      <c r="D9925" s="310">
        <v>23684.04</v>
      </c>
      <c r="E9925" s="205">
        <v>34449.519999999997</v>
      </c>
      <c r="F9925" s="205">
        <v>38755.71</v>
      </c>
      <c r="G9925" s="205"/>
      <c r="H9925" s="205"/>
      <c r="I9925" s="225">
        <v>411148</v>
      </c>
      <c r="J9925" s="214">
        <v>22613.14</v>
      </c>
      <c r="K9925" s="214">
        <v>32891.839999999997</v>
      </c>
      <c r="L9925" s="215">
        <v>37003.32</v>
      </c>
      <c r="M9925" s="239"/>
      <c r="N9925" s="239"/>
      <c r="O9925" s="178"/>
      <c r="P9925" s="178"/>
      <c r="Q9925" s="178"/>
      <c r="R9925" s="178"/>
      <c r="S9925" s="178"/>
      <c r="T9925" s="178"/>
      <c r="U9925" s="178"/>
      <c r="V9925" s="178"/>
      <c r="W9925" s="178"/>
      <c r="X9925" s="178"/>
      <c r="AA9925" s="178"/>
      <c r="AB9925" s="178"/>
      <c r="AC9925" s="178"/>
    </row>
    <row r="9926" spans="2:29" x14ac:dyDescent="0.35">
      <c r="B9926" s="222"/>
      <c r="C9926" s="209">
        <v>430664</v>
      </c>
      <c r="D9926" s="310">
        <v>23686.52</v>
      </c>
      <c r="E9926" s="205">
        <v>34453.120000000003</v>
      </c>
      <c r="F9926" s="205">
        <v>38759.760000000002</v>
      </c>
      <c r="G9926" s="205"/>
      <c r="H9926" s="205"/>
      <c r="I9926" s="225">
        <v>411194</v>
      </c>
      <c r="J9926" s="214">
        <v>22615.67</v>
      </c>
      <c r="K9926" s="214">
        <v>32895.519999999997</v>
      </c>
      <c r="L9926" s="215">
        <v>37007.46</v>
      </c>
      <c r="M9926" s="239"/>
      <c r="N9926" s="239"/>
      <c r="O9926" s="178"/>
      <c r="P9926" s="178"/>
      <c r="Q9926" s="178"/>
      <c r="R9926" s="178"/>
      <c r="S9926" s="178"/>
      <c r="T9926" s="178"/>
      <c r="U9926" s="178"/>
      <c r="V9926" s="178"/>
      <c r="W9926" s="178"/>
      <c r="X9926" s="178"/>
      <c r="AA9926" s="178"/>
      <c r="AB9926" s="178"/>
      <c r="AC9926" s="178"/>
    </row>
    <row r="9927" spans="2:29" x14ac:dyDescent="0.35">
      <c r="B9927" s="222"/>
      <c r="C9927" s="209">
        <v>430709</v>
      </c>
      <c r="D9927" s="310">
        <v>23688.99</v>
      </c>
      <c r="E9927" s="205">
        <v>34456.720000000001</v>
      </c>
      <c r="F9927" s="205">
        <v>38763.81</v>
      </c>
      <c r="G9927" s="205"/>
      <c r="H9927" s="205"/>
      <c r="I9927" s="225">
        <v>411238</v>
      </c>
      <c r="J9927" s="214">
        <v>22618.09</v>
      </c>
      <c r="K9927" s="214">
        <v>32899.040000000001</v>
      </c>
      <c r="L9927" s="215">
        <v>37011.42</v>
      </c>
      <c r="M9927" s="239"/>
      <c r="N9927" s="239"/>
      <c r="O9927" s="178"/>
      <c r="P9927" s="178"/>
      <c r="Q9927" s="178"/>
      <c r="R9927" s="178"/>
      <c r="S9927" s="178"/>
      <c r="T9927" s="178"/>
      <c r="U9927" s="178"/>
      <c r="V9927" s="178"/>
      <c r="W9927" s="178"/>
      <c r="X9927" s="178"/>
      <c r="AA9927" s="178"/>
      <c r="AB9927" s="178"/>
      <c r="AC9927" s="178"/>
    </row>
    <row r="9928" spans="2:29" x14ac:dyDescent="0.35">
      <c r="B9928" s="222"/>
      <c r="C9928" s="209">
        <v>430754</v>
      </c>
      <c r="D9928" s="310">
        <v>23691.47</v>
      </c>
      <c r="E9928" s="205">
        <v>34460.32</v>
      </c>
      <c r="F9928" s="205">
        <v>38767.86</v>
      </c>
      <c r="G9928" s="205"/>
      <c r="H9928" s="205"/>
      <c r="I9928" s="225">
        <v>411284</v>
      </c>
      <c r="J9928" s="214">
        <v>22620.62</v>
      </c>
      <c r="K9928" s="214">
        <v>32902.720000000001</v>
      </c>
      <c r="L9928" s="215">
        <v>37015.56</v>
      </c>
      <c r="M9928" s="239"/>
      <c r="N9928" s="239"/>
      <c r="O9928" s="178"/>
      <c r="P9928" s="178"/>
      <c r="Q9928" s="178"/>
      <c r="R9928" s="178"/>
      <c r="S9928" s="178"/>
      <c r="T9928" s="178"/>
      <c r="U9928" s="178"/>
      <c r="V9928" s="178"/>
      <c r="W9928" s="178"/>
      <c r="X9928" s="178"/>
      <c r="AA9928" s="178"/>
      <c r="AB9928" s="178"/>
      <c r="AC9928" s="178"/>
    </row>
    <row r="9929" spans="2:29" x14ac:dyDescent="0.35">
      <c r="B9929" s="222"/>
      <c r="C9929" s="209">
        <v>430799</v>
      </c>
      <c r="D9929" s="310">
        <v>23693.94</v>
      </c>
      <c r="E9929" s="205">
        <v>34463.919999999998</v>
      </c>
      <c r="F9929" s="205">
        <v>38771.910000000003</v>
      </c>
      <c r="G9929" s="205"/>
      <c r="H9929" s="205"/>
      <c r="M9929" s="239"/>
      <c r="N9929" s="239"/>
      <c r="O9929" s="178"/>
      <c r="P9929" s="178"/>
      <c r="Q9929" s="178"/>
      <c r="R9929" s="178"/>
      <c r="S9929" s="178"/>
      <c r="T9929" s="178"/>
      <c r="U9929" s="178"/>
      <c r="V9929" s="178"/>
      <c r="W9929" s="178"/>
      <c r="X9929" s="178"/>
      <c r="AA9929" s="178"/>
      <c r="AB9929" s="178"/>
      <c r="AC9929" s="178"/>
    </row>
    <row r="9930" spans="2:29" x14ac:dyDescent="0.35">
      <c r="B9930" s="222"/>
      <c r="C9930" s="209">
        <v>430844</v>
      </c>
      <c r="D9930" s="310">
        <v>23696.42</v>
      </c>
      <c r="E9930" s="205">
        <v>34467.519999999997</v>
      </c>
      <c r="F9930" s="205">
        <v>38775.96</v>
      </c>
      <c r="G9930" s="205"/>
      <c r="H9930" s="205"/>
      <c r="M9930" s="239"/>
      <c r="N9930" s="239"/>
      <c r="O9930" s="178"/>
      <c r="P9930" s="178"/>
      <c r="Q9930" s="178"/>
      <c r="R9930" s="178"/>
      <c r="S9930" s="178"/>
      <c r="T9930" s="178"/>
      <c r="U9930" s="178"/>
      <c r="V9930" s="178"/>
      <c r="W9930" s="178"/>
      <c r="X9930" s="178"/>
      <c r="AA9930" s="178"/>
      <c r="AB9930" s="178"/>
      <c r="AC9930" s="178"/>
    </row>
    <row r="9931" spans="2:29" x14ac:dyDescent="0.35">
      <c r="B9931" s="222"/>
      <c r="C9931" s="209">
        <v>430889</v>
      </c>
      <c r="D9931" s="310">
        <v>23698.89</v>
      </c>
      <c r="E9931" s="205">
        <v>34471.120000000003</v>
      </c>
      <c r="F9931" s="205">
        <v>38780.01</v>
      </c>
      <c r="G9931" s="205"/>
      <c r="H9931" s="205"/>
      <c r="M9931" s="239"/>
      <c r="N9931" s="239"/>
      <c r="O9931" s="178"/>
      <c r="P9931" s="178"/>
      <c r="Q9931" s="178"/>
      <c r="R9931" s="178"/>
      <c r="S9931" s="178"/>
      <c r="T9931" s="178"/>
      <c r="U9931" s="178"/>
      <c r="V9931" s="178"/>
      <c r="W9931" s="178"/>
      <c r="X9931" s="178"/>
      <c r="AA9931" s="178"/>
      <c r="AB9931" s="178"/>
      <c r="AC9931" s="178"/>
    </row>
    <row r="9932" spans="2:29" x14ac:dyDescent="0.35">
      <c r="B9932" s="222"/>
      <c r="C9932" s="209">
        <v>430934</v>
      </c>
      <c r="D9932" s="310">
        <v>23701.37</v>
      </c>
      <c r="E9932" s="205">
        <v>34474.720000000001</v>
      </c>
      <c r="F9932" s="205">
        <v>38784.06</v>
      </c>
      <c r="G9932" s="205"/>
      <c r="H9932" s="205"/>
      <c r="M9932" s="239"/>
      <c r="N9932" s="239"/>
      <c r="O9932" s="178"/>
      <c r="P9932" s="178"/>
      <c r="Q9932" s="178"/>
      <c r="R9932" s="178"/>
      <c r="S9932" s="178"/>
      <c r="T9932" s="178"/>
      <c r="U9932" s="178"/>
      <c r="V9932" s="178"/>
      <c r="W9932" s="178"/>
      <c r="X9932" s="178"/>
      <c r="AA9932" s="178"/>
      <c r="AB9932" s="178"/>
      <c r="AC9932" s="178"/>
    </row>
    <row r="9933" spans="2:29" x14ac:dyDescent="0.35">
      <c r="B9933" s="222"/>
      <c r="C9933" s="209">
        <v>430979</v>
      </c>
      <c r="D9933" s="310">
        <v>23703.84</v>
      </c>
      <c r="E9933" s="205">
        <v>34478.32</v>
      </c>
      <c r="F9933" s="205">
        <v>38788.11</v>
      </c>
      <c r="G9933" s="205"/>
      <c r="H9933" s="205"/>
      <c r="M9933" s="239"/>
      <c r="N9933" s="239"/>
      <c r="O9933" s="178"/>
      <c r="P9933" s="178"/>
      <c r="Q9933" s="178"/>
      <c r="R9933" s="178"/>
      <c r="S9933" s="178"/>
      <c r="T9933" s="178"/>
      <c r="U9933" s="178"/>
      <c r="V9933" s="178"/>
      <c r="W9933" s="178"/>
      <c r="X9933" s="178"/>
      <c r="AA9933" s="178"/>
      <c r="AB9933" s="178"/>
      <c r="AC9933" s="178"/>
    </row>
    <row r="9934" spans="2:29" x14ac:dyDescent="0.35">
      <c r="B9934" s="222"/>
      <c r="C9934" s="209">
        <v>431024</v>
      </c>
      <c r="D9934" s="310">
        <v>23706.32</v>
      </c>
      <c r="E9934" s="205">
        <v>34481.919999999998</v>
      </c>
      <c r="F9934" s="205">
        <v>38792.160000000003</v>
      </c>
      <c r="G9934" s="205"/>
      <c r="H9934" s="205"/>
      <c r="M9934" s="239"/>
      <c r="N9934" s="239"/>
      <c r="O9934" s="178"/>
      <c r="P9934" s="178"/>
      <c r="Q9934" s="178"/>
      <c r="R9934" s="178"/>
      <c r="S9934" s="178"/>
      <c r="T9934" s="178"/>
      <c r="U9934" s="178"/>
      <c r="V9934" s="178"/>
      <c r="W9934" s="178"/>
      <c r="X9934" s="178"/>
      <c r="AA9934" s="178"/>
      <c r="AB9934" s="178"/>
      <c r="AC9934" s="178"/>
    </row>
    <row r="9935" spans="2:29" x14ac:dyDescent="0.35">
      <c r="B9935" s="222"/>
      <c r="C9935" s="209">
        <v>431069</v>
      </c>
      <c r="D9935" s="310">
        <v>23708.79</v>
      </c>
      <c r="E9935" s="205">
        <v>34485.519999999997</v>
      </c>
      <c r="F9935" s="205">
        <v>38796.21</v>
      </c>
      <c r="G9935" s="205"/>
      <c r="H9935" s="205"/>
      <c r="M9935" s="239"/>
      <c r="N9935" s="239"/>
      <c r="O9935" s="178"/>
      <c r="P9935" s="178"/>
      <c r="Q9935" s="178"/>
      <c r="R9935" s="178"/>
      <c r="S9935" s="178"/>
      <c r="T9935" s="178"/>
      <c r="U9935" s="178"/>
      <c r="V9935" s="178"/>
      <c r="W9935" s="178"/>
      <c r="X9935" s="178"/>
      <c r="AA9935" s="178"/>
      <c r="AB9935" s="178"/>
      <c r="AC9935" s="178"/>
    </row>
    <row r="9936" spans="2:29" x14ac:dyDescent="0.35">
      <c r="B9936" s="222"/>
      <c r="C9936" s="209">
        <v>431114</v>
      </c>
      <c r="D9936" s="310">
        <v>23711.27</v>
      </c>
      <c r="E9936" s="205">
        <v>34489.120000000003</v>
      </c>
      <c r="F9936" s="205">
        <v>38800.26</v>
      </c>
      <c r="G9936" s="205"/>
      <c r="H9936" s="205"/>
      <c r="M9936" s="239"/>
      <c r="N9936" s="239"/>
      <c r="O9936" s="178"/>
      <c r="P9936" s="178"/>
      <c r="Q9936" s="178"/>
      <c r="R9936" s="178"/>
      <c r="S9936" s="178"/>
      <c r="T9936" s="178"/>
      <c r="U9936" s="178"/>
      <c r="V9936" s="178"/>
      <c r="W9936" s="178"/>
      <c r="X9936" s="178"/>
      <c r="AA9936" s="178"/>
      <c r="AB9936" s="178"/>
      <c r="AC9936" s="178"/>
    </row>
    <row r="9937" spans="2:29" x14ac:dyDescent="0.35">
      <c r="B9937" s="222"/>
      <c r="C9937" s="209">
        <v>431159</v>
      </c>
      <c r="D9937" s="310">
        <v>23713.74</v>
      </c>
      <c r="E9937" s="205">
        <v>34492.720000000001</v>
      </c>
      <c r="F9937" s="205">
        <v>38804.31</v>
      </c>
      <c r="G9937" s="205"/>
      <c r="H9937" s="205"/>
      <c r="M9937" s="239"/>
      <c r="N9937" s="239"/>
      <c r="O9937" s="178"/>
      <c r="P9937" s="178"/>
      <c r="Q9937" s="178"/>
      <c r="R9937" s="178"/>
      <c r="S9937" s="178"/>
      <c r="T9937" s="178"/>
      <c r="U9937" s="178"/>
      <c r="V9937" s="178"/>
      <c r="W9937" s="178"/>
      <c r="X9937" s="178"/>
      <c r="AA9937" s="178"/>
      <c r="AB9937" s="178"/>
      <c r="AC9937" s="178"/>
    </row>
    <row r="9938" spans="2:29" x14ac:dyDescent="0.35">
      <c r="B9938" s="222"/>
      <c r="C9938" s="209">
        <v>431204</v>
      </c>
      <c r="D9938" s="310">
        <v>23716.22</v>
      </c>
      <c r="E9938" s="205">
        <v>34496.32</v>
      </c>
      <c r="F9938" s="205">
        <v>38808.36</v>
      </c>
      <c r="G9938" s="205"/>
      <c r="H9938" s="205"/>
      <c r="M9938" s="239"/>
      <c r="N9938" s="239"/>
      <c r="O9938" s="178"/>
      <c r="P9938" s="178"/>
      <c r="Q9938" s="178"/>
      <c r="R9938" s="178"/>
      <c r="S9938" s="178"/>
      <c r="T9938" s="178"/>
      <c r="U9938" s="178"/>
      <c r="V9938" s="178"/>
      <c r="W9938" s="178"/>
      <c r="X9938" s="178"/>
      <c r="AA9938" s="178"/>
      <c r="AB9938" s="178"/>
      <c r="AC9938" s="178"/>
    </row>
    <row r="9939" spans="2:29" x14ac:dyDescent="0.35">
      <c r="B9939" s="222"/>
      <c r="C9939" s="209">
        <v>431249</v>
      </c>
      <c r="D9939" s="310">
        <v>23718.69</v>
      </c>
      <c r="E9939" s="205">
        <v>34499.919999999998</v>
      </c>
      <c r="F9939" s="205">
        <v>38812.410000000003</v>
      </c>
      <c r="G9939" s="205"/>
      <c r="H9939" s="205"/>
      <c r="M9939" s="239"/>
      <c r="N9939" s="239"/>
      <c r="O9939" s="178"/>
      <c r="P9939" s="178"/>
      <c r="Q9939" s="178"/>
      <c r="R9939" s="178"/>
      <c r="S9939" s="178"/>
      <c r="T9939" s="178"/>
      <c r="U9939" s="178"/>
      <c r="V9939" s="178"/>
      <c r="W9939" s="178"/>
      <c r="X9939" s="178"/>
      <c r="AA9939" s="178"/>
      <c r="AB9939" s="178"/>
      <c r="AC9939" s="178"/>
    </row>
    <row r="9940" spans="2:29" x14ac:dyDescent="0.35">
      <c r="B9940" s="222"/>
      <c r="C9940" s="209">
        <v>431294</v>
      </c>
      <c r="D9940" s="310">
        <v>23721.17</v>
      </c>
      <c r="E9940" s="205">
        <v>34503.519999999997</v>
      </c>
      <c r="F9940" s="205">
        <v>38816.46</v>
      </c>
      <c r="G9940" s="205"/>
      <c r="H9940" s="205"/>
      <c r="M9940" s="239"/>
      <c r="N9940" s="239"/>
      <c r="O9940" s="178"/>
      <c r="P9940" s="178"/>
      <c r="Q9940" s="178"/>
      <c r="R9940" s="178"/>
      <c r="S9940" s="178"/>
      <c r="T9940" s="178"/>
      <c r="U9940" s="178"/>
      <c r="V9940" s="178"/>
      <c r="W9940" s="178"/>
      <c r="X9940" s="178"/>
      <c r="AA9940" s="178"/>
      <c r="AB9940" s="178"/>
      <c r="AC9940" s="178"/>
    </row>
    <row r="9941" spans="2:29" x14ac:dyDescent="0.35">
      <c r="B9941" s="222"/>
      <c r="C9941" s="209">
        <v>431339</v>
      </c>
      <c r="D9941" s="310">
        <v>23723.64</v>
      </c>
      <c r="E9941" s="205">
        <v>34507.120000000003</v>
      </c>
      <c r="F9941" s="205">
        <v>38820.51</v>
      </c>
      <c r="G9941" s="205"/>
      <c r="H9941" s="205"/>
      <c r="M9941" s="239"/>
      <c r="N9941" s="239"/>
      <c r="O9941" s="178"/>
      <c r="P9941" s="178"/>
      <c r="Q9941" s="178"/>
      <c r="R9941" s="178"/>
      <c r="S9941" s="178"/>
      <c r="T9941" s="178"/>
      <c r="U9941" s="178"/>
      <c r="V9941" s="178"/>
      <c r="W9941" s="178"/>
      <c r="X9941" s="178"/>
      <c r="AA9941" s="178"/>
      <c r="AB9941" s="178"/>
      <c r="AC9941" s="178"/>
    </row>
    <row r="9942" spans="2:29" x14ac:dyDescent="0.35">
      <c r="B9942" s="222"/>
      <c r="C9942" s="209">
        <v>431384</v>
      </c>
      <c r="D9942" s="310">
        <v>23726.12</v>
      </c>
      <c r="E9942" s="205">
        <v>34510.720000000001</v>
      </c>
      <c r="F9942" s="205">
        <v>38824.559999999998</v>
      </c>
      <c r="G9942" s="205"/>
      <c r="H9942" s="205"/>
      <c r="M9942" s="239"/>
      <c r="N9942" s="239"/>
      <c r="O9942" s="178"/>
      <c r="P9942" s="178"/>
      <c r="Q9942" s="178"/>
      <c r="R9942" s="178"/>
      <c r="S9942" s="178"/>
      <c r="T9942" s="178"/>
      <c r="U9942" s="178"/>
      <c r="V9942" s="178"/>
      <c r="W9942" s="178"/>
      <c r="X9942" s="178"/>
      <c r="AA9942" s="178"/>
      <c r="AB9942" s="178"/>
      <c r="AC9942" s="178"/>
    </row>
    <row r="9943" spans="2:29" x14ac:dyDescent="0.35">
      <c r="B9943" s="222"/>
      <c r="C9943" s="209">
        <v>431429</v>
      </c>
      <c r="D9943" s="310">
        <v>23728.59</v>
      </c>
      <c r="E9943" s="205">
        <v>34514.32</v>
      </c>
      <c r="F9943" s="205">
        <v>38828.61</v>
      </c>
      <c r="G9943" s="205"/>
      <c r="H9943" s="205"/>
      <c r="M9943" s="239"/>
      <c r="N9943" s="239"/>
      <c r="O9943" s="178"/>
      <c r="P9943" s="178"/>
      <c r="Q9943" s="178"/>
      <c r="R9943" s="178"/>
      <c r="S9943" s="178"/>
      <c r="T9943" s="178"/>
      <c r="U9943" s="178"/>
      <c r="V9943" s="178"/>
      <c r="W9943" s="178"/>
      <c r="X9943" s="178"/>
      <c r="AA9943" s="178"/>
      <c r="AB9943" s="178"/>
      <c r="AC9943" s="178"/>
    </row>
    <row r="9944" spans="2:29" x14ac:dyDescent="0.35">
      <c r="B9944" s="222"/>
      <c r="C9944" s="209">
        <v>431474</v>
      </c>
      <c r="D9944" s="310">
        <v>23731.07</v>
      </c>
      <c r="E9944" s="205">
        <v>34517.919999999998</v>
      </c>
      <c r="F9944" s="205">
        <v>38832.660000000003</v>
      </c>
      <c r="G9944" s="205"/>
      <c r="H9944" s="205"/>
      <c r="M9944" s="239"/>
      <c r="N9944" s="239"/>
      <c r="O9944" s="178"/>
      <c r="P9944" s="178"/>
      <c r="Q9944" s="178"/>
      <c r="R9944" s="178"/>
      <c r="S9944" s="178"/>
      <c r="T9944" s="178"/>
      <c r="U9944" s="178"/>
      <c r="V9944" s="178"/>
      <c r="W9944" s="178"/>
      <c r="X9944" s="178"/>
      <c r="AA9944" s="178"/>
      <c r="AB9944" s="178"/>
      <c r="AC9944" s="178"/>
    </row>
    <row r="9945" spans="2:29" x14ac:dyDescent="0.35">
      <c r="B9945" s="222"/>
      <c r="C9945" s="209">
        <v>431519</v>
      </c>
      <c r="D9945" s="310">
        <v>23733.54</v>
      </c>
      <c r="E9945" s="205">
        <v>34521.519999999997</v>
      </c>
      <c r="F9945" s="205">
        <v>38836.71</v>
      </c>
      <c r="G9945" s="205"/>
      <c r="H9945" s="205"/>
      <c r="M9945" s="239"/>
      <c r="N9945" s="239"/>
      <c r="O9945" s="178"/>
      <c r="P9945" s="178"/>
      <c r="Q9945" s="178"/>
      <c r="R9945" s="178"/>
      <c r="S9945" s="178"/>
      <c r="T9945" s="178"/>
      <c r="U9945" s="178"/>
      <c r="V9945" s="178"/>
      <c r="W9945" s="178"/>
      <c r="X9945" s="178"/>
      <c r="AA9945" s="178"/>
      <c r="AB9945" s="178"/>
      <c r="AC9945" s="178"/>
    </row>
    <row r="9946" spans="2:29" x14ac:dyDescent="0.35">
      <c r="B9946" s="222"/>
      <c r="C9946" s="209">
        <v>431564</v>
      </c>
      <c r="D9946" s="310">
        <v>23736.02</v>
      </c>
      <c r="E9946" s="205">
        <v>34525.120000000003</v>
      </c>
      <c r="F9946" s="205">
        <v>38840.76</v>
      </c>
      <c r="G9946" s="205"/>
      <c r="H9946" s="205"/>
      <c r="M9946" s="239"/>
      <c r="N9946" s="239"/>
      <c r="O9946" s="178"/>
      <c r="P9946" s="178"/>
      <c r="Q9946" s="178"/>
      <c r="R9946" s="178"/>
      <c r="S9946" s="178"/>
      <c r="T9946" s="178"/>
      <c r="U9946" s="178"/>
      <c r="V9946" s="178"/>
      <c r="W9946" s="178"/>
      <c r="X9946" s="178"/>
      <c r="AA9946" s="178"/>
      <c r="AB9946" s="178"/>
      <c r="AC9946" s="178"/>
    </row>
    <row r="9947" spans="2:29" x14ac:dyDescent="0.35">
      <c r="B9947" s="222"/>
      <c r="C9947" s="209">
        <v>431609</v>
      </c>
      <c r="D9947" s="310">
        <v>23738.49</v>
      </c>
      <c r="E9947" s="205">
        <v>34528.720000000001</v>
      </c>
      <c r="F9947" s="205">
        <v>38844.81</v>
      </c>
      <c r="G9947" s="205"/>
      <c r="H9947" s="205"/>
      <c r="M9947" s="239"/>
      <c r="N9947" s="239"/>
      <c r="O9947" s="178"/>
      <c r="P9947" s="178"/>
      <c r="Q9947" s="178"/>
      <c r="R9947" s="178"/>
      <c r="S9947" s="178"/>
      <c r="T9947" s="178"/>
      <c r="U9947" s="178"/>
      <c r="V9947" s="178"/>
      <c r="W9947" s="178"/>
      <c r="X9947" s="178"/>
      <c r="AA9947" s="178"/>
      <c r="AB9947" s="178"/>
      <c r="AC9947" s="178"/>
    </row>
    <row r="9948" spans="2:29" x14ac:dyDescent="0.35">
      <c r="B9948" s="222"/>
      <c r="C9948" s="209">
        <v>431654</v>
      </c>
      <c r="D9948" s="310">
        <v>23740.97</v>
      </c>
      <c r="E9948" s="205">
        <v>34532.32</v>
      </c>
      <c r="F9948" s="205">
        <v>38848.86</v>
      </c>
      <c r="G9948" s="205"/>
      <c r="H9948" s="205"/>
      <c r="M9948" s="239"/>
      <c r="N9948" s="239"/>
      <c r="O9948" s="178"/>
      <c r="P9948" s="178"/>
      <c r="Q9948" s="178"/>
      <c r="R9948" s="178"/>
      <c r="S9948" s="178"/>
      <c r="T9948" s="178"/>
      <c r="U9948" s="178"/>
      <c r="V9948" s="178"/>
      <c r="W9948" s="178"/>
      <c r="X9948" s="178"/>
      <c r="AA9948" s="178"/>
      <c r="AB9948" s="178"/>
      <c r="AC9948" s="178"/>
    </row>
    <row r="9949" spans="2:29" x14ac:dyDescent="0.35">
      <c r="B9949" s="222"/>
      <c r="C9949" s="209">
        <v>431699</v>
      </c>
      <c r="D9949" s="310">
        <v>23743.439999999999</v>
      </c>
      <c r="E9949" s="205">
        <v>34535.919999999998</v>
      </c>
      <c r="F9949" s="205">
        <v>38852.910000000003</v>
      </c>
      <c r="G9949" s="205"/>
      <c r="H9949" s="205"/>
      <c r="M9949" s="239"/>
      <c r="N9949" s="239"/>
      <c r="O9949" s="178"/>
      <c r="P9949" s="178"/>
      <c r="Q9949" s="178"/>
      <c r="R9949" s="178"/>
      <c r="S9949" s="178"/>
      <c r="T9949" s="178"/>
      <c r="U9949" s="178"/>
      <c r="V9949" s="178"/>
      <c r="W9949" s="178"/>
      <c r="X9949" s="178"/>
      <c r="AA9949" s="178"/>
      <c r="AB9949" s="178"/>
      <c r="AC9949" s="178"/>
    </row>
    <row r="9950" spans="2:29" x14ac:dyDescent="0.35">
      <c r="B9950" s="222"/>
      <c r="C9950" s="209">
        <v>431744</v>
      </c>
      <c r="D9950" s="310">
        <v>23745.919999999998</v>
      </c>
      <c r="E9950" s="205">
        <v>34539.519999999997</v>
      </c>
      <c r="F9950" s="205">
        <v>38856.959999999999</v>
      </c>
      <c r="G9950" s="205"/>
      <c r="H9950" s="205"/>
      <c r="M9950" s="239"/>
      <c r="N9950" s="239"/>
      <c r="O9950" s="178"/>
      <c r="P9950" s="178"/>
      <c r="Q9950" s="178"/>
      <c r="R9950" s="178"/>
      <c r="S9950" s="178"/>
      <c r="T9950" s="178"/>
      <c r="U9950" s="178"/>
      <c r="V9950" s="178"/>
      <c r="W9950" s="178"/>
      <c r="X9950" s="178"/>
      <c r="AA9950" s="178"/>
      <c r="AB9950" s="178"/>
      <c r="AC9950" s="178"/>
    </row>
    <row r="9951" spans="2:29" x14ac:dyDescent="0.35">
      <c r="B9951" s="222"/>
      <c r="C9951" s="209">
        <v>431789</v>
      </c>
      <c r="D9951" s="310">
        <v>23748.39</v>
      </c>
      <c r="E9951" s="205">
        <v>34543.120000000003</v>
      </c>
      <c r="F9951" s="205">
        <v>38861.01</v>
      </c>
      <c r="G9951" s="205"/>
      <c r="H9951" s="205"/>
      <c r="M9951" s="239"/>
      <c r="N9951" s="239"/>
      <c r="O9951" s="178"/>
      <c r="P9951" s="178"/>
      <c r="Q9951" s="178"/>
      <c r="R9951" s="178"/>
      <c r="S9951" s="178"/>
      <c r="T9951" s="178"/>
      <c r="U9951" s="178"/>
      <c r="V9951" s="178"/>
      <c r="W9951" s="178"/>
      <c r="X9951" s="178"/>
      <c r="AA9951" s="178"/>
      <c r="AB9951" s="178"/>
      <c r="AC9951" s="178"/>
    </row>
    <row r="9952" spans="2:29" x14ac:dyDescent="0.35">
      <c r="B9952" s="222"/>
      <c r="C9952" s="209">
        <v>431834</v>
      </c>
      <c r="D9952" s="310">
        <v>23750.87</v>
      </c>
      <c r="E9952" s="205">
        <v>34546.720000000001</v>
      </c>
      <c r="F9952" s="205">
        <v>38865.06</v>
      </c>
      <c r="G9952" s="205"/>
      <c r="H9952" s="205"/>
      <c r="M9952" s="239"/>
      <c r="N9952" s="239"/>
      <c r="O9952" s="178"/>
      <c r="P9952" s="178"/>
      <c r="Q9952" s="178"/>
      <c r="R9952" s="178"/>
      <c r="S9952" s="178"/>
      <c r="T9952" s="178"/>
      <c r="U9952" s="178"/>
      <c r="V9952" s="178"/>
      <c r="W9952" s="178"/>
      <c r="X9952" s="178"/>
      <c r="AA9952" s="178"/>
      <c r="AB9952" s="178"/>
      <c r="AC9952" s="178"/>
    </row>
    <row r="9953" spans="2:29" x14ac:dyDescent="0.35">
      <c r="B9953" s="222"/>
      <c r="C9953" s="209">
        <v>431879</v>
      </c>
      <c r="D9953" s="310">
        <v>23753.34</v>
      </c>
      <c r="E9953" s="205">
        <v>34550.32</v>
      </c>
      <c r="F9953" s="205">
        <v>38869.11</v>
      </c>
      <c r="G9953" s="205"/>
      <c r="H9953" s="205"/>
      <c r="M9953" s="239"/>
      <c r="N9953" s="239"/>
      <c r="O9953" s="178"/>
      <c r="P9953" s="178"/>
      <c r="Q9953" s="178"/>
      <c r="R9953" s="178"/>
      <c r="S9953" s="178"/>
      <c r="T9953" s="178"/>
      <c r="U9953" s="178"/>
      <c r="V9953" s="178"/>
      <c r="W9953" s="178"/>
      <c r="X9953" s="178"/>
      <c r="AA9953" s="178"/>
      <c r="AB9953" s="178"/>
      <c r="AC9953" s="178"/>
    </row>
    <row r="9954" spans="2:29" x14ac:dyDescent="0.35">
      <c r="B9954" s="222"/>
      <c r="C9954" s="209">
        <v>431924</v>
      </c>
      <c r="D9954" s="310">
        <v>23755.82</v>
      </c>
      <c r="E9954" s="205">
        <v>34553.919999999998</v>
      </c>
      <c r="F9954" s="205">
        <v>38873.160000000003</v>
      </c>
      <c r="G9954" s="205"/>
      <c r="H9954" s="205"/>
      <c r="M9954" s="239"/>
      <c r="N9954" s="239"/>
      <c r="O9954" s="178"/>
      <c r="P9954" s="178"/>
      <c r="Q9954" s="178"/>
      <c r="R9954" s="178"/>
      <c r="S9954" s="178"/>
      <c r="T9954" s="178"/>
      <c r="U9954" s="178"/>
      <c r="V9954" s="178"/>
      <c r="W9954" s="178"/>
      <c r="X9954" s="178"/>
      <c r="AA9954" s="178"/>
      <c r="AB9954" s="178"/>
      <c r="AC9954" s="178"/>
    </row>
    <row r="9955" spans="2:29" x14ac:dyDescent="0.35">
      <c r="B9955" s="222"/>
      <c r="C9955" s="209">
        <v>431969</v>
      </c>
      <c r="D9955" s="310">
        <v>23758.29</v>
      </c>
      <c r="E9955" s="205">
        <v>34557.519999999997</v>
      </c>
      <c r="F9955" s="205">
        <v>38877.21</v>
      </c>
      <c r="G9955" s="205"/>
      <c r="H9955" s="205"/>
      <c r="M9955" s="239"/>
      <c r="N9955" s="239"/>
      <c r="O9955" s="178"/>
      <c r="P9955" s="178"/>
      <c r="Q9955" s="178"/>
      <c r="R9955" s="178"/>
      <c r="S9955" s="178"/>
      <c r="T9955" s="178"/>
      <c r="U9955" s="178"/>
      <c r="V9955" s="178"/>
      <c r="W9955" s="178"/>
      <c r="X9955" s="178"/>
      <c r="AA9955" s="178"/>
      <c r="AB9955" s="178"/>
      <c r="AC9955" s="178"/>
    </row>
    <row r="9956" spans="2:29" x14ac:dyDescent="0.35">
      <c r="B9956" s="222"/>
      <c r="C9956" s="209">
        <v>432014</v>
      </c>
      <c r="D9956" s="310">
        <v>23760.77</v>
      </c>
      <c r="E9956" s="205">
        <v>34561.120000000003</v>
      </c>
      <c r="F9956" s="205">
        <v>38881.26</v>
      </c>
      <c r="G9956" s="205"/>
      <c r="H9956" s="205"/>
      <c r="M9956" s="239"/>
      <c r="N9956" s="239"/>
      <c r="O9956" s="178"/>
      <c r="P9956" s="178"/>
      <c r="Q9956" s="178"/>
      <c r="R9956" s="178"/>
      <c r="S9956" s="178"/>
      <c r="T9956" s="178"/>
      <c r="U9956" s="178"/>
      <c r="V9956" s="178"/>
      <c r="W9956" s="178"/>
      <c r="X9956" s="178"/>
      <c r="AA9956" s="178"/>
      <c r="AB9956" s="178"/>
      <c r="AC9956" s="178"/>
    </row>
    <row r="9957" spans="2:29" x14ac:dyDescent="0.35">
      <c r="B9957" s="222"/>
      <c r="C9957" s="209">
        <v>432059</v>
      </c>
      <c r="D9957" s="310">
        <v>23763.24</v>
      </c>
      <c r="E9957" s="205">
        <v>34564.720000000001</v>
      </c>
      <c r="F9957" s="205">
        <v>38885.31</v>
      </c>
      <c r="G9957" s="205"/>
      <c r="H9957" s="205"/>
      <c r="M9957" s="239"/>
      <c r="N9957" s="239"/>
      <c r="O9957" s="178"/>
      <c r="P9957" s="178"/>
      <c r="Q9957" s="178"/>
      <c r="R9957" s="178"/>
      <c r="S9957" s="178"/>
      <c r="T9957" s="178"/>
      <c r="U9957" s="178"/>
      <c r="V9957" s="178"/>
      <c r="W9957" s="178"/>
      <c r="X9957" s="178"/>
      <c r="AA9957" s="178"/>
      <c r="AB9957" s="178"/>
      <c r="AC9957" s="178"/>
    </row>
    <row r="9958" spans="2:29" x14ac:dyDescent="0.35">
      <c r="B9958" s="222"/>
      <c r="C9958" s="209">
        <v>432104</v>
      </c>
      <c r="D9958" s="310">
        <v>23765.72</v>
      </c>
      <c r="E9958" s="205">
        <v>34568.32</v>
      </c>
      <c r="F9958" s="205">
        <v>38889.360000000001</v>
      </c>
      <c r="G9958" s="205"/>
      <c r="H9958" s="205"/>
      <c r="M9958" s="239"/>
      <c r="N9958" s="239"/>
      <c r="O9958" s="178"/>
      <c r="P9958" s="178"/>
      <c r="Q9958" s="178"/>
      <c r="R9958" s="178"/>
      <c r="S9958" s="178"/>
      <c r="T9958" s="178"/>
      <c r="U9958" s="178"/>
      <c r="V9958" s="178"/>
      <c r="W9958" s="178"/>
      <c r="X9958" s="178"/>
      <c r="AA9958" s="178"/>
      <c r="AB9958" s="178"/>
      <c r="AC9958" s="178"/>
    </row>
    <row r="9959" spans="2:29" x14ac:dyDescent="0.35">
      <c r="B9959" s="222"/>
      <c r="C9959" s="209">
        <v>432149</v>
      </c>
      <c r="D9959" s="310">
        <v>23768.19</v>
      </c>
      <c r="E9959" s="205">
        <v>34571.919999999998</v>
      </c>
      <c r="F9959" s="205">
        <v>38893.410000000003</v>
      </c>
      <c r="G9959" s="205"/>
      <c r="H9959" s="205"/>
      <c r="M9959" s="239"/>
      <c r="N9959" s="239"/>
      <c r="O9959" s="178"/>
      <c r="P9959" s="178"/>
      <c r="Q9959" s="178"/>
      <c r="R9959" s="178"/>
      <c r="S9959" s="178"/>
      <c r="T9959" s="178"/>
      <c r="U9959" s="178"/>
      <c r="V9959" s="178"/>
      <c r="W9959" s="178"/>
      <c r="X9959" s="178"/>
      <c r="AA9959" s="178"/>
      <c r="AB9959" s="178"/>
      <c r="AC9959" s="178"/>
    </row>
    <row r="9960" spans="2:29" x14ac:dyDescent="0.35">
      <c r="B9960" s="222"/>
      <c r="C9960" s="209">
        <v>432194</v>
      </c>
      <c r="D9960" s="310">
        <v>23770.67</v>
      </c>
      <c r="E9960" s="205">
        <v>34575.519999999997</v>
      </c>
      <c r="F9960" s="205">
        <v>38897.46</v>
      </c>
      <c r="G9960" s="205"/>
      <c r="H9960" s="205"/>
      <c r="M9960" s="239"/>
      <c r="N9960" s="239"/>
      <c r="O9960" s="178"/>
      <c r="P9960" s="178"/>
      <c r="Q9960" s="178"/>
      <c r="R9960" s="178"/>
      <c r="S9960" s="178"/>
      <c r="T9960" s="178"/>
      <c r="U9960" s="178"/>
      <c r="V9960" s="178"/>
      <c r="W9960" s="178"/>
      <c r="X9960" s="178"/>
      <c r="AA9960" s="178"/>
      <c r="AB9960" s="178"/>
      <c r="AC9960" s="178"/>
    </row>
    <row r="9961" spans="2:29" x14ac:dyDescent="0.35">
      <c r="B9961" s="222"/>
      <c r="C9961" s="209">
        <v>432239</v>
      </c>
      <c r="D9961" s="310">
        <v>23773.14</v>
      </c>
      <c r="E9961" s="205">
        <v>34579.120000000003</v>
      </c>
      <c r="F9961" s="205">
        <v>38901.51</v>
      </c>
      <c r="G9961" s="205"/>
      <c r="H9961" s="205"/>
      <c r="M9961" s="239"/>
      <c r="N9961" s="239"/>
      <c r="O9961" s="178"/>
      <c r="P9961" s="178"/>
      <c r="Q9961" s="178"/>
      <c r="R9961" s="178"/>
      <c r="S9961" s="178"/>
      <c r="T9961" s="178"/>
      <c r="U9961" s="178"/>
      <c r="V9961" s="178"/>
      <c r="W9961" s="178"/>
      <c r="X9961" s="178"/>
      <c r="AA9961" s="178"/>
      <c r="AB9961" s="178"/>
      <c r="AC9961" s="178"/>
    </row>
    <row r="9962" spans="2:29" x14ac:dyDescent="0.35">
      <c r="B9962" s="222"/>
      <c r="C9962" s="209">
        <v>432284</v>
      </c>
      <c r="D9962" s="310">
        <v>23775.62</v>
      </c>
      <c r="E9962" s="205">
        <v>34582.720000000001</v>
      </c>
      <c r="F9962" s="205">
        <v>38905.56</v>
      </c>
      <c r="G9962" s="205"/>
      <c r="H9962" s="205"/>
      <c r="M9962" s="239"/>
      <c r="N9962" s="239"/>
      <c r="O9962" s="178"/>
      <c r="P9962" s="178"/>
      <c r="Q9962" s="178"/>
      <c r="R9962" s="178"/>
      <c r="S9962" s="178"/>
      <c r="T9962" s="178"/>
      <c r="U9962" s="178"/>
      <c r="V9962" s="178"/>
      <c r="W9962" s="178"/>
      <c r="X9962" s="178"/>
      <c r="AA9962" s="178"/>
      <c r="AB9962" s="178"/>
      <c r="AC9962" s="178"/>
    </row>
    <row r="9963" spans="2:29" x14ac:dyDescent="0.35">
      <c r="B9963" s="222"/>
      <c r="C9963" s="209">
        <v>432329</v>
      </c>
      <c r="D9963" s="310">
        <v>23778.09</v>
      </c>
      <c r="E9963" s="205">
        <v>34586.32</v>
      </c>
      <c r="F9963" s="205">
        <v>38909.61</v>
      </c>
      <c r="G9963" s="205"/>
      <c r="H9963" s="205"/>
      <c r="M9963" s="239"/>
      <c r="N9963" s="239"/>
      <c r="O9963" s="178"/>
      <c r="P9963" s="178"/>
      <c r="Q9963" s="178"/>
      <c r="R9963" s="178"/>
      <c r="S9963" s="178"/>
      <c r="T9963" s="178"/>
      <c r="U9963" s="178"/>
      <c r="V9963" s="178"/>
      <c r="W9963" s="178"/>
      <c r="X9963" s="178"/>
      <c r="AA9963" s="178"/>
      <c r="AB9963" s="178"/>
      <c r="AC9963" s="178"/>
    </row>
    <row r="9964" spans="2:29" x14ac:dyDescent="0.35">
      <c r="B9964" s="222"/>
      <c r="C9964" s="209">
        <v>432374</v>
      </c>
      <c r="D9964" s="310">
        <v>23780.57</v>
      </c>
      <c r="E9964" s="205">
        <v>34589.919999999998</v>
      </c>
      <c r="F9964" s="205">
        <v>38913.660000000003</v>
      </c>
      <c r="G9964" s="205"/>
      <c r="H9964" s="205"/>
      <c r="M9964" s="239"/>
      <c r="N9964" s="239"/>
      <c r="O9964" s="178"/>
      <c r="P9964" s="178"/>
      <c r="Q9964" s="178"/>
      <c r="R9964" s="178"/>
      <c r="S9964" s="178"/>
      <c r="T9964" s="178"/>
      <c r="U9964" s="178"/>
      <c r="V9964" s="178"/>
      <c r="W9964" s="178"/>
      <c r="X9964" s="178"/>
      <c r="AA9964" s="178"/>
      <c r="AB9964" s="178"/>
      <c r="AC9964" s="178"/>
    </row>
    <row r="9965" spans="2:29" x14ac:dyDescent="0.35">
      <c r="B9965" s="222"/>
      <c r="C9965" s="209">
        <v>432419</v>
      </c>
      <c r="D9965" s="310">
        <v>23783.040000000001</v>
      </c>
      <c r="E9965" s="205">
        <v>34593.519999999997</v>
      </c>
      <c r="F9965" s="205">
        <v>38917.71</v>
      </c>
      <c r="G9965" s="205"/>
      <c r="H9965" s="205"/>
      <c r="M9965" s="239"/>
      <c r="N9965" s="239"/>
      <c r="O9965" s="178"/>
      <c r="P9965" s="178"/>
      <c r="Q9965" s="178"/>
      <c r="R9965" s="178"/>
      <c r="S9965" s="178"/>
      <c r="T9965" s="178"/>
      <c r="U9965" s="178"/>
      <c r="V9965" s="178"/>
      <c r="W9965" s="178"/>
      <c r="X9965" s="178"/>
      <c r="AA9965" s="178"/>
      <c r="AB9965" s="178"/>
      <c r="AC9965" s="178"/>
    </row>
    <row r="9966" spans="2:29" x14ac:dyDescent="0.35">
      <c r="B9966" s="222"/>
      <c r="C9966" s="209"/>
      <c r="D9966" s="310"/>
      <c r="E9966" s="205"/>
      <c r="F9966" s="205"/>
      <c r="G9966" s="205"/>
      <c r="H9966" s="205"/>
      <c r="M9966" s="239"/>
      <c r="N9966" s="239"/>
      <c r="O9966" s="178"/>
      <c r="P9966" s="178"/>
      <c r="Q9966" s="178"/>
      <c r="R9966" s="178"/>
      <c r="S9966" s="178"/>
      <c r="T9966" s="178"/>
      <c r="U9966" s="178"/>
      <c r="V9966" s="178"/>
      <c r="W9966" s="178"/>
      <c r="X9966" s="178"/>
      <c r="AA9966" s="178"/>
      <c r="AB9966" s="178"/>
      <c r="AC9966" s="178"/>
    </row>
    <row r="9967" spans="2:29" x14ac:dyDescent="0.35">
      <c r="B9967" s="222"/>
      <c r="C9967" s="209"/>
      <c r="D9967" s="310"/>
      <c r="E9967" s="205"/>
      <c r="F9967" s="205"/>
      <c r="G9967" s="205"/>
      <c r="H9967" s="205"/>
      <c r="M9967" s="239"/>
      <c r="N9967" s="239"/>
      <c r="O9967" s="178"/>
      <c r="P9967" s="178"/>
      <c r="Q9967" s="178"/>
      <c r="R9967" s="178"/>
      <c r="S9967" s="178"/>
      <c r="T9967" s="178"/>
      <c r="U9967" s="178"/>
      <c r="V9967" s="178"/>
      <c r="W9967" s="178"/>
      <c r="X9967" s="178"/>
      <c r="AA9967" s="178"/>
      <c r="AB9967" s="178"/>
      <c r="AC9967" s="178"/>
    </row>
    <row r="9968" spans="2:29" x14ac:dyDescent="0.35">
      <c r="B9968" s="222"/>
      <c r="C9968" s="209"/>
      <c r="D9968" s="310"/>
      <c r="E9968" s="205"/>
      <c r="F9968" s="205"/>
      <c r="G9968" s="205"/>
      <c r="H9968" s="205"/>
      <c r="M9968" s="239"/>
      <c r="N9968" s="239"/>
      <c r="O9968" s="178"/>
      <c r="P9968" s="178"/>
      <c r="Q9968" s="178"/>
      <c r="R9968" s="178"/>
      <c r="S9968" s="178"/>
      <c r="T9968" s="178"/>
      <c r="U9968" s="178"/>
      <c r="V9968" s="178"/>
      <c r="W9968" s="178"/>
      <c r="X9968" s="178"/>
      <c r="AA9968" s="178"/>
      <c r="AB9968" s="178"/>
      <c r="AC9968" s="178"/>
    </row>
    <row r="9969" spans="2:29" x14ac:dyDescent="0.35">
      <c r="B9969" s="222"/>
      <c r="C9969" s="209"/>
      <c r="D9969" s="310"/>
      <c r="E9969" s="205"/>
      <c r="F9969" s="205"/>
      <c r="G9969" s="205"/>
      <c r="H9969" s="205"/>
      <c r="M9969" s="239"/>
      <c r="N9969" s="239"/>
      <c r="O9969" s="178"/>
      <c r="P9969" s="178"/>
      <c r="Q9969" s="178"/>
      <c r="R9969" s="178"/>
      <c r="S9969" s="178"/>
      <c r="T9969" s="178"/>
      <c r="U9969" s="178"/>
      <c r="V9969" s="178"/>
      <c r="W9969" s="178"/>
      <c r="X9969" s="178"/>
      <c r="AA9969" s="178"/>
      <c r="AB9969" s="178"/>
      <c r="AC9969" s="178"/>
    </row>
    <row r="9970" spans="2:29" x14ac:dyDescent="0.25">
      <c r="M9970" s="239"/>
      <c r="N9970" s="239"/>
      <c r="O9970" s="178"/>
      <c r="P9970" s="178"/>
      <c r="Q9970" s="178"/>
      <c r="R9970" s="178"/>
      <c r="S9970" s="178"/>
      <c r="T9970" s="178"/>
      <c r="U9970" s="178"/>
      <c r="V9970" s="178"/>
      <c r="W9970" s="178"/>
      <c r="X9970" s="178"/>
      <c r="AA9970" s="178"/>
      <c r="AB9970" s="178"/>
      <c r="AC9970" s="178"/>
    </row>
    <row r="9971" spans="2:29" x14ac:dyDescent="0.25">
      <c r="M9971" s="239"/>
      <c r="N9971" s="239"/>
      <c r="O9971" s="178"/>
      <c r="P9971" s="178"/>
      <c r="Q9971" s="178"/>
      <c r="R9971" s="178"/>
      <c r="S9971" s="178"/>
      <c r="T9971" s="178"/>
      <c r="U9971" s="178"/>
      <c r="V9971" s="178"/>
      <c r="W9971" s="178"/>
      <c r="X9971" s="178"/>
      <c r="AA9971" s="178"/>
      <c r="AB9971" s="178"/>
      <c r="AC9971" s="178"/>
    </row>
    <row r="9972" spans="2:29" x14ac:dyDescent="0.25">
      <c r="M9972" s="239"/>
      <c r="N9972" s="239"/>
      <c r="O9972" s="178"/>
      <c r="P9972" s="178"/>
      <c r="Q9972" s="178"/>
      <c r="R9972" s="178"/>
      <c r="S9972" s="178"/>
      <c r="T9972" s="178"/>
      <c r="U9972" s="178"/>
      <c r="V9972" s="178"/>
      <c r="W9972" s="178"/>
      <c r="X9972" s="178"/>
      <c r="AA9972" s="178"/>
      <c r="AB9972" s="178"/>
      <c r="AC9972" s="178"/>
    </row>
    <row r="9973" spans="2:29" x14ac:dyDescent="0.25">
      <c r="M9973" s="239"/>
      <c r="N9973" s="239"/>
      <c r="O9973" s="178"/>
      <c r="P9973" s="178"/>
      <c r="Q9973" s="178"/>
      <c r="R9973" s="178"/>
      <c r="S9973" s="178"/>
      <c r="T9973" s="178"/>
      <c r="U9973" s="178"/>
      <c r="V9973" s="178"/>
      <c r="W9973" s="178"/>
      <c r="X9973" s="178"/>
      <c r="AA9973" s="178"/>
      <c r="AB9973" s="178"/>
      <c r="AC9973" s="178"/>
    </row>
    <row r="9974" spans="2:29" x14ac:dyDescent="0.25">
      <c r="M9974" s="239"/>
      <c r="N9974" s="239"/>
      <c r="O9974" s="178"/>
      <c r="P9974" s="178"/>
      <c r="Q9974" s="178"/>
      <c r="R9974" s="178"/>
      <c r="S9974" s="178"/>
      <c r="T9974" s="178"/>
      <c r="U9974" s="178"/>
      <c r="V9974" s="178"/>
      <c r="W9974" s="178"/>
      <c r="X9974" s="178"/>
      <c r="AA9974" s="178"/>
      <c r="AB9974" s="178"/>
      <c r="AC9974" s="178"/>
    </row>
    <row r="9975" spans="2:29" x14ac:dyDescent="0.25">
      <c r="M9975" s="239"/>
      <c r="N9975" s="239"/>
      <c r="O9975" s="178"/>
      <c r="P9975" s="178"/>
      <c r="Q9975" s="178"/>
      <c r="R9975" s="178"/>
      <c r="S9975" s="178"/>
      <c r="T9975" s="178"/>
      <c r="U9975" s="178"/>
      <c r="V9975" s="178"/>
      <c r="W9975" s="178"/>
      <c r="X9975" s="178"/>
      <c r="AA9975" s="178"/>
      <c r="AB9975" s="178"/>
      <c r="AC9975" s="178"/>
    </row>
    <row r="9976" spans="2:29" x14ac:dyDescent="0.25">
      <c r="M9976" s="239"/>
      <c r="N9976" s="239"/>
      <c r="O9976" s="178"/>
      <c r="P9976" s="178"/>
      <c r="Q9976" s="178"/>
      <c r="R9976" s="178"/>
      <c r="S9976" s="178"/>
      <c r="T9976" s="178"/>
      <c r="U9976" s="178"/>
      <c r="V9976" s="178"/>
      <c r="W9976" s="178"/>
      <c r="X9976" s="178"/>
      <c r="AA9976" s="178"/>
      <c r="AB9976" s="178"/>
      <c r="AC9976" s="178"/>
    </row>
    <row r="9977" spans="2:29" x14ac:dyDescent="0.25">
      <c r="M9977" s="239"/>
      <c r="N9977" s="239"/>
      <c r="O9977" s="178"/>
      <c r="P9977" s="178"/>
      <c r="Q9977" s="178"/>
      <c r="R9977" s="178"/>
      <c r="S9977" s="178"/>
      <c r="T9977" s="178"/>
      <c r="U9977" s="178"/>
      <c r="V9977" s="178"/>
      <c r="W9977" s="178"/>
      <c r="X9977" s="178"/>
      <c r="AA9977" s="178"/>
      <c r="AB9977" s="178"/>
      <c r="AC9977" s="178"/>
    </row>
    <row r="9978" spans="2:29" x14ac:dyDescent="0.25">
      <c r="M9978" s="239"/>
      <c r="N9978" s="239"/>
      <c r="O9978" s="178"/>
      <c r="P9978" s="178"/>
      <c r="Q9978" s="178"/>
      <c r="R9978" s="178"/>
      <c r="S9978" s="178"/>
      <c r="T9978" s="178"/>
      <c r="U9978" s="178"/>
      <c r="V9978" s="178"/>
      <c r="W9978" s="178"/>
      <c r="X9978" s="178"/>
      <c r="AA9978" s="178"/>
      <c r="AB9978" s="178"/>
      <c r="AC9978" s="178"/>
    </row>
    <row r="9979" spans="2:29" x14ac:dyDescent="0.25">
      <c r="M9979" s="239"/>
      <c r="N9979" s="239"/>
      <c r="O9979" s="178"/>
      <c r="P9979" s="178"/>
      <c r="Q9979" s="178"/>
      <c r="R9979" s="178"/>
      <c r="S9979" s="178"/>
      <c r="T9979" s="178"/>
      <c r="U9979" s="178"/>
      <c r="V9979" s="178"/>
      <c r="W9979" s="178"/>
      <c r="X9979" s="178"/>
      <c r="AA9979" s="178"/>
      <c r="AB9979" s="178"/>
      <c r="AC9979" s="178"/>
    </row>
    <row r="9980" spans="2:29" x14ac:dyDescent="0.25">
      <c r="M9980" s="239"/>
      <c r="N9980" s="239"/>
      <c r="O9980" s="178"/>
      <c r="P9980" s="178"/>
      <c r="Q9980" s="178"/>
      <c r="R9980" s="178"/>
      <c r="S9980" s="178"/>
      <c r="T9980" s="178"/>
      <c r="U9980" s="178"/>
      <c r="V9980" s="178"/>
      <c r="W9980" s="178"/>
      <c r="X9980" s="178"/>
      <c r="AA9980" s="178"/>
      <c r="AB9980" s="178"/>
      <c r="AC9980" s="178"/>
    </row>
    <row r="9981" spans="2:29" x14ac:dyDescent="0.25">
      <c r="M9981" s="239"/>
      <c r="N9981" s="239"/>
      <c r="O9981" s="178"/>
      <c r="P9981" s="178"/>
      <c r="Q9981" s="178"/>
      <c r="R9981" s="178"/>
      <c r="S9981" s="178"/>
      <c r="T9981" s="178"/>
      <c r="U9981" s="178"/>
      <c r="V9981" s="178"/>
      <c r="W9981" s="178"/>
      <c r="X9981" s="178"/>
      <c r="AA9981" s="178"/>
      <c r="AB9981" s="178"/>
      <c r="AC9981" s="178"/>
    </row>
    <row r="9982" spans="2:29" x14ac:dyDescent="0.25">
      <c r="M9982" s="239"/>
      <c r="N9982" s="239"/>
      <c r="O9982" s="178"/>
      <c r="P9982" s="178"/>
      <c r="Q9982" s="178"/>
      <c r="R9982" s="178"/>
      <c r="S9982" s="178"/>
      <c r="T9982" s="178"/>
      <c r="U9982" s="178"/>
      <c r="V9982" s="178"/>
      <c r="W9982" s="178"/>
      <c r="X9982" s="178"/>
      <c r="AA9982" s="178"/>
      <c r="AB9982" s="178"/>
      <c r="AC9982" s="178"/>
    </row>
    <row r="9983" spans="2:29" x14ac:dyDescent="0.25">
      <c r="M9983" s="239"/>
      <c r="N9983" s="239"/>
      <c r="O9983" s="178"/>
      <c r="P9983" s="178"/>
      <c r="Q9983" s="178"/>
      <c r="R9983" s="178"/>
      <c r="S9983" s="178"/>
      <c r="T9983" s="178"/>
      <c r="U9983" s="178"/>
      <c r="V9983" s="178"/>
      <c r="W9983" s="178"/>
      <c r="X9983" s="178"/>
      <c r="AA9983" s="178"/>
      <c r="AB9983" s="178"/>
      <c r="AC9983" s="178"/>
    </row>
    <row r="9984" spans="2:29" x14ac:dyDescent="0.25">
      <c r="M9984" s="239"/>
      <c r="N9984" s="239"/>
      <c r="O9984" s="178"/>
      <c r="P9984" s="178"/>
      <c r="Q9984" s="178"/>
      <c r="R9984" s="178"/>
      <c r="S9984" s="178"/>
      <c r="T9984" s="178"/>
      <c r="U9984" s="178"/>
      <c r="V9984" s="178"/>
      <c r="W9984" s="178"/>
      <c r="X9984" s="178"/>
      <c r="AA9984" s="178"/>
      <c r="AB9984" s="178"/>
      <c r="AC9984" s="178"/>
    </row>
    <row r="9985" spans="13:29" x14ac:dyDescent="0.25">
      <c r="M9985" s="239"/>
      <c r="N9985" s="239"/>
      <c r="O9985" s="178"/>
      <c r="P9985" s="178"/>
      <c r="Q9985" s="178"/>
      <c r="R9985" s="178"/>
      <c r="S9985" s="178"/>
      <c r="T9985" s="178"/>
      <c r="U9985" s="178"/>
      <c r="V9985" s="178"/>
      <c r="W9985" s="178"/>
      <c r="X9985" s="178"/>
      <c r="AA9985" s="178"/>
      <c r="AB9985" s="178"/>
      <c r="AC9985" s="178"/>
    </row>
    <row r="9986" spans="13:29" x14ac:dyDescent="0.25">
      <c r="M9986" s="239"/>
      <c r="N9986" s="239"/>
      <c r="O9986" s="178"/>
      <c r="P9986" s="178"/>
      <c r="Q9986" s="178"/>
      <c r="R9986" s="178"/>
      <c r="S9986" s="178"/>
      <c r="T9986" s="178"/>
      <c r="U9986" s="178"/>
      <c r="V9986" s="178"/>
      <c r="W9986" s="178"/>
      <c r="X9986" s="178"/>
      <c r="AA9986" s="178"/>
      <c r="AB9986" s="178"/>
      <c r="AC9986" s="178"/>
    </row>
    <row r="9987" spans="13:29" x14ac:dyDescent="0.25">
      <c r="M9987" s="239"/>
      <c r="N9987" s="239"/>
      <c r="O9987" s="178"/>
      <c r="P9987" s="178"/>
      <c r="Q9987" s="178"/>
      <c r="R9987" s="178"/>
      <c r="S9987" s="178"/>
      <c r="T9987" s="178"/>
      <c r="U9987" s="178"/>
      <c r="V9987" s="178"/>
      <c r="W9987" s="178"/>
      <c r="X9987" s="178"/>
      <c r="AA9987" s="178"/>
      <c r="AB9987" s="178"/>
      <c r="AC9987" s="178"/>
    </row>
    <row r="9988" spans="13:29" x14ac:dyDescent="0.25">
      <c r="M9988" s="239"/>
      <c r="N9988" s="239"/>
      <c r="O9988" s="178"/>
      <c r="P9988" s="178"/>
      <c r="Q9988" s="178"/>
      <c r="R9988" s="178"/>
      <c r="S9988" s="178"/>
      <c r="T9988" s="178"/>
      <c r="U9988" s="178"/>
      <c r="V9988" s="178"/>
      <c r="W9988" s="178"/>
      <c r="X9988" s="178"/>
      <c r="AA9988" s="178"/>
      <c r="AB9988" s="178"/>
      <c r="AC9988" s="178"/>
    </row>
    <row r="9989" spans="13:29" x14ac:dyDescent="0.25">
      <c r="M9989" s="239"/>
      <c r="N9989" s="239"/>
      <c r="O9989" s="178"/>
      <c r="P9989" s="178"/>
      <c r="Q9989" s="178"/>
      <c r="R9989" s="178"/>
      <c r="S9989" s="178"/>
      <c r="T9989" s="178"/>
      <c r="U9989" s="178"/>
      <c r="V9989" s="178"/>
      <c r="W9989" s="178"/>
      <c r="X9989" s="178"/>
      <c r="AA9989" s="178"/>
      <c r="AB9989" s="178"/>
      <c r="AC9989" s="178"/>
    </row>
    <row r="9990" spans="13:29" x14ac:dyDescent="0.25">
      <c r="M9990" s="239"/>
      <c r="N9990" s="239"/>
      <c r="O9990" s="178"/>
      <c r="P9990" s="178"/>
      <c r="Q9990" s="178"/>
      <c r="R9990" s="178"/>
      <c r="S9990" s="178"/>
      <c r="T9990" s="178"/>
      <c r="U9990" s="178"/>
      <c r="V9990" s="178"/>
      <c r="W9990" s="178"/>
      <c r="X9990" s="178"/>
      <c r="AA9990" s="178"/>
      <c r="AB9990" s="178"/>
      <c r="AC9990" s="178"/>
    </row>
    <row r="9991" spans="13:29" x14ac:dyDescent="0.25">
      <c r="M9991" s="239"/>
      <c r="N9991" s="239"/>
      <c r="O9991" s="178"/>
      <c r="P9991" s="178"/>
      <c r="Q9991" s="178"/>
      <c r="R9991" s="178"/>
      <c r="S9991" s="178"/>
      <c r="T9991" s="178"/>
      <c r="U9991" s="178"/>
      <c r="V9991" s="178"/>
      <c r="W9991" s="178"/>
      <c r="X9991" s="178"/>
      <c r="AA9991" s="178"/>
      <c r="AB9991" s="178"/>
      <c r="AC9991" s="178"/>
    </row>
    <row r="9992" spans="13:29" x14ac:dyDescent="0.25">
      <c r="M9992" s="239"/>
      <c r="N9992" s="239"/>
      <c r="O9992" s="178"/>
      <c r="P9992" s="178"/>
      <c r="Q9992" s="178"/>
      <c r="R9992" s="178"/>
      <c r="S9992" s="178"/>
      <c r="T9992" s="178"/>
      <c r="U9992" s="178"/>
      <c r="V9992" s="178"/>
      <c r="W9992" s="178"/>
      <c r="X9992" s="178"/>
      <c r="AA9992" s="178"/>
      <c r="AB9992" s="178"/>
      <c r="AC9992" s="178"/>
    </row>
  </sheetData>
  <sheetProtection algorithmName="SHA-512" hashValue="Tl6efeI/pczdLVXwye7HaXKozcfrywA9WxflGdfBnO9gp1wNL+5b7RtY1Q+vBA4oLkpbj4uOeQsdUgbF7CX5nA==" saltValue="Dh3ALfr2QHTDa/v0MLtEyg==" spinCount="100000" sheet="1" formatCells="0" formatColumns="0" formatRows="0"/>
  <autoFilter ref="A2:AG9924" xr:uid="{00000000-0001-0000-0400-000000000000}"/>
  <mergeCells count="3">
    <mergeCell ref="Q1:T1"/>
    <mergeCell ref="I1:L1"/>
    <mergeCell ref="B1:D1"/>
  </mergeCells>
  <phoneticPr fontId="5" type="noConversion"/>
  <pageMargins left="0.75" right="0.75" top="1" bottom="1"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Anlagenrechner</vt:lpstr>
      <vt:lpstr>BAV</vt:lpstr>
      <vt:lpstr>Rürup</vt:lpstr>
      <vt:lpstr>PrivatRente</vt:lpstr>
      <vt:lpstr>Steuertabelle</vt:lpstr>
      <vt:lpstr>Anlagenrechner!Druckbereich</vt:lpstr>
      <vt:lpstr>BAV!Druckbereich</vt:lpstr>
      <vt:lpstr>PrivatRente!Druckbereich</vt:lpstr>
      <vt:lpstr>Rürup!Druckbereich</vt:lpstr>
    </vt:vector>
  </TitlesOfParts>
  <Company>KiF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Kalkulationsspreadsheets</dc:title>
  <dc:subject>Verkaufsunterstützung</dc:subject>
  <dc:creator>T. Töller</dc:creator>
  <cp:lastModifiedBy>Thomas Töller</cp:lastModifiedBy>
  <cp:lastPrinted>2024-06-01T11:16:59Z</cp:lastPrinted>
  <dcterms:created xsi:type="dcterms:W3CDTF">1999-02-27T16:24:22Z</dcterms:created>
  <dcterms:modified xsi:type="dcterms:W3CDTF">2026-02-03T10:38:20Z</dcterms:modified>
</cp:coreProperties>
</file>